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H:\9054 - DIT\90543 - APL\APLFORMULARIOSWEB\Sociedades\220\2025\DR\"/>
    </mc:Choice>
  </mc:AlternateContent>
  <xr:revisionPtr revIDLastSave="0" documentId="13_ncr:1_{5BB34E7B-21B2-4983-901D-BD79589F029B}" xr6:coauthVersionLast="47" xr6:coauthVersionMax="47" xr10:uidLastSave="{00000000-0000-0000-0000-000000000000}"/>
  <bookViews>
    <workbookView xWindow="-120" yWindow="-120" windowWidth="29040" windowHeight="15720" tabRatio="881" firstSheet="1" activeTab="1" xr2:uid="{00000000-000D-0000-FFFF-FFFF00000000}"/>
  </bookViews>
  <sheets>
    <sheet name="T220000000" sheetId="74" r:id="rId1"/>
    <sheet name="T22001000" sheetId="1" r:id="rId2"/>
    <sheet name="T22002000" sheetId="2" r:id="rId3"/>
    <sheet name="T22002001" sheetId="3" r:id="rId4"/>
    <sheet name="T22003A00" sheetId="4" r:id="rId5"/>
    <sheet name="T22003B00" sheetId="5" r:id="rId6"/>
    <sheet name="T22004A00" sheetId="6" r:id="rId7"/>
    <sheet name="T22004B00" sheetId="7" r:id="rId8"/>
    <sheet name="T22005A00" sheetId="8" r:id="rId9"/>
    <sheet name="T22005B00" sheetId="9" r:id="rId10"/>
    <sheet name="T22005C00" sheetId="10" r:id="rId11"/>
    <sheet name="T22003A01" sheetId="11" r:id="rId12"/>
    <sheet name="T22003A11" sheetId="12" r:id="rId13"/>
    <sheet name="T22003B01" sheetId="13" r:id="rId14"/>
    <sheet name="T22003C01" sheetId="14" r:id="rId15"/>
    <sheet name="T22004001" sheetId="15" r:id="rId16"/>
    <sheet name="T22005A01" sheetId="16" r:id="rId17"/>
    <sheet name="T22005B01" sheetId="17" r:id="rId18"/>
    <sheet name="T22005C01" sheetId="18" r:id="rId19"/>
    <sheet name="T22003A02" sheetId="19" r:id="rId20"/>
    <sheet name="T22003B02" sheetId="20" r:id="rId21"/>
    <sheet name="T22003C02" sheetId="21" r:id="rId22"/>
    <sheet name="T22003D02" sheetId="22" r:id="rId23"/>
    <sheet name="T22004A02" sheetId="23" r:id="rId24"/>
    <sheet name="T22004B02" sheetId="24" r:id="rId25"/>
    <sheet name="T22004C02" sheetId="25" r:id="rId26"/>
    <sheet name="T22004D02" sheetId="26" r:id="rId27"/>
    <sheet name="T22004E02" sheetId="27" r:id="rId28"/>
    <sheet name="T22005A02" sheetId="28" r:id="rId29"/>
    <sheet name="T22005B02" sheetId="29" r:id="rId30"/>
    <sheet name="T22005C02" sheetId="30" r:id="rId31"/>
    <sheet name="T22007000 " sheetId="140" r:id="rId32"/>
    <sheet name="T22007A00" sheetId="32" r:id="rId33"/>
    <sheet name="T22007A01" sheetId="73" r:id="rId34"/>
    <sheet name="T22007A02" sheetId="141" r:id="rId35"/>
    <sheet name="T22007B00" sheetId="33" r:id="rId36"/>
    <sheet name="T22007C00" sheetId="34" r:id="rId37"/>
    <sheet name="T22007D00" sheetId="35" r:id="rId38"/>
    <sheet name="T22007E00" sheetId="36" r:id="rId39"/>
    <sheet name="T22007F00" sheetId="37" r:id="rId40"/>
    <sheet name="T22007G00" sheetId="38" r:id="rId41"/>
    <sheet name="T22007H00" sheetId="39" r:id="rId42"/>
    <sheet name="T22007I00" sheetId="40" r:id="rId43"/>
    <sheet name="T22007I01" sheetId="41" r:id="rId44"/>
    <sheet name="T22007I10" sheetId="42" r:id="rId45"/>
    <sheet name="T22007I11" sheetId="43" r:id="rId46"/>
    <sheet name="T22007J00" sheetId="44" r:id="rId47"/>
    <sheet name="T22007J01" sheetId="45" r:id="rId48"/>
    <sheet name="T22007J10" sheetId="46" r:id="rId49"/>
    <sheet name="T22007J11" sheetId="47" r:id="rId50"/>
    <sheet name="T22007J20" sheetId="48" r:id="rId51"/>
    <sheet name="T22007J21" sheetId="49" r:id="rId52"/>
    <sheet name="T22007K00" sheetId="50" r:id="rId53"/>
    <sheet name="T22007K01" sheetId="51" r:id="rId54"/>
    <sheet name="T22007K10" sheetId="52" r:id="rId55"/>
    <sheet name="T22007K11" sheetId="53" r:id="rId56"/>
    <sheet name="T22007L00" sheetId="54" r:id="rId57"/>
    <sheet name="T22007L01" sheetId="55" r:id="rId58"/>
    <sheet name="T22007L10" sheetId="56" r:id="rId59"/>
    <sheet name="T22007L11" sheetId="57" r:id="rId60"/>
    <sheet name="T22007L20" sheetId="58" r:id="rId61"/>
    <sheet name="T22007L21" sheetId="59" r:id="rId62"/>
    <sheet name="T22007M00" sheetId="60" r:id="rId63"/>
    <sheet name="T22007N00" sheetId="61" r:id="rId64"/>
    <sheet name="T22007N10" sheetId="62" r:id="rId65"/>
    <sheet name="T22007O00" sheetId="63" r:id="rId66"/>
    <sheet name="T22007O10" sheetId="64" r:id="rId67"/>
    <sheet name="T22007O20" sheetId="65" r:id="rId68"/>
    <sheet name="T22008A00" sheetId="66" r:id="rId69"/>
    <sheet name="T22008B00" sheetId="67" r:id="rId70"/>
    <sheet name="T22009000" sheetId="68" r:id="rId71"/>
    <sheet name="T22009001" sheetId="69" r:id="rId72"/>
    <sheet name="T22010000" sheetId="70" r:id="rId73"/>
    <sheet name="T22011000" sheetId="71" r:id="rId74"/>
    <sheet name="T22012000" sheetId="75" r:id="rId75"/>
    <sheet name="T22012001" sheetId="144" r:id="rId76"/>
    <sheet name="T22012A00" sheetId="76" r:id="rId77"/>
    <sheet name="T22012A01" sheetId="77" r:id="rId78"/>
    <sheet name="T22012A10" sheetId="78" r:id="rId79"/>
    <sheet name="T22012A11 " sheetId="79" r:id="rId80"/>
    <sheet name="T22012B00" sheetId="80" r:id="rId81"/>
    <sheet name="T22012B10" sheetId="81" r:id="rId82"/>
    <sheet name="T22012B20" sheetId="82" r:id="rId83"/>
    <sheet name="T22013000" sheetId="83" r:id="rId84"/>
    <sheet name="T22013001" sheetId="84" r:id="rId85"/>
    <sheet name="T22013002" sheetId="85" r:id="rId86"/>
    <sheet name="T22013A00" sheetId="86" r:id="rId87"/>
    <sheet name="T22013A01" sheetId="87" r:id="rId88"/>
    <sheet name="T22013A02" sheetId="88" r:id="rId89"/>
    <sheet name="T22013A10" sheetId="89" r:id="rId90"/>
    <sheet name="T22013A11" sheetId="90" r:id="rId91"/>
    <sheet name="T22013A12" sheetId="91" r:id="rId92"/>
    <sheet name="T22013B00" sheetId="92" r:id="rId93"/>
    <sheet name="T22013B01" sheetId="93" r:id="rId94"/>
    <sheet name="T22013B02" sheetId="94" r:id="rId95"/>
    <sheet name="T22013B10" sheetId="95" r:id="rId96"/>
    <sheet name="T22013B11" sheetId="96" r:id="rId97"/>
    <sheet name="T22013B12" sheetId="97" r:id="rId98"/>
    <sheet name="T22013B20" sheetId="98" r:id="rId99"/>
    <sheet name="T22013B21" sheetId="99" r:id="rId100"/>
    <sheet name="T22013B22" sheetId="100" r:id="rId101"/>
    <sheet name="T22014000" sheetId="101" r:id="rId102"/>
    <sheet name="T22014001" sheetId="102" r:id="rId103"/>
    <sheet name="T22014002" sheetId="103" r:id="rId104"/>
    <sheet name="T22014003" sheetId="104" r:id="rId105"/>
    <sheet name="T22014004" sheetId="105" r:id="rId106"/>
    <sheet name="T22014005" sheetId="106" r:id="rId107"/>
    <sheet name="T22014A00" sheetId="107" r:id="rId108"/>
    <sheet name="T22014A01" sheetId="108" r:id="rId109"/>
    <sheet name="T22014A02" sheetId="109" r:id="rId110"/>
    <sheet name="T22014A03" sheetId="110" r:id="rId111"/>
    <sheet name="T22014A04" sheetId="111" r:id="rId112"/>
    <sheet name="T22014A05" sheetId="112" r:id="rId113"/>
    <sheet name="T22014A10" sheetId="113" r:id="rId114"/>
    <sheet name="T22014A11" sheetId="114" r:id="rId115"/>
    <sheet name="T22014A12" sheetId="115" r:id="rId116"/>
    <sheet name="T22014A13" sheetId="116" r:id="rId117"/>
    <sheet name="T22014A14" sheetId="117" r:id="rId118"/>
    <sheet name="T22014A15" sheetId="135" r:id="rId119"/>
    <sheet name="T22014B00" sheetId="118" r:id="rId120"/>
    <sheet name="T22014B01" sheetId="119" r:id="rId121"/>
    <sheet name="T22014B02" sheetId="120" r:id="rId122"/>
    <sheet name="T22014B03" sheetId="121" r:id="rId123"/>
    <sheet name="T22014B04" sheetId="136" r:id="rId124"/>
    <sheet name="T22014B10" sheetId="122" r:id="rId125"/>
    <sheet name="T22014B11" sheetId="123" r:id="rId126"/>
    <sheet name="T22014B12" sheetId="124" r:id="rId127"/>
    <sheet name="T22014B13" sheetId="125" r:id="rId128"/>
    <sheet name="T22014B14" sheetId="138" r:id="rId129"/>
    <sheet name="T22014B15" sheetId="145" r:id="rId130"/>
    <sheet name="T22014B20" sheetId="126" r:id="rId131"/>
    <sheet name="T22014B21" sheetId="127" r:id="rId132"/>
    <sheet name="T22014B22" sheetId="128" r:id="rId133"/>
    <sheet name="T22014B23" sheetId="129" r:id="rId134"/>
    <sheet name="T22014B24" sheetId="139" r:id="rId135"/>
    <sheet name="T22014B25" sheetId="143" r:id="rId136"/>
    <sheet name="T22015A00" sheetId="130" r:id="rId137"/>
    <sheet name="T22015B00" sheetId="131" r:id="rId138"/>
    <sheet name="T22016000" sheetId="132" r:id="rId139"/>
    <sheet name="T22016001" sheetId="133" r:id="rId140"/>
    <sheet name="T220DID00" sheetId="134" r:id="rId141"/>
  </sheets>
  <definedNames>
    <definedName name="_xlnm.Print_Area" localSheetId="1">T22001000!$A$1:$F$101</definedName>
    <definedName name="_xlnm.Print_Area" localSheetId="2">T22002000!$A$1:$F$207</definedName>
    <definedName name="_xlnm.Print_Area" localSheetId="4">T22003A00!$A$1:$F$57</definedName>
    <definedName name="_xlnm.Print_Area" localSheetId="11">T22003A01!$A$1:$F$72</definedName>
    <definedName name="_xlnm.Print_Area" localSheetId="19">T22003A02!$A$1:$F$65</definedName>
    <definedName name="_xlnm.Print_Area" localSheetId="12">T22003A11!$A$1:$F$30</definedName>
    <definedName name="_xlnm.Print_Area" localSheetId="5">T22003B00!$A$1:$F$69</definedName>
    <definedName name="_xlnm.Print_Area" localSheetId="13">T22003B01!$A$1:$F$60</definedName>
    <definedName name="_xlnm.Print_Area" localSheetId="20">T22003B02!$A$1:$F$38</definedName>
    <definedName name="_xlnm.Print_Area" localSheetId="14">T22003C01!$A$1:$F$65</definedName>
    <definedName name="_xlnm.Print_Area" localSheetId="21">T22003C02!$A$1:$F$66</definedName>
    <definedName name="_xlnm.Print_Area" localSheetId="22">T22003D02!$A$1:$F$54</definedName>
    <definedName name="_xlnm.Print_Area" localSheetId="15">T22004001!$A$1:$F$61</definedName>
    <definedName name="_xlnm.Print_Area" localSheetId="6">T22004A00!$A$1:$F$75</definedName>
    <definedName name="_xlnm.Print_Area" localSheetId="23">T22004A02!$A$1:$F$65</definedName>
    <definedName name="_xlnm.Print_Area" localSheetId="7">T22004B00!$A$1:$F$53</definedName>
    <definedName name="_xlnm.Print_Area" localSheetId="24">T22004B02!$A$1:$F$34</definedName>
    <definedName name="_xlnm.Print_Area" localSheetId="25">T22004C02!$A$1:$F$67</definedName>
    <definedName name="_xlnm.Print_Area" localSheetId="26">T22004D02!$A$1:$F$39</definedName>
    <definedName name="_xlnm.Print_Area" localSheetId="27">T22004E02!$A$1:$F$65</definedName>
    <definedName name="_xlnm.Print_Area" localSheetId="8">T22005A00!$A$1:$F$39</definedName>
    <definedName name="_xlnm.Print_Area" localSheetId="16">T22005A01!$A$1:$F$61</definedName>
    <definedName name="_xlnm.Print_Area" localSheetId="28">T22005A02!$A$1:$F$55</definedName>
    <definedName name="_xlnm.Print_Area" localSheetId="9">T22005B00!$A$1:$F$120</definedName>
    <definedName name="_xlnm.Print_Area" localSheetId="17">T22005B01!$A$1:$F$136</definedName>
    <definedName name="_xlnm.Print_Area" localSheetId="29">T22005B02!$A$1:$F$108</definedName>
    <definedName name="_xlnm.Print_Area" localSheetId="10">T22005C00!$A$1:$F$120</definedName>
    <definedName name="_xlnm.Print_Area" localSheetId="18">T22005C01!$A$1:$F$117</definedName>
    <definedName name="_xlnm.Print_Area" localSheetId="30">T22005C02!$A$1:$F$108</definedName>
    <definedName name="_xlnm.Print_Area" localSheetId="31">'T22007000 '!$A$1:$F$68</definedName>
    <definedName name="_xlnm.Print_Area" localSheetId="32">T22007A00!$A$1:$F$357</definedName>
    <definedName name="_xlnm.Print_Area" localSheetId="36">T22007C00!$A$1:$F$283</definedName>
    <definedName name="_xlnm.Print_Area" localSheetId="37">T22007D00!$A$1:$F$224</definedName>
    <definedName name="_xlnm.Print_Area" localSheetId="38">T22007E00!$A$1:$F$224</definedName>
    <definedName name="_xlnm.Print_Area" localSheetId="39">T22007F00!$A$1:$F$224</definedName>
    <definedName name="_xlnm.Print_Area" localSheetId="40">T22007G00!$A$1:$F$327</definedName>
    <definedName name="_xlnm.Print_Area" localSheetId="41">T22007H00!$A$1:$F$224</definedName>
    <definedName name="_xlnm.Print_Area" localSheetId="52">T22007K00!$A$1:$F$144</definedName>
    <definedName name="_xlnm.Print_Area" localSheetId="54">T22007K10!$A$1:$F$139</definedName>
    <definedName name="_xlnm.Print_Area" localSheetId="55">T22007K11!$A$1:$F$70</definedName>
    <definedName name="_xlnm.Print_Area" localSheetId="56">T22007L00!$A$1:$F$140</definedName>
    <definedName name="_xlnm.Print_Area" localSheetId="57">T22007L01!$A$1:$F$99</definedName>
    <definedName name="_xlnm.Print_Area" localSheetId="58">T22007L10!$A$1:$F$133</definedName>
    <definedName name="_xlnm.Print_Area" localSheetId="62">T22007M00!$A$1:$F$45</definedName>
    <definedName name="_xlnm.Print_Area" localSheetId="63">T22007N00!$A$1:$F$108</definedName>
    <definedName name="_xlnm.Print_Area" localSheetId="65">T22007O00!$A$1:$F$102</definedName>
    <definedName name="_xlnm.Print_Area" localSheetId="66">T22007O10!$A$1:$F$116</definedName>
    <definedName name="_xlnm.Print_Area" localSheetId="67">T22007O20!#REF!</definedName>
    <definedName name="_xlnm.Print_Area" localSheetId="68">T22008A00!$A$1:$F$39</definedName>
    <definedName name="_xlnm.Print_Area" localSheetId="69">T22008B00!$A$1:$F$73</definedName>
    <definedName name="_xlnm.Print_Area" localSheetId="70">T22009000!$A$1:$F$81</definedName>
    <definedName name="_xlnm.Print_Area" localSheetId="72">T22010000!$A$1:$F$154</definedName>
    <definedName name="_xlnm.Print_Area" localSheetId="73">T22011000!$A$1:$F$244</definedName>
    <definedName name="_xlnm.Print_Area" localSheetId="74">T22012000!$A$1:$F$171</definedName>
    <definedName name="_xlnm.Print_Area" localSheetId="76">T22012A00!$A$1:$F$176</definedName>
    <definedName name="_xlnm.Print_Area" localSheetId="77">T22012A01!$A$1:$F$70</definedName>
    <definedName name="_xlnm.Print_Area" localSheetId="78">T22012A10!$A$1:$F$149</definedName>
    <definedName name="_xlnm.Print_Area" localSheetId="79">'T22012A11 '!$A$1:$F$66</definedName>
    <definedName name="_xlnm.Print_Area" localSheetId="80">T22012B00!$A$1:$F$157</definedName>
    <definedName name="_xlnm.Print_Area" localSheetId="82">T22012B20!$A$1:$F$199</definedName>
    <definedName name="_xlnm.Print_Area" localSheetId="83">T22013000!$A$1:$F$93</definedName>
    <definedName name="_xlnm.Print_Area" localSheetId="84">T22013001!$A$1:$F$172</definedName>
    <definedName name="_xlnm.Print_Area" localSheetId="85">T22013002!$A$1:$F$71</definedName>
    <definedName name="_xlnm.Print_Area" localSheetId="86">T22013A00!$A$1:$F$94</definedName>
    <definedName name="_xlnm.Print_Area" localSheetId="87">T22013A01!$A$1:$F$187</definedName>
    <definedName name="_xlnm.Print_Area" localSheetId="88">T22013A02!$A$1:$F$69</definedName>
    <definedName name="_xlnm.Print_Area" localSheetId="89">T22013A10!$A$1:$F$101</definedName>
    <definedName name="_xlnm.Print_Area" localSheetId="90">T22013A11!$A$1:$F$190</definedName>
    <definedName name="_xlnm.Print_Area" localSheetId="91">T22013A12!$A$1:$F$66</definedName>
    <definedName name="_xlnm.Print_Area" localSheetId="92">T22013B00!$A$1:$F$134</definedName>
    <definedName name="_xlnm.Print_Area" localSheetId="95">T22013B10!$A$1:$F$97</definedName>
    <definedName name="_xlnm.Print_Area" localSheetId="101">T22014000!$A$1:$F$14</definedName>
    <definedName name="_xlnm.Print_Area" localSheetId="102">T22014001!$A$1:$F$14</definedName>
    <definedName name="_xlnm.Print_Area" localSheetId="107">T22014A00!$A$1:$F$173</definedName>
    <definedName name="_xlnm.Print_Area" localSheetId="108">T22014A01!$A$1:$F$140</definedName>
    <definedName name="_xlnm.Print_Area" localSheetId="112">T22014A05!$A$1:$F$110</definedName>
    <definedName name="_xlnm.Print_Area" localSheetId="113">T22014A10!$A$1:$F$16</definedName>
    <definedName name="_xlnm.Print_Area" localSheetId="114">T22014A11!$A$1:$F$16</definedName>
    <definedName name="_xlnm.Print_Area" localSheetId="118">T22014A15!$A$1:$F$16</definedName>
    <definedName name="_xlnm.Print_Area" localSheetId="119">T22014B00!$A$1:$F$233</definedName>
    <definedName name="_xlnm.Print_Area" localSheetId="123">T22014B04!$A$1:$F$14</definedName>
    <definedName name="_xlnm.Print_Area" localSheetId="124">T22014B10!$A$1:$F$183</definedName>
    <definedName name="_xlnm.Print_Area" localSheetId="128">T22014B14!$A$1:$F$16</definedName>
    <definedName name="_xlnm.Print_Area" localSheetId="134">T22014B24!$A$1:$F$16</definedName>
    <definedName name="_xlnm.Print_Area" localSheetId="135">T22014B25!$A$1:$F$16</definedName>
    <definedName name="_xlnm.Print_Area" localSheetId="136">T22015A00!$A$1:$F$289</definedName>
    <definedName name="_xlnm.Print_Area" localSheetId="137">T22015B00!$A$1:$F$259</definedName>
    <definedName name="_xlnm.Print_Area" localSheetId="138">T22016000!$A$1:$F$145</definedName>
    <definedName name="_xlnm.Print_Area" localSheetId="140">T220DID00!$A$1:$F$48</definedName>
    <definedName name="Print_Area" localSheetId="1">T22001000!$A$1:$F$100</definedName>
    <definedName name="Print_Area" localSheetId="4">T22003A00!$A$1:$F$54</definedName>
    <definedName name="Print_Area" localSheetId="11">T22003A01!$A$1:$F$71</definedName>
    <definedName name="Print_Area" localSheetId="19">T22003A02!$A$1:$F$63</definedName>
    <definedName name="Print_Area" localSheetId="12">T22003A11!$A$1:$F$29</definedName>
    <definedName name="Print_Area" localSheetId="5">T22003B00!$A$1:$F$69</definedName>
    <definedName name="Print_Area" localSheetId="13">T22003B01!$A$1:$F$59</definedName>
    <definedName name="Print_Area" localSheetId="20">T22003B02!$A$1:$F$39</definedName>
    <definedName name="Print_Area" localSheetId="14">T22003C01!$A$1:$F$65</definedName>
    <definedName name="Print_Area" localSheetId="21">T22003C02!$A$1:$F$68</definedName>
    <definedName name="Print_Area" localSheetId="22">T22003D02!$A$1:$F$54</definedName>
    <definedName name="Print_Area" localSheetId="15">T22004001!$A$1:$F$61</definedName>
    <definedName name="Print_Area" localSheetId="6">T22004A00!$A$1:$F$74</definedName>
    <definedName name="Print_Area" localSheetId="23">T22004A02!$A$1:$F$65</definedName>
    <definedName name="Print_Area" localSheetId="7">T22004B00!$A$1:$F$54</definedName>
    <definedName name="Print_Area" localSheetId="24">T22004B02!$A$1:$F$34</definedName>
    <definedName name="Print_Area" localSheetId="25">T22004C02!$A$1:$F$67</definedName>
    <definedName name="Print_Area" localSheetId="26">T22004D02!$A$1:$F$39</definedName>
    <definedName name="Print_Area" localSheetId="27">T22004E02!$A$1:$F$65</definedName>
    <definedName name="Print_Area" localSheetId="8">T22005A00!$A$1:$F$39</definedName>
    <definedName name="Print_Area" localSheetId="16">T22005A01!$A$1:$F$62</definedName>
    <definedName name="Print_Area" localSheetId="28">T22005A02!$A$1:$F$55</definedName>
    <definedName name="Print_Area" localSheetId="9">T22005B00!$A$1:$F$120</definedName>
    <definedName name="Print_Area" localSheetId="29">T22005B02!$A$1:$F$108</definedName>
    <definedName name="Print_Area" localSheetId="10">T22005C00!$A$1:$F$119</definedName>
    <definedName name="Print_Area" localSheetId="30">T22005C02!$A$1:$F$108</definedName>
    <definedName name="Print_Area" localSheetId="31">'T22007000 '!$A$1:$F$68</definedName>
    <definedName name="Print_Area" localSheetId="52">T22007K00!$A$1:$F$143</definedName>
    <definedName name="Print_Area" localSheetId="54">T22007K10!$A$1:$F$139</definedName>
    <definedName name="Print_Area" localSheetId="55">T22007K11!$A$1:$F$72</definedName>
    <definedName name="Print_Area" localSheetId="68">T22008A00!$A$1:$F$38</definedName>
    <definedName name="Print_Area" localSheetId="70">T22009000!$A$1:$F$82</definedName>
    <definedName name="Print_Area" localSheetId="73">T22011000!$A$1:$F$244</definedName>
    <definedName name="Print_Area" localSheetId="74">T22012000!$A$1:$F$172</definedName>
    <definedName name="Print_Area" localSheetId="78">T22012A10!$A$1:$F$149</definedName>
    <definedName name="Print_Area" localSheetId="79">'T22012A11 '!$A$1:$F$67</definedName>
    <definedName name="Print_Area" localSheetId="80">T22012B00!$A$1:$F$157</definedName>
    <definedName name="Print_Area" localSheetId="82">T22012B20!$A$1:$F$212</definedName>
    <definedName name="Print_Area" localSheetId="89">T22013A10!$A$1:$F$101</definedName>
    <definedName name="Print_Area" localSheetId="90">T22013A11!$A$1:$F$190</definedName>
    <definedName name="Print_Area" localSheetId="112">T22014A05!$A$1:$F$110</definedName>
    <definedName name="Print_Area" localSheetId="113">T22014A10!$A$1:$F$16</definedName>
    <definedName name="Print_Area" localSheetId="118">T22014A15!$A$1:$F$16</definedName>
    <definedName name="Print_Area" localSheetId="119">T22014B00!$A$1:$F$233</definedName>
    <definedName name="Print_Area" localSheetId="123">T22014B04!$A$1:$F$14</definedName>
    <definedName name="Print_Area" localSheetId="124">T22014B10!$A$1:$F$183</definedName>
    <definedName name="Print_Area" localSheetId="128">T22014B14!$A$1:$F$16</definedName>
    <definedName name="Print_Area" localSheetId="134">T22014B24!$A$1:$F$16</definedName>
    <definedName name="Print_Area" localSheetId="135">T22014B25!$A$1:$F$16</definedName>
    <definedName name="Print_Area" localSheetId="140">T220DID00!$A$1:$F$48</definedName>
    <definedName name="Print_Titles" localSheetId="1">T22001000!$6:$6</definedName>
    <definedName name="Print_Titles" localSheetId="2">T22002000!$6:$6</definedName>
    <definedName name="Print_Titles" localSheetId="4">T22003A00!$6:$6</definedName>
    <definedName name="Print_Titles" localSheetId="11">T22003A01!$6:$6</definedName>
    <definedName name="Print_Titles" localSheetId="19">T22003A02!$6:$6</definedName>
    <definedName name="Print_Titles" localSheetId="12">T22003A11!$6:$6</definedName>
    <definedName name="Print_Titles" localSheetId="5">T22003B00!$6:$6</definedName>
    <definedName name="Print_Titles" localSheetId="13">T22003B01!$6:$6</definedName>
    <definedName name="Print_Titles" localSheetId="20">T22003B02!$6:$6</definedName>
    <definedName name="Print_Titles" localSheetId="14">T22003C01!$6:$6</definedName>
    <definedName name="Print_Titles" localSheetId="21">T22003C02!$6:$6</definedName>
    <definedName name="Print_Titles" localSheetId="22">T22003D02!$6:$6</definedName>
    <definedName name="Print_Titles" localSheetId="15">T22004001!$6:$6</definedName>
    <definedName name="Print_Titles" localSheetId="6">T22004A00!$6:$6</definedName>
    <definedName name="Print_Titles" localSheetId="23">T22004A02!$6:$6</definedName>
    <definedName name="Print_Titles" localSheetId="7">T22004B00!$6:$6</definedName>
    <definedName name="Print_Titles" localSheetId="24">T22004B02!$6:$6</definedName>
    <definedName name="Print_Titles" localSheetId="25">T22004C02!$6:$6</definedName>
    <definedName name="Print_Titles" localSheetId="26">T22004D02!$6:$6</definedName>
    <definedName name="Print_Titles" localSheetId="27">T22004E02!$6:$6</definedName>
    <definedName name="Print_Titles" localSheetId="8">T22005A00!$6:$6</definedName>
    <definedName name="Print_Titles" localSheetId="16">T22005A01!$6:$6</definedName>
    <definedName name="Print_Titles" localSheetId="28">T22005A02!$6:$6</definedName>
    <definedName name="Print_Titles" localSheetId="9">T22005B00!$6:$6</definedName>
    <definedName name="Print_Titles" localSheetId="17">T22005B01!$6:$6</definedName>
    <definedName name="Print_Titles" localSheetId="29">T22005B02!$6:$6</definedName>
    <definedName name="Print_Titles" localSheetId="10">T22005C00!$6:$6</definedName>
    <definedName name="Print_Titles" localSheetId="18">T22005C01!$6:$6</definedName>
    <definedName name="Print_Titles" localSheetId="30">T22005C02!$6:$6</definedName>
    <definedName name="Print_Titles" localSheetId="31">'T22007000 '!$6:$6</definedName>
    <definedName name="Print_Titles" localSheetId="32">T22007A00!$6:$6</definedName>
    <definedName name="Print_Titles" localSheetId="36">T22007C00!$6:$6</definedName>
    <definedName name="Print_Titles" localSheetId="37">T22007D00!$6:$6</definedName>
    <definedName name="Print_Titles" localSheetId="38">T22007E00!$6:$6</definedName>
    <definedName name="Print_Titles" localSheetId="39">T22007F00!$6:$6</definedName>
    <definedName name="Print_Titles" localSheetId="40">T22007G00!$6:$6</definedName>
    <definedName name="Print_Titles" localSheetId="41">T22007H00!$6:$6</definedName>
    <definedName name="Print_Titles" localSheetId="52">T22007K00!$6:$6</definedName>
    <definedName name="Print_Titles" localSheetId="54">T22007K10!$6:$6</definedName>
    <definedName name="Print_Titles" localSheetId="55">T22007K11!$6:$6</definedName>
    <definedName name="Print_Titles" localSheetId="56">T22007L00!$6:$6</definedName>
    <definedName name="Print_Titles" localSheetId="57">T22007L01!$6:$6</definedName>
    <definedName name="Print_Titles" localSheetId="58">T22007L10!$6:$6</definedName>
    <definedName name="Print_Titles" localSheetId="68">T22008A00!$6:$6</definedName>
    <definedName name="Print_Titles" localSheetId="70">T22009000!$6:$6</definedName>
    <definedName name="Print_Titles" localSheetId="72">T22010000!$6:$6</definedName>
    <definedName name="Print_Titles" localSheetId="73">T22011000!$6:$6</definedName>
    <definedName name="Print_Titles" localSheetId="74">T22012000!$6:$6</definedName>
    <definedName name="Print_Titles" localSheetId="76">T22012A00!$6:$6</definedName>
    <definedName name="Print_Titles" localSheetId="77">T22012A01!$6:$6</definedName>
    <definedName name="Print_Titles" localSheetId="78">T22012A10!$6:$6</definedName>
    <definedName name="Print_Titles" localSheetId="79">'T22012A11 '!$6:$6</definedName>
    <definedName name="Print_Titles" localSheetId="80">T22012B00!$6:$6</definedName>
    <definedName name="Print_Titles" localSheetId="82">T22012B20!$6:$6</definedName>
    <definedName name="Print_Titles" localSheetId="83">T22013000!$6:$6</definedName>
    <definedName name="Print_Titles" localSheetId="84">T22013001!$6:$6</definedName>
    <definedName name="Print_Titles" localSheetId="85">T22013002!$6:$6</definedName>
    <definedName name="Print_Titles" localSheetId="86">T22013A00!$6:$6</definedName>
    <definedName name="Print_Titles" localSheetId="87">T22013A01!$6:$6</definedName>
    <definedName name="Print_Titles" localSheetId="88">T22013A02!$6:$6</definedName>
    <definedName name="Print_Titles" localSheetId="89">T22013A10!$6:$6</definedName>
    <definedName name="Print_Titles" localSheetId="90">T22013A11!$6:$6</definedName>
    <definedName name="Print_Titles" localSheetId="91">T22013A12!$6:$6</definedName>
    <definedName name="Print_Titles" localSheetId="92">T22013B00!$6:$6</definedName>
    <definedName name="Print_Titles" localSheetId="95">T22013B10!$6:$6</definedName>
    <definedName name="Print_Titles" localSheetId="101">T22014000!$6:$6</definedName>
    <definedName name="Print_Titles" localSheetId="107">T22014A00!$6:$6</definedName>
    <definedName name="Print_Titles" localSheetId="112">T22014A05!$6:$6</definedName>
    <definedName name="Print_Titles" localSheetId="113">T22014A10!$6:$6</definedName>
    <definedName name="Print_Titles" localSheetId="118">T22014A15!$6:$6</definedName>
    <definedName name="Print_Titles" localSheetId="119">T22014B00!$6:$6</definedName>
    <definedName name="Print_Titles" localSheetId="123">T22014B04!$6:$6</definedName>
    <definedName name="Print_Titles" localSheetId="124">T22014B10!$6:$6</definedName>
    <definedName name="Print_Titles" localSheetId="128">T22014B14!$6:$6</definedName>
    <definedName name="Print_Titles" localSheetId="134">T22014B24!$6:$6</definedName>
    <definedName name="Print_Titles" localSheetId="135">T22014B25!$6:$6</definedName>
    <definedName name="Print_Titles" localSheetId="136">T22015A00!$6:$6</definedName>
    <definedName name="Print_Titles" localSheetId="138">T22016000!$6:$6</definedName>
    <definedName name="Print_Titles" localSheetId="140">T220DID00!$6:$6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7" i="1" l="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B51" i="108"/>
  <c r="B52" i="108" s="1"/>
  <c r="B53" i="108" s="1"/>
  <c r="B54" i="108" s="1"/>
  <c r="B55" i="108" s="1"/>
  <c r="B56" i="108" s="1"/>
  <c r="B57" i="108" s="1"/>
  <c r="B58" i="108" s="1"/>
  <c r="B59" i="108" s="1"/>
  <c r="B60" i="108" s="1"/>
  <c r="B61" i="108" s="1"/>
  <c r="B62" i="108" s="1"/>
  <c r="B63" i="108" s="1"/>
  <c r="B64" i="108" s="1"/>
  <c r="B65" i="108" s="1"/>
  <c r="B66" i="108" s="1"/>
  <c r="B67" i="108" s="1"/>
  <c r="B68" i="108" s="1"/>
  <c r="B69" i="108" s="1"/>
  <c r="B70" i="108" s="1"/>
  <c r="B71" i="108" s="1"/>
  <c r="B72" i="108" s="1"/>
  <c r="B73" i="108" s="1"/>
  <c r="B74" i="108" s="1"/>
  <c r="B75" i="108" s="1"/>
  <c r="B76" i="108" s="1"/>
  <c r="B77" i="108" s="1"/>
  <c r="B78" i="108" s="1"/>
  <c r="B79" i="108" s="1"/>
  <c r="B80" i="108" s="1"/>
  <c r="B81" i="108" s="1"/>
  <c r="B82" i="108" s="1"/>
  <c r="B83" i="108" s="1"/>
  <c r="B84" i="108" s="1"/>
  <c r="B85" i="108" s="1"/>
  <c r="B86" i="108" s="1"/>
  <c r="B87" i="108" s="1"/>
  <c r="B88" i="108" s="1"/>
  <c r="B89" i="108" s="1"/>
  <c r="B90" i="108" s="1"/>
  <c r="B91" i="108" s="1"/>
  <c r="B92" i="108" s="1"/>
  <c r="B93" i="108" s="1"/>
  <c r="B94" i="108" s="1"/>
  <c r="B95" i="108" s="1"/>
  <c r="B96" i="108" s="1"/>
  <c r="B97" i="108" s="1"/>
  <c r="B98" i="108" s="1"/>
  <c r="B99" i="108" s="1"/>
  <c r="B100" i="108" s="1"/>
  <c r="B101" i="108" s="1"/>
  <c r="B102" i="108" s="1"/>
  <c r="B103" i="108" s="1"/>
  <c r="B104" i="108" s="1"/>
  <c r="B105" i="108" s="1"/>
  <c r="B106" i="108" s="1"/>
  <c r="B107" i="108" s="1"/>
  <c r="B108" i="108" s="1"/>
  <c r="B109" i="108" s="1"/>
  <c r="B110" i="108" s="1"/>
  <c r="B111" i="108" s="1"/>
  <c r="B112" i="108" s="1"/>
  <c r="B113" i="108" s="1"/>
  <c r="B114" i="108" s="1"/>
  <c r="B115" i="108" s="1"/>
  <c r="B116" i="108" s="1"/>
  <c r="B117" i="108" s="1"/>
  <c r="B118" i="108" s="1"/>
  <c r="B119" i="108" s="1"/>
  <c r="B120" i="108" s="1"/>
  <c r="B121" i="108" s="1"/>
  <c r="B122" i="108" s="1"/>
  <c r="B123" i="108" s="1"/>
  <c r="B124" i="108" s="1"/>
  <c r="B125" i="108" s="1"/>
  <c r="B126" i="108" s="1"/>
  <c r="B127" i="108" s="1"/>
  <c r="B128" i="108" s="1"/>
  <c r="B129" i="108" s="1"/>
  <c r="B130" i="108" s="1"/>
  <c r="B131" i="108" s="1"/>
  <c r="B132" i="108" s="1"/>
  <c r="B133" i="108" s="1"/>
  <c r="B134" i="108" s="1"/>
  <c r="B135" i="108" s="1"/>
  <c r="B136" i="108" s="1"/>
  <c r="B137" i="108" s="1"/>
  <c r="B138" i="108" s="1"/>
  <c r="B139" i="108" s="1"/>
  <c r="B140" i="108" s="1"/>
  <c r="B141" i="108" s="1"/>
  <c r="B142" i="108" s="1"/>
  <c r="B143" i="108" s="1"/>
  <c r="B144" i="108" s="1"/>
  <c r="B145" i="108" s="1"/>
  <c r="B146" i="108" s="1"/>
  <c r="B147" i="108" s="1"/>
  <c r="B148" i="108" s="1"/>
  <c r="B149" i="108" s="1"/>
  <c r="B150" i="108" s="1"/>
  <c r="B151" i="108" s="1"/>
  <c r="B152" i="108" s="1"/>
  <c r="B153" i="108" s="1"/>
  <c r="B154" i="108" s="1"/>
  <c r="B155" i="108" s="1"/>
  <c r="B156" i="108" s="1"/>
  <c r="B157" i="108" s="1"/>
  <c r="A76" i="108"/>
  <c r="A77" i="108" s="1"/>
  <c r="A78" i="108" s="1"/>
  <c r="A79" i="108" s="1"/>
  <c r="A80" i="108" s="1"/>
  <c r="A81" i="108" s="1"/>
  <c r="A82" i="108" s="1"/>
  <c r="A83" i="108" s="1"/>
  <c r="A84" i="108" s="1"/>
  <c r="A85" i="108" s="1"/>
  <c r="A86" i="108" s="1"/>
  <c r="A87" i="108" s="1"/>
  <c r="A88" i="108" s="1"/>
  <c r="A89" i="108" s="1"/>
  <c r="A90" i="108" s="1"/>
  <c r="A91" i="108" s="1"/>
  <c r="A92" i="108" s="1"/>
  <c r="A93" i="108" s="1"/>
  <c r="A94" i="108" s="1"/>
  <c r="A95" i="108" s="1"/>
  <c r="A96" i="108" s="1"/>
  <c r="A97" i="108" s="1"/>
  <c r="A98" i="108" s="1"/>
  <c r="A99" i="108" s="1"/>
  <c r="A100" i="108" s="1"/>
  <c r="A101" i="108" s="1"/>
  <c r="A102" i="108" s="1"/>
  <c r="A103" i="108" s="1"/>
  <c r="A104" i="108" s="1"/>
  <c r="A105" i="108" s="1"/>
  <c r="A106" i="108" s="1"/>
  <c r="A107" i="108" s="1"/>
  <c r="A108" i="108" s="1"/>
  <c r="A109" i="108" s="1"/>
  <c r="A110" i="108" s="1"/>
  <c r="A111" i="108" s="1"/>
  <c r="A112" i="108" s="1"/>
  <c r="A113" i="108" s="1"/>
  <c r="A114" i="108" s="1"/>
  <c r="A115" i="108" s="1"/>
  <c r="A116" i="108" s="1"/>
  <c r="A117" i="108" s="1"/>
  <c r="A118" i="108" s="1"/>
  <c r="A119" i="108" s="1"/>
  <c r="A120" i="108" s="1"/>
  <c r="A121" i="108" s="1"/>
  <c r="A122" i="108" s="1"/>
  <c r="A123" i="108" s="1"/>
  <c r="A124" i="108" s="1"/>
  <c r="A125" i="108" s="1"/>
  <c r="A126" i="108" s="1"/>
  <c r="A127" i="108" s="1"/>
  <c r="A128" i="108" s="1"/>
  <c r="A129" i="108" s="1"/>
  <c r="A130" i="108" s="1"/>
  <c r="A131" i="108" s="1"/>
  <c r="A132" i="108" s="1"/>
  <c r="A133" i="108" s="1"/>
  <c r="A134" i="108" s="1"/>
  <c r="A135" i="108" s="1"/>
  <c r="A136" i="108" s="1"/>
  <c r="A137" i="108" s="1"/>
  <c r="A138" i="108" s="1"/>
  <c r="A139" i="108" s="1"/>
  <c r="A140" i="108" s="1"/>
  <c r="A141" i="108" s="1"/>
  <c r="A142" i="108" s="1"/>
  <c r="A143" i="108" s="1"/>
  <c r="A144" i="108" s="1"/>
  <c r="A145" i="108" s="1"/>
  <c r="A146" i="108" s="1"/>
  <c r="A147" i="108" s="1"/>
  <c r="A148" i="108" s="1"/>
  <c r="A149" i="108" s="1"/>
  <c r="A150" i="108" s="1"/>
  <c r="A151" i="108" s="1"/>
  <c r="A152" i="108" s="1"/>
  <c r="A153" i="108" s="1"/>
  <c r="A154" i="108" s="1"/>
  <c r="A155" i="108" s="1"/>
  <c r="A156" i="108" s="1"/>
  <c r="A157" i="108" s="1"/>
  <c r="B181" i="82"/>
  <c r="B182" i="82"/>
  <c r="B183" i="82" s="1"/>
  <c r="B184" i="82" s="1"/>
  <c r="B185" i="82" s="1"/>
  <c r="B186" i="82" s="1"/>
  <c r="B187" i="82" s="1"/>
  <c r="B188" i="82" s="1"/>
  <c r="B189" i="82" s="1"/>
  <c r="B190" i="82" s="1"/>
  <c r="B191" i="82" s="1"/>
  <c r="B192" i="82" s="1"/>
  <c r="B193" i="82" s="1"/>
  <c r="B194" i="82" s="1"/>
  <c r="B195" i="82" s="1"/>
  <c r="B196" i="82" s="1"/>
  <c r="B197" i="82" s="1"/>
  <c r="B198" i="82" s="1"/>
  <c r="B199" i="82" s="1"/>
  <c r="B200" i="82" s="1"/>
  <c r="B201" i="82" s="1"/>
  <c r="B202" i="82" s="1"/>
  <c r="B203" i="82" s="1"/>
  <c r="B204" i="82" s="1"/>
  <c r="B205" i="82" s="1"/>
  <c r="B206" i="82" s="1"/>
  <c r="B207" i="82" s="1"/>
  <c r="B208" i="82" s="1"/>
  <c r="B209" i="82" s="1"/>
  <c r="B210" i="82" s="1"/>
  <c r="B211" i="82" s="1"/>
  <c r="A192" i="82"/>
  <c r="A193" i="82" s="1"/>
  <c r="A194" i="82" s="1"/>
  <c r="A195" i="82" s="1"/>
  <c r="A196" i="82" s="1"/>
  <c r="A197" i="82" s="1"/>
  <c r="A198" i="82" s="1"/>
  <c r="A199" i="82" s="1"/>
  <c r="A200" i="82" s="1"/>
  <c r="A201" i="82" s="1"/>
  <c r="A202" i="82" s="1"/>
  <c r="A203" i="82" s="1"/>
  <c r="A204" i="82" s="1"/>
  <c r="A205" i="82" s="1"/>
  <c r="A206" i="82" s="1"/>
  <c r="A207" i="82" s="1"/>
  <c r="A208" i="82" s="1"/>
  <c r="A209" i="82" s="1"/>
  <c r="A210" i="82" s="1"/>
  <c r="A211" i="82" s="1"/>
  <c r="B88" i="64"/>
  <c r="B89" i="64" s="1"/>
  <c r="B90" i="64" s="1"/>
  <c r="B91" i="64" s="1"/>
  <c r="B92" i="64" s="1"/>
  <c r="B93" i="64" s="1"/>
  <c r="B94" i="64" s="1"/>
  <c r="B95" i="64" s="1"/>
  <c r="B96" i="64" s="1"/>
  <c r="B97" i="64" s="1"/>
  <c r="B98" i="64" s="1"/>
  <c r="B99" i="64" s="1"/>
  <c r="B100" i="64" s="1"/>
  <c r="B101" i="64" s="1"/>
  <c r="B102" i="64" s="1"/>
  <c r="B103" i="64" s="1"/>
  <c r="B104" i="64" s="1"/>
  <c r="B105" i="64" s="1"/>
  <c r="B106" i="64" s="1"/>
  <c r="B107" i="64" s="1"/>
  <c r="B108" i="64" s="1"/>
  <c r="B109" i="64" s="1"/>
  <c r="B110" i="64" s="1"/>
  <c r="B111" i="64" s="1"/>
  <c r="B112" i="64" s="1"/>
  <c r="B113" i="64" s="1"/>
  <c r="B114" i="64" s="1"/>
  <c r="B115" i="64" s="1"/>
  <c r="B116" i="64" s="1"/>
  <c r="B117" i="64" s="1"/>
  <c r="B118" i="64" s="1"/>
  <c r="B119" i="64" s="1"/>
  <c r="B120" i="64" s="1"/>
  <c r="A88" i="64"/>
  <c r="A89" i="64"/>
  <c r="A90" i="64"/>
  <c r="A91" i="64"/>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B30" i="40"/>
  <c r="B31" i="40" s="1"/>
  <c r="B32" i="40" s="1"/>
  <c r="B33" i="40" s="1"/>
  <c r="A30" i="40"/>
  <c r="A31" i="40" s="1"/>
  <c r="A32" i="40" s="1"/>
  <c r="A33" i="40" s="1"/>
  <c r="A34" i="40" s="1"/>
  <c r="B15" i="33"/>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B93" i="33" s="1"/>
  <c r="B94" i="33" s="1"/>
  <c r="B95" i="33" s="1"/>
  <c r="B96" i="33" s="1"/>
  <c r="B97" i="33" s="1"/>
  <c r="B98" i="33" s="1"/>
  <c r="B99" i="33" s="1"/>
  <c r="B100" i="33" s="1"/>
  <c r="B101" i="33" s="1"/>
  <c r="B102" i="33" s="1"/>
  <c r="B103" i="33" s="1"/>
  <c r="B104" i="33" s="1"/>
  <c r="B105" i="33" s="1"/>
  <c r="B106" i="33" s="1"/>
  <c r="B107" i="33" s="1"/>
  <c r="B108" i="33" s="1"/>
  <c r="B109" i="33" s="1"/>
  <c r="B110" i="33" s="1"/>
  <c r="B111" i="33" s="1"/>
  <c r="B112" i="33" s="1"/>
  <c r="B113" i="33" s="1"/>
  <c r="B114" i="33" s="1"/>
  <c r="B115" i="33" s="1"/>
  <c r="B116" i="33" s="1"/>
  <c r="B117" i="33" s="1"/>
  <c r="B118" i="33" s="1"/>
  <c r="B119" i="33" s="1"/>
  <c r="B120" i="33" s="1"/>
  <c r="B121" i="33" s="1"/>
  <c r="B122" i="33" s="1"/>
  <c r="B123" i="33" s="1"/>
  <c r="B124" i="33" s="1"/>
  <c r="B125" i="33" s="1"/>
  <c r="B126" i="33" s="1"/>
  <c r="B127" i="33" s="1"/>
  <c r="A15" i="33"/>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A116" i="33" s="1"/>
  <c r="A117" i="33" s="1"/>
  <c r="A118" i="33" s="1"/>
  <c r="A119" i="33" s="1"/>
  <c r="A120" i="33" s="1"/>
  <c r="A121" i="33" s="1"/>
  <c r="A122" i="33" s="1"/>
  <c r="A123" i="33" s="1"/>
  <c r="A124" i="33" s="1"/>
  <c r="A125" i="33" s="1"/>
  <c r="A126" i="33" s="1"/>
  <c r="A127" i="33" s="1"/>
  <c r="C3" i="117"/>
  <c r="C3" i="135"/>
  <c r="B140" i="114"/>
  <c r="B141" i="114" s="1"/>
  <c r="B142" i="114" s="1"/>
  <c r="B143" i="114" s="1"/>
  <c r="B144" i="114" s="1"/>
  <c r="B145" i="114" s="1"/>
  <c r="B146" i="114" s="1"/>
  <c r="B147" i="114" s="1"/>
  <c r="B148" i="114" s="1"/>
  <c r="B149" i="114" s="1"/>
  <c r="B150" i="114" s="1"/>
  <c r="B151" i="114" s="1"/>
  <c r="B152" i="114" s="1"/>
  <c r="B153" i="114" s="1"/>
  <c r="B154" i="114" s="1"/>
  <c r="B155" i="114" s="1"/>
  <c r="B156" i="114" s="1"/>
  <c r="B157" i="114" s="1"/>
  <c r="B158" i="114" s="1"/>
  <c r="B159" i="114" s="1"/>
  <c r="A140" i="114"/>
  <c r="A141" i="114" s="1"/>
  <c r="A142" i="114" s="1"/>
  <c r="A143" i="114" s="1"/>
  <c r="A144" i="114" s="1"/>
  <c r="A145" i="114" s="1"/>
  <c r="A146" i="114" s="1"/>
  <c r="A147" i="114" s="1"/>
  <c r="A148" i="114" s="1"/>
  <c r="A149" i="114" s="1"/>
  <c r="A150" i="114" s="1"/>
  <c r="A151" i="114" s="1"/>
  <c r="A152" i="114" s="1"/>
  <c r="A153" i="114" s="1"/>
  <c r="A154" i="114" s="1"/>
  <c r="A155" i="114" s="1"/>
  <c r="A156" i="114" s="1"/>
  <c r="A157" i="114" s="1"/>
  <c r="A158" i="114" s="1"/>
  <c r="A159" i="114" s="1"/>
  <c r="B56" i="102" l="1"/>
  <c r="B57" i="102" s="1"/>
  <c r="B58" i="102" s="1"/>
  <c r="B59" i="102" s="1"/>
  <c r="B60" i="102" s="1"/>
  <c r="A56" i="102"/>
  <c r="A57" i="102" s="1"/>
  <c r="A58" i="102" s="1"/>
  <c r="A59" i="102" s="1"/>
  <c r="B180" i="107"/>
  <c r="B181" i="107" s="1"/>
  <c r="B182" i="107" s="1"/>
  <c r="A181" i="107"/>
  <c r="A182" i="107"/>
  <c r="A183" i="107" s="1"/>
  <c r="C3" i="86"/>
  <c r="A57" i="100" l="1"/>
  <c r="A58" i="100" s="1"/>
  <c r="A59" i="100" s="1"/>
  <c r="A60" i="100" s="1"/>
  <c r="A61" i="100" s="1"/>
  <c r="A62" i="100" s="1"/>
  <c r="A63" i="100" s="1"/>
  <c r="A64" i="100" s="1"/>
  <c r="A65" i="100" s="1"/>
  <c r="A66" i="100" s="1"/>
  <c r="B100" i="50"/>
  <c r="B101" i="50" s="1"/>
  <c r="B102" i="50" s="1"/>
  <c r="B103" i="50" s="1"/>
  <c r="B104" i="50" s="1"/>
  <c r="B105" i="50" s="1"/>
  <c r="B106" i="50" s="1"/>
  <c r="B107" i="50" s="1"/>
  <c r="B108" i="50" s="1"/>
  <c r="B109" i="50" s="1"/>
  <c r="B110" i="50" s="1"/>
  <c r="B111" i="50" s="1"/>
  <c r="B112" i="50" s="1"/>
  <c r="B113" i="50" s="1"/>
  <c r="B114" i="50" s="1"/>
  <c r="B115" i="50" s="1"/>
  <c r="B116" i="50" s="1"/>
  <c r="B117" i="50" s="1"/>
  <c r="B118" i="50" s="1"/>
  <c r="B119" i="50" s="1"/>
  <c r="B120" i="50" s="1"/>
  <c r="B121" i="50" s="1"/>
  <c r="B122" i="50" s="1"/>
  <c r="B123" i="50" s="1"/>
  <c r="B124" i="50" s="1"/>
  <c r="B125" i="50" s="1"/>
  <c r="B126" i="50" s="1"/>
  <c r="B127" i="50" s="1"/>
  <c r="B128" i="50" s="1"/>
  <c r="B129" i="50" s="1"/>
  <c r="B130" i="50" s="1"/>
  <c r="B131" i="50" s="1"/>
  <c r="B132" i="50" s="1"/>
  <c r="B133" i="50" s="1"/>
  <c r="B134" i="50" s="1"/>
  <c r="B135" i="50" s="1"/>
  <c r="B136" i="50" s="1"/>
  <c r="B137" i="50" s="1"/>
  <c r="B138" i="50" s="1"/>
  <c r="B139" i="50" s="1"/>
  <c r="B140" i="50" s="1"/>
  <c r="B141" i="50" s="1"/>
  <c r="B142" i="50" s="1"/>
  <c r="B143" i="50" s="1"/>
  <c r="B144" i="50" s="1"/>
  <c r="B145" i="50" s="1"/>
  <c r="B146" i="50" s="1"/>
  <c r="B147" i="50" s="1"/>
  <c r="B148" i="50" s="1"/>
  <c r="A103" i="50"/>
  <c r="A104" i="50"/>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B55" i="44"/>
  <c r="B56" i="44" s="1"/>
  <c r="B57" i="44" s="1"/>
  <c r="A55" i="44"/>
  <c r="A56" i="44"/>
  <c r="A57" i="44"/>
  <c r="B142" i="43"/>
  <c r="B143" i="43" s="1"/>
  <c r="B144" i="43" s="1"/>
  <c r="B145" i="43" s="1"/>
  <c r="B146" i="43" s="1"/>
  <c r="B147" i="43" s="1"/>
  <c r="B148" i="43" s="1"/>
  <c r="B149" i="43" s="1"/>
  <c r="B150" i="43" s="1"/>
  <c r="B151" i="43" s="1"/>
  <c r="B152" i="43" s="1"/>
  <c r="B153" i="43" s="1"/>
  <c r="B154" i="43" s="1"/>
  <c r="B155" i="43" s="1"/>
  <c r="B156" i="43" s="1"/>
  <c r="B157" i="43" s="1"/>
  <c r="B158" i="43" s="1"/>
  <c r="B159" i="43" s="1"/>
  <c r="B160" i="43" s="1"/>
  <c r="B161" i="43" s="1"/>
  <c r="B162" i="43" s="1"/>
  <c r="B163" i="43" s="1"/>
  <c r="B164" i="43" s="1"/>
  <c r="B165" i="43" s="1"/>
  <c r="B166" i="43" s="1"/>
  <c r="B167" i="43" s="1"/>
  <c r="B168" i="43" s="1"/>
  <c r="B169" i="43" s="1"/>
  <c r="B170" i="43" s="1"/>
  <c r="B171" i="43" s="1"/>
  <c r="B172" i="43" s="1"/>
  <c r="B173" i="43" s="1"/>
  <c r="B174" i="43" s="1"/>
  <c r="B175" i="43" s="1"/>
  <c r="B176" i="43" s="1"/>
  <c r="B177" i="43" s="1"/>
  <c r="A142" i="43"/>
  <c r="A143" i="43" s="1"/>
  <c r="A144" i="43" s="1"/>
  <c r="A145" i="43" s="1"/>
  <c r="A146" i="43" s="1"/>
  <c r="A147" i="43" s="1"/>
  <c r="A148"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B18" i="93"/>
  <c r="B19" i="93" s="1"/>
  <c r="B20" i="93" s="1"/>
  <c r="B21" i="93" s="1"/>
  <c r="B22" i="93" s="1"/>
  <c r="B23" i="93" s="1"/>
  <c r="B24" i="93" s="1"/>
  <c r="B25" i="93" s="1"/>
  <c r="B26" i="93" s="1"/>
  <c r="B27" i="93" s="1"/>
  <c r="B28" i="93" s="1"/>
  <c r="B29" i="93" s="1"/>
  <c r="B30" i="93" s="1"/>
  <c r="B31" i="93" s="1"/>
  <c r="B32" i="93" s="1"/>
  <c r="B33" i="93" s="1"/>
  <c r="B34" i="93" s="1"/>
  <c r="B35" i="93" s="1"/>
  <c r="B36" i="93" s="1"/>
  <c r="B37" i="93" s="1"/>
  <c r="B38" i="93" s="1"/>
  <c r="B39" i="93" s="1"/>
  <c r="B40" i="93" s="1"/>
  <c r="B41" i="93" s="1"/>
  <c r="B42" i="93" s="1"/>
  <c r="B43" i="93" s="1"/>
  <c r="B44" i="93" s="1"/>
  <c r="B45" i="93" s="1"/>
  <c r="B46" i="93" s="1"/>
  <c r="B47" i="93" s="1"/>
  <c r="B48" i="93" s="1"/>
  <c r="B49" i="93" s="1"/>
  <c r="B50" i="93" s="1"/>
  <c r="B51" i="93" s="1"/>
  <c r="B52" i="93" s="1"/>
  <c r="B53" i="93" s="1"/>
  <c r="B54" i="93" s="1"/>
  <c r="B55" i="93" s="1"/>
  <c r="B56" i="93" s="1"/>
  <c r="B57" i="93" s="1"/>
  <c r="B58" i="93" s="1"/>
  <c r="B59" i="93" s="1"/>
  <c r="B60" i="93" s="1"/>
  <c r="B61" i="93" s="1"/>
  <c r="B62" i="93" s="1"/>
  <c r="B63" i="93" s="1"/>
  <c r="B64" i="93" s="1"/>
  <c r="B65" i="93" s="1"/>
  <c r="B66" i="93" s="1"/>
  <c r="B67" i="93" s="1"/>
  <c r="B68" i="93" s="1"/>
  <c r="B69" i="93" s="1"/>
  <c r="B70" i="93" s="1"/>
  <c r="B71" i="93" s="1"/>
  <c r="B72" i="93" s="1"/>
  <c r="B73" i="93" s="1"/>
  <c r="B74" i="93" s="1"/>
  <c r="B75" i="93" s="1"/>
  <c r="B76" i="93" s="1"/>
  <c r="B77" i="93" s="1"/>
  <c r="B78" i="93" s="1"/>
  <c r="B79" i="93" s="1"/>
  <c r="B80" i="93" s="1"/>
  <c r="B81" i="93" s="1"/>
  <c r="B82" i="93" s="1"/>
  <c r="B83" i="93" s="1"/>
  <c r="B84" i="93" s="1"/>
  <c r="B85" i="93" s="1"/>
  <c r="B86" i="93" s="1"/>
  <c r="B87" i="93" s="1"/>
  <c r="B88" i="93" s="1"/>
  <c r="B89" i="93" s="1"/>
  <c r="B90" i="93" s="1"/>
  <c r="B91" i="93" s="1"/>
  <c r="B92" i="93" s="1"/>
  <c r="B93" i="93" s="1"/>
  <c r="B94" i="93" s="1"/>
  <c r="B95" i="93" s="1"/>
  <c r="B96" i="93" s="1"/>
  <c r="B97" i="93" s="1"/>
  <c r="B98" i="93" s="1"/>
  <c r="B99" i="93" s="1"/>
  <c r="B100" i="93" s="1"/>
  <c r="B101" i="93" s="1"/>
  <c r="B102" i="93" s="1"/>
  <c r="B103" i="93" s="1"/>
  <c r="B104" i="93" s="1"/>
  <c r="B105" i="93" s="1"/>
  <c r="B106" i="93" s="1"/>
  <c r="B107" i="93" s="1"/>
  <c r="B108" i="93" s="1"/>
  <c r="B109" i="93" s="1"/>
  <c r="B110" i="93" s="1"/>
  <c r="B111" i="93" s="1"/>
  <c r="B112" i="93" s="1"/>
  <c r="B113" i="93" s="1"/>
  <c r="B114" i="93" s="1"/>
  <c r="B115" i="93" s="1"/>
  <c r="B116" i="93" s="1"/>
  <c r="B117" i="93" s="1"/>
  <c r="B118" i="93" s="1"/>
  <c r="B119" i="93" s="1"/>
  <c r="B120" i="93" s="1"/>
  <c r="B121" i="93" s="1"/>
  <c r="B122" i="93" s="1"/>
  <c r="B123" i="93" s="1"/>
  <c r="B124" i="93" s="1"/>
  <c r="B125" i="93" s="1"/>
  <c r="B126" i="93" s="1"/>
  <c r="B127" i="93" s="1"/>
  <c r="B128" i="93" s="1"/>
  <c r="B129" i="93" s="1"/>
  <c r="B130" i="93" s="1"/>
  <c r="B131" i="93" s="1"/>
  <c r="B132" i="93" s="1"/>
  <c r="B133" i="93" s="1"/>
  <c r="B134" i="93" s="1"/>
  <c r="B135" i="93" s="1"/>
  <c r="B136" i="93" s="1"/>
  <c r="B137" i="93" s="1"/>
  <c r="B138" i="93" s="1"/>
  <c r="B139" i="93" s="1"/>
  <c r="B140" i="93" s="1"/>
  <c r="B141" i="93" s="1"/>
  <c r="B142" i="93" s="1"/>
  <c r="B143" i="93" s="1"/>
  <c r="B144" i="93" s="1"/>
  <c r="B145" i="93" s="1"/>
  <c r="B146" i="93" s="1"/>
  <c r="B147" i="93" s="1"/>
  <c r="B148" i="93" s="1"/>
  <c r="B149" i="93" s="1"/>
  <c r="B150" i="93" s="1"/>
  <c r="B151" i="93" s="1"/>
  <c r="B152" i="93" s="1"/>
  <c r="B153" i="93" s="1"/>
  <c r="B154" i="93" s="1"/>
  <c r="B155" i="93" s="1"/>
  <c r="B156" i="93" s="1"/>
  <c r="B157" i="93" s="1"/>
  <c r="B158" i="93" s="1"/>
  <c r="B159" i="93" s="1"/>
  <c r="B160" i="93" s="1"/>
  <c r="B161" i="93" s="1"/>
  <c r="B162" i="93" s="1"/>
  <c r="B163" i="93" s="1"/>
  <c r="B164" i="93" s="1"/>
  <c r="B165" i="93" s="1"/>
  <c r="B166" i="93" s="1"/>
  <c r="B167" i="93" s="1"/>
  <c r="B168" i="93" s="1"/>
  <c r="B169" i="93" s="1"/>
  <c r="B170" i="93" s="1"/>
  <c r="B17" i="93"/>
  <c r="A17" i="93"/>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A65" i="93" s="1"/>
  <c r="A66" i="93" s="1"/>
  <c r="A67" i="93" s="1"/>
  <c r="A68" i="93" s="1"/>
  <c r="A69" i="93" s="1"/>
  <c r="A70" i="93" s="1"/>
  <c r="A71" i="93" s="1"/>
  <c r="A72" i="93" s="1"/>
  <c r="A73" i="93" s="1"/>
  <c r="A74"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A124" i="93" s="1"/>
  <c r="A125" i="93" s="1"/>
  <c r="A126" i="93" s="1"/>
  <c r="A127" i="93" s="1"/>
  <c r="A128" i="93" s="1"/>
  <c r="A129" i="93" s="1"/>
  <c r="A130" i="93" s="1"/>
  <c r="A131" i="93" s="1"/>
  <c r="A132" i="93" s="1"/>
  <c r="A133" i="93" s="1"/>
  <c r="A134" i="93" s="1"/>
  <c r="A135" i="93" s="1"/>
  <c r="A136" i="93" s="1"/>
  <c r="A137" i="93" s="1"/>
  <c r="A138" i="93" s="1"/>
  <c r="A139" i="93" s="1"/>
  <c r="A140" i="93" s="1"/>
  <c r="A141" i="93" s="1"/>
  <c r="A142" i="93" s="1"/>
  <c r="A143" i="93" s="1"/>
  <c r="A144" i="93" s="1"/>
  <c r="A145" i="93" s="1"/>
  <c r="A146" i="93" s="1"/>
  <c r="A147" i="93" s="1"/>
  <c r="A148" i="93" s="1"/>
  <c r="A149" i="93" s="1"/>
  <c r="A150" i="93" s="1"/>
  <c r="A151" i="93" s="1"/>
  <c r="A152" i="93" s="1"/>
  <c r="A153" i="93" s="1"/>
  <c r="A154" i="93" s="1"/>
  <c r="A155" i="93" s="1"/>
  <c r="A156" i="93" s="1"/>
  <c r="A157" i="93" s="1"/>
  <c r="A158" i="93" s="1"/>
  <c r="A159" i="93" s="1"/>
  <c r="A160" i="93" s="1"/>
  <c r="A161" i="93" s="1"/>
  <c r="A162" i="93" s="1"/>
  <c r="A163" i="93" s="1"/>
  <c r="A164" i="93" s="1"/>
  <c r="A165" i="93" s="1"/>
  <c r="A166" i="93" s="1"/>
  <c r="A167" i="93" s="1"/>
  <c r="A168" i="93" s="1"/>
  <c r="A169" i="93" s="1"/>
  <c r="A170" i="93" s="1"/>
  <c r="B20" i="90"/>
  <c r="B21" i="90" s="1"/>
  <c r="B22" i="90" s="1"/>
  <c r="B23" i="90" s="1"/>
  <c r="B24" i="90" s="1"/>
  <c r="B25" i="90" s="1"/>
  <c r="B26" i="90" s="1"/>
  <c r="B27" i="90" s="1"/>
  <c r="B28" i="90" s="1"/>
  <c r="B29" i="90" s="1"/>
  <c r="B30" i="90" s="1"/>
  <c r="B31" i="90" s="1"/>
  <c r="B32" i="90" s="1"/>
  <c r="B33" i="90" s="1"/>
  <c r="B34" i="90" s="1"/>
  <c r="B35" i="90" s="1"/>
  <c r="B36" i="90" s="1"/>
  <c r="B37" i="90" s="1"/>
  <c r="B38" i="90" s="1"/>
  <c r="B39" i="90" s="1"/>
  <c r="B40" i="90" s="1"/>
  <c r="B41" i="90" s="1"/>
  <c r="B42" i="90" s="1"/>
  <c r="B43" i="90" s="1"/>
  <c r="B44" i="90" s="1"/>
  <c r="B45" i="90" s="1"/>
  <c r="B46" i="90" s="1"/>
  <c r="B47" i="90" s="1"/>
  <c r="B48" i="90" s="1"/>
  <c r="B49" i="90" s="1"/>
  <c r="B50" i="90" s="1"/>
  <c r="B51" i="90" s="1"/>
  <c r="B52" i="90" s="1"/>
  <c r="B53" i="90" s="1"/>
  <c r="B54" i="90" s="1"/>
  <c r="B55" i="90" s="1"/>
  <c r="B56" i="90" s="1"/>
  <c r="B57" i="90" s="1"/>
  <c r="B58" i="90" s="1"/>
  <c r="B59" i="90" s="1"/>
  <c r="B60" i="90" s="1"/>
  <c r="B61" i="90" s="1"/>
  <c r="B62" i="90" s="1"/>
  <c r="B63" i="90" s="1"/>
  <c r="B64" i="90" s="1"/>
  <c r="B65" i="90" s="1"/>
  <c r="B66" i="90" s="1"/>
  <c r="B67" i="90" s="1"/>
  <c r="B68" i="90" s="1"/>
  <c r="B69" i="90" s="1"/>
  <c r="B70" i="90" s="1"/>
  <c r="B71" i="90" s="1"/>
  <c r="B72" i="90" s="1"/>
  <c r="B73" i="90" s="1"/>
  <c r="B74" i="90" s="1"/>
  <c r="B75" i="90" s="1"/>
  <c r="B76" i="90" s="1"/>
  <c r="B77" i="90" s="1"/>
  <c r="B78" i="90" s="1"/>
  <c r="B79" i="90" s="1"/>
  <c r="B80" i="90" s="1"/>
  <c r="B81" i="90" s="1"/>
  <c r="B82" i="90" s="1"/>
  <c r="B83" i="90" s="1"/>
  <c r="B84" i="90" s="1"/>
  <c r="B85" i="90" s="1"/>
  <c r="B86" i="90" s="1"/>
  <c r="B87" i="90" s="1"/>
  <c r="B88" i="90" s="1"/>
  <c r="B89" i="90" s="1"/>
  <c r="B90" i="90" s="1"/>
  <c r="B91" i="90" s="1"/>
  <c r="B92" i="90" s="1"/>
  <c r="B93" i="90" s="1"/>
  <c r="B94" i="90" s="1"/>
  <c r="B95" i="90" s="1"/>
  <c r="B96" i="90" s="1"/>
  <c r="B97" i="90" s="1"/>
  <c r="B98" i="90" s="1"/>
  <c r="B99" i="90" s="1"/>
  <c r="B100" i="90" s="1"/>
  <c r="B101" i="90" s="1"/>
  <c r="B102" i="90" s="1"/>
  <c r="B103" i="90" s="1"/>
  <c r="B104" i="90" s="1"/>
  <c r="B105" i="90" s="1"/>
  <c r="B106" i="90" s="1"/>
  <c r="B107" i="90" s="1"/>
  <c r="B108" i="90" s="1"/>
  <c r="B109" i="90" s="1"/>
  <c r="B110" i="90" s="1"/>
  <c r="B111" i="90" s="1"/>
  <c r="B112" i="90" s="1"/>
  <c r="B113" i="90" s="1"/>
  <c r="B114" i="90" s="1"/>
  <c r="B115" i="90" s="1"/>
  <c r="B116" i="90" s="1"/>
  <c r="B117" i="90" s="1"/>
  <c r="B118" i="90" s="1"/>
  <c r="B119" i="90" s="1"/>
  <c r="B120" i="90" s="1"/>
  <c r="B121" i="90" s="1"/>
  <c r="B122" i="90" s="1"/>
  <c r="B123" i="90" s="1"/>
  <c r="B124" i="90" s="1"/>
  <c r="B125" i="90" s="1"/>
  <c r="B126" i="90" s="1"/>
  <c r="B127" i="90" s="1"/>
  <c r="B128" i="90" s="1"/>
  <c r="B129" i="90" s="1"/>
  <c r="B130" i="90" s="1"/>
  <c r="B131" i="90" s="1"/>
  <c r="B132" i="90" s="1"/>
  <c r="B133" i="90" s="1"/>
  <c r="B134" i="90" s="1"/>
  <c r="B135" i="90" s="1"/>
  <c r="B136" i="90" s="1"/>
  <c r="B137" i="90" s="1"/>
  <c r="B138" i="90" s="1"/>
  <c r="B139" i="90" s="1"/>
  <c r="B140" i="90" s="1"/>
  <c r="B141" i="90" s="1"/>
  <c r="B142" i="90" s="1"/>
  <c r="B143" i="90" s="1"/>
  <c r="B144" i="90" s="1"/>
  <c r="B145" i="90" s="1"/>
  <c r="B146" i="90" s="1"/>
  <c r="B147" i="90" s="1"/>
  <c r="B148" i="90" s="1"/>
  <c r="B149" i="90" s="1"/>
  <c r="B150" i="90" s="1"/>
  <c r="B151" i="90" s="1"/>
  <c r="B152" i="90" s="1"/>
  <c r="B153" i="90" s="1"/>
  <c r="B154" i="90" s="1"/>
  <c r="B155" i="90" s="1"/>
  <c r="B156" i="90" s="1"/>
  <c r="B157" i="90" s="1"/>
  <c r="B158" i="90" s="1"/>
  <c r="B159" i="90" s="1"/>
  <c r="B160" i="90" s="1"/>
  <c r="B161" i="90" s="1"/>
  <c r="B162" i="90" s="1"/>
  <c r="B163" i="90" s="1"/>
  <c r="B164" i="90" s="1"/>
  <c r="B165" i="90" s="1"/>
  <c r="B166" i="90" s="1"/>
  <c r="B167" i="90" s="1"/>
  <c r="B168" i="90" s="1"/>
  <c r="B169" i="90" s="1"/>
  <c r="B170" i="90" s="1"/>
  <c r="B171" i="90" s="1"/>
  <c r="B172" i="90" s="1"/>
  <c r="B173" i="90" s="1"/>
  <c r="B174" i="90" s="1"/>
  <c r="B175" i="90" s="1"/>
  <c r="B176" i="90" s="1"/>
  <c r="B177" i="90" s="1"/>
  <c r="B178" i="90" s="1"/>
  <c r="B179" i="90" s="1"/>
  <c r="B180" i="90" s="1"/>
  <c r="B181" i="90" s="1"/>
  <c r="B182" i="90" s="1"/>
  <c r="B183" i="90" s="1"/>
  <c r="B184" i="90" s="1"/>
  <c r="A20" i="90"/>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A43" i="90" s="1"/>
  <c r="A44" i="90" s="1"/>
  <c r="A45" i="90" s="1"/>
  <c r="A46" i="90" s="1"/>
  <c r="A47" i="90" s="1"/>
  <c r="A48" i="90" s="1"/>
  <c r="A49" i="90" s="1"/>
  <c r="A50" i="90" s="1"/>
  <c r="A51" i="90" s="1"/>
  <c r="A52" i="90" s="1"/>
  <c r="A53" i="90" s="1"/>
  <c r="A54" i="90" s="1"/>
  <c r="A55" i="90" s="1"/>
  <c r="A56" i="90" s="1"/>
  <c r="A57" i="90" s="1"/>
  <c r="A58" i="90" s="1"/>
  <c r="A59" i="90" s="1"/>
  <c r="A60" i="90" s="1"/>
  <c r="A61" i="90" s="1"/>
  <c r="A62" i="90" s="1"/>
  <c r="A63" i="90" s="1"/>
  <c r="A64" i="90" s="1"/>
  <c r="A65" i="90" s="1"/>
  <c r="A66" i="90" s="1"/>
  <c r="A67" i="90" s="1"/>
  <c r="A68" i="90" s="1"/>
  <c r="A69" i="90" s="1"/>
  <c r="A70" i="90" s="1"/>
  <c r="A71" i="90" s="1"/>
  <c r="A72" i="90" s="1"/>
  <c r="A73" i="90" s="1"/>
  <c r="A74" i="90" s="1"/>
  <c r="A75" i="90" s="1"/>
  <c r="A76" i="90" s="1"/>
  <c r="A77" i="90" s="1"/>
  <c r="A78" i="90" s="1"/>
  <c r="A79" i="90" s="1"/>
  <c r="A80" i="90" s="1"/>
  <c r="A81" i="90" s="1"/>
  <c r="A82" i="90" s="1"/>
  <c r="A83" i="90" s="1"/>
  <c r="A84" i="90" s="1"/>
  <c r="A85" i="90" s="1"/>
  <c r="A86" i="90" s="1"/>
  <c r="A87" i="90" s="1"/>
  <c r="A88" i="90" s="1"/>
  <c r="A89" i="90" s="1"/>
  <c r="A90" i="90" s="1"/>
  <c r="A91" i="90" s="1"/>
  <c r="A92" i="90" s="1"/>
  <c r="A93" i="90" s="1"/>
  <c r="A94" i="90" s="1"/>
  <c r="A95" i="90" s="1"/>
  <c r="A96" i="90" s="1"/>
  <c r="A97" i="90" s="1"/>
  <c r="A98" i="90" s="1"/>
  <c r="A99" i="90" s="1"/>
  <c r="A100" i="90" s="1"/>
  <c r="A101" i="90" s="1"/>
  <c r="A102" i="90" s="1"/>
  <c r="A103" i="90" s="1"/>
  <c r="A104" i="90" s="1"/>
  <c r="A105" i="90" s="1"/>
  <c r="A106" i="90" s="1"/>
  <c r="A107" i="90" s="1"/>
  <c r="A108" i="90" s="1"/>
  <c r="A109" i="90" s="1"/>
  <c r="A110" i="90" s="1"/>
  <c r="A111" i="90" s="1"/>
  <c r="A112" i="90" s="1"/>
  <c r="A113" i="90" s="1"/>
  <c r="A114" i="90" s="1"/>
  <c r="A115" i="90" s="1"/>
  <c r="A116" i="90" s="1"/>
  <c r="A117" i="90" s="1"/>
  <c r="A118" i="90" s="1"/>
  <c r="A119" i="90" s="1"/>
  <c r="A120" i="90" s="1"/>
  <c r="A121" i="90" s="1"/>
  <c r="A122" i="90" s="1"/>
  <c r="A123" i="90" s="1"/>
  <c r="A124" i="90" s="1"/>
  <c r="A125" i="90" s="1"/>
  <c r="A126" i="90" s="1"/>
  <c r="A127" i="90" s="1"/>
  <c r="A128" i="90" s="1"/>
  <c r="A129" i="90" s="1"/>
  <c r="A130" i="90" s="1"/>
  <c r="A131" i="90" s="1"/>
  <c r="A132" i="90" s="1"/>
  <c r="A133" i="90" s="1"/>
  <c r="A134" i="90" s="1"/>
  <c r="A135" i="90" s="1"/>
  <c r="A136" i="90" s="1"/>
  <c r="A137" i="90" s="1"/>
  <c r="A138" i="90" s="1"/>
  <c r="A139" i="90" s="1"/>
  <c r="A140" i="90" s="1"/>
  <c r="A141" i="90" s="1"/>
  <c r="A142" i="90" s="1"/>
  <c r="A143" i="90" s="1"/>
  <c r="A144" i="90" s="1"/>
  <c r="A145" i="90" s="1"/>
  <c r="A146" i="90" s="1"/>
  <c r="A147" i="90" s="1"/>
  <c r="A148" i="90" s="1"/>
  <c r="A149" i="90" s="1"/>
  <c r="A150" i="90" s="1"/>
  <c r="A151" i="90" s="1"/>
  <c r="A152" i="90" s="1"/>
  <c r="A153" i="90" s="1"/>
  <c r="A154" i="90" s="1"/>
  <c r="A155" i="90" s="1"/>
  <c r="A156" i="90" s="1"/>
  <c r="A157" i="90" s="1"/>
  <c r="A158" i="90" s="1"/>
  <c r="A159" i="90" s="1"/>
  <c r="A160" i="90" s="1"/>
  <c r="A161" i="90" s="1"/>
  <c r="A162" i="90" s="1"/>
  <c r="A163" i="90" s="1"/>
  <c r="A164" i="90" s="1"/>
  <c r="A165" i="90" s="1"/>
  <c r="A166" i="90" s="1"/>
  <c r="A167" i="90" s="1"/>
  <c r="A168" i="90" s="1"/>
  <c r="A169" i="90" s="1"/>
  <c r="A170" i="90" s="1"/>
  <c r="A171" i="90" s="1"/>
  <c r="A172" i="90" s="1"/>
  <c r="A173" i="90" s="1"/>
  <c r="A174" i="90" s="1"/>
  <c r="A175" i="90" s="1"/>
  <c r="A176" i="90" s="1"/>
  <c r="A177" i="90" s="1"/>
  <c r="A178" i="90" s="1"/>
  <c r="A179" i="90" s="1"/>
  <c r="A180" i="90" s="1"/>
  <c r="A181" i="90" s="1"/>
  <c r="A182" i="90" s="1"/>
  <c r="A183" i="90" s="1"/>
  <c r="A184" i="90" s="1"/>
  <c r="B19" i="90"/>
  <c r="A19" i="90"/>
  <c r="B93" i="89"/>
  <c r="B94" i="89" s="1"/>
  <c r="A93" i="89"/>
  <c r="A94" i="89" s="1"/>
  <c r="B59" i="88"/>
  <c r="B60" i="88" s="1"/>
  <c r="B61" i="88" s="1"/>
  <c r="B62" i="88" s="1"/>
  <c r="B63" i="88" s="1"/>
  <c r="B64" i="88" s="1"/>
  <c r="B65" i="88" s="1"/>
  <c r="B66" i="88" s="1"/>
  <c r="B67" i="88" s="1"/>
  <c r="B68" i="88" s="1"/>
  <c r="A59" i="88"/>
  <c r="A60" i="88" s="1"/>
  <c r="A61" i="88" s="1"/>
  <c r="A62" i="88" s="1"/>
  <c r="A63" i="88" s="1"/>
  <c r="A64" i="88" s="1"/>
  <c r="A65" i="88" s="1"/>
  <c r="A66" i="88" s="1"/>
  <c r="A67" i="88" s="1"/>
  <c r="A68" i="88" s="1"/>
  <c r="B17" i="87" l="1"/>
  <c r="B18" i="87" s="1"/>
  <c r="B19" i="87" s="1"/>
  <c r="B20" i="87" s="1"/>
  <c r="B21" i="87" s="1"/>
  <c r="B22" i="87" s="1"/>
  <c r="B23" i="87" s="1"/>
  <c r="B24" i="87" s="1"/>
  <c r="B25" i="87" s="1"/>
  <c r="B26" i="87" s="1"/>
  <c r="B27" i="87" s="1"/>
  <c r="B28" i="87" s="1"/>
  <c r="B29" i="87" s="1"/>
  <c r="B30" i="87" s="1"/>
  <c r="B31" i="87" s="1"/>
  <c r="B32" i="87" s="1"/>
  <c r="B33" i="87" s="1"/>
  <c r="B34" i="87" s="1"/>
  <c r="B35" i="87" s="1"/>
  <c r="B36" i="87" s="1"/>
  <c r="B37" i="87" s="1"/>
  <c r="B38" i="87" s="1"/>
  <c r="B39" i="87" s="1"/>
  <c r="B40" i="87" s="1"/>
  <c r="B41" i="87" s="1"/>
  <c r="B42" i="87" s="1"/>
  <c r="B43" i="87" s="1"/>
  <c r="B44" i="87" s="1"/>
  <c r="B45" i="87" s="1"/>
  <c r="B46" i="87" s="1"/>
  <c r="B47" i="87" s="1"/>
  <c r="B48" i="87" s="1"/>
  <c r="B49" i="87" s="1"/>
  <c r="B50" i="87" s="1"/>
  <c r="B51" i="87" s="1"/>
  <c r="B52" i="87" s="1"/>
  <c r="B53" i="87" s="1"/>
  <c r="B54" i="87" s="1"/>
  <c r="B55" i="87" s="1"/>
  <c r="B56" i="87" s="1"/>
  <c r="B57" i="87" s="1"/>
  <c r="B58" i="87" s="1"/>
  <c r="B59" i="87" s="1"/>
  <c r="B60" i="87" s="1"/>
  <c r="B61" i="87" s="1"/>
  <c r="B62" i="87" s="1"/>
  <c r="B63" i="87" s="1"/>
  <c r="B64" i="87" s="1"/>
  <c r="B65" i="87" s="1"/>
  <c r="B66" i="87" s="1"/>
  <c r="B67" i="87" s="1"/>
  <c r="B68" i="87" s="1"/>
  <c r="B69" i="87" s="1"/>
  <c r="B70" i="87" s="1"/>
  <c r="B71" i="87" s="1"/>
  <c r="B72" i="87" s="1"/>
  <c r="B73" i="87" s="1"/>
  <c r="B74" i="87" s="1"/>
  <c r="B75" i="87" s="1"/>
  <c r="B76" i="87" s="1"/>
  <c r="B77" i="87" s="1"/>
  <c r="B78" i="87" s="1"/>
  <c r="B79" i="87" s="1"/>
  <c r="B80" i="87" s="1"/>
  <c r="B81" i="87" s="1"/>
  <c r="B82" i="87" s="1"/>
  <c r="B83" i="87" s="1"/>
  <c r="B84" i="87" s="1"/>
  <c r="B85" i="87" s="1"/>
  <c r="B86" i="87" s="1"/>
  <c r="B87" i="87" s="1"/>
  <c r="B88" i="87" s="1"/>
  <c r="B89" i="87" s="1"/>
  <c r="B90" i="87" s="1"/>
  <c r="B91" i="87" s="1"/>
  <c r="B92" i="87" s="1"/>
  <c r="B93" i="87" s="1"/>
  <c r="B94" i="87" s="1"/>
  <c r="B95" i="87" s="1"/>
  <c r="B96" i="87" s="1"/>
  <c r="B97" i="87" s="1"/>
  <c r="B98" i="87" s="1"/>
  <c r="B99" i="87" s="1"/>
  <c r="B100" i="87" s="1"/>
  <c r="B101" i="87" s="1"/>
  <c r="B102" i="87" s="1"/>
  <c r="B103" i="87" s="1"/>
  <c r="B104" i="87" s="1"/>
  <c r="B105" i="87" s="1"/>
  <c r="B106" i="87" s="1"/>
  <c r="B107" i="87" s="1"/>
  <c r="B108" i="87" s="1"/>
  <c r="B109" i="87" s="1"/>
  <c r="B110" i="87" s="1"/>
  <c r="B111" i="87" s="1"/>
  <c r="B112" i="87" s="1"/>
  <c r="B113" i="87" s="1"/>
  <c r="B114" i="87" s="1"/>
  <c r="B115" i="87" s="1"/>
  <c r="B116" i="87" s="1"/>
  <c r="B117" i="87" s="1"/>
  <c r="B118" i="87" s="1"/>
  <c r="B119" i="87" s="1"/>
  <c r="B120" i="87" s="1"/>
  <c r="B121" i="87" s="1"/>
  <c r="B122" i="87" s="1"/>
  <c r="B123" i="87" s="1"/>
  <c r="B124" i="87" s="1"/>
  <c r="B125" i="87" s="1"/>
  <c r="B126" i="87" s="1"/>
  <c r="B127" i="87" s="1"/>
  <c r="B128" i="87" s="1"/>
  <c r="B129" i="87" s="1"/>
  <c r="B130" i="87" s="1"/>
  <c r="B131" i="87" s="1"/>
  <c r="B132" i="87" s="1"/>
  <c r="B133" i="87" s="1"/>
  <c r="B134" i="87" s="1"/>
  <c r="B135" i="87" s="1"/>
  <c r="B136" i="87" s="1"/>
  <c r="B137" i="87" s="1"/>
  <c r="B138" i="87" s="1"/>
  <c r="B139" i="87" s="1"/>
  <c r="B140" i="87" s="1"/>
  <c r="B141" i="87" s="1"/>
  <c r="B142" i="87" s="1"/>
  <c r="B143" i="87" s="1"/>
  <c r="B144" i="87" s="1"/>
  <c r="B145" i="87" s="1"/>
  <c r="B146" i="87" s="1"/>
  <c r="B147" i="87" s="1"/>
  <c r="B148" i="87" s="1"/>
  <c r="B149" i="87" s="1"/>
  <c r="B150" i="87" s="1"/>
  <c r="B151" i="87" s="1"/>
  <c r="B152" i="87" s="1"/>
  <c r="B153" i="87" s="1"/>
  <c r="B154" i="87" s="1"/>
  <c r="B155" i="87" s="1"/>
  <c r="B156" i="87" s="1"/>
  <c r="B157" i="87" s="1"/>
  <c r="B158" i="87" s="1"/>
  <c r="B159" i="87" s="1"/>
  <c r="B160" i="87" s="1"/>
  <c r="B161" i="87" s="1"/>
  <c r="B162" i="87" s="1"/>
  <c r="B163" i="87" s="1"/>
  <c r="B164" i="87" s="1"/>
  <c r="B165" i="87" s="1"/>
  <c r="B166" i="87" s="1"/>
  <c r="B167" i="87" s="1"/>
  <c r="B168" i="87" s="1"/>
  <c r="B169" i="87" s="1"/>
  <c r="B170" i="87" s="1"/>
  <c r="B171" i="87" s="1"/>
  <c r="B172" i="87" s="1"/>
  <c r="B173" i="87" s="1"/>
  <c r="B174" i="87" s="1"/>
  <c r="B175" i="87" s="1"/>
  <c r="B176" i="87" s="1"/>
  <c r="B177" i="87" s="1"/>
  <c r="B178" i="87" s="1"/>
  <c r="B179" i="87" s="1"/>
  <c r="B180" i="87" s="1"/>
  <c r="B181" i="87" s="1"/>
  <c r="B182" i="87" s="1"/>
  <c r="A17" i="87"/>
  <c r="A18" i="87" s="1"/>
  <c r="A19" i="87" s="1"/>
  <c r="A20" i="87" s="1"/>
  <c r="A21" i="87" s="1"/>
  <c r="A22" i="87" s="1"/>
  <c r="A23" i="87" s="1"/>
  <c r="A24" i="87" s="1"/>
  <c r="A25" i="87" s="1"/>
  <c r="A26" i="87" s="1"/>
  <c r="A27" i="87" s="1"/>
  <c r="A28" i="87" s="1"/>
  <c r="A29" i="87" s="1"/>
  <c r="A30" i="87" s="1"/>
  <c r="A31" i="87" s="1"/>
  <c r="A32" i="87" s="1"/>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A55" i="87" s="1"/>
  <c r="A56" i="87" s="1"/>
  <c r="A57" i="87" s="1"/>
  <c r="A58" i="87" s="1"/>
  <c r="A59" i="87" s="1"/>
  <c r="A60" i="87" s="1"/>
  <c r="A61" i="87" s="1"/>
  <c r="A62" i="87" s="1"/>
  <c r="A63" i="87" s="1"/>
  <c r="A64" i="87" s="1"/>
  <c r="A65" i="87" s="1"/>
  <c r="A66" i="87" s="1"/>
  <c r="A67" i="87" s="1"/>
  <c r="A68" i="87" s="1"/>
  <c r="A69" i="87" s="1"/>
  <c r="A70" i="87" s="1"/>
  <c r="A71" i="87" s="1"/>
  <c r="A72" i="87" s="1"/>
  <c r="A73" i="87" s="1"/>
  <c r="A74" i="87" s="1"/>
  <c r="A75" i="87" s="1"/>
  <c r="A76" i="87" s="1"/>
  <c r="A77" i="87" s="1"/>
  <c r="A78" i="87" s="1"/>
  <c r="A79" i="87" s="1"/>
  <c r="A80" i="87" s="1"/>
  <c r="A81" i="87" s="1"/>
  <c r="A82" i="87" s="1"/>
  <c r="A83" i="87" s="1"/>
  <c r="A84" i="87" s="1"/>
  <c r="A85" i="87" s="1"/>
  <c r="A86" i="87" s="1"/>
  <c r="A87" i="87" s="1"/>
  <c r="A88" i="87" s="1"/>
  <c r="A89" i="87" s="1"/>
  <c r="A90" i="87" s="1"/>
  <c r="A91" i="87" s="1"/>
  <c r="A92" i="87" s="1"/>
  <c r="A93" i="87" s="1"/>
  <c r="A94" i="87" s="1"/>
  <c r="A95" i="87" s="1"/>
  <c r="A96" i="87" s="1"/>
  <c r="A97" i="87" s="1"/>
  <c r="A98" i="87" s="1"/>
  <c r="A99" i="87" s="1"/>
  <c r="A100" i="87" s="1"/>
  <c r="A101" i="87" s="1"/>
  <c r="A102" i="87" s="1"/>
  <c r="A103" i="87" s="1"/>
  <c r="A104" i="87" s="1"/>
  <c r="A105" i="87" s="1"/>
  <c r="A106" i="87" s="1"/>
  <c r="A107" i="87" s="1"/>
  <c r="A108" i="87" s="1"/>
  <c r="A109" i="87" s="1"/>
  <c r="A110" i="87" s="1"/>
  <c r="A111" i="87" s="1"/>
  <c r="A112" i="87" s="1"/>
  <c r="A113" i="87" s="1"/>
  <c r="A114" i="87" s="1"/>
  <c r="A115" i="87" s="1"/>
  <c r="A116" i="87" s="1"/>
  <c r="A117" i="87" s="1"/>
  <c r="A118" i="87" s="1"/>
  <c r="A119" i="87" s="1"/>
  <c r="A120" i="87" s="1"/>
  <c r="A121" i="87" s="1"/>
  <c r="A122" i="87" s="1"/>
  <c r="A123" i="87" s="1"/>
  <c r="A124" i="87" s="1"/>
  <c r="A125" i="87" s="1"/>
  <c r="A126" i="87" s="1"/>
  <c r="A127" i="87" s="1"/>
  <c r="A128" i="87" s="1"/>
  <c r="A129" i="87" s="1"/>
  <c r="A130" i="87" s="1"/>
  <c r="A131" i="87" s="1"/>
  <c r="A132" i="87" s="1"/>
  <c r="A133" i="87" s="1"/>
  <c r="A134" i="87" s="1"/>
  <c r="A135" i="87" s="1"/>
  <c r="A136" i="87" s="1"/>
  <c r="A137" i="87" s="1"/>
  <c r="A138" i="87" s="1"/>
  <c r="A139" i="87" s="1"/>
  <c r="A140" i="87" s="1"/>
  <c r="A141" i="87" s="1"/>
  <c r="A142" i="87" s="1"/>
  <c r="A143" i="87" s="1"/>
  <c r="A144" i="87" s="1"/>
  <c r="A145" i="87" s="1"/>
  <c r="A146" i="87" s="1"/>
  <c r="A147" i="87" s="1"/>
  <c r="A148" i="87" s="1"/>
  <c r="A149" i="87" s="1"/>
  <c r="A150" i="87" s="1"/>
  <c r="A151" i="87" s="1"/>
  <c r="A152" i="87" s="1"/>
  <c r="A153" i="87" s="1"/>
  <c r="A154" i="87" s="1"/>
  <c r="A155" i="87" s="1"/>
  <c r="A156" i="87" s="1"/>
  <c r="A157" i="87" s="1"/>
  <c r="A158" i="87" s="1"/>
  <c r="A159" i="87" s="1"/>
  <c r="A160" i="87" s="1"/>
  <c r="A161" i="87" s="1"/>
  <c r="A162" i="87" s="1"/>
  <c r="A163" i="87" s="1"/>
  <c r="A164" i="87" s="1"/>
  <c r="A165" i="87" s="1"/>
  <c r="A166" i="87" s="1"/>
  <c r="A167" i="87" s="1"/>
  <c r="A168" i="87" s="1"/>
  <c r="A169" i="87" s="1"/>
  <c r="A170" i="87" s="1"/>
  <c r="A171" i="87" s="1"/>
  <c r="A172" i="87" s="1"/>
  <c r="A173" i="87" s="1"/>
  <c r="A174" i="87" s="1"/>
  <c r="A175" i="87" s="1"/>
  <c r="A176" i="87" s="1"/>
  <c r="A177" i="87" s="1"/>
  <c r="A178" i="87" s="1"/>
  <c r="A179" i="87" s="1"/>
  <c r="A180" i="87" s="1"/>
  <c r="A181" i="87" s="1"/>
  <c r="A182" i="87" s="1"/>
  <c r="B64" i="85"/>
  <c r="B65" i="85"/>
  <c r="B66" i="85" s="1"/>
  <c r="B67" i="85" s="1"/>
  <c r="B68" i="85" s="1"/>
  <c r="B69" i="85" s="1"/>
  <c r="B70" i="85" s="1"/>
  <c r="B71" i="85" s="1"/>
  <c r="B72" i="85" s="1"/>
  <c r="B73" i="85" s="1"/>
  <c r="B74" i="85" s="1"/>
  <c r="A64" i="85"/>
  <c r="A65" i="85" s="1"/>
  <c r="A66" i="85" s="1"/>
  <c r="A67" i="85" s="1"/>
  <c r="A68" i="85" s="1"/>
  <c r="A69" i="85" s="1"/>
  <c r="A70" i="85" s="1"/>
  <c r="A71" i="85" s="1"/>
  <c r="A72" i="85" s="1"/>
  <c r="A73" i="85" s="1"/>
  <c r="A74" i="85" s="1"/>
  <c r="B101" i="52"/>
  <c r="B102" i="52" s="1"/>
  <c r="B103" i="52" s="1"/>
  <c r="B104" i="52" s="1"/>
  <c r="B105" i="52" s="1"/>
  <c r="B106" i="52" s="1"/>
  <c r="B107" i="52" s="1"/>
  <c r="B108" i="52" s="1"/>
  <c r="B109" i="52" s="1"/>
  <c r="B110" i="52" s="1"/>
  <c r="B111" i="52" s="1"/>
  <c r="B112" i="52" s="1"/>
  <c r="B113" i="52" s="1"/>
  <c r="B114" i="52" s="1"/>
  <c r="B115" i="52" s="1"/>
  <c r="B116" i="52" s="1"/>
  <c r="B117" i="52" s="1"/>
  <c r="B118" i="52" s="1"/>
  <c r="B119" i="52" s="1"/>
  <c r="B120" i="52" s="1"/>
  <c r="B121" i="52" s="1"/>
  <c r="B122" i="52" s="1"/>
  <c r="B123" i="52" s="1"/>
  <c r="B124" i="52" s="1"/>
  <c r="B125" i="52" s="1"/>
  <c r="B126" i="52" s="1"/>
  <c r="B127" i="52" s="1"/>
  <c r="B128" i="52" s="1"/>
  <c r="B129" i="52" s="1"/>
  <c r="B130" i="52" s="1"/>
  <c r="B131" i="52" s="1"/>
  <c r="B132" i="52" s="1"/>
  <c r="B133" i="52" s="1"/>
  <c r="B134" i="52" s="1"/>
  <c r="B135" i="52" s="1"/>
  <c r="B136" i="52" s="1"/>
  <c r="B137" i="52" s="1"/>
  <c r="B138" i="52" s="1"/>
  <c r="B139" i="52" s="1"/>
  <c r="B140" i="52" s="1"/>
  <c r="B141" i="52" s="1"/>
  <c r="B142" i="52" s="1"/>
  <c r="B143" i="52" s="1"/>
  <c r="B144" i="52" s="1"/>
  <c r="B145" i="52" s="1"/>
  <c r="B146" i="52" s="1"/>
  <c r="B147" i="52" s="1"/>
  <c r="B148" i="52" s="1"/>
  <c r="B149" i="52" s="1"/>
  <c r="B150" i="52" s="1"/>
  <c r="A101" i="52"/>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E15" i="76" l="1"/>
  <c r="B86" i="75"/>
  <c r="B87" i="75"/>
  <c r="B88" i="75" s="1"/>
  <c r="B89" i="75" s="1"/>
  <c r="B90" i="75" s="1"/>
  <c r="B91" i="75" s="1"/>
  <c r="B92" i="75" s="1"/>
  <c r="B93" i="75" s="1"/>
  <c r="B94" i="75" s="1"/>
  <c r="B95" i="75" s="1"/>
  <c r="B96" i="75" s="1"/>
  <c r="B97" i="75" s="1"/>
  <c r="B98" i="75" s="1"/>
  <c r="B99" i="75" s="1"/>
  <c r="B100" i="75" s="1"/>
  <c r="B101" i="75" s="1"/>
  <c r="B102" i="75" s="1"/>
  <c r="B103" i="75" s="1"/>
  <c r="B104" i="75" s="1"/>
  <c r="B105" i="75" s="1"/>
  <c r="B106" i="75" s="1"/>
  <c r="B107" i="75" s="1"/>
  <c r="B108" i="75" s="1"/>
  <c r="B109" i="75" s="1"/>
  <c r="B110" i="75" s="1"/>
  <c r="B111" i="75" s="1"/>
  <c r="B112" i="75" s="1"/>
  <c r="B113" i="75" s="1"/>
  <c r="B114" i="75" s="1"/>
  <c r="B115" i="75" s="1"/>
  <c r="B116" i="75" s="1"/>
  <c r="B117" i="75" s="1"/>
  <c r="B118" i="75" s="1"/>
  <c r="B119" i="75" s="1"/>
  <c r="B120" i="75" s="1"/>
  <c r="B121" i="75" s="1"/>
  <c r="B122" i="75" s="1"/>
  <c r="B123" i="75" s="1"/>
  <c r="B124" i="75" s="1"/>
  <c r="B125" i="75" s="1"/>
  <c r="B126" i="75" s="1"/>
  <c r="B127" i="75" s="1"/>
  <c r="B128" i="75" s="1"/>
  <c r="B129" i="75" s="1"/>
  <c r="B130" i="75" s="1"/>
  <c r="B131" i="75" s="1"/>
  <c r="B132" i="75" s="1"/>
  <c r="B133" i="75" s="1"/>
  <c r="B134" i="75" s="1"/>
  <c r="B135" i="75" s="1"/>
  <c r="B136" i="75" s="1"/>
  <c r="B137" i="75" s="1"/>
  <c r="B138" i="75" s="1"/>
  <c r="B139" i="75" s="1"/>
  <c r="B140" i="75" s="1"/>
  <c r="B141" i="75" s="1"/>
  <c r="B142" i="75" s="1"/>
  <c r="B143" i="75" s="1"/>
  <c r="B144" i="75" s="1"/>
  <c r="B145" i="75" s="1"/>
  <c r="B146" i="75" s="1"/>
  <c r="B147" i="75" s="1"/>
  <c r="A86" i="75"/>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B74" i="63"/>
  <c r="B75" i="63"/>
  <c r="B76" i="63" s="1"/>
  <c r="B77" i="63" s="1"/>
  <c r="B78" i="63" s="1"/>
  <c r="B79" i="63" s="1"/>
  <c r="B80" i="63" s="1"/>
  <c r="B81" i="63" s="1"/>
  <c r="B82" i="63" s="1"/>
  <c r="B83" i="63" s="1"/>
  <c r="B84" i="63" s="1"/>
  <c r="B85" i="63" s="1"/>
  <c r="B86" i="63" s="1"/>
  <c r="B87" i="63" s="1"/>
  <c r="B88" i="63" s="1"/>
  <c r="B89" i="63" s="1"/>
  <c r="B90" i="63" s="1"/>
  <c r="B91" i="63" s="1"/>
  <c r="B92" i="63" s="1"/>
  <c r="B93" i="63" s="1"/>
  <c r="B94" i="63" s="1"/>
  <c r="B95" i="63" s="1"/>
  <c r="B96" i="63" s="1"/>
  <c r="B97" i="63" s="1"/>
  <c r="B98" i="63" s="1"/>
  <c r="B99" i="63" s="1"/>
  <c r="B100" i="63" s="1"/>
  <c r="B101" i="63" s="1"/>
  <c r="B102" i="63" s="1"/>
  <c r="B103" i="63" s="1"/>
  <c r="B104" i="63" s="1"/>
  <c r="B105" i="63" s="1"/>
  <c r="A74" i="63"/>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B73" i="61"/>
  <c r="B74" i="61" s="1"/>
  <c r="B75" i="61" s="1"/>
  <c r="B76" i="61" s="1"/>
  <c r="B77" i="61" s="1"/>
  <c r="B78" i="61" s="1"/>
  <c r="B79" i="61" s="1"/>
  <c r="B80" i="61" s="1"/>
  <c r="B81" i="61" s="1"/>
  <c r="B82" i="61" s="1"/>
  <c r="B83" i="61" s="1"/>
  <c r="B84" i="61" s="1"/>
  <c r="B85" i="61" s="1"/>
  <c r="B86" i="61" s="1"/>
  <c r="B87" i="61" s="1"/>
  <c r="B88" i="61" s="1"/>
  <c r="B89" i="61" s="1"/>
  <c r="B90" i="61" s="1"/>
  <c r="B91" i="61" s="1"/>
  <c r="B92" i="61" s="1"/>
  <c r="B93" i="61" s="1"/>
  <c r="B94" i="61" s="1"/>
  <c r="B95" i="61" s="1"/>
  <c r="B96" i="61" s="1"/>
  <c r="B97" i="61" s="1"/>
  <c r="B98" i="61" s="1"/>
  <c r="B99" i="61" s="1"/>
  <c r="B100" i="61" s="1"/>
  <c r="B101" i="61" s="1"/>
  <c r="B102" i="61" s="1"/>
  <c r="B103" i="61" s="1"/>
  <c r="B104" i="61" s="1"/>
  <c r="B105" i="61" s="1"/>
  <c r="B106" i="61" s="1"/>
  <c r="B107" i="61" s="1"/>
  <c r="B108" i="61" s="1"/>
  <c r="B109" i="61" s="1"/>
  <c r="B110" i="61" s="1"/>
  <c r="B111" i="61" s="1"/>
  <c r="A73" i="61"/>
  <c r="A74" i="61"/>
  <c r="A75" i="6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B89" i="57"/>
  <c r="B90" i="57"/>
  <c r="B91" i="57" s="1"/>
  <c r="B92" i="57" s="1"/>
  <c r="B93" i="57" s="1"/>
  <c r="B94" i="57" s="1"/>
  <c r="B95" i="57" s="1"/>
  <c r="B96" i="57" s="1"/>
  <c r="B97" i="57" s="1"/>
  <c r="B98" i="57" s="1"/>
  <c r="B99" i="57" s="1"/>
  <c r="B100" i="57" s="1"/>
  <c r="B101" i="57" s="1"/>
  <c r="B102" i="57" s="1"/>
  <c r="B103" i="57" s="1"/>
  <c r="B104" i="57" s="1"/>
  <c r="B105" i="57" s="1"/>
  <c r="B106" i="57" s="1"/>
  <c r="B107" i="57" s="1"/>
  <c r="B108" i="57" s="1"/>
  <c r="B109" i="57" s="1"/>
  <c r="B110" i="57" s="1"/>
  <c r="B111" i="57" s="1"/>
  <c r="A89" i="57"/>
  <c r="A90" i="57"/>
  <c r="A91" i="57"/>
  <c r="A92" i="57" s="1"/>
  <c r="A93" i="57" s="1"/>
  <c r="A94" i="57" s="1"/>
  <c r="A95" i="57" s="1"/>
  <c r="A96" i="57" s="1"/>
  <c r="A97" i="57" s="1"/>
  <c r="A98" i="57" s="1"/>
  <c r="A99" i="57" s="1"/>
  <c r="A100" i="57" s="1"/>
  <c r="A101" i="57" s="1"/>
  <c r="A102" i="57" s="1"/>
  <c r="A103" i="57" s="1"/>
  <c r="A104" i="57" s="1"/>
  <c r="A105" i="57" s="1"/>
  <c r="A106" i="57" s="1"/>
  <c r="A107" i="57" s="1"/>
  <c r="A108" i="57" s="1"/>
  <c r="A109" i="57" s="1"/>
  <c r="A110" i="57" s="1"/>
  <c r="A111" i="57" s="1"/>
  <c r="B82" i="51"/>
  <c r="B83" i="51"/>
  <c r="B84" i="51" s="1"/>
  <c r="B85" i="51" s="1"/>
  <c r="B86" i="51" s="1"/>
  <c r="B87" i="51" s="1"/>
  <c r="B88" i="51" s="1"/>
  <c r="B89" i="51" s="1"/>
  <c r="B90" i="51" s="1"/>
  <c r="B91" i="51" s="1"/>
  <c r="B92" i="51" s="1"/>
  <c r="B93" i="51" s="1"/>
  <c r="B94" i="51" s="1"/>
  <c r="B95" i="51" s="1"/>
  <c r="B96" i="51" s="1"/>
  <c r="B97" i="51" s="1"/>
  <c r="B98" i="51" s="1"/>
  <c r="B99" i="51" s="1"/>
  <c r="B100" i="51" s="1"/>
  <c r="B101" i="51" s="1"/>
  <c r="B102" i="51" s="1"/>
  <c r="B103" i="51" s="1"/>
  <c r="B104" i="51" s="1"/>
  <c r="B105" i="51" s="1"/>
  <c r="A57" i="5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B97" i="50"/>
  <c r="B98" i="50" s="1"/>
  <c r="B99" i="50" s="1"/>
  <c r="A97" i="50"/>
  <c r="A98" i="50" s="1"/>
  <c r="A99" i="50" s="1"/>
  <c r="A100" i="50" s="1"/>
  <c r="A101" i="50" s="1"/>
  <c r="A102" i="50" s="1"/>
  <c r="B16" i="141"/>
  <c r="B17" i="141"/>
  <c r="B18" i="141" s="1"/>
  <c r="B19" i="141" s="1"/>
  <c r="B20" i="141" s="1"/>
  <c r="B21" i="141" s="1"/>
  <c r="B22" i="141" s="1"/>
  <c r="B23" i="141" s="1"/>
  <c r="B24" i="141" s="1"/>
  <c r="B25" i="141" s="1"/>
  <c r="B26" i="141" s="1"/>
  <c r="B27" i="141" s="1"/>
  <c r="B28" i="141" s="1"/>
  <c r="B29" i="141" s="1"/>
  <c r="B30" i="141" s="1"/>
  <c r="B31" i="141" s="1"/>
  <c r="B32" i="141" s="1"/>
  <c r="B33" i="141" s="1"/>
  <c r="B34" i="141" s="1"/>
  <c r="B35" i="141" s="1"/>
  <c r="B36" i="141" s="1"/>
  <c r="B37" i="141" s="1"/>
  <c r="B38" i="141" s="1"/>
  <c r="B39" i="141" s="1"/>
  <c r="B40" i="141" s="1"/>
  <c r="B41" i="141" s="1"/>
  <c r="B42" i="141" s="1"/>
  <c r="B43" i="141" s="1"/>
  <c r="B44" i="141" s="1"/>
  <c r="B45" i="141" s="1"/>
  <c r="B46" i="141" s="1"/>
  <c r="B47" i="141" s="1"/>
  <c r="B48" i="141" s="1"/>
  <c r="B49" i="141" s="1"/>
  <c r="B50" i="141" s="1"/>
  <c r="B51" i="141" s="1"/>
  <c r="B52" i="141" s="1"/>
  <c r="B53" i="141" s="1"/>
  <c r="B54" i="141" s="1"/>
  <c r="B55" i="141" s="1"/>
  <c r="B56" i="141" s="1"/>
  <c r="B57" i="141" s="1"/>
  <c r="B58" i="141" s="1"/>
  <c r="B59" i="141" s="1"/>
  <c r="B60" i="141" s="1"/>
  <c r="B61" i="141" s="1"/>
  <c r="B62" i="141" s="1"/>
  <c r="A36" i="141"/>
  <c r="A37" i="141"/>
  <c r="A38" i="141"/>
  <c r="A39" i="141"/>
  <c r="A40" i="141" s="1"/>
  <c r="A41" i="141" s="1"/>
  <c r="A42" i="141" s="1"/>
  <c r="A43" i="141" s="1"/>
  <c r="A44" i="141" s="1"/>
  <c r="A45" i="141" s="1"/>
  <c r="A46" i="141" s="1"/>
  <c r="A47" i="141" s="1"/>
  <c r="A48" i="141" s="1"/>
  <c r="A49" i="141" s="1"/>
  <c r="A50" i="141" s="1"/>
  <c r="A51" i="141" s="1"/>
  <c r="A52" i="141" s="1"/>
  <c r="A53" i="141" s="1"/>
  <c r="A54" i="141" s="1"/>
  <c r="A55" i="141" s="1"/>
  <c r="A56" i="141" s="1"/>
  <c r="A57" i="141" s="1"/>
  <c r="A58" i="141" s="1"/>
  <c r="A59" i="141" s="1"/>
  <c r="A60" i="141" s="1"/>
  <c r="A61" i="141" s="1"/>
  <c r="A62" i="141" s="1"/>
  <c r="A4" i="143"/>
  <c r="A4" i="145"/>
  <c r="A4" i="144"/>
  <c r="E144" i="75" l="1"/>
  <c r="E143" i="75"/>
  <c r="E141" i="75"/>
  <c r="E45" i="75"/>
  <c r="E43" i="75"/>
  <c r="B9" i="75"/>
  <c r="B10" i="75" s="1"/>
  <c r="B11" i="75" s="1"/>
  <c r="B12" i="75" s="1"/>
  <c r="B13" i="75" s="1"/>
  <c r="B14" i="75" s="1"/>
  <c r="B15" i="75" s="1"/>
  <c r="B16" i="75" s="1"/>
  <c r="B17" i="75" s="1"/>
  <c r="B18" i="75" s="1"/>
  <c r="B19" i="75" s="1"/>
  <c r="B20" i="75" s="1"/>
  <c r="B21" i="75" s="1"/>
  <c r="B22" i="75" s="1"/>
  <c r="B23" i="75" s="1"/>
  <c r="B24" i="75" s="1"/>
  <c r="B25" i="75" s="1"/>
  <c r="B26" i="75" s="1"/>
  <c r="B27" i="75" s="1"/>
  <c r="B28" i="75" s="1"/>
  <c r="B29" i="75" s="1"/>
  <c r="B30" i="75" s="1"/>
  <c r="B31" i="75" s="1"/>
  <c r="B32" i="75" s="1"/>
  <c r="B33" i="75" s="1"/>
  <c r="B34" i="75" s="1"/>
  <c r="B35" i="75" s="1"/>
  <c r="B36" i="75" s="1"/>
  <c r="B37" i="75" s="1"/>
  <c r="B38" i="75" s="1"/>
  <c r="B39" i="75" s="1"/>
  <c r="B40" i="75" s="1"/>
  <c r="B41" i="75" s="1"/>
  <c r="B42" i="75" s="1"/>
  <c r="B43" i="75" s="1"/>
  <c r="B44" i="75" s="1"/>
  <c r="B45" i="75" s="1"/>
  <c r="B46" i="75" s="1"/>
  <c r="B47" i="75" s="1"/>
  <c r="B48" i="75" s="1"/>
  <c r="B49" i="75" s="1"/>
  <c r="B50" i="75" s="1"/>
  <c r="B51" i="75" s="1"/>
  <c r="B52" i="75" s="1"/>
  <c r="B53" i="75" s="1"/>
  <c r="B54" i="75" s="1"/>
  <c r="B55" i="75" s="1"/>
  <c r="B56" i="75" s="1"/>
  <c r="B57" i="75" s="1"/>
  <c r="B58" i="75" s="1"/>
  <c r="B59" i="75" s="1"/>
  <c r="B60" i="75" s="1"/>
  <c r="B61" i="75" s="1"/>
  <c r="B62" i="75" s="1"/>
  <c r="B63" i="75" s="1"/>
  <c r="B64" i="75" s="1"/>
  <c r="B65" i="75" s="1"/>
  <c r="B66" i="75" s="1"/>
  <c r="B67" i="75" s="1"/>
  <c r="B68" i="75" s="1"/>
  <c r="B69" i="75" s="1"/>
  <c r="B70" i="75" s="1"/>
  <c r="B71" i="75" s="1"/>
  <c r="B72" i="75" s="1"/>
  <c r="B73" i="75" s="1"/>
  <c r="B74" i="75" s="1"/>
  <c r="B75" i="75" s="1"/>
  <c r="B76" i="75" s="1"/>
  <c r="B77" i="75" s="1"/>
  <c r="B78" i="75" s="1"/>
  <c r="B79" i="75" s="1"/>
  <c r="B80" i="75" s="1"/>
  <c r="B81" i="75" s="1"/>
  <c r="B82" i="75" s="1"/>
  <c r="B83" i="75" s="1"/>
  <c r="B84" i="75" s="1"/>
  <c r="B85" i="75" s="1"/>
  <c r="A9" i="75"/>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B8" i="75"/>
  <c r="A8" i="75"/>
  <c r="B14" i="48"/>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5" i="48" s="1"/>
  <c r="B46" i="48" s="1"/>
  <c r="B47" i="48" s="1"/>
  <c r="B48" i="48" s="1"/>
  <c r="B49" i="48" s="1"/>
  <c r="B50" i="48" s="1"/>
  <c r="B51" i="48" s="1"/>
  <c r="B52" i="48" s="1"/>
  <c r="B53" i="48" s="1"/>
  <c r="B54" i="48" s="1"/>
  <c r="B55" i="48" s="1"/>
  <c r="B56" i="48" s="1"/>
  <c r="B57" i="48" s="1"/>
  <c r="B58" i="48" s="1"/>
  <c r="B59" i="48" s="1"/>
  <c r="B60" i="48" s="1"/>
  <c r="B61" i="48" s="1"/>
  <c r="B62" i="48" s="1"/>
  <c r="B63" i="48" s="1"/>
  <c r="B64" i="48" s="1"/>
  <c r="B65" i="48" s="1"/>
  <c r="B66" i="48" s="1"/>
  <c r="B67" i="48" s="1"/>
  <c r="B68" i="48" s="1"/>
  <c r="B69" i="48" s="1"/>
  <c r="B70" i="48" s="1"/>
  <c r="B71" i="48" s="1"/>
  <c r="B72" i="48" s="1"/>
  <c r="B73" i="48" s="1"/>
  <c r="B74" i="48" s="1"/>
  <c r="B75" i="48" s="1"/>
  <c r="B76" i="48" s="1"/>
  <c r="B77" i="48" s="1"/>
  <c r="B78" i="48" s="1"/>
  <c r="B79" i="48" s="1"/>
  <c r="B80" i="48" s="1"/>
  <c r="B81" i="48" s="1"/>
  <c r="B82" i="48" s="1"/>
  <c r="B83" i="48" s="1"/>
  <c r="B84" i="48" s="1"/>
  <c r="B85" i="48" s="1"/>
  <c r="B86" i="48" s="1"/>
  <c r="B87" i="48" s="1"/>
  <c r="B88" i="48" s="1"/>
  <c r="B89" i="48" s="1"/>
  <c r="B90" i="48" s="1"/>
  <c r="B91" i="48" s="1"/>
  <c r="B92" i="48" s="1"/>
  <c r="B93" i="48" s="1"/>
  <c r="B94" i="48" s="1"/>
  <c r="B95" i="48" s="1"/>
  <c r="B96" i="48" s="1"/>
  <c r="B97" i="48" s="1"/>
  <c r="B98" i="48" s="1"/>
  <c r="B99" i="48" s="1"/>
  <c r="B100" i="48" s="1"/>
  <c r="B101" i="48" s="1"/>
  <c r="B102" i="48" s="1"/>
  <c r="B103" i="48" s="1"/>
  <c r="B104" i="48" s="1"/>
  <c r="B105" i="48" s="1"/>
  <c r="B106" i="48" s="1"/>
  <c r="B107" i="48" s="1"/>
  <c r="B108" i="48" s="1"/>
  <c r="B109" i="48" s="1"/>
  <c r="B110" i="48" s="1"/>
  <c r="B111" i="48" s="1"/>
  <c r="B112" i="48" s="1"/>
  <c r="B113" i="48" s="1"/>
  <c r="B114" i="48" s="1"/>
  <c r="B115" i="48" s="1"/>
  <c r="B116" i="48" s="1"/>
  <c r="B117" i="48" s="1"/>
  <c r="B118" i="48" s="1"/>
  <c r="B119" i="48" s="1"/>
  <c r="B120" i="48" s="1"/>
  <c r="B121" i="48" s="1"/>
  <c r="B122" i="48" s="1"/>
  <c r="B123" i="48" s="1"/>
  <c r="B124" i="48" s="1"/>
  <c r="B125" i="48" s="1"/>
  <c r="B126" i="48" s="1"/>
  <c r="B127" i="48" s="1"/>
  <c r="B128" i="48" s="1"/>
  <c r="B129" i="48" s="1"/>
  <c r="B130" i="48" s="1"/>
  <c r="B131" i="48" s="1"/>
  <c r="B132" i="48" s="1"/>
  <c r="B133" i="48" s="1"/>
  <c r="B134" i="48" s="1"/>
  <c r="B135" i="48" s="1"/>
  <c r="B136" i="48" s="1"/>
  <c r="B137" i="48" s="1"/>
  <c r="B138" i="48" s="1"/>
  <c r="B139" i="48" s="1"/>
  <c r="B140" i="48" s="1"/>
  <c r="B141" i="48" s="1"/>
  <c r="B142" i="48" s="1"/>
  <c r="B143" i="48" s="1"/>
  <c r="B144" i="48" s="1"/>
  <c r="B145" i="48" s="1"/>
  <c r="B146" i="48" s="1"/>
  <c r="B147" i="48" s="1"/>
  <c r="B148" i="48" s="1"/>
  <c r="B149" i="48" s="1"/>
  <c r="B150" i="48" s="1"/>
  <c r="B151" i="48" s="1"/>
  <c r="B152" i="48" s="1"/>
  <c r="B153" i="48" s="1"/>
  <c r="B154" i="48" s="1"/>
  <c r="B155" i="48" s="1"/>
  <c r="B156" i="48" s="1"/>
  <c r="B157" i="48" s="1"/>
  <c r="B158" i="48" s="1"/>
  <c r="B159" i="48" s="1"/>
  <c r="B160" i="48" s="1"/>
  <c r="B161" i="48" s="1"/>
  <c r="B162" i="48" s="1"/>
  <c r="B163" i="48" s="1"/>
  <c r="B164" i="48" s="1"/>
  <c r="B165" i="48" s="1"/>
  <c r="B166" i="48" s="1"/>
  <c r="C167" i="48" s="1"/>
  <c r="B12" i="48"/>
  <c r="B13" i="48" s="1"/>
  <c r="B10" i="48"/>
  <c r="A10" i="48"/>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B8" i="48"/>
  <c r="B9" i="48" s="1"/>
  <c r="A8" i="48"/>
  <c r="A9" i="48" s="1"/>
  <c r="B12" i="49"/>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C165" i="49" s="1"/>
  <c r="B10" i="49"/>
  <c r="B8" i="49"/>
  <c r="B9" i="49" s="1"/>
  <c r="A8" i="49"/>
  <c r="A9" i="49" s="1"/>
  <c r="A10" i="49" s="1"/>
  <c r="A11" i="49" s="1"/>
  <c r="A12" i="49" s="1"/>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C148" i="75" l="1"/>
  <c r="C121" i="106"/>
  <c r="A14" i="106"/>
  <c r="A15" i="106" s="1"/>
  <c r="A16" i="106" s="1"/>
  <c r="A17" i="106" s="1"/>
  <c r="A18" i="106" s="1"/>
  <c r="A19" i="106" s="1"/>
  <c r="A20" i="106" s="1"/>
  <c r="A21" i="106" s="1"/>
  <c r="A22" i="106" s="1"/>
  <c r="A23" i="106" s="1"/>
  <c r="A24" i="106" s="1"/>
  <c r="A25" i="106" s="1"/>
  <c r="A26" i="106" s="1"/>
  <c r="A27" i="106" s="1"/>
  <c r="A28" i="106" s="1"/>
  <c r="A29" i="106" s="1"/>
  <c r="A30" i="106" s="1"/>
  <c r="A31" i="106" s="1"/>
  <c r="A32" i="106" s="1"/>
  <c r="A33" i="106" s="1"/>
  <c r="A34" i="106" s="1"/>
  <c r="A35" i="106" s="1"/>
  <c r="A36" i="106" s="1"/>
  <c r="A37" i="106" s="1"/>
  <c r="A38" i="106" s="1"/>
  <c r="A39" i="106" s="1"/>
  <c r="A40" i="106" s="1"/>
  <c r="A41" i="106" s="1"/>
  <c r="A42" i="106" s="1"/>
  <c r="A43" i="106" s="1"/>
  <c r="A44" i="106" s="1"/>
  <c r="A45" i="106" s="1"/>
  <c r="A46" i="106" s="1"/>
  <c r="A47" i="106" s="1"/>
  <c r="A48" i="106" s="1"/>
  <c r="A49" i="106" s="1"/>
  <c r="A50" i="106" s="1"/>
  <c r="A51" i="106" s="1"/>
  <c r="A52" i="106" s="1"/>
  <c r="A53" i="106" s="1"/>
  <c r="A54" i="106" s="1"/>
  <c r="A55" i="106" s="1"/>
  <c r="A56" i="106" s="1"/>
  <c r="A57" i="106" s="1"/>
  <c r="A58" i="106" s="1"/>
  <c r="A59" i="106" s="1"/>
  <c r="A60" i="106" s="1"/>
  <c r="A61" i="106" s="1"/>
  <c r="A62" i="106" s="1"/>
  <c r="A63" i="106" s="1"/>
  <c r="A64" i="106" s="1"/>
  <c r="A65" i="106" s="1"/>
  <c r="A66" i="106" s="1"/>
  <c r="A67" i="106" s="1"/>
  <c r="A68" i="106" s="1"/>
  <c r="A69" i="106" s="1"/>
  <c r="A70" i="106" s="1"/>
  <c r="A71" i="106" s="1"/>
  <c r="A72" i="106" s="1"/>
  <c r="A73" i="106" s="1"/>
  <c r="A74" i="106" s="1"/>
  <c r="A75" i="106" s="1"/>
  <c r="A76" i="106" s="1"/>
  <c r="A77" i="106" s="1"/>
  <c r="A78" i="106" s="1"/>
  <c r="A79" i="106" s="1"/>
  <c r="A80" i="106" s="1"/>
  <c r="A81" i="106" s="1"/>
  <c r="A82" i="106" s="1"/>
  <c r="A83" i="106" s="1"/>
  <c r="A84" i="106" s="1"/>
  <c r="A85" i="106" s="1"/>
  <c r="A86" i="106" s="1"/>
  <c r="A87" i="106" s="1"/>
  <c r="A88" i="106" s="1"/>
  <c r="A89" i="106" s="1"/>
  <c r="A90" i="106" s="1"/>
  <c r="A91" i="106" s="1"/>
  <c r="A92" i="106" s="1"/>
  <c r="A93" i="106" s="1"/>
  <c r="A94" i="106" s="1"/>
  <c r="A95" i="106" s="1"/>
  <c r="A96" i="106" s="1"/>
  <c r="A97" i="106" s="1"/>
  <c r="A98" i="106" s="1"/>
  <c r="A99" i="106" s="1"/>
  <c r="A100" i="106" s="1"/>
  <c r="A101" i="106" s="1"/>
  <c r="A102" i="106" s="1"/>
  <c r="A103" i="106" s="1"/>
  <c r="A104" i="106" s="1"/>
  <c r="A105" i="106" s="1"/>
  <c r="A106" i="106" s="1"/>
  <c r="A107" i="106" s="1"/>
  <c r="A108" i="106" s="1"/>
  <c r="A109" i="106" s="1"/>
  <c r="A110" i="106" s="1"/>
  <c r="A111" i="106" s="1"/>
  <c r="A112" i="106" s="1"/>
  <c r="A113" i="106" s="1"/>
  <c r="A114" i="106" s="1"/>
  <c r="A115" i="106" s="1"/>
  <c r="A116" i="106" s="1"/>
  <c r="A117" i="106" s="1"/>
  <c r="A118" i="106" s="1"/>
  <c r="A119" i="106" s="1"/>
  <c r="A120" i="106" s="1"/>
  <c r="B13" i="106"/>
  <c r="B14" i="106" s="1"/>
  <c r="B15" i="106" s="1"/>
  <c r="B16" i="106" s="1"/>
  <c r="B17" i="106" s="1"/>
  <c r="B18" i="106" s="1"/>
  <c r="B19" i="106" s="1"/>
  <c r="B20" i="106" s="1"/>
  <c r="B21" i="106" s="1"/>
  <c r="B22" i="106" s="1"/>
  <c r="B23" i="106" s="1"/>
  <c r="B24" i="106" s="1"/>
  <c r="B25" i="106" s="1"/>
  <c r="B26" i="106" s="1"/>
  <c r="B27" i="106" s="1"/>
  <c r="B28" i="106" s="1"/>
  <c r="B29" i="106" s="1"/>
  <c r="B30" i="106" s="1"/>
  <c r="B31" i="106" s="1"/>
  <c r="B32" i="106" s="1"/>
  <c r="B33" i="106" s="1"/>
  <c r="B34" i="106" s="1"/>
  <c r="B35" i="106" s="1"/>
  <c r="B36" i="106" s="1"/>
  <c r="B37" i="106" s="1"/>
  <c r="B38" i="106" s="1"/>
  <c r="B39" i="106" s="1"/>
  <c r="B40" i="106" s="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0" i="106" s="1"/>
  <c r="B61" i="106" s="1"/>
  <c r="B62" i="106" s="1"/>
  <c r="B63" i="106" s="1"/>
  <c r="B64" i="106" s="1"/>
  <c r="B65" i="106" s="1"/>
  <c r="B66" i="106" s="1"/>
  <c r="B67" i="106" s="1"/>
  <c r="B68" i="106" s="1"/>
  <c r="B69" i="106" s="1"/>
  <c r="B70" i="106" s="1"/>
  <c r="B71" i="106" s="1"/>
  <c r="B72" i="106" s="1"/>
  <c r="B73" i="106" s="1"/>
  <c r="B74" i="106" s="1"/>
  <c r="B75" i="106" s="1"/>
  <c r="B76" i="106" s="1"/>
  <c r="B77" i="106" s="1"/>
  <c r="B78" i="106" s="1"/>
  <c r="B79" i="106" s="1"/>
  <c r="B80" i="106" s="1"/>
  <c r="B81" i="106" s="1"/>
  <c r="B82" i="106" s="1"/>
  <c r="B83" i="106" s="1"/>
  <c r="B84" i="106" s="1"/>
  <c r="B85" i="106" s="1"/>
  <c r="B86" i="106" s="1"/>
  <c r="B87" i="106" s="1"/>
  <c r="B88" i="106" s="1"/>
  <c r="B89" i="106" s="1"/>
  <c r="B90" i="106" s="1"/>
  <c r="B91" i="106" s="1"/>
  <c r="B92" i="106" s="1"/>
  <c r="B93" i="106" s="1"/>
  <c r="B94" i="106" s="1"/>
  <c r="B95" i="106" s="1"/>
  <c r="B96" i="106" s="1"/>
  <c r="B97" i="106" s="1"/>
  <c r="B98" i="106" s="1"/>
  <c r="B99" i="106" s="1"/>
  <c r="B100" i="106" s="1"/>
  <c r="B101" i="106" s="1"/>
  <c r="B102" i="106" s="1"/>
  <c r="B103" i="106" s="1"/>
  <c r="B104" i="106" s="1"/>
  <c r="B105" i="106" s="1"/>
  <c r="B106" i="106" s="1"/>
  <c r="B107" i="106" s="1"/>
  <c r="B108" i="106" s="1"/>
  <c r="B109" i="106" s="1"/>
  <c r="B110" i="106" s="1"/>
  <c r="B111" i="106" s="1"/>
  <c r="B112" i="106" s="1"/>
  <c r="B113" i="106" s="1"/>
  <c r="B114" i="106" s="1"/>
  <c r="B115" i="106" s="1"/>
  <c r="B116" i="106" s="1"/>
  <c r="B117" i="106" s="1"/>
  <c r="B118" i="106" s="1"/>
  <c r="B119" i="106" s="1"/>
  <c r="B120" i="106" s="1"/>
  <c r="B12" i="106"/>
  <c r="A12" i="106"/>
  <c r="A13" i="106" s="1"/>
  <c r="B9" i="106"/>
  <c r="B10" i="106" s="1"/>
  <c r="A9" i="106"/>
  <c r="A10" i="106" s="1"/>
  <c r="A11" i="106" s="1"/>
  <c r="B8" i="106"/>
  <c r="A8" i="106"/>
  <c r="C126" i="105"/>
  <c r="B15" i="105"/>
  <c r="B16" i="105" s="1"/>
  <c r="B17" i="105" s="1"/>
  <c r="B18" i="105" s="1"/>
  <c r="B19" i="105" s="1"/>
  <c r="B20" i="105" s="1"/>
  <c r="B21" i="105" s="1"/>
  <c r="B22" i="105" s="1"/>
  <c r="B23" i="105" s="1"/>
  <c r="B24" i="105" s="1"/>
  <c r="B25" i="105" s="1"/>
  <c r="B26" i="105" s="1"/>
  <c r="B27" i="105" s="1"/>
  <c r="B28" i="105" s="1"/>
  <c r="B29" i="105" s="1"/>
  <c r="B30" i="105" s="1"/>
  <c r="B31" i="105" s="1"/>
  <c r="B32" i="105" s="1"/>
  <c r="B33" i="105" s="1"/>
  <c r="B34" i="105" s="1"/>
  <c r="B35" i="105" s="1"/>
  <c r="B36" i="105" s="1"/>
  <c r="B37" i="105" s="1"/>
  <c r="B38" i="105" s="1"/>
  <c r="B39" i="105" s="1"/>
  <c r="B40" i="105" s="1"/>
  <c r="B41" i="105" s="1"/>
  <c r="B42" i="105" s="1"/>
  <c r="B43" i="105" s="1"/>
  <c r="B44" i="105" s="1"/>
  <c r="B45" i="105" s="1"/>
  <c r="B46" i="105" s="1"/>
  <c r="B47" i="105" s="1"/>
  <c r="B48" i="105" s="1"/>
  <c r="B49" i="105" s="1"/>
  <c r="B50" i="105" s="1"/>
  <c r="B51" i="105" s="1"/>
  <c r="B52" i="105" s="1"/>
  <c r="B53" i="105" s="1"/>
  <c r="B54" i="105" s="1"/>
  <c r="B55" i="105" s="1"/>
  <c r="B56" i="105" s="1"/>
  <c r="B57" i="105" s="1"/>
  <c r="B58" i="105" s="1"/>
  <c r="B59" i="105" s="1"/>
  <c r="B60" i="105" s="1"/>
  <c r="B61" i="105" s="1"/>
  <c r="B62" i="105" s="1"/>
  <c r="B63" i="105" s="1"/>
  <c r="B64" i="105" s="1"/>
  <c r="B65" i="105" s="1"/>
  <c r="B66" i="105" s="1"/>
  <c r="B67" i="105" s="1"/>
  <c r="B68" i="105" s="1"/>
  <c r="B69" i="105" s="1"/>
  <c r="B70" i="105" s="1"/>
  <c r="B71" i="105" s="1"/>
  <c r="B72" i="105" s="1"/>
  <c r="B73" i="105" s="1"/>
  <c r="B74" i="105" s="1"/>
  <c r="B75" i="105" s="1"/>
  <c r="B76" i="105" s="1"/>
  <c r="B77" i="105" s="1"/>
  <c r="B78" i="105" s="1"/>
  <c r="B79" i="105" s="1"/>
  <c r="B80" i="105" s="1"/>
  <c r="B81" i="105" s="1"/>
  <c r="B82" i="105" s="1"/>
  <c r="B83" i="105" s="1"/>
  <c r="B84" i="105" s="1"/>
  <c r="B85" i="105" s="1"/>
  <c r="B86" i="105" s="1"/>
  <c r="B87" i="105" s="1"/>
  <c r="B88" i="105" s="1"/>
  <c r="B89" i="105" s="1"/>
  <c r="B90" i="105" s="1"/>
  <c r="B91" i="105" s="1"/>
  <c r="B92" i="105" s="1"/>
  <c r="B93" i="105" s="1"/>
  <c r="B94" i="105" s="1"/>
  <c r="B95" i="105" s="1"/>
  <c r="B96" i="105" s="1"/>
  <c r="B97" i="105" s="1"/>
  <c r="B98" i="105" s="1"/>
  <c r="B99" i="105" s="1"/>
  <c r="B100" i="105" s="1"/>
  <c r="B101" i="105" s="1"/>
  <c r="B102" i="105" s="1"/>
  <c r="B103" i="105" s="1"/>
  <c r="B104" i="105" s="1"/>
  <c r="B105" i="105" s="1"/>
  <c r="B106" i="105" s="1"/>
  <c r="B107" i="105" s="1"/>
  <c r="B108" i="105" s="1"/>
  <c r="B109" i="105" s="1"/>
  <c r="B110" i="105" s="1"/>
  <c r="B111" i="105" s="1"/>
  <c r="B112" i="105" s="1"/>
  <c r="B113" i="105" s="1"/>
  <c r="B114" i="105" s="1"/>
  <c r="B115" i="105" s="1"/>
  <c r="B116" i="105" s="1"/>
  <c r="B117" i="105" s="1"/>
  <c r="B118" i="105" s="1"/>
  <c r="B119" i="105" s="1"/>
  <c r="B120" i="105" s="1"/>
  <c r="B121" i="105" s="1"/>
  <c r="B122" i="105" s="1"/>
  <c r="B123" i="105" s="1"/>
  <c r="B124" i="105" s="1"/>
  <c r="B125" i="105" s="1"/>
  <c r="B13" i="105"/>
  <c r="B14" i="105" s="1"/>
  <c r="B12" i="105"/>
  <c r="B9" i="105"/>
  <c r="B10" i="105" s="1"/>
  <c r="A9" i="105"/>
  <c r="A10" i="105" s="1"/>
  <c r="A11" i="105" s="1"/>
  <c r="A12" i="105" s="1"/>
  <c r="A13" i="105" s="1"/>
  <c r="A14" i="105" s="1"/>
  <c r="A15" i="105" s="1"/>
  <c r="A16" i="105" s="1"/>
  <c r="A17" i="105" s="1"/>
  <c r="A18" i="105" s="1"/>
  <c r="A19" i="105" s="1"/>
  <c r="A20" i="105" s="1"/>
  <c r="A21" i="105" s="1"/>
  <c r="A22" i="105" s="1"/>
  <c r="A23" i="105" s="1"/>
  <c r="A24" i="105" s="1"/>
  <c r="A25" i="105" s="1"/>
  <c r="A26" i="105" s="1"/>
  <c r="A27" i="105" s="1"/>
  <c r="A28" i="105" s="1"/>
  <c r="A29" i="105" s="1"/>
  <c r="A30" i="105" s="1"/>
  <c r="A31" i="105" s="1"/>
  <c r="A32" i="105" s="1"/>
  <c r="A33" i="105" s="1"/>
  <c r="A34" i="105" s="1"/>
  <c r="A35" i="105" s="1"/>
  <c r="A36" i="105" s="1"/>
  <c r="A37" i="105" s="1"/>
  <c r="A38" i="105" s="1"/>
  <c r="A39" i="105" s="1"/>
  <c r="A40" i="105" s="1"/>
  <c r="A41" i="105" s="1"/>
  <c r="A42" i="105" s="1"/>
  <c r="A43" i="105" s="1"/>
  <c r="A44" i="105" s="1"/>
  <c r="A45" i="105" s="1"/>
  <c r="A46" i="105" s="1"/>
  <c r="A47" i="105" s="1"/>
  <c r="A48" i="105" s="1"/>
  <c r="A49" i="105" s="1"/>
  <c r="A50" i="105" s="1"/>
  <c r="A51" i="105" s="1"/>
  <c r="A52" i="105" s="1"/>
  <c r="A53" i="105" s="1"/>
  <c r="A54" i="105" s="1"/>
  <c r="A55" i="105" s="1"/>
  <c r="A56" i="105" s="1"/>
  <c r="A57" i="105" s="1"/>
  <c r="A58" i="105" s="1"/>
  <c r="A59" i="105" s="1"/>
  <c r="A60" i="105" s="1"/>
  <c r="A61" i="105" s="1"/>
  <c r="A62" i="105" s="1"/>
  <c r="A63" i="105" s="1"/>
  <c r="A64" i="105" s="1"/>
  <c r="A65" i="105" s="1"/>
  <c r="A66" i="105" s="1"/>
  <c r="A67" i="105" s="1"/>
  <c r="A68" i="105" s="1"/>
  <c r="A69" i="105" s="1"/>
  <c r="A70" i="105" s="1"/>
  <c r="A71" i="105" s="1"/>
  <c r="A72" i="105" s="1"/>
  <c r="A73" i="105" s="1"/>
  <c r="A74" i="105" s="1"/>
  <c r="A75" i="105" s="1"/>
  <c r="A76" i="105" s="1"/>
  <c r="A77" i="105" s="1"/>
  <c r="A78" i="105" s="1"/>
  <c r="A79" i="105" s="1"/>
  <c r="A80" i="105" s="1"/>
  <c r="A81" i="105" s="1"/>
  <c r="A82" i="105" s="1"/>
  <c r="A83" i="105" s="1"/>
  <c r="A84" i="105" s="1"/>
  <c r="A85" i="105" s="1"/>
  <c r="A86" i="105" s="1"/>
  <c r="A87" i="105" s="1"/>
  <c r="A88" i="105" s="1"/>
  <c r="A89" i="105" s="1"/>
  <c r="A90" i="105" s="1"/>
  <c r="A91" i="105" s="1"/>
  <c r="A92" i="105" s="1"/>
  <c r="A93" i="105" s="1"/>
  <c r="A94" i="105" s="1"/>
  <c r="A95" i="105" s="1"/>
  <c r="A96" i="105" s="1"/>
  <c r="A97" i="105" s="1"/>
  <c r="A98" i="105" s="1"/>
  <c r="A99" i="105" s="1"/>
  <c r="A100" i="105" s="1"/>
  <c r="A101" i="105" s="1"/>
  <c r="A102" i="105" s="1"/>
  <c r="A103" i="105" s="1"/>
  <c r="A104" i="105" s="1"/>
  <c r="A105" i="105" s="1"/>
  <c r="A106" i="105" s="1"/>
  <c r="A107" i="105" s="1"/>
  <c r="A108" i="105" s="1"/>
  <c r="A109" i="105" s="1"/>
  <c r="A110" i="105" s="1"/>
  <c r="A111" i="105" s="1"/>
  <c r="A112" i="105" s="1"/>
  <c r="A113" i="105" s="1"/>
  <c r="A114" i="105" s="1"/>
  <c r="A115" i="105" s="1"/>
  <c r="A116" i="105" s="1"/>
  <c r="A117" i="105" s="1"/>
  <c r="A118" i="105" s="1"/>
  <c r="A119" i="105" s="1"/>
  <c r="A120" i="105" s="1"/>
  <c r="A121" i="105" s="1"/>
  <c r="A122" i="105" s="1"/>
  <c r="A123" i="105" s="1"/>
  <c r="A124" i="105" s="1"/>
  <c r="A125" i="105" s="1"/>
  <c r="B8" i="105"/>
  <c r="A8" i="105"/>
  <c r="C179" i="104"/>
  <c r="B13" i="104"/>
  <c r="B14" i="104" s="1"/>
  <c r="B15" i="104" s="1"/>
  <c r="B16" i="104" s="1"/>
  <c r="B17" i="104" s="1"/>
  <c r="B18" i="104" s="1"/>
  <c r="B19" i="104" s="1"/>
  <c r="B20" i="104" s="1"/>
  <c r="B21" i="104" s="1"/>
  <c r="B22" i="104" s="1"/>
  <c r="B23" i="104" s="1"/>
  <c r="B24" i="104" s="1"/>
  <c r="B25" i="104" s="1"/>
  <c r="B26" i="104" s="1"/>
  <c r="B27" i="104" s="1"/>
  <c r="B28" i="104" s="1"/>
  <c r="B29" i="104" s="1"/>
  <c r="B30" i="104" s="1"/>
  <c r="B31" i="104" s="1"/>
  <c r="B32" i="104" s="1"/>
  <c r="B33" i="104" s="1"/>
  <c r="B34" i="104" s="1"/>
  <c r="B35" i="104" s="1"/>
  <c r="B36" i="104" s="1"/>
  <c r="B37" i="104" s="1"/>
  <c r="B38" i="104" s="1"/>
  <c r="B39" i="104" s="1"/>
  <c r="B40" i="104" s="1"/>
  <c r="B41" i="104" s="1"/>
  <c r="B42" i="104" s="1"/>
  <c r="B43" i="104" s="1"/>
  <c r="B44" i="104" s="1"/>
  <c r="B45" i="104" s="1"/>
  <c r="B46" i="104" s="1"/>
  <c r="B47" i="104" s="1"/>
  <c r="B48" i="104" s="1"/>
  <c r="B49" i="104" s="1"/>
  <c r="B50" i="104" s="1"/>
  <c r="B51" i="104" s="1"/>
  <c r="B52" i="104" s="1"/>
  <c r="B53" i="104" s="1"/>
  <c r="B54" i="104" s="1"/>
  <c r="B55" i="104" s="1"/>
  <c r="B56" i="104" s="1"/>
  <c r="B57" i="104" s="1"/>
  <c r="B58" i="104" s="1"/>
  <c r="B59" i="104" s="1"/>
  <c r="B60" i="104" s="1"/>
  <c r="B61" i="104" s="1"/>
  <c r="B62" i="104" s="1"/>
  <c r="B63" i="104" s="1"/>
  <c r="B64" i="104" s="1"/>
  <c r="B65" i="104" s="1"/>
  <c r="B66" i="104" s="1"/>
  <c r="B67" i="104" s="1"/>
  <c r="B68" i="104" s="1"/>
  <c r="B69" i="104" s="1"/>
  <c r="B70" i="104" s="1"/>
  <c r="B71" i="104" s="1"/>
  <c r="B72" i="104" s="1"/>
  <c r="B73" i="104" s="1"/>
  <c r="B74" i="104" s="1"/>
  <c r="B75" i="104" s="1"/>
  <c r="B76" i="104" s="1"/>
  <c r="B77" i="104" s="1"/>
  <c r="B78" i="104" s="1"/>
  <c r="B79" i="104" s="1"/>
  <c r="B80" i="104" s="1"/>
  <c r="B81" i="104" s="1"/>
  <c r="B82" i="104" s="1"/>
  <c r="B83" i="104" s="1"/>
  <c r="B84" i="104" s="1"/>
  <c r="B85" i="104" s="1"/>
  <c r="B86" i="104" s="1"/>
  <c r="B87" i="104" s="1"/>
  <c r="B88" i="104" s="1"/>
  <c r="B89" i="104" s="1"/>
  <c r="B90" i="104" s="1"/>
  <c r="B91" i="104" s="1"/>
  <c r="B92" i="104" s="1"/>
  <c r="B93" i="104" s="1"/>
  <c r="B94" i="104" s="1"/>
  <c r="B95" i="104" s="1"/>
  <c r="B96" i="104" s="1"/>
  <c r="B97" i="104" s="1"/>
  <c r="B98" i="104" s="1"/>
  <c r="B99" i="104" s="1"/>
  <c r="B100" i="104" s="1"/>
  <c r="B101" i="104" s="1"/>
  <c r="B102" i="104" s="1"/>
  <c r="B103" i="104" s="1"/>
  <c r="B104" i="104" s="1"/>
  <c r="B105" i="104" s="1"/>
  <c r="B106" i="104" s="1"/>
  <c r="B107" i="104" s="1"/>
  <c r="B108" i="104" s="1"/>
  <c r="B109" i="104" s="1"/>
  <c r="B110" i="104" s="1"/>
  <c r="B111" i="104" s="1"/>
  <c r="B112" i="104" s="1"/>
  <c r="B113" i="104" s="1"/>
  <c r="B114" i="104" s="1"/>
  <c r="B115" i="104" s="1"/>
  <c r="B116" i="104" s="1"/>
  <c r="B117" i="104" s="1"/>
  <c r="B118" i="104" s="1"/>
  <c r="B119" i="104" s="1"/>
  <c r="B120" i="104" s="1"/>
  <c r="B121" i="104" s="1"/>
  <c r="B122" i="104" s="1"/>
  <c r="B123" i="104" s="1"/>
  <c r="B124" i="104" s="1"/>
  <c r="B125" i="104" s="1"/>
  <c r="B126" i="104" s="1"/>
  <c r="B127" i="104" s="1"/>
  <c r="B128" i="104" s="1"/>
  <c r="B129" i="104" s="1"/>
  <c r="B130" i="104" s="1"/>
  <c r="B131" i="104" s="1"/>
  <c r="B132" i="104" s="1"/>
  <c r="B133" i="104" s="1"/>
  <c r="B134" i="104" s="1"/>
  <c r="B135" i="104" s="1"/>
  <c r="B136" i="104" s="1"/>
  <c r="B137" i="104" s="1"/>
  <c r="B138" i="104" s="1"/>
  <c r="B139" i="104" s="1"/>
  <c r="B140" i="104" s="1"/>
  <c r="B141" i="104" s="1"/>
  <c r="B142" i="104" s="1"/>
  <c r="B143" i="104" s="1"/>
  <c r="B144" i="104" s="1"/>
  <c r="B145" i="104" s="1"/>
  <c r="B146" i="104" s="1"/>
  <c r="B147" i="104" s="1"/>
  <c r="B148" i="104" s="1"/>
  <c r="B149" i="104" s="1"/>
  <c r="B150" i="104" s="1"/>
  <c r="B151" i="104" s="1"/>
  <c r="B152" i="104" s="1"/>
  <c r="B153" i="104" s="1"/>
  <c r="B154" i="104" s="1"/>
  <c r="B155" i="104" s="1"/>
  <c r="B156" i="104" s="1"/>
  <c r="B157" i="104" s="1"/>
  <c r="B158" i="104" s="1"/>
  <c r="B159" i="104" s="1"/>
  <c r="B160" i="104" s="1"/>
  <c r="B161" i="104" s="1"/>
  <c r="B162" i="104" s="1"/>
  <c r="B163" i="104" s="1"/>
  <c r="B164" i="104" s="1"/>
  <c r="B165" i="104" s="1"/>
  <c r="B166" i="104" s="1"/>
  <c r="B167" i="104" s="1"/>
  <c r="B168" i="104" s="1"/>
  <c r="B169" i="104" s="1"/>
  <c r="B170" i="104" s="1"/>
  <c r="B171" i="104" s="1"/>
  <c r="B172" i="104" s="1"/>
  <c r="B173" i="104" s="1"/>
  <c r="B174" i="104" s="1"/>
  <c r="B175" i="104" s="1"/>
  <c r="B176" i="104" s="1"/>
  <c r="B177" i="104" s="1"/>
  <c r="B178" i="104" s="1"/>
  <c r="B12" i="104"/>
  <c r="B10" i="104"/>
  <c r="B8" i="104"/>
  <c r="B9" i="104" s="1"/>
  <c r="A8" i="104"/>
  <c r="A9" i="104" s="1"/>
  <c r="A10" i="104" s="1"/>
  <c r="A11" i="104" s="1"/>
  <c r="A12" i="104" s="1"/>
  <c r="A13" i="104" s="1"/>
  <c r="A14" i="104" s="1"/>
  <c r="A15" i="104" s="1"/>
  <c r="A16" i="104" s="1"/>
  <c r="A17" i="104" s="1"/>
  <c r="A18" i="104" s="1"/>
  <c r="A19" i="104" s="1"/>
  <c r="A20" i="104" s="1"/>
  <c r="A21" i="104" s="1"/>
  <c r="A22" i="104" s="1"/>
  <c r="A23" i="104" s="1"/>
  <c r="A24" i="104" s="1"/>
  <c r="A25" i="104" s="1"/>
  <c r="A26" i="104" s="1"/>
  <c r="A27" i="104" s="1"/>
  <c r="A28" i="104" s="1"/>
  <c r="A29" i="104" s="1"/>
  <c r="A30" i="104" s="1"/>
  <c r="A31" i="104" s="1"/>
  <c r="A32" i="104" s="1"/>
  <c r="A33" i="104" s="1"/>
  <c r="A34" i="104" s="1"/>
  <c r="A35" i="104" s="1"/>
  <c r="A36" i="104" s="1"/>
  <c r="A37" i="104" s="1"/>
  <c r="A38" i="104" s="1"/>
  <c r="A39" i="104" s="1"/>
  <c r="A40" i="104" s="1"/>
  <c r="A41" i="104" s="1"/>
  <c r="A42" i="104" s="1"/>
  <c r="A43" i="104" s="1"/>
  <c r="A44" i="104" s="1"/>
  <c r="A45" i="104" s="1"/>
  <c r="A46" i="104" s="1"/>
  <c r="A47" i="104" s="1"/>
  <c r="A48" i="104" s="1"/>
  <c r="A49" i="104" s="1"/>
  <c r="A50" i="104" s="1"/>
  <c r="A51" i="104" s="1"/>
  <c r="A52" i="104" s="1"/>
  <c r="A53" i="104" s="1"/>
  <c r="A54" i="104" s="1"/>
  <c r="A55" i="104" s="1"/>
  <c r="A56" i="104" s="1"/>
  <c r="A57" i="104" s="1"/>
  <c r="A58" i="104" s="1"/>
  <c r="A59" i="104" s="1"/>
  <c r="A60" i="104" s="1"/>
  <c r="A61" i="104" s="1"/>
  <c r="A62" i="104" s="1"/>
  <c r="A63" i="104" s="1"/>
  <c r="A64" i="104" s="1"/>
  <c r="A65" i="104" s="1"/>
  <c r="A66" i="104" s="1"/>
  <c r="A67" i="104" s="1"/>
  <c r="A68" i="104" s="1"/>
  <c r="A69" i="104" s="1"/>
  <c r="A70" i="104" s="1"/>
  <c r="A71" i="104" s="1"/>
  <c r="A72" i="104" s="1"/>
  <c r="A73" i="104" s="1"/>
  <c r="A74" i="104" s="1"/>
  <c r="A75" i="104" s="1"/>
  <c r="A76" i="104" s="1"/>
  <c r="A77" i="104" s="1"/>
  <c r="A78" i="104" s="1"/>
  <c r="A79" i="104" s="1"/>
  <c r="A80" i="104" s="1"/>
  <c r="A81" i="104" s="1"/>
  <c r="A82" i="104" s="1"/>
  <c r="A83" i="104" s="1"/>
  <c r="A84" i="104" s="1"/>
  <c r="A85" i="104" s="1"/>
  <c r="A86" i="104" s="1"/>
  <c r="A87" i="104" s="1"/>
  <c r="A88" i="104" s="1"/>
  <c r="A89" i="104" s="1"/>
  <c r="A90" i="104" s="1"/>
  <c r="A91" i="104" s="1"/>
  <c r="A92" i="104" s="1"/>
  <c r="A93" i="104" s="1"/>
  <c r="A94" i="104" s="1"/>
  <c r="A95" i="104" s="1"/>
  <c r="A96" i="104" s="1"/>
  <c r="A97" i="104" s="1"/>
  <c r="A98" i="104" s="1"/>
  <c r="A99" i="104" s="1"/>
  <c r="A100" i="104" s="1"/>
  <c r="A101" i="104" s="1"/>
  <c r="A102" i="104" s="1"/>
  <c r="A103" i="104" s="1"/>
  <c r="A104" i="104" s="1"/>
  <c r="A105" i="104" s="1"/>
  <c r="A106" i="104" s="1"/>
  <c r="A107" i="104" s="1"/>
  <c r="A108" i="104" s="1"/>
  <c r="A109" i="104" s="1"/>
  <c r="A110" i="104" s="1"/>
  <c r="A111" i="104" s="1"/>
  <c r="A112" i="104" s="1"/>
  <c r="A113" i="104" s="1"/>
  <c r="A114" i="104" s="1"/>
  <c r="A115" i="104" s="1"/>
  <c r="A116" i="104" s="1"/>
  <c r="A117" i="104" s="1"/>
  <c r="A118" i="104" s="1"/>
  <c r="A119" i="104" s="1"/>
  <c r="A120" i="104" s="1"/>
  <c r="A121" i="104" s="1"/>
  <c r="A122" i="104" s="1"/>
  <c r="A123" i="104" s="1"/>
  <c r="A124" i="104" s="1"/>
  <c r="A125" i="104" s="1"/>
  <c r="A126" i="104" s="1"/>
  <c r="A127" i="104" s="1"/>
  <c r="A128" i="104" s="1"/>
  <c r="A129" i="104" s="1"/>
  <c r="A130" i="104" s="1"/>
  <c r="A131" i="104" s="1"/>
  <c r="A132" i="104" s="1"/>
  <c r="A133" i="104" s="1"/>
  <c r="A134" i="104" s="1"/>
  <c r="A135" i="104" s="1"/>
  <c r="A136" i="104" s="1"/>
  <c r="A137" i="104" s="1"/>
  <c r="A138" i="104" s="1"/>
  <c r="A139" i="104" s="1"/>
  <c r="A140" i="104" s="1"/>
  <c r="A141" i="104" s="1"/>
  <c r="A142" i="104" s="1"/>
  <c r="A143" i="104" s="1"/>
  <c r="A144" i="104" s="1"/>
  <c r="A145" i="104" s="1"/>
  <c r="A146" i="104" s="1"/>
  <c r="A147" i="104" s="1"/>
  <c r="A148" i="104" s="1"/>
  <c r="A149" i="104" s="1"/>
  <c r="A150" i="104" s="1"/>
  <c r="A151" i="104" s="1"/>
  <c r="A152" i="104" s="1"/>
  <c r="A153" i="104" s="1"/>
  <c r="A154" i="104" s="1"/>
  <c r="A155" i="104" s="1"/>
  <c r="A156" i="104" s="1"/>
  <c r="A157" i="104" s="1"/>
  <c r="A158" i="104" s="1"/>
  <c r="A159" i="104" s="1"/>
  <c r="A160" i="104" s="1"/>
  <c r="A161" i="104" s="1"/>
  <c r="A162" i="104" s="1"/>
  <c r="A163" i="104" s="1"/>
  <c r="A164" i="104" s="1"/>
  <c r="A165" i="104" s="1"/>
  <c r="A166" i="104" s="1"/>
  <c r="A167" i="104" s="1"/>
  <c r="A168" i="104" s="1"/>
  <c r="A169" i="104" s="1"/>
  <c r="A170" i="104" s="1"/>
  <c r="A171" i="104" s="1"/>
  <c r="A172" i="104" s="1"/>
  <c r="A173" i="104" s="1"/>
  <c r="A174" i="104" s="1"/>
  <c r="A175" i="104" s="1"/>
  <c r="A176" i="104" s="1"/>
  <c r="A177" i="104" s="1"/>
  <c r="A178" i="104" s="1"/>
  <c r="B12" i="103"/>
  <c r="B13" i="103" s="1"/>
  <c r="B14" i="103" s="1"/>
  <c r="B15" i="103" s="1"/>
  <c r="B16" i="103" s="1"/>
  <c r="B17" i="103" s="1"/>
  <c r="B18" i="103" s="1"/>
  <c r="B19" i="103" s="1"/>
  <c r="B20" i="103" s="1"/>
  <c r="B21" i="103" s="1"/>
  <c r="B22" i="103" s="1"/>
  <c r="B23" i="103" s="1"/>
  <c r="B24" i="103" s="1"/>
  <c r="B25" i="103" s="1"/>
  <c r="B26" i="103" s="1"/>
  <c r="B27" i="103" s="1"/>
  <c r="B28" i="103" s="1"/>
  <c r="B29" i="103" s="1"/>
  <c r="B30" i="103" s="1"/>
  <c r="B31" i="103" s="1"/>
  <c r="B32" i="103" s="1"/>
  <c r="B33" i="103" s="1"/>
  <c r="B34" i="103" s="1"/>
  <c r="B35" i="103" s="1"/>
  <c r="B36" i="103" s="1"/>
  <c r="B37" i="103" s="1"/>
  <c r="B38" i="103" s="1"/>
  <c r="B39" i="103" s="1"/>
  <c r="B40" i="103" s="1"/>
  <c r="B41" i="103" s="1"/>
  <c r="B42" i="103" s="1"/>
  <c r="B43" i="103" s="1"/>
  <c r="B44" i="103" s="1"/>
  <c r="B45" i="103" s="1"/>
  <c r="B46" i="103" s="1"/>
  <c r="B47" i="103" s="1"/>
  <c r="B48" i="103" s="1"/>
  <c r="B49" i="103" s="1"/>
  <c r="B50" i="103" s="1"/>
  <c r="B51" i="103" s="1"/>
  <c r="B52" i="103" s="1"/>
  <c r="B53" i="103" s="1"/>
  <c r="B54" i="103" s="1"/>
  <c r="B55" i="103" s="1"/>
  <c r="B56" i="103" s="1"/>
  <c r="B57" i="103" s="1"/>
  <c r="B58" i="103" s="1"/>
  <c r="B59" i="103" s="1"/>
  <c r="B60" i="103" s="1"/>
  <c r="B61" i="103" s="1"/>
  <c r="B62" i="103" s="1"/>
  <c r="B63" i="103" s="1"/>
  <c r="B64" i="103" s="1"/>
  <c r="B65" i="103" s="1"/>
  <c r="B66" i="103" s="1"/>
  <c r="B67" i="103" s="1"/>
  <c r="B68" i="103" s="1"/>
  <c r="B69" i="103" s="1"/>
  <c r="B70" i="103" s="1"/>
  <c r="B71" i="103" s="1"/>
  <c r="B72" i="103" s="1"/>
  <c r="B73" i="103" s="1"/>
  <c r="B74" i="103" s="1"/>
  <c r="B75" i="103" s="1"/>
  <c r="B76" i="103" s="1"/>
  <c r="B77" i="103" s="1"/>
  <c r="B78" i="103" s="1"/>
  <c r="B79" i="103" s="1"/>
  <c r="B80" i="103" s="1"/>
  <c r="B81" i="103" s="1"/>
  <c r="B82" i="103" s="1"/>
  <c r="B83" i="103" s="1"/>
  <c r="B84" i="103" s="1"/>
  <c r="B85" i="103" s="1"/>
  <c r="B86" i="103" s="1"/>
  <c r="B87" i="103" s="1"/>
  <c r="B88" i="103" s="1"/>
  <c r="B89" i="103" s="1"/>
  <c r="B90" i="103" s="1"/>
  <c r="B91" i="103" s="1"/>
  <c r="B92" i="103" s="1"/>
  <c r="B93" i="103" s="1"/>
  <c r="B94" i="103" s="1"/>
  <c r="B95" i="103" s="1"/>
  <c r="B96" i="103" s="1"/>
  <c r="B97" i="103" s="1"/>
  <c r="B98" i="103" s="1"/>
  <c r="B99" i="103" s="1"/>
  <c r="B100" i="103" s="1"/>
  <c r="B101" i="103" s="1"/>
  <c r="B102" i="103" s="1"/>
  <c r="B103" i="103" s="1"/>
  <c r="B104" i="103" s="1"/>
  <c r="B105" i="103" s="1"/>
  <c r="B106" i="103" s="1"/>
  <c r="B107" i="103" s="1"/>
  <c r="B108" i="103" s="1"/>
  <c r="B109" i="103" s="1"/>
  <c r="B110" i="103" s="1"/>
  <c r="B111" i="103" s="1"/>
  <c r="B112" i="103" s="1"/>
  <c r="B113" i="103" s="1"/>
  <c r="B114" i="103" s="1"/>
  <c r="B115" i="103" s="1"/>
  <c r="B116" i="103" s="1"/>
  <c r="B117" i="103" s="1"/>
  <c r="B118" i="103" s="1"/>
  <c r="B119" i="103" s="1"/>
  <c r="B120" i="103" s="1"/>
  <c r="B121" i="103" s="1"/>
  <c r="B122" i="103" s="1"/>
  <c r="B123" i="103" s="1"/>
  <c r="B124" i="103" s="1"/>
  <c r="B125" i="103" s="1"/>
  <c r="C126" i="103" s="1"/>
  <c r="B8" i="103"/>
  <c r="B9" i="103" s="1"/>
  <c r="B10" i="103" s="1"/>
  <c r="A8" i="103"/>
  <c r="A9" i="103" s="1"/>
  <c r="A10" i="103" s="1"/>
  <c r="A11" i="103" s="1"/>
  <c r="A12" i="103" s="1"/>
  <c r="A13" i="103" s="1"/>
  <c r="A14" i="103" s="1"/>
  <c r="A15" i="103" s="1"/>
  <c r="A16" i="103" s="1"/>
  <c r="A17" i="103" s="1"/>
  <c r="A18" i="103" s="1"/>
  <c r="A19" i="103" s="1"/>
  <c r="A20" i="103" s="1"/>
  <c r="A21" i="103" s="1"/>
  <c r="A22" i="103" s="1"/>
  <c r="A23" i="103" s="1"/>
  <c r="A24" i="103" s="1"/>
  <c r="A25" i="103" s="1"/>
  <c r="A26" i="103" s="1"/>
  <c r="A27" i="103" s="1"/>
  <c r="A28" i="103" s="1"/>
  <c r="A29" i="103" s="1"/>
  <c r="A30" i="103" s="1"/>
  <c r="A31" i="103" s="1"/>
  <c r="A32" i="103" s="1"/>
  <c r="A33" i="103" s="1"/>
  <c r="A34" i="103" s="1"/>
  <c r="A35" i="103" s="1"/>
  <c r="A36" i="103" s="1"/>
  <c r="A37" i="103" s="1"/>
  <c r="A38" i="103" s="1"/>
  <c r="A39" i="103" s="1"/>
  <c r="A40" i="103" s="1"/>
  <c r="A41" i="103" s="1"/>
  <c r="A42" i="103" s="1"/>
  <c r="A43" i="103" s="1"/>
  <c r="A44" i="103" s="1"/>
  <c r="A45" i="103" s="1"/>
  <c r="A46" i="103" s="1"/>
  <c r="A47" i="103" s="1"/>
  <c r="A48" i="103" s="1"/>
  <c r="A49" i="103" s="1"/>
  <c r="A50" i="103" s="1"/>
  <c r="A51" i="103" s="1"/>
  <c r="A52" i="103" s="1"/>
  <c r="A53" i="103" s="1"/>
  <c r="A54" i="103" s="1"/>
  <c r="A55" i="103" s="1"/>
  <c r="A56" i="103" s="1"/>
  <c r="A57" i="103" s="1"/>
  <c r="A58" i="103" s="1"/>
  <c r="A59" i="103" s="1"/>
  <c r="A60" i="103" s="1"/>
  <c r="A61" i="103" s="1"/>
  <c r="A62" i="103" s="1"/>
  <c r="A63" i="103" s="1"/>
  <c r="A64" i="103" s="1"/>
  <c r="A65" i="103" s="1"/>
  <c r="A66" i="103" s="1"/>
  <c r="A67" i="103" s="1"/>
  <c r="A68" i="103" s="1"/>
  <c r="A69" i="103" s="1"/>
  <c r="A70" i="103" s="1"/>
  <c r="A71" i="103" s="1"/>
  <c r="A72" i="103" s="1"/>
  <c r="A73" i="103" s="1"/>
  <c r="A74" i="103" s="1"/>
  <c r="A75" i="103" s="1"/>
  <c r="A76" i="103" s="1"/>
  <c r="A77" i="103" s="1"/>
  <c r="A78" i="103" s="1"/>
  <c r="A79" i="103" s="1"/>
  <c r="A80" i="103" s="1"/>
  <c r="A81" i="103" s="1"/>
  <c r="A82" i="103" s="1"/>
  <c r="A83" i="103" s="1"/>
  <c r="A84" i="103" s="1"/>
  <c r="A85" i="103" s="1"/>
  <c r="A86" i="103" s="1"/>
  <c r="A87" i="103" s="1"/>
  <c r="A88" i="103" s="1"/>
  <c r="A89" i="103" s="1"/>
  <c r="A90" i="103" s="1"/>
  <c r="A91" i="103" s="1"/>
  <c r="A92" i="103" s="1"/>
  <c r="A93" i="103" s="1"/>
  <c r="A94" i="103" s="1"/>
  <c r="A95" i="103" s="1"/>
  <c r="A96" i="103" s="1"/>
  <c r="A97" i="103" s="1"/>
  <c r="A98" i="103" s="1"/>
  <c r="A99" i="103" s="1"/>
  <c r="A100" i="103" s="1"/>
  <c r="A101" i="103" s="1"/>
  <c r="A102" i="103" s="1"/>
  <c r="A103" i="103" s="1"/>
  <c r="A104" i="103" s="1"/>
  <c r="A105" i="103" s="1"/>
  <c r="A106" i="103" s="1"/>
  <c r="A107" i="103" s="1"/>
  <c r="A108" i="103" s="1"/>
  <c r="A109" i="103" s="1"/>
  <c r="A110" i="103" s="1"/>
  <c r="A111" i="103" s="1"/>
  <c r="A112" i="103" s="1"/>
  <c r="A113" i="103" s="1"/>
  <c r="A114" i="103" s="1"/>
  <c r="A115" i="103" s="1"/>
  <c r="A116" i="103" s="1"/>
  <c r="A117" i="103" s="1"/>
  <c r="A118" i="103" s="1"/>
  <c r="A119" i="103" s="1"/>
  <c r="A120" i="103" s="1"/>
  <c r="A121" i="103" s="1"/>
  <c r="A122" i="103" s="1"/>
  <c r="A123" i="103" s="1"/>
  <c r="A124" i="103" s="1"/>
  <c r="A125" i="103" s="1"/>
  <c r="B9" i="102"/>
  <c r="B10" i="102" s="1"/>
  <c r="B11" i="102" s="1"/>
  <c r="B12" i="102" s="1"/>
  <c r="B13" i="102" s="1"/>
  <c r="B14" i="102" s="1"/>
  <c r="B15" i="102" s="1"/>
  <c r="B16" i="102" s="1"/>
  <c r="B17" i="102" s="1"/>
  <c r="B18" i="102" s="1"/>
  <c r="B19" i="102" s="1"/>
  <c r="B20" i="102" s="1"/>
  <c r="B21" i="102" s="1"/>
  <c r="B22" i="102" s="1"/>
  <c r="B23" i="102" s="1"/>
  <c r="B24" i="102" s="1"/>
  <c r="B25" i="102" s="1"/>
  <c r="B26" i="102" s="1"/>
  <c r="B27" i="102" s="1"/>
  <c r="B28" i="102" s="1"/>
  <c r="B29" i="102" s="1"/>
  <c r="B30" i="102" s="1"/>
  <c r="B31" i="102" s="1"/>
  <c r="B32" i="102" s="1"/>
  <c r="B33" i="102" s="1"/>
  <c r="B34" i="102" s="1"/>
  <c r="B35" i="102" s="1"/>
  <c r="B36" i="102" s="1"/>
  <c r="B37" i="102" s="1"/>
  <c r="B38" i="102" s="1"/>
  <c r="B39" i="102" s="1"/>
  <c r="B40" i="102" s="1"/>
  <c r="B41" i="102" s="1"/>
  <c r="B42" i="102" s="1"/>
  <c r="B43" i="102" s="1"/>
  <c r="B44" i="102" s="1"/>
  <c r="B45" i="102" s="1"/>
  <c r="B46" i="102" s="1"/>
  <c r="B47" i="102" s="1"/>
  <c r="B48" i="102" s="1"/>
  <c r="B49" i="102" s="1"/>
  <c r="B50" i="102" s="1"/>
  <c r="B51" i="102" s="1"/>
  <c r="B52" i="102" s="1"/>
  <c r="B53" i="102" s="1"/>
  <c r="B54" i="102" s="1"/>
  <c r="B55" i="102" s="1"/>
  <c r="B61" i="102" s="1"/>
  <c r="B62" i="102" s="1"/>
  <c r="B63" i="102" s="1"/>
  <c r="B64" i="102" s="1"/>
  <c r="B65" i="102" s="1"/>
  <c r="B66" i="102" s="1"/>
  <c r="B67" i="102" s="1"/>
  <c r="B68" i="102" s="1"/>
  <c r="B69" i="102" s="1"/>
  <c r="B70" i="102" s="1"/>
  <c r="B71" i="102" s="1"/>
  <c r="B72" i="102" s="1"/>
  <c r="B73" i="102" s="1"/>
  <c r="B74" i="102" s="1"/>
  <c r="B75" i="102" s="1"/>
  <c r="B76" i="102" s="1"/>
  <c r="B77" i="102" s="1"/>
  <c r="B78" i="102" s="1"/>
  <c r="B79" i="102" s="1"/>
  <c r="B80" i="102" s="1"/>
  <c r="B81" i="102" s="1"/>
  <c r="B82" i="102" s="1"/>
  <c r="B83" i="102" s="1"/>
  <c r="B84" i="102" s="1"/>
  <c r="B85" i="102" s="1"/>
  <c r="B86" i="102" s="1"/>
  <c r="B87" i="102" s="1"/>
  <c r="B88" i="102" s="1"/>
  <c r="B89" i="102" s="1"/>
  <c r="B90" i="102" s="1"/>
  <c r="B91" i="102" s="1"/>
  <c r="B92" i="102" s="1"/>
  <c r="B93" i="102" s="1"/>
  <c r="B94" i="102" s="1"/>
  <c r="B95" i="102" s="1"/>
  <c r="B96" i="102" s="1"/>
  <c r="B97" i="102" s="1"/>
  <c r="B98" i="102" s="1"/>
  <c r="B99" i="102" s="1"/>
  <c r="B100" i="102" s="1"/>
  <c r="B101" i="102" s="1"/>
  <c r="B102" i="102" s="1"/>
  <c r="B103" i="102" s="1"/>
  <c r="B104" i="102" s="1"/>
  <c r="B105" i="102" s="1"/>
  <c r="B106" i="102" s="1"/>
  <c r="B107" i="102" s="1"/>
  <c r="B108" i="102" s="1"/>
  <c r="B109" i="102" s="1"/>
  <c r="B110" i="102" s="1"/>
  <c r="B111" i="102" s="1"/>
  <c r="B112" i="102" s="1"/>
  <c r="B113" i="102" s="1"/>
  <c r="B114" i="102" s="1"/>
  <c r="B115" i="102" s="1"/>
  <c r="B116" i="102" s="1"/>
  <c r="B117" i="102" s="1"/>
  <c r="B118" i="102" s="1"/>
  <c r="B119" i="102" s="1"/>
  <c r="B120" i="102" s="1"/>
  <c r="B121" i="102" s="1"/>
  <c r="B122" i="102" s="1"/>
  <c r="B123" i="102" s="1"/>
  <c r="B124" i="102" s="1"/>
  <c r="B125" i="102" s="1"/>
  <c r="B126" i="102" s="1"/>
  <c r="B127" i="102" s="1"/>
  <c r="B128" i="102" s="1"/>
  <c r="B129" i="102" s="1"/>
  <c r="B130" i="102" s="1"/>
  <c r="B131" i="102" s="1"/>
  <c r="B132" i="102" s="1"/>
  <c r="B133" i="102" s="1"/>
  <c r="B134" i="102" s="1"/>
  <c r="B135" i="102" s="1"/>
  <c r="B136" i="102" s="1"/>
  <c r="B137" i="102" s="1"/>
  <c r="B8" i="102"/>
  <c r="A8" i="102"/>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B8" i="101"/>
  <c r="B9" i="101" s="1"/>
  <c r="B10" i="101" s="1"/>
  <c r="B11" i="101" s="1"/>
  <c r="B12" i="101" s="1"/>
  <c r="B13" i="101" s="1"/>
  <c r="B14" i="101" s="1"/>
  <c r="B15" i="101" s="1"/>
  <c r="B16" i="101" s="1"/>
  <c r="B17" i="101" s="1"/>
  <c r="B18" i="101" s="1"/>
  <c r="B19" i="101" s="1"/>
  <c r="B20" i="101" s="1"/>
  <c r="B21" i="101" s="1"/>
  <c r="B22" i="101" s="1"/>
  <c r="B23" i="101" s="1"/>
  <c r="B24" i="101" s="1"/>
  <c r="B25" i="101" s="1"/>
  <c r="B26" i="101" s="1"/>
  <c r="B27" i="101" s="1"/>
  <c r="B28" i="101" s="1"/>
  <c r="B29" i="101" s="1"/>
  <c r="B30" i="101" s="1"/>
  <c r="B31" i="101" s="1"/>
  <c r="B32" i="101" s="1"/>
  <c r="B33" i="101" s="1"/>
  <c r="B34" i="101" s="1"/>
  <c r="B35" i="101" s="1"/>
  <c r="B36" i="101" s="1"/>
  <c r="B37" i="101" s="1"/>
  <c r="B38" i="101" s="1"/>
  <c r="B39" i="101" s="1"/>
  <c r="B40" i="101" s="1"/>
  <c r="B41" i="101" s="1"/>
  <c r="B42" i="101" s="1"/>
  <c r="B43" i="101" s="1"/>
  <c r="B44" i="101" s="1"/>
  <c r="B45" i="101" s="1"/>
  <c r="B46" i="101" s="1"/>
  <c r="B47" i="101" s="1"/>
  <c r="B48" i="101" s="1"/>
  <c r="B49" i="101" s="1"/>
  <c r="B50" i="101" s="1"/>
  <c r="B51" i="101" s="1"/>
  <c r="B52" i="101" s="1"/>
  <c r="B53" i="101" s="1"/>
  <c r="B54" i="101" s="1"/>
  <c r="B55" i="101" s="1"/>
  <c r="B56" i="101" s="1"/>
  <c r="B57" i="101" s="1"/>
  <c r="B58" i="101" s="1"/>
  <c r="B59" i="101" s="1"/>
  <c r="B60" i="101" s="1"/>
  <c r="B61" i="101" s="1"/>
  <c r="B62" i="101" s="1"/>
  <c r="B63" i="101" s="1"/>
  <c r="B64" i="101" s="1"/>
  <c r="B65" i="101" s="1"/>
  <c r="B66" i="101" s="1"/>
  <c r="B67" i="101" s="1"/>
  <c r="B68" i="101" s="1"/>
  <c r="B69" i="101" s="1"/>
  <c r="B70" i="101" s="1"/>
  <c r="B71" i="101" s="1"/>
  <c r="B72" i="101" s="1"/>
  <c r="B73" i="101" s="1"/>
  <c r="B74" i="101" s="1"/>
  <c r="B75" i="101" s="1"/>
  <c r="B76" i="101" s="1"/>
  <c r="B77" i="101" s="1"/>
  <c r="B78" i="101" s="1"/>
  <c r="B79" i="101" s="1"/>
  <c r="B80" i="101" s="1"/>
  <c r="B81" i="101" s="1"/>
  <c r="B82" i="101" s="1"/>
  <c r="B83" i="101" s="1"/>
  <c r="B84" i="101" s="1"/>
  <c r="B85" i="101" s="1"/>
  <c r="B86" i="101" s="1"/>
  <c r="B87" i="101" s="1"/>
  <c r="B88" i="101" s="1"/>
  <c r="B89" i="101" s="1"/>
  <c r="B90" i="101" s="1"/>
  <c r="B91" i="101" s="1"/>
  <c r="B92" i="101" s="1"/>
  <c r="B93" i="101" s="1"/>
  <c r="B94" i="101" s="1"/>
  <c r="B95" i="101" s="1"/>
  <c r="B96" i="101" s="1"/>
  <c r="B97" i="101" s="1"/>
  <c r="B98" i="101" s="1"/>
  <c r="B99" i="101" s="1"/>
  <c r="B100" i="101" s="1"/>
  <c r="B101" i="101" s="1"/>
  <c r="B102" i="101" s="1"/>
  <c r="B103" i="101" s="1"/>
  <c r="B104" i="101" s="1"/>
  <c r="B105" i="101" s="1"/>
  <c r="B106" i="101" s="1"/>
  <c r="B107" i="101" s="1"/>
  <c r="B108" i="101" s="1"/>
  <c r="B109" i="101" s="1"/>
  <c r="B110" i="101" s="1"/>
  <c r="B111" i="101" s="1"/>
  <c r="B112" i="101" s="1"/>
  <c r="B113" i="101" s="1"/>
  <c r="B114" i="101" s="1"/>
  <c r="B115" i="101" s="1"/>
  <c r="B116" i="101" s="1"/>
  <c r="B117" i="101" s="1"/>
  <c r="B118" i="101" s="1"/>
  <c r="B119" i="101" s="1"/>
  <c r="B120" i="101" s="1"/>
  <c r="B121" i="101" s="1"/>
  <c r="B122" i="101" s="1"/>
  <c r="B123" i="101" s="1"/>
  <c r="B124" i="101" s="1"/>
  <c r="B125" i="101" s="1"/>
  <c r="B126" i="101" s="1"/>
  <c r="B127" i="101" s="1"/>
  <c r="B128" i="101" s="1"/>
  <c r="B129" i="101" s="1"/>
  <c r="B130" i="101" s="1"/>
  <c r="B131" i="101" s="1"/>
  <c r="B132" i="101" s="1"/>
  <c r="B133" i="101" s="1"/>
  <c r="B134" i="101" s="1"/>
  <c r="B135" i="101" s="1"/>
  <c r="B136" i="101" s="1"/>
  <c r="B137" i="101" s="1"/>
  <c r="B138" i="101" s="1"/>
  <c r="B139" i="101" s="1"/>
  <c r="B140" i="101" s="1"/>
  <c r="B141" i="101" s="1"/>
  <c r="B142" i="101" s="1"/>
  <c r="B143" i="101" s="1"/>
  <c r="B144" i="101" s="1"/>
  <c r="B145" i="101" s="1"/>
  <c r="B146" i="101" s="1"/>
  <c r="B147" i="101" s="1"/>
  <c r="B148" i="101" s="1"/>
  <c r="B149" i="101" s="1"/>
  <c r="B150" i="101" s="1"/>
  <c r="B151" i="101" s="1"/>
  <c r="B152" i="101" s="1"/>
  <c r="B153" i="101" s="1"/>
  <c r="B154" i="101" s="1"/>
  <c r="B155" i="101" s="1"/>
  <c r="B156" i="101" s="1"/>
  <c r="B157" i="101" s="1"/>
  <c r="B158" i="101" s="1"/>
  <c r="B159" i="101" s="1"/>
  <c r="B160" i="101" s="1"/>
  <c r="B161" i="101" s="1"/>
  <c r="B162" i="101" s="1"/>
  <c r="B163" i="101" s="1"/>
  <c r="B164" i="101" s="1"/>
  <c r="B165" i="101" s="1"/>
  <c r="B166" i="101" s="1"/>
  <c r="B167" i="101" s="1"/>
  <c r="B168" i="101" s="1"/>
  <c r="B169" i="101" s="1"/>
  <c r="B170" i="101" s="1"/>
  <c r="B171" i="101" s="1"/>
  <c r="B172" i="101" s="1"/>
  <c r="B173" i="101" s="1"/>
  <c r="B174" i="101" s="1"/>
  <c r="B175" i="101" s="1"/>
  <c r="B176" i="101" s="1"/>
  <c r="B177" i="101" s="1"/>
  <c r="B178" i="101" s="1"/>
  <c r="B179" i="101" s="1"/>
  <c r="B180" i="101" s="1"/>
  <c r="B181" i="101" s="1"/>
  <c r="B182" i="101" s="1"/>
  <c r="B183" i="101" s="1"/>
  <c r="C184" i="101" s="1"/>
  <c r="A8" i="101"/>
  <c r="A9" i="101" s="1"/>
  <c r="A10" i="101" s="1"/>
  <c r="A11" i="101" s="1"/>
  <c r="A12" i="101" s="1"/>
  <c r="A13" i="101" s="1"/>
  <c r="A14" i="101" s="1"/>
  <c r="A15" i="101" s="1"/>
  <c r="A16" i="101" s="1"/>
  <c r="A17" i="101" s="1"/>
  <c r="A18" i="101" s="1"/>
  <c r="A19" i="101" s="1"/>
  <c r="A20" i="101" s="1"/>
  <c r="A21" i="101" s="1"/>
  <c r="A22" i="101" s="1"/>
  <c r="A23" i="101" s="1"/>
  <c r="A24" i="101" s="1"/>
  <c r="A25" i="101" s="1"/>
  <c r="A26" i="101" s="1"/>
  <c r="A27" i="101" s="1"/>
  <c r="A28" i="101" s="1"/>
  <c r="A29" i="101" s="1"/>
  <c r="A30" i="101" s="1"/>
  <c r="A31" i="101" s="1"/>
  <c r="A32" i="101" s="1"/>
  <c r="A33" i="101" s="1"/>
  <c r="A34" i="101" s="1"/>
  <c r="A35" i="101" s="1"/>
  <c r="A36" i="101" s="1"/>
  <c r="A37" i="101" s="1"/>
  <c r="A38" i="101" s="1"/>
  <c r="A39" i="101" s="1"/>
  <c r="A40" i="101" s="1"/>
  <c r="A41" i="101" s="1"/>
  <c r="A42" i="101" s="1"/>
  <c r="A43" i="101" s="1"/>
  <c r="A44" i="101" s="1"/>
  <c r="A45" i="101" s="1"/>
  <c r="A46" i="101" s="1"/>
  <c r="A47" i="101" s="1"/>
  <c r="A48" i="101" s="1"/>
  <c r="A49" i="101" s="1"/>
  <c r="A50" i="101" s="1"/>
  <c r="A51" i="101" s="1"/>
  <c r="A52" i="101" s="1"/>
  <c r="A53" i="101" s="1"/>
  <c r="A54" i="101" s="1"/>
  <c r="A55" i="101" s="1"/>
  <c r="A56" i="101" s="1"/>
  <c r="A57" i="101" s="1"/>
  <c r="A58" i="101" s="1"/>
  <c r="A59" i="101" s="1"/>
  <c r="A60" i="101" s="1"/>
  <c r="A61" i="101" s="1"/>
  <c r="A62" i="101" s="1"/>
  <c r="A63" i="101" s="1"/>
  <c r="A64" i="101" s="1"/>
  <c r="A65" i="101" s="1"/>
  <c r="A66" i="101" s="1"/>
  <c r="A67" i="101" s="1"/>
  <c r="A68" i="101" s="1"/>
  <c r="A69" i="101" s="1"/>
  <c r="A70" i="101" s="1"/>
  <c r="A71" i="101" s="1"/>
  <c r="A72" i="101" s="1"/>
  <c r="A73" i="101" s="1"/>
  <c r="A74" i="101" s="1"/>
  <c r="A75" i="101" s="1"/>
  <c r="A76" i="101" s="1"/>
  <c r="A77" i="101" s="1"/>
  <c r="A78" i="101" s="1"/>
  <c r="A79" i="101" s="1"/>
  <c r="A80" i="101" s="1"/>
  <c r="A81" i="101" s="1"/>
  <c r="A82" i="101" s="1"/>
  <c r="A83" i="101" s="1"/>
  <c r="A84" i="101" s="1"/>
  <c r="A85" i="101" s="1"/>
  <c r="A86" i="101" s="1"/>
  <c r="A87" i="101" s="1"/>
  <c r="A88" i="101" s="1"/>
  <c r="A89" i="101" s="1"/>
  <c r="A90" i="101" s="1"/>
  <c r="A91" i="101" s="1"/>
  <c r="A92" i="101" s="1"/>
  <c r="A93" i="101" s="1"/>
  <c r="A94" i="101" s="1"/>
  <c r="A95" i="101" s="1"/>
  <c r="A96" i="101" s="1"/>
  <c r="A97" i="101" s="1"/>
  <c r="A98" i="101" s="1"/>
  <c r="A99" i="101" s="1"/>
  <c r="A100" i="101" s="1"/>
  <c r="A101" i="101" s="1"/>
  <c r="A102" i="101" s="1"/>
  <c r="A103" i="101" s="1"/>
  <c r="A104" i="101" s="1"/>
  <c r="A105" i="101" s="1"/>
  <c r="A106" i="101" s="1"/>
  <c r="A107" i="101" s="1"/>
  <c r="A108" i="101" s="1"/>
  <c r="A109" i="101" s="1"/>
  <c r="A110" i="101" s="1"/>
  <c r="A111" i="101" s="1"/>
  <c r="A112" i="101" s="1"/>
  <c r="A113" i="101" s="1"/>
  <c r="A114" i="101" s="1"/>
  <c r="A115" i="101" s="1"/>
  <c r="A116" i="101" s="1"/>
  <c r="A117" i="101" s="1"/>
  <c r="A118" i="101" s="1"/>
  <c r="A119" i="101" s="1"/>
  <c r="A120" i="101" s="1"/>
  <c r="A121" i="101" s="1"/>
  <c r="A122" i="101" s="1"/>
  <c r="A123" i="101" s="1"/>
  <c r="A124" i="101" s="1"/>
  <c r="A125" i="101" s="1"/>
  <c r="A126" i="101" s="1"/>
  <c r="A127" i="101" s="1"/>
  <c r="A128" i="101" s="1"/>
  <c r="A129" i="101" s="1"/>
  <c r="A130" i="101" s="1"/>
  <c r="A131" i="101" s="1"/>
  <c r="A132" i="101" s="1"/>
  <c r="A133" i="101" s="1"/>
  <c r="A134" i="101" s="1"/>
  <c r="A135" i="101" s="1"/>
  <c r="A136" i="101" s="1"/>
  <c r="A137" i="101" s="1"/>
  <c r="A138" i="101" s="1"/>
  <c r="A139" i="101" s="1"/>
  <c r="A140" i="101" s="1"/>
  <c r="A141" i="101" s="1"/>
  <c r="A142" i="101" s="1"/>
  <c r="A143" i="101" s="1"/>
  <c r="A144" i="101" s="1"/>
  <c r="A145" i="101" s="1"/>
  <c r="A146" i="101" s="1"/>
  <c r="A147" i="101" s="1"/>
  <c r="A148" i="101" s="1"/>
  <c r="A149" i="101" s="1"/>
  <c r="A150" i="101" s="1"/>
  <c r="A151" i="101" s="1"/>
  <c r="A152" i="101" s="1"/>
  <c r="A153" i="101" s="1"/>
  <c r="A154" i="101" s="1"/>
  <c r="A155" i="101" s="1"/>
  <c r="A156" i="101" s="1"/>
  <c r="A157" i="101" s="1"/>
  <c r="A158" i="101" s="1"/>
  <c r="A159" i="101" s="1"/>
  <c r="A160" i="101" s="1"/>
  <c r="A161" i="101" s="1"/>
  <c r="A162" i="101" s="1"/>
  <c r="A163" i="101" s="1"/>
  <c r="A164" i="101" s="1"/>
  <c r="A165" i="101" s="1"/>
  <c r="A166" i="101" s="1"/>
  <c r="A167" i="101" s="1"/>
  <c r="A168" i="101" s="1"/>
  <c r="A169" i="101" s="1"/>
  <c r="A170" i="101" s="1"/>
  <c r="A171" i="101" s="1"/>
  <c r="A172" i="101" s="1"/>
  <c r="A173" i="101" s="1"/>
  <c r="A174" i="101" s="1"/>
  <c r="A175" i="101" s="1"/>
  <c r="A176" i="101" s="1"/>
  <c r="A177" i="101" s="1"/>
  <c r="A178" i="101" s="1"/>
  <c r="A179" i="101" s="1"/>
  <c r="A180" i="101" s="1"/>
  <c r="A181" i="101" s="1"/>
  <c r="A182" i="101" s="1"/>
  <c r="A183" i="101" s="1"/>
  <c r="B11" i="145"/>
  <c r="B12" i="145" s="1"/>
  <c r="B13" i="145" s="1"/>
  <c r="B14" i="145" s="1"/>
  <c r="B15" i="145" s="1"/>
  <c r="B16" i="145" s="1"/>
  <c r="B17" i="145" s="1"/>
  <c r="B18" i="145" s="1"/>
  <c r="B19" i="145" s="1"/>
  <c r="B20" i="145" s="1"/>
  <c r="B21" i="145" s="1"/>
  <c r="B22" i="145" s="1"/>
  <c r="B23" i="145" s="1"/>
  <c r="B24" i="145" s="1"/>
  <c r="B25" i="145" s="1"/>
  <c r="B26" i="145" s="1"/>
  <c r="B27" i="145" s="1"/>
  <c r="B28" i="145" s="1"/>
  <c r="B29" i="145" s="1"/>
  <c r="B30" i="145" s="1"/>
  <c r="B31" i="145" s="1"/>
  <c r="B32" i="145" s="1"/>
  <c r="B33" i="145" s="1"/>
  <c r="B34" i="145" s="1"/>
  <c r="B35" i="145" s="1"/>
  <c r="B36" i="145" s="1"/>
  <c r="B37" i="145" s="1"/>
  <c r="B38" i="145" s="1"/>
  <c r="B39" i="145" s="1"/>
  <c r="B40" i="145" s="1"/>
  <c r="B41" i="145" s="1"/>
  <c r="B42" i="145" s="1"/>
  <c r="B43" i="145" s="1"/>
  <c r="B44" i="145" s="1"/>
  <c r="B45" i="145" s="1"/>
  <c r="B46" i="145" s="1"/>
  <c r="B47" i="145" s="1"/>
  <c r="B48" i="145" s="1"/>
  <c r="B49" i="145" s="1"/>
  <c r="B50" i="145" s="1"/>
  <c r="B51" i="145" s="1"/>
  <c r="B52" i="145" s="1"/>
  <c r="B53" i="145" s="1"/>
  <c r="B54" i="145" s="1"/>
  <c r="B55" i="145" s="1"/>
  <c r="B56" i="145" s="1"/>
  <c r="B57" i="145" s="1"/>
  <c r="B58" i="145" s="1"/>
  <c r="B59" i="145" s="1"/>
  <c r="B60" i="145" s="1"/>
  <c r="B61" i="145" s="1"/>
  <c r="B62" i="145" s="1"/>
  <c r="B63" i="145" s="1"/>
  <c r="B64" i="145" s="1"/>
  <c r="B65" i="145" s="1"/>
  <c r="B66" i="145" s="1"/>
  <c r="B67" i="145" s="1"/>
  <c r="B68" i="145" s="1"/>
  <c r="B69" i="145" s="1"/>
  <c r="B70" i="145" s="1"/>
  <c r="B71" i="145" s="1"/>
  <c r="B72" i="145" s="1"/>
  <c r="B73" i="145" s="1"/>
  <c r="B74" i="145" s="1"/>
  <c r="B75" i="145" s="1"/>
  <c r="B76" i="145" s="1"/>
  <c r="B77" i="145" s="1"/>
  <c r="B78" i="145" s="1"/>
  <c r="B79" i="145" s="1"/>
  <c r="B80" i="145" s="1"/>
  <c r="B81" i="145" s="1"/>
  <c r="B82" i="145" s="1"/>
  <c r="B83" i="145" s="1"/>
  <c r="B84" i="145" s="1"/>
  <c r="B85" i="145" s="1"/>
  <c r="B86" i="145" s="1"/>
  <c r="B87" i="145" s="1"/>
  <c r="B88" i="145" s="1"/>
  <c r="B89" i="145" s="1"/>
  <c r="B90" i="145" s="1"/>
  <c r="B91" i="145" s="1"/>
  <c r="B92" i="145" s="1"/>
  <c r="B93" i="145" s="1"/>
  <c r="B94" i="145" s="1"/>
  <c r="B95" i="145" s="1"/>
  <c r="B96" i="145" s="1"/>
  <c r="B97" i="145" s="1"/>
  <c r="B98" i="145" s="1"/>
  <c r="B99" i="145" s="1"/>
  <c r="B100" i="145" s="1"/>
  <c r="B101" i="145" s="1"/>
  <c r="B102" i="145" s="1"/>
  <c r="B103" i="145" s="1"/>
  <c r="B104" i="145" s="1"/>
  <c r="B105" i="145" s="1"/>
  <c r="B106" i="145" s="1"/>
  <c r="B107" i="145" s="1"/>
  <c r="B108" i="145" s="1"/>
  <c r="B109" i="145" s="1"/>
  <c r="B110" i="145" s="1"/>
  <c r="B111" i="145" s="1"/>
  <c r="B112" i="145" s="1"/>
  <c r="B113" i="145" s="1"/>
  <c r="B114" i="145" s="1"/>
  <c r="B115" i="145" s="1"/>
  <c r="B116" i="145" s="1"/>
  <c r="B117" i="145" s="1"/>
  <c r="B118" i="145" s="1"/>
  <c r="B119" i="145" s="1"/>
  <c r="C120" i="145" s="1"/>
  <c r="B9" i="145"/>
  <c r="B10" i="145" s="1"/>
  <c r="A9" i="145"/>
  <c r="A10" i="145" s="1"/>
  <c r="A11" i="145" s="1"/>
  <c r="A12" i="145" s="1"/>
  <c r="A13" i="145" s="1"/>
  <c r="A14" i="145" s="1"/>
  <c r="A15" i="145" s="1"/>
  <c r="A16" i="145" s="1"/>
  <c r="A17" i="145" s="1"/>
  <c r="A18" i="145" s="1"/>
  <c r="A19" i="145" s="1"/>
  <c r="A20" i="145" s="1"/>
  <c r="A21" i="145" s="1"/>
  <c r="A22" i="145" s="1"/>
  <c r="A23" i="145" s="1"/>
  <c r="A24" i="145" s="1"/>
  <c r="A25" i="145" s="1"/>
  <c r="A26" i="145" s="1"/>
  <c r="A27" i="145" s="1"/>
  <c r="A28" i="145" s="1"/>
  <c r="A29" i="145" s="1"/>
  <c r="A30" i="145" s="1"/>
  <c r="A31" i="145" s="1"/>
  <c r="A32" i="145" s="1"/>
  <c r="A33" i="145" s="1"/>
  <c r="A34" i="145" s="1"/>
  <c r="A35" i="145" s="1"/>
  <c r="A36" i="145" s="1"/>
  <c r="A37" i="145" s="1"/>
  <c r="A38" i="145" s="1"/>
  <c r="A39" i="145" s="1"/>
  <c r="A40" i="145" s="1"/>
  <c r="A41" i="145" s="1"/>
  <c r="A42" i="145" s="1"/>
  <c r="A43" i="145" s="1"/>
  <c r="A44" i="145" s="1"/>
  <c r="A45" i="145" s="1"/>
  <c r="A46" i="145" s="1"/>
  <c r="A47" i="145" s="1"/>
  <c r="A48" i="145" s="1"/>
  <c r="A49" i="145" s="1"/>
  <c r="A50" i="145" s="1"/>
  <c r="A51" i="145" s="1"/>
  <c r="A52" i="145" s="1"/>
  <c r="A53" i="145" s="1"/>
  <c r="A54" i="145" s="1"/>
  <c r="A55" i="145" s="1"/>
  <c r="A56" i="145" s="1"/>
  <c r="A57" i="145" s="1"/>
  <c r="A58" i="145" s="1"/>
  <c r="A59" i="145" s="1"/>
  <c r="A60" i="145" s="1"/>
  <c r="A61" i="145" s="1"/>
  <c r="A62" i="145" s="1"/>
  <c r="A63" i="145" s="1"/>
  <c r="A64" i="145" s="1"/>
  <c r="A65" i="145" s="1"/>
  <c r="A66" i="145" s="1"/>
  <c r="A67" i="145" s="1"/>
  <c r="A68" i="145" s="1"/>
  <c r="A69" i="145" s="1"/>
  <c r="A70" i="145" s="1"/>
  <c r="A71" i="145" s="1"/>
  <c r="A72" i="145" s="1"/>
  <c r="A73" i="145" s="1"/>
  <c r="A74" i="145" s="1"/>
  <c r="A75" i="145" s="1"/>
  <c r="A76" i="145" s="1"/>
  <c r="A77" i="145" s="1"/>
  <c r="A78" i="145" s="1"/>
  <c r="A79" i="145" s="1"/>
  <c r="A80" i="145" s="1"/>
  <c r="A81" i="145" s="1"/>
  <c r="A82" i="145" s="1"/>
  <c r="A83" i="145" s="1"/>
  <c r="A84" i="145" s="1"/>
  <c r="A85" i="145" s="1"/>
  <c r="A86" i="145" s="1"/>
  <c r="A87" i="145" s="1"/>
  <c r="A88" i="145" s="1"/>
  <c r="A89" i="145" s="1"/>
  <c r="A90" i="145" s="1"/>
  <c r="A91" i="145" s="1"/>
  <c r="A92" i="145" s="1"/>
  <c r="A93" i="145" s="1"/>
  <c r="A94" i="145" s="1"/>
  <c r="A95" i="145" s="1"/>
  <c r="A96" i="145" s="1"/>
  <c r="A97" i="145" s="1"/>
  <c r="A98" i="145" s="1"/>
  <c r="A99" i="145" s="1"/>
  <c r="A100" i="145" s="1"/>
  <c r="A101" i="145" s="1"/>
  <c r="A102" i="145" s="1"/>
  <c r="A103" i="145" s="1"/>
  <c r="A104" i="145" s="1"/>
  <c r="A105" i="145" s="1"/>
  <c r="A106" i="145" s="1"/>
  <c r="A107" i="145" s="1"/>
  <c r="A108" i="145" s="1"/>
  <c r="A109" i="145" s="1"/>
  <c r="A110" i="145" s="1"/>
  <c r="A111" i="145" s="1"/>
  <c r="A112" i="145" s="1"/>
  <c r="A113" i="145" s="1"/>
  <c r="A114" i="145" s="1"/>
  <c r="A115" i="145" s="1"/>
  <c r="A116" i="145" s="1"/>
  <c r="A117" i="145" s="1"/>
  <c r="A118" i="145" s="1"/>
  <c r="A119" i="145" s="1"/>
  <c r="B8" i="145"/>
  <c r="A8" i="145"/>
  <c r="B8" i="138"/>
  <c r="B9" i="138" s="1"/>
  <c r="B10" i="138" s="1"/>
  <c r="B11" i="138" s="1"/>
  <c r="B12" i="138" s="1"/>
  <c r="B13" i="138" s="1"/>
  <c r="B14" i="138" s="1"/>
  <c r="B15" i="138" s="1"/>
  <c r="B16" i="138" s="1"/>
  <c r="B17" i="138" s="1"/>
  <c r="B18" i="138" s="1"/>
  <c r="B19" i="138" s="1"/>
  <c r="B20" i="138" s="1"/>
  <c r="B21" i="138" s="1"/>
  <c r="B22" i="138" s="1"/>
  <c r="B23" i="138" s="1"/>
  <c r="B24" i="138" s="1"/>
  <c r="B25" i="138" s="1"/>
  <c r="B26" i="138" s="1"/>
  <c r="B27" i="138" s="1"/>
  <c r="B28" i="138" s="1"/>
  <c r="B29" i="138" s="1"/>
  <c r="B30" i="138" s="1"/>
  <c r="B31" i="138" s="1"/>
  <c r="B32" i="138" s="1"/>
  <c r="B33" i="138" s="1"/>
  <c r="B34" i="138" s="1"/>
  <c r="B35" i="138" s="1"/>
  <c r="B36" i="138" s="1"/>
  <c r="B37" i="138" s="1"/>
  <c r="B38" i="138" s="1"/>
  <c r="B39" i="138" s="1"/>
  <c r="B40" i="138" s="1"/>
  <c r="B41" i="138" s="1"/>
  <c r="B42" i="138" s="1"/>
  <c r="B43" i="138" s="1"/>
  <c r="B44" i="138" s="1"/>
  <c r="B45" i="138" s="1"/>
  <c r="B46" i="138" s="1"/>
  <c r="B47" i="138" s="1"/>
  <c r="B48" i="138" s="1"/>
  <c r="B49" i="138" s="1"/>
  <c r="B50" i="138" s="1"/>
  <c r="B51" i="138" s="1"/>
  <c r="B52" i="138" s="1"/>
  <c r="B53" i="138" s="1"/>
  <c r="B54" i="138" s="1"/>
  <c r="B55" i="138" s="1"/>
  <c r="B56" i="138" s="1"/>
  <c r="B57" i="138" s="1"/>
  <c r="B58" i="138" s="1"/>
  <c r="B59" i="138" s="1"/>
  <c r="B60" i="138" s="1"/>
  <c r="B61" i="138" s="1"/>
  <c r="B62" i="138" s="1"/>
  <c r="B63" i="138" s="1"/>
  <c r="B64" i="138" s="1"/>
  <c r="B65" i="138" s="1"/>
  <c r="B66" i="138" s="1"/>
  <c r="B67" i="138" s="1"/>
  <c r="B68" i="138" s="1"/>
  <c r="B69" i="138" s="1"/>
  <c r="B70" i="138" s="1"/>
  <c r="B71" i="138" s="1"/>
  <c r="B72" i="138" s="1"/>
  <c r="B73" i="138" s="1"/>
  <c r="B74" i="138" s="1"/>
  <c r="B75" i="138" s="1"/>
  <c r="B76" i="138" s="1"/>
  <c r="B77" i="138" s="1"/>
  <c r="B78" i="138" s="1"/>
  <c r="B79" i="138" s="1"/>
  <c r="B80" i="138" s="1"/>
  <c r="B81" i="138" s="1"/>
  <c r="B82" i="138" s="1"/>
  <c r="B83" i="138" s="1"/>
  <c r="B84" i="138" s="1"/>
  <c r="B85" i="138" s="1"/>
  <c r="B86" i="138" s="1"/>
  <c r="B87" i="138" s="1"/>
  <c r="B88" i="138" s="1"/>
  <c r="B89" i="138" s="1"/>
  <c r="B90" i="138" s="1"/>
  <c r="B91" i="138" s="1"/>
  <c r="B92" i="138" s="1"/>
  <c r="B93" i="138" s="1"/>
  <c r="B94" i="138" s="1"/>
  <c r="B95" i="138" s="1"/>
  <c r="B96" i="138" s="1"/>
  <c r="B97" i="138" s="1"/>
  <c r="B98" i="138" s="1"/>
  <c r="B99" i="138" s="1"/>
  <c r="B100" i="138" s="1"/>
  <c r="B101" i="138" s="1"/>
  <c r="B102" i="138" s="1"/>
  <c r="B103" i="138" s="1"/>
  <c r="B104" i="138" s="1"/>
  <c r="B105" i="138" s="1"/>
  <c r="B106" i="138" s="1"/>
  <c r="B107" i="138" s="1"/>
  <c r="B108" i="138" s="1"/>
  <c r="B109" i="138" s="1"/>
  <c r="B110" i="138" s="1"/>
  <c r="B111" i="138" s="1"/>
  <c r="B112" i="138" s="1"/>
  <c r="B113" i="138" s="1"/>
  <c r="B114" i="138" s="1"/>
  <c r="B115" i="138" s="1"/>
  <c r="B116" i="138" s="1"/>
  <c r="B117" i="138" s="1"/>
  <c r="B118" i="138" s="1"/>
  <c r="B119" i="138" s="1"/>
  <c r="B120" i="138" s="1"/>
  <c r="B121" i="138" s="1"/>
  <c r="B122" i="138" s="1"/>
  <c r="B123" i="138" s="1"/>
  <c r="B124" i="138" s="1"/>
  <c r="B125" i="138" s="1"/>
  <c r="B126" i="138" s="1"/>
  <c r="B127" i="138" s="1"/>
  <c r="B128" i="138" s="1"/>
  <c r="B129" i="138" s="1"/>
  <c r="B130" i="138" s="1"/>
  <c r="B131" i="138" s="1"/>
  <c r="C132" i="138" s="1"/>
  <c r="A8" i="138"/>
  <c r="A9" i="138" s="1"/>
  <c r="A10" i="138" s="1"/>
  <c r="A11" i="138" s="1"/>
  <c r="A12" i="138" s="1"/>
  <c r="A13" i="138" s="1"/>
  <c r="A14" i="138" s="1"/>
  <c r="A15" i="138" s="1"/>
  <c r="A16" i="138" s="1"/>
  <c r="A17" i="138" s="1"/>
  <c r="A18" i="138" s="1"/>
  <c r="A19" i="138" s="1"/>
  <c r="A20" i="138" s="1"/>
  <c r="A21" i="138" s="1"/>
  <c r="A22" i="138" s="1"/>
  <c r="A23" i="138" s="1"/>
  <c r="A24" i="138" s="1"/>
  <c r="A25" i="138" s="1"/>
  <c r="A26" i="138" s="1"/>
  <c r="A27" i="138" s="1"/>
  <c r="A28" i="138" s="1"/>
  <c r="A29" i="138" s="1"/>
  <c r="A30" i="138" s="1"/>
  <c r="A31" i="138" s="1"/>
  <c r="A32" i="138" s="1"/>
  <c r="A33" i="138" s="1"/>
  <c r="A34" i="138" s="1"/>
  <c r="A35" i="138" s="1"/>
  <c r="A36" i="138" s="1"/>
  <c r="A37" i="138" s="1"/>
  <c r="A38" i="138" s="1"/>
  <c r="A39" i="138" s="1"/>
  <c r="A40" i="138" s="1"/>
  <c r="A41" i="138" s="1"/>
  <c r="A42" i="138" s="1"/>
  <c r="A43" i="138" s="1"/>
  <c r="A44" i="138" s="1"/>
  <c r="A45" i="138" s="1"/>
  <c r="A46" i="138" s="1"/>
  <c r="A47" i="138" s="1"/>
  <c r="A48" i="138" s="1"/>
  <c r="A49" i="138" s="1"/>
  <c r="A50" i="138" s="1"/>
  <c r="A51" i="138" s="1"/>
  <c r="A52" i="138" s="1"/>
  <c r="A53" i="138" s="1"/>
  <c r="A54" i="138" s="1"/>
  <c r="A55" i="138" s="1"/>
  <c r="A56" i="138" s="1"/>
  <c r="A57" i="138" s="1"/>
  <c r="A58" i="138" s="1"/>
  <c r="A59" i="138" s="1"/>
  <c r="A60" i="138" s="1"/>
  <c r="A61" i="138" s="1"/>
  <c r="A62" i="138" s="1"/>
  <c r="A63" i="138" s="1"/>
  <c r="A64" i="138" s="1"/>
  <c r="A65" i="138" s="1"/>
  <c r="A66" i="138" s="1"/>
  <c r="A67" i="138" s="1"/>
  <c r="A68" i="138" s="1"/>
  <c r="A69" i="138" s="1"/>
  <c r="A70" i="138" s="1"/>
  <c r="A71" i="138" s="1"/>
  <c r="A72" i="138" s="1"/>
  <c r="A73" i="138" s="1"/>
  <c r="A74" i="138" s="1"/>
  <c r="A75" i="138" s="1"/>
  <c r="A76" i="138" s="1"/>
  <c r="A77" i="138" s="1"/>
  <c r="A78" i="138" s="1"/>
  <c r="A79" i="138" s="1"/>
  <c r="A80" i="138" s="1"/>
  <c r="A81" i="138" s="1"/>
  <c r="A82" i="138" s="1"/>
  <c r="A83" i="138" s="1"/>
  <c r="A84" i="138" s="1"/>
  <c r="A85" i="138" s="1"/>
  <c r="A86" i="138" s="1"/>
  <c r="A87" i="138" s="1"/>
  <c r="A88" i="138" s="1"/>
  <c r="A89" i="138" s="1"/>
  <c r="A90" i="138" s="1"/>
  <c r="A91" i="138" s="1"/>
  <c r="A92" i="138" s="1"/>
  <c r="A93" i="138" s="1"/>
  <c r="A94" i="138" s="1"/>
  <c r="A95" i="138" s="1"/>
  <c r="A96" i="138" s="1"/>
  <c r="A97" i="138" s="1"/>
  <c r="A98" i="138" s="1"/>
  <c r="A99" i="138" s="1"/>
  <c r="A100" i="138" s="1"/>
  <c r="A101" i="138" s="1"/>
  <c r="A102" i="138" s="1"/>
  <c r="A103" i="138" s="1"/>
  <c r="A104" i="138" s="1"/>
  <c r="A105" i="138" s="1"/>
  <c r="A106" i="138" s="1"/>
  <c r="A107" i="138" s="1"/>
  <c r="A108" i="138" s="1"/>
  <c r="A109" i="138" s="1"/>
  <c r="A110" i="138" s="1"/>
  <c r="A111" i="138" s="1"/>
  <c r="A112" i="138" s="1"/>
  <c r="A113" i="138" s="1"/>
  <c r="A114" i="138" s="1"/>
  <c r="A115" i="138" s="1"/>
  <c r="A116" i="138" s="1"/>
  <c r="A117" i="138" s="1"/>
  <c r="A118" i="138" s="1"/>
  <c r="A119" i="138" s="1"/>
  <c r="A120" i="138" s="1"/>
  <c r="A121" i="138" s="1"/>
  <c r="A122" i="138" s="1"/>
  <c r="A123" i="138" s="1"/>
  <c r="A124" i="138" s="1"/>
  <c r="A125" i="138" s="1"/>
  <c r="A126" i="138" s="1"/>
  <c r="A127" i="138" s="1"/>
  <c r="A128" i="138" s="1"/>
  <c r="A129" i="138" s="1"/>
  <c r="A130" i="138" s="1"/>
  <c r="A131" i="138" s="1"/>
  <c r="A9" i="125"/>
  <c r="A10" i="125" s="1"/>
  <c r="A11" i="125" s="1"/>
  <c r="A12" i="125" s="1"/>
  <c r="A13" i="125" s="1"/>
  <c r="A14" i="125" s="1"/>
  <c r="A15" i="125" s="1"/>
  <c r="A16" i="125" s="1"/>
  <c r="A17" i="125" s="1"/>
  <c r="A18" i="125" s="1"/>
  <c r="A19" i="125" s="1"/>
  <c r="A20" i="125" s="1"/>
  <c r="A21" i="125" s="1"/>
  <c r="A22" i="125" s="1"/>
  <c r="A23" i="125" s="1"/>
  <c r="A24" i="125" s="1"/>
  <c r="A25" i="125" s="1"/>
  <c r="A26" i="125" s="1"/>
  <c r="A27" i="125" s="1"/>
  <c r="A28" i="125" s="1"/>
  <c r="A29" i="125" s="1"/>
  <c r="A30" i="125" s="1"/>
  <c r="A31" i="125" s="1"/>
  <c r="A32" i="125" s="1"/>
  <c r="A33" i="125" s="1"/>
  <c r="A34" i="125" s="1"/>
  <c r="A35" i="125" s="1"/>
  <c r="A36" i="125" s="1"/>
  <c r="A37" i="125" s="1"/>
  <c r="A38" i="125" s="1"/>
  <c r="A39" i="125" s="1"/>
  <c r="A40" i="125" s="1"/>
  <c r="A41" i="125" s="1"/>
  <c r="A42" i="125" s="1"/>
  <c r="A43" i="125" s="1"/>
  <c r="A44" i="125" s="1"/>
  <c r="A45" i="125" s="1"/>
  <c r="A46" i="125" s="1"/>
  <c r="A47" i="125" s="1"/>
  <c r="A48" i="125" s="1"/>
  <c r="A49" i="125" s="1"/>
  <c r="A50" i="125" s="1"/>
  <c r="A51" i="125" s="1"/>
  <c r="A52" i="125" s="1"/>
  <c r="A53" i="125" s="1"/>
  <c r="A54" i="125" s="1"/>
  <c r="A55" i="125" s="1"/>
  <c r="A56" i="125" s="1"/>
  <c r="A57" i="125" s="1"/>
  <c r="A58" i="125" s="1"/>
  <c r="A59" i="125" s="1"/>
  <c r="A60" i="125" s="1"/>
  <c r="A61" i="125" s="1"/>
  <c r="A62" i="125" s="1"/>
  <c r="A63" i="125" s="1"/>
  <c r="A64" i="125" s="1"/>
  <c r="A65" i="125" s="1"/>
  <c r="A66" i="125" s="1"/>
  <c r="A67" i="125" s="1"/>
  <c r="A68" i="125" s="1"/>
  <c r="A69" i="125" s="1"/>
  <c r="A70" i="125" s="1"/>
  <c r="A71" i="125" s="1"/>
  <c r="A72" i="125" s="1"/>
  <c r="A73" i="125" s="1"/>
  <c r="A74" i="125" s="1"/>
  <c r="A75" i="125" s="1"/>
  <c r="A76" i="125" s="1"/>
  <c r="A77" i="125" s="1"/>
  <c r="A78" i="125" s="1"/>
  <c r="A79" i="125" s="1"/>
  <c r="A80" i="125" s="1"/>
  <c r="A81" i="125" s="1"/>
  <c r="A82" i="125" s="1"/>
  <c r="A83" i="125" s="1"/>
  <c r="A84" i="125" s="1"/>
  <c r="A85" i="125" s="1"/>
  <c r="A86" i="125" s="1"/>
  <c r="A87" i="125" s="1"/>
  <c r="A88" i="125" s="1"/>
  <c r="A89" i="125" s="1"/>
  <c r="A90" i="125" s="1"/>
  <c r="A91" i="125" s="1"/>
  <c r="A92" i="125" s="1"/>
  <c r="A93" i="125" s="1"/>
  <c r="A94" i="125" s="1"/>
  <c r="A95" i="125" s="1"/>
  <c r="A96" i="125" s="1"/>
  <c r="A97" i="125" s="1"/>
  <c r="A98" i="125" s="1"/>
  <c r="A99" i="125" s="1"/>
  <c r="A100" i="125" s="1"/>
  <c r="B8" i="125"/>
  <c r="B9" i="125" s="1"/>
  <c r="B10" i="125" s="1"/>
  <c r="B11" i="125" s="1"/>
  <c r="B12" i="125" s="1"/>
  <c r="B13" i="125" s="1"/>
  <c r="B14" i="125" s="1"/>
  <c r="B15" i="125" s="1"/>
  <c r="B16" i="125" s="1"/>
  <c r="B17" i="125" s="1"/>
  <c r="B18" i="125" s="1"/>
  <c r="B19" i="125" s="1"/>
  <c r="B20" i="125" s="1"/>
  <c r="B21" i="125" s="1"/>
  <c r="B22" i="125" s="1"/>
  <c r="B23" i="125" s="1"/>
  <c r="B24" i="125" s="1"/>
  <c r="B25" i="125" s="1"/>
  <c r="B26" i="125" s="1"/>
  <c r="B27" i="125" s="1"/>
  <c r="B28" i="125" s="1"/>
  <c r="B29" i="125" s="1"/>
  <c r="B30" i="125" s="1"/>
  <c r="B31" i="125" s="1"/>
  <c r="B32" i="125" s="1"/>
  <c r="B33" i="125" s="1"/>
  <c r="B34" i="125" s="1"/>
  <c r="B35" i="125" s="1"/>
  <c r="B36" i="125" s="1"/>
  <c r="B37" i="125" s="1"/>
  <c r="B38" i="125" s="1"/>
  <c r="B39" i="125" s="1"/>
  <c r="B40" i="125" s="1"/>
  <c r="B41" i="125" s="1"/>
  <c r="B42" i="125" s="1"/>
  <c r="B43" i="125" s="1"/>
  <c r="B44" i="125" s="1"/>
  <c r="B45" i="125" s="1"/>
  <c r="B46" i="125" s="1"/>
  <c r="B47" i="125" s="1"/>
  <c r="B48" i="125" s="1"/>
  <c r="B49" i="125" s="1"/>
  <c r="B50" i="125" s="1"/>
  <c r="B51" i="125" s="1"/>
  <c r="B52" i="125" s="1"/>
  <c r="B53" i="125" s="1"/>
  <c r="B54" i="125" s="1"/>
  <c r="B55" i="125" s="1"/>
  <c r="B56" i="125" s="1"/>
  <c r="B57" i="125" s="1"/>
  <c r="B58" i="125" s="1"/>
  <c r="B59" i="125" s="1"/>
  <c r="B60" i="125" s="1"/>
  <c r="B61" i="125" s="1"/>
  <c r="B62" i="125" s="1"/>
  <c r="B63" i="125" s="1"/>
  <c r="B64" i="125" s="1"/>
  <c r="B65" i="125" s="1"/>
  <c r="B66" i="125" s="1"/>
  <c r="B67" i="125" s="1"/>
  <c r="B68" i="125" s="1"/>
  <c r="B69" i="125" s="1"/>
  <c r="B70" i="125" s="1"/>
  <c r="B71" i="125" s="1"/>
  <c r="B72" i="125" s="1"/>
  <c r="B73" i="125" s="1"/>
  <c r="B74" i="125" s="1"/>
  <c r="B75" i="125" s="1"/>
  <c r="B76" i="125" s="1"/>
  <c r="B77" i="125" s="1"/>
  <c r="B78" i="125" s="1"/>
  <c r="B79" i="125" s="1"/>
  <c r="B80" i="125" s="1"/>
  <c r="B81" i="125" s="1"/>
  <c r="B82" i="125" s="1"/>
  <c r="B83" i="125" s="1"/>
  <c r="B84" i="125" s="1"/>
  <c r="B85" i="125" s="1"/>
  <c r="B86" i="125" s="1"/>
  <c r="B87" i="125" s="1"/>
  <c r="B88" i="125" s="1"/>
  <c r="B89" i="125" s="1"/>
  <c r="B90" i="125" s="1"/>
  <c r="B91" i="125" s="1"/>
  <c r="B92" i="125" s="1"/>
  <c r="B93" i="125" s="1"/>
  <c r="B94" i="125" s="1"/>
  <c r="B95" i="125" s="1"/>
  <c r="B96" i="125" s="1"/>
  <c r="B97" i="125" s="1"/>
  <c r="B98" i="125" s="1"/>
  <c r="B99" i="125" s="1"/>
  <c r="B100" i="125" s="1"/>
  <c r="C101" i="125" s="1"/>
  <c r="A8" i="125"/>
  <c r="B13" i="124"/>
  <c r="B14" i="124" s="1"/>
  <c r="B15" i="124" s="1"/>
  <c r="B16" i="124" s="1"/>
  <c r="B17" i="124" s="1"/>
  <c r="B18" i="124" s="1"/>
  <c r="B19" i="124" s="1"/>
  <c r="B20" i="124" s="1"/>
  <c r="B21" i="124" s="1"/>
  <c r="B22" i="124" s="1"/>
  <c r="B23" i="124" s="1"/>
  <c r="B24" i="124" s="1"/>
  <c r="B25" i="124" s="1"/>
  <c r="B26" i="124" s="1"/>
  <c r="B27" i="124" s="1"/>
  <c r="B28" i="124" s="1"/>
  <c r="B29" i="124" s="1"/>
  <c r="B30" i="124" s="1"/>
  <c r="B31" i="124" s="1"/>
  <c r="B32" i="124" s="1"/>
  <c r="B33" i="124" s="1"/>
  <c r="B34" i="124" s="1"/>
  <c r="B35" i="124" s="1"/>
  <c r="B36" i="124" s="1"/>
  <c r="B37" i="124" s="1"/>
  <c r="B38" i="124" s="1"/>
  <c r="B39" i="124" s="1"/>
  <c r="B40" i="124" s="1"/>
  <c r="B41" i="124" s="1"/>
  <c r="B42" i="124" s="1"/>
  <c r="B43" i="124" s="1"/>
  <c r="B44" i="124" s="1"/>
  <c r="B45" i="124" s="1"/>
  <c r="B46" i="124" s="1"/>
  <c r="B47" i="124" s="1"/>
  <c r="B48" i="124" s="1"/>
  <c r="B49" i="124" s="1"/>
  <c r="B50" i="124" s="1"/>
  <c r="B51" i="124" s="1"/>
  <c r="B52" i="124" s="1"/>
  <c r="B53" i="124" s="1"/>
  <c r="B54" i="124" s="1"/>
  <c r="B55" i="124" s="1"/>
  <c r="B56" i="124" s="1"/>
  <c r="B57" i="124" s="1"/>
  <c r="B58" i="124" s="1"/>
  <c r="B59" i="124" s="1"/>
  <c r="B60" i="124" s="1"/>
  <c r="B61" i="124" s="1"/>
  <c r="B62" i="124" s="1"/>
  <c r="B63" i="124" s="1"/>
  <c r="B64" i="124" s="1"/>
  <c r="B65" i="124" s="1"/>
  <c r="B66" i="124" s="1"/>
  <c r="B67" i="124" s="1"/>
  <c r="B68" i="124" s="1"/>
  <c r="B69" i="124" s="1"/>
  <c r="B70" i="124" s="1"/>
  <c r="B71" i="124" s="1"/>
  <c r="B72" i="124" s="1"/>
  <c r="B73" i="124" s="1"/>
  <c r="B74" i="124" s="1"/>
  <c r="B75" i="124" s="1"/>
  <c r="B76" i="124" s="1"/>
  <c r="B77" i="124" s="1"/>
  <c r="B78" i="124" s="1"/>
  <c r="B79" i="124" s="1"/>
  <c r="B80" i="124" s="1"/>
  <c r="B81" i="124" s="1"/>
  <c r="B82" i="124" s="1"/>
  <c r="B83" i="124" s="1"/>
  <c r="B84" i="124" s="1"/>
  <c r="B85" i="124" s="1"/>
  <c r="B86" i="124" s="1"/>
  <c r="B87" i="124" s="1"/>
  <c r="B88" i="124" s="1"/>
  <c r="B89" i="124" s="1"/>
  <c r="B90" i="124" s="1"/>
  <c r="B91" i="124" s="1"/>
  <c r="B92" i="124" s="1"/>
  <c r="B93" i="124" s="1"/>
  <c r="B94" i="124" s="1"/>
  <c r="B95" i="124" s="1"/>
  <c r="B96" i="124" s="1"/>
  <c r="B97" i="124" s="1"/>
  <c r="C98" i="124" s="1"/>
  <c r="B12" i="124"/>
  <c r="B9" i="124"/>
  <c r="B10" i="124" s="1"/>
  <c r="A9" i="124"/>
  <c r="A10" i="124" s="1"/>
  <c r="A11" i="124" s="1"/>
  <c r="A12" i="124" s="1"/>
  <c r="A13" i="124" s="1"/>
  <c r="A14" i="124" s="1"/>
  <c r="A15" i="124" s="1"/>
  <c r="A16" i="124" s="1"/>
  <c r="A17" i="124" s="1"/>
  <c r="A18" i="124" s="1"/>
  <c r="A19" i="124" s="1"/>
  <c r="A20" i="124" s="1"/>
  <c r="A21" i="124" s="1"/>
  <c r="A22" i="124" s="1"/>
  <c r="A23" i="124" s="1"/>
  <c r="A24" i="124" s="1"/>
  <c r="A25" i="124" s="1"/>
  <c r="A26" i="124" s="1"/>
  <c r="A27" i="124" s="1"/>
  <c r="A28" i="124" s="1"/>
  <c r="A29" i="124" s="1"/>
  <c r="A30" i="124" s="1"/>
  <c r="A31" i="124" s="1"/>
  <c r="A32" i="124" s="1"/>
  <c r="A33" i="124" s="1"/>
  <c r="A34" i="124" s="1"/>
  <c r="A35" i="124" s="1"/>
  <c r="A36" i="124" s="1"/>
  <c r="A37" i="124" s="1"/>
  <c r="A38" i="124" s="1"/>
  <c r="A39" i="124" s="1"/>
  <c r="A40" i="124" s="1"/>
  <c r="A41" i="124" s="1"/>
  <c r="A42" i="124" s="1"/>
  <c r="A43" i="124" s="1"/>
  <c r="A44" i="124" s="1"/>
  <c r="A45" i="124" s="1"/>
  <c r="A46" i="124" s="1"/>
  <c r="A47" i="124" s="1"/>
  <c r="A48" i="124" s="1"/>
  <c r="A49" i="124" s="1"/>
  <c r="A50" i="124" s="1"/>
  <c r="A51" i="124" s="1"/>
  <c r="A52" i="124" s="1"/>
  <c r="A53" i="124" s="1"/>
  <c r="A54" i="124" s="1"/>
  <c r="A55" i="124" s="1"/>
  <c r="A56" i="124" s="1"/>
  <c r="A57" i="124" s="1"/>
  <c r="A58" i="124" s="1"/>
  <c r="A59" i="124" s="1"/>
  <c r="A60" i="124" s="1"/>
  <c r="A61" i="124" s="1"/>
  <c r="A62" i="124" s="1"/>
  <c r="A63" i="124" s="1"/>
  <c r="A64" i="124" s="1"/>
  <c r="A65" i="124" s="1"/>
  <c r="A66" i="124" s="1"/>
  <c r="A67" i="124" s="1"/>
  <c r="A68" i="124" s="1"/>
  <c r="A69" i="124" s="1"/>
  <c r="A70" i="124" s="1"/>
  <c r="A71" i="124" s="1"/>
  <c r="A72" i="124" s="1"/>
  <c r="A73" i="124" s="1"/>
  <c r="A74" i="124" s="1"/>
  <c r="A75" i="124" s="1"/>
  <c r="A76" i="124" s="1"/>
  <c r="A77" i="124" s="1"/>
  <c r="A78" i="124" s="1"/>
  <c r="A79" i="124" s="1"/>
  <c r="A80" i="124" s="1"/>
  <c r="A81" i="124" s="1"/>
  <c r="A82" i="124" s="1"/>
  <c r="A83" i="124" s="1"/>
  <c r="A84" i="124" s="1"/>
  <c r="A85" i="124" s="1"/>
  <c r="A86" i="124" s="1"/>
  <c r="A87" i="124" s="1"/>
  <c r="A88" i="124" s="1"/>
  <c r="A89" i="124" s="1"/>
  <c r="A90" i="124" s="1"/>
  <c r="A91" i="124" s="1"/>
  <c r="A92" i="124" s="1"/>
  <c r="A93" i="124" s="1"/>
  <c r="A94" i="124" s="1"/>
  <c r="A95" i="124" s="1"/>
  <c r="A96" i="124" s="1"/>
  <c r="A97" i="124" s="1"/>
  <c r="B8" i="124"/>
  <c r="A8" i="124"/>
  <c r="B12" i="123"/>
  <c r="B13" i="123" s="1"/>
  <c r="B14" i="123" s="1"/>
  <c r="B15" i="123" s="1"/>
  <c r="B16" i="123" s="1"/>
  <c r="B17" i="123" s="1"/>
  <c r="B18" i="123" s="1"/>
  <c r="B19" i="123" s="1"/>
  <c r="B20" i="123" s="1"/>
  <c r="B21" i="123" s="1"/>
  <c r="B22" i="123" s="1"/>
  <c r="B23" i="123" s="1"/>
  <c r="B24" i="123" s="1"/>
  <c r="B25" i="123" s="1"/>
  <c r="B26" i="123" s="1"/>
  <c r="B27" i="123" s="1"/>
  <c r="B28" i="123" s="1"/>
  <c r="B29" i="123" s="1"/>
  <c r="B30" i="123" s="1"/>
  <c r="B31" i="123" s="1"/>
  <c r="B32" i="123" s="1"/>
  <c r="B33" i="123" s="1"/>
  <c r="B34" i="123" s="1"/>
  <c r="B35" i="123" s="1"/>
  <c r="B36" i="123" s="1"/>
  <c r="B37" i="123" s="1"/>
  <c r="B38" i="123" s="1"/>
  <c r="B39" i="123" s="1"/>
  <c r="B40" i="123" s="1"/>
  <c r="B41" i="123" s="1"/>
  <c r="B42" i="123" s="1"/>
  <c r="B43" i="123" s="1"/>
  <c r="B44" i="123" s="1"/>
  <c r="B45" i="123" s="1"/>
  <c r="B46" i="123" s="1"/>
  <c r="B47" i="123" s="1"/>
  <c r="B48" i="123" s="1"/>
  <c r="B49" i="123" s="1"/>
  <c r="B50" i="123" s="1"/>
  <c r="B51" i="123" s="1"/>
  <c r="B52" i="123" s="1"/>
  <c r="B53" i="123" s="1"/>
  <c r="B54" i="123" s="1"/>
  <c r="B55" i="123" s="1"/>
  <c r="B56" i="123" s="1"/>
  <c r="B57" i="123" s="1"/>
  <c r="B58" i="123" s="1"/>
  <c r="B59" i="123" s="1"/>
  <c r="B60" i="123" s="1"/>
  <c r="B61" i="123" s="1"/>
  <c r="B62" i="123" s="1"/>
  <c r="B63" i="123" s="1"/>
  <c r="B64" i="123" s="1"/>
  <c r="B65" i="123" s="1"/>
  <c r="B66" i="123" s="1"/>
  <c r="B67" i="123" s="1"/>
  <c r="B68" i="123" s="1"/>
  <c r="B69" i="123" s="1"/>
  <c r="B70" i="123" s="1"/>
  <c r="B71" i="123" s="1"/>
  <c r="B72" i="123" s="1"/>
  <c r="B73" i="123" s="1"/>
  <c r="B74" i="123" s="1"/>
  <c r="B75" i="123" s="1"/>
  <c r="B76" i="123" s="1"/>
  <c r="B77" i="123" s="1"/>
  <c r="B78" i="123" s="1"/>
  <c r="B79" i="123" s="1"/>
  <c r="B80" i="123" s="1"/>
  <c r="B81" i="123" s="1"/>
  <c r="B82" i="123" s="1"/>
  <c r="B83" i="123" s="1"/>
  <c r="B84" i="123" s="1"/>
  <c r="B85" i="123" s="1"/>
  <c r="B86" i="123" s="1"/>
  <c r="B87" i="123" s="1"/>
  <c r="B88" i="123" s="1"/>
  <c r="B89" i="123" s="1"/>
  <c r="B90" i="123" s="1"/>
  <c r="B91" i="123" s="1"/>
  <c r="B92" i="123" s="1"/>
  <c r="B93" i="123" s="1"/>
  <c r="B94" i="123" s="1"/>
  <c r="B95" i="123" s="1"/>
  <c r="B96" i="123" s="1"/>
  <c r="B97" i="123" s="1"/>
  <c r="B98" i="123" s="1"/>
  <c r="B99" i="123" s="1"/>
  <c r="B100" i="123" s="1"/>
  <c r="B101" i="123" s="1"/>
  <c r="B102" i="123" s="1"/>
  <c r="B103" i="123" s="1"/>
  <c r="B104" i="123" s="1"/>
  <c r="B105" i="123" s="1"/>
  <c r="B106" i="123" s="1"/>
  <c r="B107" i="123" s="1"/>
  <c r="B108" i="123" s="1"/>
  <c r="B109" i="123" s="1"/>
  <c r="C110" i="123" s="1"/>
  <c r="B9" i="123"/>
  <c r="B10" i="123" s="1"/>
  <c r="B8" i="123"/>
  <c r="A8" i="123"/>
  <c r="A9" i="123" s="1"/>
  <c r="A10" i="123" s="1"/>
  <c r="A11" i="123" s="1"/>
  <c r="A12" i="123" s="1"/>
  <c r="A13" i="123" s="1"/>
  <c r="A14" i="123" s="1"/>
  <c r="A15" i="123" s="1"/>
  <c r="A16" i="123" s="1"/>
  <c r="A17" i="123" s="1"/>
  <c r="A18" i="123" s="1"/>
  <c r="A19" i="123" s="1"/>
  <c r="A20" i="123" s="1"/>
  <c r="A21" i="123" s="1"/>
  <c r="A22" i="123" s="1"/>
  <c r="A23" i="123" s="1"/>
  <c r="A24" i="123" s="1"/>
  <c r="A25" i="123" s="1"/>
  <c r="A26" i="123" s="1"/>
  <c r="A27" i="123" s="1"/>
  <c r="A28" i="123" s="1"/>
  <c r="A29" i="123" s="1"/>
  <c r="A30" i="123" s="1"/>
  <c r="A31" i="123" s="1"/>
  <c r="A32" i="123" s="1"/>
  <c r="A33" i="123" s="1"/>
  <c r="A34" i="123" s="1"/>
  <c r="A35" i="123" s="1"/>
  <c r="A36" i="123" s="1"/>
  <c r="A37" i="123" s="1"/>
  <c r="A38" i="123" s="1"/>
  <c r="A39" i="123" s="1"/>
  <c r="A40" i="123" s="1"/>
  <c r="A41" i="123" s="1"/>
  <c r="A42" i="123" s="1"/>
  <c r="A43" i="123" s="1"/>
  <c r="A44" i="123" s="1"/>
  <c r="A45" i="123" s="1"/>
  <c r="A46" i="123" s="1"/>
  <c r="A47" i="123" s="1"/>
  <c r="A48" i="123" s="1"/>
  <c r="A49" i="123" s="1"/>
  <c r="A50" i="123" s="1"/>
  <c r="A51" i="123" s="1"/>
  <c r="A52" i="123" s="1"/>
  <c r="A53" i="123" s="1"/>
  <c r="A54" i="123" s="1"/>
  <c r="A55" i="123" s="1"/>
  <c r="A56" i="123" s="1"/>
  <c r="A57" i="123" s="1"/>
  <c r="A58" i="123" s="1"/>
  <c r="A59" i="123" s="1"/>
  <c r="A60" i="123" s="1"/>
  <c r="A61" i="123" s="1"/>
  <c r="A62" i="123" s="1"/>
  <c r="A63" i="123" s="1"/>
  <c r="A64" i="123" s="1"/>
  <c r="A65" i="123" s="1"/>
  <c r="A66" i="123" s="1"/>
  <c r="A67" i="123" s="1"/>
  <c r="A68" i="123" s="1"/>
  <c r="A69" i="123" s="1"/>
  <c r="A70" i="123" s="1"/>
  <c r="A71" i="123" s="1"/>
  <c r="A72" i="123" s="1"/>
  <c r="A73" i="123" s="1"/>
  <c r="A74" i="123" s="1"/>
  <c r="A75" i="123" s="1"/>
  <c r="A76" i="123" s="1"/>
  <c r="A77" i="123" s="1"/>
  <c r="A78" i="123" s="1"/>
  <c r="A79" i="123" s="1"/>
  <c r="A80" i="123" s="1"/>
  <c r="A81" i="123" s="1"/>
  <c r="A82" i="123" s="1"/>
  <c r="A83" i="123" s="1"/>
  <c r="A84" i="123" s="1"/>
  <c r="A85" i="123" s="1"/>
  <c r="A86" i="123" s="1"/>
  <c r="A87" i="123" s="1"/>
  <c r="A88" i="123" s="1"/>
  <c r="A89" i="123" s="1"/>
  <c r="A90" i="123" s="1"/>
  <c r="A91" i="123" s="1"/>
  <c r="A92" i="123" s="1"/>
  <c r="A93" i="123" s="1"/>
  <c r="A94" i="123" s="1"/>
  <c r="A95" i="123" s="1"/>
  <c r="A96" i="123" s="1"/>
  <c r="A97" i="123" s="1"/>
  <c r="A98" i="123" s="1"/>
  <c r="A99" i="123" s="1"/>
  <c r="A100" i="123" s="1"/>
  <c r="A101" i="123" s="1"/>
  <c r="A102" i="123" s="1"/>
  <c r="A103" i="123" s="1"/>
  <c r="A104" i="123" s="1"/>
  <c r="A105" i="123" s="1"/>
  <c r="A106" i="123" s="1"/>
  <c r="A107" i="123" s="1"/>
  <c r="A108" i="123" s="1"/>
  <c r="A109" i="123" s="1"/>
  <c r="B12" i="122"/>
  <c r="B13" i="122" s="1"/>
  <c r="B14" i="122" s="1"/>
  <c r="B15" i="122" s="1"/>
  <c r="B16" i="122" s="1"/>
  <c r="B17" i="122" s="1"/>
  <c r="B18" i="122" s="1"/>
  <c r="B19" i="122" s="1"/>
  <c r="B20" i="122" s="1"/>
  <c r="B21" i="122" s="1"/>
  <c r="B22" i="122" s="1"/>
  <c r="B23" i="122" s="1"/>
  <c r="B24" i="122" s="1"/>
  <c r="B25" i="122" s="1"/>
  <c r="B26" i="122" s="1"/>
  <c r="B27" i="122" s="1"/>
  <c r="B28" i="122" s="1"/>
  <c r="B29" i="122" s="1"/>
  <c r="B30" i="122" s="1"/>
  <c r="B31" i="122" s="1"/>
  <c r="B32" i="122" s="1"/>
  <c r="B33" i="122" s="1"/>
  <c r="B34" i="122" s="1"/>
  <c r="B35" i="122" s="1"/>
  <c r="B36" i="122" s="1"/>
  <c r="B37" i="122" s="1"/>
  <c r="B38" i="122" s="1"/>
  <c r="B39" i="122" s="1"/>
  <c r="B40" i="122" s="1"/>
  <c r="B41" i="122" s="1"/>
  <c r="B42" i="122" s="1"/>
  <c r="B43" i="122" s="1"/>
  <c r="B44" i="122" s="1"/>
  <c r="B45" i="122" s="1"/>
  <c r="B46" i="122" s="1"/>
  <c r="B47" i="122" s="1"/>
  <c r="B48" i="122" s="1"/>
  <c r="B49" i="122" s="1"/>
  <c r="B50" i="122" s="1"/>
  <c r="B51" i="122" s="1"/>
  <c r="B52" i="122" s="1"/>
  <c r="B53" i="122" s="1"/>
  <c r="B54" i="122" s="1"/>
  <c r="B55" i="122" s="1"/>
  <c r="B56" i="122" s="1"/>
  <c r="B57" i="122" s="1"/>
  <c r="B58" i="122" s="1"/>
  <c r="B59" i="122" s="1"/>
  <c r="B60" i="122" s="1"/>
  <c r="B61" i="122" s="1"/>
  <c r="B62" i="122" s="1"/>
  <c r="B63" i="122" s="1"/>
  <c r="B64" i="122" s="1"/>
  <c r="B65" i="122" s="1"/>
  <c r="B66" i="122" s="1"/>
  <c r="B67" i="122" s="1"/>
  <c r="B68" i="122" s="1"/>
  <c r="B69" i="122" s="1"/>
  <c r="B70" i="122" s="1"/>
  <c r="B71" i="122" s="1"/>
  <c r="B72" i="122" s="1"/>
  <c r="B73" i="122" s="1"/>
  <c r="B74" i="122" s="1"/>
  <c r="B75" i="122" s="1"/>
  <c r="B76" i="122" s="1"/>
  <c r="B77" i="122" s="1"/>
  <c r="B78" i="122" s="1"/>
  <c r="B79" i="122" s="1"/>
  <c r="B80" i="122" s="1"/>
  <c r="B81" i="122" s="1"/>
  <c r="B82" i="122" s="1"/>
  <c r="B83" i="122" s="1"/>
  <c r="B84" i="122" s="1"/>
  <c r="B85" i="122" s="1"/>
  <c r="B86" i="122" s="1"/>
  <c r="B87" i="122" s="1"/>
  <c r="B88" i="122" s="1"/>
  <c r="B89" i="122" s="1"/>
  <c r="B90" i="122" s="1"/>
  <c r="B91" i="122" s="1"/>
  <c r="B92" i="122" s="1"/>
  <c r="B93" i="122" s="1"/>
  <c r="B94" i="122" s="1"/>
  <c r="B95" i="122" s="1"/>
  <c r="B96" i="122" s="1"/>
  <c r="B97" i="122" s="1"/>
  <c r="B98" i="122" s="1"/>
  <c r="B99" i="122" s="1"/>
  <c r="B100" i="122" s="1"/>
  <c r="B101" i="122" s="1"/>
  <c r="B102" i="122" s="1"/>
  <c r="B103" i="122" s="1"/>
  <c r="B104" i="122" s="1"/>
  <c r="B105" i="122" s="1"/>
  <c r="B106" i="122" s="1"/>
  <c r="B107" i="122" s="1"/>
  <c r="B108" i="122" s="1"/>
  <c r="B109" i="122" s="1"/>
  <c r="B110" i="122" s="1"/>
  <c r="B111" i="122" s="1"/>
  <c r="B112" i="122" s="1"/>
  <c r="B113" i="122" s="1"/>
  <c r="B114" i="122" s="1"/>
  <c r="B115" i="122" s="1"/>
  <c r="B116" i="122" s="1"/>
  <c r="B117" i="122" s="1"/>
  <c r="B118" i="122" s="1"/>
  <c r="B119" i="122" s="1"/>
  <c r="B120" i="122" s="1"/>
  <c r="B121" i="122" s="1"/>
  <c r="B122" i="122" s="1"/>
  <c r="B123" i="122" s="1"/>
  <c r="B124" i="122" s="1"/>
  <c r="B125" i="122" s="1"/>
  <c r="B126" i="122" s="1"/>
  <c r="B127" i="122" s="1"/>
  <c r="B128" i="122" s="1"/>
  <c r="B129" i="122" s="1"/>
  <c r="B130" i="122" s="1"/>
  <c r="B131" i="122" s="1"/>
  <c r="B132" i="122" s="1"/>
  <c r="B133" i="122" s="1"/>
  <c r="B134" i="122" s="1"/>
  <c r="B135" i="122" s="1"/>
  <c r="B136" i="122" s="1"/>
  <c r="B137" i="122" s="1"/>
  <c r="B138" i="122" s="1"/>
  <c r="B139" i="122" s="1"/>
  <c r="B140" i="122" s="1"/>
  <c r="B141" i="122" s="1"/>
  <c r="B142" i="122" s="1"/>
  <c r="B143" i="122" s="1"/>
  <c r="B144" i="122" s="1"/>
  <c r="B145" i="122" s="1"/>
  <c r="B146" i="122" s="1"/>
  <c r="B147" i="122" s="1"/>
  <c r="B148" i="122" s="1"/>
  <c r="B149" i="122" s="1"/>
  <c r="B150" i="122" s="1"/>
  <c r="B151" i="122" s="1"/>
  <c r="B152" i="122" s="1"/>
  <c r="B153" i="122" s="1"/>
  <c r="B154" i="122" s="1"/>
  <c r="B155" i="122" s="1"/>
  <c r="B156" i="122" s="1"/>
  <c r="B157" i="122" s="1"/>
  <c r="B158" i="122" s="1"/>
  <c r="B159" i="122" s="1"/>
  <c r="B160" i="122" s="1"/>
  <c r="B161" i="122" s="1"/>
  <c r="B162" i="122" s="1"/>
  <c r="B163" i="122" s="1"/>
  <c r="B164" i="122" s="1"/>
  <c r="B165" i="122" s="1"/>
  <c r="B166" i="122" s="1"/>
  <c r="B167" i="122" s="1"/>
  <c r="B168" i="122" s="1"/>
  <c r="B169" i="122" s="1"/>
  <c r="B170" i="122" s="1"/>
  <c r="B171" i="122" s="1"/>
  <c r="B172" i="122" s="1"/>
  <c r="B173" i="122" s="1"/>
  <c r="B174" i="122" s="1"/>
  <c r="B175" i="122" s="1"/>
  <c r="B176" i="122" s="1"/>
  <c r="B177" i="122" s="1"/>
  <c r="B178" i="122" s="1"/>
  <c r="C179" i="122" s="1"/>
  <c r="B8" i="122"/>
  <c r="B9" i="122" s="1"/>
  <c r="B10" i="122" s="1"/>
  <c r="A8" i="122"/>
  <c r="A9" i="122" s="1"/>
  <c r="A10" i="122" s="1"/>
  <c r="A11" i="122" s="1"/>
  <c r="A12" i="122" s="1"/>
  <c r="A13" i="122" s="1"/>
  <c r="A14" i="122" s="1"/>
  <c r="A15" i="122" s="1"/>
  <c r="A16" i="122" s="1"/>
  <c r="A17" i="122" s="1"/>
  <c r="A18" i="122" s="1"/>
  <c r="A19" i="122" s="1"/>
  <c r="A20" i="122" s="1"/>
  <c r="A21" i="122" s="1"/>
  <c r="A22" i="122" s="1"/>
  <c r="A23" i="122" s="1"/>
  <c r="A24" i="122" s="1"/>
  <c r="A25" i="122" s="1"/>
  <c r="A26" i="122" s="1"/>
  <c r="A27" i="122" s="1"/>
  <c r="A28" i="122" s="1"/>
  <c r="A29" i="122" s="1"/>
  <c r="A30" i="122" s="1"/>
  <c r="A31" i="122" s="1"/>
  <c r="A32" i="122" s="1"/>
  <c r="A33" i="122" s="1"/>
  <c r="A34" i="122" s="1"/>
  <c r="A35" i="122" s="1"/>
  <c r="A36" i="122" s="1"/>
  <c r="A37" i="122" s="1"/>
  <c r="A38" i="122" s="1"/>
  <c r="A39" i="122" s="1"/>
  <c r="A40" i="122" s="1"/>
  <c r="A41" i="122" s="1"/>
  <c r="A42" i="122" s="1"/>
  <c r="A43" i="122" s="1"/>
  <c r="A44" i="122" s="1"/>
  <c r="A45" i="122" s="1"/>
  <c r="A46" i="122" s="1"/>
  <c r="A47" i="122" s="1"/>
  <c r="A48" i="122" s="1"/>
  <c r="A49" i="122" s="1"/>
  <c r="A50" i="122" s="1"/>
  <c r="A51" i="122" s="1"/>
  <c r="A52" i="122" s="1"/>
  <c r="A53" i="122" s="1"/>
  <c r="A54" i="122" s="1"/>
  <c r="A55" i="122" s="1"/>
  <c r="A56" i="122" s="1"/>
  <c r="A57" i="122" s="1"/>
  <c r="A58" i="122" s="1"/>
  <c r="A59" i="122" s="1"/>
  <c r="A60" i="122" s="1"/>
  <c r="A61" i="122" s="1"/>
  <c r="A62" i="122" s="1"/>
  <c r="A63" i="122" s="1"/>
  <c r="A64" i="122" s="1"/>
  <c r="A65" i="122" s="1"/>
  <c r="A66" i="122" s="1"/>
  <c r="A67" i="122" s="1"/>
  <c r="A68" i="122" s="1"/>
  <c r="A69" i="122" s="1"/>
  <c r="A70" i="122" s="1"/>
  <c r="A71" i="122" s="1"/>
  <c r="A72" i="122" s="1"/>
  <c r="A73" i="122" s="1"/>
  <c r="A74" i="122" s="1"/>
  <c r="A75" i="122" s="1"/>
  <c r="A76" i="122" s="1"/>
  <c r="A77" i="122" s="1"/>
  <c r="A78" i="122" s="1"/>
  <c r="A79" i="122" s="1"/>
  <c r="A80" i="122" s="1"/>
  <c r="A81" i="122" s="1"/>
  <c r="A82" i="122" s="1"/>
  <c r="A83" i="122" s="1"/>
  <c r="A84" i="122" s="1"/>
  <c r="A85" i="122" s="1"/>
  <c r="A86" i="122" s="1"/>
  <c r="A87" i="122" s="1"/>
  <c r="A88" i="122" s="1"/>
  <c r="A89" i="122" s="1"/>
  <c r="A90" i="122" s="1"/>
  <c r="A91" i="122" s="1"/>
  <c r="A92" i="122" s="1"/>
  <c r="A93" i="122" s="1"/>
  <c r="A94" i="122" s="1"/>
  <c r="A95" i="122" s="1"/>
  <c r="A96" i="122" s="1"/>
  <c r="A97" i="122" s="1"/>
  <c r="A98" i="122" s="1"/>
  <c r="A99" i="122" s="1"/>
  <c r="A100" i="122" s="1"/>
  <c r="A101" i="122" s="1"/>
  <c r="A102" i="122" s="1"/>
  <c r="A103" i="122" s="1"/>
  <c r="A104" i="122" s="1"/>
  <c r="A105" i="122" s="1"/>
  <c r="A106" i="122" s="1"/>
  <c r="A107" i="122" s="1"/>
  <c r="A108" i="122" s="1"/>
  <c r="A109" i="122" s="1"/>
  <c r="A110" i="122" s="1"/>
  <c r="A111" i="122" s="1"/>
  <c r="A112" i="122" s="1"/>
  <c r="A113" i="122" s="1"/>
  <c r="A114" i="122" s="1"/>
  <c r="A115" i="122" s="1"/>
  <c r="A116" i="122" s="1"/>
  <c r="A117" i="122" s="1"/>
  <c r="A118" i="122" s="1"/>
  <c r="A119" i="122" s="1"/>
  <c r="A120" i="122" s="1"/>
  <c r="A121" i="122" s="1"/>
  <c r="A122" i="122" s="1"/>
  <c r="A123" i="122" s="1"/>
  <c r="A124" i="122" s="1"/>
  <c r="A125" i="122" s="1"/>
  <c r="A126" i="122" s="1"/>
  <c r="A127" i="122" s="1"/>
  <c r="A128" i="122" s="1"/>
  <c r="A129" i="122" s="1"/>
  <c r="A130" i="122" s="1"/>
  <c r="A131" i="122" s="1"/>
  <c r="A132" i="122" s="1"/>
  <c r="A133" i="122" s="1"/>
  <c r="A134" i="122" s="1"/>
  <c r="A135" i="122" s="1"/>
  <c r="A136" i="122" s="1"/>
  <c r="A137" i="122" s="1"/>
  <c r="A138" i="122" s="1"/>
  <c r="A139" i="122" s="1"/>
  <c r="A140" i="122" s="1"/>
  <c r="A141" i="122" s="1"/>
  <c r="A142" i="122" s="1"/>
  <c r="A143" i="122" s="1"/>
  <c r="A144" i="122" s="1"/>
  <c r="A145" i="122" s="1"/>
  <c r="A146" i="122" s="1"/>
  <c r="A147" i="122" s="1"/>
  <c r="A148" i="122" s="1"/>
  <c r="A149" i="122" s="1"/>
  <c r="A150" i="122" s="1"/>
  <c r="A151" i="122" s="1"/>
  <c r="A152" i="122" s="1"/>
  <c r="A153" i="122" s="1"/>
  <c r="A154" i="122" s="1"/>
  <c r="A155" i="122" s="1"/>
  <c r="A156" i="122" s="1"/>
  <c r="A157" i="122" s="1"/>
  <c r="A158" i="122" s="1"/>
  <c r="A159" i="122" s="1"/>
  <c r="A160" i="122" s="1"/>
  <c r="A161" i="122" s="1"/>
  <c r="A162" i="122" s="1"/>
  <c r="A163" i="122" s="1"/>
  <c r="A164" i="122" s="1"/>
  <c r="A165" i="122" s="1"/>
  <c r="A166" i="122" s="1"/>
  <c r="A167" i="122" s="1"/>
  <c r="A168" i="122" s="1"/>
  <c r="A169" i="122" s="1"/>
  <c r="A170" i="122" s="1"/>
  <c r="A171" i="122" s="1"/>
  <c r="A172" i="122" s="1"/>
  <c r="A173" i="122" s="1"/>
  <c r="A174" i="122" s="1"/>
  <c r="A175" i="122" s="1"/>
  <c r="A176" i="122" s="1"/>
  <c r="A177" i="122" s="1"/>
  <c r="A178" i="122" s="1"/>
  <c r="B138" i="102" l="1"/>
  <c r="B139" i="102" s="1"/>
  <c r="B140" i="102" s="1"/>
  <c r="B141" i="102" s="1"/>
  <c r="B142" i="102" s="1"/>
  <c r="B143" i="102" s="1"/>
  <c r="B144" i="102" s="1"/>
  <c r="B145" i="102" s="1"/>
  <c r="B146" i="102" s="1"/>
  <c r="B147" i="102" s="1"/>
  <c r="B148" i="102" s="1"/>
  <c r="B149" i="102" s="1"/>
  <c r="B150" i="102" s="1"/>
  <c r="B151" i="102" s="1"/>
  <c r="B152" i="102" s="1"/>
  <c r="B153" i="102" s="1"/>
  <c r="B154" i="102" s="1"/>
  <c r="B155" i="102" s="1"/>
  <c r="B156" i="102" s="1"/>
  <c r="B157" i="102" s="1"/>
  <c r="C158" i="102" s="1"/>
  <c r="B8" i="135"/>
  <c r="B9" i="135" s="1"/>
  <c r="B10" i="135" s="1"/>
  <c r="B11" i="135" s="1"/>
  <c r="B12" i="135" s="1"/>
  <c r="B13" i="135" s="1"/>
  <c r="B14" i="135" s="1"/>
  <c r="B15" i="135" s="1"/>
  <c r="B16" i="135" s="1"/>
  <c r="B17" i="135" s="1"/>
  <c r="B18" i="135" s="1"/>
  <c r="B19" i="135" s="1"/>
  <c r="B20" i="135" s="1"/>
  <c r="B21" i="135" s="1"/>
  <c r="B22" i="135" s="1"/>
  <c r="B23" i="135" s="1"/>
  <c r="B24" i="135" s="1"/>
  <c r="B25" i="135" s="1"/>
  <c r="B26" i="135" s="1"/>
  <c r="B27" i="135" s="1"/>
  <c r="B28" i="135" s="1"/>
  <c r="B29" i="135" s="1"/>
  <c r="B30" i="135" s="1"/>
  <c r="B31" i="135" s="1"/>
  <c r="B32" i="135" s="1"/>
  <c r="B33" i="135" s="1"/>
  <c r="B34" i="135" s="1"/>
  <c r="B35" i="135" s="1"/>
  <c r="B36" i="135" s="1"/>
  <c r="B37" i="135" s="1"/>
  <c r="B38" i="135" s="1"/>
  <c r="B39" i="135" s="1"/>
  <c r="B40" i="135" s="1"/>
  <c r="B41" i="135" s="1"/>
  <c r="B42" i="135" s="1"/>
  <c r="B43" i="135" s="1"/>
  <c r="B44" i="135" s="1"/>
  <c r="B45" i="135" s="1"/>
  <c r="B46" i="135" s="1"/>
  <c r="B47" i="135" s="1"/>
  <c r="B48" i="135" s="1"/>
  <c r="B49" i="135" s="1"/>
  <c r="B50" i="135" s="1"/>
  <c r="B51" i="135" s="1"/>
  <c r="B52" i="135" s="1"/>
  <c r="B53" i="135" s="1"/>
  <c r="B54" i="135" s="1"/>
  <c r="B55" i="135" s="1"/>
  <c r="B56" i="135" s="1"/>
  <c r="B57" i="135" s="1"/>
  <c r="B58" i="135" s="1"/>
  <c r="B59" i="135" s="1"/>
  <c r="B60" i="135" s="1"/>
  <c r="B61" i="135" s="1"/>
  <c r="B62" i="135" s="1"/>
  <c r="B63" i="135" s="1"/>
  <c r="B64" i="135" s="1"/>
  <c r="B65" i="135" s="1"/>
  <c r="B66" i="135" s="1"/>
  <c r="B67" i="135" s="1"/>
  <c r="B68" i="135" s="1"/>
  <c r="B69" i="135" s="1"/>
  <c r="B70" i="135" s="1"/>
  <c r="B71" i="135" s="1"/>
  <c r="B72" i="135" s="1"/>
  <c r="B73" i="135" s="1"/>
  <c r="B74" i="135" s="1"/>
  <c r="B75" i="135" s="1"/>
  <c r="B76" i="135" s="1"/>
  <c r="B77" i="135" s="1"/>
  <c r="B78" i="135" s="1"/>
  <c r="B79" i="135" s="1"/>
  <c r="B80" i="135" s="1"/>
  <c r="B81" i="135" s="1"/>
  <c r="B82" i="135" s="1"/>
  <c r="B83" i="135" s="1"/>
  <c r="B84" i="135" s="1"/>
  <c r="B85" i="135" s="1"/>
  <c r="B86" i="135" s="1"/>
  <c r="B87" i="135" s="1"/>
  <c r="B88" i="135" s="1"/>
  <c r="B89" i="135" s="1"/>
  <c r="B90" i="135" s="1"/>
  <c r="B91" i="135" s="1"/>
  <c r="B92" i="135" s="1"/>
  <c r="B93" i="135" s="1"/>
  <c r="B94" i="135" s="1"/>
  <c r="B95" i="135" s="1"/>
  <c r="B96" i="135" s="1"/>
  <c r="B97" i="135" s="1"/>
  <c r="B98" i="135" s="1"/>
  <c r="B99" i="135" s="1"/>
  <c r="B100" i="135" s="1"/>
  <c r="B101" i="135" s="1"/>
  <c r="B102" i="135" s="1"/>
  <c r="B103" i="135" s="1"/>
  <c r="B104" i="135" s="1"/>
  <c r="B105" i="135" s="1"/>
  <c r="B106" i="135" s="1"/>
  <c r="B107" i="135" s="1"/>
  <c r="B108" i="135" s="1"/>
  <c r="B109" i="135" s="1"/>
  <c r="B110" i="135" s="1"/>
  <c r="B111" i="135" s="1"/>
  <c r="B112" i="135" s="1"/>
  <c r="B113" i="135" s="1"/>
  <c r="B114" i="135" s="1"/>
  <c r="B115" i="135" s="1"/>
  <c r="B116" i="135" s="1"/>
  <c r="B117" i="135" s="1"/>
  <c r="B118" i="135" s="1"/>
  <c r="B119" i="135" s="1"/>
  <c r="B120" i="135" s="1"/>
  <c r="B121" i="135" s="1"/>
  <c r="B122" i="135" s="1"/>
  <c r="C123" i="135" s="1"/>
  <c r="A8" i="135"/>
  <c r="A9" i="135" s="1"/>
  <c r="A10" i="135" s="1"/>
  <c r="A11" i="135" s="1"/>
  <c r="A12" i="135" s="1"/>
  <c r="A13" i="135" s="1"/>
  <c r="A14" i="135" s="1"/>
  <c r="A15" i="135" s="1"/>
  <c r="A16" i="135" s="1"/>
  <c r="A17" i="135" s="1"/>
  <c r="A18" i="135" s="1"/>
  <c r="A19" i="135" s="1"/>
  <c r="A20" i="135" s="1"/>
  <c r="A21" i="135" s="1"/>
  <c r="A22" i="135" s="1"/>
  <c r="A23" i="135" s="1"/>
  <c r="A24" i="135" s="1"/>
  <c r="A25" i="135" s="1"/>
  <c r="A26" i="135" s="1"/>
  <c r="A27" i="135" s="1"/>
  <c r="A28" i="135" s="1"/>
  <c r="A29" i="135" s="1"/>
  <c r="A30" i="135" s="1"/>
  <c r="A31" i="135" s="1"/>
  <c r="A32" i="135" s="1"/>
  <c r="A33" i="135" s="1"/>
  <c r="A34" i="135" s="1"/>
  <c r="A35" i="135" s="1"/>
  <c r="A36" i="135" s="1"/>
  <c r="A37" i="135" s="1"/>
  <c r="A38" i="135" s="1"/>
  <c r="A39" i="135" s="1"/>
  <c r="A40" i="135" s="1"/>
  <c r="A41" i="135" s="1"/>
  <c r="A42" i="135" s="1"/>
  <c r="A43" i="135" s="1"/>
  <c r="A44" i="135" s="1"/>
  <c r="A45" i="135" s="1"/>
  <c r="A46" i="135" s="1"/>
  <c r="A47" i="135" s="1"/>
  <c r="A48" i="135" s="1"/>
  <c r="A49" i="135" s="1"/>
  <c r="A50" i="135" s="1"/>
  <c r="A51" i="135" s="1"/>
  <c r="A52" i="135" s="1"/>
  <c r="A53" i="135" s="1"/>
  <c r="A54" i="135" s="1"/>
  <c r="A55" i="135" s="1"/>
  <c r="A56" i="135" s="1"/>
  <c r="A57" i="135" s="1"/>
  <c r="A58" i="135" s="1"/>
  <c r="A59" i="135" s="1"/>
  <c r="A60" i="135" s="1"/>
  <c r="A61" i="135" s="1"/>
  <c r="A62" i="135" s="1"/>
  <c r="A63" i="135" s="1"/>
  <c r="A64" i="135" s="1"/>
  <c r="A65" i="135" s="1"/>
  <c r="A66" i="135" s="1"/>
  <c r="A67" i="135" s="1"/>
  <c r="A68" i="135" s="1"/>
  <c r="A69" i="135" s="1"/>
  <c r="A70" i="135" s="1"/>
  <c r="A71" i="135" s="1"/>
  <c r="A72" i="135" s="1"/>
  <c r="A73" i="135" s="1"/>
  <c r="A74" i="135" s="1"/>
  <c r="A75" i="135" s="1"/>
  <c r="A76" i="135" s="1"/>
  <c r="A77" i="135" s="1"/>
  <c r="A78" i="135" s="1"/>
  <c r="A79" i="135" s="1"/>
  <c r="A80" i="135" s="1"/>
  <c r="A81" i="135" s="1"/>
  <c r="A82" i="135" s="1"/>
  <c r="A83" i="135" s="1"/>
  <c r="A84" i="135" s="1"/>
  <c r="A85" i="135" s="1"/>
  <c r="A86" i="135" s="1"/>
  <c r="A87" i="135" s="1"/>
  <c r="A88" i="135" s="1"/>
  <c r="A89" i="135" s="1"/>
  <c r="A90" i="135" s="1"/>
  <c r="A91" i="135" s="1"/>
  <c r="A92" i="135" s="1"/>
  <c r="A93" i="135" s="1"/>
  <c r="A94" i="135" s="1"/>
  <c r="A95" i="135" s="1"/>
  <c r="A96" i="135" s="1"/>
  <c r="A97" i="135" s="1"/>
  <c r="A98" i="135" s="1"/>
  <c r="A99" i="135" s="1"/>
  <c r="A100" i="135" s="1"/>
  <c r="A101" i="135" s="1"/>
  <c r="A102" i="135" s="1"/>
  <c r="A103" i="135" s="1"/>
  <c r="A104" i="135" s="1"/>
  <c r="A105" i="135" s="1"/>
  <c r="A106" i="135" s="1"/>
  <c r="A107" i="135" s="1"/>
  <c r="A108" i="135" s="1"/>
  <c r="A109" i="135" s="1"/>
  <c r="A110" i="135" s="1"/>
  <c r="A111" i="135" s="1"/>
  <c r="A112" i="135" s="1"/>
  <c r="A113" i="135" s="1"/>
  <c r="A114" i="135" s="1"/>
  <c r="A115" i="135" s="1"/>
  <c r="A116" i="135" s="1"/>
  <c r="A117" i="135" s="1"/>
  <c r="A118" i="135" s="1"/>
  <c r="A119" i="135" s="1"/>
  <c r="A120" i="135" s="1"/>
  <c r="A121" i="135" s="1"/>
  <c r="A122" i="135" s="1"/>
  <c r="B14" i="117"/>
  <c r="B15" i="117" s="1"/>
  <c r="B16" i="117" s="1"/>
  <c r="B17" i="117" s="1"/>
  <c r="B18" i="117" s="1"/>
  <c r="B19" i="117" s="1"/>
  <c r="B20" i="117" s="1"/>
  <c r="B21" i="117" s="1"/>
  <c r="B22" i="117" s="1"/>
  <c r="B23" i="117" s="1"/>
  <c r="B24" i="117" s="1"/>
  <c r="B25" i="117" s="1"/>
  <c r="B26" i="117" s="1"/>
  <c r="B27" i="117" s="1"/>
  <c r="B28" i="117" s="1"/>
  <c r="B29" i="117" s="1"/>
  <c r="B30" i="117" s="1"/>
  <c r="B31" i="117" s="1"/>
  <c r="B32" i="117" s="1"/>
  <c r="B33" i="117" s="1"/>
  <c r="B34" i="117" s="1"/>
  <c r="B35" i="117" s="1"/>
  <c r="B36" i="117" s="1"/>
  <c r="B37" i="117" s="1"/>
  <c r="B38" i="117" s="1"/>
  <c r="B39" i="117" s="1"/>
  <c r="B40" i="117" s="1"/>
  <c r="B41" i="117" s="1"/>
  <c r="B42" i="117" s="1"/>
  <c r="B43" i="117" s="1"/>
  <c r="B44" i="117" s="1"/>
  <c r="B45" i="117" s="1"/>
  <c r="B46" i="117" s="1"/>
  <c r="B47" i="117" s="1"/>
  <c r="B48" i="117" s="1"/>
  <c r="B49" i="117" s="1"/>
  <c r="B50" i="117" s="1"/>
  <c r="B51" i="117" s="1"/>
  <c r="B52" i="117" s="1"/>
  <c r="B53" i="117" s="1"/>
  <c r="B54" i="117" s="1"/>
  <c r="B55" i="117" s="1"/>
  <c r="B56" i="117" s="1"/>
  <c r="B57" i="117" s="1"/>
  <c r="B58" i="117" s="1"/>
  <c r="B59" i="117" s="1"/>
  <c r="B60" i="117" s="1"/>
  <c r="B61" i="117" s="1"/>
  <c r="B62" i="117" s="1"/>
  <c r="B63" i="117" s="1"/>
  <c r="B64" i="117" s="1"/>
  <c r="B65" i="117" s="1"/>
  <c r="B66" i="117" s="1"/>
  <c r="B67" i="117" s="1"/>
  <c r="B68" i="117" s="1"/>
  <c r="B69" i="117" s="1"/>
  <c r="B70" i="117" s="1"/>
  <c r="B71" i="117" s="1"/>
  <c r="B72" i="117" s="1"/>
  <c r="B73" i="117" s="1"/>
  <c r="B74" i="117" s="1"/>
  <c r="B75" i="117" s="1"/>
  <c r="B76" i="117" s="1"/>
  <c r="B77" i="117" s="1"/>
  <c r="B78" i="117" s="1"/>
  <c r="B79" i="117" s="1"/>
  <c r="B80" i="117" s="1"/>
  <c r="B81" i="117" s="1"/>
  <c r="B82" i="117" s="1"/>
  <c r="B83" i="117" s="1"/>
  <c r="B84" i="117" s="1"/>
  <c r="B85" i="117" s="1"/>
  <c r="B86" i="117" s="1"/>
  <c r="B87" i="117" s="1"/>
  <c r="B88" i="117" s="1"/>
  <c r="B89" i="117" s="1"/>
  <c r="B90" i="117" s="1"/>
  <c r="B91" i="117" s="1"/>
  <c r="B92" i="117" s="1"/>
  <c r="B93" i="117" s="1"/>
  <c r="B94" i="117" s="1"/>
  <c r="B95" i="117" s="1"/>
  <c r="B96" i="117" s="1"/>
  <c r="B97" i="117" s="1"/>
  <c r="B98" i="117" s="1"/>
  <c r="B99" i="117" s="1"/>
  <c r="B100" i="117" s="1"/>
  <c r="B101" i="117" s="1"/>
  <c r="B102" i="117" s="1"/>
  <c r="B103" i="117" s="1"/>
  <c r="B104" i="117" s="1"/>
  <c r="B105" i="117" s="1"/>
  <c r="B106" i="117" s="1"/>
  <c r="B107" i="117" s="1"/>
  <c r="B108" i="117" s="1"/>
  <c r="B109" i="117" s="1"/>
  <c r="B110" i="117" s="1"/>
  <c r="B111" i="117" s="1"/>
  <c r="B112" i="117" s="1"/>
  <c r="B113" i="117" s="1"/>
  <c r="B114" i="117" s="1"/>
  <c r="B115" i="117" s="1"/>
  <c r="B116" i="117" s="1"/>
  <c r="B117" i="117" s="1"/>
  <c r="B118" i="117" s="1"/>
  <c r="B119" i="117" s="1"/>
  <c r="B120" i="117" s="1"/>
  <c r="B121" i="117" s="1"/>
  <c r="B122" i="117" s="1"/>
  <c r="B123" i="117" s="1"/>
  <c r="B124" i="117" s="1"/>
  <c r="B125" i="117" s="1"/>
  <c r="B126" i="117" s="1"/>
  <c r="B127" i="117" s="1"/>
  <c r="C128" i="117" s="1"/>
  <c r="B12" i="117"/>
  <c r="B13" i="117" s="1"/>
  <c r="B8" i="117"/>
  <c r="B9" i="117" s="1"/>
  <c r="B10" i="117" s="1"/>
  <c r="A8" i="117"/>
  <c r="A9" i="117" s="1"/>
  <c r="A10" i="117" s="1"/>
  <c r="A11" i="117" s="1"/>
  <c r="A12" i="117" s="1"/>
  <c r="A13" i="117" s="1"/>
  <c r="A14" i="117" s="1"/>
  <c r="A15" i="117" s="1"/>
  <c r="A16" i="117" s="1"/>
  <c r="A17" i="117" s="1"/>
  <c r="A18" i="117" s="1"/>
  <c r="A19" i="117" s="1"/>
  <c r="A20" i="117" s="1"/>
  <c r="A21" i="117" s="1"/>
  <c r="A22" i="117" s="1"/>
  <c r="A23" i="117" s="1"/>
  <c r="A24" i="117" s="1"/>
  <c r="A25" i="117" s="1"/>
  <c r="A26" i="117" s="1"/>
  <c r="A27" i="117" s="1"/>
  <c r="A28" i="117" s="1"/>
  <c r="A29" i="117" s="1"/>
  <c r="A30" i="117" s="1"/>
  <c r="A31" i="117" s="1"/>
  <c r="A32" i="117" s="1"/>
  <c r="A33" i="117" s="1"/>
  <c r="A34" i="117" s="1"/>
  <c r="A35" i="117" s="1"/>
  <c r="A36" i="117" s="1"/>
  <c r="A37" i="117" s="1"/>
  <c r="A38" i="117" s="1"/>
  <c r="A39" i="117" s="1"/>
  <c r="A40" i="117" s="1"/>
  <c r="A41" i="117" s="1"/>
  <c r="A42" i="117" s="1"/>
  <c r="A43" i="117" s="1"/>
  <c r="A44" i="117" s="1"/>
  <c r="A45" i="117" s="1"/>
  <c r="A46" i="117" s="1"/>
  <c r="A47" i="117" s="1"/>
  <c r="A48" i="117" s="1"/>
  <c r="A49" i="117" s="1"/>
  <c r="A50" i="117" s="1"/>
  <c r="A51" i="117" s="1"/>
  <c r="A52" i="117" s="1"/>
  <c r="A53" i="117" s="1"/>
  <c r="A54" i="117" s="1"/>
  <c r="A55" i="117" s="1"/>
  <c r="A56" i="117" s="1"/>
  <c r="A57" i="117" s="1"/>
  <c r="A58" i="117" s="1"/>
  <c r="A59" i="117" s="1"/>
  <c r="A60" i="117" s="1"/>
  <c r="A61" i="117" s="1"/>
  <c r="A62" i="117" s="1"/>
  <c r="A63" i="117" s="1"/>
  <c r="A64" i="117" s="1"/>
  <c r="A65" i="117" s="1"/>
  <c r="A66" i="117" s="1"/>
  <c r="A67" i="117" s="1"/>
  <c r="A68" i="117" s="1"/>
  <c r="A69" i="117" s="1"/>
  <c r="A70" i="117" s="1"/>
  <c r="A71" i="117" s="1"/>
  <c r="A72" i="117" s="1"/>
  <c r="A73" i="117" s="1"/>
  <c r="A74" i="117" s="1"/>
  <c r="A75" i="117" s="1"/>
  <c r="A76" i="117" s="1"/>
  <c r="A77" i="117" s="1"/>
  <c r="A78" i="117" s="1"/>
  <c r="A79" i="117" s="1"/>
  <c r="A80" i="117" s="1"/>
  <c r="A81" i="117" s="1"/>
  <c r="A82" i="117" s="1"/>
  <c r="A83" i="117" s="1"/>
  <c r="A84" i="117" s="1"/>
  <c r="A85" i="117" s="1"/>
  <c r="A86" i="117" s="1"/>
  <c r="A87" i="117" s="1"/>
  <c r="A88" i="117" s="1"/>
  <c r="A89" i="117" s="1"/>
  <c r="A90" i="117" s="1"/>
  <c r="A91" i="117" s="1"/>
  <c r="A92" i="117" s="1"/>
  <c r="A93" i="117" s="1"/>
  <c r="A94" i="117" s="1"/>
  <c r="A95" i="117" s="1"/>
  <c r="A96" i="117" s="1"/>
  <c r="A97" i="117" s="1"/>
  <c r="A98" i="117" s="1"/>
  <c r="A99" i="117" s="1"/>
  <c r="A100" i="117" s="1"/>
  <c r="A101" i="117" s="1"/>
  <c r="A102" i="117" s="1"/>
  <c r="A103" i="117" s="1"/>
  <c r="A104" i="117" s="1"/>
  <c r="A105" i="117" s="1"/>
  <c r="A106" i="117" s="1"/>
  <c r="A107" i="117" s="1"/>
  <c r="A108" i="117" s="1"/>
  <c r="A109" i="117" s="1"/>
  <c r="A110" i="117" s="1"/>
  <c r="A111" i="117" s="1"/>
  <c r="A112" i="117" s="1"/>
  <c r="A113" i="117" s="1"/>
  <c r="A114" i="117" s="1"/>
  <c r="A115" i="117" s="1"/>
  <c r="A116" i="117" s="1"/>
  <c r="A117" i="117" s="1"/>
  <c r="A118" i="117" s="1"/>
  <c r="A119" i="117" s="1"/>
  <c r="A120" i="117" s="1"/>
  <c r="A121" i="117" s="1"/>
  <c r="A122" i="117" s="1"/>
  <c r="A123" i="117" s="1"/>
  <c r="A124" i="117" s="1"/>
  <c r="A125" i="117" s="1"/>
  <c r="A126" i="117" s="1"/>
  <c r="A127" i="117" s="1"/>
  <c r="B15" i="116"/>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B55" i="116" s="1"/>
  <c r="B56" i="116" s="1"/>
  <c r="B57" i="116" s="1"/>
  <c r="B58" i="116" s="1"/>
  <c r="B59" i="116" s="1"/>
  <c r="B60" i="116" s="1"/>
  <c r="B61" i="116" s="1"/>
  <c r="B62" i="116" s="1"/>
  <c r="B63" i="116" s="1"/>
  <c r="B64" i="116" s="1"/>
  <c r="B65" i="116" s="1"/>
  <c r="B66" i="116" s="1"/>
  <c r="B67" i="116" s="1"/>
  <c r="B68" i="116" s="1"/>
  <c r="B69" i="116" s="1"/>
  <c r="B70" i="116" s="1"/>
  <c r="B71" i="116" s="1"/>
  <c r="B72" i="116" s="1"/>
  <c r="B73" i="116" s="1"/>
  <c r="B74" i="116" s="1"/>
  <c r="B75" i="116" s="1"/>
  <c r="B76" i="116" s="1"/>
  <c r="B77" i="116" s="1"/>
  <c r="B78" i="116" s="1"/>
  <c r="B79" i="116" s="1"/>
  <c r="B80" i="116" s="1"/>
  <c r="B81" i="116" s="1"/>
  <c r="B82" i="116" s="1"/>
  <c r="B83" i="116" s="1"/>
  <c r="B84" i="116" s="1"/>
  <c r="B85" i="116" s="1"/>
  <c r="B86" i="116" s="1"/>
  <c r="B87" i="116" s="1"/>
  <c r="B88" i="116" s="1"/>
  <c r="B89" i="116" s="1"/>
  <c r="B90" i="116" s="1"/>
  <c r="B91" i="116" s="1"/>
  <c r="B92" i="116" s="1"/>
  <c r="B93" i="116" s="1"/>
  <c r="B94" i="116" s="1"/>
  <c r="B95" i="116" s="1"/>
  <c r="B96" i="116" s="1"/>
  <c r="B97" i="116" s="1"/>
  <c r="B98" i="116" s="1"/>
  <c r="B99" i="116" s="1"/>
  <c r="B100" i="116" s="1"/>
  <c r="B101" i="116" s="1"/>
  <c r="B102" i="116" s="1"/>
  <c r="B103" i="116" s="1"/>
  <c r="B104" i="116" s="1"/>
  <c r="B105" i="116" s="1"/>
  <c r="B106" i="116" s="1"/>
  <c r="B107" i="116" s="1"/>
  <c r="B108" i="116" s="1"/>
  <c r="B109" i="116" s="1"/>
  <c r="B110" i="116" s="1"/>
  <c r="B111" i="116" s="1"/>
  <c r="B112" i="116" s="1"/>
  <c r="B113" i="116" s="1"/>
  <c r="B114" i="116" s="1"/>
  <c r="B115" i="116" s="1"/>
  <c r="B116" i="116" s="1"/>
  <c r="B117" i="116" s="1"/>
  <c r="B118" i="116" s="1"/>
  <c r="B119" i="116" s="1"/>
  <c r="B120" i="116" s="1"/>
  <c r="B121" i="116" s="1"/>
  <c r="B122" i="116" s="1"/>
  <c r="B123" i="116" s="1"/>
  <c r="B124" i="116" s="1"/>
  <c r="B125" i="116" s="1"/>
  <c r="B126" i="116" s="1"/>
  <c r="B127" i="116" s="1"/>
  <c r="B128" i="116" s="1"/>
  <c r="B129" i="116" s="1"/>
  <c r="B130" i="116" s="1"/>
  <c r="B131" i="116" s="1"/>
  <c r="B132" i="116" s="1"/>
  <c r="B133" i="116" s="1"/>
  <c r="B134" i="116" s="1"/>
  <c r="B135" i="116" s="1"/>
  <c r="B136" i="116" s="1"/>
  <c r="B137" i="116" s="1"/>
  <c r="B138" i="116" s="1"/>
  <c r="B139" i="116" s="1"/>
  <c r="B140" i="116" s="1"/>
  <c r="B141" i="116" s="1"/>
  <c r="B142" i="116" s="1"/>
  <c r="B143" i="116" s="1"/>
  <c r="B144" i="116" s="1"/>
  <c r="B145" i="116" s="1"/>
  <c r="B146" i="116" s="1"/>
  <c r="B147" i="116" s="1"/>
  <c r="B148" i="116" s="1"/>
  <c r="B149" i="116" s="1"/>
  <c r="B150" i="116" s="1"/>
  <c r="B151" i="116" s="1"/>
  <c r="B152" i="116" s="1"/>
  <c r="B153" i="116" s="1"/>
  <c r="B154" i="116" s="1"/>
  <c r="B155" i="116" s="1"/>
  <c r="B156" i="116" s="1"/>
  <c r="B157" i="116" s="1"/>
  <c r="B158" i="116" s="1"/>
  <c r="B159" i="116" s="1"/>
  <c r="B160" i="116" s="1"/>
  <c r="B161" i="116" s="1"/>
  <c r="B162" i="116" s="1"/>
  <c r="B163" i="116" s="1"/>
  <c r="B164" i="116" s="1"/>
  <c r="B165" i="116" s="1"/>
  <c r="B166" i="116" s="1"/>
  <c r="B167" i="116" s="1"/>
  <c r="B168" i="116" s="1"/>
  <c r="B169" i="116" s="1"/>
  <c r="B170" i="116" s="1"/>
  <c r="B171" i="116" s="1"/>
  <c r="B172" i="116" s="1"/>
  <c r="B173" i="116" s="1"/>
  <c r="B174" i="116" s="1"/>
  <c r="B175" i="116" s="1"/>
  <c r="B176" i="116" s="1"/>
  <c r="B177" i="116" s="1"/>
  <c r="B178" i="116" s="1"/>
  <c r="B179" i="116" s="1"/>
  <c r="B180" i="116" s="1"/>
  <c r="C181" i="116" s="1"/>
  <c r="B13" i="116"/>
  <c r="B14" i="116" s="1"/>
  <c r="B12" i="116"/>
  <c r="A10" i="116"/>
  <c r="A11" i="116" s="1"/>
  <c r="A12" i="116" s="1"/>
  <c r="A13" i="116" s="1"/>
  <c r="A14" i="116" s="1"/>
  <c r="A15" i="116" s="1"/>
  <c r="A16" i="116" s="1"/>
  <c r="A17" i="116" s="1"/>
  <c r="A18" i="116" s="1"/>
  <c r="A19" i="116" s="1"/>
  <c r="A20" i="116" s="1"/>
  <c r="A21" i="116" s="1"/>
  <c r="A22" i="116" s="1"/>
  <c r="A23" i="116" s="1"/>
  <c r="A24" i="116" s="1"/>
  <c r="A25" i="116" s="1"/>
  <c r="A26" i="116" s="1"/>
  <c r="A27" i="116" s="1"/>
  <c r="A28" i="116" s="1"/>
  <c r="A29" i="116" s="1"/>
  <c r="A30" i="116" s="1"/>
  <c r="A31" i="116" s="1"/>
  <c r="A32" i="116" s="1"/>
  <c r="A33" i="116" s="1"/>
  <c r="A34" i="116" s="1"/>
  <c r="A35" i="116" s="1"/>
  <c r="A36" i="116" s="1"/>
  <c r="A37" i="116" s="1"/>
  <c r="A38" i="116" s="1"/>
  <c r="A39" i="116" s="1"/>
  <c r="A40" i="116" s="1"/>
  <c r="A41" i="116" s="1"/>
  <c r="A42" i="116" s="1"/>
  <c r="A43" i="116" s="1"/>
  <c r="A44" i="116" s="1"/>
  <c r="A45" i="116" s="1"/>
  <c r="A46" i="116" s="1"/>
  <c r="A47" i="116" s="1"/>
  <c r="A48" i="116" s="1"/>
  <c r="A49" i="116" s="1"/>
  <c r="A50" i="116" s="1"/>
  <c r="A51" i="116" s="1"/>
  <c r="A52" i="116" s="1"/>
  <c r="A53" i="116" s="1"/>
  <c r="A54" i="116" s="1"/>
  <c r="A55" i="116" s="1"/>
  <c r="A56" i="116" s="1"/>
  <c r="A57" i="116" s="1"/>
  <c r="A58" i="116" s="1"/>
  <c r="A59" i="116" s="1"/>
  <c r="A60" i="116" s="1"/>
  <c r="A61" i="116" s="1"/>
  <c r="A62" i="116" s="1"/>
  <c r="A63" i="116" s="1"/>
  <c r="A64" i="116" s="1"/>
  <c r="A65" i="116" s="1"/>
  <c r="A66" i="116" s="1"/>
  <c r="A67" i="116" s="1"/>
  <c r="A68" i="116" s="1"/>
  <c r="A69" i="116" s="1"/>
  <c r="A70" i="116" s="1"/>
  <c r="A71" i="116" s="1"/>
  <c r="A72" i="116" s="1"/>
  <c r="A73" i="116" s="1"/>
  <c r="A74" i="116" s="1"/>
  <c r="A75" i="116" s="1"/>
  <c r="A76" i="116" s="1"/>
  <c r="A77" i="116" s="1"/>
  <c r="A78" i="116" s="1"/>
  <c r="A79" i="116" s="1"/>
  <c r="A80" i="116" s="1"/>
  <c r="A81" i="116" s="1"/>
  <c r="A82" i="116" s="1"/>
  <c r="A83" i="116" s="1"/>
  <c r="A84" i="116" s="1"/>
  <c r="A85" i="116" s="1"/>
  <c r="A86" i="116" s="1"/>
  <c r="A87" i="116" s="1"/>
  <c r="A88" i="116" s="1"/>
  <c r="A89" i="116" s="1"/>
  <c r="A90" i="116" s="1"/>
  <c r="A91" i="116" s="1"/>
  <c r="A92" i="116" s="1"/>
  <c r="A93" i="116" s="1"/>
  <c r="A94" i="116" s="1"/>
  <c r="A95" i="116" s="1"/>
  <c r="A96" i="116" s="1"/>
  <c r="A97" i="116" s="1"/>
  <c r="A98" i="116" s="1"/>
  <c r="A99" i="116" s="1"/>
  <c r="A100" i="116" s="1"/>
  <c r="A101" i="116" s="1"/>
  <c r="A102" i="116" s="1"/>
  <c r="A103" i="116" s="1"/>
  <c r="A104" i="116" s="1"/>
  <c r="A105" i="116" s="1"/>
  <c r="A106" i="116" s="1"/>
  <c r="A107" i="116" s="1"/>
  <c r="A108" i="116" s="1"/>
  <c r="A109" i="116" s="1"/>
  <c r="A110" i="116" s="1"/>
  <c r="A111" i="116" s="1"/>
  <c r="A112" i="116" s="1"/>
  <c r="A113" i="116" s="1"/>
  <c r="A114" i="116" s="1"/>
  <c r="A115" i="116" s="1"/>
  <c r="A116" i="116" s="1"/>
  <c r="A117" i="116" s="1"/>
  <c r="A118" i="116" s="1"/>
  <c r="A119" i="116" s="1"/>
  <c r="A120" i="116" s="1"/>
  <c r="A121" i="116" s="1"/>
  <c r="A122" i="116" s="1"/>
  <c r="A123" i="116" s="1"/>
  <c r="A124" i="116" s="1"/>
  <c r="A125" i="116" s="1"/>
  <c r="A126" i="116" s="1"/>
  <c r="A127" i="116" s="1"/>
  <c r="A128" i="116" s="1"/>
  <c r="A129" i="116" s="1"/>
  <c r="A130" i="116" s="1"/>
  <c r="A131" i="116" s="1"/>
  <c r="A132" i="116" s="1"/>
  <c r="A133" i="116" s="1"/>
  <c r="A134" i="116" s="1"/>
  <c r="A135" i="116" s="1"/>
  <c r="A136" i="116" s="1"/>
  <c r="A137" i="116" s="1"/>
  <c r="A138" i="116" s="1"/>
  <c r="A139" i="116" s="1"/>
  <c r="A140" i="116" s="1"/>
  <c r="A141" i="116" s="1"/>
  <c r="A142" i="116" s="1"/>
  <c r="A143" i="116" s="1"/>
  <c r="A144" i="116" s="1"/>
  <c r="A145" i="116" s="1"/>
  <c r="A146" i="116" s="1"/>
  <c r="A147" i="116" s="1"/>
  <c r="A148" i="116" s="1"/>
  <c r="A149" i="116" s="1"/>
  <c r="A150" i="116" s="1"/>
  <c r="A151" i="116" s="1"/>
  <c r="A152" i="116" s="1"/>
  <c r="A153" i="116" s="1"/>
  <c r="A154" i="116" s="1"/>
  <c r="A155" i="116" s="1"/>
  <c r="A156" i="116" s="1"/>
  <c r="A157" i="116" s="1"/>
  <c r="A158" i="116" s="1"/>
  <c r="A159" i="116" s="1"/>
  <c r="A160" i="116" s="1"/>
  <c r="A161" i="116" s="1"/>
  <c r="A162" i="116" s="1"/>
  <c r="A163" i="116" s="1"/>
  <c r="A164" i="116" s="1"/>
  <c r="A165" i="116" s="1"/>
  <c r="A166" i="116" s="1"/>
  <c r="A167" i="116" s="1"/>
  <c r="A168" i="116" s="1"/>
  <c r="A169" i="116" s="1"/>
  <c r="A170" i="116" s="1"/>
  <c r="A171" i="116" s="1"/>
  <c r="A172" i="116" s="1"/>
  <c r="A173" i="116" s="1"/>
  <c r="A174" i="116" s="1"/>
  <c r="A175" i="116" s="1"/>
  <c r="A176" i="116" s="1"/>
  <c r="A177" i="116" s="1"/>
  <c r="A178" i="116" s="1"/>
  <c r="A179" i="116" s="1"/>
  <c r="A180" i="116" s="1"/>
  <c r="B8" i="116"/>
  <c r="B9" i="116" s="1"/>
  <c r="B10" i="116" s="1"/>
  <c r="A8" i="116"/>
  <c r="A9" i="116" s="1"/>
  <c r="A9" i="115"/>
  <c r="A10" i="115" s="1"/>
  <c r="A11" i="115" s="1"/>
  <c r="A12" i="115" s="1"/>
  <c r="A13" i="115" s="1"/>
  <c r="A14" i="115" s="1"/>
  <c r="A15" i="115" s="1"/>
  <c r="A16" i="115" s="1"/>
  <c r="A17" i="115" s="1"/>
  <c r="A18" i="115" s="1"/>
  <c r="A19" i="115" s="1"/>
  <c r="A20" i="115" s="1"/>
  <c r="A21" i="115" s="1"/>
  <c r="A22" i="115" s="1"/>
  <c r="A23" i="115" s="1"/>
  <c r="A24" i="115" s="1"/>
  <c r="A25" i="115" s="1"/>
  <c r="A26" i="115" s="1"/>
  <c r="A27" i="115" s="1"/>
  <c r="A28" i="115" s="1"/>
  <c r="A29" i="115" s="1"/>
  <c r="A30" i="115" s="1"/>
  <c r="A31" i="115" s="1"/>
  <c r="A32" i="115" s="1"/>
  <c r="A33" i="115" s="1"/>
  <c r="A34" i="115" s="1"/>
  <c r="A35" i="115" s="1"/>
  <c r="A36" i="115" s="1"/>
  <c r="A37" i="115" s="1"/>
  <c r="A38" i="115" s="1"/>
  <c r="A39" i="115" s="1"/>
  <c r="A40" i="115" s="1"/>
  <c r="A41" i="115" s="1"/>
  <c r="A42" i="115" s="1"/>
  <c r="A43" i="115" s="1"/>
  <c r="A44" i="115" s="1"/>
  <c r="A45" i="115" s="1"/>
  <c r="A46" i="115" s="1"/>
  <c r="A47" i="115" s="1"/>
  <c r="A48" i="115" s="1"/>
  <c r="A49" i="115" s="1"/>
  <c r="A50" i="115" s="1"/>
  <c r="A51" i="115" s="1"/>
  <c r="A52" i="115" s="1"/>
  <c r="A53" i="115" s="1"/>
  <c r="A54" i="115" s="1"/>
  <c r="A55" i="115" s="1"/>
  <c r="A56" i="115" s="1"/>
  <c r="A57" i="115" s="1"/>
  <c r="A58" i="115" s="1"/>
  <c r="A59" i="115" s="1"/>
  <c r="A60" i="115" s="1"/>
  <c r="A61" i="115" s="1"/>
  <c r="A62" i="115" s="1"/>
  <c r="A63" i="115" s="1"/>
  <c r="A64" i="115" s="1"/>
  <c r="A65" i="115" s="1"/>
  <c r="A66" i="115" s="1"/>
  <c r="A67" i="115" s="1"/>
  <c r="A68" i="115" s="1"/>
  <c r="A69" i="115" s="1"/>
  <c r="A70" i="115" s="1"/>
  <c r="A71" i="115" s="1"/>
  <c r="A72" i="115" s="1"/>
  <c r="A73" i="115" s="1"/>
  <c r="A74" i="115" s="1"/>
  <c r="A75" i="115" s="1"/>
  <c r="A76" i="115" s="1"/>
  <c r="A77" i="115" s="1"/>
  <c r="A78" i="115" s="1"/>
  <c r="A79" i="115" s="1"/>
  <c r="A80" i="115" s="1"/>
  <c r="A81" i="115" s="1"/>
  <c r="A82" i="115" s="1"/>
  <c r="A83" i="115" s="1"/>
  <c r="A84" i="115" s="1"/>
  <c r="A85" i="115" s="1"/>
  <c r="A86" i="115" s="1"/>
  <c r="A87" i="115" s="1"/>
  <c r="A88" i="115" s="1"/>
  <c r="A89" i="115" s="1"/>
  <c r="A90" i="115" s="1"/>
  <c r="A91" i="115" s="1"/>
  <c r="A92" i="115" s="1"/>
  <c r="A93" i="115" s="1"/>
  <c r="A94" i="115" s="1"/>
  <c r="A95" i="115" s="1"/>
  <c r="A96" i="115" s="1"/>
  <c r="A97" i="115" s="1"/>
  <c r="A98" i="115" s="1"/>
  <c r="A99" i="115" s="1"/>
  <c r="A100" i="115" s="1"/>
  <c r="A101" i="115" s="1"/>
  <c r="A102" i="115" s="1"/>
  <c r="A103" i="115" s="1"/>
  <c r="A104" i="115" s="1"/>
  <c r="A105" i="115" s="1"/>
  <c r="A106" i="115" s="1"/>
  <c r="A107" i="115" s="1"/>
  <c r="A108" i="115" s="1"/>
  <c r="A109" i="115" s="1"/>
  <c r="A110" i="115" s="1"/>
  <c r="A111" i="115" s="1"/>
  <c r="A112" i="115" s="1"/>
  <c r="A113" i="115" s="1"/>
  <c r="A114" i="115" s="1"/>
  <c r="A115" i="115" s="1"/>
  <c r="A116" i="115" s="1"/>
  <c r="A117" i="115" s="1"/>
  <c r="A118" i="115" s="1"/>
  <c r="A119" i="115" s="1"/>
  <c r="A120" i="115" s="1"/>
  <c r="A121" i="115" s="1"/>
  <c r="A122" i="115" s="1"/>
  <c r="A123" i="115" s="1"/>
  <c r="A124" i="115" s="1"/>
  <c r="A125" i="115" s="1"/>
  <c r="A126" i="115" s="1"/>
  <c r="A127" i="115" s="1"/>
  <c r="A128" i="115" s="1"/>
  <c r="A129" i="115" s="1"/>
  <c r="A130" i="115" s="1"/>
  <c r="A131" i="115" s="1"/>
  <c r="A132" i="115" s="1"/>
  <c r="A133" i="115" s="1"/>
  <c r="A134" i="115" s="1"/>
  <c r="B8" i="115"/>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B55" i="115" s="1"/>
  <c r="B56" i="115" s="1"/>
  <c r="B57" i="115" s="1"/>
  <c r="B58" i="115" s="1"/>
  <c r="B59" i="115" s="1"/>
  <c r="B60" i="115" s="1"/>
  <c r="B61" i="115" s="1"/>
  <c r="B62" i="115" s="1"/>
  <c r="B63" i="115" s="1"/>
  <c r="B64" i="115" s="1"/>
  <c r="B65" i="115" s="1"/>
  <c r="B66" i="115" s="1"/>
  <c r="B67" i="115" s="1"/>
  <c r="B68" i="115" s="1"/>
  <c r="B69" i="115" s="1"/>
  <c r="B70" i="115" s="1"/>
  <c r="B71" i="115" s="1"/>
  <c r="B72" i="115" s="1"/>
  <c r="B73" i="115" s="1"/>
  <c r="B74" i="115" s="1"/>
  <c r="B75" i="115" s="1"/>
  <c r="B76" i="115" s="1"/>
  <c r="B77" i="115" s="1"/>
  <c r="B78" i="115" s="1"/>
  <c r="B79" i="115" s="1"/>
  <c r="B80" i="115" s="1"/>
  <c r="B81" i="115" s="1"/>
  <c r="B82" i="115" s="1"/>
  <c r="B83" i="115" s="1"/>
  <c r="B84" i="115" s="1"/>
  <c r="B85" i="115" s="1"/>
  <c r="B86" i="115" s="1"/>
  <c r="B87" i="115" s="1"/>
  <c r="B88" i="115" s="1"/>
  <c r="B89" i="115" s="1"/>
  <c r="B90" i="115" s="1"/>
  <c r="B91" i="115" s="1"/>
  <c r="B92" i="115" s="1"/>
  <c r="B93" i="115" s="1"/>
  <c r="B94" i="115" s="1"/>
  <c r="B95" i="115" s="1"/>
  <c r="B96" i="115" s="1"/>
  <c r="B97" i="115" s="1"/>
  <c r="B98" i="115" s="1"/>
  <c r="B99" i="115" s="1"/>
  <c r="B100" i="115" s="1"/>
  <c r="B101" i="115" s="1"/>
  <c r="B102" i="115" s="1"/>
  <c r="B103" i="115" s="1"/>
  <c r="B104" i="115" s="1"/>
  <c r="B105" i="115" s="1"/>
  <c r="B106" i="115" s="1"/>
  <c r="B107" i="115" s="1"/>
  <c r="B108" i="115" s="1"/>
  <c r="B109" i="115" s="1"/>
  <c r="B110" i="115" s="1"/>
  <c r="B111" i="115" s="1"/>
  <c r="B112" i="115" s="1"/>
  <c r="B113" i="115" s="1"/>
  <c r="B114" i="115" s="1"/>
  <c r="B115" i="115" s="1"/>
  <c r="B116" i="115" s="1"/>
  <c r="B117" i="115" s="1"/>
  <c r="B118" i="115" s="1"/>
  <c r="B119" i="115" s="1"/>
  <c r="B120" i="115" s="1"/>
  <c r="B121" i="115" s="1"/>
  <c r="B122" i="115" s="1"/>
  <c r="B123" i="115" s="1"/>
  <c r="B124" i="115" s="1"/>
  <c r="B125" i="115" s="1"/>
  <c r="B126" i="115" s="1"/>
  <c r="B127" i="115" s="1"/>
  <c r="B128" i="115" s="1"/>
  <c r="B129" i="115" s="1"/>
  <c r="B130" i="115" s="1"/>
  <c r="B131" i="115" s="1"/>
  <c r="B132" i="115" s="1"/>
  <c r="B133" i="115" s="1"/>
  <c r="B134" i="115" s="1"/>
  <c r="C135" i="115" s="1"/>
  <c r="A8" i="115"/>
  <c r="B8" i="114"/>
  <c r="B9" i="114" s="1"/>
  <c r="B10" i="114" s="1"/>
  <c r="B11" i="114" s="1"/>
  <c r="B12" i="114" s="1"/>
  <c r="B13" i="114" s="1"/>
  <c r="B14" i="114" s="1"/>
  <c r="B15" i="114" s="1"/>
  <c r="B16" i="114" s="1"/>
  <c r="B17" i="114" s="1"/>
  <c r="B18" i="114" s="1"/>
  <c r="B19" i="114" s="1"/>
  <c r="B20" i="114" s="1"/>
  <c r="B21" i="114" s="1"/>
  <c r="B22" i="114" s="1"/>
  <c r="B23" i="114" s="1"/>
  <c r="B24" i="114" s="1"/>
  <c r="B25" i="114" s="1"/>
  <c r="B26" i="114" s="1"/>
  <c r="B27" i="114" s="1"/>
  <c r="B28" i="114" s="1"/>
  <c r="B29" i="114" s="1"/>
  <c r="B30" i="114" s="1"/>
  <c r="B31" i="114" s="1"/>
  <c r="B32" i="114" s="1"/>
  <c r="B33" i="114" s="1"/>
  <c r="B34" i="114" s="1"/>
  <c r="B35" i="114" s="1"/>
  <c r="B36" i="114" s="1"/>
  <c r="B37" i="114" s="1"/>
  <c r="B38" i="114" s="1"/>
  <c r="B39" i="114" s="1"/>
  <c r="B40" i="114" s="1"/>
  <c r="B41" i="114" s="1"/>
  <c r="B42" i="114" s="1"/>
  <c r="B43" i="114" s="1"/>
  <c r="B44" i="114" s="1"/>
  <c r="B45" i="114" s="1"/>
  <c r="B46" i="114" s="1"/>
  <c r="B47" i="114" s="1"/>
  <c r="B48" i="114" s="1"/>
  <c r="B49" i="114" s="1"/>
  <c r="B50" i="114" s="1"/>
  <c r="B51" i="114" s="1"/>
  <c r="B52" i="114" s="1"/>
  <c r="B53" i="114" s="1"/>
  <c r="B54" i="114" s="1"/>
  <c r="B55" i="114" s="1"/>
  <c r="B56" i="114" s="1"/>
  <c r="B57" i="114" s="1"/>
  <c r="B58" i="114" s="1"/>
  <c r="B59" i="114" s="1"/>
  <c r="B60" i="114" s="1"/>
  <c r="B61" i="114" s="1"/>
  <c r="B62" i="114" s="1"/>
  <c r="B63" i="114" s="1"/>
  <c r="B64" i="114" s="1"/>
  <c r="B65" i="114" s="1"/>
  <c r="B66" i="114" s="1"/>
  <c r="B67" i="114" s="1"/>
  <c r="B68" i="114" s="1"/>
  <c r="B69" i="114" s="1"/>
  <c r="B70" i="114" s="1"/>
  <c r="B71" i="114" s="1"/>
  <c r="B72" i="114" s="1"/>
  <c r="B73" i="114" s="1"/>
  <c r="B74" i="114" s="1"/>
  <c r="B75" i="114" s="1"/>
  <c r="B76" i="114" s="1"/>
  <c r="B77" i="114" s="1"/>
  <c r="B78" i="114" s="1"/>
  <c r="B79" i="114" s="1"/>
  <c r="B80" i="114" s="1"/>
  <c r="B81" i="114" s="1"/>
  <c r="B82" i="114" s="1"/>
  <c r="B83" i="114" s="1"/>
  <c r="B84" i="114" s="1"/>
  <c r="B85" i="114" s="1"/>
  <c r="B86" i="114" s="1"/>
  <c r="B87" i="114" s="1"/>
  <c r="B88" i="114" s="1"/>
  <c r="B89" i="114" s="1"/>
  <c r="B90" i="114" s="1"/>
  <c r="B91" i="114" s="1"/>
  <c r="B92" i="114" s="1"/>
  <c r="B93" i="114" s="1"/>
  <c r="B94" i="114" s="1"/>
  <c r="B95" i="114" s="1"/>
  <c r="B96" i="114" s="1"/>
  <c r="B97" i="114" s="1"/>
  <c r="B98" i="114" s="1"/>
  <c r="B99" i="114" s="1"/>
  <c r="B100" i="114" s="1"/>
  <c r="B101" i="114" s="1"/>
  <c r="B102" i="114" s="1"/>
  <c r="B103" i="114" s="1"/>
  <c r="B104" i="114" s="1"/>
  <c r="B105" i="114" s="1"/>
  <c r="B106" i="114" s="1"/>
  <c r="B107" i="114" s="1"/>
  <c r="B108" i="114" s="1"/>
  <c r="B109" i="114" s="1"/>
  <c r="B110" i="114" s="1"/>
  <c r="B111" i="114" s="1"/>
  <c r="B112" i="114" s="1"/>
  <c r="B113" i="114" s="1"/>
  <c r="B114" i="114" s="1"/>
  <c r="B115" i="114" s="1"/>
  <c r="B116" i="114" s="1"/>
  <c r="B117" i="114" s="1"/>
  <c r="B118" i="114" s="1"/>
  <c r="B119" i="114" s="1"/>
  <c r="B120" i="114" s="1"/>
  <c r="B121" i="114" s="1"/>
  <c r="B122" i="114" s="1"/>
  <c r="B123" i="114" s="1"/>
  <c r="B124" i="114" s="1"/>
  <c r="B125" i="114" s="1"/>
  <c r="B126" i="114" s="1"/>
  <c r="B127" i="114" s="1"/>
  <c r="B128" i="114" s="1"/>
  <c r="B129" i="114" s="1"/>
  <c r="B130" i="114" s="1"/>
  <c r="B131" i="114" s="1"/>
  <c r="B132" i="114" s="1"/>
  <c r="B133" i="114" s="1"/>
  <c r="B134" i="114" s="1"/>
  <c r="B135" i="114" s="1"/>
  <c r="B136" i="114" s="1"/>
  <c r="B137" i="114" s="1"/>
  <c r="B138" i="114" s="1"/>
  <c r="B139" i="114" s="1"/>
  <c r="C160" i="114" s="1"/>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s="1"/>
  <c r="A41" i="114" s="1"/>
  <c r="A42" i="114" s="1"/>
  <c r="A43" i="114" s="1"/>
  <c r="A44" i="114" s="1"/>
  <c r="A45" i="114" s="1"/>
  <c r="A46" i="114" s="1"/>
  <c r="A47" i="114" s="1"/>
  <c r="A48" i="114" s="1"/>
  <c r="A49" i="114" s="1"/>
  <c r="A50" i="114" s="1"/>
  <c r="A51" i="114" s="1"/>
  <c r="A52" i="114" s="1"/>
  <c r="A53" i="114" s="1"/>
  <c r="A54" i="114" s="1"/>
  <c r="A55" i="114" s="1"/>
  <c r="A56" i="114" s="1"/>
  <c r="A57" i="114" s="1"/>
  <c r="A58" i="114" s="1"/>
  <c r="A59" i="114" s="1"/>
  <c r="A60" i="114" s="1"/>
  <c r="A61" i="114" s="1"/>
  <c r="A62" i="114" s="1"/>
  <c r="A63" i="114" s="1"/>
  <c r="A64" i="114" s="1"/>
  <c r="A65" i="114" s="1"/>
  <c r="A66" i="114" s="1"/>
  <c r="A67" i="114" s="1"/>
  <c r="A68" i="114" s="1"/>
  <c r="A69" i="114" s="1"/>
  <c r="A70" i="114" s="1"/>
  <c r="A71" i="114" s="1"/>
  <c r="A72" i="114" s="1"/>
  <c r="A73" i="114" s="1"/>
  <c r="A74" i="114" s="1"/>
  <c r="A75" i="114" s="1"/>
  <c r="A76" i="114" s="1"/>
  <c r="A77" i="114" s="1"/>
  <c r="A78" i="114" s="1"/>
  <c r="A79" i="114" s="1"/>
  <c r="A80" i="114" s="1"/>
  <c r="A81" i="114" s="1"/>
  <c r="A82" i="114" s="1"/>
  <c r="A83" i="114" s="1"/>
  <c r="A84" i="114" s="1"/>
  <c r="A85" i="114" s="1"/>
  <c r="A86" i="114" s="1"/>
  <c r="A87" i="114" s="1"/>
  <c r="A88" i="114" s="1"/>
  <c r="A89" i="114" s="1"/>
  <c r="A90" i="114" s="1"/>
  <c r="A91" i="114" s="1"/>
  <c r="A92" i="114" s="1"/>
  <c r="A93" i="114" s="1"/>
  <c r="A94" i="114" s="1"/>
  <c r="A95" i="114" s="1"/>
  <c r="A96" i="114" s="1"/>
  <c r="A97" i="114" s="1"/>
  <c r="A98" i="114" s="1"/>
  <c r="A99" i="114" s="1"/>
  <c r="A100" i="114" s="1"/>
  <c r="A101" i="114" s="1"/>
  <c r="A102" i="114" s="1"/>
  <c r="A103" i="114" s="1"/>
  <c r="A104" i="114" s="1"/>
  <c r="A105" i="114" s="1"/>
  <c r="A106" i="114" s="1"/>
  <c r="A107" i="114" s="1"/>
  <c r="A108" i="114" s="1"/>
  <c r="A109" i="114" s="1"/>
  <c r="A110" i="114" s="1"/>
  <c r="A111" i="114" s="1"/>
  <c r="A112" i="114" s="1"/>
  <c r="A113" i="114" s="1"/>
  <c r="A114" i="114" s="1"/>
  <c r="A115" i="114" s="1"/>
  <c r="A116" i="114" s="1"/>
  <c r="A117" i="114" s="1"/>
  <c r="A118" i="114" s="1"/>
  <c r="A119" i="114" s="1"/>
  <c r="A120" i="114" s="1"/>
  <c r="A121" i="114" s="1"/>
  <c r="A122" i="114" s="1"/>
  <c r="A123" i="114" s="1"/>
  <c r="A124" i="114" s="1"/>
  <c r="A125" i="114" s="1"/>
  <c r="A126" i="114" s="1"/>
  <c r="A127" i="114" s="1"/>
  <c r="A128" i="114" s="1"/>
  <c r="A129" i="114" s="1"/>
  <c r="A130" i="114" s="1"/>
  <c r="A131" i="114" s="1"/>
  <c r="A132" i="114" s="1"/>
  <c r="A133" i="114" s="1"/>
  <c r="A134" i="114" s="1"/>
  <c r="A135" i="114" s="1"/>
  <c r="A136" i="114" s="1"/>
  <c r="A137" i="114" s="1"/>
  <c r="A138" i="114" s="1"/>
  <c r="A139" i="114" s="1"/>
  <c r="A11" i="113"/>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A51" i="113" s="1"/>
  <c r="A52" i="113" s="1"/>
  <c r="A53" i="113" s="1"/>
  <c r="A54" i="113" s="1"/>
  <c r="A55" i="113" s="1"/>
  <c r="A56" i="113" s="1"/>
  <c r="A57" i="113" s="1"/>
  <c r="A58" i="113" s="1"/>
  <c r="A59" i="113" s="1"/>
  <c r="A60" i="113" s="1"/>
  <c r="A61" i="113" s="1"/>
  <c r="A62" i="113" s="1"/>
  <c r="A63" i="113" s="1"/>
  <c r="A64" i="113" s="1"/>
  <c r="A65" i="113" s="1"/>
  <c r="A66" i="113" s="1"/>
  <c r="A67" i="113" s="1"/>
  <c r="A68" i="113" s="1"/>
  <c r="A69" i="113" s="1"/>
  <c r="A70" i="113" s="1"/>
  <c r="A71" i="113" s="1"/>
  <c r="A72" i="113" s="1"/>
  <c r="A73" i="113" s="1"/>
  <c r="A74" i="113" s="1"/>
  <c r="A75" i="113" s="1"/>
  <c r="A76" i="113" s="1"/>
  <c r="A77" i="113" s="1"/>
  <c r="A78" i="113" s="1"/>
  <c r="A79" i="113" s="1"/>
  <c r="A80" i="113" s="1"/>
  <c r="A81" i="113" s="1"/>
  <c r="A82" i="113" s="1"/>
  <c r="A83" i="113" s="1"/>
  <c r="A84" i="113" s="1"/>
  <c r="A85" i="113" s="1"/>
  <c r="A86" i="113" s="1"/>
  <c r="A87" i="113" s="1"/>
  <c r="A88" i="113" s="1"/>
  <c r="A89" i="113" s="1"/>
  <c r="A90" i="113" s="1"/>
  <c r="A91" i="113" s="1"/>
  <c r="A92" i="113" s="1"/>
  <c r="A93" i="113" s="1"/>
  <c r="A94" i="113" s="1"/>
  <c r="A95" i="113" s="1"/>
  <c r="A96" i="113" s="1"/>
  <c r="A97" i="113" s="1"/>
  <c r="A98" i="113" s="1"/>
  <c r="A99" i="113" s="1"/>
  <c r="A100" i="113" s="1"/>
  <c r="A101" i="113" s="1"/>
  <c r="A102" i="113" s="1"/>
  <c r="A103" i="113" s="1"/>
  <c r="A104" i="113" s="1"/>
  <c r="A105" i="113" s="1"/>
  <c r="A106" i="113" s="1"/>
  <c r="A107" i="113" s="1"/>
  <c r="A108" i="113" s="1"/>
  <c r="A109" i="113" s="1"/>
  <c r="A110" i="113" s="1"/>
  <c r="A111" i="113" s="1"/>
  <c r="A112" i="113" s="1"/>
  <c r="A113" i="113" s="1"/>
  <c r="A114" i="113" s="1"/>
  <c r="A115" i="113" s="1"/>
  <c r="A116" i="113" s="1"/>
  <c r="A117" i="113" s="1"/>
  <c r="A118" i="113" s="1"/>
  <c r="A119" i="113" s="1"/>
  <c r="A120" i="113" s="1"/>
  <c r="A121" i="113" s="1"/>
  <c r="A122" i="113" s="1"/>
  <c r="A123" i="113" s="1"/>
  <c r="A124" i="113" s="1"/>
  <c r="A125" i="113" s="1"/>
  <c r="A126" i="113" s="1"/>
  <c r="A127" i="113" s="1"/>
  <c r="A128" i="113" s="1"/>
  <c r="A129" i="113" s="1"/>
  <c r="A130" i="113" s="1"/>
  <c r="A131" i="113" s="1"/>
  <c r="A132" i="113" s="1"/>
  <c r="A133" i="113" s="1"/>
  <c r="A134" i="113" s="1"/>
  <c r="A135" i="113" s="1"/>
  <c r="A136" i="113" s="1"/>
  <c r="A137" i="113" s="1"/>
  <c r="A138" i="113" s="1"/>
  <c r="A139" i="113" s="1"/>
  <c r="A140" i="113" s="1"/>
  <c r="A141" i="113" s="1"/>
  <c r="A142" i="113" s="1"/>
  <c r="A143" i="113" s="1"/>
  <c r="A144" i="113" s="1"/>
  <c r="A145" i="113" s="1"/>
  <c r="A146" i="113" s="1"/>
  <c r="A147" i="113" s="1"/>
  <c r="A148" i="113" s="1"/>
  <c r="A149" i="113" s="1"/>
  <c r="A150" i="113" s="1"/>
  <c r="A151" i="113" s="1"/>
  <c r="A152" i="113" s="1"/>
  <c r="A153" i="113" s="1"/>
  <c r="A154" i="113" s="1"/>
  <c r="A155" i="113" s="1"/>
  <c r="A156" i="113" s="1"/>
  <c r="A157" i="113" s="1"/>
  <c r="A158" i="113" s="1"/>
  <c r="A159" i="113" s="1"/>
  <c r="A160" i="113" s="1"/>
  <c r="A161" i="113" s="1"/>
  <c r="A162" i="113" s="1"/>
  <c r="A163" i="113" s="1"/>
  <c r="A164" i="113" s="1"/>
  <c r="A165" i="113" s="1"/>
  <c r="A166" i="113" s="1"/>
  <c r="A167" i="113" s="1"/>
  <c r="A168" i="113" s="1"/>
  <c r="A169" i="113" s="1"/>
  <c r="A170" i="113" s="1"/>
  <c r="A171" i="113" s="1"/>
  <c r="A172" i="113" s="1"/>
  <c r="A173" i="113" s="1"/>
  <c r="A174" i="113" s="1"/>
  <c r="A175" i="113" s="1"/>
  <c r="A176" i="113" s="1"/>
  <c r="A177" i="113" s="1"/>
  <c r="A178" i="113" s="1"/>
  <c r="A179" i="113" s="1"/>
  <c r="A180" i="113" s="1"/>
  <c r="A181" i="113" s="1"/>
  <c r="A182" i="113" s="1"/>
  <c r="A183" i="113" s="1"/>
  <c r="A184" i="113" s="1"/>
  <c r="A185" i="113" s="1"/>
  <c r="A9" i="113"/>
  <c r="A10" i="113" s="1"/>
  <c r="B8" i="113"/>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B55" i="113" s="1"/>
  <c r="B56" i="113" s="1"/>
  <c r="B57" i="113" s="1"/>
  <c r="B58" i="113" s="1"/>
  <c r="B59" i="113" s="1"/>
  <c r="B60" i="113" s="1"/>
  <c r="B61" i="113" s="1"/>
  <c r="B62" i="113" s="1"/>
  <c r="B63" i="113" s="1"/>
  <c r="B64" i="113" s="1"/>
  <c r="B65" i="113" s="1"/>
  <c r="B66" i="113" s="1"/>
  <c r="B67" i="113" s="1"/>
  <c r="B68" i="113" s="1"/>
  <c r="B69" i="113" s="1"/>
  <c r="B70" i="113" s="1"/>
  <c r="B71" i="113" s="1"/>
  <c r="B72" i="113" s="1"/>
  <c r="B73" i="113" s="1"/>
  <c r="B74" i="113" s="1"/>
  <c r="B75" i="113" s="1"/>
  <c r="B76" i="113" s="1"/>
  <c r="B77" i="113" s="1"/>
  <c r="B78" i="113" s="1"/>
  <c r="B79" i="113" s="1"/>
  <c r="B80" i="113" s="1"/>
  <c r="B81" i="113" s="1"/>
  <c r="B82" i="113" s="1"/>
  <c r="B83" i="113" s="1"/>
  <c r="B84" i="113" s="1"/>
  <c r="B85" i="113" s="1"/>
  <c r="B86" i="113" s="1"/>
  <c r="B87" i="113" s="1"/>
  <c r="B88" i="113" s="1"/>
  <c r="B89" i="113" s="1"/>
  <c r="B90" i="113" s="1"/>
  <c r="B91" i="113" s="1"/>
  <c r="B92" i="113" s="1"/>
  <c r="B93" i="113" s="1"/>
  <c r="B94" i="113" s="1"/>
  <c r="B95" i="113" s="1"/>
  <c r="B96" i="113" s="1"/>
  <c r="B97" i="113" s="1"/>
  <c r="B98" i="113" s="1"/>
  <c r="B99" i="113" s="1"/>
  <c r="B100" i="113" s="1"/>
  <c r="B101" i="113" s="1"/>
  <c r="B102" i="113" s="1"/>
  <c r="B103" i="113" s="1"/>
  <c r="B104" i="113" s="1"/>
  <c r="B105" i="113" s="1"/>
  <c r="B106" i="113" s="1"/>
  <c r="B107" i="113" s="1"/>
  <c r="B108" i="113" s="1"/>
  <c r="B109" i="113" s="1"/>
  <c r="B110" i="113" s="1"/>
  <c r="B111" i="113" s="1"/>
  <c r="B112" i="113" s="1"/>
  <c r="B113" i="113" s="1"/>
  <c r="B114" i="113" s="1"/>
  <c r="B115" i="113" s="1"/>
  <c r="B116" i="113" s="1"/>
  <c r="B117" i="113" s="1"/>
  <c r="B118" i="113" s="1"/>
  <c r="B119" i="113" s="1"/>
  <c r="B120" i="113" s="1"/>
  <c r="B121" i="113" s="1"/>
  <c r="B122" i="113" s="1"/>
  <c r="B123" i="113" s="1"/>
  <c r="B124" i="113" s="1"/>
  <c r="B125" i="113" s="1"/>
  <c r="B126" i="113" s="1"/>
  <c r="B127" i="113" s="1"/>
  <c r="B128" i="113" s="1"/>
  <c r="B129" i="113" s="1"/>
  <c r="B130" i="113" s="1"/>
  <c r="B131" i="113" s="1"/>
  <c r="B132" i="113" s="1"/>
  <c r="B133" i="113" s="1"/>
  <c r="B134" i="113" s="1"/>
  <c r="B135" i="113" s="1"/>
  <c r="B136" i="113" s="1"/>
  <c r="B137" i="113" s="1"/>
  <c r="B138" i="113" s="1"/>
  <c r="B139" i="113" s="1"/>
  <c r="B140" i="113" s="1"/>
  <c r="B141" i="113" s="1"/>
  <c r="B142" i="113" s="1"/>
  <c r="B143" i="113" s="1"/>
  <c r="B144" i="113" s="1"/>
  <c r="B145" i="113" s="1"/>
  <c r="B146" i="113" s="1"/>
  <c r="B147" i="113" s="1"/>
  <c r="B148" i="113" s="1"/>
  <c r="B149" i="113" s="1"/>
  <c r="B150" i="113" s="1"/>
  <c r="B151" i="113" s="1"/>
  <c r="B152" i="113" s="1"/>
  <c r="B153" i="113" s="1"/>
  <c r="B154" i="113" s="1"/>
  <c r="B155" i="113" s="1"/>
  <c r="B156" i="113" s="1"/>
  <c r="B157" i="113" s="1"/>
  <c r="B158" i="113" s="1"/>
  <c r="B159" i="113" s="1"/>
  <c r="B160" i="113" s="1"/>
  <c r="B161" i="113" s="1"/>
  <c r="B162" i="113" s="1"/>
  <c r="B163" i="113" s="1"/>
  <c r="B164" i="113" s="1"/>
  <c r="B165" i="113" s="1"/>
  <c r="B166" i="113" s="1"/>
  <c r="B167" i="113" s="1"/>
  <c r="B168" i="113" s="1"/>
  <c r="B169" i="113" s="1"/>
  <c r="B170" i="113" s="1"/>
  <c r="B171" i="113" s="1"/>
  <c r="B172" i="113" s="1"/>
  <c r="B173" i="113" s="1"/>
  <c r="B174" i="113" s="1"/>
  <c r="B175" i="113" s="1"/>
  <c r="B176" i="113" s="1"/>
  <c r="B177" i="113" s="1"/>
  <c r="B178" i="113" s="1"/>
  <c r="B179" i="113" s="1"/>
  <c r="B180" i="113" s="1"/>
  <c r="B181" i="113" s="1"/>
  <c r="B182" i="113" s="1"/>
  <c r="B183" i="113" s="1"/>
  <c r="B184" i="113" s="1"/>
  <c r="B185" i="113" s="1"/>
  <c r="C186" i="113" s="1"/>
  <c r="A8" i="113"/>
  <c r="E140" i="82"/>
  <c r="E139" i="82"/>
  <c r="E137" i="82"/>
  <c r="E96" i="82"/>
  <c r="E95" i="82"/>
  <c r="E94" i="82"/>
  <c r="E93" i="82"/>
  <c r="E48" i="82"/>
  <c r="E47" i="82"/>
  <c r="E45" i="82"/>
  <c r="B8" i="82"/>
  <c r="B9" i="82" s="1"/>
  <c r="B10" i="82" s="1"/>
  <c r="B11" i="82" s="1"/>
  <c r="B12" i="82" s="1"/>
  <c r="B13" i="82" s="1"/>
  <c r="B14" i="82" s="1"/>
  <c r="B15" i="82" s="1"/>
  <c r="B16" i="82" s="1"/>
  <c r="B17" i="82" s="1"/>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B43" i="82" s="1"/>
  <c r="B44" i="82" s="1"/>
  <c r="B45" i="82" s="1"/>
  <c r="B46" i="82" s="1"/>
  <c r="B47" i="82" s="1"/>
  <c r="B48" i="82" s="1"/>
  <c r="B49" i="82" s="1"/>
  <c r="B50" i="82" s="1"/>
  <c r="B51" i="82" s="1"/>
  <c r="B52" i="82" s="1"/>
  <c r="B53" i="82" s="1"/>
  <c r="B54" i="82" s="1"/>
  <c r="B55" i="82" s="1"/>
  <c r="B56" i="82" s="1"/>
  <c r="B57" i="82" s="1"/>
  <c r="B58" i="82" s="1"/>
  <c r="B59" i="82" s="1"/>
  <c r="B60" i="82" s="1"/>
  <c r="B61" i="82" s="1"/>
  <c r="B62" i="82" s="1"/>
  <c r="B63" i="82" s="1"/>
  <c r="B64" i="82" s="1"/>
  <c r="B65" i="82" s="1"/>
  <c r="B66" i="82" s="1"/>
  <c r="B67" i="82" s="1"/>
  <c r="B68" i="82" s="1"/>
  <c r="B69" i="82" s="1"/>
  <c r="B70" i="82" s="1"/>
  <c r="B71" i="82" s="1"/>
  <c r="B72" i="82" s="1"/>
  <c r="B73" i="82" s="1"/>
  <c r="B74" i="82" s="1"/>
  <c r="B75" i="82" s="1"/>
  <c r="B76" i="82" s="1"/>
  <c r="B77" i="82" s="1"/>
  <c r="B78" i="82" s="1"/>
  <c r="B79" i="82" s="1"/>
  <c r="B80" i="82" s="1"/>
  <c r="B81" i="82" s="1"/>
  <c r="B82" i="82" s="1"/>
  <c r="B83" i="82" s="1"/>
  <c r="B84" i="82" s="1"/>
  <c r="B85" i="82" s="1"/>
  <c r="B86" i="82" s="1"/>
  <c r="B87" i="82" s="1"/>
  <c r="B88" i="82" s="1"/>
  <c r="B89" i="82" s="1"/>
  <c r="B90" i="82" s="1"/>
  <c r="B91" i="82" s="1"/>
  <c r="B92" i="82" s="1"/>
  <c r="B93" i="82" s="1"/>
  <c r="B94" i="82" s="1"/>
  <c r="B95" i="82" s="1"/>
  <c r="B96" i="82" s="1"/>
  <c r="B97" i="82" s="1"/>
  <c r="B98" i="82" s="1"/>
  <c r="B99" i="82" s="1"/>
  <c r="B100" i="82" s="1"/>
  <c r="B101" i="82" s="1"/>
  <c r="B102" i="82" s="1"/>
  <c r="B103" i="82" s="1"/>
  <c r="B104" i="82" s="1"/>
  <c r="B105" i="82" s="1"/>
  <c r="B106" i="82" s="1"/>
  <c r="B107" i="82" s="1"/>
  <c r="B108" i="82" s="1"/>
  <c r="B109" i="82" s="1"/>
  <c r="B110" i="82" s="1"/>
  <c r="B111" i="82" s="1"/>
  <c r="B112" i="82" s="1"/>
  <c r="B113" i="82" s="1"/>
  <c r="B114" i="82" s="1"/>
  <c r="B115" i="82" s="1"/>
  <c r="B116" i="82" s="1"/>
  <c r="B117" i="82" s="1"/>
  <c r="B118" i="82" s="1"/>
  <c r="B119" i="82" s="1"/>
  <c r="B120" i="82" s="1"/>
  <c r="B121" i="82" s="1"/>
  <c r="B122" i="82" s="1"/>
  <c r="B123" i="82" s="1"/>
  <c r="B124" i="82" s="1"/>
  <c r="B125" i="82" s="1"/>
  <c r="B126" i="82" s="1"/>
  <c r="B127" i="82" s="1"/>
  <c r="B128" i="82" s="1"/>
  <c r="B129" i="82" s="1"/>
  <c r="B130" i="82" s="1"/>
  <c r="B131" i="82" s="1"/>
  <c r="B132" i="82" s="1"/>
  <c r="B133" i="82" s="1"/>
  <c r="B134" i="82" s="1"/>
  <c r="B135" i="82" s="1"/>
  <c r="B136" i="82" s="1"/>
  <c r="B137" i="82" s="1"/>
  <c r="B138" i="82" s="1"/>
  <c r="B139" i="82" s="1"/>
  <c r="B140" i="82" s="1"/>
  <c r="B141" i="82" s="1"/>
  <c r="B142" i="82" s="1"/>
  <c r="B143" i="82" s="1"/>
  <c r="B144" i="82" s="1"/>
  <c r="B145" i="82" s="1"/>
  <c r="B146" i="82" s="1"/>
  <c r="B147" i="82" s="1"/>
  <c r="B148" i="82" s="1"/>
  <c r="B149" i="82" s="1"/>
  <c r="B150" i="82" s="1"/>
  <c r="B151" i="82" s="1"/>
  <c r="B152" i="82" s="1"/>
  <c r="B153" i="82" s="1"/>
  <c r="B154" i="82" s="1"/>
  <c r="B155" i="82" s="1"/>
  <c r="B156" i="82" s="1"/>
  <c r="B157" i="82" s="1"/>
  <c r="B158" i="82" s="1"/>
  <c r="B159" i="82" s="1"/>
  <c r="B160" i="82" s="1"/>
  <c r="B161" i="82" s="1"/>
  <c r="B162" i="82" s="1"/>
  <c r="B163" i="82" s="1"/>
  <c r="B164" i="82" s="1"/>
  <c r="B165" i="82" s="1"/>
  <c r="B166" i="82" s="1"/>
  <c r="B167" i="82" s="1"/>
  <c r="B168" i="82" s="1"/>
  <c r="B169" i="82" s="1"/>
  <c r="B170" i="82" s="1"/>
  <c r="B171" i="82" s="1"/>
  <c r="B172" i="82" s="1"/>
  <c r="B173" i="82" s="1"/>
  <c r="B174" i="82" s="1"/>
  <c r="B175" i="82" s="1"/>
  <c r="B176" i="82" s="1"/>
  <c r="B177" i="82" s="1"/>
  <c r="B178" i="82" s="1"/>
  <c r="B179" i="82" s="1"/>
  <c r="B180" i="82" s="1"/>
  <c r="C212" i="82" s="1"/>
  <c r="A8" i="82"/>
  <c r="A9" i="82" s="1"/>
  <c r="A10" i="82" s="1"/>
  <c r="A11" i="82" s="1"/>
  <c r="A12" i="82" s="1"/>
  <c r="A13" i="82" s="1"/>
  <c r="A14" i="82" s="1"/>
  <c r="A15" i="82" s="1"/>
  <c r="A16" i="82" s="1"/>
  <c r="A17" i="82" s="1"/>
  <c r="A18" i="82" s="1"/>
  <c r="A19" i="82" s="1"/>
  <c r="A20" i="82" s="1"/>
  <c r="A21" i="82" s="1"/>
  <c r="A22" i="82" s="1"/>
  <c r="A23" i="82" s="1"/>
  <c r="A24" i="82" s="1"/>
  <c r="A25" i="82" s="1"/>
  <c r="A26" i="82" s="1"/>
  <c r="A27" i="82" s="1"/>
  <c r="A28" i="82" s="1"/>
  <c r="A29" i="82" s="1"/>
  <c r="A30" i="82" s="1"/>
  <c r="A31" i="82" s="1"/>
  <c r="A32" i="82" s="1"/>
  <c r="A33" i="82" s="1"/>
  <c r="A34" i="82" s="1"/>
  <c r="A35" i="82" s="1"/>
  <c r="A36" i="82" s="1"/>
  <c r="A37" i="82" s="1"/>
  <c r="A38" i="82" s="1"/>
  <c r="A39" i="82" s="1"/>
  <c r="A40" i="82" s="1"/>
  <c r="A41" i="82" s="1"/>
  <c r="A42" i="82" s="1"/>
  <c r="A43" i="82" s="1"/>
  <c r="A44" i="82" s="1"/>
  <c r="A45" i="82" s="1"/>
  <c r="A46" i="82" s="1"/>
  <c r="A47" i="82" s="1"/>
  <c r="A48" i="82" s="1"/>
  <c r="A49" i="82" s="1"/>
  <c r="A50" i="82" s="1"/>
  <c r="A51" i="82" s="1"/>
  <c r="A52" i="82" s="1"/>
  <c r="A53" i="82" s="1"/>
  <c r="A54" i="82" s="1"/>
  <c r="A55" i="82" s="1"/>
  <c r="A56" i="82" s="1"/>
  <c r="A57" i="82" s="1"/>
  <c r="A58" i="82" s="1"/>
  <c r="A59" i="82" s="1"/>
  <c r="A60" i="82" s="1"/>
  <c r="A61" i="82" s="1"/>
  <c r="A62" i="82" s="1"/>
  <c r="A63" i="82" s="1"/>
  <c r="A64" i="82" s="1"/>
  <c r="A65" i="82" s="1"/>
  <c r="A66" i="82" s="1"/>
  <c r="A67" i="82" s="1"/>
  <c r="A68" i="82" s="1"/>
  <c r="A69" i="82" s="1"/>
  <c r="A70" i="82" s="1"/>
  <c r="A71" i="82" s="1"/>
  <c r="A72" i="82" s="1"/>
  <c r="A73" i="82" s="1"/>
  <c r="A74" i="82" s="1"/>
  <c r="A75" i="82" s="1"/>
  <c r="A76" i="82" s="1"/>
  <c r="A77" i="82" s="1"/>
  <c r="A78" i="82" s="1"/>
  <c r="A79" i="82" s="1"/>
  <c r="A80" i="82" s="1"/>
  <c r="A81" i="82" s="1"/>
  <c r="A82" i="82" s="1"/>
  <c r="A83" i="82" s="1"/>
  <c r="A84" i="82" s="1"/>
  <c r="A85" i="82" s="1"/>
  <c r="A86" i="82" s="1"/>
  <c r="A87" i="82" s="1"/>
  <c r="A88" i="82" s="1"/>
  <c r="A89" i="82" s="1"/>
  <c r="A90" i="82" s="1"/>
  <c r="A91" i="82" s="1"/>
  <c r="A92" i="82" s="1"/>
  <c r="A93" i="82" s="1"/>
  <c r="A94" i="82" s="1"/>
  <c r="A95" i="82" s="1"/>
  <c r="A96" i="82" s="1"/>
  <c r="A97" i="82" s="1"/>
  <c r="A98" i="82" s="1"/>
  <c r="A99" i="82" s="1"/>
  <c r="A100" i="82" s="1"/>
  <c r="A101" i="82" s="1"/>
  <c r="A102" i="82" s="1"/>
  <c r="A103" i="82" s="1"/>
  <c r="A104" i="82" s="1"/>
  <c r="A105" i="82" s="1"/>
  <c r="A106" i="82" s="1"/>
  <c r="A107" i="82" s="1"/>
  <c r="A108" i="82" s="1"/>
  <c r="A109" i="82" s="1"/>
  <c r="A110" i="82" s="1"/>
  <c r="A111" i="82" s="1"/>
  <c r="A112" i="82" s="1"/>
  <c r="A113" i="82" s="1"/>
  <c r="A114" i="82" s="1"/>
  <c r="A115" i="82" s="1"/>
  <c r="A116" i="82" s="1"/>
  <c r="A117" i="82" s="1"/>
  <c r="A118" i="82" s="1"/>
  <c r="A119" i="82" s="1"/>
  <c r="A120" i="82" s="1"/>
  <c r="A121" i="82" s="1"/>
  <c r="A122" i="82" s="1"/>
  <c r="A123" i="82" s="1"/>
  <c r="A124" i="82" s="1"/>
  <c r="A125" i="82" s="1"/>
  <c r="A126" i="82" s="1"/>
  <c r="A127" i="82" s="1"/>
  <c r="A128" i="82" s="1"/>
  <c r="A129" i="82" s="1"/>
  <c r="A130" i="82" s="1"/>
  <c r="A131" i="82" s="1"/>
  <c r="A132" i="82" s="1"/>
  <c r="A133" i="82" s="1"/>
  <c r="A134" i="82" s="1"/>
  <c r="A135" i="82" s="1"/>
  <c r="A136" i="82" s="1"/>
  <c r="A137" i="82" s="1"/>
  <c r="A138" i="82" s="1"/>
  <c r="A139" i="82" s="1"/>
  <c r="A140" i="82" s="1"/>
  <c r="A141" i="82" s="1"/>
  <c r="A142" i="82" s="1"/>
  <c r="A143" i="82" s="1"/>
  <c r="A144" i="82" s="1"/>
  <c r="A145" i="82" s="1"/>
  <c r="A146" i="82" s="1"/>
  <c r="A147" i="82" s="1"/>
  <c r="A148" i="82" s="1"/>
  <c r="A149" i="82" s="1"/>
  <c r="A150" i="82" s="1"/>
  <c r="A151" i="82" s="1"/>
  <c r="A152" i="82" s="1"/>
  <c r="A153" i="82" s="1"/>
  <c r="A154" i="82" s="1"/>
  <c r="A155" i="82" s="1"/>
  <c r="A156" i="82" s="1"/>
  <c r="A157" i="82" s="1"/>
  <c r="A158" i="82" s="1"/>
  <c r="A159" i="82" s="1"/>
  <c r="A160" i="82" s="1"/>
  <c r="A161" i="82" s="1"/>
  <c r="A162" i="82" s="1"/>
  <c r="A163" i="82" s="1"/>
  <c r="A164" i="82" s="1"/>
  <c r="A165" i="82" s="1"/>
  <c r="A166" i="82" s="1"/>
  <c r="A167" i="82" s="1"/>
  <c r="A168" i="82" s="1"/>
  <c r="A169" i="82" s="1"/>
  <c r="A170" i="82" s="1"/>
  <c r="A171" i="82" s="1"/>
  <c r="A172" i="82" s="1"/>
  <c r="A173" i="82" s="1"/>
  <c r="A174" i="82" s="1"/>
  <c r="A175" i="82" s="1"/>
  <c r="A176" i="82" s="1"/>
  <c r="A177" i="82" s="1"/>
  <c r="A178" i="82" s="1"/>
  <c r="A179" i="82" s="1"/>
  <c r="A180" i="82" s="1"/>
  <c r="A181" i="82" s="1"/>
  <c r="A182" i="82" s="1"/>
  <c r="A183" i="82" s="1"/>
  <c r="A184" i="82" s="1"/>
  <c r="A185" i="82" s="1"/>
  <c r="A186" i="82" s="1"/>
  <c r="A187" i="82" s="1"/>
  <c r="A188" i="82" s="1"/>
  <c r="A189" i="82" s="1"/>
  <c r="A190" i="82" s="1"/>
  <c r="A191" i="82" s="1"/>
  <c r="B19" i="81"/>
  <c r="B20" i="8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B42" i="81" s="1"/>
  <c r="B43" i="81" s="1"/>
  <c r="B44" i="81" s="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85" i="81" s="1"/>
  <c r="B86" i="81" s="1"/>
  <c r="B87" i="81" s="1"/>
  <c r="B88" i="81" s="1"/>
  <c r="B89" i="81" s="1"/>
  <c r="B90" i="81" s="1"/>
  <c r="B91" i="81" s="1"/>
  <c r="B92" i="81" s="1"/>
  <c r="B93" i="81" s="1"/>
  <c r="B94" i="81" s="1"/>
  <c r="B95" i="81" s="1"/>
  <c r="B96" i="81" s="1"/>
  <c r="B97" i="81" s="1"/>
  <c r="B98" i="81" s="1"/>
  <c r="B99" i="81" s="1"/>
  <c r="B100" i="81" s="1"/>
  <c r="B101" i="81" s="1"/>
  <c r="B102" i="81" s="1"/>
  <c r="B103" i="81" s="1"/>
  <c r="B104" i="81" s="1"/>
  <c r="B105" i="81" s="1"/>
  <c r="B106" i="81" s="1"/>
  <c r="B107" i="81" s="1"/>
  <c r="B108" i="81" s="1"/>
  <c r="B109" i="81" s="1"/>
  <c r="B110" i="81" s="1"/>
  <c r="B111" i="81" s="1"/>
  <c r="B112" i="81" s="1"/>
  <c r="B113" i="81" s="1"/>
  <c r="B114" i="81" s="1"/>
  <c r="B115" i="81" s="1"/>
  <c r="B116" i="81" s="1"/>
  <c r="B117" i="81" s="1"/>
  <c r="B118" i="81" s="1"/>
  <c r="B119" i="81" s="1"/>
  <c r="B120" i="81" s="1"/>
  <c r="B121" i="81" s="1"/>
  <c r="B122" i="81" s="1"/>
  <c r="B123" i="81" s="1"/>
  <c r="B124" i="81" s="1"/>
  <c r="B125" i="81" s="1"/>
  <c r="B126" i="81" s="1"/>
  <c r="B127" i="81" s="1"/>
  <c r="B128" i="81" s="1"/>
  <c r="B129" i="81" s="1"/>
  <c r="B130" i="81" s="1"/>
  <c r="B131" i="81" s="1"/>
  <c r="B132" i="81" s="1"/>
  <c r="B133" i="81" s="1"/>
  <c r="B134" i="81" s="1"/>
  <c r="B135" i="81" s="1"/>
  <c r="B136" i="81" s="1"/>
  <c r="B137" i="81" s="1"/>
  <c r="B138" i="81" s="1"/>
  <c r="B139" i="81" s="1"/>
  <c r="B140" i="81" s="1"/>
  <c r="B141" i="81" s="1"/>
  <c r="B142" i="81" s="1"/>
  <c r="B143" i="81" s="1"/>
  <c r="B144" i="81" s="1"/>
  <c r="B145" i="81" s="1"/>
  <c r="B146" i="81" s="1"/>
  <c r="B147" i="81" s="1"/>
  <c r="B148" i="81" s="1"/>
  <c r="B149" i="81" s="1"/>
  <c r="B150" i="81" s="1"/>
  <c r="B151" i="81" s="1"/>
  <c r="B152" i="81" s="1"/>
  <c r="B153" i="81" s="1"/>
  <c r="B154" i="81" s="1"/>
  <c r="B155" i="81" s="1"/>
  <c r="B156" i="81" s="1"/>
  <c r="B157" i="81" s="1"/>
  <c r="B158" i="81" s="1"/>
  <c r="B159" i="81" s="1"/>
  <c r="B160" i="81" s="1"/>
  <c r="B161" i="81" s="1"/>
  <c r="B162" i="81" s="1"/>
  <c r="B163" i="81" s="1"/>
  <c r="B164" i="81" s="1"/>
  <c r="B165" i="81" s="1"/>
  <c r="B166" i="81" s="1"/>
  <c r="B167" i="81" s="1"/>
  <c r="B168" i="81" s="1"/>
  <c r="B169" i="81" s="1"/>
  <c r="B170" i="81" s="1"/>
  <c r="B171" i="81" s="1"/>
  <c r="B172" i="81" s="1"/>
  <c r="B173" i="81" s="1"/>
  <c r="B174" i="81" s="1"/>
  <c r="B175" i="81" s="1"/>
  <c r="B176" i="81" s="1"/>
  <c r="B177" i="81" s="1"/>
  <c r="B178" i="81" s="1"/>
  <c r="B179" i="81" s="1"/>
  <c r="B180" i="81" s="1"/>
  <c r="B181" i="81" s="1"/>
  <c r="B182" i="81" s="1"/>
  <c r="B183" i="81" s="1"/>
  <c r="B184" i="81" s="1"/>
  <c r="B185" i="81" s="1"/>
  <c r="B186" i="81" s="1"/>
  <c r="B187" i="81" s="1"/>
  <c r="B188" i="81" s="1"/>
  <c r="B189" i="81" s="1"/>
  <c r="B190" i="81" s="1"/>
  <c r="B191" i="81" s="1"/>
  <c r="B192" i="81" s="1"/>
  <c r="B193" i="81" s="1"/>
  <c r="B194" i="81" s="1"/>
  <c r="B195" i="81" s="1"/>
  <c r="B196" i="81" s="1"/>
  <c r="B197" i="81" s="1"/>
  <c r="B198" i="81" s="1"/>
  <c r="B199" i="81" s="1"/>
  <c r="B200" i="81" s="1"/>
  <c r="B201" i="81" s="1"/>
  <c r="B202" i="81" s="1"/>
  <c r="B203" i="81" s="1"/>
  <c r="B204" i="81" s="1"/>
  <c r="B205" i="81" s="1"/>
  <c r="B206" i="81" s="1"/>
  <c r="B207" i="81" s="1"/>
  <c r="B208" i="81" s="1"/>
  <c r="B209" i="81" s="1"/>
  <c r="B210" i="81" s="1"/>
  <c r="B211" i="81" s="1"/>
  <c r="B212" i="81" s="1"/>
  <c r="B213" i="81" s="1"/>
  <c r="B214" i="81" s="1"/>
  <c r="B215" i="81" s="1"/>
  <c r="B216" i="81" s="1"/>
  <c r="A18" i="8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A206" i="81" s="1"/>
  <c r="A207" i="81" s="1"/>
  <c r="A208" i="81" s="1"/>
  <c r="A209" i="81" s="1"/>
  <c r="A210" i="81" s="1"/>
  <c r="A211" i="81" s="1"/>
  <c r="A212" i="81" s="1"/>
  <c r="A213" i="81" s="1"/>
  <c r="A214" i="81" s="1"/>
  <c r="A215" i="81" s="1"/>
  <c r="A216" i="81" s="1"/>
  <c r="E145" i="81"/>
  <c r="E144" i="81"/>
  <c r="E142" i="81"/>
  <c r="E53" i="81"/>
  <c r="E52" i="81"/>
  <c r="E50" i="81"/>
  <c r="B8" i="81"/>
  <c r="B9" i="81" s="1"/>
  <c r="B10" i="81" s="1"/>
  <c r="B11" i="81" s="1"/>
  <c r="B12" i="81" s="1"/>
  <c r="B13" i="81" s="1"/>
  <c r="B14" i="81" s="1"/>
  <c r="B15" i="81" s="1"/>
  <c r="B16" i="81" s="1"/>
  <c r="B17" i="81" s="1"/>
  <c r="B18" i="81" s="1"/>
  <c r="A8" i="81"/>
  <c r="A9" i="81" s="1"/>
  <c r="A10" i="81" s="1"/>
  <c r="A11" i="81" s="1"/>
  <c r="A12" i="81" s="1"/>
  <c r="A13" i="81" s="1"/>
  <c r="A14" i="81" s="1"/>
  <c r="A15" i="81" s="1"/>
  <c r="A16" i="81" s="1"/>
  <c r="A17" i="81" s="1"/>
  <c r="E138" i="80"/>
  <c r="E137" i="80"/>
  <c r="E135" i="80"/>
  <c r="E94" i="80"/>
  <c r="E91" i="80"/>
  <c r="E46" i="80"/>
  <c r="E45" i="80"/>
  <c r="E43" i="80"/>
  <c r="B9" i="80"/>
  <c r="B10" i="80" s="1"/>
  <c r="B11" i="80" s="1"/>
  <c r="B12" i="80" s="1"/>
  <c r="B13" i="80" s="1"/>
  <c r="B14" i="80" s="1"/>
  <c r="B15" i="80" s="1"/>
  <c r="B16" i="80" s="1"/>
  <c r="B17" i="80" s="1"/>
  <c r="B18" i="80" s="1"/>
  <c r="B19" i="80" s="1"/>
  <c r="B20" i="80" s="1"/>
  <c r="B21" i="80" s="1"/>
  <c r="B22" i="80" s="1"/>
  <c r="B23" i="80" s="1"/>
  <c r="B24" i="80" s="1"/>
  <c r="B25" i="80" s="1"/>
  <c r="B26" i="80" s="1"/>
  <c r="B27" i="80" s="1"/>
  <c r="B28" i="80" s="1"/>
  <c r="B29" i="80" s="1"/>
  <c r="B30" i="80" s="1"/>
  <c r="B31" i="80" s="1"/>
  <c r="B32" i="80" s="1"/>
  <c r="B33" i="80" s="1"/>
  <c r="B34" i="80" s="1"/>
  <c r="B35" i="80" s="1"/>
  <c r="B36" i="80" s="1"/>
  <c r="B37" i="80" s="1"/>
  <c r="B38" i="80" s="1"/>
  <c r="B39" i="80" s="1"/>
  <c r="B40" i="80" s="1"/>
  <c r="B41" i="80" s="1"/>
  <c r="B42" i="80" s="1"/>
  <c r="B43" i="80" s="1"/>
  <c r="B44" i="80" s="1"/>
  <c r="B45" i="80" s="1"/>
  <c r="B46" i="80" s="1"/>
  <c r="B47" i="80" s="1"/>
  <c r="B48" i="80" s="1"/>
  <c r="B49" i="80" s="1"/>
  <c r="B50" i="80" s="1"/>
  <c r="B51" i="80" s="1"/>
  <c r="B52" i="80" s="1"/>
  <c r="B53" i="80" s="1"/>
  <c r="B54" i="80" s="1"/>
  <c r="B55" i="80" s="1"/>
  <c r="B56" i="80" s="1"/>
  <c r="B57" i="80" s="1"/>
  <c r="B58" i="80" s="1"/>
  <c r="B59" i="80" s="1"/>
  <c r="B60" i="80" s="1"/>
  <c r="B61" i="80" s="1"/>
  <c r="B62" i="80" s="1"/>
  <c r="B63" i="80" s="1"/>
  <c r="B64" i="80" s="1"/>
  <c r="B65" i="80" s="1"/>
  <c r="B66" i="80" s="1"/>
  <c r="B67" i="80" s="1"/>
  <c r="B68" i="80" s="1"/>
  <c r="B69" i="80" s="1"/>
  <c r="B70" i="80" s="1"/>
  <c r="B71" i="80" s="1"/>
  <c r="B72" i="80" s="1"/>
  <c r="B73" i="80" s="1"/>
  <c r="B74" i="80" s="1"/>
  <c r="B75" i="80" s="1"/>
  <c r="B76" i="80" s="1"/>
  <c r="B77" i="80" s="1"/>
  <c r="B78" i="80" s="1"/>
  <c r="B79" i="80" s="1"/>
  <c r="B80" i="80" s="1"/>
  <c r="B81" i="80" s="1"/>
  <c r="B82" i="80" s="1"/>
  <c r="B83" i="80" s="1"/>
  <c r="B84" i="80" s="1"/>
  <c r="B85" i="80" s="1"/>
  <c r="B86" i="80" s="1"/>
  <c r="B87" i="80" s="1"/>
  <c r="B88" i="80" s="1"/>
  <c r="B89" i="80" s="1"/>
  <c r="B90" i="80" s="1"/>
  <c r="B91" i="80" s="1"/>
  <c r="B92" i="80" s="1"/>
  <c r="B93" i="80" s="1"/>
  <c r="B94" i="80" s="1"/>
  <c r="B95" i="80" s="1"/>
  <c r="B96" i="80" s="1"/>
  <c r="B97" i="80" s="1"/>
  <c r="B98" i="80" s="1"/>
  <c r="B99" i="80" s="1"/>
  <c r="B100" i="80" s="1"/>
  <c r="B101" i="80" s="1"/>
  <c r="B102" i="80" s="1"/>
  <c r="B103" i="80" s="1"/>
  <c r="B104" i="80" s="1"/>
  <c r="B105" i="80" s="1"/>
  <c r="B106" i="80" s="1"/>
  <c r="B107" i="80" s="1"/>
  <c r="B108" i="80" s="1"/>
  <c r="B109" i="80" s="1"/>
  <c r="B110" i="80" s="1"/>
  <c r="B111" i="80" s="1"/>
  <c r="B112" i="80" s="1"/>
  <c r="B113" i="80" s="1"/>
  <c r="B114" i="80" s="1"/>
  <c r="B115" i="80" s="1"/>
  <c r="B116" i="80" s="1"/>
  <c r="B117" i="80" s="1"/>
  <c r="B118" i="80" s="1"/>
  <c r="B119" i="80" s="1"/>
  <c r="B120" i="80" s="1"/>
  <c r="B121" i="80" s="1"/>
  <c r="B122" i="80" s="1"/>
  <c r="B123" i="80" s="1"/>
  <c r="B124" i="80" s="1"/>
  <c r="B125" i="80" s="1"/>
  <c r="B126" i="80" s="1"/>
  <c r="B127" i="80" s="1"/>
  <c r="B128" i="80" s="1"/>
  <c r="B129" i="80" s="1"/>
  <c r="B130" i="80" s="1"/>
  <c r="B131" i="80" s="1"/>
  <c r="B132" i="80" s="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C189"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A156" i="80" s="1"/>
  <c r="A157" i="80" s="1"/>
  <c r="A158" i="80" s="1"/>
  <c r="A159" i="80" s="1"/>
  <c r="A160" i="80" s="1"/>
  <c r="A161" i="80" s="1"/>
  <c r="A162" i="80" s="1"/>
  <c r="A163" i="80" s="1"/>
  <c r="A164" i="80" s="1"/>
  <c r="A165" i="80" s="1"/>
  <c r="A166" i="80" s="1"/>
  <c r="A167" i="80" s="1"/>
  <c r="A168" i="80" s="1"/>
  <c r="A169" i="80" s="1"/>
  <c r="A170" i="80" s="1"/>
  <c r="A171" i="80" s="1"/>
  <c r="A172" i="80" s="1"/>
  <c r="A173" i="80" s="1"/>
  <c r="A174" i="80" s="1"/>
  <c r="A175" i="80" s="1"/>
  <c r="A176" i="80" s="1"/>
  <c r="A177" i="80" s="1"/>
  <c r="A178" i="80" s="1"/>
  <c r="A179" i="80" s="1"/>
  <c r="A180" i="80" s="1"/>
  <c r="A181" i="80" s="1"/>
  <c r="A182" i="80" s="1"/>
  <c r="A183" i="80" s="1"/>
  <c r="A184" i="80" s="1"/>
  <c r="A185" i="80" s="1"/>
  <c r="A186" i="80" s="1"/>
  <c r="A187" i="80" s="1"/>
  <c r="A188" i="80" s="1"/>
  <c r="B8" i="80"/>
  <c r="A8" i="80"/>
  <c r="A9" i="79"/>
  <c r="A10" i="79" s="1"/>
  <c r="A11" i="79" s="1"/>
  <c r="A12" i="79" s="1"/>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B8" i="79"/>
  <c r="B9" i="79" s="1"/>
  <c r="B10" i="79" s="1"/>
  <c r="B11" i="79" s="1"/>
  <c r="B12" i="79" s="1"/>
  <c r="B13" i="79" s="1"/>
  <c r="B14" i="79" s="1"/>
  <c r="B15" i="79" s="1"/>
  <c r="B16" i="79" s="1"/>
  <c r="B17" i="79" s="1"/>
  <c r="B18" i="79" s="1"/>
  <c r="B19" i="79" s="1"/>
  <c r="B20" i="79" s="1"/>
  <c r="B21" i="79" s="1"/>
  <c r="B22" i="79" s="1"/>
  <c r="B23" i="79" s="1"/>
  <c r="B24" i="79" s="1"/>
  <c r="B25" i="79" s="1"/>
  <c r="B26" i="79" s="1"/>
  <c r="B27" i="79" s="1"/>
  <c r="B28" i="79" s="1"/>
  <c r="B29" i="79" s="1"/>
  <c r="B30" i="79" s="1"/>
  <c r="B31" i="79" s="1"/>
  <c r="B32" i="79" s="1"/>
  <c r="B33" i="79" s="1"/>
  <c r="B34" i="79" s="1"/>
  <c r="B35" i="79" s="1"/>
  <c r="B36" i="79" s="1"/>
  <c r="B37" i="79" s="1"/>
  <c r="B38" i="79" s="1"/>
  <c r="B39" i="79" s="1"/>
  <c r="B40" i="79" s="1"/>
  <c r="B41" i="79" s="1"/>
  <c r="B42" i="79" s="1"/>
  <c r="B43" i="79" s="1"/>
  <c r="B44" i="79" s="1"/>
  <c r="B45" i="79" s="1"/>
  <c r="B46" i="79" s="1"/>
  <c r="B47" i="79" s="1"/>
  <c r="B48" i="79" s="1"/>
  <c r="B49" i="79" s="1"/>
  <c r="B50" i="79" s="1"/>
  <c r="B51" i="79" s="1"/>
  <c r="B52" i="79" s="1"/>
  <c r="B53" i="79" s="1"/>
  <c r="B54" i="79" s="1"/>
  <c r="B55" i="79" s="1"/>
  <c r="B56" i="79" s="1"/>
  <c r="B57" i="79" s="1"/>
  <c r="B58" i="79" s="1"/>
  <c r="B59" i="79" s="1"/>
  <c r="B60" i="79" s="1"/>
  <c r="B61" i="79" s="1"/>
  <c r="B62" i="79" s="1"/>
  <c r="B63" i="79" s="1"/>
  <c r="B64" i="79" s="1"/>
  <c r="B65" i="79" s="1"/>
  <c r="B66" i="79" s="1"/>
  <c r="B67" i="79" s="1"/>
  <c r="B68" i="79" s="1"/>
  <c r="B69" i="79" s="1"/>
  <c r="B70" i="79" s="1"/>
  <c r="B71" i="79" s="1"/>
  <c r="B72" i="79" s="1"/>
  <c r="B73" i="79" s="1"/>
  <c r="B74" i="79" s="1"/>
  <c r="B75" i="79" s="1"/>
  <c r="C76" i="79" s="1"/>
  <c r="A8" i="79"/>
  <c r="E145" i="78"/>
  <c r="E143" i="78"/>
  <c r="E96" i="78"/>
  <c r="E95" i="78"/>
  <c r="E93" i="78"/>
  <c r="E48" i="78"/>
  <c r="E47" i="78"/>
  <c r="A47" i="78"/>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A81" i="78" s="1"/>
  <c r="A82" i="78" s="1"/>
  <c r="A83" i="78" s="1"/>
  <c r="A84" i="78" s="1"/>
  <c r="A85" i="78" s="1"/>
  <c r="A86" i="78" s="1"/>
  <c r="A87" i="78" s="1"/>
  <c r="A88" i="78" s="1"/>
  <c r="A89" i="78" s="1"/>
  <c r="A90" i="78" s="1"/>
  <c r="A91" i="78" s="1"/>
  <c r="A92" i="78" s="1"/>
  <c r="A93" i="78" s="1"/>
  <c r="A94" i="78" s="1"/>
  <c r="A95" i="78" s="1"/>
  <c r="A96" i="78" s="1"/>
  <c r="A97" i="78" s="1"/>
  <c r="A98" i="78" s="1"/>
  <c r="A99" i="78" s="1"/>
  <c r="A100" i="78" s="1"/>
  <c r="A101" i="78" s="1"/>
  <c r="A102" i="78" s="1"/>
  <c r="A103" i="78" s="1"/>
  <c r="A104" i="78" s="1"/>
  <c r="A105" i="78" s="1"/>
  <c r="A106" i="78" s="1"/>
  <c r="A107" i="78" s="1"/>
  <c r="A108" i="78" s="1"/>
  <c r="A109" i="78" s="1"/>
  <c r="A110" i="78" s="1"/>
  <c r="A111" i="78" s="1"/>
  <c r="A112" i="78" s="1"/>
  <c r="A113" i="78" s="1"/>
  <c r="A114" i="78" s="1"/>
  <c r="A115" i="78" s="1"/>
  <c r="A116" i="78" s="1"/>
  <c r="A117" i="78" s="1"/>
  <c r="A118" i="78" s="1"/>
  <c r="A119" i="78" s="1"/>
  <c r="A120" i="78" s="1"/>
  <c r="A121" i="78" s="1"/>
  <c r="A122" i="78" s="1"/>
  <c r="A123" i="78" s="1"/>
  <c r="A124" i="78" s="1"/>
  <c r="A125" i="78" s="1"/>
  <c r="A126" i="78" s="1"/>
  <c r="A127" i="78" s="1"/>
  <c r="A128" i="78" s="1"/>
  <c r="A129" i="78" s="1"/>
  <c r="A130" i="78" s="1"/>
  <c r="A131" i="78" s="1"/>
  <c r="A132" i="78" s="1"/>
  <c r="A133" i="78" s="1"/>
  <c r="A134" i="78" s="1"/>
  <c r="A135" i="78" s="1"/>
  <c r="A136" i="78" s="1"/>
  <c r="A137" i="78" s="1"/>
  <c r="A138" i="78" s="1"/>
  <c r="A139" i="78" s="1"/>
  <c r="A140" i="78" s="1"/>
  <c r="A141" i="78" s="1"/>
  <c r="A142" i="78" s="1"/>
  <c r="A143" i="78" s="1"/>
  <c r="A144" i="78" s="1"/>
  <c r="A145" i="78" s="1"/>
  <c r="A146" i="78" s="1"/>
  <c r="A147" i="78" s="1"/>
  <c r="A148" i="78" s="1"/>
  <c r="E45" i="78"/>
  <c r="B9" i="78"/>
  <c r="B10" i="78" s="1"/>
  <c r="B11" i="78" s="1"/>
  <c r="B12" i="78" s="1"/>
  <c r="B13" i="78" s="1"/>
  <c r="B14" i="78" s="1"/>
  <c r="B15" i="78" s="1"/>
  <c r="B16" i="78" s="1"/>
  <c r="B17" i="78" s="1"/>
  <c r="B18" i="78" s="1"/>
  <c r="B19" i="78" s="1"/>
  <c r="B20" i="78" s="1"/>
  <c r="B21" i="78" s="1"/>
  <c r="B22" i="78" s="1"/>
  <c r="B23" i="78" s="1"/>
  <c r="B24" i="78" s="1"/>
  <c r="B25" i="78" s="1"/>
  <c r="B26" i="78" s="1"/>
  <c r="B27" i="78" s="1"/>
  <c r="B28" i="78" s="1"/>
  <c r="B29" i="78" s="1"/>
  <c r="B30" i="78" s="1"/>
  <c r="B31" i="78" s="1"/>
  <c r="B32" i="78" s="1"/>
  <c r="B33" i="78" s="1"/>
  <c r="B34" i="78" s="1"/>
  <c r="B35" i="78" s="1"/>
  <c r="B36" i="78" s="1"/>
  <c r="B37" i="78" s="1"/>
  <c r="B38" i="78" s="1"/>
  <c r="B39" i="78" s="1"/>
  <c r="B40" i="78" s="1"/>
  <c r="B41" i="78" s="1"/>
  <c r="B42" i="78" s="1"/>
  <c r="B43" i="78" s="1"/>
  <c r="B44" i="78" s="1"/>
  <c r="B45" i="78" s="1"/>
  <c r="B46" i="78" s="1"/>
  <c r="B47" i="78" s="1"/>
  <c r="B48" i="78" s="1"/>
  <c r="B49" i="78" s="1"/>
  <c r="B50" i="78" s="1"/>
  <c r="B51" i="78" s="1"/>
  <c r="B52" i="78" s="1"/>
  <c r="B53" i="78" s="1"/>
  <c r="B54" i="78" s="1"/>
  <c r="B55" i="78" s="1"/>
  <c r="B56" i="78" s="1"/>
  <c r="B57" i="78" s="1"/>
  <c r="B58" i="78" s="1"/>
  <c r="B59" i="78" s="1"/>
  <c r="B60" i="78" s="1"/>
  <c r="B61" i="78" s="1"/>
  <c r="B62" i="78" s="1"/>
  <c r="B63" i="78" s="1"/>
  <c r="B64" i="78" s="1"/>
  <c r="B65" i="78" s="1"/>
  <c r="B66" i="78" s="1"/>
  <c r="B67" i="78" s="1"/>
  <c r="B68" i="78" s="1"/>
  <c r="B69" i="78" s="1"/>
  <c r="B70" i="78" s="1"/>
  <c r="B71" i="78" s="1"/>
  <c r="B72" i="78" s="1"/>
  <c r="B73" i="78" s="1"/>
  <c r="B74" i="78" s="1"/>
  <c r="B75" i="78" s="1"/>
  <c r="B76" i="78" s="1"/>
  <c r="B77" i="78" s="1"/>
  <c r="B78" i="78" s="1"/>
  <c r="B79" i="78" s="1"/>
  <c r="B80" i="78" s="1"/>
  <c r="B81" i="78" s="1"/>
  <c r="B82" i="78" s="1"/>
  <c r="B83" i="78" s="1"/>
  <c r="B84" i="78" s="1"/>
  <c r="B85" i="78" s="1"/>
  <c r="B86" i="78" s="1"/>
  <c r="B87" i="78" s="1"/>
  <c r="B88" i="78" s="1"/>
  <c r="B89" i="78" s="1"/>
  <c r="B90" i="78" s="1"/>
  <c r="B91" i="78" s="1"/>
  <c r="B92" i="78" s="1"/>
  <c r="B93" i="78" s="1"/>
  <c r="B94" i="78" s="1"/>
  <c r="B95" i="78" s="1"/>
  <c r="B96" i="78" s="1"/>
  <c r="B97" i="78" s="1"/>
  <c r="B98" i="78" s="1"/>
  <c r="B99" i="78" s="1"/>
  <c r="B100" i="78" s="1"/>
  <c r="B101" i="78" s="1"/>
  <c r="B102" i="78" s="1"/>
  <c r="B103" i="78" s="1"/>
  <c r="B104" i="78" s="1"/>
  <c r="B105" i="78" s="1"/>
  <c r="B106" i="78" s="1"/>
  <c r="B107" i="78" s="1"/>
  <c r="B108" i="78" s="1"/>
  <c r="B109" i="78" s="1"/>
  <c r="B110" i="78" s="1"/>
  <c r="B111" i="78" s="1"/>
  <c r="B112" i="78" s="1"/>
  <c r="B113" i="78" s="1"/>
  <c r="B114" i="78" s="1"/>
  <c r="B115" i="78" s="1"/>
  <c r="B116" i="78" s="1"/>
  <c r="B117" i="78" s="1"/>
  <c r="B118" i="78" s="1"/>
  <c r="B119" i="78" s="1"/>
  <c r="B120" i="78" s="1"/>
  <c r="B121" i="78" s="1"/>
  <c r="B122" i="78" s="1"/>
  <c r="B123" i="78" s="1"/>
  <c r="B124" i="78" s="1"/>
  <c r="B125" i="78" s="1"/>
  <c r="B126" i="78" s="1"/>
  <c r="B127" i="78" s="1"/>
  <c r="B128" i="78" s="1"/>
  <c r="B129" i="78" s="1"/>
  <c r="B130" i="78" s="1"/>
  <c r="B131" i="78" s="1"/>
  <c r="B132" i="78" s="1"/>
  <c r="B133" i="78" s="1"/>
  <c r="B134" i="78" s="1"/>
  <c r="B135" i="78" s="1"/>
  <c r="B136" i="78" s="1"/>
  <c r="B137" i="78" s="1"/>
  <c r="B138" i="78" s="1"/>
  <c r="B139" i="78" s="1"/>
  <c r="B140" i="78" s="1"/>
  <c r="B141" i="78" s="1"/>
  <c r="B142" i="78" s="1"/>
  <c r="B143" i="78" s="1"/>
  <c r="B144" i="78" s="1"/>
  <c r="B145" i="78" s="1"/>
  <c r="B146" i="78" s="1"/>
  <c r="B147" i="78" s="1"/>
  <c r="B148" i="78" s="1"/>
  <c r="C149" i="78" s="1"/>
  <c r="A9" i="78"/>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B8" i="78"/>
  <c r="A8" i="78"/>
  <c r="A11" i="77"/>
  <c r="A12" i="77" s="1"/>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9" i="77"/>
  <c r="A10" i="77" s="1"/>
  <c r="B8" i="77"/>
  <c r="B9" i="77" s="1"/>
  <c r="B10" i="77" s="1"/>
  <c r="B11" i="77" s="1"/>
  <c r="B12" i="77" s="1"/>
  <c r="B13" i="77" s="1"/>
  <c r="B14" i="77" s="1"/>
  <c r="B15" i="77" s="1"/>
  <c r="B16" i="77" s="1"/>
  <c r="B17" i="77" s="1"/>
  <c r="B18" i="77" s="1"/>
  <c r="B19" i="77" s="1"/>
  <c r="B20" i="77" s="1"/>
  <c r="B21" i="77" s="1"/>
  <c r="B22" i="77" s="1"/>
  <c r="B23" i="77" s="1"/>
  <c r="B24" i="77" s="1"/>
  <c r="B25" i="77" s="1"/>
  <c r="B26" i="77" s="1"/>
  <c r="B27" i="77" s="1"/>
  <c r="B28" i="77" s="1"/>
  <c r="B29" i="77" s="1"/>
  <c r="B30" i="77" s="1"/>
  <c r="B31" i="77" s="1"/>
  <c r="B32" i="77" s="1"/>
  <c r="B33" i="77" s="1"/>
  <c r="B34" i="77" s="1"/>
  <c r="B35" i="77" s="1"/>
  <c r="B36" i="77" s="1"/>
  <c r="B37" i="77" s="1"/>
  <c r="B38" i="77" s="1"/>
  <c r="B39" i="77" s="1"/>
  <c r="B40" i="77" s="1"/>
  <c r="B41" i="77" s="1"/>
  <c r="B42" i="77" s="1"/>
  <c r="B43" i="77" s="1"/>
  <c r="B44" i="77" s="1"/>
  <c r="B45" i="77" s="1"/>
  <c r="B46" i="77" s="1"/>
  <c r="B47" i="77" s="1"/>
  <c r="B48" i="77" s="1"/>
  <c r="B49" i="77" s="1"/>
  <c r="B50" i="77" s="1"/>
  <c r="B51" i="77" s="1"/>
  <c r="B52" i="77" s="1"/>
  <c r="B53" i="77" s="1"/>
  <c r="B54" i="77" s="1"/>
  <c r="B55" i="77" s="1"/>
  <c r="B56" i="77" s="1"/>
  <c r="B57" i="77" s="1"/>
  <c r="B58" i="77" s="1"/>
  <c r="B59" i="77" s="1"/>
  <c r="B60" i="77" s="1"/>
  <c r="B61" i="77" s="1"/>
  <c r="B62" i="77" s="1"/>
  <c r="B63" i="77" s="1"/>
  <c r="B64" i="77" s="1"/>
  <c r="B65" i="77" s="1"/>
  <c r="B66" i="77" s="1"/>
  <c r="B67" i="77" s="1"/>
  <c r="B68" i="77" s="1"/>
  <c r="B69" i="77" s="1"/>
  <c r="B70" i="77" s="1"/>
  <c r="B71" i="77" s="1"/>
  <c r="B72" i="77" s="1"/>
  <c r="B73" i="77" s="1"/>
  <c r="C74" i="77" s="1"/>
  <c r="A8" i="77"/>
  <c r="B48" i="76"/>
  <c r="B49" i="76" s="1"/>
  <c r="B50" i="76" s="1"/>
  <c r="B51" i="76" s="1"/>
  <c r="B52" i="76" s="1"/>
  <c r="B53" i="76" s="1"/>
  <c r="B54" i="76" s="1"/>
  <c r="B55" i="76" s="1"/>
  <c r="B56" i="76" s="1"/>
  <c r="B57" i="76" s="1"/>
  <c r="B58" i="76" s="1"/>
  <c r="B59" i="76" s="1"/>
  <c r="B60" i="76" s="1"/>
  <c r="B61" i="76" s="1"/>
  <c r="B62" i="76" s="1"/>
  <c r="B63" i="76" s="1"/>
  <c r="B64" i="76" s="1"/>
  <c r="B65" i="76" s="1"/>
  <c r="B66" i="76" s="1"/>
  <c r="B67" i="76" s="1"/>
  <c r="B68" i="76" s="1"/>
  <c r="B69" i="76" s="1"/>
  <c r="B70" i="76" s="1"/>
  <c r="B71" i="76" s="1"/>
  <c r="B72" i="76" s="1"/>
  <c r="B73" i="76" s="1"/>
  <c r="B74" i="76" s="1"/>
  <c r="B75" i="76" s="1"/>
  <c r="B76" i="76" s="1"/>
  <c r="B77" i="76" s="1"/>
  <c r="B78" i="76" s="1"/>
  <c r="B79" i="76" s="1"/>
  <c r="B80" i="76" s="1"/>
  <c r="B81" i="76" s="1"/>
  <c r="B82" i="76" s="1"/>
  <c r="B83" i="76" s="1"/>
  <c r="B84" i="76" s="1"/>
  <c r="B85" i="76" s="1"/>
  <c r="B86" i="76" s="1"/>
  <c r="B87" i="76" s="1"/>
  <c r="B88" i="76" s="1"/>
  <c r="B89" i="76" s="1"/>
  <c r="B90" i="76" s="1"/>
  <c r="B91" i="76" s="1"/>
  <c r="B92" i="76" s="1"/>
  <c r="B93" i="76" s="1"/>
  <c r="B94" i="76" s="1"/>
  <c r="B95" i="76" s="1"/>
  <c r="B96" i="76" s="1"/>
  <c r="B97" i="76" s="1"/>
  <c r="B98" i="76" s="1"/>
  <c r="B99" i="76" s="1"/>
  <c r="B100" i="76" s="1"/>
  <c r="B101" i="76" s="1"/>
  <c r="B102" i="76" s="1"/>
  <c r="B103" i="76" s="1"/>
  <c r="B104" i="76" s="1"/>
  <c r="B105" i="76" s="1"/>
  <c r="B106" i="76" s="1"/>
  <c r="B107" i="76" s="1"/>
  <c r="B108" i="76" s="1"/>
  <c r="B109" i="76" s="1"/>
  <c r="B110" i="76" s="1"/>
  <c r="B111" i="76" s="1"/>
  <c r="B112" i="76" s="1"/>
  <c r="B113" i="76" s="1"/>
  <c r="B114" i="76" s="1"/>
  <c r="B115" i="76" s="1"/>
  <c r="B116" i="76" s="1"/>
  <c r="B117" i="76" s="1"/>
  <c r="B118" i="76" s="1"/>
  <c r="B119" i="76" s="1"/>
  <c r="B120" i="76" s="1"/>
  <c r="B121" i="76" s="1"/>
  <c r="B122" i="76" s="1"/>
  <c r="B123" i="76" s="1"/>
  <c r="B124" i="76" s="1"/>
  <c r="B125" i="76" s="1"/>
  <c r="B126" i="76" s="1"/>
  <c r="B127" i="76" s="1"/>
  <c r="B128" i="76" s="1"/>
  <c r="B129" i="76" s="1"/>
  <c r="B130" i="76" s="1"/>
  <c r="B131" i="76" s="1"/>
  <c r="B132" i="76" s="1"/>
  <c r="B133" i="76" s="1"/>
  <c r="B134" i="76" s="1"/>
  <c r="B135" i="76" s="1"/>
  <c r="B136" i="76" s="1"/>
  <c r="B137" i="76" s="1"/>
  <c r="B138" i="76" s="1"/>
  <c r="B139" i="76" s="1"/>
  <c r="B140" i="76" s="1"/>
  <c r="B141" i="76" s="1"/>
  <c r="B142" i="76" s="1"/>
  <c r="B143" i="76" s="1"/>
  <c r="B144" i="76" s="1"/>
  <c r="B145" i="76" s="1"/>
  <c r="B146" i="76" s="1"/>
  <c r="B147" i="76" s="1"/>
  <c r="B148" i="76" s="1"/>
  <c r="B149" i="76" s="1"/>
  <c r="B150" i="76" s="1"/>
  <c r="B151" i="76" s="1"/>
  <c r="B152" i="76" s="1"/>
  <c r="B153" i="76" s="1"/>
  <c r="B154" i="76" s="1"/>
  <c r="B155" i="76" s="1"/>
  <c r="B156" i="76" s="1"/>
  <c r="B157" i="76" s="1"/>
  <c r="B158" i="76" s="1"/>
  <c r="B159" i="76" s="1"/>
  <c r="B160" i="76" s="1"/>
  <c r="B161" i="76" s="1"/>
  <c r="B162" i="76" s="1"/>
  <c r="B163" i="76" s="1"/>
  <c r="B164" i="76" s="1"/>
  <c r="B165" i="76" s="1"/>
  <c r="B166" i="76" s="1"/>
  <c r="B167" i="76" s="1"/>
  <c r="C168" i="76" s="1"/>
  <c r="E46" i="76"/>
  <c r="E45" i="76"/>
  <c r="E43" i="76"/>
  <c r="E18" i="76"/>
  <c r="E17" i="76"/>
  <c r="A11" i="76"/>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A89" i="76" s="1"/>
  <c r="A90" i="76" s="1"/>
  <c r="A91" i="76" s="1"/>
  <c r="A92" i="76" s="1"/>
  <c r="A93" i="76" s="1"/>
  <c r="A94" i="76" s="1"/>
  <c r="A95" i="76" s="1"/>
  <c r="A96" i="76" s="1"/>
  <c r="A97" i="76" s="1"/>
  <c r="A98" i="76" s="1"/>
  <c r="A99" i="76" s="1"/>
  <c r="A100" i="76" s="1"/>
  <c r="A101" i="76" s="1"/>
  <c r="A102" i="76" s="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7" i="76" s="1"/>
  <c r="A158" i="76" s="1"/>
  <c r="A159" i="76" s="1"/>
  <c r="A160" i="76" s="1"/>
  <c r="A161" i="76" s="1"/>
  <c r="A162" i="76" s="1"/>
  <c r="A163" i="76" s="1"/>
  <c r="A164" i="76" s="1"/>
  <c r="A165" i="76" s="1"/>
  <c r="A166" i="76" s="1"/>
  <c r="A167" i="76" s="1"/>
  <c r="B8" i="76"/>
  <c r="B9" i="76" s="1"/>
  <c r="B10" i="76" s="1"/>
  <c r="B11" i="76" s="1"/>
  <c r="B12" i="76" s="1"/>
  <c r="B13" i="76" s="1"/>
  <c r="B14" i="76" s="1"/>
  <c r="B15" i="76" s="1"/>
  <c r="B16" i="76" s="1"/>
  <c r="B17" i="76" s="1"/>
  <c r="B18" i="76" s="1"/>
  <c r="B19" i="76" s="1"/>
  <c r="B20" i="76" s="1"/>
  <c r="B21" i="76" s="1"/>
  <c r="B22" i="76" s="1"/>
  <c r="B23" i="76" s="1"/>
  <c r="B24" i="76" s="1"/>
  <c r="B25" i="76" s="1"/>
  <c r="B26" i="76" s="1"/>
  <c r="B27" i="76" s="1"/>
  <c r="B28" i="76" s="1"/>
  <c r="B29" i="76" s="1"/>
  <c r="B30" i="76" s="1"/>
  <c r="B31" i="76" s="1"/>
  <c r="B32" i="76" s="1"/>
  <c r="B33" i="76" s="1"/>
  <c r="B34" i="76" s="1"/>
  <c r="B35" i="76" s="1"/>
  <c r="B36" i="76" s="1"/>
  <c r="B37" i="76" s="1"/>
  <c r="B38" i="76" s="1"/>
  <c r="B39" i="76" s="1"/>
  <c r="B40" i="76" s="1"/>
  <c r="B41" i="76" s="1"/>
  <c r="B42" i="76" s="1"/>
  <c r="B43" i="76" s="1"/>
  <c r="B44" i="76" s="1"/>
  <c r="B45" i="76" s="1"/>
  <c r="B46" i="76" s="1"/>
  <c r="B47" i="76" s="1"/>
  <c r="A8" i="76"/>
  <c r="A9" i="76" s="1"/>
  <c r="A10" i="76" s="1"/>
  <c r="A9" i="144"/>
  <c r="A10" i="144" s="1"/>
  <c r="A11" i="144" s="1"/>
  <c r="A12" i="144" s="1"/>
  <c r="A13" i="144" s="1"/>
  <c r="A14" i="144" s="1"/>
  <c r="A15" i="144" s="1"/>
  <c r="A16" i="144" s="1"/>
  <c r="A17" i="144" s="1"/>
  <c r="A18" i="144" s="1"/>
  <c r="A19" i="144" s="1"/>
  <c r="A20" i="144" s="1"/>
  <c r="A21" i="144" s="1"/>
  <c r="A22" i="144" s="1"/>
  <c r="A23" i="144" s="1"/>
  <c r="A24" i="144" s="1"/>
  <c r="A25" i="144" s="1"/>
  <c r="A26" i="144" s="1"/>
  <c r="A27" i="144" s="1"/>
  <c r="A28" i="144" s="1"/>
  <c r="A29" i="144" s="1"/>
  <c r="A30" i="144" s="1"/>
  <c r="A31" i="144" s="1"/>
  <c r="A32" i="144" s="1"/>
  <c r="A33" i="144" s="1"/>
  <c r="A34" i="144" s="1"/>
  <c r="A35" i="144" s="1"/>
  <c r="A36" i="144" s="1"/>
  <c r="A37" i="144" s="1"/>
  <c r="A38" i="144" s="1"/>
  <c r="A39" i="144" s="1"/>
  <c r="A40" i="144" s="1"/>
  <c r="A41" i="144" s="1"/>
  <c r="A42" i="144" s="1"/>
  <c r="A43" i="144" s="1"/>
  <c r="A44" i="144" s="1"/>
  <c r="A45" i="144" s="1"/>
  <c r="A46" i="144" s="1"/>
  <c r="A47" i="144" s="1"/>
  <c r="A48" i="144" s="1"/>
  <c r="A49" i="144" s="1"/>
  <c r="A50" i="144" s="1"/>
  <c r="A51" i="144" s="1"/>
  <c r="A52" i="144" s="1"/>
  <c r="A53" i="144" s="1"/>
  <c r="A54" i="144" s="1"/>
  <c r="A55" i="144" s="1"/>
  <c r="A56" i="144" s="1"/>
  <c r="A57" i="144" s="1"/>
  <c r="A58" i="144" s="1"/>
  <c r="A59" i="144" s="1"/>
  <c r="A60" i="144" s="1"/>
  <c r="A61" i="144" s="1"/>
  <c r="A62" i="144" s="1"/>
  <c r="A63" i="144" s="1"/>
  <c r="A64" i="144" s="1"/>
  <c r="A65" i="144" s="1"/>
  <c r="A66" i="144" s="1"/>
  <c r="A67" i="144" s="1"/>
  <c r="A68" i="144" s="1"/>
  <c r="A69" i="144" s="1"/>
  <c r="A70" i="144" s="1"/>
  <c r="A71" i="144" s="1"/>
  <c r="A72" i="144" s="1"/>
  <c r="A73" i="144" s="1"/>
  <c r="B8" i="144"/>
  <c r="B9" i="144" s="1"/>
  <c r="B10" i="144" s="1"/>
  <c r="B11" i="144" s="1"/>
  <c r="B12" i="144" s="1"/>
  <c r="B13" i="144" s="1"/>
  <c r="B14" i="144" s="1"/>
  <c r="B15" i="144" s="1"/>
  <c r="B16" i="144" s="1"/>
  <c r="B17" i="144" s="1"/>
  <c r="B18" i="144" s="1"/>
  <c r="B19" i="144" s="1"/>
  <c r="B20" i="144" s="1"/>
  <c r="B21" i="144" s="1"/>
  <c r="B22" i="144" s="1"/>
  <c r="B23" i="144" s="1"/>
  <c r="B24" i="144" s="1"/>
  <c r="B25" i="144" s="1"/>
  <c r="B26" i="144" s="1"/>
  <c r="B27" i="144" s="1"/>
  <c r="B28" i="144" s="1"/>
  <c r="B29" i="144" s="1"/>
  <c r="B30" i="144" s="1"/>
  <c r="B31" i="144" s="1"/>
  <c r="B32" i="144" s="1"/>
  <c r="B33" i="144" s="1"/>
  <c r="B34" i="144" s="1"/>
  <c r="B35" i="144" s="1"/>
  <c r="B36" i="144" s="1"/>
  <c r="B37" i="144" s="1"/>
  <c r="B38" i="144" s="1"/>
  <c r="B39" i="144" s="1"/>
  <c r="B40" i="144" s="1"/>
  <c r="B41" i="144" s="1"/>
  <c r="B42" i="144" s="1"/>
  <c r="B43" i="144" s="1"/>
  <c r="B44" i="144" s="1"/>
  <c r="B45" i="144" s="1"/>
  <c r="B46" i="144" s="1"/>
  <c r="B47" i="144" s="1"/>
  <c r="B48" i="144" s="1"/>
  <c r="B49" i="144" s="1"/>
  <c r="B50" i="144" s="1"/>
  <c r="B51" i="144" s="1"/>
  <c r="B52" i="144" s="1"/>
  <c r="B53" i="144" s="1"/>
  <c r="B54" i="144" s="1"/>
  <c r="B55" i="144" s="1"/>
  <c r="B56" i="144" s="1"/>
  <c r="B57" i="144" s="1"/>
  <c r="B58" i="144" s="1"/>
  <c r="B59" i="144" s="1"/>
  <c r="B60" i="144" s="1"/>
  <c r="B61" i="144" s="1"/>
  <c r="B62" i="144" s="1"/>
  <c r="B63" i="144" s="1"/>
  <c r="B64" i="144" s="1"/>
  <c r="B65" i="144" s="1"/>
  <c r="B66" i="144" s="1"/>
  <c r="B67" i="144" s="1"/>
  <c r="B68" i="144" s="1"/>
  <c r="B69" i="144" s="1"/>
  <c r="B70" i="144" s="1"/>
  <c r="B71" i="144" s="1"/>
  <c r="B72" i="144" s="1"/>
  <c r="B73" i="144" s="1"/>
  <c r="C74" i="144" s="1"/>
  <c r="A8" i="144"/>
  <c r="C217" i="81" l="1"/>
  <c r="B12" i="47" l="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50" i="47" s="1"/>
  <c r="B51" i="47" s="1"/>
  <c r="B52" i="47" s="1"/>
  <c r="B53" i="47" s="1"/>
  <c r="B54" i="47" s="1"/>
  <c r="B55" i="47" s="1"/>
  <c r="B56" i="47" s="1"/>
  <c r="B57" i="47" s="1"/>
  <c r="B58" i="47" s="1"/>
  <c r="B59" i="47" s="1"/>
  <c r="B60" i="47" s="1"/>
  <c r="B61" i="47" s="1"/>
  <c r="B62" i="47" s="1"/>
  <c r="B63" i="47" s="1"/>
  <c r="B64" i="47" s="1"/>
  <c r="B65" i="47" s="1"/>
  <c r="B66" i="47" s="1"/>
  <c r="B67" i="47" s="1"/>
  <c r="B68" i="47" s="1"/>
  <c r="B69" i="47" s="1"/>
  <c r="B70" i="47" s="1"/>
  <c r="B71" i="47" s="1"/>
  <c r="B72" i="47" s="1"/>
  <c r="B73" i="47" s="1"/>
  <c r="B74" i="47" s="1"/>
  <c r="B75" i="47" s="1"/>
  <c r="B76" i="47" s="1"/>
  <c r="B77" i="47" s="1"/>
  <c r="B78" i="47" s="1"/>
  <c r="B79" i="47" s="1"/>
  <c r="B80" i="47" s="1"/>
  <c r="B81" i="47" s="1"/>
  <c r="B82" i="47" s="1"/>
  <c r="B83" i="47" s="1"/>
  <c r="B84" i="47" s="1"/>
  <c r="B85" i="47" s="1"/>
  <c r="B86" i="47" s="1"/>
  <c r="B87" i="47" s="1"/>
  <c r="B88" i="47" s="1"/>
  <c r="B89" i="47" s="1"/>
  <c r="B90" i="47" s="1"/>
  <c r="B91" i="47" s="1"/>
  <c r="B92" i="47" s="1"/>
  <c r="B93" i="47" s="1"/>
  <c r="B94" i="47" s="1"/>
  <c r="B95" i="47" s="1"/>
  <c r="B96" i="47" s="1"/>
  <c r="B97" i="47" s="1"/>
  <c r="B98" i="47" s="1"/>
  <c r="B99" i="47" s="1"/>
  <c r="B100" i="47" s="1"/>
  <c r="B101" i="47" s="1"/>
  <c r="B102" i="47" s="1"/>
  <c r="B103" i="47" s="1"/>
  <c r="B104" i="47" s="1"/>
  <c r="B105" i="47" s="1"/>
  <c r="B106" i="47" s="1"/>
  <c r="B107" i="47" s="1"/>
  <c r="B108" i="47" s="1"/>
  <c r="B109" i="47" s="1"/>
  <c r="B110" i="47" s="1"/>
  <c r="B111" i="47" s="1"/>
  <c r="B112" i="47" s="1"/>
  <c r="B113" i="47" s="1"/>
  <c r="B114" i="47" s="1"/>
  <c r="B115" i="47" s="1"/>
  <c r="B116" i="47" s="1"/>
  <c r="B117" i="47" s="1"/>
  <c r="B118" i="47" s="1"/>
  <c r="B119" i="47" s="1"/>
  <c r="B120" i="47" s="1"/>
  <c r="B121" i="47" s="1"/>
  <c r="B122" i="47" s="1"/>
  <c r="B123" i="47" s="1"/>
  <c r="B124" i="47" s="1"/>
  <c r="B125" i="47" s="1"/>
  <c r="B126" i="47" s="1"/>
  <c r="B127" i="47" s="1"/>
  <c r="B128" i="47" s="1"/>
  <c r="B129" i="47" s="1"/>
  <c r="B130" i="47" s="1"/>
  <c r="B131" i="47" s="1"/>
  <c r="B132" i="47" s="1"/>
  <c r="B133" i="47" s="1"/>
  <c r="B134" i="47" s="1"/>
  <c r="B135" i="47" s="1"/>
  <c r="B136" i="47" s="1"/>
  <c r="B137" i="47" s="1"/>
  <c r="B138" i="47" s="1"/>
  <c r="B139" i="47" s="1"/>
  <c r="B140" i="47" s="1"/>
  <c r="B141" i="47" s="1"/>
  <c r="B142" i="47" s="1"/>
  <c r="B143" i="47" s="1"/>
  <c r="B144" i="47" s="1"/>
  <c r="B145" i="47" s="1"/>
  <c r="B146" i="47" s="1"/>
  <c r="B147" i="47" s="1"/>
  <c r="B148" i="47" s="1"/>
  <c r="B149" i="47" s="1"/>
  <c r="B150" i="47" s="1"/>
  <c r="B151" i="47" s="1"/>
  <c r="B152" i="47" s="1"/>
  <c r="B153" i="47" s="1"/>
  <c r="B154" i="47" s="1"/>
  <c r="B155" i="47" s="1"/>
  <c r="B156" i="47" s="1"/>
  <c r="B157" i="47" s="1"/>
  <c r="B158" i="47" s="1"/>
  <c r="B159" i="47" s="1"/>
  <c r="B160" i="47" s="1"/>
  <c r="B161" i="47" s="1"/>
  <c r="B162" i="47" s="1"/>
  <c r="B163" i="47" s="1"/>
  <c r="B164" i="47" s="1"/>
  <c r="C165" i="47" s="1"/>
  <c r="B9" i="47"/>
  <c r="B10" i="47" s="1"/>
  <c r="B8" i="47"/>
  <c r="A8" i="47"/>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A111" i="47" s="1"/>
  <c r="A112" i="47" s="1"/>
  <c r="A113" i="47" s="1"/>
  <c r="A114" i="47" s="1"/>
  <c r="A115" i="47" s="1"/>
  <c r="A116" i="47" s="1"/>
  <c r="A117" i="47" s="1"/>
  <c r="A118" i="47" s="1"/>
  <c r="A119" i="47" s="1"/>
  <c r="A120" i="47" s="1"/>
  <c r="A121" i="47" s="1"/>
  <c r="A122" i="47" s="1"/>
  <c r="A123" i="47" s="1"/>
  <c r="A124" i="47" s="1"/>
  <c r="A125" i="47" s="1"/>
  <c r="A126" i="47" s="1"/>
  <c r="A127" i="47" s="1"/>
  <c r="A128" i="47" s="1"/>
  <c r="A129" i="47" s="1"/>
  <c r="A130" i="47" s="1"/>
  <c r="A131" i="47" s="1"/>
  <c r="A132" i="47" s="1"/>
  <c r="A133" i="47" s="1"/>
  <c r="A134" i="47" s="1"/>
  <c r="A135" i="47" s="1"/>
  <c r="A136" i="47" s="1"/>
  <c r="A137" i="47" s="1"/>
  <c r="A138" i="47" s="1"/>
  <c r="A139" i="47" s="1"/>
  <c r="A140" i="47" s="1"/>
  <c r="A141" i="47" s="1"/>
  <c r="A142" i="47" s="1"/>
  <c r="A143" i="47" s="1"/>
  <c r="A144" i="47" s="1"/>
  <c r="A145" i="47" s="1"/>
  <c r="A146" i="47" s="1"/>
  <c r="A147" i="47" s="1"/>
  <c r="A148" i="47" s="1"/>
  <c r="A149" i="47" s="1"/>
  <c r="A150" i="47" s="1"/>
  <c r="A151" i="47" s="1"/>
  <c r="A152" i="47" s="1"/>
  <c r="A153" i="47" s="1"/>
  <c r="A154" i="47" s="1"/>
  <c r="A155" i="47" s="1"/>
  <c r="A156" i="47" s="1"/>
  <c r="A157" i="47" s="1"/>
  <c r="A158" i="47" s="1"/>
  <c r="A159" i="47" s="1"/>
  <c r="A160" i="47" s="1"/>
  <c r="A161" i="47" s="1"/>
  <c r="A162" i="47" s="1"/>
  <c r="A163" i="47" s="1"/>
  <c r="A164" i="47" s="1"/>
  <c r="B8" i="46"/>
  <c r="B9" i="46" s="1"/>
  <c r="B10" i="46" s="1"/>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48" i="46" s="1"/>
  <c r="B49" i="46" s="1"/>
  <c r="B50" i="46" s="1"/>
  <c r="B51" i="46" s="1"/>
  <c r="B52" i="46" s="1"/>
  <c r="B53" i="46" s="1"/>
  <c r="B54" i="46" s="1"/>
  <c r="B55" i="46" s="1"/>
  <c r="B56" i="46" s="1"/>
  <c r="B57" i="46" s="1"/>
  <c r="B58" i="46" s="1"/>
  <c r="B59" i="46" s="1"/>
  <c r="B60" i="46" s="1"/>
  <c r="B61" i="46" s="1"/>
  <c r="B62" i="46" s="1"/>
  <c r="B63" i="46" s="1"/>
  <c r="B64" i="46" s="1"/>
  <c r="B65" i="46" s="1"/>
  <c r="B66" i="46" s="1"/>
  <c r="B67" i="46" s="1"/>
  <c r="B68" i="46" s="1"/>
  <c r="B69" i="46" s="1"/>
  <c r="B70" i="46" s="1"/>
  <c r="B71" i="46" s="1"/>
  <c r="B72" i="46" s="1"/>
  <c r="B73" i="46" s="1"/>
  <c r="B74" i="46" s="1"/>
  <c r="B75" i="46" s="1"/>
  <c r="B76" i="46" s="1"/>
  <c r="B77" i="46" s="1"/>
  <c r="B78" i="46" s="1"/>
  <c r="B79" i="46" s="1"/>
  <c r="B80" i="46" s="1"/>
  <c r="B81" i="46" s="1"/>
  <c r="B82" i="46" s="1"/>
  <c r="B83" i="46" s="1"/>
  <c r="B84" i="46" s="1"/>
  <c r="B85" i="46" s="1"/>
  <c r="B86" i="46" s="1"/>
  <c r="B87" i="46" s="1"/>
  <c r="B88" i="46" s="1"/>
  <c r="B89" i="46" s="1"/>
  <c r="B90" i="46" s="1"/>
  <c r="B91" i="46" s="1"/>
  <c r="B92" i="46" s="1"/>
  <c r="B93" i="46" s="1"/>
  <c r="B94" i="46" s="1"/>
  <c r="B95" i="46" s="1"/>
  <c r="B96" i="46" s="1"/>
  <c r="B97" i="46" s="1"/>
  <c r="B98" i="46" s="1"/>
  <c r="B99" i="46" s="1"/>
  <c r="B100" i="46" s="1"/>
  <c r="B101" i="46" s="1"/>
  <c r="B102" i="46" s="1"/>
  <c r="B103" i="46" s="1"/>
  <c r="B104" i="46" s="1"/>
  <c r="B105" i="46" s="1"/>
  <c r="B106" i="46" s="1"/>
  <c r="B107" i="46" s="1"/>
  <c r="B108" i="46" s="1"/>
  <c r="B109" i="46" s="1"/>
  <c r="B110" i="46" s="1"/>
  <c r="B111" i="46" s="1"/>
  <c r="B112" i="46" s="1"/>
  <c r="B113" i="46" s="1"/>
  <c r="B114" i="46" s="1"/>
  <c r="B115" i="46" s="1"/>
  <c r="B116" i="46" s="1"/>
  <c r="B117" i="46" s="1"/>
  <c r="B118" i="46" s="1"/>
  <c r="B119" i="46" s="1"/>
  <c r="B120" i="46" s="1"/>
  <c r="B121" i="46" s="1"/>
  <c r="B122" i="46" s="1"/>
  <c r="B123" i="46" s="1"/>
  <c r="B124" i="46" s="1"/>
  <c r="B125" i="46" s="1"/>
  <c r="B126" i="46" s="1"/>
  <c r="B127" i="46" s="1"/>
  <c r="B128" i="46" s="1"/>
  <c r="B129" i="46" s="1"/>
  <c r="B130" i="46" s="1"/>
  <c r="B131" i="46" s="1"/>
  <c r="B132" i="46" s="1"/>
  <c r="B133" i="46" s="1"/>
  <c r="B134" i="46" s="1"/>
  <c r="B135" i="46" s="1"/>
  <c r="B136" i="46" s="1"/>
  <c r="B137" i="46" s="1"/>
  <c r="B138" i="46" s="1"/>
  <c r="B139" i="46" s="1"/>
  <c r="B140" i="46" s="1"/>
  <c r="B141" i="46" s="1"/>
  <c r="B142" i="46" s="1"/>
  <c r="B143" i="46" s="1"/>
  <c r="B144" i="46" s="1"/>
  <c r="B145" i="46" s="1"/>
  <c r="B146" i="46" s="1"/>
  <c r="B147" i="46" s="1"/>
  <c r="B148" i="46" s="1"/>
  <c r="B149" i="46" s="1"/>
  <c r="B150" i="46" s="1"/>
  <c r="B151" i="46" s="1"/>
  <c r="B152" i="46" s="1"/>
  <c r="B153" i="46" s="1"/>
  <c r="B154" i="46" s="1"/>
  <c r="B155" i="46" s="1"/>
  <c r="B156" i="46" s="1"/>
  <c r="B157" i="46" s="1"/>
  <c r="B158" i="46" s="1"/>
  <c r="B159" i="46" s="1"/>
  <c r="B160" i="46" s="1"/>
  <c r="B161" i="46" s="1"/>
  <c r="B162" i="46" s="1"/>
  <c r="B163" i="46" s="1"/>
  <c r="B164" i="46" s="1"/>
  <c r="B165" i="46" s="1"/>
  <c r="B166" i="46" s="1"/>
  <c r="C167" i="46" s="1"/>
  <c r="A8" i="46"/>
  <c r="A9" i="46" s="1"/>
  <c r="A10" i="46" s="1"/>
  <c r="A11" i="46" s="1"/>
  <c r="A12" i="46" s="1"/>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50" i="46" s="1"/>
  <c r="A151" i="46" s="1"/>
  <c r="A152" i="46" s="1"/>
  <c r="A153" i="46" s="1"/>
  <c r="A154" i="46" s="1"/>
  <c r="A155" i="46" s="1"/>
  <c r="A156" i="46" s="1"/>
  <c r="A157" i="46" s="1"/>
  <c r="A158" i="46" s="1"/>
  <c r="A159" i="46" s="1"/>
  <c r="A160" i="46" s="1"/>
  <c r="A161" i="46" s="1"/>
  <c r="A162" i="46" s="1"/>
  <c r="A163" i="46" s="1"/>
  <c r="A164" i="46" s="1"/>
  <c r="A165" i="46" s="1"/>
  <c r="A166" i="46" s="1"/>
  <c r="B14" i="45"/>
  <c r="B15" i="45" s="1"/>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B36" i="45" s="1"/>
  <c r="B37" i="45" s="1"/>
  <c r="B38" i="45" s="1"/>
  <c r="B39" i="45" s="1"/>
  <c r="B40" i="45" s="1"/>
  <c r="B41" i="45" s="1"/>
  <c r="B42" i="45" s="1"/>
  <c r="B43" i="45" s="1"/>
  <c r="B44" i="45" s="1"/>
  <c r="B45" i="45" s="1"/>
  <c r="B46" i="45" s="1"/>
  <c r="B47" i="45" s="1"/>
  <c r="B48" i="45" s="1"/>
  <c r="B49" i="45" s="1"/>
  <c r="B50" i="45" s="1"/>
  <c r="B51" i="45" s="1"/>
  <c r="B52" i="45" s="1"/>
  <c r="B53" i="45" s="1"/>
  <c r="B54" i="45" s="1"/>
  <c r="B55" i="45" s="1"/>
  <c r="B56" i="45" s="1"/>
  <c r="B57" i="45" s="1"/>
  <c r="B58" i="45" s="1"/>
  <c r="B59" i="45" s="1"/>
  <c r="B60" i="45" s="1"/>
  <c r="B61" i="45" s="1"/>
  <c r="B62" i="45" s="1"/>
  <c r="B63" i="45" s="1"/>
  <c r="B64" i="45" s="1"/>
  <c r="B65" i="45" s="1"/>
  <c r="B66" i="45" s="1"/>
  <c r="B67" i="45" s="1"/>
  <c r="B68" i="45" s="1"/>
  <c r="B69" i="45" s="1"/>
  <c r="B70" i="45" s="1"/>
  <c r="B71" i="45" s="1"/>
  <c r="B72" i="45" s="1"/>
  <c r="B73" i="45" s="1"/>
  <c r="B74" i="45" s="1"/>
  <c r="B75" i="45" s="1"/>
  <c r="B76" i="45" s="1"/>
  <c r="B77" i="45" s="1"/>
  <c r="B78" i="45" s="1"/>
  <c r="B79" i="45" s="1"/>
  <c r="B80" i="45" s="1"/>
  <c r="B81" i="45" s="1"/>
  <c r="B82" i="45" s="1"/>
  <c r="B83" i="45" s="1"/>
  <c r="B84" i="45" s="1"/>
  <c r="B85" i="45" s="1"/>
  <c r="B86" i="45" s="1"/>
  <c r="B87" i="45" s="1"/>
  <c r="B88" i="45" s="1"/>
  <c r="B89" i="45" s="1"/>
  <c r="B90" i="45" s="1"/>
  <c r="B91" i="45" s="1"/>
  <c r="B92" i="45" s="1"/>
  <c r="B93" i="45" s="1"/>
  <c r="B94" i="45" s="1"/>
  <c r="B95" i="45" s="1"/>
  <c r="B96" i="45" s="1"/>
  <c r="B97" i="45" s="1"/>
  <c r="B98" i="45" s="1"/>
  <c r="B99" i="45" s="1"/>
  <c r="B100" i="45" s="1"/>
  <c r="B101" i="45" s="1"/>
  <c r="B102" i="45" s="1"/>
  <c r="B103" i="45" s="1"/>
  <c r="B104" i="45" s="1"/>
  <c r="B105" i="45" s="1"/>
  <c r="B106" i="45" s="1"/>
  <c r="B107" i="45" s="1"/>
  <c r="B108" i="45" s="1"/>
  <c r="B109" i="45" s="1"/>
  <c r="B110" i="45" s="1"/>
  <c r="B111" i="45" s="1"/>
  <c r="B112" i="45" s="1"/>
  <c r="B113" i="45" s="1"/>
  <c r="B114" i="45" s="1"/>
  <c r="B115" i="45" s="1"/>
  <c r="B116" i="45" s="1"/>
  <c r="B117" i="45" s="1"/>
  <c r="B118" i="45" s="1"/>
  <c r="B119" i="45" s="1"/>
  <c r="B120" i="45" s="1"/>
  <c r="B121" i="45" s="1"/>
  <c r="B122" i="45" s="1"/>
  <c r="B123" i="45" s="1"/>
  <c r="B124" i="45" s="1"/>
  <c r="B125" i="45" s="1"/>
  <c r="B126" i="45" s="1"/>
  <c r="B127" i="45" s="1"/>
  <c r="B128" i="45" s="1"/>
  <c r="B129" i="45" s="1"/>
  <c r="B130" i="45" s="1"/>
  <c r="B131" i="45" s="1"/>
  <c r="B132" i="45" s="1"/>
  <c r="B133" i="45" s="1"/>
  <c r="B134" i="45" s="1"/>
  <c r="B135" i="45" s="1"/>
  <c r="B136" i="45" s="1"/>
  <c r="B137" i="45" s="1"/>
  <c r="B138" i="45" s="1"/>
  <c r="B139" i="45" s="1"/>
  <c r="B140" i="45" s="1"/>
  <c r="B141" i="45" s="1"/>
  <c r="B142" i="45" s="1"/>
  <c r="B143" i="45" s="1"/>
  <c r="B144" i="45" s="1"/>
  <c r="B145" i="45" s="1"/>
  <c r="B146" i="45" s="1"/>
  <c r="B147" i="45" s="1"/>
  <c r="B148" i="45" s="1"/>
  <c r="B149" i="45" s="1"/>
  <c r="B150" i="45" s="1"/>
  <c r="B151" i="45" s="1"/>
  <c r="B152" i="45" s="1"/>
  <c r="B153" i="45" s="1"/>
  <c r="B154" i="45" s="1"/>
  <c r="B155" i="45" s="1"/>
  <c r="B156" i="45" s="1"/>
  <c r="B157" i="45" s="1"/>
  <c r="B158" i="45" s="1"/>
  <c r="B159" i="45" s="1"/>
  <c r="B160" i="45" s="1"/>
  <c r="B161" i="45" s="1"/>
  <c r="B162" i="45" s="1"/>
  <c r="B163" i="45" s="1"/>
  <c r="B164" i="45" s="1"/>
  <c r="C165" i="45" s="1"/>
  <c r="B12" i="45"/>
  <c r="B13" i="45" s="1"/>
  <c r="A10" i="45"/>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B9" i="45"/>
  <c r="B10" i="45" s="1"/>
  <c r="B8" i="45"/>
  <c r="A8" i="45"/>
  <c r="A9" i="45" s="1"/>
  <c r="B8" i="44"/>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C165" i="44" s="1"/>
  <c r="A8" i="44"/>
  <c r="A9" i="44" s="1"/>
  <c r="A10" i="44" s="1"/>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A124" i="44" s="1"/>
  <c r="A125" i="44" s="1"/>
  <c r="A126" i="44" s="1"/>
  <c r="A127" i="44" s="1"/>
  <c r="A128" i="44" s="1"/>
  <c r="A129" i="44" s="1"/>
  <c r="A130" i="44" s="1"/>
  <c r="A131" i="44" s="1"/>
  <c r="A132" i="44" s="1"/>
  <c r="A133" i="44" s="1"/>
  <c r="A134" i="44" s="1"/>
  <c r="A135" i="44" s="1"/>
  <c r="A136" i="44" s="1"/>
  <c r="A137" i="44" s="1"/>
  <c r="A138" i="44" s="1"/>
  <c r="A139" i="44" s="1"/>
  <c r="A140" i="44" s="1"/>
  <c r="A141" i="44" s="1"/>
  <c r="A142" i="44" s="1"/>
  <c r="A143" i="44" s="1"/>
  <c r="A144" i="44" s="1"/>
  <c r="A145" i="44" s="1"/>
  <c r="A146" i="44" s="1"/>
  <c r="A147" i="44" s="1"/>
  <c r="A148" i="44" s="1"/>
  <c r="A149" i="44" s="1"/>
  <c r="A150" i="44" s="1"/>
  <c r="A151" i="44" s="1"/>
  <c r="A152" i="44" s="1"/>
  <c r="A153" i="44" s="1"/>
  <c r="A154" i="44" s="1"/>
  <c r="A155" i="44" s="1"/>
  <c r="A156" i="44" s="1"/>
  <c r="A157" i="44" s="1"/>
  <c r="A158" i="44" s="1"/>
  <c r="A159" i="44" s="1"/>
  <c r="A160" i="44" s="1"/>
  <c r="A161" i="44" s="1"/>
  <c r="A162" i="44" s="1"/>
  <c r="A163" i="44" s="1"/>
  <c r="A164" i="44" s="1"/>
  <c r="A8" i="143" l="1"/>
  <c r="B8" i="143"/>
  <c r="A9" i="143"/>
  <c r="A10" i="143" s="1"/>
  <c r="B9" i="143"/>
  <c r="B10" i="143" s="1"/>
  <c r="A11" i="143"/>
  <c r="A12" i="143" s="1"/>
  <c r="A13" i="143" s="1"/>
  <c r="A14" i="143" s="1"/>
  <c r="A15" i="143" s="1"/>
  <c r="A16" i="143" s="1"/>
  <c r="A17" i="143" s="1"/>
  <c r="A18" i="143" s="1"/>
  <c r="A19" i="143" s="1"/>
  <c r="A20" i="143" s="1"/>
  <c r="A21" i="143" s="1"/>
  <c r="A22" i="143" s="1"/>
  <c r="A23" i="143" s="1"/>
  <c r="A24" i="143" s="1"/>
  <c r="A25" i="143" s="1"/>
  <c r="A26" i="143" s="1"/>
  <c r="A27" i="143" s="1"/>
  <c r="A28" i="143" s="1"/>
  <c r="A29" i="143" s="1"/>
  <c r="A30" i="143" s="1"/>
  <c r="A31" i="143" s="1"/>
  <c r="A32" i="143" s="1"/>
  <c r="A33" i="143" s="1"/>
  <c r="A34" i="143" s="1"/>
  <c r="A35" i="143" s="1"/>
  <c r="A36" i="143" s="1"/>
  <c r="A37" i="143" s="1"/>
  <c r="A38" i="143" s="1"/>
  <c r="A39" i="143" s="1"/>
  <c r="A40" i="143" s="1"/>
  <c r="A41" i="143" s="1"/>
  <c r="A42" i="143" s="1"/>
  <c r="A43" i="143" s="1"/>
  <c r="A44" i="143" s="1"/>
  <c r="A45" i="143" s="1"/>
  <c r="A46" i="143" s="1"/>
  <c r="A47" i="143" s="1"/>
  <c r="A48" i="143" s="1"/>
  <c r="A49" i="143" s="1"/>
  <c r="A50" i="143" s="1"/>
  <c r="A51" i="143" s="1"/>
  <c r="A52" i="143" s="1"/>
  <c r="A53" i="143" s="1"/>
  <c r="A54" i="143" s="1"/>
  <c r="A55" i="143" s="1"/>
  <c r="A56" i="143" s="1"/>
  <c r="A57" i="143" s="1"/>
  <c r="A58" i="143" s="1"/>
  <c r="A59" i="143" s="1"/>
  <c r="A60" i="143" s="1"/>
  <c r="A61" i="143" s="1"/>
  <c r="A62" i="143" s="1"/>
  <c r="A63" i="143" s="1"/>
  <c r="A64" i="143" s="1"/>
  <c r="A65" i="143" s="1"/>
  <c r="A66" i="143" s="1"/>
  <c r="A67" i="143" s="1"/>
  <c r="A68" i="143" s="1"/>
  <c r="A69" i="143" s="1"/>
  <c r="A70" i="143" s="1"/>
  <c r="A71" i="143" s="1"/>
  <c r="A72" i="143" s="1"/>
  <c r="A73" i="143" s="1"/>
  <c r="A74" i="143" s="1"/>
  <c r="A75" i="143" s="1"/>
  <c r="A76" i="143" s="1"/>
  <c r="A77" i="143" s="1"/>
  <c r="A78" i="143" s="1"/>
  <c r="A79" i="143" s="1"/>
  <c r="A80" i="143" s="1"/>
  <c r="A81" i="143" s="1"/>
  <c r="A82" i="143" s="1"/>
  <c r="A83" i="143" s="1"/>
  <c r="A84" i="143" s="1"/>
  <c r="A85" i="143" s="1"/>
  <c r="A86" i="143" s="1"/>
  <c r="A87" i="143" s="1"/>
  <c r="A88" i="143" s="1"/>
  <c r="A89" i="143" s="1"/>
  <c r="A90" i="143" s="1"/>
  <c r="A91" i="143" s="1"/>
  <c r="A92" i="143" s="1"/>
  <c r="A93" i="143" s="1"/>
  <c r="A94" i="143" s="1"/>
  <c r="A95" i="143" s="1"/>
  <c r="A96" i="143" s="1"/>
  <c r="A97" i="143" s="1"/>
  <c r="A98" i="143" s="1"/>
  <c r="A99" i="143" s="1"/>
  <c r="A100" i="143" s="1"/>
  <c r="A101" i="143" s="1"/>
  <c r="A102" i="143" s="1"/>
  <c r="A103" i="143" s="1"/>
  <c r="A104" i="143" s="1"/>
  <c r="A105" i="143" s="1"/>
  <c r="A106" i="143" s="1"/>
  <c r="A107" i="143" s="1"/>
  <c r="A108" i="143" s="1"/>
  <c r="A109" i="143" s="1"/>
  <c r="A110" i="143" s="1"/>
  <c r="A111" i="143" s="1"/>
  <c r="A112" i="143" s="1"/>
  <c r="A113" i="143" s="1"/>
  <c r="A114" i="143" s="1"/>
  <c r="B11" i="143"/>
  <c r="B12" i="143" s="1"/>
  <c r="B13" i="143" s="1"/>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2"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4"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5" i="143" s="1"/>
  <c r="B106" i="143" s="1"/>
  <c r="B107" i="143" s="1"/>
  <c r="B108" i="143" s="1"/>
  <c r="B109" i="143" s="1"/>
  <c r="B110" i="143" s="1"/>
  <c r="B111" i="143" s="1"/>
  <c r="B112" i="143" s="1"/>
  <c r="B113" i="143" s="1"/>
  <c r="B114" i="143" s="1"/>
  <c r="C115" i="143" s="1"/>
  <c r="B9" i="139"/>
  <c r="B10" i="139" s="1"/>
  <c r="B11" i="139" s="1"/>
  <c r="B12" i="139" s="1"/>
  <c r="B13" i="139" s="1"/>
  <c r="B14" i="139" s="1"/>
  <c r="B15" i="139" s="1"/>
  <c r="B16" i="139" s="1"/>
  <c r="B17" i="139" s="1"/>
  <c r="B18" i="139" s="1"/>
  <c r="B19" i="139" s="1"/>
  <c r="B20" i="139" s="1"/>
  <c r="B21" i="139" s="1"/>
  <c r="B22" i="139" s="1"/>
  <c r="B23" i="139" s="1"/>
  <c r="B24" i="139" s="1"/>
  <c r="B25" i="139" s="1"/>
  <c r="B26" i="139" s="1"/>
  <c r="B27" i="139" s="1"/>
  <c r="B28" i="139" s="1"/>
  <c r="B29" i="139" s="1"/>
  <c r="B30" i="139" s="1"/>
  <c r="B31" i="139" s="1"/>
  <c r="B32" i="139" s="1"/>
  <c r="B33" i="139" s="1"/>
  <c r="B34" i="139" s="1"/>
  <c r="B35" i="139" s="1"/>
  <c r="B36" i="139" s="1"/>
  <c r="B37" i="139" s="1"/>
  <c r="B38" i="139" s="1"/>
  <c r="B39" i="139" s="1"/>
  <c r="B40" i="139" s="1"/>
  <c r="B41" i="139" s="1"/>
  <c r="B42" i="139" s="1"/>
  <c r="B43" i="139" s="1"/>
  <c r="B44" i="139" s="1"/>
  <c r="B45" i="139" s="1"/>
  <c r="B46" i="139" s="1"/>
  <c r="B47" i="139" s="1"/>
  <c r="B48" i="139" s="1"/>
  <c r="B49" i="139" s="1"/>
  <c r="B50" i="139" s="1"/>
  <c r="B51" i="139" s="1"/>
  <c r="B52" i="139" s="1"/>
  <c r="B53" i="139" s="1"/>
  <c r="B54" i="139" s="1"/>
  <c r="B55" i="139" s="1"/>
  <c r="B56" i="139" s="1"/>
  <c r="B57" i="139" s="1"/>
  <c r="B58" i="139" s="1"/>
  <c r="B59" i="139" s="1"/>
  <c r="B60" i="139" s="1"/>
  <c r="B61" i="139" s="1"/>
  <c r="B62" i="139" s="1"/>
  <c r="B63" i="139" s="1"/>
  <c r="B64" i="139" s="1"/>
  <c r="B65" i="139" s="1"/>
  <c r="B66" i="139" s="1"/>
  <c r="B67" i="139" s="1"/>
  <c r="B68" i="139" s="1"/>
  <c r="B69" i="139" s="1"/>
  <c r="B70" i="139" s="1"/>
  <c r="B71" i="139" s="1"/>
  <c r="B72" i="139" s="1"/>
  <c r="B73" i="139" s="1"/>
  <c r="B74" i="139" s="1"/>
  <c r="B75" i="139" s="1"/>
  <c r="B76" i="139" s="1"/>
  <c r="B77" i="139" s="1"/>
  <c r="B78" i="139" s="1"/>
  <c r="B79" i="139" s="1"/>
  <c r="B80" i="139" s="1"/>
  <c r="B81" i="139" s="1"/>
  <c r="B82" i="139" s="1"/>
  <c r="B83" i="139" s="1"/>
  <c r="B84" i="139" s="1"/>
  <c r="B85" i="139" s="1"/>
  <c r="B86" i="139" s="1"/>
  <c r="B87" i="139" s="1"/>
  <c r="B88" i="139" s="1"/>
  <c r="B89" i="139" s="1"/>
  <c r="B90" i="139" s="1"/>
  <c r="B91" i="139" s="1"/>
  <c r="B92" i="139" s="1"/>
  <c r="B93" i="139" s="1"/>
  <c r="B94" i="139" s="1"/>
  <c r="B95" i="139" s="1"/>
  <c r="B96" i="139" s="1"/>
  <c r="B97" i="139" s="1"/>
  <c r="B98" i="139" s="1"/>
  <c r="B99" i="139" s="1"/>
  <c r="B100" i="139" s="1"/>
  <c r="B101" i="139" s="1"/>
  <c r="B102" i="139" s="1"/>
  <c r="B103" i="139" s="1"/>
  <c r="B104" i="139" s="1"/>
  <c r="B105" i="139" s="1"/>
  <c r="B106" i="139" s="1"/>
  <c r="B107" i="139" s="1"/>
  <c r="B108" i="139" s="1"/>
  <c r="B109" i="139" s="1"/>
  <c r="B110" i="139" s="1"/>
  <c r="B111" i="139" s="1"/>
  <c r="B112" i="139" s="1"/>
  <c r="B113" i="139" s="1"/>
  <c r="B114" i="139" s="1"/>
  <c r="B115" i="139" s="1"/>
  <c r="B116" i="139" s="1"/>
  <c r="B117" i="139" s="1"/>
  <c r="B118" i="139" s="1"/>
  <c r="B119" i="139" s="1"/>
  <c r="B120" i="139" s="1"/>
  <c r="B121" i="139" s="1"/>
  <c r="B122" i="139" s="1"/>
  <c r="B123" i="139" s="1"/>
  <c r="B124" i="139" s="1"/>
  <c r="B125" i="139" s="1"/>
  <c r="B126" i="139" s="1"/>
  <c r="C127" i="139" s="1"/>
  <c r="A9" i="139"/>
  <c r="A10" i="139" s="1"/>
  <c r="A11" i="139" s="1"/>
  <c r="A12" i="139" s="1"/>
  <c r="A13" i="139" s="1"/>
  <c r="A14" i="139" s="1"/>
  <c r="A15" i="139" s="1"/>
  <c r="A16" i="139" s="1"/>
  <c r="A17" i="139" s="1"/>
  <c r="A18" i="139" s="1"/>
  <c r="A19" i="139" s="1"/>
  <c r="A20" i="139" s="1"/>
  <c r="A21" i="139" s="1"/>
  <c r="A22" i="139" s="1"/>
  <c r="A23" i="139" s="1"/>
  <c r="A24" i="139" s="1"/>
  <c r="A25" i="139" s="1"/>
  <c r="A26" i="139" s="1"/>
  <c r="A27" i="139" s="1"/>
  <c r="A28" i="139" s="1"/>
  <c r="A29" i="139" s="1"/>
  <c r="A30" i="139" s="1"/>
  <c r="A31" i="139" s="1"/>
  <c r="A32" i="139" s="1"/>
  <c r="A33" i="139" s="1"/>
  <c r="A34" i="139" s="1"/>
  <c r="A35" i="139" s="1"/>
  <c r="A36" i="139" s="1"/>
  <c r="A37" i="139" s="1"/>
  <c r="A38" i="139" s="1"/>
  <c r="A39" i="139" s="1"/>
  <c r="A40" i="139" s="1"/>
  <c r="A41" i="139" s="1"/>
  <c r="A42" i="139" s="1"/>
  <c r="A43" i="139" s="1"/>
  <c r="A44" i="139" s="1"/>
  <c r="A45" i="139" s="1"/>
  <c r="A46" i="139" s="1"/>
  <c r="A47" i="139" s="1"/>
  <c r="A48" i="139" s="1"/>
  <c r="A49" i="139" s="1"/>
  <c r="A50" i="139" s="1"/>
  <c r="A51" i="139" s="1"/>
  <c r="A52" i="139" s="1"/>
  <c r="A53" i="139" s="1"/>
  <c r="A54" i="139" s="1"/>
  <c r="A55" i="139" s="1"/>
  <c r="A56" i="139" s="1"/>
  <c r="A57" i="139" s="1"/>
  <c r="A58" i="139" s="1"/>
  <c r="A59" i="139" s="1"/>
  <c r="A60" i="139" s="1"/>
  <c r="A61" i="139" s="1"/>
  <c r="A62" i="139" s="1"/>
  <c r="A63" i="139" s="1"/>
  <c r="A64" i="139" s="1"/>
  <c r="A65" i="139" s="1"/>
  <c r="A66" i="139" s="1"/>
  <c r="A67" i="139" s="1"/>
  <c r="A68" i="139" s="1"/>
  <c r="A69" i="139" s="1"/>
  <c r="A70" i="139" s="1"/>
  <c r="A71" i="139" s="1"/>
  <c r="A72" i="139" s="1"/>
  <c r="A73" i="139" s="1"/>
  <c r="A74" i="139" s="1"/>
  <c r="A75" i="139" s="1"/>
  <c r="A76" i="139" s="1"/>
  <c r="A77" i="139" s="1"/>
  <c r="A78" i="139" s="1"/>
  <c r="A79" i="139" s="1"/>
  <c r="A80" i="139" s="1"/>
  <c r="A81" i="139" s="1"/>
  <c r="A82" i="139" s="1"/>
  <c r="A83" i="139" s="1"/>
  <c r="A84" i="139" s="1"/>
  <c r="A85" i="139" s="1"/>
  <c r="A86" i="139" s="1"/>
  <c r="A87" i="139" s="1"/>
  <c r="A88" i="139" s="1"/>
  <c r="A89" i="139" s="1"/>
  <c r="A90" i="139" s="1"/>
  <c r="A91" i="139" s="1"/>
  <c r="A92" i="139" s="1"/>
  <c r="A93" i="139" s="1"/>
  <c r="A94" i="139" s="1"/>
  <c r="A95" i="139" s="1"/>
  <c r="A96" i="139" s="1"/>
  <c r="A97" i="139" s="1"/>
  <c r="A98" i="139" s="1"/>
  <c r="A99" i="139" s="1"/>
  <c r="A100" i="139" s="1"/>
  <c r="A101" i="139" s="1"/>
  <c r="A102" i="139" s="1"/>
  <c r="A103" i="139" s="1"/>
  <c r="A104" i="139" s="1"/>
  <c r="A105" i="139" s="1"/>
  <c r="A106" i="139" s="1"/>
  <c r="A107" i="139" s="1"/>
  <c r="A108" i="139" s="1"/>
  <c r="A109" i="139" s="1"/>
  <c r="A110" i="139" s="1"/>
  <c r="A111" i="139" s="1"/>
  <c r="A112" i="139" s="1"/>
  <c r="A113" i="139" s="1"/>
  <c r="A114" i="139" s="1"/>
  <c r="A115" i="139" s="1"/>
  <c r="A116" i="139" s="1"/>
  <c r="A117" i="139" s="1"/>
  <c r="A118" i="139" s="1"/>
  <c r="A119" i="139" s="1"/>
  <c r="A120" i="139" s="1"/>
  <c r="A121" i="139" s="1"/>
  <c r="A122" i="139" s="1"/>
  <c r="A123" i="139" s="1"/>
  <c r="A124" i="139" s="1"/>
  <c r="A125" i="139" s="1"/>
  <c r="A126" i="139" s="1"/>
  <c r="B8" i="139"/>
  <c r="A8" i="139"/>
  <c r="B9" i="129"/>
  <c r="B10" i="129" s="1"/>
  <c r="B11" i="129" s="1"/>
  <c r="B12" i="129" s="1"/>
  <c r="B13" i="129" s="1"/>
  <c r="B14" i="129" s="1"/>
  <c r="B15" i="129" s="1"/>
  <c r="B16" i="129" s="1"/>
  <c r="B17" i="129" s="1"/>
  <c r="B18" i="129" s="1"/>
  <c r="B19" i="129" s="1"/>
  <c r="B20" i="129" s="1"/>
  <c r="B21" i="129" s="1"/>
  <c r="B22" i="129" s="1"/>
  <c r="B23" i="129" s="1"/>
  <c r="B24" i="129" s="1"/>
  <c r="B25" i="129" s="1"/>
  <c r="B26" i="129" s="1"/>
  <c r="B27" i="129" s="1"/>
  <c r="B28" i="129" s="1"/>
  <c r="B29" i="129" s="1"/>
  <c r="B30" i="129" s="1"/>
  <c r="B31" i="129" s="1"/>
  <c r="B32" i="129" s="1"/>
  <c r="B33" i="129" s="1"/>
  <c r="B34" i="129" s="1"/>
  <c r="B35" i="129" s="1"/>
  <c r="B36" i="129" s="1"/>
  <c r="B37" i="129" s="1"/>
  <c r="B38" i="129" s="1"/>
  <c r="B39" i="129" s="1"/>
  <c r="B40" i="129" s="1"/>
  <c r="B41" i="129" s="1"/>
  <c r="B42" i="129" s="1"/>
  <c r="B43" i="129" s="1"/>
  <c r="B44" i="129" s="1"/>
  <c r="B45" i="129" s="1"/>
  <c r="B46" i="129" s="1"/>
  <c r="B47" i="129" s="1"/>
  <c r="B48" i="129" s="1"/>
  <c r="B49" i="129" s="1"/>
  <c r="B50" i="129" s="1"/>
  <c r="B51" i="129" s="1"/>
  <c r="B52" i="129" s="1"/>
  <c r="B53" i="129" s="1"/>
  <c r="B54" i="129" s="1"/>
  <c r="B55" i="129" s="1"/>
  <c r="B56" i="129" s="1"/>
  <c r="B57" i="129" s="1"/>
  <c r="B58" i="129" s="1"/>
  <c r="B59" i="129" s="1"/>
  <c r="B60" i="129" s="1"/>
  <c r="B61" i="129" s="1"/>
  <c r="B62" i="129" s="1"/>
  <c r="B63" i="129" s="1"/>
  <c r="B64" i="129" s="1"/>
  <c r="B65" i="129" s="1"/>
  <c r="B66" i="129" s="1"/>
  <c r="B67" i="129" s="1"/>
  <c r="B68" i="129" s="1"/>
  <c r="B69" i="129" s="1"/>
  <c r="B70" i="129" s="1"/>
  <c r="B71" i="129" s="1"/>
  <c r="B72" i="129" s="1"/>
  <c r="B73" i="129" s="1"/>
  <c r="B74" i="129" s="1"/>
  <c r="B75" i="129" s="1"/>
  <c r="B76" i="129" s="1"/>
  <c r="B77" i="129" s="1"/>
  <c r="B78" i="129" s="1"/>
  <c r="B79" i="129" s="1"/>
  <c r="B80" i="129" s="1"/>
  <c r="B81" i="129" s="1"/>
  <c r="B82" i="129" s="1"/>
  <c r="B83" i="129" s="1"/>
  <c r="B84" i="129" s="1"/>
  <c r="B85" i="129" s="1"/>
  <c r="B86" i="129" s="1"/>
  <c r="B87" i="129" s="1"/>
  <c r="B88" i="129" s="1"/>
  <c r="B89" i="129" s="1"/>
  <c r="B90" i="129" s="1"/>
  <c r="B91" i="129" s="1"/>
  <c r="B92" i="129" s="1"/>
  <c r="B93" i="129" s="1"/>
  <c r="B94" i="129" s="1"/>
  <c r="C95" i="129" s="1"/>
  <c r="A9" i="129"/>
  <c r="A10" i="129" s="1"/>
  <c r="A11" i="129" s="1"/>
  <c r="A12" i="129" s="1"/>
  <c r="A13" i="129" s="1"/>
  <c r="A14" i="129" s="1"/>
  <c r="A15" i="129" s="1"/>
  <c r="A16" i="129" s="1"/>
  <c r="A17" i="129" s="1"/>
  <c r="A18" i="129" s="1"/>
  <c r="A19" i="129" s="1"/>
  <c r="A20" i="129" s="1"/>
  <c r="A21" i="129" s="1"/>
  <c r="A22" i="129" s="1"/>
  <c r="A23" i="129" s="1"/>
  <c r="A24" i="129" s="1"/>
  <c r="A25" i="129" s="1"/>
  <c r="A26" i="129" s="1"/>
  <c r="A27" i="129" s="1"/>
  <c r="A28" i="129" s="1"/>
  <c r="A29" i="129" s="1"/>
  <c r="A30" i="129" s="1"/>
  <c r="A31" i="129" s="1"/>
  <c r="A32" i="129" s="1"/>
  <c r="A33" i="129" s="1"/>
  <c r="A34" i="129" s="1"/>
  <c r="A35" i="129" s="1"/>
  <c r="A36" i="129" s="1"/>
  <c r="A37" i="129" s="1"/>
  <c r="A38" i="129" s="1"/>
  <c r="A39" i="129" s="1"/>
  <c r="A40" i="129" s="1"/>
  <c r="A41" i="129" s="1"/>
  <c r="A42" i="129" s="1"/>
  <c r="A43" i="129" s="1"/>
  <c r="A44" i="129" s="1"/>
  <c r="A45" i="129" s="1"/>
  <c r="A46" i="129" s="1"/>
  <c r="A47" i="129" s="1"/>
  <c r="A48" i="129" s="1"/>
  <c r="A49" i="129" s="1"/>
  <c r="A50" i="129" s="1"/>
  <c r="A51" i="129" s="1"/>
  <c r="A52" i="129" s="1"/>
  <c r="A53" i="129" s="1"/>
  <c r="A54" i="129" s="1"/>
  <c r="A55" i="129" s="1"/>
  <c r="A56" i="129" s="1"/>
  <c r="A57" i="129" s="1"/>
  <c r="A58" i="129" s="1"/>
  <c r="A59" i="129" s="1"/>
  <c r="A60" i="129" s="1"/>
  <c r="A61" i="129" s="1"/>
  <c r="A62" i="129" s="1"/>
  <c r="A63" i="129" s="1"/>
  <c r="A64" i="129" s="1"/>
  <c r="A65" i="129" s="1"/>
  <c r="A66" i="129" s="1"/>
  <c r="A67" i="129" s="1"/>
  <c r="A68" i="129" s="1"/>
  <c r="A69" i="129" s="1"/>
  <c r="A70" i="129" s="1"/>
  <c r="A71" i="129" s="1"/>
  <c r="A72" i="129" s="1"/>
  <c r="A73" i="129" s="1"/>
  <c r="A74" i="129" s="1"/>
  <c r="A75" i="129" s="1"/>
  <c r="A76" i="129" s="1"/>
  <c r="A77" i="129" s="1"/>
  <c r="A78" i="129" s="1"/>
  <c r="A79" i="129" s="1"/>
  <c r="A80" i="129" s="1"/>
  <c r="A81" i="129" s="1"/>
  <c r="A82" i="129" s="1"/>
  <c r="A83" i="129" s="1"/>
  <c r="A84" i="129" s="1"/>
  <c r="A85" i="129" s="1"/>
  <c r="A86" i="129" s="1"/>
  <c r="A87" i="129" s="1"/>
  <c r="A88" i="129" s="1"/>
  <c r="A89" i="129" s="1"/>
  <c r="A90" i="129" s="1"/>
  <c r="A91" i="129" s="1"/>
  <c r="A92" i="129" s="1"/>
  <c r="A93" i="129" s="1"/>
  <c r="A94" i="129" s="1"/>
  <c r="B8" i="129"/>
  <c r="A8" i="129"/>
  <c r="B9" i="128"/>
  <c r="B10" i="128" s="1"/>
  <c r="B11" i="128" s="1"/>
  <c r="B12" i="128" s="1"/>
  <c r="B13" i="128" s="1"/>
  <c r="B14" i="128" s="1"/>
  <c r="B15" i="128" s="1"/>
  <c r="B16" i="128" s="1"/>
  <c r="B17" i="128" s="1"/>
  <c r="B18" i="128" s="1"/>
  <c r="B19" i="128" s="1"/>
  <c r="B20" i="128" s="1"/>
  <c r="B21" i="128" s="1"/>
  <c r="B22" i="128" s="1"/>
  <c r="B23" i="128" s="1"/>
  <c r="B24" i="128" s="1"/>
  <c r="B25" i="128" s="1"/>
  <c r="B26" i="128" s="1"/>
  <c r="B27" i="128" s="1"/>
  <c r="B28" i="128" s="1"/>
  <c r="B29" i="128" s="1"/>
  <c r="B30" i="128" s="1"/>
  <c r="B31" i="128" s="1"/>
  <c r="B32" i="128" s="1"/>
  <c r="B33" i="128" s="1"/>
  <c r="B34" i="128" s="1"/>
  <c r="B35" i="128" s="1"/>
  <c r="B36" i="128" s="1"/>
  <c r="B37" i="128" s="1"/>
  <c r="B38" i="128" s="1"/>
  <c r="B39" i="128" s="1"/>
  <c r="B40" i="128" s="1"/>
  <c r="B41" i="128" s="1"/>
  <c r="B42" i="128" s="1"/>
  <c r="B43" i="128" s="1"/>
  <c r="B44" i="128" s="1"/>
  <c r="B45" i="128" s="1"/>
  <c r="B46" i="128" s="1"/>
  <c r="B47" i="128" s="1"/>
  <c r="B48" i="128" s="1"/>
  <c r="B49" i="128" s="1"/>
  <c r="B50" i="128" s="1"/>
  <c r="B51" i="128" s="1"/>
  <c r="B52" i="128" s="1"/>
  <c r="B53" i="128" s="1"/>
  <c r="B54" i="128" s="1"/>
  <c r="B55" i="128" s="1"/>
  <c r="B56" i="128" s="1"/>
  <c r="B57" i="128" s="1"/>
  <c r="B58" i="128" s="1"/>
  <c r="B59" i="128" s="1"/>
  <c r="B60" i="128" s="1"/>
  <c r="B61" i="128" s="1"/>
  <c r="B62" i="128" s="1"/>
  <c r="B63" i="128" s="1"/>
  <c r="B64" i="128" s="1"/>
  <c r="B65" i="128" s="1"/>
  <c r="B66" i="128" s="1"/>
  <c r="B67" i="128" s="1"/>
  <c r="B68" i="128" s="1"/>
  <c r="B69" i="128" s="1"/>
  <c r="B70" i="128" s="1"/>
  <c r="B71" i="128" s="1"/>
  <c r="B72" i="128" s="1"/>
  <c r="B73" i="128" s="1"/>
  <c r="B74" i="128" s="1"/>
  <c r="B75" i="128" s="1"/>
  <c r="B76" i="128" s="1"/>
  <c r="B77" i="128" s="1"/>
  <c r="B78" i="128" s="1"/>
  <c r="B79" i="128" s="1"/>
  <c r="B80" i="128" s="1"/>
  <c r="B81" i="128" s="1"/>
  <c r="B82" i="128" s="1"/>
  <c r="B83" i="128" s="1"/>
  <c r="B84" i="128" s="1"/>
  <c r="B85" i="128" s="1"/>
  <c r="B86" i="128" s="1"/>
  <c r="B87" i="128" s="1"/>
  <c r="B88" i="128" s="1"/>
  <c r="B89" i="128" s="1"/>
  <c r="B90" i="128" s="1"/>
  <c r="B91" i="128" s="1"/>
  <c r="C92" i="128" s="1"/>
  <c r="B8" i="128"/>
  <c r="A8" i="128"/>
  <c r="A9" i="128" s="1"/>
  <c r="A10" i="128" s="1"/>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90" i="128" s="1"/>
  <c r="A91" i="128" s="1"/>
  <c r="C189" i="126"/>
  <c r="B9" i="126"/>
  <c r="B10" i="126" s="1"/>
  <c r="B11" i="126" s="1"/>
  <c r="B12" i="126" s="1"/>
  <c r="B13" i="126" s="1"/>
  <c r="B14" i="126" s="1"/>
  <c r="B15" i="126" s="1"/>
  <c r="B16" i="126" s="1"/>
  <c r="B17" i="126" s="1"/>
  <c r="B18" i="126" s="1"/>
  <c r="B19" i="126" s="1"/>
  <c r="B20" i="126" s="1"/>
  <c r="B21" i="126" s="1"/>
  <c r="B22" i="126" s="1"/>
  <c r="B23" i="126" s="1"/>
  <c r="B24" i="126" s="1"/>
  <c r="B25" i="126" s="1"/>
  <c r="B26" i="126" s="1"/>
  <c r="B27" i="126" s="1"/>
  <c r="B28" i="126" s="1"/>
  <c r="B29" i="126" s="1"/>
  <c r="B30" i="126" s="1"/>
  <c r="B31" i="126" s="1"/>
  <c r="B32" i="126" s="1"/>
  <c r="B33" i="126" s="1"/>
  <c r="B34" i="126" s="1"/>
  <c r="B35" i="126" s="1"/>
  <c r="B36" i="126" s="1"/>
  <c r="B37" i="126" s="1"/>
  <c r="B38" i="126" s="1"/>
  <c r="B39" i="126" s="1"/>
  <c r="B40" i="126" s="1"/>
  <c r="B41" i="126" s="1"/>
  <c r="B42" i="126" s="1"/>
  <c r="B43" i="126" s="1"/>
  <c r="B44" i="126" s="1"/>
  <c r="B45" i="126" s="1"/>
  <c r="B46" i="126" s="1"/>
  <c r="B47" i="126" s="1"/>
  <c r="B48" i="126" s="1"/>
  <c r="B49" i="126" s="1"/>
  <c r="B50" i="126" s="1"/>
  <c r="B51" i="126" s="1"/>
  <c r="B52" i="126" s="1"/>
  <c r="B53" i="126" s="1"/>
  <c r="B54" i="126" s="1"/>
  <c r="B55" i="126" s="1"/>
  <c r="B56" i="126" s="1"/>
  <c r="B57" i="126" s="1"/>
  <c r="B58" i="126" s="1"/>
  <c r="B59" i="126" s="1"/>
  <c r="B60" i="126" s="1"/>
  <c r="B61" i="126" s="1"/>
  <c r="B62" i="126" s="1"/>
  <c r="B63" i="126" s="1"/>
  <c r="B64" i="126" s="1"/>
  <c r="B65" i="126" s="1"/>
  <c r="B66" i="126" s="1"/>
  <c r="B67" i="126" s="1"/>
  <c r="B68" i="126" s="1"/>
  <c r="B69" i="126" s="1"/>
  <c r="B70" i="126" s="1"/>
  <c r="B71" i="126" s="1"/>
  <c r="B72" i="126" s="1"/>
  <c r="B73" i="126" s="1"/>
  <c r="B74" i="126" s="1"/>
  <c r="B75" i="126" s="1"/>
  <c r="B76" i="126" s="1"/>
  <c r="B77" i="126" s="1"/>
  <c r="B78" i="126" s="1"/>
  <c r="B79" i="126" s="1"/>
  <c r="B80" i="126" s="1"/>
  <c r="B81" i="126" s="1"/>
  <c r="B82" i="126" s="1"/>
  <c r="B83" i="126" s="1"/>
  <c r="B84" i="126" s="1"/>
  <c r="B85" i="126" s="1"/>
  <c r="B86" i="126" s="1"/>
  <c r="B87" i="126" s="1"/>
  <c r="B88" i="126" s="1"/>
  <c r="B89" i="126" s="1"/>
  <c r="B90" i="126" s="1"/>
  <c r="B91" i="126" s="1"/>
  <c r="B92" i="126" s="1"/>
  <c r="B93" i="126" s="1"/>
  <c r="B94" i="126" s="1"/>
  <c r="B95" i="126" s="1"/>
  <c r="B96" i="126" s="1"/>
  <c r="B97" i="126" s="1"/>
  <c r="B98" i="126" s="1"/>
  <c r="B99" i="126" s="1"/>
  <c r="B100" i="126" s="1"/>
  <c r="B101" i="126" s="1"/>
  <c r="B102" i="126" s="1"/>
  <c r="B103" i="126" s="1"/>
  <c r="B104" i="126" s="1"/>
  <c r="B105" i="126" s="1"/>
  <c r="B106" i="126" s="1"/>
  <c r="B107" i="126" s="1"/>
  <c r="B108" i="126" s="1"/>
  <c r="B109" i="126" s="1"/>
  <c r="B110" i="126" s="1"/>
  <c r="B111" i="126" s="1"/>
  <c r="B112" i="126" s="1"/>
  <c r="B113" i="126" s="1"/>
  <c r="B114" i="126" s="1"/>
  <c r="B115" i="126" s="1"/>
  <c r="B116" i="126" s="1"/>
  <c r="B117" i="126" s="1"/>
  <c r="B118" i="126" s="1"/>
  <c r="B119" i="126" s="1"/>
  <c r="B120" i="126" s="1"/>
  <c r="B121" i="126" s="1"/>
  <c r="B122" i="126" s="1"/>
  <c r="B123" i="126" s="1"/>
  <c r="B124" i="126" s="1"/>
  <c r="B125" i="126" s="1"/>
  <c r="B126" i="126" s="1"/>
  <c r="B127" i="126" s="1"/>
  <c r="B128" i="126" s="1"/>
  <c r="B129" i="126" s="1"/>
  <c r="B130" i="126" s="1"/>
  <c r="B131" i="126" s="1"/>
  <c r="B132" i="126" s="1"/>
  <c r="B133" i="126" s="1"/>
  <c r="B134" i="126" s="1"/>
  <c r="B135" i="126" s="1"/>
  <c r="B136" i="126" s="1"/>
  <c r="B137" i="126" s="1"/>
  <c r="B138" i="126" s="1"/>
  <c r="B139" i="126" s="1"/>
  <c r="B140" i="126" s="1"/>
  <c r="B141" i="126" s="1"/>
  <c r="B142" i="126" s="1"/>
  <c r="B143" i="126" s="1"/>
  <c r="B144" i="126" s="1"/>
  <c r="B145" i="126" s="1"/>
  <c r="B146" i="126" s="1"/>
  <c r="B147" i="126" s="1"/>
  <c r="B148" i="126" s="1"/>
  <c r="B149" i="126" s="1"/>
  <c r="B150" i="126" s="1"/>
  <c r="B151" i="126" s="1"/>
  <c r="B152" i="126" s="1"/>
  <c r="B153" i="126" s="1"/>
  <c r="B154" i="126" s="1"/>
  <c r="B155" i="126" s="1"/>
  <c r="B156" i="126" s="1"/>
  <c r="B157" i="126" s="1"/>
  <c r="B158" i="126" s="1"/>
  <c r="B159" i="126" s="1"/>
  <c r="B160" i="126" s="1"/>
  <c r="B161" i="126" s="1"/>
  <c r="B162" i="126" s="1"/>
  <c r="B163" i="126" s="1"/>
  <c r="B164" i="126" s="1"/>
  <c r="B165" i="126" s="1"/>
  <c r="B166" i="126" s="1"/>
  <c r="B167" i="126" s="1"/>
  <c r="B168" i="126" s="1"/>
  <c r="B169" i="126" s="1"/>
  <c r="B170" i="126" s="1"/>
  <c r="B171" i="126" s="1"/>
  <c r="B172" i="126" s="1"/>
  <c r="B173" i="126" s="1"/>
  <c r="B174" i="126" s="1"/>
  <c r="B175" i="126" s="1"/>
  <c r="B176" i="126" s="1"/>
  <c r="B177" i="126" s="1"/>
  <c r="B178" i="126" s="1"/>
  <c r="B179" i="126" s="1"/>
  <c r="B180" i="126" s="1"/>
  <c r="B181" i="126" s="1"/>
  <c r="B182" i="126" s="1"/>
  <c r="B183" i="126" s="1"/>
  <c r="B184" i="126" s="1"/>
  <c r="B185" i="126" s="1"/>
  <c r="B186" i="126" s="1"/>
  <c r="B187" i="126" s="1"/>
  <c r="B188" i="126" s="1"/>
  <c r="A9" i="126"/>
  <c r="A10" i="126" s="1"/>
  <c r="A11" i="126" s="1"/>
  <c r="A12" i="126" s="1"/>
  <c r="A13" i="126" s="1"/>
  <c r="A14" i="126" s="1"/>
  <c r="A15" i="126" s="1"/>
  <c r="A16" i="126" s="1"/>
  <c r="A17" i="126" s="1"/>
  <c r="A18" i="126" s="1"/>
  <c r="A19" i="126" s="1"/>
  <c r="A20" i="126" s="1"/>
  <c r="A21" i="126" s="1"/>
  <c r="A22" i="126" s="1"/>
  <c r="A23" i="126" s="1"/>
  <c r="A24" i="126" s="1"/>
  <c r="A25" i="126" s="1"/>
  <c r="A26" i="126" s="1"/>
  <c r="A27" i="126" s="1"/>
  <c r="A28" i="126" s="1"/>
  <c r="A29" i="126" s="1"/>
  <c r="A30" i="126" s="1"/>
  <c r="A31" i="126" s="1"/>
  <c r="A32" i="126" s="1"/>
  <c r="A33" i="126" s="1"/>
  <c r="A34" i="126" s="1"/>
  <c r="A35" i="126" s="1"/>
  <c r="A36" i="126" s="1"/>
  <c r="A37" i="126" s="1"/>
  <c r="A38" i="126" s="1"/>
  <c r="A39" i="126" s="1"/>
  <c r="A40" i="126" s="1"/>
  <c r="A41" i="126" s="1"/>
  <c r="A42" i="126" s="1"/>
  <c r="A43" i="126" s="1"/>
  <c r="A44" i="126" s="1"/>
  <c r="A45" i="126" s="1"/>
  <c r="A46" i="126" s="1"/>
  <c r="A47" i="126" s="1"/>
  <c r="A48" i="126" s="1"/>
  <c r="A49" i="126" s="1"/>
  <c r="A50" i="126" s="1"/>
  <c r="A51" i="126" s="1"/>
  <c r="A52" i="126" s="1"/>
  <c r="A53" i="126" s="1"/>
  <c r="A54" i="126" s="1"/>
  <c r="A55" i="126" s="1"/>
  <c r="A56" i="126" s="1"/>
  <c r="A57" i="126" s="1"/>
  <c r="A58" i="126" s="1"/>
  <c r="A59" i="126" s="1"/>
  <c r="A60" i="126" s="1"/>
  <c r="A61" i="126" s="1"/>
  <c r="A62" i="126" s="1"/>
  <c r="A63" i="126" s="1"/>
  <c r="A64" i="126" s="1"/>
  <c r="A65" i="126" s="1"/>
  <c r="A66" i="126" s="1"/>
  <c r="A67" i="126" s="1"/>
  <c r="A68" i="126" s="1"/>
  <c r="A69" i="126" s="1"/>
  <c r="A70" i="126" s="1"/>
  <c r="A71" i="126" s="1"/>
  <c r="A72" i="126" s="1"/>
  <c r="A73" i="126" s="1"/>
  <c r="A74" i="126" s="1"/>
  <c r="A75" i="126" s="1"/>
  <c r="A76" i="126" s="1"/>
  <c r="A77" i="126" s="1"/>
  <c r="A78" i="126" s="1"/>
  <c r="A79" i="126" s="1"/>
  <c r="A80" i="126" s="1"/>
  <c r="A81" i="126" s="1"/>
  <c r="A82" i="126" s="1"/>
  <c r="A83" i="126" s="1"/>
  <c r="A84" i="126" s="1"/>
  <c r="A85" i="126" s="1"/>
  <c r="A86" i="126" s="1"/>
  <c r="A87" i="126" s="1"/>
  <c r="A88" i="126" s="1"/>
  <c r="A89" i="126" s="1"/>
  <c r="A90" i="126" s="1"/>
  <c r="A91" i="126" s="1"/>
  <c r="A92" i="126" s="1"/>
  <c r="A93" i="126" s="1"/>
  <c r="A94" i="126" s="1"/>
  <c r="A95" i="126" s="1"/>
  <c r="A96" i="126" s="1"/>
  <c r="A97" i="126" s="1"/>
  <c r="A98" i="126" s="1"/>
  <c r="A99" i="126" s="1"/>
  <c r="A100" i="126" s="1"/>
  <c r="A101" i="126" s="1"/>
  <c r="A102" i="126" s="1"/>
  <c r="A103" i="126" s="1"/>
  <c r="A104" i="126" s="1"/>
  <c r="A105" i="126" s="1"/>
  <c r="A106" i="126" s="1"/>
  <c r="A107" i="126" s="1"/>
  <c r="A108" i="126" s="1"/>
  <c r="A109" i="126" s="1"/>
  <c r="A110" i="126" s="1"/>
  <c r="A111" i="126" s="1"/>
  <c r="A112" i="126" s="1"/>
  <c r="A113" i="126" s="1"/>
  <c r="A114" i="126" s="1"/>
  <c r="A115" i="126" s="1"/>
  <c r="A116" i="126" s="1"/>
  <c r="A117" i="126" s="1"/>
  <c r="A118" i="126" s="1"/>
  <c r="A119" i="126" s="1"/>
  <c r="A120" i="126" s="1"/>
  <c r="A121" i="126" s="1"/>
  <c r="A122" i="126" s="1"/>
  <c r="A123" i="126" s="1"/>
  <c r="A124" i="126" s="1"/>
  <c r="A125" i="126" s="1"/>
  <c r="A126" i="126" s="1"/>
  <c r="A127" i="126" s="1"/>
  <c r="A128" i="126" s="1"/>
  <c r="A129" i="126" s="1"/>
  <c r="A130" i="126" s="1"/>
  <c r="A131" i="126" s="1"/>
  <c r="A132" i="126" s="1"/>
  <c r="A133" i="126" s="1"/>
  <c r="A134" i="126" s="1"/>
  <c r="A135" i="126" s="1"/>
  <c r="A136" i="126" s="1"/>
  <c r="A137" i="126" s="1"/>
  <c r="A138" i="126" s="1"/>
  <c r="A139" i="126" s="1"/>
  <c r="A140" i="126" s="1"/>
  <c r="A141" i="126" s="1"/>
  <c r="A142" i="126" s="1"/>
  <c r="A143" i="126" s="1"/>
  <c r="A144" i="126" s="1"/>
  <c r="A145" i="126" s="1"/>
  <c r="A146" i="126" s="1"/>
  <c r="A147" i="126" s="1"/>
  <c r="A148" i="126" s="1"/>
  <c r="A149" i="126" s="1"/>
  <c r="A150" i="126" s="1"/>
  <c r="A151" i="126" s="1"/>
  <c r="A152" i="126" s="1"/>
  <c r="A153" i="126" s="1"/>
  <c r="A154" i="126" s="1"/>
  <c r="A155" i="126" s="1"/>
  <c r="A156" i="126" s="1"/>
  <c r="A157" i="126" s="1"/>
  <c r="A158" i="126" s="1"/>
  <c r="A159" i="126" s="1"/>
  <c r="A160" i="126" s="1"/>
  <c r="A161" i="126" s="1"/>
  <c r="A162" i="126" s="1"/>
  <c r="A163" i="126" s="1"/>
  <c r="A164" i="126" s="1"/>
  <c r="A165" i="126" s="1"/>
  <c r="A166" i="126" s="1"/>
  <c r="A167" i="126" s="1"/>
  <c r="A168" i="126" s="1"/>
  <c r="A169" i="126" s="1"/>
  <c r="A170" i="126" s="1"/>
  <c r="A171" i="126" s="1"/>
  <c r="A172" i="126" s="1"/>
  <c r="A173" i="126" s="1"/>
  <c r="A174" i="126" s="1"/>
  <c r="A175" i="126" s="1"/>
  <c r="A176" i="126" s="1"/>
  <c r="A177" i="126" s="1"/>
  <c r="A178" i="126" s="1"/>
  <c r="A179" i="126" s="1"/>
  <c r="A180" i="126" s="1"/>
  <c r="A181" i="126" s="1"/>
  <c r="A182" i="126" s="1"/>
  <c r="A183" i="126" s="1"/>
  <c r="A184" i="126" s="1"/>
  <c r="A185" i="126" s="1"/>
  <c r="A186" i="126" s="1"/>
  <c r="A187" i="126" s="1"/>
  <c r="A188" i="126" s="1"/>
  <c r="B8" i="126"/>
  <c r="A8" i="126"/>
  <c r="B8" i="127" l="1"/>
  <c r="B9" i="127" s="1"/>
  <c r="B10" i="127" s="1"/>
  <c r="B11" i="127" s="1"/>
  <c r="B12" i="127" s="1"/>
  <c r="B13" i="127" s="1"/>
  <c r="B14" i="127" s="1"/>
  <c r="B15" i="127" s="1"/>
  <c r="B16" i="127" s="1"/>
  <c r="B17" i="127" s="1"/>
  <c r="B18" i="127" s="1"/>
  <c r="B19" i="127" s="1"/>
  <c r="B20" i="127" s="1"/>
  <c r="B21" i="127" s="1"/>
  <c r="B22" i="127" s="1"/>
  <c r="B23" i="127" s="1"/>
  <c r="B24" i="127" s="1"/>
  <c r="B25" i="127" s="1"/>
  <c r="B26" i="127" s="1"/>
  <c r="B27" i="127" s="1"/>
  <c r="B28" i="127" s="1"/>
  <c r="B29" i="127" s="1"/>
  <c r="B30" i="127" s="1"/>
  <c r="B31" i="127" s="1"/>
  <c r="B32" i="127" s="1"/>
  <c r="B33" i="127" s="1"/>
  <c r="B34" i="127" s="1"/>
  <c r="B35" i="127" s="1"/>
  <c r="B36" i="127" s="1"/>
  <c r="B37" i="127" s="1"/>
  <c r="B38" i="127" s="1"/>
  <c r="B39" i="127" s="1"/>
  <c r="B40" i="127" s="1"/>
  <c r="B41" i="127" s="1"/>
  <c r="B42" i="127" s="1"/>
  <c r="B43" i="127" s="1"/>
  <c r="B44" i="127" s="1"/>
  <c r="B45" i="127" s="1"/>
  <c r="B46" i="127" s="1"/>
  <c r="B47" i="127" s="1"/>
  <c r="B48" i="127" s="1"/>
  <c r="B49" i="127" s="1"/>
  <c r="B50" i="127" s="1"/>
  <c r="B51" i="127" s="1"/>
  <c r="B52" i="127" s="1"/>
  <c r="B53" i="127" s="1"/>
  <c r="B54" i="127" s="1"/>
  <c r="B55" i="127" s="1"/>
  <c r="B56" i="127" s="1"/>
  <c r="B57" i="127" s="1"/>
  <c r="B58" i="127" s="1"/>
  <c r="B59" i="127" s="1"/>
  <c r="B60" i="127" s="1"/>
  <c r="B61" i="127" s="1"/>
  <c r="B62" i="127" s="1"/>
  <c r="B63" i="127" s="1"/>
  <c r="B64" i="127" s="1"/>
  <c r="B65" i="127" s="1"/>
  <c r="B66" i="127" s="1"/>
  <c r="B67" i="127" s="1"/>
  <c r="B68" i="127" s="1"/>
  <c r="B69" i="127" s="1"/>
  <c r="B70" i="127" s="1"/>
  <c r="B71" i="127" s="1"/>
  <c r="B72" i="127" s="1"/>
  <c r="B73" i="127" s="1"/>
  <c r="B74" i="127" s="1"/>
  <c r="B75" i="127" s="1"/>
  <c r="B76" i="127" s="1"/>
  <c r="B77" i="127" s="1"/>
  <c r="B78" i="127" s="1"/>
  <c r="B79" i="127" s="1"/>
  <c r="B80" i="127" s="1"/>
  <c r="B81" i="127" s="1"/>
  <c r="B82" i="127" s="1"/>
  <c r="B83" i="127" s="1"/>
  <c r="B84" i="127" s="1"/>
  <c r="B85" i="127" s="1"/>
  <c r="B86" i="127" s="1"/>
  <c r="B87" i="127" s="1"/>
  <c r="B88" i="127" s="1"/>
  <c r="B89" i="127" s="1"/>
  <c r="C90" i="127" s="1"/>
  <c r="A8" i="127"/>
  <c r="A9" i="127" s="1"/>
  <c r="A10" i="127" s="1"/>
  <c r="A11" i="127" s="1"/>
  <c r="A12" i="127" s="1"/>
  <c r="A13" i="127" s="1"/>
  <c r="A14" i="127" s="1"/>
  <c r="A15" i="127" s="1"/>
  <c r="A16" i="127" s="1"/>
  <c r="A17" i="127" s="1"/>
  <c r="A18" i="127" s="1"/>
  <c r="A19" i="127" s="1"/>
  <c r="A20" i="127" s="1"/>
  <c r="A21" i="127" s="1"/>
  <c r="A22" i="127" s="1"/>
  <c r="A23" i="127" s="1"/>
  <c r="A24" i="127" s="1"/>
  <c r="A25" i="127" s="1"/>
  <c r="A26" i="127" s="1"/>
  <c r="A27" i="127" s="1"/>
  <c r="A28" i="127" s="1"/>
  <c r="A29" i="127" s="1"/>
  <c r="A30" i="127" s="1"/>
  <c r="A31" i="127" s="1"/>
  <c r="A32" i="127" s="1"/>
  <c r="A33" i="127" s="1"/>
  <c r="A34" i="127" s="1"/>
  <c r="A35" i="127" s="1"/>
  <c r="A36" i="127" s="1"/>
  <c r="A37" i="127" s="1"/>
  <c r="A38" i="127" s="1"/>
  <c r="A39" i="127" s="1"/>
  <c r="A40" i="127" s="1"/>
  <c r="A41" i="127" s="1"/>
  <c r="A42" i="127" s="1"/>
  <c r="A43" i="127" s="1"/>
  <c r="A44" i="127" s="1"/>
  <c r="A45" i="127" s="1"/>
  <c r="A46" i="127" s="1"/>
  <c r="A47" i="127" s="1"/>
  <c r="A48" i="127" s="1"/>
  <c r="A49" i="127" s="1"/>
  <c r="A50" i="127" s="1"/>
  <c r="A51" i="127" s="1"/>
  <c r="A52" i="127" s="1"/>
  <c r="A53" i="127" s="1"/>
  <c r="A54" i="127" s="1"/>
  <c r="A55" i="127" s="1"/>
  <c r="A56" i="127" s="1"/>
  <c r="A57" i="127" s="1"/>
  <c r="A58" i="127" s="1"/>
  <c r="A59" i="127" s="1"/>
  <c r="A60" i="127" s="1"/>
  <c r="A61" i="127" s="1"/>
  <c r="A62" i="127" s="1"/>
  <c r="A63" i="127" s="1"/>
  <c r="A64" i="127" s="1"/>
  <c r="A65" i="127" s="1"/>
  <c r="A66" i="127" s="1"/>
  <c r="A67" i="127" s="1"/>
  <c r="A68" i="127" s="1"/>
  <c r="A69" i="127" s="1"/>
  <c r="A70" i="127" s="1"/>
  <c r="A71" i="127" s="1"/>
  <c r="A72" i="127" s="1"/>
  <c r="A73" i="127" s="1"/>
  <c r="A74" i="127" s="1"/>
  <c r="A75" i="127" s="1"/>
  <c r="A76" i="127" s="1"/>
  <c r="A77" i="127" s="1"/>
  <c r="A78" i="127" s="1"/>
  <c r="A79" i="127" s="1"/>
  <c r="A80" i="127" s="1"/>
  <c r="A81" i="127" s="1"/>
  <c r="A82" i="127" s="1"/>
  <c r="A83" i="127" s="1"/>
  <c r="A84" i="127" s="1"/>
  <c r="A85" i="127" s="1"/>
  <c r="A86" i="127" s="1"/>
  <c r="A87" i="127" s="1"/>
  <c r="A88" i="127" s="1"/>
  <c r="A89" i="127" s="1"/>
  <c r="A9" i="112"/>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A40" i="112" s="1"/>
  <c r="A41" i="112" s="1"/>
  <c r="A42" i="112" s="1"/>
  <c r="A43" i="112" s="1"/>
  <c r="A44" i="112" s="1"/>
  <c r="A45" i="112" s="1"/>
  <c r="A46" i="112" s="1"/>
  <c r="A47" i="112" s="1"/>
  <c r="A48" i="112" s="1"/>
  <c r="A49" i="112" s="1"/>
  <c r="A50" i="112" s="1"/>
  <c r="A51" i="112" s="1"/>
  <c r="A52" i="112" s="1"/>
  <c r="A53" i="112" s="1"/>
  <c r="A54" i="112" s="1"/>
  <c r="A55" i="112" s="1"/>
  <c r="A56" i="112" s="1"/>
  <c r="A57" i="112" s="1"/>
  <c r="A58" i="112" s="1"/>
  <c r="A59" i="112" s="1"/>
  <c r="A60" i="112" s="1"/>
  <c r="A61" i="112" s="1"/>
  <c r="A62" i="112" s="1"/>
  <c r="A63" i="112" s="1"/>
  <c r="A64" i="112" s="1"/>
  <c r="A65" i="112" s="1"/>
  <c r="A66" i="112" s="1"/>
  <c r="A67" i="112" s="1"/>
  <c r="A68" i="112" s="1"/>
  <c r="A69" i="112" s="1"/>
  <c r="A70" i="112" s="1"/>
  <c r="A71" i="112" s="1"/>
  <c r="A72" i="112" s="1"/>
  <c r="A73" i="112" s="1"/>
  <c r="A74" i="112" s="1"/>
  <c r="A75" i="112" s="1"/>
  <c r="A76" i="112" s="1"/>
  <c r="A77" i="112" s="1"/>
  <c r="A78" i="112" s="1"/>
  <c r="A79" i="112" s="1"/>
  <c r="A80" i="112" s="1"/>
  <c r="A81" i="112" s="1"/>
  <c r="A82" i="112" s="1"/>
  <c r="A83" i="112" s="1"/>
  <c r="A84" i="112" s="1"/>
  <c r="A85" i="112" s="1"/>
  <c r="A86" i="112" s="1"/>
  <c r="A87" i="112" s="1"/>
  <c r="A88" i="112" s="1"/>
  <c r="A89" i="112" s="1"/>
  <c r="A90" i="112" s="1"/>
  <c r="A91" i="112" s="1"/>
  <c r="A92" i="112" s="1"/>
  <c r="A93" i="112" s="1"/>
  <c r="A94" i="112" s="1"/>
  <c r="A95" i="112" s="1"/>
  <c r="A96" i="112" s="1"/>
  <c r="A97" i="112" s="1"/>
  <c r="A98" i="112" s="1"/>
  <c r="A99" i="112" s="1"/>
  <c r="A100" i="112" s="1"/>
  <c r="A101" i="112" s="1"/>
  <c r="A102" i="112" s="1"/>
  <c r="A103" i="112" s="1"/>
  <c r="A104" i="112" s="1"/>
  <c r="A105" i="112" s="1"/>
  <c r="A106" i="112" s="1"/>
  <c r="A107" i="112" s="1"/>
  <c r="A108" i="112" s="1"/>
  <c r="A109" i="112" s="1"/>
  <c r="A110" i="112" s="1"/>
  <c r="A111" i="112" s="1"/>
  <c r="A112" i="112" s="1"/>
  <c r="A113" i="112" s="1"/>
  <c r="A114" i="112" s="1"/>
  <c r="A115" i="112" s="1"/>
  <c r="A116" i="112" s="1"/>
  <c r="A117" i="112" s="1"/>
  <c r="A118" i="112" s="1"/>
  <c r="A119" i="112" s="1"/>
  <c r="A120" i="112" s="1"/>
  <c r="B8" i="112"/>
  <c r="B9" i="112" s="1"/>
  <c r="B10" i="112" s="1"/>
  <c r="B11" i="112" s="1"/>
  <c r="B12" i="112" s="1"/>
  <c r="B13" i="112" s="1"/>
  <c r="B14" i="112" s="1"/>
  <c r="B15" i="112" s="1"/>
  <c r="B16" i="112" s="1"/>
  <c r="B17" i="112" s="1"/>
  <c r="B18" i="112" s="1"/>
  <c r="B19" i="112" s="1"/>
  <c r="B20" i="112" s="1"/>
  <c r="B21" i="112" s="1"/>
  <c r="B22" i="112" s="1"/>
  <c r="B23" i="112" s="1"/>
  <c r="B24" i="112" s="1"/>
  <c r="B25" i="112" s="1"/>
  <c r="B26" i="112" s="1"/>
  <c r="B27" i="112" s="1"/>
  <c r="B28" i="112" s="1"/>
  <c r="B29" i="112" s="1"/>
  <c r="B30" i="112" s="1"/>
  <c r="B31" i="112" s="1"/>
  <c r="B32" i="112" s="1"/>
  <c r="B33" i="112" s="1"/>
  <c r="B34" i="112" s="1"/>
  <c r="B35" i="112" s="1"/>
  <c r="B36" i="112" s="1"/>
  <c r="B37" i="112" s="1"/>
  <c r="B38" i="112" s="1"/>
  <c r="B39" i="112" s="1"/>
  <c r="B40" i="112" s="1"/>
  <c r="B41" i="112" s="1"/>
  <c r="B42" i="112" s="1"/>
  <c r="B43" i="112" s="1"/>
  <c r="B44" i="112" s="1"/>
  <c r="B45" i="112" s="1"/>
  <c r="B46" i="112" s="1"/>
  <c r="B47" i="112" s="1"/>
  <c r="B48" i="112" s="1"/>
  <c r="B49" i="112" s="1"/>
  <c r="B50" i="112" s="1"/>
  <c r="B51" i="112" s="1"/>
  <c r="B52" i="112" s="1"/>
  <c r="B53" i="112" s="1"/>
  <c r="B54" i="112" s="1"/>
  <c r="B55" i="112" s="1"/>
  <c r="B56" i="112" s="1"/>
  <c r="B57" i="112" s="1"/>
  <c r="B58" i="112" s="1"/>
  <c r="B59" i="112" s="1"/>
  <c r="B60" i="112" s="1"/>
  <c r="B61" i="112" s="1"/>
  <c r="B62" i="112" s="1"/>
  <c r="B63" i="112" s="1"/>
  <c r="B64" i="112" s="1"/>
  <c r="B65" i="112" s="1"/>
  <c r="B66" i="112" s="1"/>
  <c r="B67" i="112" s="1"/>
  <c r="B68" i="112" s="1"/>
  <c r="B69" i="112" s="1"/>
  <c r="B70" i="112" s="1"/>
  <c r="B71" i="112" s="1"/>
  <c r="B72" i="112" s="1"/>
  <c r="B73" i="112" s="1"/>
  <c r="B74" i="112" s="1"/>
  <c r="B75" i="112" s="1"/>
  <c r="B76" i="112" s="1"/>
  <c r="B77" i="112" s="1"/>
  <c r="B78" i="112" s="1"/>
  <c r="B79" i="112" s="1"/>
  <c r="B80" i="112" s="1"/>
  <c r="B81" i="112" s="1"/>
  <c r="B82" i="112" s="1"/>
  <c r="B83" i="112" s="1"/>
  <c r="B84" i="112" s="1"/>
  <c r="B85" i="112" s="1"/>
  <c r="B86" i="112" s="1"/>
  <c r="B87" i="112" s="1"/>
  <c r="B88" i="112" s="1"/>
  <c r="B89" i="112" s="1"/>
  <c r="B90" i="112" s="1"/>
  <c r="B91" i="112" s="1"/>
  <c r="B92" i="112" s="1"/>
  <c r="B93" i="112" s="1"/>
  <c r="B94" i="112" s="1"/>
  <c r="B95" i="112" s="1"/>
  <c r="B96" i="112" s="1"/>
  <c r="B97" i="112" s="1"/>
  <c r="B98" i="112" s="1"/>
  <c r="B99" i="112" s="1"/>
  <c r="B100" i="112" s="1"/>
  <c r="B101" i="112" s="1"/>
  <c r="B102" i="112" s="1"/>
  <c r="B103" i="112" s="1"/>
  <c r="B104" i="112" s="1"/>
  <c r="B105" i="112" s="1"/>
  <c r="B106" i="112" s="1"/>
  <c r="B107" i="112" s="1"/>
  <c r="B108" i="112" s="1"/>
  <c r="B109" i="112" s="1"/>
  <c r="B110" i="112" s="1"/>
  <c r="B111" i="112" s="1"/>
  <c r="B112" i="112" s="1"/>
  <c r="B113" i="112" s="1"/>
  <c r="B114" i="112" s="1"/>
  <c r="B115" i="112" s="1"/>
  <c r="B116" i="112" s="1"/>
  <c r="B117" i="112" s="1"/>
  <c r="B118" i="112" s="1"/>
  <c r="B119" i="112" s="1"/>
  <c r="B120" i="112" s="1"/>
  <c r="C121" i="112" s="1"/>
  <c r="A8" i="112"/>
  <c r="B12" i="111"/>
  <c r="B13" i="111" s="1"/>
  <c r="B14" i="111" s="1"/>
  <c r="B15" i="111" s="1"/>
  <c r="B16" i="111" s="1"/>
  <c r="B17" i="111" s="1"/>
  <c r="B18" i="111" s="1"/>
  <c r="B19" i="111" s="1"/>
  <c r="B20" i="111" s="1"/>
  <c r="B21" i="111" s="1"/>
  <c r="B22" i="111" s="1"/>
  <c r="B23" i="111" s="1"/>
  <c r="B24" i="111" s="1"/>
  <c r="B25" i="111" s="1"/>
  <c r="B26" i="111" s="1"/>
  <c r="B27" i="111" s="1"/>
  <c r="B28" i="111" s="1"/>
  <c r="B29" i="111" s="1"/>
  <c r="B30" i="111" s="1"/>
  <c r="B31" i="111" s="1"/>
  <c r="B32" i="111" s="1"/>
  <c r="B33" i="111" s="1"/>
  <c r="B34" i="111" s="1"/>
  <c r="B35" i="111" s="1"/>
  <c r="B36" i="111" s="1"/>
  <c r="B37" i="111" s="1"/>
  <c r="B38" i="111" s="1"/>
  <c r="B39" i="111" s="1"/>
  <c r="B40" i="111" s="1"/>
  <c r="B41" i="111" s="1"/>
  <c r="B42" i="111" s="1"/>
  <c r="B43" i="111" s="1"/>
  <c r="B44" i="111" s="1"/>
  <c r="B45" i="111" s="1"/>
  <c r="B46" i="111" s="1"/>
  <c r="B47" i="111" s="1"/>
  <c r="B48" i="111" s="1"/>
  <c r="B49" i="111" s="1"/>
  <c r="B50" i="111" s="1"/>
  <c r="B51" i="111" s="1"/>
  <c r="B52" i="111" s="1"/>
  <c r="B53" i="111" s="1"/>
  <c r="B54" i="111" s="1"/>
  <c r="B55" i="111" s="1"/>
  <c r="B56" i="111" s="1"/>
  <c r="B57" i="111" s="1"/>
  <c r="B58" i="111" s="1"/>
  <c r="B59" i="111" s="1"/>
  <c r="B60" i="111" s="1"/>
  <c r="B61" i="111" s="1"/>
  <c r="B62" i="111" s="1"/>
  <c r="B63" i="111" s="1"/>
  <c r="B64" i="111" s="1"/>
  <c r="B65" i="111" s="1"/>
  <c r="B66" i="111" s="1"/>
  <c r="B67" i="111" s="1"/>
  <c r="B68" i="111" s="1"/>
  <c r="B69" i="111" s="1"/>
  <c r="B70" i="111" s="1"/>
  <c r="B71" i="111" s="1"/>
  <c r="B72" i="111" s="1"/>
  <c r="B73" i="111" s="1"/>
  <c r="B74" i="111" s="1"/>
  <c r="B75" i="111" s="1"/>
  <c r="B76" i="111" s="1"/>
  <c r="B77" i="111" s="1"/>
  <c r="B78" i="111" s="1"/>
  <c r="B79" i="111" s="1"/>
  <c r="B80" i="111" s="1"/>
  <c r="B81" i="111" s="1"/>
  <c r="B82" i="111" s="1"/>
  <c r="B83" i="111" s="1"/>
  <c r="B84" i="111" s="1"/>
  <c r="B85" i="111" s="1"/>
  <c r="B86" i="111" s="1"/>
  <c r="B87" i="111" s="1"/>
  <c r="B88" i="111" s="1"/>
  <c r="B89" i="111" s="1"/>
  <c r="B90" i="111" s="1"/>
  <c r="B91" i="111" s="1"/>
  <c r="B92" i="111" s="1"/>
  <c r="B93" i="111" s="1"/>
  <c r="B94" i="111" s="1"/>
  <c r="B95" i="111" s="1"/>
  <c r="B96" i="111" s="1"/>
  <c r="B97" i="111" s="1"/>
  <c r="B98" i="111" s="1"/>
  <c r="B99" i="111" s="1"/>
  <c r="B100" i="111" s="1"/>
  <c r="B101" i="111" s="1"/>
  <c r="B102" i="111" s="1"/>
  <c r="B103" i="111" s="1"/>
  <c r="B104" i="111" s="1"/>
  <c r="B105" i="111" s="1"/>
  <c r="B106" i="111" s="1"/>
  <c r="B107" i="111" s="1"/>
  <c r="B108" i="111" s="1"/>
  <c r="B109" i="111" s="1"/>
  <c r="B110" i="111" s="1"/>
  <c r="B111" i="111" s="1"/>
  <c r="B112" i="111" s="1"/>
  <c r="B113" i="111" s="1"/>
  <c r="B114" i="111" s="1"/>
  <c r="B115" i="111" s="1"/>
  <c r="B116" i="111" s="1"/>
  <c r="B117" i="111" s="1"/>
  <c r="B118" i="111" s="1"/>
  <c r="B119" i="111" s="1"/>
  <c r="B120" i="111" s="1"/>
  <c r="B121" i="111" s="1"/>
  <c r="B122" i="111" s="1"/>
  <c r="B123" i="111" s="1"/>
  <c r="B124" i="111" s="1"/>
  <c r="B125" i="111" s="1"/>
  <c r="C126" i="111" s="1"/>
  <c r="B9" i="111"/>
  <c r="B10" i="111" s="1"/>
  <c r="B8" i="111"/>
  <c r="A8" i="11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B12" i="110"/>
  <c r="B13" i="110" s="1"/>
  <c r="B14" i="110" s="1"/>
  <c r="B15" i="110" s="1"/>
  <c r="B16" i="110" s="1"/>
  <c r="B17" i="110" s="1"/>
  <c r="B18" i="110" s="1"/>
  <c r="B19" i="110" s="1"/>
  <c r="B20" i="110" s="1"/>
  <c r="B21" i="110" s="1"/>
  <c r="B22" i="110" s="1"/>
  <c r="B23" i="110" s="1"/>
  <c r="B24" i="110" s="1"/>
  <c r="B25" i="110" s="1"/>
  <c r="B26" i="110" s="1"/>
  <c r="B27" i="110" s="1"/>
  <c r="B28" i="110" s="1"/>
  <c r="B29" i="110" s="1"/>
  <c r="B30" i="110" s="1"/>
  <c r="B31" i="110" s="1"/>
  <c r="B32" i="110" s="1"/>
  <c r="B33" i="110" s="1"/>
  <c r="B34" i="110" s="1"/>
  <c r="B35" i="110" s="1"/>
  <c r="B36" i="110" s="1"/>
  <c r="B37" i="110" s="1"/>
  <c r="B38" i="110" s="1"/>
  <c r="B39" i="110" s="1"/>
  <c r="B40" i="110" s="1"/>
  <c r="B41" i="110" s="1"/>
  <c r="B42" i="110" s="1"/>
  <c r="B43" i="110" s="1"/>
  <c r="B44" i="110" s="1"/>
  <c r="B45" i="110" s="1"/>
  <c r="B46" i="110" s="1"/>
  <c r="B47" i="110" s="1"/>
  <c r="B48" i="110" s="1"/>
  <c r="B49" i="110" s="1"/>
  <c r="B50" i="110" s="1"/>
  <c r="B51" i="110" s="1"/>
  <c r="B52" i="110" s="1"/>
  <c r="B53" i="110" s="1"/>
  <c r="B54" i="110" s="1"/>
  <c r="B55" i="110" s="1"/>
  <c r="B56" i="110" s="1"/>
  <c r="B57" i="110" s="1"/>
  <c r="B58" i="110" s="1"/>
  <c r="B59" i="110" s="1"/>
  <c r="B60" i="110" s="1"/>
  <c r="B61" i="110" s="1"/>
  <c r="B62" i="110" s="1"/>
  <c r="B63" i="110" s="1"/>
  <c r="B64" i="110" s="1"/>
  <c r="B65" i="110" s="1"/>
  <c r="B66" i="110" s="1"/>
  <c r="B67" i="110" s="1"/>
  <c r="B68" i="110" s="1"/>
  <c r="B69" i="110" s="1"/>
  <c r="B70" i="110" s="1"/>
  <c r="B71" i="110" s="1"/>
  <c r="B72" i="110" s="1"/>
  <c r="B73" i="110" s="1"/>
  <c r="B74" i="110" s="1"/>
  <c r="B75" i="110" s="1"/>
  <c r="B76" i="110" s="1"/>
  <c r="B77" i="110" s="1"/>
  <c r="B78" i="110" s="1"/>
  <c r="B79" i="110" s="1"/>
  <c r="B80" i="110" s="1"/>
  <c r="B81" i="110" s="1"/>
  <c r="B82" i="110" s="1"/>
  <c r="B83" i="110" s="1"/>
  <c r="B84" i="110" s="1"/>
  <c r="B85" i="110" s="1"/>
  <c r="B86" i="110" s="1"/>
  <c r="B87" i="110" s="1"/>
  <c r="B88" i="110" s="1"/>
  <c r="B89" i="110" s="1"/>
  <c r="B90" i="110" s="1"/>
  <c r="B91" i="110" s="1"/>
  <c r="B92" i="110" s="1"/>
  <c r="B93" i="110" s="1"/>
  <c r="B94" i="110" s="1"/>
  <c r="B95" i="110" s="1"/>
  <c r="B96" i="110" s="1"/>
  <c r="B97" i="110" s="1"/>
  <c r="B98" i="110" s="1"/>
  <c r="B99" i="110" s="1"/>
  <c r="B100" i="110" s="1"/>
  <c r="B101" i="110" s="1"/>
  <c r="B102" i="110" s="1"/>
  <c r="B103" i="110" s="1"/>
  <c r="B104" i="110" s="1"/>
  <c r="B105" i="110" s="1"/>
  <c r="B106" i="110" s="1"/>
  <c r="B107" i="110" s="1"/>
  <c r="B108" i="110" s="1"/>
  <c r="B109" i="110" s="1"/>
  <c r="B110" i="110" s="1"/>
  <c r="B111" i="110" s="1"/>
  <c r="B112" i="110" s="1"/>
  <c r="B113" i="110" s="1"/>
  <c r="B114" i="110" s="1"/>
  <c r="B115" i="110" s="1"/>
  <c r="B116" i="110" s="1"/>
  <c r="B117" i="110" s="1"/>
  <c r="B118" i="110" s="1"/>
  <c r="B119" i="110" s="1"/>
  <c r="B120" i="110" s="1"/>
  <c r="B121" i="110" s="1"/>
  <c r="B122" i="110" s="1"/>
  <c r="B123" i="110" s="1"/>
  <c r="B124" i="110" s="1"/>
  <c r="B125" i="110" s="1"/>
  <c r="B126" i="110" s="1"/>
  <c r="B127" i="110" s="1"/>
  <c r="B128" i="110" s="1"/>
  <c r="B129" i="110" s="1"/>
  <c r="B130" i="110" s="1"/>
  <c r="B131" i="110" s="1"/>
  <c r="B132" i="110" s="1"/>
  <c r="B133" i="110" s="1"/>
  <c r="B134" i="110" s="1"/>
  <c r="B135" i="110" s="1"/>
  <c r="B136" i="110" s="1"/>
  <c r="B137" i="110" s="1"/>
  <c r="B138" i="110" s="1"/>
  <c r="B139" i="110" s="1"/>
  <c r="B140" i="110" s="1"/>
  <c r="B141" i="110" s="1"/>
  <c r="B142" i="110" s="1"/>
  <c r="B143" i="110" s="1"/>
  <c r="B144" i="110" s="1"/>
  <c r="B145" i="110" s="1"/>
  <c r="B146" i="110" s="1"/>
  <c r="B147" i="110" s="1"/>
  <c r="B148" i="110" s="1"/>
  <c r="B149" i="110" s="1"/>
  <c r="B150" i="110" s="1"/>
  <c r="B151" i="110" s="1"/>
  <c r="B152" i="110" s="1"/>
  <c r="B153" i="110" s="1"/>
  <c r="B154" i="110" s="1"/>
  <c r="B155" i="110" s="1"/>
  <c r="B156" i="110" s="1"/>
  <c r="B157" i="110" s="1"/>
  <c r="B158" i="110" s="1"/>
  <c r="B159" i="110" s="1"/>
  <c r="B160" i="110" s="1"/>
  <c r="B161" i="110" s="1"/>
  <c r="B162" i="110" s="1"/>
  <c r="B163" i="110" s="1"/>
  <c r="B164" i="110" s="1"/>
  <c r="B165" i="110" s="1"/>
  <c r="B166" i="110" s="1"/>
  <c r="B167" i="110" s="1"/>
  <c r="B168" i="110" s="1"/>
  <c r="B169" i="110" s="1"/>
  <c r="B170" i="110" s="1"/>
  <c r="B171" i="110" s="1"/>
  <c r="B172" i="110" s="1"/>
  <c r="B173" i="110" s="1"/>
  <c r="B174" i="110" s="1"/>
  <c r="B175" i="110" s="1"/>
  <c r="B176" i="110" s="1"/>
  <c r="B177" i="110" s="1"/>
  <c r="B178" i="110" s="1"/>
  <c r="C179" i="110" s="1"/>
  <c r="A9" i="110"/>
  <c r="A10" i="110" s="1"/>
  <c r="A11" i="110" s="1"/>
  <c r="A12" i="110" s="1"/>
  <c r="A13" i="110" s="1"/>
  <c r="A14" i="110" s="1"/>
  <c r="A15" i="110" s="1"/>
  <c r="A16" i="110" s="1"/>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6"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A105" i="110" s="1"/>
  <c r="A106" i="110" s="1"/>
  <c r="A107" i="110" s="1"/>
  <c r="A108" i="110" s="1"/>
  <c r="A109" i="110" s="1"/>
  <c r="A110" i="110" s="1"/>
  <c r="A111" i="110" s="1"/>
  <c r="A112" i="110" s="1"/>
  <c r="A113" i="110" s="1"/>
  <c r="A114" i="110" s="1"/>
  <c r="A115" i="110" s="1"/>
  <c r="A116" i="110" s="1"/>
  <c r="A117" i="110" s="1"/>
  <c r="A118" i="110" s="1"/>
  <c r="A119" i="110" s="1"/>
  <c r="A120" i="110" s="1"/>
  <c r="A121" i="110" s="1"/>
  <c r="A122" i="110" s="1"/>
  <c r="A123" i="110" s="1"/>
  <c r="A124" i="110" s="1"/>
  <c r="A125" i="110" s="1"/>
  <c r="A126" i="110" s="1"/>
  <c r="A127" i="110" s="1"/>
  <c r="A128" i="110" s="1"/>
  <c r="A129" i="110" s="1"/>
  <c r="A130" i="110" s="1"/>
  <c r="A131" i="110" s="1"/>
  <c r="A132" i="110" s="1"/>
  <c r="A133" i="110" s="1"/>
  <c r="A134" i="110" s="1"/>
  <c r="A135" i="110" s="1"/>
  <c r="A136" i="110" s="1"/>
  <c r="A137" i="110" s="1"/>
  <c r="A138" i="110" s="1"/>
  <c r="A139" i="110" s="1"/>
  <c r="A140" i="110" s="1"/>
  <c r="A141" i="110" s="1"/>
  <c r="A142" i="110" s="1"/>
  <c r="A143" i="110" s="1"/>
  <c r="A144" i="110" s="1"/>
  <c r="A145" i="110" s="1"/>
  <c r="A146" i="110" s="1"/>
  <c r="A147" i="110" s="1"/>
  <c r="A148" i="110" s="1"/>
  <c r="A149" i="110" s="1"/>
  <c r="A150" i="110" s="1"/>
  <c r="A151" i="110" s="1"/>
  <c r="A152" i="110" s="1"/>
  <c r="A153" i="110" s="1"/>
  <c r="A154" i="110" s="1"/>
  <c r="A155" i="110" s="1"/>
  <c r="A156" i="110" s="1"/>
  <c r="A157" i="110" s="1"/>
  <c r="A158" i="110" s="1"/>
  <c r="A159" i="110" s="1"/>
  <c r="A160" i="110" s="1"/>
  <c r="A161" i="110" s="1"/>
  <c r="A162" i="110" s="1"/>
  <c r="A163" i="110" s="1"/>
  <c r="A164" i="110" s="1"/>
  <c r="A165" i="110" s="1"/>
  <c r="A166" i="110" s="1"/>
  <c r="A167" i="110" s="1"/>
  <c r="A168" i="110" s="1"/>
  <c r="A169" i="110" s="1"/>
  <c r="A170" i="110" s="1"/>
  <c r="A171" i="110" s="1"/>
  <c r="A172" i="110" s="1"/>
  <c r="A173" i="110" s="1"/>
  <c r="A174" i="110" s="1"/>
  <c r="A175" i="110" s="1"/>
  <c r="A176" i="110" s="1"/>
  <c r="A177" i="110" s="1"/>
  <c r="A178" i="110" s="1"/>
  <c r="B8" i="110"/>
  <c r="B9" i="110" s="1"/>
  <c r="B10" i="110" s="1"/>
  <c r="A8" i="110"/>
  <c r="B12" i="109"/>
  <c r="B13" i="109" s="1"/>
  <c r="B14" i="109" s="1"/>
  <c r="B15" i="109" s="1"/>
  <c r="B16" i="109" s="1"/>
  <c r="B17" i="109" s="1"/>
  <c r="B18" i="109" s="1"/>
  <c r="B19" i="109" s="1"/>
  <c r="B20" i="109" s="1"/>
  <c r="B21" i="109" s="1"/>
  <c r="B22" i="109" s="1"/>
  <c r="B23" i="109" s="1"/>
  <c r="B24" i="109" s="1"/>
  <c r="B25" i="109" s="1"/>
  <c r="B26" i="109" s="1"/>
  <c r="B27" i="109" s="1"/>
  <c r="B28" i="109" s="1"/>
  <c r="B29" i="109" s="1"/>
  <c r="B30" i="109" s="1"/>
  <c r="B31" i="109" s="1"/>
  <c r="B32" i="109" s="1"/>
  <c r="B33" i="109" s="1"/>
  <c r="B34" i="109" s="1"/>
  <c r="B35" i="109" s="1"/>
  <c r="B36" i="109" s="1"/>
  <c r="B37" i="109" s="1"/>
  <c r="B38" i="109" s="1"/>
  <c r="B39" i="109" s="1"/>
  <c r="B40" i="109" s="1"/>
  <c r="B41" i="109" s="1"/>
  <c r="B42" i="109" s="1"/>
  <c r="B43" i="109" s="1"/>
  <c r="B44" i="109" s="1"/>
  <c r="B45" i="109" s="1"/>
  <c r="B46" i="109" s="1"/>
  <c r="B47" i="109" s="1"/>
  <c r="B48" i="109" s="1"/>
  <c r="B49" i="109" s="1"/>
  <c r="B50" i="109" s="1"/>
  <c r="B51" i="109" s="1"/>
  <c r="B52" i="109" s="1"/>
  <c r="B53" i="109" s="1"/>
  <c r="B54" i="109" s="1"/>
  <c r="B55" i="109" s="1"/>
  <c r="B56" i="109" s="1"/>
  <c r="B57" i="109" s="1"/>
  <c r="B58" i="109" s="1"/>
  <c r="B59" i="109" s="1"/>
  <c r="B60" i="109" s="1"/>
  <c r="B61" i="109" s="1"/>
  <c r="B62" i="109" s="1"/>
  <c r="B63" i="109" s="1"/>
  <c r="B64" i="109" s="1"/>
  <c r="B65" i="109" s="1"/>
  <c r="B66" i="109" s="1"/>
  <c r="B67" i="109" s="1"/>
  <c r="B68" i="109" s="1"/>
  <c r="B69" i="109" s="1"/>
  <c r="B70" i="109" s="1"/>
  <c r="B71" i="109" s="1"/>
  <c r="B72" i="109" s="1"/>
  <c r="B73" i="109" s="1"/>
  <c r="B74" i="109" s="1"/>
  <c r="B75" i="109" s="1"/>
  <c r="B76" i="109" s="1"/>
  <c r="B77" i="109" s="1"/>
  <c r="B78" i="109" s="1"/>
  <c r="B79" i="109" s="1"/>
  <c r="B80" i="109" s="1"/>
  <c r="B81" i="109" s="1"/>
  <c r="B82" i="109" s="1"/>
  <c r="B83" i="109" s="1"/>
  <c r="B84" i="109" s="1"/>
  <c r="B85" i="109" s="1"/>
  <c r="B86" i="109" s="1"/>
  <c r="B87" i="109" s="1"/>
  <c r="B88" i="109" s="1"/>
  <c r="B89" i="109" s="1"/>
  <c r="B90" i="109" s="1"/>
  <c r="B91" i="109" s="1"/>
  <c r="B92" i="109" s="1"/>
  <c r="B93" i="109" s="1"/>
  <c r="B94" i="109" s="1"/>
  <c r="B95" i="109" s="1"/>
  <c r="B96" i="109" s="1"/>
  <c r="B97" i="109" s="1"/>
  <c r="B98" i="109" s="1"/>
  <c r="B99" i="109" s="1"/>
  <c r="B100" i="109" s="1"/>
  <c r="B101" i="109" s="1"/>
  <c r="B102" i="109" s="1"/>
  <c r="B103" i="109" s="1"/>
  <c r="B104" i="109" s="1"/>
  <c r="B105" i="109" s="1"/>
  <c r="B106" i="109" s="1"/>
  <c r="B107" i="109" s="1"/>
  <c r="B108" i="109" s="1"/>
  <c r="B109" i="109" s="1"/>
  <c r="B110" i="109" s="1"/>
  <c r="B111" i="109" s="1"/>
  <c r="B112" i="109" s="1"/>
  <c r="B113" i="109" s="1"/>
  <c r="B114" i="109" s="1"/>
  <c r="B115" i="109" s="1"/>
  <c r="B116" i="109" s="1"/>
  <c r="B117" i="109" s="1"/>
  <c r="B118" i="109" s="1"/>
  <c r="B119" i="109" s="1"/>
  <c r="B120" i="109" s="1"/>
  <c r="B121" i="109" s="1"/>
  <c r="B122" i="109" s="1"/>
  <c r="B123" i="109" s="1"/>
  <c r="B124" i="109" s="1"/>
  <c r="B125" i="109" s="1"/>
  <c r="C126" i="109" s="1"/>
  <c r="B8" i="109"/>
  <c r="B9" i="109" s="1"/>
  <c r="B10" i="109" s="1"/>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36" i="109" s="1"/>
  <c r="A37" i="109" s="1"/>
  <c r="A38" i="109" s="1"/>
  <c r="A39" i="109" s="1"/>
  <c r="A40" i="109" s="1"/>
  <c r="A41" i="109" s="1"/>
  <c r="A42" i="109" s="1"/>
  <c r="A43" i="109" s="1"/>
  <c r="A44" i="109" s="1"/>
  <c r="A45" i="109" s="1"/>
  <c r="A46" i="109" s="1"/>
  <c r="A47" i="109" s="1"/>
  <c r="A48" i="109" s="1"/>
  <c r="A49" i="109" s="1"/>
  <c r="A50" i="109" s="1"/>
  <c r="A51" i="109" s="1"/>
  <c r="A52" i="109" s="1"/>
  <c r="A53" i="109" s="1"/>
  <c r="A54" i="109" s="1"/>
  <c r="A55" i="109" s="1"/>
  <c r="A56" i="109" s="1"/>
  <c r="A57" i="109" s="1"/>
  <c r="A58" i="109" s="1"/>
  <c r="A59" i="109" s="1"/>
  <c r="A60" i="109" s="1"/>
  <c r="A61" i="109" s="1"/>
  <c r="A62" i="109" s="1"/>
  <c r="A63" i="109" s="1"/>
  <c r="A64" i="109" s="1"/>
  <c r="A65" i="109" s="1"/>
  <c r="A66" i="109" s="1"/>
  <c r="A67" i="109" s="1"/>
  <c r="A68" i="109" s="1"/>
  <c r="A69" i="109" s="1"/>
  <c r="A70" i="109" s="1"/>
  <c r="A71" i="109" s="1"/>
  <c r="A72" i="109" s="1"/>
  <c r="A73" i="109" s="1"/>
  <c r="A74" i="109" s="1"/>
  <c r="A75" i="109" s="1"/>
  <c r="A76" i="109" s="1"/>
  <c r="A77" i="109" s="1"/>
  <c r="A78" i="109" s="1"/>
  <c r="A79" i="109" s="1"/>
  <c r="A80" i="109" s="1"/>
  <c r="A81" i="109" s="1"/>
  <c r="A82" i="109" s="1"/>
  <c r="A83" i="109" s="1"/>
  <c r="A84" i="109" s="1"/>
  <c r="A85" i="109" s="1"/>
  <c r="A86" i="109" s="1"/>
  <c r="A87" i="109" s="1"/>
  <c r="A88" i="109" s="1"/>
  <c r="A89" i="109" s="1"/>
  <c r="A90" i="109" s="1"/>
  <c r="A91" i="109" s="1"/>
  <c r="A92" i="109" s="1"/>
  <c r="A93" i="109" s="1"/>
  <c r="A94" i="109" s="1"/>
  <c r="A95" i="109" s="1"/>
  <c r="A96" i="109" s="1"/>
  <c r="A97" i="109" s="1"/>
  <c r="A98" i="109" s="1"/>
  <c r="A99" i="109" s="1"/>
  <c r="A100" i="109" s="1"/>
  <c r="A101" i="109" s="1"/>
  <c r="A102" i="109" s="1"/>
  <c r="A103" i="109" s="1"/>
  <c r="A104" i="109" s="1"/>
  <c r="A105" i="109" s="1"/>
  <c r="A106" i="109" s="1"/>
  <c r="A107" i="109" s="1"/>
  <c r="A108" i="109" s="1"/>
  <c r="A109" i="109" s="1"/>
  <c r="A110" i="109" s="1"/>
  <c r="A111" i="109" s="1"/>
  <c r="A112" i="109" s="1"/>
  <c r="A113" i="109" s="1"/>
  <c r="A114" i="109" s="1"/>
  <c r="A115" i="109" s="1"/>
  <c r="A116" i="109" s="1"/>
  <c r="A117" i="109" s="1"/>
  <c r="A118" i="109" s="1"/>
  <c r="A119" i="109" s="1"/>
  <c r="A120" i="109" s="1"/>
  <c r="A121" i="109" s="1"/>
  <c r="A122" i="109" s="1"/>
  <c r="A123" i="109" s="1"/>
  <c r="A124" i="109" s="1"/>
  <c r="A125" i="109" s="1"/>
  <c r="B8" i="108"/>
  <c r="B9" i="108" s="1"/>
  <c r="B10" i="108" s="1"/>
  <c r="B11" i="108" s="1"/>
  <c r="B12" i="108" s="1"/>
  <c r="B13" i="108" s="1"/>
  <c r="B14" i="108" s="1"/>
  <c r="B15" i="108" s="1"/>
  <c r="B16" i="108" s="1"/>
  <c r="B17" i="108" s="1"/>
  <c r="B18" i="108" s="1"/>
  <c r="B19" i="108" s="1"/>
  <c r="B20" i="108" s="1"/>
  <c r="B21" i="108" s="1"/>
  <c r="B22" i="108" s="1"/>
  <c r="B23" i="108" s="1"/>
  <c r="B24" i="108" s="1"/>
  <c r="B25" i="108" s="1"/>
  <c r="B26" i="108" s="1"/>
  <c r="B27" i="108" s="1"/>
  <c r="B28" i="108" s="1"/>
  <c r="B29" i="108" s="1"/>
  <c r="B30" i="108" s="1"/>
  <c r="B31" i="108" s="1"/>
  <c r="B32" i="108" s="1"/>
  <c r="B33" i="108" s="1"/>
  <c r="B34" i="108" s="1"/>
  <c r="B35" i="108" s="1"/>
  <c r="B36" i="108" s="1"/>
  <c r="B37" i="108" s="1"/>
  <c r="B38" i="108" s="1"/>
  <c r="B39" i="108" s="1"/>
  <c r="B40" i="108" s="1"/>
  <c r="B41" i="108" s="1"/>
  <c r="B42" i="108" s="1"/>
  <c r="B43" i="108" s="1"/>
  <c r="B44" i="108" s="1"/>
  <c r="B45" i="108" s="1"/>
  <c r="B46" i="108" s="1"/>
  <c r="B47" i="108" s="1"/>
  <c r="B48" i="108" s="1"/>
  <c r="B49" i="108" s="1"/>
  <c r="B50" i="108" s="1"/>
  <c r="A8" i="108"/>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A35" i="108" s="1"/>
  <c r="A36" i="108" s="1"/>
  <c r="A37" i="108" s="1"/>
  <c r="A38" i="108" s="1"/>
  <c r="A39" i="108" s="1"/>
  <c r="A40" i="108" s="1"/>
  <c r="A41" i="108" s="1"/>
  <c r="A42" i="108" s="1"/>
  <c r="A43" i="108" s="1"/>
  <c r="A44" i="108" s="1"/>
  <c r="A45" i="108" s="1"/>
  <c r="A46" i="108" s="1"/>
  <c r="A47" i="108" s="1"/>
  <c r="A48" i="108" s="1"/>
  <c r="A49" i="108" s="1"/>
  <c r="A50" i="108" s="1"/>
  <c r="A51" i="108" s="1"/>
  <c r="A52" i="108" s="1"/>
  <c r="A53" i="108" s="1"/>
  <c r="A54" i="108" s="1"/>
  <c r="A55" i="108" s="1"/>
  <c r="A56" i="108" s="1"/>
  <c r="A57" i="108" s="1"/>
  <c r="A58" i="108" s="1"/>
  <c r="A59" i="108" s="1"/>
  <c r="A60" i="108" s="1"/>
  <c r="A61" i="108" s="1"/>
  <c r="A62" i="108" s="1"/>
  <c r="A63" i="108" s="1"/>
  <c r="A64" i="108" s="1"/>
  <c r="A65" i="108" s="1"/>
  <c r="A66" i="108" s="1"/>
  <c r="A67" i="108" s="1"/>
  <c r="A68" i="108" s="1"/>
  <c r="A69" i="108" s="1"/>
  <c r="A70" i="108" s="1"/>
  <c r="A71" i="108" s="1"/>
  <c r="A72" i="108" s="1"/>
  <c r="A73" i="108" s="1"/>
  <c r="A74" i="108" s="1"/>
  <c r="A75" i="108" s="1"/>
  <c r="C184" i="107"/>
  <c r="B9" i="107"/>
  <c r="B10" i="107" s="1"/>
  <c r="B11" i="107" s="1"/>
  <c r="B12" i="107" s="1"/>
  <c r="B13" i="107" s="1"/>
  <c r="B14" i="107" s="1"/>
  <c r="B15" i="107" s="1"/>
  <c r="B16" i="107" s="1"/>
  <c r="B17" i="107" s="1"/>
  <c r="B18" i="107" s="1"/>
  <c r="B19" i="107" s="1"/>
  <c r="B20" i="107" s="1"/>
  <c r="B21" i="107" s="1"/>
  <c r="B22" i="107" s="1"/>
  <c r="B23" i="107" s="1"/>
  <c r="B24" i="107" s="1"/>
  <c r="B25" i="107" s="1"/>
  <c r="B26" i="107" s="1"/>
  <c r="B27" i="107" s="1"/>
  <c r="B28" i="107" s="1"/>
  <c r="B29" i="107" s="1"/>
  <c r="B30" i="107" s="1"/>
  <c r="B31" i="107" s="1"/>
  <c r="B32" i="107" s="1"/>
  <c r="B33" i="107" s="1"/>
  <c r="B34" i="107" s="1"/>
  <c r="B35" i="107" s="1"/>
  <c r="B36" i="107" s="1"/>
  <c r="B37" i="107" s="1"/>
  <c r="B38" i="107" s="1"/>
  <c r="B39" i="107" s="1"/>
  <c r="B40" i="107" s="1"/>
  <c r="B41" i="107" s="1"/>
  <c r="B42" i="107" s="1"/>
  <c r="B43" i="107" s="1"/>
  <c r="B44" i="107" s="1"/>
  <c r="B45" i="107" s="1"/>
  <c r="B46" i="107" s="1"/>
  <c r="B47" i="107" s="1"/>
  <c r="B48" i="107" s="1"/>
  <c r="B49" i="107" s="1"/>
  <c r="B50" i="107" s="1"/>
  <c r="B51" i="107" s="1"/>
  <c r="B52" i="107" s="1"/>
  <c r="B53" i="107" s="1"/>
  <c r="B54" i="107" s="1"/>
  <c r="B55" i="107" s="1"/>
  <c r="B56" i="107" s="1"/>
  <c r="B57" i="107" s="1"/>
  <c r="B58" i="107" s="1"/>
  <c r="B59" i="107" s="1"/>
  <c r="B60" i="107" s="1"/>
  <c r="B61" i="107" s="1"/>
  <c r="B62" i="107" s="1"/>
  <c r="B63" i="107" s="1"/>
  <c r="B64" i="107" s="1"/>
  <c r="B65" i="107" s="1"/>
  <c r="B66" i="107" s="1"/>
  <c r="B67" i="107" s="1"/>
  <c r="B68" i="107" s="1"/>
  <c r="B69" i="107" s="1"/>
  <c r="B70" i="107" s="1"/>
  <c r="B71" i="107" s="1"/>
  <c r="B72" i="107" s="1"/>
  <c r="B73" i="107" s="1"/>
  <c r="B74" i="107" s="1"/>
  <c r="B75" i="107" s="1"/>
  <c r="B76" i="107" s="1"/>
  <c r="B77" i="107" s="1"/>
  <c r="B78" i="107" s="1"/>
  <c r="B79" i="107" s="1"/>
  <c r="B80" i="107" s="1"/>
  <c r="B81" i="107" s="1"/>
  <c r="B82" i="107" s="1"/>
  <c r="B83" i="107" s="1"/>
  <c r="B84" i="107" s="1"/>
  <c r="B85" i="107" s="1"/>
  <c r="B86" i="107" s="1"/>
  <c r="B87" i="107" s="1"/>
  <c r="B88" i="107" s="1"/>
  <c r="B89" i="107" s="1"/>
  <c r="B90" i="107" s="1"/>
  <c r="B91" i="107" s="1"/>
  <c r="B92" i="107" s="1"/>
  <c r="B93" i="107" s="1"/>
  <c r="B94" i="107" s="1"/>
  <c r="B95" i="107" s="1"/>
  <c r="B96" i="107" s="1"/>
  <c r="B97" i="107" s="1"/>
  <c r="B98" i="107" s="1"/>
  <c r="B99" i="107" s="1"/>
  <c r="B100" i="107" s="1"/>
  <c r="B101" i="107" s="1"/>
  <c r="B102" i="107" s="1"/>
  <c r="B103" i="107" s="1"/>
  <c r="B104" i="107" s="1"/>
  <c r="B105" i="107" s="1"/>
  <c r="B106" i="107" s="1"/>
  <c r="B107" i="107" s="1"/>
  <c r="B108" i="107" s="1"/>
  <c r="B109" i="107" s="1"/>
  <c r="B110" i="107" s="1"/>
  <c r="B111" i="107" s="1"/>
  <c r="B112" i="107" s="1"/>
  <c r="B113" i="107" s="1"/>
  <c r="B114" i="107" s="1"/>
  <c r="B115" i="107" s="1"/>
  <c r="B116" i="107" s="1"/>
  <c r="B117" i="107" s="1"/>
  <c r="B118" i="107" s="1"/>
  <c r="B119" i="107" s="1"/>
  <c r="B120" i="107" s="1"/>
  <c r="B121" i="107" s="1"/>
  <c r="B122" i="107" s="1"/>
  <c r="B123" i="107" s="1"/>
  <c r="B124" i="107" s="1"/>
  <c r="B125" i="107" s="1"/>
  <c r="B126" i="107" s="1"/>
  <c r="B127" i="107" s="1"/>
  <c r="B128" i="107" s="1"/>
  <c r="B129" i="107" s="1"/>
  <c r="B130" i="107" s="1"/>
  <c r="B131" i="107" s="1"/>
  <c r="B132" i="107" s="1"/>
  <c r="B133" i="107" s="1"/>
  <c r="B134" i="107" s="1"/>
  <c r="B135" i="107" s="1"/>
  <c r="B136" i="107" s="1"/>
  <c r="B137" i="107" s="1"/>
  <c r="B138" i="107" s="1"/>
  <c r="B139" i="107" s="1"/>
  <c r="B140" i="107" s="1"/>
  <c r="B141" i="107" s="1"/>
  <c r="B142" i="107" s="1"/>
  <c r="B143" i="107" s="1"/>
  <c r="B144" i="107" s="1"/>
  <c r="B145" i="107" s="1"/>
  <c r="B146" i="107" s="1"/>
  <c r="B147" i="107" s="1"/>
  <c r="B148" i="107" s="1"/>
  <c r="B149" i="107" s="1"/>
  <c r="B150" i="107" s="1"/>
  <c r="B151" i="107" s="1"/>
  <c r="B152" i="107" s="1"/>
  <c r="B153" i="107" s="1"/>
  <c r="B154" i="107" s="1"/>
  <c r="B155" i="107" s="1"/>
  <c r="B156" i="107" s="1"/>
  <c r="B157" i="107" s="1"/>
  <c r="B158" i="107" s="1"/>
  <c r="B159" i="107" s="1"/>
  <c r="B160" i="107" s="1"/>
  <c r="B161" i="107" s="1"/>
  <c r="B162" i="107" s="1"/>
  <c r="B163" i="107" s="1"/>
  <c r="B164" i="107" s="1"/>
  <c r="B165" i="107" s="1"/>
  <c r="B166" i="107" s="1"/>
  <c r="B167" i="107" s="1"/>
  <c r="B168" i="107" s="1"/>
  <c r="B169" i="107" s="1"/>
  <c r="A9" i="107"/>
  <c r="A10" i="107" s="1"/>
  <c r="A11" i="107" s="1"/>
  <c r="A12" i="107" s="1"/>
  <c r="A13" i="107" s="1"/>
  <c r="A14" i="107" s="1"/>
  <c r="A15" i="107" s="1"/>
  <c r="A16" i="107" s="1"/>
  <c r="A17" i="107" s="1"/>
  <c r="A18" i="107" s="1"/>
  <c r="A19" i="107" s="1"/>
  <c r="A20" i="107" s="1"/>
  <c r="A21" i="107" s="1"/>
  <c r="A22" i="107" s="1"/>
  <c r="A23" i="107" s="1"/>
  <c r="A24" i="107" s="1"/>
  <c r="A25" i="107" s="1"/>
  <c r="A26" i="107" s="1"/>
  <c r="A27" i="107" s="1"/>
  <c r="A28" i="107" s="1"/>
  <c r="A29" i="107" s="1"/>
  <c r="A30" i="107" s="1"/>
  <c r="A31" i="107" s="1"/>
  <c r="A32" i="107" s="1"/>
  <c r="A33" i="107" s="1"/>
  <c r="A34" i="107" s="1"/>
  <c r="A35" i="107" s="1"/>
  <c r="A36" i="107" s="1"/>
  <c r="A37" i="107" s="1"/>
  <c r="A38" i="107" s="1"/>
  <c r="A39" i="107" s="1"/>
  <c r="A40" i="107" s="1"/>
  <c r="A41" i="107" s="1"/>
  <c r="A42" i="107" s="1"/>
  <c r="A43" i="107" s="1"/>
  <c r="A44" i="107" s="1"/>
  <c r="A45" i="107" s="1"/>
  <c r="A46" i="107" s="1"/>
  <c r="A47" i="107" s="1"/>
  <c r="A48" i="107" s="1"/>
  <c r="A49" i="107" s="1"/>
  <c r="A50" i="107" s="1"/>
  <c r="A51" i="107" s="1"/>
  <c r="A52" i="107" s="1"/>
  <c r="A53" i="107" s="1"/>
  <c r="A54" i="107" s="1"/>
  <c r="A55" i="107" s="1"/>
  <c r="A56" i="107" s="1"/>
  <c r="A57" i="107" s="1"/>
  <c r="A58" i="107" s="1"/>
  <c r="A59" i="107" s="1"/>
  <c r="A60" i="107" s="1"/>
  <c r="A61" i="107" s="1"/>
  <c r="A62" i="107" s="1"/>
  <c r="A63" i="107" s="1"/>
  <c r="A64" i="107" s="1"/>
  <c r="A65" i="107" s="1"/>
  <c r="A66" i="107" s="1"/>
  <c r="A67" i="107" s="1"/>
  <c r="A68" i="107" s="1"/>
  <c r="A69" i="107" s="1"/>
  <c r="A70" i="107" s="1"/>
  <c r="A71" i="107" s="1"/>
  <c r="A72" i="107" s="1"/>
  <c r="A73" i="107" s="1"/>
  <c r="A74" i="107" s="1"/>
  <c r="A75" i="107" s="1"/>
  <c r="A76" i="107" s="1"/>
  <c r="A77" i="107" s="1"/>
  <c r="A78" i="107" s="1"/>
  <c r="A79" i="107" s="1"/>
  <c r="A80" i="107" s="1"/>
  <c r="A81" i="107" s="1"/>
  <c r="A82" i="107" s="1"/>
  <c r="A83" i="107" s="1"/>
  <c r="A84" i="107" s="1"/>
  <c r="A85" i="107" s="1"/>
  <c r="A86" i="107" s="1"/>
  <c r="A87" i="107" s="1"/>
  <c r="A88" i="107" s="1"/>
  <c r="A89" i="107" s="1"/>
  <c r="A90" i="107" s="1"/>
  <c r="A91" i="107" s="1"/>
  <c r="A92" i="107" s="1"/>
  <c r="A93" i="107" s="1"/>
  <c r="A94" i="107" s="1"/>
  <c r="A95" i="107" s="1"/>
  <c r="A96" i="107" s="1"/>
  <c r="A97" i="107" s="1"/>
  <c r="A98" i="107" s="1"/>
  <c r="A99" i="107" s="1"/>
  <c r="A100" i="107" s="1"/>
  <c r="A101" i="107" s="1"/>
  <c r="A102" i="107" s="1"/>
  <c r="A103" i="107" s="1"/>
  <c r="A104" i="107" s="1"/>
  <c r="A105" i="107" s="1"/>
  <c r="A106" i="107" s="1"/>
  <c r="A107" i="107" s="1"/>
  <c r="A108" i="107" s="1"/>
  <c r="A109" i="107" s="1"/>
  <c r="A110" i="107" s="1"/>
  <c r="A111" i="107" s="1"/>
  <c r="A112" i="107" s="1"/>
  <c r="A113" i="107" s="1"/>
  <c r="A114" i="107" s="1"/>
  <c r="A115" i="107" s="1"/>
  <c r="A116" i="107" s="1"/>
  <c r="A117" i="107" s="1"/>
  <c r="A118" i="107" s="1"/>
  <c r="A119" i="107" s="1"/>
  <c r="A120" i="107" s="1"/>
  <c r="A121" i="107" s="1"/>
  <c r="A122" i="107" s="1"/>
  <c r="A123" i="107" s="1"/>
  <c r="A124" i="107" s="1"/>
  <c r="A125" i="107" s="1"/>
  <c r="A126" i="107" s="1"/>
  <c r="A127" i="107" s="1"/>
  <c r="A128" i="107" s="1"/>
  <c r="A129" i="107" s="1"/>
  <c r="A130" i="107" s="1"/>
  <c r="A131" i="107" s="1"/>
  <c r="A132" i="107" s="1"/>
  <c r="A133" i="107" s="1"/>
  <c r="A134" i="107" s="1"/>
  <c r="A135" i="107" s="1"/>
  <c r="A136" i="107" s="1"/>
  <c r="A137" i="107" s="1"/>
  <c r="A138" i="107" s="1"/>
  <c r="A139" i="107" s="1"/>
  <c r="A140" i="107" s="1"/>
  <c r="A141" i="107" s="1"/>
  <c r="A142" i="107" s="1"/>
  <c r="A143" i="107" s="1"/>
  <c r="A144" i="107" s="1"/>
  <c r="A145" i="107" s="1"/>
  <c r="A146" i="107" s="1"/>
  <c r="A147" i="107" s="1"/>
  <c r="A148" i="107" s="1"/>
  <c r="A149" i="107" s="1"/>
  <c r="A150" i="107" s="1"/>
  <c r="A151" i="107" s="1"/>
  <c r="A152" i="107" s="1"/>
  <c r="A153" i="107" s="1"/>
  <c r="A154" i="107" s="1"/>
  <c r="A155" i="107" s="1"/>
  <c r="A156" i="107" s="1"/>
  <c r="A157" i="107" s="1"/>
  <c r="A158" i="107" s="1"/>
  <c r="A159" i="107" s="1"/>
  <c r="A160" i="107" s="1"/>
  <c r="A161" i="107" s="1"/>
  <c r="A162" i="107" s="1"/>
  <c r="A163" i="107" s="1"/>
  <c r="A164" i="107" s="1"/>
  <c r="A165" i="107" s="1"/>
  <c r="A166" i="107" s="1"/>
  <c r="A167" i="107" s="1"/>
  <c r="A168" i="107" s="1"/>
  <c r="A169" i="107" s="1"/>
  <c r="B8" i="107"/>
  <c r="A8" i="107"/>
  <c r="B12" i="100"/>
  <c r="B13" i="100" s="1"/>
  <c r="B14" i="100" s="1"/>
  <c r="B15" i="100" s="1"/>
  <c r="B16" i="100" s="1"/>
  <c r="B17" i="100" s="1"/>
  <c r="B18" i="100" s="1"/>
  <c r="B19" i="100" s="1"/>
  <c r="B20" i="100" s="1"/>
  <c r="B21" i="100" s="1"/>
  <c r="B22" i="100" s="1"/>
  <c r="B23" i="100" s="1"/>
  <c r="B24" i="100" s="1"/>
  <c r="B25" i="100" s="1"/>
  <c r="B26" i="100" s="1"/>
  <c r="B27" i="100" s="1"/>
  <c r="B28" i="100" s="1"/>
  <c r="B29" i="100" s="1"/>
  <c r="B30" i="100" s="1"/>
  <c r="B31" i="100" s="1"/>
  <c r="B32" i="100" s="1"/>
  <c r="B33" i="100" s="1"/>
  <c r="B34" i="100" s="1"/>
  <c r="B35" i="100" s="1"/>
  <c r="B36" i="100" s="1"/>
  <c r="B37" i="100" s="1"/>
  <c r="B38" i="100" s="1"/>
  <c r="B39" i="100" s="1"/>
  <c r="B40" i="100" s="1"/>
  <c r="B41" i="100" s="1"/>
  <c r="B42" i="100" s="1"/>
  <c r="B43" i="100" s="1"/>
  <c r="B44" i="100" s="1"/>
  <c r="B45" i="100" s="1"/>
  <c r="B46" i="100" s="1"/>
  <c r="B47" i="100" s="1"/>
  <c r="B48" i="100" s="1"/>
  <c r="B49" i="100" s="1"/>
  <c r="B50" i="100" s="1"/>
  <c r="B51" i="100" s="1"/>
  <c r="B52" i="100" s="1"/>
  <c r="B53" i="100" s="1"/>
  <c r="B54" i="100" s="1"/>
  <c r="B55" i="100" s="1"/>
  <c r="B56" i="100" s="1"/>
  <c r="B57" i="100" s="1"/>
  <c r="B58" i="100" s="1"/>
  <c r="B59" i="100" s="1"/>
  <c r="B60" i="100" s="1"/>
  <c r="B61" i="100" s="1"/>
  <c r="B62" i="100" s="1"/>
  <c r="B63" i="100" s="1"/>
  <c r="B64" i="100" s="1"/>
  <c r="B65" i="100" s="1"/>
  <c r="B66" i="100" s="1"/>
  <c r="C67" i="100" s="1"/>
  <c r="B8" i="100"/>
  <c r="B9" i="100" s="1"/>
  <c r="B10" i="100" s="1"/>
  <c r="A8" i="100"/>
  <c r="A9" i="100" s="1"/>
  <c r="A10" i="100" s="1"/>
  <c r="A11" i="100" s="1"/>
  <c r="A12" i="100" s="1"/>
  <c r="A13" i="100" s="1"/>
  <c r="A14" i="100" s="1"/>
  <c r="A15" i="100" s="1"/>
  <c r="A16" i="100" s="1"/>
  <c r="A17" i="100" s="1"/>
  <c r="A18" i="100" s="1"/>
  <c r="A19" i="100" s="1"/>
  <c r="A20" i="100" s="1"/>
  <c r="A21" i="100" s="1"/>
  <c r="A22" i="100" s="1"/>
  <c r="A23" i="100" s="1"/>
  <c r="A24" i="100" s="1"/>
  <c r="A25" i="100" s="1"/>
  <c r="A26" i="100" s="1"/>
  <c r="A27" i="100" s="1"/>
  <c r="A28" i="100" s="1"/>
  <c r="A29" i="100" s="1"/>
  <c r="A30" i="100" s="1"/>
  <c r="A31" i="100" s="1"/>
  <c r="A32" i="100" s="1"/>
  <c r="A33" i="100" s="1"/>
  <c r="A34" i="100" s="1"/>
  <c r="A35" i="100" s="1"/>
  <c r="A36" i="100" s="1"/>
  <c r="A37" i="100" s="1"/>
  <c r="A38" i="100" s="1"/>
  <c r="A39" i="100" s="1"/>
  <c r="A40" i="100" s="1"/>
  <c r="A41" i="100" s="1"/>
  <c r="A42" i="100" s="1"/>
  <c r="A43" i="100" s="1"/>
  <c r="A44" i="100" s="1"/>
  <c r="A45" i="100" s="1"/>
  <c r="A46" i="100" s="1"/>
  <c r="A47" i="100" s="1"/>
  <c r="A48" i="100" s="1"/>
  <c r="A49" i="100" s="1"/>
  <c r="A50" i="100" s="1"/>
  <c r="A51" i="100" s="1"/>
  <c r="A52" i="100" s="1"/>
  <c r="A53" i="100" s="1"/>
  <c r="A54" i="100" s="1"/>
  <c r="A55" i="100" s="1"/>
  <c r="A56" i="100" s="1"/>
  <c r="B15" i="99"/>
  <c r="B16" i="99" s="1"/>
  <c r="B17" i="99" s="1"/>
  <c r="B18" i="99" s="1"/>
  <c r="B19" i="99" s="1"/>
  <c r="B20" i="99" s="1"/>
  <c r="B21" i="99" s="1"/>
  <c r="B22" i="99" s="1"/>
  <c r="B23" i="99" s="1"/>
  <c r="B24" i="99" s="1"/>
  <c r="B25" i="99" s="1"/>
  <c r="B26" i="99" s="1"/>
  <c r="B27" i="99" s="1"/>
  <c r="B28" i="99" s="1"/>
  <c r="B29" i="99" s="1"/>
  <c r="B30" i="99" s="1"/>
  <c r="B31" i="99" s="1"/>
  <c r="B32" i="99" s="1"/>
  <c r="B33" i="99" s="1"/>
  <c r="B34" i="99" s="1"/>
  <c r="B35" i="99" s="1"/>
  <c r="B36" i="99" s="1"/>
  <c r="B37" i="99" s="1"/>
  <c r="B38" i="99" s="1"/>
  <c r="B39" i="99" s="1"/>
  <c r="B40" i="99" s="1"/>
  <c r="B41" i="99" s="1"/>
  <c r="B42" i="99" s="1"/>
  <c r="B43" i="99" s="1"/>
  <c r="B44" i="99" s="1"/>
  <c r="B45" i="99" s="1"/>
  <c r="B46" i="99" s="1"/>
  <c r="B47" i="99" s="1"/>
  <c r="B48" i="99" s="1"/>
  <c r="B49" i="99" s="1"/>
  <c r="B50" i="99" s="1"/>
  <c r="B51" i="99" s="1"/>
  <c r="B52" i="99" s="1"/>
  <c r="B53" i="99" s="1"/>
  <c r="B54" i="99" s="1"/>
  <c r="B55" i="99" s="1"/>
  <c r="B56" i="99" s="1"/>
  <c r="B57" i="99" s="1"/>
  <c r="B58" i="99" s="1"/>
  <c r="B59" i="99" s="1"/>
  <c r="B60" i="99" s="1"/>
  <c r="B61" i="99" s="1"/>
  <c r="B62" i="99" s="1"/>
  <c r="B63" i="99" s="1"/>
  <c r="B64" i="99" s="1"/>
  <c r="B65" i="99" s="1"/>
  <c r="B66" i="99" s="1"/>
  <c r="B67" i="99" s="1"/>
  <c r="B68" i="99" s="1"/>
  <c r="B69" i="99" s="1"/>
  <c r="B70" i="99" s="1"/>
  <c r="B71" i="99" s="1"/>
  <c r="B72" i="99" s="1"/>
  <c r="B73" i="99" s="1"/>
  <c r="B74" i="99" s="1"/>
  <c r="B75" i="99" s="1"/>
  <c r="B76" i="99" s="1"/>
  <c r="B77" i="99" s="1"/>
  <c r="B78" i="99" s="1"/>
  <c r="B79" i="99" s="1"/>
  <c r="B80" i="99" s="1"/>
  <c r="B81" i="99" s="1"/>
  <c r="B82" i="99" s="1"/>
  <c r="B83" i="99" s="1"/>
  <c r="B84" i="99" s="1"/>
  <c r="B85" i="99" s="1"/>
  <c r="B86" i="99" s="1"/>
  <c r="B87" i="99" s="1"/>
  <c r="B88" i="99" s="1"/>
  <c r="B89" i="99" s="1"/>
  <c r="B90" i="99" s="1"/>
  <c r="B91" i="99" s="1"/>
  <c r="B92" i="99" s="1"/>
  <c r="B93" i="99" s="1"/>
  <c r="B94" i="99" s="1"/>
  <c r="B95" i="99" s="1"/>
  <c r="B96" i="99" s="1"/>
  <c r="B97" i="99" s="1"/>
  <c r="B98" i="99" s="1"/>
  <c r="B99" i="99" s="1"/>
  <c r="B100" i="99" s="1"/>
  <c r="B101" i="99" s="1"/>
  <c r="B102" i="99" s="1"/>
  <c r="B103" i="99" s="1"/>
  <c r="B104" i="99" s="1"/>
  <c r="B105" i="99" s="1"/>
  <c r="B106" i="99" s="1"/>
  <c r="B107" i="99" s="1"/>
  <c r="B108" i="99" s="1"/>
  <c r="B109" i="99" s="1"/>
  <c r="B110" i="99" s="1"/>
  <c r="B111" i="99" s="1"/>
  <c r="B112" i="99" s="1"/>
  <c r="B113" i="99" s="1"/>
  <c r="B114" i="99" s="1"/>
  <c r="B115" i="99" s="1"/>
  <c r="B116" i="99" s="1"/>
  <c r="B117" i="99" s="1"/>
  <c r="B118" i="99" s="1"/>
  <c r="B119" i="99" s="1"/>
  <c r="B120" i="99" s="1"/>
  <c r="B121" i="99" s="1"/>
  <c r="B122" i="99" s="1"/>
  <c r="B123" i="99" s="1"/>
  <c r="B124" i="99" s="1"/>
  <c r="B125" i="99" s="1"/>
  <c r="B126" i="99" s="1"/>
  <c r="B127" i="99" s="1"/>
  <c r="B128" i="99" s="1"/>
  <c r="B129" i="99" s="1"/>
  <c r="B130" i="99" s="1"/>
  <c r="B131" i="99" s="1"/>
  <c r="B132" i="99" s="1"/>
  <c r="B133" i="99" s="1"/>
  <c r="B134" i="99" s="1"/>
  <c r="B135" i="99" s="1"/>
  <c r="B136" i="99" s="1"/>
  <c r="B137" i="99" s="1"/>
  <c r="B138" i="99" s="1"/>
  <c r="B139" i="99" s="1"/>
  <c r="B140" i="99" s="1"/>
  <c r="B141" i="99" s="1"/>
  <c r="B142" i="99" s="1"/>
  <c r="B143" i="99" s="1"/>
  <c r="B144" i="99" s="1"/>
  <c r="B145" i="99" s="1"/>
  <c r="B146" i="99" s="1"/>
  <c r="B147" i="99" s="1"/>
  <c r="B148" i="99" s="1"/>
  <c r="B149" i="99" s="1"/>
  <c r="B150" i="99" s="1"/>
  <c r="B151" i="99" s="1"/>
  <c r="B152" i="99" s="1"/>
  <c r="B153" i="99" s="1"/>
  <c r="B154" i="99" s="1"/>
  <c r="B155" i="99" s="1"/>
  <c r="B156" i="99" s="1"/>
  <c r="B157" i="99" s="1"/>
  <c r="B158" i="99" s="1"/>
  <c r="B159" i="99" s="1"/>
  <c r="B160" i="99" s="1"/>
  <c r="B161" i="99" s="1"/>
  <c r="B162" i="99" s="1"/>
  <c r="B163" i="99" s="1"/>
  <c r="B164" i="99" s="1"/>
  <c r="B165" i="99" s="1"/>
  <c r="B166" i="99" s="1"/>
  <c r="B167" i="99" s="1"/>
  <c r="B168" i="99" s="1"/>
  <c r="B169" i="99" s="1"/>
  <c r="B170" i="99" s="1"/>
  <c r="B171" i="99" s="1"/>
  <c r="B172" i="99" s="1"/>
  <c r="C173" i="99" s="1"/>
  <c r="B13" i="99"/>
  <c r="B14" i="99" s="1"/>
  <c r="B12" i="99"/>
  <c r="A11" i="99"/>
  <c r="A12" i="99" s="1"/>
  <c r="A13" i="99" s="1"/>
  <c r="A14" i="99" s="1"/>
  <c r="A15" i="99" s="1"/>
  <c r="A16" i="99" s="1"/>
  <c r="A17" i="99" s="1"/>
  <c r="A18" i="99" s="1"/>
  <c r="A19" i="99" s="1"/>
  <c r="A20" i="99" s="1"/>
  <c r="A21" i="99" s="1"/>
  <c r="A22" i="99" s="1"/>
  <c r="A23" i="99" s="1"/>
  <c r="A24" i="99" s="1"/>
  <c r="A25" i="99" s="1"/>
  <c r="A26" i="99" s="1"/>
  <c r="A27" i="99" s="1"/>
  <c r="A28" i="99" s="1"/>
  <c r="A29" i="99" s="1"/>
  <c r="A30" i="99" s="1"/>
  <c r="A31" i="99" s="1"/>
  <c r="A32" i="99" s="1"/>
  <c r="A33" i="99" s="1"/>
  <c r="A34" i="99" s="1"/>
  <c r="A35" i="99" s="1"/>
  <c r="A36" i="99" s="1"/>
  <c r="A37" i="99" s="1"/>
  <c r="A38" i="99" s="1"/>
  <c r="A39" i="99" s="1"/>
  <c r="A40" i="99" s="1"/>
  <c r="A41" i="99" s="1"/>
  <c r="A42" i="99" s="1"/>
  <c r="A43" i="99" s="1"/>
  <c r="A44" i="99" s="1"/>
  <c r="A45" i="99" s="1"/>
  <c r="A46" i="99" s="1"/>
  <c r="A47" i="99" s="1"/>
  <c r="A48" i="99" s="1"/>
  <c r="A49" i="99" s="1"/>
  <c r="A50" i="99" s="1"/>
  <c r="A51" i="99" s="1"/>
  <c r="A52" i="99" s="1"/>
  <c r="A53" i="99" s="1"/>
  <c r="A54" i="99" s="1"/>
  <c r="A55" i="99" s="1"/>
  <c r="A56" i="99" s="1"/>
  <c r="A57" i="99" s="1"/>
  <c r="A58" i="99" s="1"/>
  <c r="A59" i="99" s="1"/>
  <c r="A60" i="99" s="1"/>
  <c r="A61" i="99" s="1"/>
  <c r="A62" i="99" s="1"/>
  <c r="A63" i="99" s="1"/>
  <c r="A64" i="99" s="1"/>
  <c r="A65" i="99" s="1"/>
  <c r="A66" i="99" s="1"/>
  <c r="A67" i="99" s="1"/>
  <c r="A68" i="99" s="1"/>
  <c r="A69" i="99" s="1"/>
  <c r="A70" i="99" s="1"/>
  <c r="A71" i="99" s="1"/>
  <c r="A72" i="99" s="1"/>
  <c r="A73" i="99" s="1"/>
  <c r="A74" i="99" s="1"/>
  <c r="A75" i="99" s="1"/>
  <c r="A76" i="99" s="1"/>
  <c r="A77" i="99" s="1"/>
  <c r="A78" i="99" s="1"/>
  <c r="A79" i="99" s="1"/>
  <c r="A80" i="99" s="1"/>
  <c r="A81" i="99" s="1"/>
  <c r="A82" i="99" s="1"/>
  <c r="A83" i="99" s="1"/>
  <c r="A84" i="99" s="1"/>
  <c r="A85" i="99" s="1"/>
  <c r="A86" i="99" s="1"/>
  <c r="A87" i="99" s="1"/>
  <c r="A88" i="99" s="1"/>
  <c r="A89" i="99" s="1"/>
  <c r="A90" i="99" s="1"/>
  <c r="A91" i="99" s="1"/>
  <c r="A92" i="99" s="1"/>
  <c r="A93" i="99" s="1"/>
  <c r="A94" i="99" s="1"/>
  <c r="A95" i="99" s="1"/>
  <c r="A96" i="99" s="1"/>
  <c r="A97" i="99" s="1"/>
  <c r="A98" i="99" s="1"/>
  <c r="A99" i="99" s="1"/>
  <c r="A100" i="99" s="1"/>
  <c r="A101" i="99" s="1"/>
  <c r="A102" i="99" s="1"/>
  <c r="A103" i="99" s="1"/>
  <c r="A104" i="99" s="1"/>
  <c r="A105" i="99" s="1"/>
  <c r="A106" i="99" s="1"/>
  <c r="A107" i="99" s="1"/>
  <c r="A108" i="99" s="1"/>
  <c r="A109" i="99" s="1"/>
  <c r="A110" i="99" s="1"/>
  <c r="A111" i="99" s="1"/>
  <c r="A112" i="99" s="1"/>
  <c r="A113" i="99" s="1"/>
  <c r="A114" i="99" s="1"/>
  <c r="A115" i="99" s="1"/>
  <c r="A116" i="99" s="1"/>
  <c r="A117" i="99" s="1"/>
  <c r="A118" i="99" s="1"/>
  <c r="A119" i="99" s="1"/>
  <c r="A120" i="99" s="1"/>
  <c r="A121" i="99" s="1"/>
  <c r="A122" i="99" s="1"/>
  <c r="A123" i="99" s="1"/>
  <c r="A124" i="99" s="1"/>
  <c r="A125" i="99" s="1"/>
  <c r="A126" i="99" s="1"/>
  <c r="A127" i="99" s="1"/>
  <c r="A128" i="99" s="1"/>
  <c r="A129" i="99" s="1"/>
  <c r="A130" i="99" s="1"/>
  <c r="A131" i="99" s="1"/>
  <c r="A132" i="99" s="1"/>
  <c r="A133" i="99" s="1"/>
  <c r="A134" i="99" s="1"/>
  <c r="A135" i="99" s="1"/>
  <c r="A136" i="99" s="1"/>
  <c r="A137" i="99" s="1"/>
  <c r="A138" i="99" s="1"/>
  <c r="A139" i="99" s="1"/>
  <c r="A140" i="99" s="1"/>
  <c r="A141" i="99" s="1"/>
  <c r="A142" i="99" s="1"/>
  <c r="A143" i="99" s="1"/>
  <c r="A144" i="99" s="1"/>
  <c r="A145" i="99" s="1"/>
  <c r="A146" i="99" s="1"/>
  <c r="A147" i="99" s="1"/>
  <c r="A148" i="99" s="1"/>
  <c r="A149" i="99" s="1"/>
  <c r="A150" i="99" s="1"/>
  <c r="A151" i="99" s="1"/>
  <c r="A152" i="99" s="1"/>
  <c r="A153" i="99" s="1"/>
  <c r="A154" i="99" s="1"/>
  <c r="A155" i="99" s="1"/>
  <c r="A156" i="99" s="1"/>
  <c r="A157" i="99" s="1"/>
  <c r="A158" i="99" s="1"/>
  <c r="A159" i="99" s="1"/>
  <c r="A160" i="99" s="1"/>
  <c r="A161" i="99" s="1"/>
  <c r="A162" i="99" s="1"/>
  <c r="A163" i="99" s="1"/>
  <c r="A164" i="99" s="1"/>
  <c r="A165" i="99" s="1"/>
  <c r="A166" i="99" s="1"/>
  <c r="A167" i="99" s="1"/>
  <c r="A168" i="99" s="1"/>
  <c r="A169" i="99" s="1"/>
  <c r="A170" i="99" s="1"/>
  <c r="A171" i="99" s="1"/>
  <c r="A172" i="99" s="1"/>
  <c r="B9" i="99"/>
  <c r="B10" i="99" s="1"/>
  <c r="A9" i="99"/>
  <c r="A10" i="99" s="1"/>
  <c r="B8" i="99"/>
  <c r="A8" i="99"/>
  <c r="B9" i="98"/>
  <c r="B10" i="98" s="1"/>
  <c r="B11" i="98" s="1"/>
  <c r="B12" i="98" s="1"/>
  <c r="B13" i="98" s="1"/>
  <c r="B14" i="98" s="1"/>
  <c r="B15" i="98" s="1"/>
  <c r="B16" i="98" s="1"/>
  <c r="B17" i="98" s="1"/>
  <c r="B18" i="98" s="1"/>
  <c r="B19" i="98" s="1"/>
  <c r="B20" i="98" s="1"/>
  <c r="B21" i="98" s="1"/>
  <c r="B22" i="98" s="1"/>
  <c r="B23" i="98" s="1"/>
  <c r="B24" i="98" s="1"/>
  <c r="B25" i="98" s="1"/>
  <c r="B26" i="98" s="1"/>
  <c r="B27" i="98" s="1"/>
  <c r="B28" i="98" s="1"/>
  <c r="B29" i="98" s="1"/>
  <c r="B30" i="98" s="1"/>
  <c r="B31" i="98" s="1"/>
  <c r="B32" i="98" s="1"/>
  <c r="B33" i="98" s="1"/>
  <c r="B34" i="98" s="1"/>
  <c r="B35" i="98" s="1"/>
  <c r="B36" i="98" s="1"/>
  <c r="B37" i="98" s="1"/>
  <c r="B38" i="98" s="1"/>
  <c r="B39" i="98" s="1"/>
  <c r="B40" i="98" s="1"/>
  <c r="B41" i="98" s="1"/>
  <c r="B42" i="98" s="1"/>
  <c r="B43" i="98" s="1"/>
  <c r="B44" i="98" s="1"/>
  <c r="B45" i="98" s="1"/>
  <c r="B46" i="98" s="1"/>
  <c r="B47" i="98" s="1"/>
  <c r="B48" i="98" s="1"/>
  <c r="B49" i="98" s="1"/>
  <c r="B50" i="98" s="1"/>
  <c r="B51" i="98" s="1"/>
  <c r="B52" i="98" s="1"/>
  <c r="B53" i="98" s="1"/>
  <c r="B54" i="98" s="1"/>
  <c r="B55" i="98" s="1"/>
  <c r="B56" i="98" s="1"/>
  <c r="B57" i="98" s="1"/>
  <c r="B58" i="98" s="1"/>
  <c r="B59" i="98" s="1"/>
  <c r="B60" i="98" s="1"/>
  <c r="B61" i="98" s="1"/>
  <c r="B62" i="98" s="1"/>
  <c r="B63" i="98" s="1"/>
  <c r="B64" i="98" s="1"/>
  <c r="B65" i="98" s="1"/>
  <c r="B66" i="98" s="1"/>
  <c r="B67" i="98" s="1"/>
  <c r="B68" i="98" s="1"/>
  <c r="B69" i="98" s="1"/>
  <c r="B70" i="98" s="1"/>
  <c r="B71" i="98" s="1"/>
  <c r="B72" i="98" s="1"/>
  <c r="B73" i="98" s="1"/>
  <c r="B74" i="98" s="1"/>
  <c r="B75" i="98" s="1"/>
  <c r="B76" i="98" s="1"/>
  <c r="B77" i="98" s="1"/>
  <c r="B78" i="98" s="1"/>
  <c r="B79" i="98" s="1"/>
  <c r="B80" i="98" s="1"/>
  <c r="B81" i="98" s="1"/>
  <c r="B82" i="98" s="1"/>
  <c r="B83" i="98" s="1"/>
  <c r="B84" i="98" s="1"/>
  <c r="B85" i="98" s="1"/>
  <c r="B86" i="98" s="1"/>
  <c r="B87" i="98" s="1"/>
  <c r="B88" i="98" s="1"/>
  <c r="C89" i="98" s="1"/>
  <c r="B8" i="98"/>
  <c r="A8" i="98"/>
  <c r="A9" i="98" s="1"/>
  <c r="A10" i="98" s="1"/>
  <c r="A11" i="98" s="1"/>
  <c r="A12" i="98" s="1"/>
  <c r="A13" i="98" s="1"/>
  <c r="A14" i="98" s="1"/>
  <c r="A15" i="98" s="1"/>
  <c r="A16" i="98" s="1"/>
  <c r="A17" i="98" s="1"/>
  <c r="A18" i="98" s="1"/>
  <c r="A19" i="98" s="1"/>
  <c r="A20" i="98" s="1"/>
  <c r="A21" i="98" s="1"/>
  <c r="A22" i="98" s="1"/>
  <c r="A23" i="98" s="1"/>
  <c r="A24" i="98" s="1"/>
  <c r="A25" i="98" s="1"/>
  <c r="A26" i="98" s="1"/>
  <c r="A27" i="98" s="1"/>
  <c r="A28" i="98" s="1"/>
  <c r="A29" i="98" s="1"/>
  <c r="A30" i="98" s="1"/>
  <c r="A31" i="98" s="1"/>
  <c r="A32" i="98" s="1"/>
  <c r="A33" i="98" s="1"/>
  <c r="A34" i="98" s="1"/>
  <c r="A35" i="98" s="1"/>
  <c r="A36" i="98" s="1"/>
  <c r="A37" i="98" s="1"/>
  <c r="A38" i="98" s="1"/>
  <c r="A39" i="98" s="1"/>
  <c r="A40" i="98" s="1"/>
  <c r="A41" i="98" s="1"/>
  <c r="A42" i="98" s="1"/>
  <c r="A43" i="98" s="1"/>
  <c r="A44" i="98" s="1"/>
  <c r="A45" i="98" s="1"/>
  <c r="A46" i="98" s="1"/>
  <c r="A47" i="98" s="1"/>
  <c r="A48" i="98" s="1"/>
  <c r="A49" i="98" s="1"/>
  <c r="A50" i="98" s="1"/>
  <c r="A51" i="98" s="1"/>
  <c r="A52" i="98" s="1"/>
  <c r="A53" i="98" s="1"/>
  <c r="A54" i="98" s="1"/>
  <c r="A55" i="98" s="1"/>
  <c r="A56" i="98" s="1"/>
  <c r="A57" i="98" s="1"/>
  <c r="A58" i="98" s="1"/>
  <c r="A59" i="98" s="1"/>
  <c r="A60" i="98" s="1"/>
  <c r="A61" i="98" s="1"/>
  <c r="A62" i="98" s="1"/>
  <c r="A63" i="98" s="1"/>
  <c r="A64" i="98" s="1"/>
  <c r="A65" i="98" s="1"/>
  <c r="A66" i="98" s="1"/>
  <c r="A67" i="98" s="1"/>
  <c r="A68" i="98" s="1"/>
  <c r="A69" i="98" s="1"/>
  <c r="A70" i="98" s="1"/>
  <c r="A71" i="98" s="1"/>
  <c r="A72" i="98" s="1"/>
  <c r="A73" i="98" s="1"/>
  <c r="A74" i="98" s="1"/>
  <c r="A75" i="98" s="1"/>
  <c r="A76" i="98" s="1"/>
  <c r="A77" i="98" s="1"/>
  <c r="A78" i="98" s="1"/>
  <c r="A79" i="98" s="1"/>
  <c r="A80" i="98" s="1"/>
  <c r="A81" i="98" s="1"/>
  <c r="A82" i="98" s="1"/>
  <c r="A83" i="98" s="1"/>
  <c r="A84" i="98" s="1"/>
  <c r="A85" i="98" s="1"/>
  <c r="A86" i="98" s="1"/>
  <c r="A87" i="98" s="1"/>
  <c r="A88" i="98" s="1"/>
  <c r="B13" i="97"/>
  <c r="B14" i="97" s="1"/>
  <c r="B15" i="97" s="1"/>
  <c r="B16" i="97" s="1"/>
  <c r="B17" i="97" s="1"/>
  <c r="B18" i="97" s="1"/>
  <c r="B19" i="97" s="1"/>
  <c r="B20" i="97" s="1"/>
  <c r="B21" i="97" s="1"/>
  <c r="B22" i="97" s="1"/>
  <c r="B23" i="97" s="1"/>
  <c r="B24" i="97" s="1"/>
  <c r="B25" i="97" s="1"/>
  <c r="B26" i="97" s="1"/>
  <c r="B27" i="97" s="1"/>
  <c r="B28" i="97" s="1"/>
  <c r="B29" i="97" s="1"/>
  <c r="B30" i="97" s="1"/>
  <c r="B31" i="97" s="1"/>
  <c r="B32" i="97" s="1"/>
  <c r="B33" i="97" s="1"/>
  <c r="B34" i="97" s="1"/>
  <c r="B35" i="97" s="1"/>
  <c r="B36" i="97" s="1"/>
  <c r="B37" i="97" s="1"/>
  <c r="B38" i="97" s="1"/>
  <c r="B39" i="97" s="1"/>
  <c r="B40" i="97" s="1"/>
  <c r="B41" i="97" s="1"/>
  <c r="B42" i="97" s="1"/>
  <c r="B43" i="97" s="1"/>
  <c r="B44" i="97" s="1"/>
  <c r="B45" i="97" s="1"/>
  <c r="B46" i="97" s="1"/>
  <c r="B47" i="97" s="1"/>
  <c r="B48" i="97" s="1"/>
  <c r="B49" i="97" s="1"/>
  <c r="B50" i="97" s="1"/>
  <c r="B51" i="97" s="1"/>
  <c r="B52" i="97" s="1"/>
  <c r="B53" i="97" s="1"/>
  <c r="B54" i="97" s="1"/>
  <c r="B55" i="97" s="1"/>
  <c r="B56" i="97" s="1"/>
  <c r="B57" i="97" s="1"/>
  <c r="B58" i="97" s="1"/>
  <c r="B59" i="97" s="1"/>
  <c r="B60" i="97" s="1"/>
  <c r="B61" i="97" s="1"/>
  <c r="B62" i="97" s="1"/>
  <c r="B63" i="97" s="1"/>
  <c r="B64" i="97" s="1"/>
  <c r="B65" i="97" s="1"/>
  <c r="B66" i="97" s="1"/>
  <c r="B67" i="97" s="1"/>
  <c r="B68" i="97" s="1"/>
  <c r="C69" i="97" s="1"/>
  <c r="B12" i="97"/>
  <c r="A9" i="97"/>
  <c r="A10" i="97" s="1"/>
  <c r="A11" i="97" s="1"/>
  <c r="A12" i="97" s="1"/>
  <c r="A13" i="97" s="1"/>
  <c r="A14" i="97" s="1"/>
  <c r="A15" i="97" s="1"/>
  <c r="A16" i="97" s="1"/>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A47" i="97" s="1"/>
  <c r="A48" i="97" s="1"/>
  <c r="A49" i="97" s="1"/>
  <c r="A50" i="97" s="1"/>
  <c r="A51" i="97" s="1"/>
  <c r="A52" i="97" s="1"/>
  <c r="A53" i="97" s="1"/>
  <c r="A54" i="97" s="1"/>
  <c r="A55" i="97" s="1"/>
  <c r="A56" i="97" s="1"/>
  <c r="A57" i="97" s="1"/>
  <c r="A58" i="97" s="1"/>
  <c r="A59" i="97" s="1"/>
  <c r="A60" i="97" s="1"/>
  <c r="A61" i="97" s="1"/>
  <c r="A62" i="97" s="1"/>
  <c r="A63" i="97" s="1"/>
  <c r="A64" i="97" s="1"/>
  <c r="A65" i="97" s="1"/>
  <c r="A66" i="97" s="1"/>
  <c r="A67" i="97" s="1"/>
  <c r="A68" i="97" s="1"/>
  <c r="B8" i="97"/>
  <c r="B9" i="97" s="1"/>
  <c r="B10" i="97" s="1"/>
  <c r="A8" i="97"/>
  <c r="B13" i="96"/>
  <c r="B14" i="96" s="1"/>
  <c r="B15" i="96" s="1"/>
  <c r="B16" i="96" s="1"/>
  <c r="B17" i="96" s="1"/>
  <c r="B18" i="96" s="1"/>
  <c r="B19" i="96" s="1"/>
  <c r="B20" i="96" s="1"/>
  <c r="B21" i="96" s="1"/>
  <c r="B22" i="96" s="1"/>
  <c r="B23" i="96" s="1"/>
  <c r="B24" i="96" s="1"/>
  <c r="B25" i="96" s="1"/>
  <c r="B26" i="96" s="1"/>
  <c r="B27" i="96" s="1"/>
  <c r="B28" i="96" s="1"/>
  <c r="B29" i="96" s="1"/>
  <c r="B30" i="96" s="1"/>
  <c r="B31" i="96" s="1"/>
  <c r="B32" i="96" s="1"/>
  <c r="B33" i="96" s="1"/>
  <c r="B34" i="96" s="1"/>
  <c r="B35" i="96" s="1"/>
  <c r="B36" i="96" s="1"/>
  <c r="B37" i="96" s="1"/>
  <c r="B38" i="96" s="1"/>
  <c r="B39" i="96" s="1"/>
  <c r="B40" i="96" s="1"/>
  <c r="B41" i="96" s="1"/>
  <c r="B42" i="96" s="1"/>
  <c r="B43" i="96" s="1"/>
  <c r="B44" i="96" s="1"/>
  <c r="B45" i="96" s="1"/>
  <c r="B46" i="96" s="1"/>
  <c r="B47" i="96" s="1"/>
  <c r="B48" i="96" s="1"/>
  <c r="B49" i="96" s="1"/>
  <c r="B50" i="96" s="1"/>
  <c r="B51" i="96" s="1"/>
  <c r="B52" i="96" s="1"/>
  <c r="B53" i="96" s="1"/>
  <c r="B54" i="96" s="1"/>
  <c r="B55" i="96" s="1"/>
  <c r="B56" i="96" s="1"/>
  <c r="B57" i="96" s="1"/>
  <c r="B58" i="96" s="1"/>
  <c r="B59" i="96" s="1"/>
  <c r="B60" i="96" s="1"/>
  <c r="B61" i="96" s="1"/>
  <c r="B62" i="96" s="1"/>
  <c r="B63" i="96" s="1"/>
  <c r="B64" i="96" s="1"/>
  <c r="B65" i="96" s="1"/>
  <c r="B66" i="96" s="1"/>
  <c r="B67" i="96" s="1"/>
  <c r="B68" i="96" s="1"/>
  <c r="B69" i="96" s="1"/>
  <c r="B70" i="96" s="1"/>
  <c r="B71" i="96" s="1"/>
  <c r="B72" i="96" s="1"/>
  <c r="B73" i="96" s="1"/>
  <c r="B74" i="96" s="1"/>
  <c r="B75" i="96" s="1"/>
  <c r="B76" i="96" s="1"/>
  <c r="B77" i="96" s="1"/>
  <c r="B78" i="96" s="1"/>
  <c r="B79" i="96" s="1"/>
  <c r="B80" i="96" s="1"/>
  <c r="B81" i="96" s="1"/>
  <c r="B82" i="96" s="1"/>
  <c r="B83" i="96" s="1"/>
  <c r="B84" i="96" s="1"/>
  <c r="B85" i="96" s="1"/>
  <c r="B86" i="96" s="1"/>
  <c r="B87" i="96" s="1"/>
  <c r="B88" i="96" s="1"/>
  <c r="B89" i="96" s="1"/>
  <c r="B90" i="96" s="1"/>
  <c r="B91" i="96" s="1"/>
  <c r="B92" i="96" s="1"/>
  <c r="B93" i="96" s="1"/>
  <c r="B94" i="96" s="1"/>
  <c r="B95" i="96" s="1"/>
  <c r="B96" i="96" s="1"/>
  <c r="B97" i="96" s="1"/>
  <c r="B98" i="96" s="1"/>
  <c r="B99" i="96" s="1"/>
  <c r="B100" i="96" s="1"/>
  <c r="B101" i="96" s="1"/>
  <c r="B102" i="96" s="1"/>
  <c r="B103" i="96" s="1"/>
  <c r="B104" i="96" s="1"/>
  <c r="B105" i="96" s="1"/>
  <c r="B106" i="96" s="1"/>
  <c r="B107" i="96" s="1"/>
  <c r="B108" i="96" s="1"/>
  <c r="B109" i="96" s="1"/>
  <c r="B110" i="96" s="1"/>
  <c r="B111" i="96" s="1"/>
  <c r="B112" i="96" s="1"/>
  <c r="B113" i="96" s="1"/>
  <c r="B114" i="96" s="1"/>
  <c r="B115" i="96" s="1"/>
  <c r="B116" i="96" s="1"/>
  <c r="B117" i="96" s="1"/>
  <c r="B118" i="96" s="1"/>
  <c r="B119" i="96" s="1"/>
  <c r="B120" i="96" s="1"/>
  <c r="B121" i="96" s="1"/>
  <c r="B122" i="96" s="1"/>
  <c r="B123" i="96" s="1"/>
  <c r="B124" i="96" s="1"/>
  <c r="B125" i="96" s="1"/>
  <c r="B126" i="96" s="1"/>
  <c r="B127" i="96" s="1"/>
  <c r="B128" i="96" s="1"/>
  <c r="B129" i="96" s="1"/>
  <c r="B130" i="96" s="1"/>
  <c r="B131" i="96" s="1"/>
  <c r="B132" i="96" s="1"/>
  <c r="B133" i="96" s="1"/>
  <c r="B134" i="96" s="1"/>
  <c r="B135" i="96" s="1"/>
  <c r="B136" i="96" s="1"/>
  <c r="B137" i="96" s="1"/>
  <c r="B138" i="96" s="1"/>
  <c r="B139" i="96" s="1"/>
  <c r="B140" i="96" s="1"/>
  <c r="B141" i="96" s="1"/>
  <c r="B142" i="96" s="1"/>
  <c r="B143" i="96" s="1"/>
  <c r="B144" i="96" s="1"/>
  <c r="B145" i="96" s="1"/>
  <c r="B146" i="96" s="1"/>
  <c r="B147" i="96" s="1"/>
  <c r="B148" i="96" s="1"/>
  <c r="B149" i="96" s="1"/>
  <c r="B150" i="96" s="1"/>
  <c r="B151" i="96" s="1"/>
  <c r="B152" i="96" s="1"/>
  <c r="B153" i="96" s="1"/>
  <c r="B154" i="96" s="1"/>
  <c r="B155" i="96" s="1"/>
  <c r="B156" i="96" s="1"/>
  <c r="B157" i="96" s="1"/>
  <c r="B158" i="96" s="1"/>
  <c r="B159" i="96" s="1"/>
  <c r="B160" i="96" s="1"/>
  <c r="B161" i="96" s="1"/>
  <c r="B162" i="96" s="1"/>
  <c r="B163" i="96" s="1"/>
  <c r="B164" i="96" s="1"/>
  <c r="B165" i="96" s="1"/>
  <c r="B166" i="96" s="1"/>
  <c r="B167" i="96" s="1"/>
  <c r="B168" i="96" s="1"/>
  <c r="B169" i="96" s="1"/>
  <c r="B170" i="96" s="1"/>
  <c r="B171" i="96" s="1"/>
  <c r="B172" i="96" s="1"/>
  <c r="B173" i="96" s="1"/>
  <c r="B174" i="96" s="1"/>
  <c r="C175" i="96" s="1"/>
  <c r="B12" i="96"/>
  <c r="A9" i="96"/>
  <c r="A10" i="96" s="1"/>
  <c r="A11" i="96" s="1"/>
  <c r="A12" i="96" s="1"/>
  <c r="A13" i="96" s="1"/>
  <c r="A14" i="96" s="1"/>
  <c r="A15" i="96" s="1"/>
  <c r="A16" i="96" s="1"/>
  <c r="A17" i="96" s="1"/>
  <c r="A18" i="96" s="1"/>
  <c r="A19" i="96" s="1"/>
  <c r="A20" i="96" s="1"/>
  <c r="A21" i="96" s="1"/>
  <c r="A22" i="96" s="1"/>
  <c r="A23" i="96" s="1"/>
  <c r="A24" i="96" s="1"/>
  <c r="A25" i="96" s="1"/>
  <c r="A26" i="96" s="1"/>
  <c r="A27" i="96" s="1"/>
  <c r="A28" i="96" s="1"/>
  <c r="A29" i="96" s="1"/>
  <c r="A30" i="96" s="1"/>
  <c r="A31" i="96" s="1"/>
  <c r="A32" i="96" s="1"/>
  <c r="A33" i="96" s="1"/>
  <c r="A34" i="96" s="1"/>
  <c r="A35" i="96" s="1"/>
  <c r="A36" i="96" s="1"/>
  <c r="A37" i="96" s="1"/>
  <c r="A38" i="96" s="1"/>
  <c r="A39" i="96" s="1"/>
  <c r="A40" i="96" s="1"/>
  <c r="A41" i="96" s="1"/>
  <c r="A42" i="96" s="1"/>
  <c r="A43" i="96" s="1"/>
  <c r="A44" i="96" s="1"/>
  <c r="A45" i="96" s="1"/>
  <c r="A46" i="96" s="1"/>
  <c r="A47" i="96" s="1"/>
  <c r="A48" i="96" s="1"/>
  <c r="A49" i="96" s="1"/>
  <c r="A50" i="96" s="1"/>
  <c r="A51" i="96" s="1"/>
  <c r="A52" i="96" s="1"/>
  <c r="A53" i="96" s="1"/>
  <c r="A54" i="96" s="1"/>
  <c r="A55" i="96" s="1"/>
  <c r="A56" i="96" s="1"/>
  <c r="A57" i="96" s="1"/>
  <c r="A58" i="96" s="1"/>
  <c r="A59" i="96" s="1"/>
  <c r="A60" i="96" s="1"/>
  <c r="A61" i="96" s="1"/>
  <c r="A62" i="96" s="1"/>
  <c r="A63" i="96" s="1"/>
  <c r="A64" i="96" s="1"/>
  <c r="A65" i="96" s="1"/>
  <c r="A66" i="96" s="1"/>
  <c r="A67" i="96" s="1"/>
  <c r="A68" i="96" s="1"/>
  <c r="A69" i="96" s="1"/>
  <c r="A70" i="96" s="1"/>
  <c r="A71" i="96" s="1"/>
  <c r="A72" i="96" s="1"/>
  <c r="A73" i="96" s="1"/>
  <c r="A74" i="96" s="1"/>
  <c r="A75" i="96" s="1"/>
  <c r="A76" i="96" s="1"/>
  <c r="A77" i="96" s="1"/>
  <c r="A78" i="96" s="1"/>
  <c r="A79" i="96" s="1"/>
  <c r="A80" i="96" s="1"/>
  <c r="A81" i="96" s="1"/>
  <c r="A82" i="96" s="1"/>
  <c r="A83" i="96" s="1"/>
  <c r="A84" i="96" s="1"/>
  <c r="A85" i="96" s="1"/>
  <c r="A86" i="96" s="1"/>
  <c r="A87" i="96" s="1"/>
  <c r="A88" i="96" s="1"/>
  <c r="A89" i="96" s="1"/>
  <c r="A90" i="96" s="1"/>
  <c r="A91" i="96" s="1"/>
  <c r="A92" i="96" s="1"/>
  <c r="A93" i="96" s="1"/>
  <c r="A94" i="96" s="1"/>
  <c r="A95" i="96" s="1"/>
  <c r="A96" i="96" s="1"/>
  <c r="A97" i="96" s="1"/>
  <c r="A98" i="96" s="1"/>
  <c r="A99" i="96" s="1"/>
  <c r="A100" i="96" s="1"/>
  <c r="A101" i="96" s="1"/>
  <c r="A102" i="96" s="1"/>
  <c r="A103" i="96" s="1"/>
  <c r="A104" i="96" s="1"/>
  <c r="A105" i="96" s="1"/>
  <c r="A106" i="96" s="1"/>
  <c r="A107" i="96" s="1"/>
  <c r="A108" i="96" s="1"/>
  <c r="A109" i="96" s="1"/>
  <c r="A110" i="96" s="1"/>
  <c r="A111" i="96" s="1"/>
  <c r="A112" i="96" s="1"/>
  <c r="A113" i="96" s="1"/>
  <c r="A114" i="96" s="1"/>
  <c r="A115" i="96" s="1"/>
  <c r="A116" i="96" s="1"/>
  <c r="A117" i="96" s="1"/>
  <c r="A118" i="96" s="1"/>
  <c r="A119" i="96" s="1"/>
  <c r="A120" i="96" s="1"/>
  <c r="A121" i="96" s="1"/>
  <c r="A122" i="96" s="1"/>
  <c r="A123" i="96" s="1"/>
  <c r="A124" i="96" s="1"/>
  <c r="A125" i="96" s="1"/>
  <c r="A126" i="96" s="1"/>
  <c r="A127" i="96" s="1"/>
  <c r="A128" i="96" s="1"/>
  <c r="A129" i="96" s="1"/>
  <c r="A130" i="96" s="1"/>
  <c r="A131" i="96" s="1"/>
  <c r="A132" i="96" s="1"/>
  <c r="A133" i="96" s="1"/>
  <c r="A134" i="96" s="1"/>
  <c r="A135" i="96" s="1"/>
  <c r="A136" i="96" s="1"/>
  <c r="A137" i="96" s="1"/>
  <c r="A138" i="96" s="1"/>
  <c r="A139" i="96" s="1"/>
  <c r="A140" i="96" s="1"/>
  <c r="A141" i="96" s="1"/>
  <c r="A142" i="96" s="1"/>
  <c r="A143" i="96" s="1"/>
  <c r="A144" i="96" s="1"/>
  <c r="A145" i="96" s="1"/>
  <c r="A146" i="96" s="1"/>
  <c r="A147" i="96" s="1"/>
  <c r="A148" i="96" s="1"/>
  <c r="A149" i="96" s="1"/>
  <c r="A150" i="96" s="1"/>
  <c r="A151" i="96" s="1"/>
  <c r="A152" i="96" s="1"/>
  <c r="A153" i="96" s="1"/>
  <c r="A154" i="96" s="1"/>
  <c r="A155" i="96" s="1"/>
  <c r="A156" i="96" s="1"/>
  <c r="A157" i="96" s="1"/>
  <c r="A158" i="96" s="1"/>
  <c r="A159" i="96" s="1"/>
  <c r="A160" i="96" s="1"/>
  <c r="A161" i="96" s="1"/>
  <c r="A162" i="96" s="1"/>
  <c r="A163" i="96" s="1"/>
  <c r="A164" i="96" s="1"/>
  <c r="A165" i="96" s="1"/>
  <c r="A166" i="96" s="1"/>
  <c r="A167" i="96" s="1"/>
  <c r="A168" i="96" s="1"/>
  <c r="A169" i="96" s="1"/>
  <c r="A170" i="96" s="1"/>
  <c r="A171" i="96" s="1"/>
  <c r="A172" i="96" s="1"/>
  <c r="A173" i="96" s="1"/>
  <c r="A174" i="96" s="1"/>
  <c r="B8" i="96"/>
  <c r="B9" i="96" s="1"/>
  <c r="B10" i="96" s="1"/>
  <c r="A8" i="96"/>
  <c r="B17" i="95"/>
  <c r="B18" i="95" s="1"/>
  <c r="B19" i="95" s="1"/>
  <c r="B20" i="95" s="1"/>
  <c r="B21" i="95" s="1"/>
  <c r="B22" i="95" s="1"/>
  <c r="B23" i="95" s="1"/>
  <c r="B24" i="95" s="1"/>
  <c r="B25" i="95" s="1"/>
  <c r="B26" i="95" s="1"/>
  <c r="B27" i="95" s="1"/>
  <c r="B28" i="95" s="1"/>
  <c r="B29" i="95" s="1"/>
  <c r="B30" i="95" s="1"/>
  <c r="B31" i="95" s="1"/>
  <c r="B32" i="95" s="1"/>
  <c r="B33" i="95" s="1"/>
  <c r="B34" i="95" s="1"/>
  <c r="B35" i="95" s="1"/>
  <c r="B36" i="95" s="1"/>
  <c r="B37" i="95" s="1"/>
  <c r="B38" i="95" s="1"/>
  <c r="B39" i="95" s="1"/>
  <c r="B40" i="95" s="1"/>
  <c r="B41" i="95" s="1"/>
  <c r="B42" i="95" s="1"/>
  <c r="B43" i="95" s="1"/>
  <c r="B44" i="95" s="1"/>
  <c r="B45" i="95" s="1"/>
  <c r="B46" i="95" s="1"/>
  <c r="B47" i="95" s="1"/>
  <c r="B48" i="95" s="1"/>
  <c r="B49" i="95" s="1"/>
  <c r="B50" i="95" s="1"/>
  <c r="B51" i="95" s="1"/>
  <c r="B52" i="95" s="1"/>
  <c r="B53" i="95" s="1"/>
  <c r="B54" i="95" s="1"/>
  <c r="B55" i="95" s="1"/>
  <c r="B56" i="95" s="1"/>
  <c r="B57" i="95" s="1"/>
  <c r="B58" i="95" s="1"/>
  <c r="B59" i="95" s="1"/>
  <c r="B60" i="95" s="1"/>
  <c r="B61" i="95" s="1"/>
  <c r="B62" i="95" s="1"/>
  <c r="B63" i="95" s="1"/>
  <c r="B64" i="95" s="1"/>
  <c r="B65" i="95" s="1"/>
  <c r="B66" i="95" s="1"/>
  <c r="B67" i="95" s="1"/>
  <c r="B68" i="95" s="1"/>
  <c r="B69" i="95" s="1"/>
  <c r="B70" i="95" s="1"/>
  <c r="B71" i="95" s="1"/>
  <c r="B72" i="95" s="1"/>
  <c r="B73" i="95" s="1"/>
  <c r="B74" i="95" s="1"/>
  <c r="B75" i="95" s="1"/>
  <c r="B76" i="95" s="1"/>
  <c r="B77" i="95" s="1"/>
  <c r="B78" i="95" s="1"/>
  <c r="B79" i="95" s="1"/>
  <c r="B80" i="95" s="1"/>
  <c r="B81" i="95" s="1"/>
  <c r="B82" i="95" s="1"/>
  <c r="B83" i="95" s="1"/>
  <c r="B84" i="95" s="1"/>
  <c r="B85" i="95" s="1"/>
  <c r="B86" i="95" s="1"/>
  <c r="B87" i="95" s="1"/>
  <c r="B88" i="95" s="1"/>
  <c r="B89" i="95" s="1"/>
  <c r="B90" i="95" s="1"/>
  <c r="B91" i="95" s="1"/>
  <c r="B92" i="95" s="1"/>
  <c r="B93" i="95" s="1"/>
  <c r="A18" i="95"/>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6" i="95" s="1"/>
  <c r="A47" i="95" s="1"/>
  <c r="A48" i="95" s="1"/>
  <c r="A49" i="95" s="1"/>
  <c r="A50" i="95" s="1"/>
  <c r="A51" i="95" s="1"/>
  <c r="A52" i="95" s="1"/>
  <c r="A53" i="95" s="1"/>
  <c r="A54" i="95" s="1"/>
  <c r="A55" i="95" s="1"/>
  <c r="A56" i="95" s="1"/>
  <c r="A57" i="95" s="1"/>
  <c r="A58" i="95" s="1"/>
  <c r="A59" i="95" s="1"/>
  <c r="A60" i="95" s="1"/>
  <c r="A61" i="95" s="1"/>
  <c r="A62" i="95" s="1"/>
  <c r="A63" i="95" s="1"/>
  <c r="A64" i="95" s="1"/>
  <c r="A65" i="95" s="1"/>
  <c r="A66" i="95" s="1"/>
  <c r="A67" i="95" s="1"/>
  <c r="A68" i="95" s="1"/>
  <c r="A69" i="95" s="1"/>
  <c r="A70" i="95" s="1"/>
  <c r="A71" i="95" s="1"/>
  <c r="A72" i="95" s="1"/>
  <c r="A73" i="95" s="1"/>
  <c r="A74" i="95" s="1"/>
  <c r="A75" i="95" s="1"/>
  <c r="A76" i="95" s="1"/>
  <c r="A77" i="95" s="1"/>
  <c r="A78" i="95" s="1"/>
  <c r="A79" i="95" s="1"/>
  <c r="A80" i="95" s="1"/>
  <c r="A81" i="95" s="1"/>
  <c r="A82" i="95" s="1"/>
  <c r="A83" i="95" s="1"/>
  <c r="A84" i="95" s="1"/>
  <c r="A85" i="95" s="1"/>
  <c r="A86" i="95" s="1"/>
  <c r="A87" i="95" s="1"/>
  <c r="A88" i="95" s="1"/>
  <c r="A89" i="95" s="1"/>
  <c r="A90" i="95" s="1"/>
  <c r="A91" i="95" s="1"/>
  <c r="A92" i="95" s="1"/>
  <c r="A93" i="95" s="1"/>
  <c r="B12" i="95"/>
  <c r="B13" i="95" s="1"/>
  <c r="B14" i="95" s="1"/>
  <c r="B15" i="95" s="1"/>
  <c r="B16" i="95" s="1"/>
  <c r="B8" i="95"/>
  <c r="B9" i="95" s="1"/>
  <c r="B10" i="95" s="1"/>
  <c r="A8" i="95"/>
  <c r="A9" i="95" s="1"/>
  <c r="A10" i="95" s="1"/>
  <c r="A11" i="95" s="1"/>
  <c r="A12" i="95" s="1"/>
  <c r="A13" i="95" s="1"/>
  <c r="A14" i="95" s="1"/>
  <c r="A15" i="95" s="1"/>
  <c r="A16" i="95" s="1"/>
  <c r="A17" i="95" s="1"/>
  <c r="B12" i="94"/>
  <c r="B13" i="94" s="1"/>
  <c r="B14" i="94" s="1"/>
  <c r="B15" i="94" s="1"/>
  <c r="B16" i="94" s="1"/>
  <c r="B17" i="94" s="1"/>
  <c r="B18" i="94" s="1"/>
  <c r="B19" i="94" s="1"/>
  <c r="B20" i="94" s="1"/>
  <c r="B21" i="94" s="1"/>
  <c r="B22" i="94" s="1"/>
  <c r="B23" i="94" s="1"/>
  <c r="B24" i="94" s="1"/>
  <c r="B25" i="94" s="1"/>
  <c r="B26" i="94" s="1"/>
  <c r="B27" i="94" s="1"/>
  <c r="B28" i="94" s="1"/>
  <c r="B29" i="94" s="1"/>
  <c r="B30" i="94" s="1"/>
  <c r="B31" i="94" s="1"/>
  <c r="B32" i="94" s="1"/>
  <c r="B33" i="94" s="1"/>
  <c r="B34" i="94" s="1"/>
  <c r="B35" i="94" s="1"/>
  <c r="B36" i="94" s="1"/>
  <c r="B37" i="94" s="1"/>
  <c r="B38" i="94" s="1"/>
  <c r="B39" i="94" s="1"/>
  <c r="B40" i="94" s="1"/>
  <c r="B41" i="94" s="1"/>
  <c r="B42" i="94" s="1"/>
  <c r="B43" i="94" s="1"/>
  <c r="B44" i="94" s="1"/>
  <c r="B45" i="94" s="1"/>
  <c r="B46" i="94" s="1"/>
  <c r="B47" i="94" s="1"/>
  <c r="B48" i="94" s="1"/>
  <c r="B49" i="94" s="1"/>
  <c r="B50" i="94" s="1"/>
  <c r="B51" i="94" s="1"/>
  <c r="B52" i="94" s="1"/>
  <c r="B53" i="94" s="1"/>
  <c r="B54" i="94" s="1"/>
  <c r="B55" i="94" s="1"/>
  <c r="B56" i="94" s="1"/>
  <c r="B57" i="94" s="1"/>
  <c r="B58" i="94" s="1"/>
  <c r="B59" i="94" s="1"/>
  <c r="B60" i="94" s="1"/>
  <c r="B61" i="94" s="1"/>
  <c r="B62" i="94" s="1"/>
  <c r="B63" i="94" s="1"/>
  <c r="B64" i="94" s="1"/>
  <c r="C65" i="94" s="1"/>
  <c r="B9" i="94"/>
  <c r="B10" i="94" s="1"/>
  <c r="B8" i="94"/>
  <c r="A8" i="94"/>
  <c r="A9" i="94" s="1"/>
  <c r="A10" i="94" s="1"/>
  <c r="A11" i="94" s="1"/>
  <c r="A12" i="94" s="1"/>
  <c r="A13" i="94" s="1"/>
  <c r="A14" i="94" s="1"/>
  <c r="A15" i="94" s="1"/>
  <c r="A16" i="94" s="1"/>
  <c r="A17" i="94" s="1"/>
  <c r="A18" i="94" s="1"/>
  <c r="A19" i="94" s="1"/>
  <c r="A20" i="94" s="1"/>
  <c r="A21" i="94" s="1"/>
  <c r="A22" i="94" s="1"/>
  <c r="A23" i="94" s="1"/>
  <c r="A24" i="94" s="1"/>
  <c r="A25" i="94" s="1"/>
  <c r="A26" i="94" s="1"/>
  <c r="A27" i="94" s="1"/>
  <c r="A28" i="94" s="1"/>
  <c r="A29" i="94" s="1"/>
  <c r="A30" i="94" s="1"/>
  <c r="A31" i="94" s="1"/>
  <c r="A32" i="94" s="1"/>
  <c r="A33" i="94" s="1"/>
  <c r="A34" i="94" s="1"/>
  <c r="A35" i="94" s="1"/>
  <c r="A36" i="94" s="1"/>
  <c r="A37" i="94" s="1"/>
  <c r="A38" i="94" s="1"/>
  <c r="A39" i="94" s="1"/>
  <c r="A40" i="94" s="1"/>
  <c r="A41" i="94" s="1"/>
  <c r="A42" i="94" s="1"/>
  <c r="A43" i="94" s="1"/>
  <c r="A44" i="94" s="1"/>
  <c r="A45" i="94" s="1"/>
  <c r="A46" i="94" s="1"/>
  <c r="A47" i="94" s="1"/>
  <c r="A48" i="94" s="1"/>
  <c r="A49" i="94" s="1"/>
  <c r="A50" i="94" s="1"/>
  <c r="A51" i="94" s="1"/>
  <c r="A52" i="94" s="1"/>
  <c r="A53" i="94" s="1"/>
  <c r="A54" i="94" s="1"/>
  <c r="A55" i="94" s="1"/>
  <c r="A56" i="94" s="1"/>
  <c r="A57" i="94" s="1"/>
  <c r="A58" i="94" s="1"/>
  <c r="A59" i="94" s="1"/>
  <c r="A60" i="94" s="1"/>
  <c r="A61" i="94" s="1"/>
  <c r="A62" i="94" s="1"/>
  <c r="A63" i="94" s="1"/>
  <c r="A64" i="94" s="1"/>
  <c r="B15" i="93"/>
  <c r="B16" i="93" s="1"/>
  <c r="C171" i="93" s="1"/>
  <c r="B13" i="93"/>
  <c r="B14" i="93" s="1"/>
  <c r="B12" i="93"/>
  <c r="A11" i="93"/>
  <c r="A12" i="93" s="1"/>
  <c r="A13" i="93" s="1"/>
  <c r="A14" i="93" s="1"/>
  <c r="A15" i="93" s="1"/>
  <c r="A16" i="93" s="1"/>
  <c r="B9" i="93"/>
  <c r="B10" i="93" s="1"/>
  <c r="A9" i="93"/>
  <c r="A10" i="93" s="1"/>
  <c r="B8" i="93"/>
  <c r="A8" i="93"/>
  <c r="B12" i="92"/>
  <c r="B13" i="92" s="1"/>
  <c r="B14" i="92" s="1"/>
  <c r="B15" i="92" s="1"/>
  <c r="B16" i="92" s="1"/>
  <c r="B17" i="92" s="1"/>
  <c r="B18" i="92" s="1"/>
  <c r="B19" i="92" s="1"/>
  <c r="B20" i="92" s="1"/>
  <c r="B21" i="92" s="1"/>
  <c r="B22" i="92" s="1"/>
  <c r="B23" i="92" s="1"/>
  <c r="B24" i="92" s="1"/>
  <c r="B25" i="92" s="1"/>
  <c r="B26" i="92" s="1"/>
  <c r="B27" i="92" s="1"/>
  <c r="B28" i="92" s="1"/>
  <c r="B29" i="92" s="1"/>
  <c r="B30" i="92" s="1"/>
  <c r="B31" i="92" s="1"/>
  <c r="B32" i="92" s="1"/>
  <c r="B33" i="92" s="1"/>
  <c r="B34" i="92" s="1"/>
  <c r="B35" i="92" s="1"/>
  <c r="B36" i="92" s="1"/>
  <c r="B37" i="92" s="1"/>
  <c r="B38" i="92" s="1"/>
  <c r="B39" i="92" s="1"/>
  <c r="B40" i="92" s="1"/>
  <c r="B41" i="92" s="1"/>
  <c r="B42" i="92" s="1"/>
  <c r="B43" i="92" s="1"/>
  <c r="B44" i="92" s="1"/>
  <c r="B45" i="92" s="1"/>
  <c r="B46" i="92" s="1"/>
  <c r="B47" i="92" s="1"/>
  <c r="B48" i="92" s="1"/>
  <c r="B49" i="92" s="1"/>
  <c r="B50" i="92" s="1"/>
  <c r="B51" i="92" s="1"/>
  <c r="B52" i="92" s="1"/>
  <c r="B53" i="92" s="1"/>
  <c r="B54" i="92" s="1"/>
  <c r="B55" i="92" s="1"/>
  <c r="B56" i="92" s="1"/>
  <c r="B57" i="92" s="1"/>
  <c r="B58" i="92" s="1"/>
  <c r="B59" i="92" s="1"/>
  <c r="B60" i="92" s="1"/>
  <c r="B61" i="92" s="1"/>
  <c r="B62" i="92" s="1"/>
  <c r="B63" i="92" s="1"/>
  <c r="B64" i="92" s="1"/>
  <c r="B65" i="92" s="1"/>
  <c r="B66" i="92" s="1"/>
  <c r="B67" i="92" s="1"/>
  <c r="B68" i="92" s="1"/>
  <c r="B69" i="92" s="1"/>
  <c r="B70" i="92" s="1"/>
  <c r="B71" i="92" s="1"/>
  <c r="B72" i="92" s="1"/>
  <c r="B73" i="92" s="1"/>
  <c r="B74" i="92" s="1"/>
  <c r="B75" i="92" s="1"/>
  <c r="B76" i="92" s="1"/>
  <c r="B77" i="92" s="1"/>
  <c r="B78" i="92" s="1"/>
  <c r="B79" i="92" s="1"/>
  <c r="B80" i="92" s="1"/>
  <c r="B81" i="92" s="1"/>
  <c r="B82" i="92" s="1"/>
  <c r="B83" i="92" s="1"/>
  <c r="B84" i="92" s="1"/>
  <c r="B85" i="92" s="1"/>
  <c r="B86" i="92" s="1"/>
  <c r="C87" i="92" s="1"/>
  <c r="B8" i="92"/>
  <c r="B9" i="92" s="1"/>
  <c r="B10" i="92" s="1"/>
  <c r="A8" i="92"/>
  <c r="A9" i="92" s="1"/>
  <c r="A10" i="92" s="1"/>
  <c r="A11" i="92" s="1"/>
  <c r="A12" i="92" s="1"/>
  <c r="A13" i="92" s="1"/>
  <c r="A14" i="92" s="1"/>
  <c r="A15" i="92" s="1"/>
  <c r="A16" i="92" s="1"/>
  <c r="A17" i="92" s="1"/>
  <c r="A18" i="92" s="1"/>
  <c r="A19" i="92" s="1"/>
  <c r="A20" i="92" s="1"/>
  <c r="A21" i="92" s="1"/>
  <c r="A22" i="92" s="1"/>
  <c r="A23" i="92" s="1"/>
  <c r="A24" i="92" s="1"/>
  <c r="A25" i="92" s="1"/>
  <c r="A26" i="92" s="1"/>
  <c r="A27" i="92" s="1"/>
  <c r="A28" i="92" s="1"/>
  <c r="A29" i="92" s="1"/>
  <c r="A30" i="92" s="1"/>
  <c r="A31" i="92" s="1"/>
  <c r="A32" i="92" s="1"/>
  <c r="A33" i="92" s="1"/>
  <c r="A34" i="92" s="1"/>
  <c r="A35" i="92" s="1"/>
  <c r="A36" i="92" s="1"/>
  <c r="A37" i="92" s="1"/>
  <c r="A38" i="92" s="1"/>
  <c r="A39" i="92" s="1"/>
  <c r="A40" i="92" s="1"/>
  <c r="A41" i="92" s="1"/>
  <c r="A42" i="92" s="1"/>
  <c r="A43" i="92" s="1"/>
  <c r="A44" i="92" s="1"/>
  <c r="A45" i="92" s="1"/>
  <c r="A46" i="92" s="1"/>
  <c r="A47" i="92" s="1"/>
  <c r="A48" i="92" s="1"/>
  <c r="A49" i="92" s="1"/>
  <c r="A50" i="92" s="1"/>
  <c r="A51" i="92" s="1"/>
  <c r="A52" i="92" s="1"/>
  <c r="A53" i="92" s="1"/>
  <c r="A54" i="92" s="1"/>
  <c r="A55" i="92" s="1"/>
  <c r="A56" i="92" s="1"/>
  <c r="A57" i="92" s="1"/>
  <c r="A58" i="92" s="1"/>
  <c r="A59" i="92" s="1"/>
  <c r="A60" i="92" s="1"/>
  <c r="A61" i="92" s="1"/>
  <c r="A62" i="92" s="1"/>
  <c r="A63" i="92" s="1"/>
  <c r="A64" i="92" s="1"/>
  <c r="A65" i="92" s="1"/>
  <c r="A66" i="92" s="1"/>
  <c r="A67" i="92" s="1"/>
  <c r="A68" i="92" s="1"/>
  <c r="A69" i="92" s="1"/>
  <c r="A70" i="92" s="1"/>
  <c r="A71" i="92" s="1"/>
  <c r="A72" i="92" s="1"/>
  <c r="A73" i="92" s="1"/>
  <c r="A74" i="92" s="1"/>
  <c r="A75" i="92" s="1"/>
  <c r="A76" i="92" s="1"/>
  <c r="A77" i="92" s="1"/>
  <c r="A78" i="92" s="1"/>
  <c r="A79" i="92" s="1"/>
  <c r="A80" i="92" s="1"/>
  <c r="A81" i="92" s="1"/>
  <c r="A82" i="92" s="1"/>
  <c r="A83" i="92" s="1"/>
  <c r="A84" i="92" s="1"/>
  <c r="A85" i="92" s="1"/>
  <c r="A86" i="92" s="1"/>
  <c r="B16" i="85"/>
  <c r="B17" i="85"/>
  <c r="B18" i="85" s="1"/>
  <c r="B19" i="85" s="1"/>
  <c r="B20" i="85" s="1"/>
  <c r="B21" i="85" s="1"/>
  <c r="B22" i="85" s="1"/>
  <c r="B23" i="85" s="1"/>
  <c r="B24" i="85" s="1"/>
  <c r="B25" i="85" s="1"/>
  <c r="B26" i="85" s="1"/>
  <c r="B27" i="85" s="1"/>
  <c r="B28" i="85" s="1"/>
  <c r="B29" i="85" s="1"/>
  <c r="B30" i="85" s="1"/>
  <c r="B31" i="85" s="1"/>
  <c r="B32" i="85" s="1"/>
  <c r="B33" i="85" s="1"/>
  <c r="B34" i="85" s="1"/>
  <c r="B35" i="85" s="1"/>
  <c r="B36" i="85" s="1"/>
  <c r="B37" i="85" s="1"/>
  <c r="B38" i="85" s="1"/>
  <c r="B39" i="85" s="1"/>
  <c r="B40" i="85" s="1"/>
  <c r="B41" i="85" s="1"/>
  <c r="B42" i="85" s="1"/>
  <c r="B43" i="85" s="1"/>
  <c r="B44" i="85" s="1"/>
  <c r="B45" i="85" s="1"/>
  <c r="B46" i="85" s="1"/>
  <c r="B47" i="85" s="1"/>
  <c r="B48" i="85" s="1"/>
  <c r="B49" i="85" s="1"/>
  <c r="B50" i="85" s="1"/>
  <c r="B51" i="85" s="1"/>
  <c r="B52" i="85" s="1"/>
  <c r="B53" i="85" s="1"/>
  <c r="B54" i="85" s="1"/>
  <c r="B55" i="85" s="1"/>
  <c r="B56" i="85" s="1"/>
  <c r="B57" i="85" s="1"/>
  <c r="B58" i="85" s="1"/>
  <c r="B59" i="85" s="1"/>
  <c r="B60" i="85" s="1"/>
  <c r="B61" i="85" s="1"/>
  <c r="B62" i="85" s="1"/>
  <c r="B63" i="85" s="1"/>
  <c r="A16" i="85"/>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B9" i="85"/>
  <c r="B10" i="85" s="1"/>
  <c r="B11" i="85" s="1"/>
  <c r="B12" i="85" s="1"/>
  <c r="B13" i="85" s="1"/>
  <c r="B14" i="85" s="1"/>
  <c r="B15" i="85" s="1"/>
  <c r="B8" i="85"/>
  <c r="A8" i="85"/>
  <c r="A9" i="85" s="1"/>
  <c r="A10" i="85" s="1"/>
  <c r="A11" i="85" s="1"/>
  <c r="A12" i="85" s="1"/>
  <c r="A13" i="85" s="1"/>
  <c r="A14" i="85" s="1"/>
  <c r="A15" i="85" s="1"/>
  <c r="B9" i="84"/>
  <c r="B10" i="84" s="1"/>
  <c r="B11" i="84" s="1"/>
  <c r="B12" i="84" s="1"/>
  <c r="B13" i="84" s="1"/>
  <c r="B14" i="84" s="1"/>
  <c r="B15" i="84" s="1"/>
  <c r="B16" i="84" s="1"/>
  <c r="B17" i="84" s="1"/>
  <c r="B18" i="84" s="1"/>
  <c r="B19" i="84" s="1"/>
  <c r="B20" i="84" s="1"/>
  <c r="B21" i="84" s="1"/>
  <c r="B22" i="84" s="1"/>
  <c r="B23" i="84" s="1"/>
  <c r="B24" i="84" s="1"/>
  <c r="B25" i="84" s="1"/>
  <c r="B26" i="84" s="1"/>
  <c r="B27" i="84" s="1"/>
  <c r="B28" i="84" s="1"/>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B79" i="84" s="1"/>
  <c r="B80" i="84" s="1"/>
  <c r="B81" i="84" s="1"/>
  <c r="B82" i="84" s="1"/>
  <c r="B83" i="84" s="1"/>
  <c r="B84" i="84" s="1"/>
  <c r="B85" i="84" s="1"/>
  <c r="B86" i="84" s="1"/>
  <c r="B87" i="84" s="1"/>
  <c r="B88" i="84" s="1"/>
  <c r="B89" i="84" s="1"/>
  <c r="B90" i="84" s="1"/>
  <c r="B91" i="84" s="1"/>
  <c r="B92" i="84" s="1"/>
  <c r="B93" i="84" s="1"/>
  <c r="B94" i="84" s="1"/>
  <c r="B95" i="84" s="1"/>
  <c r="B96" i="84" s="1"/>
  <c r="B97" i="84" s="1"/>
  <c r="B98" i="84" s="1"/>
  <c r="B99" i="84" s="1"/>
  <c r="B100" i="84" s="1"/>
  <c r="B101" i="84" s="1"/>
  <c r="B102" i="84" s="1"/>
  <c r="B103" i="84" s="1"/>
  <c r="B104" i="84" s="1"/>
  <c r="B105" i="84" s="1"/>
  <c r="B106" i="84" s="1"/>
  <c r="B107" i="84" s="1"/>
  <c r="B108" i="84" s="1"/>
  <c r="B109" i="84" s="1"/>
  <c r="B110" i="84" s="1"/>
  <c r="B111" i="84" s="1"/>
  <c r="B112" i="84" s="1"/>
  <c r="B113" i="84" s="1"/>
  <c r="B114" i="84" s="1"/>
  <c r="B115" i="84" s="1"/>
  <c r="B116" i="84" s="1"/>
  <c r="B117" i="84" s="1"/>
  <c r="B118" i="84" s="1"/>
  <c r="B119" i="84" s="1"/>
  <c r="B120" i="84" s="1"/>
  <c r="B121" i="84" s="1"/>
  <c r="B122" i="84" s="1"/>
  <c r="B123" i="84" s="1"/>
  <c r="B124" i="84" s="1"/>
  <c r="B125" i="84" s="1"/>
  <c r="B126" i="84" s="1"/>
  <c r="B127" i="84" s="1"/>
  <c r="B128" i="84" s="1"/>
  <c r="B129" i="84" s="1"/>
  <c r="B130" i="84" s="1"/>
  <c r="B131" i="84" s="1"/>
  <c r="B132" i="84" s="1"/>
  <c r="B133" i="84" s="1"/>
  <c r="B134" i="84" s="1"/>
  <c r="B135" i="84" s="1"/>
  <c r="B136" i="84" s="1"/>
  <c r="B137" i="84" s="1"/>
  <c r="B138" i="84" s="1"/>
  <c r="B139" i="84" s="1"/>
  <c r="B140" i="84" s="1"/>
  <c r="B141" i="84" s="1"/>
  <c r="B142" i="84" s="1"/>
  <c r="B143" i="84" s="1"/>
  <c r="B144" i="84" s="1"/>
  <c r="B145" i="84" s="1"/>
  <c r="B146" i="84" s="1"/>
  <c r="B147" i="84" s="1"/>
  <c r="B148" i="84" s="1"/>
  <c r="B149" i="84" s="1"/>
  <c r="B150" i="84" s="1"/>
  <c r="B151" i="84" s="1"/>
  <c r="B152" i="84" s="1"/>
  <c r="B153" i="84" s="1"/>
  <c r="B154" i="84" s="1"/>
  <c r="B155" i="84" s="1"/>
  <c r="B156" i="84" s="1"/>
  <c r="B157" i="84" s="1"/>
  <c r="B158" i="84" s="1"/>
  <c r="B159" i="84" s="1"/>
  <c r="B160" i="84" s="1"/>
  <c r="B161" i="84" s="1"/>
  <c r="B162" i="84" s="1"/>
  <c r="B163" i="84" s="1"/>
  <c r="B164" i="84" s="1"/>
  <c r="B165" i="84" s="1"/>
  <c r="B166" i="84" s="1"/>
  <c r="B167" i="84" s="1"/>
  <c r="B168" i="84" s="1"/>
  <c r="B169" i="84" s="1"/>
  <c r="B170" i="84" s="1"/>
  <c r="B171" i="84" s="1"/>
  <c r="B172" i="84" s="1"/>
  <c r="B173" i="84" s="1"/>
  <c r="B174" i="84" s="1"/>
  <c r="B175" i="84" s="1"/>
  <c r="B176" i="84" s="1"/>
  <c r="B177" i="84" s="1"/>
  <c r="B178" i="84" s="1"/>
  <c r="B179" i="84" s="1"/>
  <c r="B180" i="84" s="1"/>
  <c r="B181" i="84" s="1"/>
  <c r="B182" i="84" s="1"/>
  <c r="C183" i="84" s="1"/>
  <c r="A9" i="84"/>
  <c r="A10" i="84" s="1"/>
  <c r="A11" i="84" s="1"/>
  <c r="A12" i="84" s="1"/>
  <c r="A13" i="84" s="1"/>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145" i="84" s="1"/>
  <c r="A146" i="84" s="1"/>
  <c r="A147" i="84" s="1"/>
  <c r="A148" i="84" s="1"/>
  <c r="A149" i="84" s="1"/>
  <c r="A150" i="84" s="1"/>
  <c r="A151" i="84" s="1"/>
  <c r="A152" i="84" s="1"/>
  <c r="A153" i="84" s="1"/>
  <c r="A154" i="84" s="1"/>
  <c r="A155" i="84" s="1"/>
  <c r="A156" i="84" s="1"/>
  <c r="A157" i="84" s="1"/>
  <c r="A158" i="84" s="1"/>
  <c r="A159" i="84" s="1"/>
  <c r="A160" i="84" s="1"/>
  <c r="A161" i="84" s="1"/>
  <c r="A162" i="84" s="1"/>
  <c r="A163" i="84" s="1"/>
  <c r="A164" i="84" s="1"/>
  <c r="A165" i="84" s="1"/>
  <c r="A166" i="84" s="1"/>
  <c r="A167" i="84" s="1"/>
  <c r="A168" i="84" s="1"/>
  <c r="A169" i="84" s="1"/>
  <c r="A170" i="84" s="1"/>
  <c r="A171" i="84" s="1"/>
  <c r="A172" i="84" s="1"/>
  <c r="A173" i="84" s="1"/>
  <c r="A174" i="84" s="1"/>
  <c r="A175" i="84" s="1"/>
  <c r="A176" i="84" s="1"/>
  <c r="A177" i="84" s="1"/>
  <c r="A178" i="84" s="1"/>
  <c r="A179" i="84" s="1"/>
  <c r="A180" i="84" s="1"/>
  <c r="A181" i="84" s="1"/>
  <c r="A182" i="84" s="1"/>
  <c r="B8" i="84"/>
  <c r="A8" i="84"/>
  <c r="A10" i="83"/>
  <c r="A11" i="83" s="1"/>
  <c r="A12" i="83" s="1"/>
  <c r="A13" i="83" s="1"/>
  <c r="A14" i="83" s="1"/>
  <c r="A15" i="83" s="1"/>
  <c r="A16" i="83" s="1"/>
  <c r="A17" i="83" s="1"/>
  <c r="A18" i="83" s="1"/>
  <c r="A19" i="83" s="1"/>
  <c r="A20" i="83" s="1"/>
  <c r="A21" i="83" s="1"/>
  <c r="A22" i="83" s="1"/>
  <c r="A23" i="83" s="1"/>
  <c r="A24" i="83" s="1"/>
  <c r="A25" i="83" s="1"/>
  <c r="A26" i="83" s="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A65" i="83" s="1"/>
  <c r="A66" i="83" s="1"/>
  <c r="A67" i="83" s="1"/>
  <c r="A68" i="83" s="1"/>
  <c r="A69" i="83" s="1"/>
  <c r="A70" i="83" s="1"/>
  <c r="A71" i="83" s="1"/>
  <c r="A72" i="83" s="1"/>
  <c r="A73" i="83" s="1"/>
  <c r="A74" i="83" s="1"/>
  <c r="A75" i="83" s="1"/>
  <c r="A76" i="83" s="1"/>
  <c r="A77" i="83" s="1"/>
  <c r="A78" i="83" s="1"/>
  <c r="A79" i="83" s="1"/>
  <c r="A80" i="83" s="1"/>
  <c r="A81" i="83" s="1"/>
  <c r="A82" i="83" s="1"/>
  <c r="A83" i="83" s="1"/>
  <c r="A84" i="83" s="1"/>
  <c r="A85" i="83" s="1"/>
  <c r="A86" i="83" s="1"/>
  <c r="A87" i="83" s="1"/>
  <c r="A88" i="83" s="1"/>
  <c r="A89" i="83" s="1"/>
  <c r="A90" i="83" s="1"/>
  <c r="A91" i="83" s="1"/>
  <c r="A92" i="83" s="1"/>
  <c r="B9" i="83"/>
  <c r="B10" i="83" s="1"/>
  <c r="B11" i="83" s="1"/>
  <c r="B12" i="83" s="1"/>
  <c r="B13" i="83" s="1"/>
  <c r="B14" i="83" s="1"/>
  <c r="B15" i="83" s="1"/>
  <c r="B16" i="83" s="1"/>
  <c r="B17" i="83" s="1"/>
  <c r="B18" i="83" s="1"/>
  <c r="B19" i="83" s="1"/>
  <c r="B20" i="83" s="1"/>
  <c r="B21" i="83" s="1"/>
  <c r="B22" i="83" s="1"/>
  <c r="B23" i="83" s="1"/>
  <c r="B24" i="83" s="1"/>
  <c r="B25" i="83" s="1"/>
  <c r="B26" i="83" s="1"/>
  <c r="B27" i="83" s="1"/>
  <c r="B28" i="83" s="1"/>
  <c r="B29" i="83" s="1"/>
  <c r="B30" i="83" s="1"/>
  <c r="B31" i="83" s="1"/>
  <c r="B32" i="83" s="1"/>
  <c r="B33" i="83" s="1"/>
  <c r="B34" i="83" s="1"/>
  <c r="B35" i="83" s="1"/>
  <c r="B36" i="83" s="1"/>
  <c r="B37" i="83" s="1"/>
  <c r="B38" i="83" s="1"/>
  <c r="B39" i="83" s="1"/>
  <c r="B40" i="83" s="1"/>
  <c r="B41" i="83" s="1"/>
  <c r="B42" i="83" s="1"/>
  <c r="B43" i="83" s="1"/>
  <c r="B44" i="83" s="1"/>
  <c r="B45" i="83" s="1"/>
  <c r="B46" i="83" s="1"/>
  <c r="B47" i="83" s="1"/>
  <c r="B48" i="83" s="1"/>
  <c r="B49" i="83" s="1"/>
  <c r="B50" i="83" s="1"/>
  <c r="B51" i="83" s="1"/>
  <c r="B52" i="83" s="1"/>
  <c r="B53" i="83" s="1"/>
  <c r="B54" i="83" s="1"/>
  <c r="B55" i="83" s="1"/>
  <c r="B56" i="83" s="1"/>
  <c r="B57" i="83" s="1"/>
  <c r="B58" i="83" s="1"/>
  <c r="B59" i="83" s="1"/>
  <c r="B60" i="83" s="1"/>
  <c r="B61" i="83" s="1"/>
  <c r="B62" i="83" s="1"/>
  <c r="B63" i="83" s="1"/>
  <c r="B64" i="83" s="1"/>
  <c r="B65" i="83" s="1"/>
  <c r="B66" i="83" s="1"/>
  <c r="B67" i="83" s="1"/>
  <c r="B68" i="83" s="1"/>
  <c r="B69" i="83" s="1"/>
  <c r="B70" i="83" s="1"/>
  <c r="B71" i="83" s="1"/>
  <c r="B72" i="83" s="1"/>
  <c r="B73" i="83" s="1"/>
  <c r="B74" i="83" s="1"/>
  <c r="B75" i="83" s="1"/>
  <c r="B76" i="83" s="1"/>
  <c r="B77" i="83" s="1"/>
  <c r="B78" i="83" s="1"/>
  <c r="B79" i="83" s="1"/>
  <c r="B80" i="83" s="1"/>
  <c r="B81" i="83" s="1"/>
  <c r="B82" i="83" s="1"/>
  <c r="B83" i="83" s="1"/>
  <c r="B84" i="83" s="1"/>
  <c r="B85" i="83" s="1"/>
  <c r="B86" i="83" s="1"/>
  <c r="B87" i="83" s="1"/>
  <c r="B88" i="83" s="1"/>
  <c r="B89" i="83" s="1"/>
  <c r="B90" i="83" s="1"/>
  <c r="B91" i="83" s="1"/>
  <c r="B92" i="83" s="1"/>
  <c r="C93" i="83" s="1"/>
  <c r="B8" i="83"/>
  <c r="A8" i="83"/>
  <c r="A9" i="83" s="1"/>
  <c r="B8" i="65"/>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C108" i="65" s="1"/>
  <c r="A8" i="65"/>
  <c r="A9" i="65" s="1"/>
  <c r="A10" i="65" s="1"/>
  <c r="A11" i="65" s="1"/>
  <c r="A12" i="65" s="1"/>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B8" i="64"/>
  <c r="B9" i="64" s="1"/>
  <c r="B10" i="64" s="1"/>
  <c r="B11" i="64" s="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41" i="64" s="1"/>
  <c r="B42" i="64" s="1"/>
  <c r="B43" i="64" s="1"/>
  <c r="B44" i="64" s="1"/>
  <c r="B45" i="64" s="1"/>
  <c r="B46" i="64" s="1"/>
  <c r="B47" i="64" s="1"/>
  <c r="B48" i="64" s="1"/>
  <c r="B49" i="64" s="1"/>
  <c r="B50" i="64" s="1"/>
  <c r="B51" i="64" s="1"/>
  <c r="B52" i="64" s="1"/>
  <c r="B53" i="64" s="1"/>
  <c r="B54" i="64" s="1"/>
  <c r="B55" i="64" s="1"/>
  <c r="B56" i="64" s="1"/>
  <c r="B57" i="64" s="1"/>
  <c r="B58" i="64" s="1"/>
  <c r="B59" i="64" s="1"/>
  <c r="B60" i="64" s="1"/>
  <c r="B61" i="64" s="1"/>
  <c r="B62" i="64" s="1"/>
  <c r="B63" i="64" s="1"/>
  <c r="B64" i="64" s="1"/>
  <c r="B65" i="64" s="1"/>
  <c r="B66" i="64" s="1"/>
  <c r="B67" i="64" s="1"/>
  <c r="B68" i="64" s="1"/>
  <c r="B69" i="64" s="1"/>
  <c r="B70" i="64" s="1"/>
  <c r="B71" i="64" s="1"/>
  <c r="A8" i="64"/>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B13" i="63"/>
  <c r="B14" i="63" s="1"/>
  <c r="B15" i="63" s="1"/>
  <c r="B16" i="63" s="1"/>
  <c r="B17" i="63" s="1"/>
  <c r="B18" i="63" s="1"/>
  <c r="B19" i="63" s="1"/>
  <c r="B20" i="63" s="1"/>
  <c r="B21" i="63" s="1"/>
  <c r="B22" i="63" s="1"/>
  <c r="B23" i="63" s="1"/>
  <c r="B24" i="63" s="1"/>
  <c r="B25" i="63" s="1"/>
  <c r="B26" i="63" s="1"/>
  <c r="B27" i="63" s="1"/>
  <c r="B28" i="63" s="1"/>
  <c r="B29" i="63" s="1"/>
  <c r="B30" i="63" s="1"/>
  <c r="B31" i="63" s="1"/>
  <c r="B32" i="63" s="1"/>
  <c r="B33" i="63" s="1"/>
  <c r="B34" i="63" s="1"/>
  <c r="B35" i="63" s="1"/>
  <c r="B36" i="63" s="1"/>
  <c r="B37" i="63" s="1"/>
  <c r="B38" i="63" s="1"/>
  <c r="B39" i="63" s="1"/>
  <c r="B40" i="63" s="1"/>
  <c r="B41" i="63" s="1"/>
  <c r="B42" i="63" s="1"/>
  <c r="B43" i="63" s="1"/>
  <c r="B44" i="63" s="1"/>
  <c r="B45" i="63" s="1"/>
  <c r="B46" i="63" s="1"/>
  <c r="B47" i="63" s="1"/>
  <c r="B48" i="63" s="1"/>
  <c r="B49" i="63" s="1"/>
  <c r="B50" i="63" s="1"/>
  <c r="B51" i="63" s="1"/>
  <c r="B52" i="63" s="1"/>
  <c r="B53" i="63" s="1"/>
  <c r="B54" i="63" s="1"/>
  <c r="B55" i="63" s="1"/>
  <c r="B56" i="63" s="1"/>
  <c r="B57" i="63" s="1"/>
  <c r="B58" i="63" s="1"/>
  <c r="B59" i="63" s="1"/>
  <c r="B60" i="63" s="1"/>
  <c r="B61" i="63" s="1"/>
  <c r="B62" i="63" s="1"/>
  <c r="B63" i="63" s="1"/>
  <c r="B64" i="63" s="1"/>
  <c r="B65" i="63" s="1"/>
  <c r="B66" i="63" s="1"/>
  <c r="B67" i="63" s="1"/>
  <c r="B68" i="63" s="1"/>
  <c r="B69" i="63" s="1"/>
  <c r="B70" i="63" s="1"/>
  <c r="B71" i="63" s="1"/>
  <c r="B72" i="63" s="1"/>
  <c r="B73" i="63" s="1"/>
  <c r="C106" i="63" s="1"/>
  <c r="B10" i="63"/>
  <c r="B11" i="63" s="1"/>
  <c r="B12" i="63" s="1"/>
  <c r="B8" i="63"/>
  <c r="B9" i="63" s="1"/>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B9" i="62"/>
  <c r="B10" i="62" s="1"/>
  <c r="B11" i="62" s="1"/>
  <c r="B12" i="62" s="1"/>
  <c r="B13" i="62" s="1"/>
  <c r="B14" i="62" s="1"/>
  <c r="B15" i="62" s="1"/>
  <c r="B16" i="62" s="1"/>
  <c r="B17" i="62" s="1"/>
  <c r="B18" i="62" s="1"/>
  <c r="B19" i="62" s="1"/>
  <c r="B20" i="62" s="1"/>
  <c r="B21" i="62" s="1"/>
  <c r="B22" i="62" s="1"/>
  <c r="B23" i="62" s="1"/>
  <c r="B24" i="62" s="1"/>
  <c r="B25" i="62" s="1"/>
  <c r="B26" i="62" s="1"/>
  <c r="B27" i="62" s="1"/>
  <c r="B28" i="62" s="1"/>
  <c r="B29" i="62" s="1"/>
  <c r="B30" i="62" s="1"/>
  <c r="B31" i="62" s="1"/>
  <c r="B32" i="62" s="1"/>
  <c r="B33" i="62" s="1"/>
  <c r="B34" i="62" s="1"/>
  <c r="B35" i="62" s="1"/>
  <c r="B36" i="62" s="1"/>
  <c r="B37" i="62" s="1"/>
  <c r="B38" i="62" s="1"/>
  <c r="B39" i="62" s="1"/>
  <c r="B40" i="62" s="1"/>
  <c r="B41" i="62" s="1"/>
  <c r="B42" i="62" s="1"/>
  <c r="B43" i="62" s="1"/>
  <c r="B44" i="62" s="1"/>
  <c r="B45" i="62" s="1"/>
  <c r="B46" i="62" s="1"/>
  <c r="B47" i="62" s="1"/>
  <c r="B48" i="62" s="1"/>
  <c r="B49" i="62" s="1"/>
  <c r="B50" i="62" s="1"/>
  <c r="B51" i="62" s="1"/>
  <c r="B52" i="62" s="1"/>
  <c r="B53" i="62" s="1"/>
  <c r="B54" i="62" s="1"/>
  <c r="B55" i="62" s="1"/>
  <c r="B56" i="62" s="1"/>
  <c r="B57" i="62" s="1"/>
  <c r="B58" i="62" s="1"/>
  <c r="B59" i="62" s="1"/>
  <c r="B60" i="62" s="1"/>
  <c r="B61" i="62" s="1"/>
  <c r="B62" i="62" s="1"/>
  <c r="B63" i="62" s="1"/>
  <c r="B64" i="62" s="1"/>
  <c r="B65" i="62" s="1"/>
  <c r="B66" i="62" s="1"/>
  <c r="B67" i="62" s="1"/>
  <c r="B68" i="62" s="1"/>
  <c r="B69" i="62" s="1"/>
  <c r="B70" i="62" s="1"/>
  <c r="B71" i="62" s="1"/>
  <c r="B72" i="62" s="1"/>
  <c r="B73" i="62" s="1"/>
  <c r="B74" i="62" s="1"/>
  <c r="B75" i="62" s="1"/>
  <c r="B76" i="62" s="1"/>
  <c r="B77" i="62" s="1"/>
  <c r="B78" i="62" s="1"/>
  <c r="B79" i="62" s="1"/>
  <c r="B80" i="62" s="1"/>
  <c r="B81" i="62" s="1"/>
  <c r="B82" i="62" s="1"/>
  <c r="B83" i="62" s="1"/>
  <c r="B84" i="62" s="1"/>
  <c r="B85" i="62" s="1"/>
  <c r="B86" i="62" s="1"/>
  <c r="B87" i="62" s="1"/>
  <c r="B88" i="62" s="1"/>
  <c r="B89" i="62" s="1"/>
  <c r="B90" i="62" s="1"/>
  <c r="B91" i="62" s="1"/>
  <c r="B92" i="62" s="1"/>
  <c r="B93" i="62" s="1"/>
  <c r="B94" i="62" s="1"/>
  <c r="B95" i="62" s="1"/>
  <c r="B96" i="62" s="1"/>
  <c r="B97" i="62" s="1"/>
  <c r="B98" i="62" s="1"/>
  <c r="B99" i="62" s="1"/>
  <c r="B100" i="62" s="1"/>
  <c r="B101" i="62" s="1"/>
  <c r="B102" i="62" s="1"/>
  <c r="B103" i="62" s="1"/>
  <c r="B104" i="62" s="1"/>
  <c r="B105" i="62" s="1"/>
  <c r="B106" i="62" s="1"/>
  <c r="B107" i="62" s="1"/>
  <c r="B108" i="62" s="1"/>
  <c r="B109" i="62" s="1"/>
  <c r="B110" i="62" s="1"/>
  <c r="B111" i="62" s="1"/>
  <c r="B112" i="62" s="1"/>
  <c r="B113" i="62" s="1"/>
  <c r="C114" i="62" s="1"/>
  <c r="B8" i="62"/>
  <c r="A8" i="62"/>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B10" i="61"/>
  <c r="B11" i="61" s="1"/>
  <c r="B12" i="61" s="1"/>
  <c r="B13" i="61" s="1"/>
  <c r="B14" i="61" s="1"/>
  <c r="B15" i="61" s="1"/>
  <c r="B16" i="61" s="1"/>
  <c r="B17" i="61" s="1"/>
  <c r="B18" i="61" s="1"/>
  <c r="B19" i="61" s="1"/>
  <c r="B20" i="61" s="1"/>
  <c r="B21" i="61" s="1"/>
  <c r="B22" i="61" s="1"/>
  <c r="B23" i="61" s="1"/>
  <c r="B24" i="61" s="1"/>
  <c r="B25" i="61" s="1"/>
  <c r="B26" i="61" s="1"/>
  <c r="B27" i="61" s="1"/>
  <c r="B28" i="61" s="1"/>
  <c r="B29" i="61" s="1"/>
  <c r="B30" i="61" s="1"/>
  <c r="B31" i="61" s="1"/>
  <c r="B32" i="61" s="1"/>
  <c r="B33" i="61" s="1"/>
  <c r="B34" i="61" s="1"/>
  <c r="B35" i="61" s="1"/>
  <c r="B36" i="61" s="1"/>
  <c r="B37" i="61" s="1"/>
  <c r="B38" i="61" s="1"/>
  <c r="B39" i="61" s="1"/>
  <c r="B40" i="61" s="1"/>
  <c r="B41" i="61" s="1"/>
  <c r="B42" i="61" s="1"/>
  <c r="B43" i="61" s="1"/>
  <c r="B44" i="61" s="1"/>
  <c r="B45" i="61" s="1"/>
  <c r="B46" i="61" s="1"/>
  <c r="B47" i="61" s="1"/>
  <c r="B48" i="61" s="1"/>
  <c r="B49" i="61" s="1"/>
  <c r="B50" i="61" s="1"/>
  <c r="B51" i="61" s="1"/>
  <c r="B52" i="61" s="1"/>
  <c r="B53" i="61" s="1"/>
  <c r="B54" i="61" s="1"/>
  <c r="B55" i="61" s="1"/>
  <c r="B56" i="61" s="1"/>
  <c r="B57" i="61" s="1"/>
  <c r="B58" i="61" s="1"/>
  <c r="B59" i="61" s="1"/>
  <c r="B60" i="61" s="1"/>
  <c r="B61" i="61" s="1"/>
  <c r="B62" i="61" s="1"/>
  <c r="B63" i="61" s="1"/>
  <c r="B64" i="61" s="1"/>
  <c r="B65" i="61" s="1"/>
  <c r="B66" i="61" s="1"/>
  <c r="B67" i="61" s="1"/>
  <c r="B68" i="61" s="1"/>
  <c r="B69" i="61" s="1"/>
  <c r="B70" i="61" s="1"/>
  <c r="B71" i="61" s="1"/>
  <c r="B72" i="61" s="1"/>
  <c r="C112" i="61" s="1"/>
  <c r="A9" i="6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B8" i="61"/>
  <c r="B9" i="61" s="1"/>
  <c r="A8" i="61"/>
  <c r="B12" i="59"/>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34" i="59" s="1"/>
  <c r="B35" i="59" s="1"/>
  <c r="B36" i="59" s="1"/>
  <c r="B37" i="59" s="1"/>
  <c r="B38" i="59" s="1"/>
  <c r="B39" i="59" s="1"/>
  <c r="B40" i="59" s="1"/>
  <c r="B41" i="59" s="1"/>
  <c r="B42" i="59" s="1"/>
  <c r="B43" i="59" s="1"/>
  <c r="B44" i="59" s="1"/>
  <c r="B45" i="59" s="1"/>
  <c r="B46" i="59" s="1"/>
  <c r="B47" i="59" s="1"/>
  <c r="B48" i="59" s="1"/>
  <c r="B49" i="59" s="1"/>
  <c r="B50" i="59" s="1"/>
  <c r="B51" i="59" s="1"/>
  <c r="B52" i="59" s="1"/>
  <c r="B53" i="59" s="1"/>
  <c r="B54" i="59" s="1"/>
  <c r="B55" i="59" s="1"/>
  <c r="B56" i="59" s="1"/>
  <c r="B57" i="59" s="1"/>
  <c r="B58" i="59" s="1"/>
  <c r="B59" i="59" s="1"/>
  <c r="B60" i="59" s="1"/>
  <c r="B61" i="59" s="1"/>
  <c r="B62" i="59" s="1"/>
  <c r="B63" i="59" s="1"/>
  <c r="B64" i="59" s="1"/>
  <c r="B65" i="59" s="1"/>
  <c r="B66" i="59" s="1"/>
  <c r="B67" i="59" s="1"/>
  <c r="B68" i="59" s="1"/>
  <c r="B69" i="59" s="1"/>
  <c r="B70" i="59" s="1"/>
  <c r="B71" i="59" s="1"/>
  <c r="B72" i="59" s="1"/>
  <c r="B73" i="59" s="1"/>
  <c r="B74" i="59" s="1"/>
  <c r="B75" i="59" s="1"/>
  <c r="B76" i="59" s="1"/>
  <c r="B77" i="59" s="1"/>
  <c r="B78" i="59" s="1"/>
  <c r="B79" i="59" s="1"/>
  <c r="B80" i="59" s="1"/>
  <c r="B81" i="59" s="1"/>
  <c r="B82" i="59" s="1"/>
  <c r="B83" i="59" s="1"/>
  <c r="B84" i="59" s="1"/>
  <c r="B85" i="59" s="1"/>
  <c r="B86" i="59" s="1"/>
  <c r="B87" i="59" s="1"/>
  <c r="B88" i="59" s="1"/>
  <c r="B89" i="59" s="1"/>
  <c r="B90" i="59" s="1"/>
  <c r="B91" i="59" s="1"/>
  <c r="B92" i="59" s="1"/>
  <c r="B93" i="59" s="1"/>
  <c r="B94" i="59" s="1"/>
  <c r="B95" i="59" s="1"/>
  <c r="B96" i="59" s="1"/>
  <c r="B97" i="59" s="1"/>
  <c r="B98" i="59" s="1"/>
  <c r="B99" i="59" s="1"/>
  <c r="C100" i="59" s="1"/>
  <c r="B8" i="59"/>
  <c r="B9" i="59" s="1"/>
  <c r="B10" i="59" s="1"/>
  <c r="A8" i="59"/>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A86" i="59" s="1"/>
  <c r="A87" i="59" s="1"/>
  <c r="A88" i="59" s="1"/>
  <c r="A89" i="59" s="1"/>
  <c r="A90" i="59" s="1"/>
  <c r="A91" i="59" s="1"/>
  <c r="A92" i="59" s="1"/>
  <c r="A93" i="59" s="1"/>
  <c r="A94" i="59" s="1"/>
  <c r="A95" i="59" s="1"/>
  <c r="A96" i="59" s="1"/>
  <c r="A97" i="59" s="1"/>
  <c r="A98" i="59" s="1"/>
  <c r="A99" i="59" s="1"/>
  <c r="B15" i="58"/>
  <c r="B16" i="58" s="1"/>
  <c r="B17" i="58" s="1"/>
  <c r="B18" i="58" s="1"/>
  <c r="B19" i="58" s="1"/>
  <c r="B20" i="58" s="1"/>
  <c r="B21" i="58" s="1"/>
  <c r="B22" i="58" s="1"/>
  <c r="B23" i="58" s="1"/>
  <c r="B24" i="58" s="1"/>
  <c r="B25" i="58" s="1"/>
  <c r="B26" i="58" s="1"/>
  <c r="B27" i="58" s="1"/>
  <c r="B28" i="58" s="1"/>
  <c r="B29" i="58" s="1"/>
  <c r="B30" i="58" s="1"/>
  <c r="B31" i="58" s="1"/>
  <c r="B32" i="58" s="1"/>
  <c r="B33" i="58" s="1"/>
  <c r="B34" i="58" s="1"/>
  <c r="B35" i="58" s="1"/>
  <c r="B36" i="58" s="1"/>
  <c r="B37" i="58" s="1"/>
  <c r="B38" i="58" s="1"/>
  <c r="B39" i="58" s="1"/>
  <c r="B40" i="58" s="1"/>
  <c r="B41" i="58" s="1"/>
  <c r="B42" i="58" s="1"/>
  <c r="B43" i="58" s="1"/>
  <c r="B44" i="58" s="1"/>
  <c r="B45" i="58" s="1"/>
  <c r="B46" i="58" s="1"/>
  <c r="B47" i="58" s="1"/>
  <c r="B48" i="58" s="1"/>
  <c r="B49" i="58" s="1"/>
  <c r="B50" i="58" s="1"/>
  <c r="B51" i="58" s="1"/>
  <c r="B52" i="58" s="1"/>
  <c r="B53" i="58" s="1"/>
  <c r="B54" i="58" s="1"/>
  <c r="B55" i="58" s="1"/>
  <c r="B56" i="58" s="1"/>
  <c r="B57" i="58" s="1"/>
  <c r="B58" i="58" s="1"/>
  <c r="B59" i="58" s="1"/>
  <c r="B60" i="58" s="1"/>
  <c r="B61" i="58" s="1"/>
  <c r="B62" i="58" s="1"/>
  <c r="B63" i="58" s="1"/>
  <c r="B64" i="58" s="1"/>
  <c r="B65" i="58" s="1"/>
  <c r="B66" i="58" s="1"/>
  <c r="B67" i="58" s="1"/>
  <c r="B68" i="58" s="1"/>
  <c r="B69" i="58" s="1"/>
  <c r="B70" i="58" s="1"/>
  <c r="B71" i="58" s="1"/>
  <c r="B72" i="58" s="1"/>
  <c r="B73" i="58" s="1"/>
  <c r="B74" i="58" s="1"/>
  <c r="B75" i="58" s="1"/>
  <c r="B76" i="58" s="1"/>
  <c r="B77" i="58" s="1"/>
  <c r="B78" i="58" s="1"/>
  <c r="B79" i="58" s="1"/>
  <c r="B80" i="58" s="1"/>
  <c r="B81" i="58" s="1"/>
  <c r="B82" i="58" s="1"/>
  <c r="B83" i="58" s="1"/>
  <c r="B84" i="58" s="1"/>
  <c r="B85" i="58" s="1"/>
  <c r="B86" i="58" s="1"/>
  <c r="B87" i="58" s="1"/>
  <c r="B88" i="58" s="1"/>
  <c r="B89" i="58" s="1"/>
  <c r="B90" i="58" s="1"/>
  <c r="B91" i="58" s="1"/>
  <c r="B92" i="58" s="1"/>
  <c r="B93" i="58" s="1"/>
  <c r="B94" i="58" s="1"/>
  <c r="B95" i="58" s="1"/>
  <c r="B96" i="58" s="1"/>
  <c r="B97" i="58" s="1"/>
  <c r="B98" i="58" s="1"/>
  <c r="B99" i="58" s="1"/>
  <c r="B100" i="58" s="1"/>
  <c r="B101" i="58" s="1"/>
  <c r="B102" i="58" s="1"/>
  <c r="B103" i="58" s="1"/>
  <c r="B104" i="58" s="1"/>
  <c r="B105" i="58" s="1"/>
  <c r="B106" i="58" s="1"/>
  <c r="B107" i="58" s="1"/>
  <c r="B108" i="58" s="1"/>
  <c r="B109" i="58" s="1"/>
  <c r="B110" i="58" s="1"/>
  <c r="B111" i="58" s="1"/>
  <c r="B112" i="58" s="1"/>
  <c r="B113" i="58" s="1"/>
  <c r="B114" i="58" s="1"/>
  <c r="B115" i="58" s="1"/>
  <c r="B116" i="58" s="1"/>
  <c r="B117" i="58" s="1"/>
  <c r="B118" i="58" s="1"/>
  <c r="B119" i="58" s="1"/>
  <c r="B120" i="58" s="1"/>
  <c r="B121" i="58" s="1"/>
  <c r="B122" i="58" s="1"/>
  <c r="B123" i="58" s="1"/>
  <c r="B124" i="58" s="1"/>
  <c r="B125" i="58" s="1"/>
  <c r="B126" i="58" s="1"/>
  <c r="B127" i="58" s="1"/>
  <c r="B128" i="58" s="1"/>
  <c r="B129" i="58" s="1"/>
  <c r="B130" i="58" s="1"/>
  <c r="B131" i="58" s="1"/>
  <c r="B132" i="58" s="1"/>
  <c r="B133" i="58" s="1"/>
  <c r="B134" i="58" s="1"/>
  <c r="B135" i="58" s="1"/>
  <c r="B136" i="58" s="1"/>
  <c r="B137" i="58" s="1"/>
  <c r="B138" i="58" s="1"/>
  <c r="B139" i="58" s="1"/>
  <c r="B140" i="58" s="1"/>
  <c r="B141" i="58" s="1"/>
  <c r="B142" i="58" s="1"/>
  <c r="B143" i="58" s="1"/>
  <c r="B144" i="58" s="1"/>
  <c r="C145" i="58" s="1"/>
  <c r="B13" i="58"/>
  <c r="B14" i="58" s="1"/>
  <c r="B12"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A86" i="58" s="1"/>
  <c r="A87" i="58" s="1"/>
  <c r="A88" i="58" s="1"/>
  <c r="A89" i="58" s="1"/>
  <c r="A90" i="58" s="1"/>
  <c r="A91" i="58" s="1"/>
  <c r="A92" i="58" s="1"/>
  <c r="A93" i="58" s="1"/>
  <c r="A94" i="58" s="1"/>
  <c r="A95" i="58" s="1"/>
  <c r="A96" i="58" s="1"/>
  <c r="A97" i="58" s="1"/>
  <c r="A98" i="58" s="1"/>
  <c r="A99" i="58" s="1"/>
  <c r="A100" i="58" s="1"/>
  <c r="A101" i="58" s="1"/>
  <c r="A102" i="58" s="1"/>
  <c r="A103" i="58" s="1"/>
  <c r="A104" i="58" s="1"/>
  <c r="A105" i="58" s="1"/>
  <c r="A106" i="58" s="1"/>
  <c r="A107" i="58" s="1"/>
  <c r="A108" i="58" s="1"/>
  <c r="A109" i="58" s="1"/>
  <c r="A110" i="58" s="1"/>
  <c r="A111" i="58" s="1"/>
  <c r="A112" i="58" s="1"/>
  <c r="A113" i="58" s="1"/>
  <c r="A114" i="58" s="1"/>
  <c r="A115" i="58" s="1"/>
  <c r="A116" i="58" s="1"/>
  <c r="A117" i="58" s="1"/>
  <c r="A118" i="58" s="1"/>
  <c r="A119" i="58" s="1"/>
  <c r="A120" i="58" s="1"/>
  <c r="A121" i="58" s="1"/>
  <c r="A122" i="58" s="1"/>
  <c r="A123" i="58" s="1"/>
  <c r="A124" i="58" s="1"/>
  <c r="A125" i="58" s="1"/>
  <c r="A126" i="58" s="1"/>
  <c r="A127" i="58" s="1"/>
  <c r="A128" i="58" s="1"/>
  <c r="A129" i="58" s="1"/>
  <c r="A130" i="58" s="1"/>
  <c r="A131" i="58" s="1"/>
  <c r="A132" i="58" s="1"/>
  <c r="A133" i="58" s="1"/>
  <c r="A134" i="58" s="1"/>
  <c r="A135" i="58" s="1"/>
  <c r="A136" i="58" s="1"/>
  <c r="A137" i="58" s="1"/>
  <c r="A138" i="58" s="1"/>
  <c r="A139" i="58" s="1"/>
  <c r="A140" i="58" s="1"/>
  <c r="A141" i="58" s="1"/>
  <c r="A142" i="58" s="1"/>
  <c r="A143" i="58" s="1"/>
  <c r="A144" i="58" s="1"/>
  <c r="B9" i="58"/>
  <c r="B10" i="58" s="1"/>
  <c r="A9" i="58"/>
  <c r="A10" i="58" s="1"/>
  <c r="B8" i="58"/>
  <c r="A8" i="58"/>
  <c r="B8" i="57"/>
  <c r="B9" i="57" s="1"/>
  <c r="B10" i="57" s="1"/>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2" i="57" s="1"/>
  <c r="B43" i="57" s="1"/>
  <c r="B44" i="57" s="1"/>
  <c r="B45" i="57" s="1"/>
  <c r="B46" i="57" s="1"/>
  <c r="B47" i="57" s="1"/>
  <c r="B48" i="57" s="1"/>
  <c r="B49" i="57" s="1"/>
  <c r="B50" i="57" s="1"/>
  <c r="B51" i="57" s="1"/>
  <c r="B52" i="57" s="1"/>
  <c r="B53" i="57" s="1"/>
  <c r="B54" i="57" s="1"/>
  <c r="B55" i="57" s="1"/>
  <c r="B56" i="57" s="1"/>
  <c r="B57" i="57" s="1"/>
  <c r="B58" i="57" s="1"/>
  <c r="B59" i="57" s="1"/>
  <c r="B60" i="57" s="1"/>
  <c r="B61" i="57" s="1"/>
  <c r="B62" i="57" s="1"/>
  <c r="B63" i="57" s="1"/>
  <c r="B64" i="57" s="1"/>
  <c r="B65" i="57" s="1"/>
  <c r="B66" i="57" s="1"/>
  <c r="B67" i="57" s="1"/>
  <c r="B68" i="57" s="1"/>
  <c r="B69" i="57" s="1"/>
  <c r="B70" i="57" s="1"/>
  <c r="B71" i="57" s="1"/>
  <c r="B72" i="57" s="1"/>
  <c r="B73" i="57" s="1"/>
  <c r="B74" i="57" s="1"/>
  <c r="B75" i="57" s="1"/>
  <c r="B76" i="57" s="1"/>
  <c r="B77" i="57" s="1"/>
  <c r="B78" i="57" s="1"/>
  <c r="B79" i="57" s="1"/>
  <c r="B80" i="57" s="1"/>
  <c r="B81" i="57" s="1"/>
  <c r="B82" i="57" s="1"/>
  <c r="B83" i="57" s="1"/>
  <c r="B84" i="57" s="1"/>
  <c r="B85" i="57" s="1"/>
  <c r="B86" i="57" s="1"/>
  <c r="B87" i="57" s="1"/>
  <c r="B88" i="57" s="1"/>
  <c r="C112" i="57" s="1"/>
  <c r="A8" i="57"/>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B13" i="56"/>
  <c r="B14" i="56" s="1"/>
  <c r="B15" i="56" s="1"/>
  <c r="B16" i="56" s="1"/>
  <c r="B17" i="56" s="1"/>
  <c r="B18" i="56" s="1"/>
  <c r="B19" i="56" s="1"/>
  <c r="B20" i="56" s="1"/>
  <c r="B21" i="56" s="1"/>
  <c r="B22" i="56" s="1"/>
  <c r="B23" i="56" s="1"/>
  <c r="B24" i="56" s="1"/>
  <c r="B25" i="56" s="1"/>
  <c r="B26" i="56" s="1"/>
  <c r="B27" i="56" s="1"/>
  <c r="B28" i="56" s="1"/>
  <c r="B29" i="56" s="1"/>
  <c r="B30" i="56" s="1"/>
  <c r="B31" i="56" s="1"/>
  <c r="B32" i="56" s="1"/>
  <c r="B33" i="56" s="1"/>
  <c r="B34" i="56" s="1"/>
  <c r="B35" i="56" s="1"/>
  <c r="B36" i="56" s="1"/>
  <c r="B37" i="56" s="1"/>
  <c r="B38" i="56" s="1"/>
  <c r="B39" i="56" s="1"/>
  <c r="B40" i="56" s="1"/>
  <c r="B41" i="56" s="1"/>
  <c r="B42" i="56" s="1"/>
  <c r="B43" i="56" s="1"/>
  <c r="B44" i="56" s="1"/>
  <c r="B45" i="56" s="1"/>
  <c r="B46" i="56" s="1"/>
  <c r="B47" i="56" s="1"/>
  <c r="B48" i="56" s="1"/>
  <c r="B49" i="56" s="1"/>
  <c r="B50" i="56" s="1"/>
  <c r="B51" i="56" s="1"/>
  <c r="B52" i="56" s="1"/>
  <c r="B53" i="56" s="1"/>
  <c r="B54" i="56" s="1"/>
  <c r="B55" i="56" s="1"/>
  <c r="B56" i="56" s="1"/>
  <c r="B57" i="56" s="1"/>
  <c r="B58" i="56" s="1"/>
  <c r="B59" i="56" s="1"/>
  <c r="B60" i="56" s="1"/>
  <c r="B61" i="56" s="1"/>
  <c r="B62" i="56" s="1"/>
  <c r="B63" i="56" s="1"/>
  <c r="B64" i="56" s="1"/>
  <c r="B65" i="56" s="1"/>
  <c r="B66" i="56" s="1"/>
  <c r="B67" i="56" s="1"/>
  <c r="B68" i="56" s="1"/>
  <c r="B69" i="56" s="1"/>
  <c r="B70" i="56" s="1"/>
  <c r="B71" i="56" s="1"/>
  <c r="B72" i="56" s="1"/>
  <c r="B73" i="56" s="1"/>
  <c r="B74" i="56" s="1"/>
  <c r="B75" i="56" s="1"/>
  <c r="B76" i="56" s="1"/>
  <c r="B77" i="56" s="1"/>
  <c r="B78" i="56" s="1"/>
  <c r="B79" i="56" s="1"/>
  <c r="B80" i="56" s="1"/>
  <c r="B81" i="56" s="1"/>
  <c r="B82" i="56" s="1"/>
  <c r="B83" i="56" s="1"/>
  <c r="B84" i="56" s="1"/>
  <c r="B85" i="56" s="1"/>
  <c r="B86" i="56" s="1"/>
  <c r="B87" i="56" s="1"/>
  <c r="B88" i="56" s="1"/>
  <c r="B89" i="56" s="1"/>
  <c r="B90" i="56" s="1"/>
  <c r="B91" i="56" s="1"/>
  <c r="B92" i="56" s="1"/>
  <c r="B93" i="56" s="1"/>
  <c r="B94" i="56" s="1"/>
  <c r="B95" i="56" s="1"/>
  <c r="B96" i="56" s="1"/>
  <c r="B97" i="56" s="1"/>
  <c r="B98" i="56" s="1"/>
  <c r="B99" i="56" s="1"/>
  <c r="B100" i="56" s="1"/>
  <c r="B101" i="56" s="1"/>
  <c r="B102" i="56" s="1"/>
  <c r="B103" i="56" s="1"/>
  <c r="B104" i="56" s="1"/>
  <c r="B105" i="56" s="1"/>
  <c r="B106" i="56" s="1"/>
  <c r="B107" i="56" s="1"/>
  <c r="B108" i="56" s="1"/>
  <c r="B109" i="56" s="1"/>
  <c r="B110" i="56" s="1"/>
  <c r="B111" i="56" s="1"/>
  <c r="B112" i="56" s="1"/>
  <c r="B113" i="56" s="1"/>
  <c r="B114" i="56" s="1"/>
  <c r="B115" i="56" s="1"/>
  <c r="B116" i="56" s="1"/>
  <c r="B117" i="56" s="1"/>
  <c r="B118" i="56" s="1"/>
  <c r="B119" i="56" s="1"/>
  <c r="B120" i="56" s="1"/>
  <c r="B121" i="56" s="1"/>
  <c r="B122" i="56" s="1"/>
  <c r="B123" i="56" s="1"/>
  <c r="B124" i="56" s="1"/>
  <c r="B125" i="56" s="1"/>
  <c r="B126" i="56" s="1"/>
  <c r="B127" i="56" s="1"/>
  <c r="B128" i="56" s="1"/>
  <c r="B129" i="56" s="1"/>
  <c r="B130" i="56" s="1"/>
  <c r="B131" i="56" s="1"/>
  <c r="B132" i="56" s="1"/>
  <c r="B133" i="56" s="1"/>
  <c r="B134" i="56" s="1"/>
  <c r="B135" i="56" s="1"/>
  <c r="B136" i="56" s="1"/>
  <c r="B137" i="56" s="1"/>
  <c r="B138" i="56" s="1"/>
  <c r="B139" i="56" s="1"/>
  <c r="B140" i="56" s="1"/>
  <c r="B141" i="56" s="1"/>
  <c r="B142" i="56" s="1"/>
  <c r="B143" i="56" s="1"/>
  <c r="B144" i="56" s="1"/>
  <c r="C145" i="56" s="1"/>
  <c r="B12" i="56"/>
  <c r="A9" i="56"/>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A132" i="56" s="1"/>
  <c r="A133" i="56" s="1"/>
  <c r="A134" i="56" s="1"/>
  <c r="A135" i="56" s="1"/>
  <c r="A136" i="56" s="1"/>
  <c r="A137" i="56" s="1"/>
  <c r="A138" i="56" s="1"/>
  <c r="A139" i="56" s="1"/>
  <c r="A140" i="56" s="1"/>
  <c r="A141" i="56" s="1"/>
  <c r="A142" i="56" s="1"/>
  <c r="A143" i="56" s="1"/>
  <c r="A144" i="56" s="1"/>
  <c r="B8" i="56"/>
  <c r="B9" i="56" s="1"/>
  <c r="B10" i="56" s="1"/>
  <c r="A8" i="56"/>
  <c r="B10" i="55"/>
  <c r="B11" i="55" s="1"/>
  <c r="B12" i="55" s="1"/>
  <c r="B13" i="55" s="1"/>
  <c r="B14" i="55" s="1"/>
  <c r="B15" i="55" s="1"/>
  <c r="B16" i="55" s="1"/>
  <c r="B17" i="55" s="1"/>
  <c r="B18" i="55" s="1"/>
  <c r="B19" i="55" s="1"/>
  <c r="B20" i="55" s="1"/>
  <c r="B21" i="55" s="1"/>
  <c r="B22" i="55" s="1"/>
  <c r="B23" i="55" s="1"/>
  <c r="B24" i="55" s="1"/>
  <c r="B25" i="55" s="1"/>
  <c r="B26" i="55" s="1"/>
  <c r="B27" i="55" s="1"/>
  <c r="B28" i="55" s="1"/>
  <c r="B29" i="55" s="1"/>
  <c r="B30" i="55" s="1"/>
  <c r="B31" i="55" s="1"/>
  <c r="B32" i="55" s="1"/>
  <c r="B33" i="55" s="1"/>
  <c r="B34" i="55" s="1"/>
  <c r="B35" i="55" s="1"/>
  <c r="B36" i="55" s="1"/>
  <c r="B37" i="55" s="1"/>
  <c r="B38" i="55" s="1"/>
  <c r="B39" i="55" s="1"/>
  <c r="B40" i="55" s="1"/>
  <c r="B41" i="55" s="1"/>
  <c r="B42" i="55" s="1"/>
  <c r="B43" i="55" s="1"/>
  <c r="B44" i="55" s="1"/>
  <c r="B45" i="55" s="1"/>
  <c r="B46" i="55" s="1"/>
  <c r="B47" i="55" s="1"/>
  <c r="B48" i="55" s="1"/>
  <c r="B49" i="55" s="1"/>
  <c r="B50" i="55" s="1"/>
  <c r="B51" i="55" s="1"/>
  <c r="B52" i="55" s="1"/>
  <c r="B53" i="55" s="1"/>
  <c r="B54" i="55" s="1"/>
  <c r="B55" i="55" s="1"/>
  <c r="B56" i="55" s="1"/>
  <c r="B57" i="55" s="1"/>
  <c r="B58" i="55" s="1"/>
  <c r="B59" i="55" s="1"/>
  <c r="B60" i="55" s="1"/>
  <c r="B61" i="55" s="1"/>
  <c r="B62" i="55" s="1"/>
  <c r="B63" i="55" s="1"/>
  <c r="B64" i="55" s="1"/>
  <c r="B65" i="55" s="1"/>
  <c r="B66" i="55" s="1"/>
  <c r="B67" i="55" s="1"/>
  <c r="B68" i="55" s="1"/>
  <c r="B69" i="55" s="1"/>
  <c r="B70" i="55" s="1"/>
  <c r="B71" i="55" s="1"/>
  <c r="B72" i="55" s="1"/>
  <c r="B73" i="55" s="1"/>
  <c r="B74" i="55" s="1"/>
  <c r="B75" i="55" s="1"/>
  <c r="B76" i="55" s="1"/>
  <c r="B77" i="55" s="1"/>
  <c r="B78" i="55" s="1"/>
  <c r="B79" i="55" s="1"/>
  <c r="B80" i="55" s="1"/>
  <c r="B81" i="55" s="1"/>
  <c r="B82" i="55" s="1"/>
  <c r="B83" i="55" s="1"/>
  <c r="B84" i="55" s="1"/>
  <c r="B85" i="55" s="1"/>
  <c r="B86" i="55" s="1"/>
  <c r="B87" i="55" s="1"/>
  <c r="B88" i="55" s="1"/>
  <c r="B89" i="55" s="1"/>
  <c r="B90" i="55" s="1"/>
  <c r="B91" i="55" s="1"/>
  <c r="B92" i="55" s="1"/>
  <c r="B93" i="55" s="1"/>
  <c r="B94" i="55" s="1"/>
  <c r="B95" i="55" s="1"/>
  <c r="B96" i="55" s="1"/>
  <c r="B97" i="55" s="1"/>
  <c r="C98" i="55" s="1"/>
  <c r="A9" i="55"/>
  <c r="A10" i="55" s="1"/>
  <c r="A11" i="55" s="1"/>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B8" i="55"/>
  <c r="B9" i="55" s="1"/>
  <c r="A8" i="55"/>
  <c r="B9" i="54"/>
  <c r="B10" i="54" s="1"/>
  <c r="B11" i="54" s="1"/>
  <c r="B12" i="54" s="1"/>
  <c r="B13" i="54" s="1"/>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34" i="54" s="1"/>
  <c r="B35" i="54" s="1"/>
  <c r="B36" i="54" s="1"/>
  <c r="B37" i="54" s="1"/>
  <c r="B38" i="54" s="1"/>
  <c r="B39" i="54" s="1"/>
  <c r="B40" i="54" s="1"/>
  <c r="B41" i="54" s="1"/>
  <c r="B42" i="54" s="1"/>
  <c r="B43" i="54" s="1"/>
  <c r="B44" i="54" s="1"/>
  <c r="B45" i="54" s="1"/>
  <c r="B46" i="54" s="1"/>
  <c r="B47" i="54" s="1"/>
  <c r="B48" i="54" s="1"/>
  <c r="B49" i="54" s="1"/>
  <c r="B50" i="54" s="1"/>
  <c r="B51" i="54" s="1"/>
  <c r="B52" i="54" s="1"/>
  <c r="B53" i="54" s="1"/>
  <c r="B54" i="54" s="1"/>
  <c r="B55" i="54" s="1"/>
  <c r="B56" i="54" s="1"/>
  <c r="B57" i="54" s="1"/>
  <c r="B58" i="54" s="1"/>
  <c r="B59" i="54" s="1"/>
  <c r="B60" i="54" s="1"/>
  <c r="B61" i="54" s="1"/>
  <c r="B62" i="54" s="1"/>
  <c r="B63" i="54" s="1"/>
  <c r="B64" i="54" s="1"/>
  <c r="B65" i="54" s="1"/>
  <c r="B66" i="54" s="1"/>
  <c r="B67" i="54" s="1"/>
  <c r="B68" i="54" s="1"/>
  <c r="B69" i="54" s="1"/>
  <c r="B70" i="54" s="1"/>
  <c r="B71" i="54" s="1"/>
  <c r="B72" i="54" s="1"/>
  <c r="B73" i="54" s="1"/>
  <c r="B74" i="54" s="1"/>
  <c r="B75" i="54" s="1"/>
  <c r="B76" i="54" s="1"/>
  <c r="B77" i="54" s="1"/>
  <c r="B78" i="54" s="1"/>
  <c r="B79" i="54" s="1"/>
  <c r="B80" i="54" s="1"/>
  <c r="B81" i="54" s="1"/>
  <c r="B82" i="54" s="1"/>
  <c r="B83" i="54" s="1"/>
  <c r="B84" i="54" s="1"/>
  <c r="B85" i="54" s="1"/>
  <c r="B86" i="54" s="1"/>
  <c r="B87" i="54" s="1"/>
  <c r="B88" i="54" s="1"/>
  <c r="B89" i="54" s="1"/>
  <c r="B90" i="54" s="1"/>
  <c r="B91" i="54" s="1"/>
  <c r="B92" i="54" s="1"/>
  <c r="B93" i="54" s="1"/>
  <c r="B94" i="54" s="1"/>
  <c r="B95" i="54" s="1"/>
  <c r="B96" i="54" s="1"/>
  <c r="B97" i="54" s="1"/>
  <c r="B98" i="54" s="1"/>
  <c r="B99" i="54" s="1"/>
  <c r="B100" i="54" s="1"/>
  <c r="B101" i="54" s="1"/>
  <c r="B102" i="54" s="1"/>
  <c r="B103" i="54" s="1"/>
  <c r="B104" i="54" s="1"/>
  <c r="B105" i="54" s="1"/>
  <c r="B106" i="54" s="1"/>
  <c r="B107" i="54" s="1"/>
  <c r="B108" i="54" s="1"/>
  <c r="B109" i="54" s="1"/>
  <c r="B110" i="54" s="1"/>
  <c r="B111" i="54" s="1"/>
  <c r="B112" i="54" s="1"/>
  <c r="B113" i="54" s="1"/>
  <c r="B114" i="54" s="1"/>
  <c r="B115" i="54" s="1"/>
  <c r="B116" i="54" s="1"/>
  <c r="B117" i="54" s="1"/>
  <c r="B118" i="54" s="1"/>
  <c r="B119" i="54" s="1"/>
  <c r="B120" i="54" s="1"/>
  <c r="B121" i="54" s="1"/>
  <c r="B122" i="54" s="1"/>
  <c r="B123" i="54" s="1"/>
  <c r="B124" i="54" s="1"/>
  <c r="B125" i="54" s="1"/>
  <c r="B126" i="54" s="1"/>
  <c r="B127" i="54" s="1"/>
  <c r="B128" i="54" s="1"/>
  <c r="B129" i="54" s="1"/>
  <c r="B130" i="54" s="1"/>
  <c r="B131" i="54" s="1"/>
  <c r="B132" i="54" s="1"/>
  <c r="B133" i="54" s="1"/>
  <c r="B134" i="54" s="1"/>
  <c r="B135" i="54" s="1"/>
  <c r="B136" i="54" s="1"/>
  <c r="B137" i="54" s="1"/>
  <c r="B138" i="54" s="1"/>
  <c r="B139" i="54" s="1"/>
  <c r="B140" i="54" s="1"/>
  <c r="B141" i="54" s="1"/>
  <c r="B142" i="54" s="1"/>
  <c r="C143" i="54" s="1"/>
  <c r="B8" i="54"/>
  <c r="A8" i="54"/>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A86" i="54" s="1"/>
  <c r="A87" i="54" s="1"/>
  <c r="A88" i="54" s="1"/>
  <c r="A89" i="54" s="1"/>
  <c r="A90" i="54" s="1"/>
  <c r="A91" i="54" s="1"/>
  <c r="A92" i="54" s="1"/>
  <c r="A93" i="54" s="1"/>
  <c r="A94" i="54" s="1"/>
  <c r="A95" i="54" s="1"/>
  <c r="A96" i="54" s="1"/>
  <c r="A97" i="54" s="1"/>
  <c r="A98" i="54" s="1"/>
  <c r="A99" i="54" s="1"/>
  <c r="A100" i="54" s="1"/>
  <c r="A101" i="54" s="1"/>
  <c r="A102" i="54" s="1"/>
  <c r="A103" i="54" s="1"/>
  <c r="A104" i="54" s="1"/>
  <c r="A105" i="54" s="1"/>
  <c r="A106" i="54" s="1"/>
  <c r="A107" i="54" s="1"/>
  <c r="A108" i="54" s="1"/>
  <c r="A109" i="54" s="1"/>
  <c r="A110" i="54" s="1"/>
  <c r="A111" i="54" s="1"/>
  <c r="A112" i="54" s="1"/>
  <c r="A113" i="54" s="1"/>
  <c r="A114" i="54" s="1"/>
  <c r="A115" i="54" s="1"/>
  <c r="A116" i="54" s="1"/>
  <c r="A117" i="54" s="1"/>
  <c r="A118" i="54" s="1"/>
  <c r="A119" i="54" s="1"/>
  <c r="A120" i="54" s="1"/>
  <c r="A121" i="54" s="1"/>
  <c r="A122" i="54" s="1"/>
  <c r="A123" i="54" s="1"/>
  <c r="A124" i="54" s="1"/>
  <c r="A125" i="54" s="1"/>
  <c r="A126" i="54" s="1"/>
  <c r="A127" i="54" s="1"/>
  <c r="A128" i="54" s="1"/>
  <c r="A129" i="54" s="1"/>
  <c r="A130" i="54" s="1"/>
  <c r="A131" i="54" s="1"/>
  <c r="A132" i="54" s="1"/>
  <c r="A133" i="54" s="1"/>
  <c r="A134" i="54" s="1"/>
  <c r="A135" i="54" s="1"/>
  <c r="A136" i="54" s="1"/>
  <c r="A137" i="54" s="1"/>
  <c r="A138" i="54" s="1"/>
  <c r="A139" i="54" s="1"/>
  <c r="A140" i="54" s="1"/>
  <c r="A141" i="54" s="1"/>
  <c r="A142" i="54" s="1"/>
  <c r="B72" i="64" l="1"/>
  <c r="B73" i="64" s="1"/>
  <c r="B74" i="64" s="1"/>
  <c r="B75" i="64" s="1"/>
  <c r="B76" i="64" s="1"/>
  <c r="B77" i="64" s="1"/>
  <c r="B78" i="64" s="1"/>
  <c r="B79" i="64" s="1"/>
  <c r="B80" i="64" s="1"/>
  <c r="B81" i="64" s="1"/>
  <c r="B82" i="64" s="1"/>
  <c r="B83" i="64" s="1"/>
  <c r="B84" i="64" s="1"/>
  <c r="B85" i="64" s="1"/>
  <c r="B86" i="64" s="1"/>
  <c r="B87" i="64" s="1"/>
  <c r="C121" i="64" s="1"/>
  <c r="A170" i="107"/>
  <c r="A171" i="107" s="1"/>
  <c r="A172" i="107" s="1"/>
  <c r="A173" i="107" s="1"/>
  <c r="A174" i="107" s="1"/>
  <c r="A175" i="107" s="1"/>
  <c r="A176" i="107" s="1"/>
  <c r="A177" i="107" s="1"/>
  <c r="A178" i="107" s="1"/>
  <c r="A179" i="107" s="1"/>
  <c r="A180" i="107" s="1"/>
  <c r="B183" i="107"/>
  <c r="B170" i="107"/>
  <c r="B171" i="107" s="1"/>
  <c r="B172" i="107" s="1"/>
  <c r="B173" i="107" s="1"/>
  <c r="B174" i="107" s="1"/>
  <c r="B175" i="107" s="1"/>
  <c r="B176" i="107" s="1"/>
  <c r="B177" i="107" s="1"/>
  <c r="B178" i="107" s="1"/>
  <c r="B179" i="107" s="1"/>
  <c r="C94" i="95"/>
  <c r="C75" i="85"/>
  <c r="C158" i="108" l="1"/>
  <c r="B8" i="53"/>
  <c r="B9" i="53" s="1"/>
  <c r="B10" i="53" s="1"/>
  <c r="B11" i="53" s="1"/>
  <c r="B12" i="53" s="1"/>
  <c r="B13" i="53" s="1"/>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34" i="53" s="1"/>
  <c r="B35" i="53" s="1"/>
  <c r="B36" i="53" s="1"/>
  <c r="B37" i="53" s="1"/>
  <c r="B38" i="53" s="1"/>
  <c r="B39" i="53" s="1"/>
  <c r="B40" i="53" s="1"/>
  <c r="B41" i="53" s="1"/>
  <c r="B42" i="53" s="1"/>
  <c r="B43" i="53" s="1"/>
  <c r="B44" i="53" s="1"/>
  <c r="B45" i="53" s="1"/>
  <c r="B46" i="53" s="1"/>
  <c r="B47" i="53" s="1"/>
  <c r="B48" i="53" s="1"/>
  <c r="B49" i="53" s="1"/>
  <c r="B50" i="53" s="1"/>
  <c r="B51" i="53" s="1"/>
  <c r="B52" i="53" s="1"/>
  <c r="B53" i="53" s="1"/>
  <c r="B54" i="53" s="1"/>
  <c r="B55" i="53" s="1"/>
  <c r="B56" i="53" s="1"/>
  <c r="B57" i="53" s="1"/>
  <c r="B58" i="53" s="1"/>
  <c r="B59" i="53" s="1"/>
  <c r="B60" i="53" s="1"/>
  <c r="B61" i="53" s="1"/>
  <c r="B62" i="53" s="1"/>
  <c r="B63" i="53" s="1"/>
  <c r="B64" i="53" s="1"/>
  <c r="B65" i="53" s="1"/>
  <c r="B66" i="53" s="1"/>
  <c r="B67" i="53" s="1"/>
  <c r="B68" i="53" s="1"/>
  <c r="B69" i="53" s="1"/>
  <c r="B70" i="53" s="1"/>
  <c r="B71" i="53" s="1"/>
  <c r="B72" i="53" s="1"/>
  <c r="B73" i="53" s="1"/>
  <c r="B74" i="53" s="1"/>
  <c r="B75" i="53" s="1"/>
  <c r="B76" i="53" s="1"/>
  <c r="B77" i="53" s="1"/>
  <c r="B78" i="53" s="1"/>
  <c r="B79" i="53" s="1"/>
  <c r="B80" i="53" s="1"/>
  <c r="B81" i="53" s="1"/>
  <c r="B82" i="53" s="1"/>
  <c r="B83" i="53" s="1"/>
  <c r="B84" i="53" s="1"/>
  <c r="B85" i="53" s="1"/>
  <c r="B86" i="53" s="1"/>
  <c r="B87" i="53" s="1"/>
  <c r="B88" i="53" s="1"/>
  <c r="B89" i="53" s="1"/>
  <c r="B90" i="53" s="1"/>
  <c r="B91" i="53" s="1"/>
  <c r="B92" i="53" s="1"/>
  <c r="B93" i="53" s="1"/>
  <c r="B94" i="53" s="1"/>
  <c r="B95" i="53" s="1"/>
  <c r="B96" i="53" s="1"/>
  <c r="B97" i="53" s="1"/>
  <c r="B98" i="53" s="1"/>
  <c r="B99" i="53" s="1"/>
  <c r="B100" i="53" s="1"/>
  <c r="B101" i="53" s="1"/>
  <c r="C102" i="53" s="1"/>
  <c r="A8" i="53"/>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B11" i="52"/>
  <c r="B12" i="52" s="1"/>
  <c r="B13" i="52" s="1"/>
  <c r="B14" i="52" s="1"/>
  <c r="B15" i="52" s="1"/>
  <c r="B16" i="52" s="1"/>
  <c r="B17" i="52" s="1"/>
  <c r="B18" i="52" s="1"/>
  <c r="B19" i="52" s="1"/>
  <c r="B20" i="52" s="1"/>
  <c r="B21" i="52" s="1"/>
  <c r="B22" i="52" s="1"/>
  <c r="B23" i="52" s="1"/>
  <c r="B24" i="52" s="1"/>
  <c r="B25" i="52" s="1"/>
  <c r="B26" i="52" s="1"/>
  <c r="B27" i="52" s="1"/>
  <c r="B28" i="52" s="1"/>
  <c r="B29" i="52" s="1"/>
  <c r="B30" i="52" s="1"/>
  <c r="B31" i="52" s="1"/>
  <c r="B32" i="52" s="1"/>
  <c r="B33" i="52" s="1"/>
  <c r="B34" i="52" s="1"/>
  <c r="B35" i="52" s="1"/>
  <c r="B36" i="52" s="1"/>
  <c r="B37" i="52" s="1"/>
  <c r="B38" i="52" s="1"/>
  <c r="B39" i="52" s="1"/>
  <c r="B40" i="52" s="1"/>
  <c r="B41" i="52" s="1"/>
  <c r="B42" i="52" s="1"/>
  <c r="B43" i="52" s="1"/>
  <c r="B44" i="52" s="1"/>
  <c r="B45" i="52" s="1"/>
  <c r="B46" i="52" s="1"/>
  <c r="B47" i="52" s="1"/>
  <c r="B48" i="52" s="1"/>
  <c r="B49" i="52" s="1"/>
  <c r="B50" i="52" s="1"/>
  <c r="B51" i="52" s="1"/>
  <c r="B52" i="52" s="1"/>
  <c r="B53" i="52" s="1"/>
  <c r="B54" i="52" s="1"/>
  <c r="B55" i="52" s="1"/>
  <c r="B56" i="52" s="1"/>
  <c r="B57" i="52" s="1"/>
  <c r="B58" i="52" s="1"/>
  <c r="B59" i="52" s="1"/>
  <c r="B60" i="52" s="1"/>
  <c r="B61" i="52" s="1"/>
  <c r="B62" i="52" s="1"/>
  <c r="B63" i="52" s="1"/>
  <c r="B64" i="52" s="1"/>
  <c r="B65" i="52" s="1"/>
  <c r="B66" i="52" s="1"/>
  <c r="B67" i="52" s="1"/>
  <c r="B68" i="52" s="1"/>
  <c r="B69" i="52" s="1"/>
  <c r="B70" i="52" s="1"/>
  <c r="B71" i="52" s="1"/>
  <c r="B72" i="52" s="1"/>
  <c r="B73" i="52" s="1"/>
  <c r="B74" i="52" s="1"/>
  <c r="B75" i="52" s="1"/>
  <c r="B76" i="52" s="1"/>
  <c r="B77" i="52" s="1"/>
  <c r="B78" i="52" s="1"/>
  <c r="B79" i="52" s="1"/>
  <c r="B80" i="52" s="1"/>
  <c r="B81" i="52" s="1"/>
  <c r="B82" i="52" s="1"/>
  <c r="B83" i="52" s="1"/>
  <c r="B84" i="52" s="1"/>
  <c r="B85" i="52" s="1"/>
  <c r="B86" i="52" s="1"/>
  <c r="B87" i="52" s="1"/>
  <c r="B88" i="52" s="1"/>
  <c r="B89" i="52" s="1"/>
  <c r="B90" i="52" s="1"/>
  <c r="B91" i="52" s="1"/>
  <c r="B92" i="52" s="1"/>
  <c r="B93" i="52" s="1"/>
  <c r="B94" i="52" s="1"/>
  <c r="B95" i="52" s="1"/>
  <c r="B96" i="52" s="1"/>
  <c r="B97" i="52" s="1"/>
  <c r="B98" i="52" s="1"/>
  <c r="B99" i="52" s="1"/>
  <c r="B100" i="52" s="1"/>
  <c r="A10" i="52"/>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B9" i="52"/>
  <c r="B10" i="52" s="1"/>
  <c r="B8" i="52"/>
  <c r="A8" i="52"/>
  <c r="A9" i="52" s="1"/>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50" i="51" s="1"/>
  <c r="B51" i="51" s="1"/>
  <c r="B52" i="51" s="1"/>
  <c r="B53" i="51" s="1"/>
  <c r="B54" i="51" s="1"/>
  <c r="B55" i="51" s="1"/>
  <c r="B56" i="51" s="1"/>
  <c r="B57" i="51" s="1"/>
  <c r="B58" i="51" s="1"/>
  <c r="B59" i="51" s="1"/>
  <c r="B60" i="51" s="1"/>
  <c r="B61" i="51" s="1"/>
  <c r="B62" i="51" s="1"/>
  <c r="B63" i="51" s="1"/>
  <c r="B64" i="51" s="1"/>
  <c r="B65" i="51" s="1"/>
  <c r="B66" i="51" s="1"/>
  <c r="B67" i="51" s="1"/>
  <c r="B68" i="51" s="1"/>
  <c r="B69" i="51" s="1"/>
  <c r="B70" i="51" s="1"/>
  <c r="B71" i="51" s="1"/>
  <c r="B72" i="51" s="1"/>
  <c r="B73" i="51" s="1"/>
  <c r="B74" i="51" s="1"/>
  <c r="B75" i="51" s="1"/>
  <c r="B76" i="51" s="1"/>
  <c r="B77" i="51" s="1"/>
  <c r="B78" i="51" s="1"/>
  <c r="B79" i="51" s="1"/>
  <c r="B80" i="51" s="1"/>
  <c r="B81" i="51" s="1"/>
  <c r="C106" i="51" s="1"/>
  <c r="B8" i="51"/>
  <c r="A8" i="51"/>
  <c r="A9" i="51" s="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9" i="50"/>
  <c r="A10" i="50" s="1"/>
  <c r="A11" i="50" s="1"/>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B8" i="50"/>
  <c r="B9" i="50" s="1"/>
  <c r="B10" i="50" s="1"/>
  <c r="B11" i="50" s="1"/>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B40" i="50" s="1"/>
  <c r="B41" i="50" s="1"/>
  <c r="B42" i="50" s="1"/>
  <c r="B43" i="50" s="1"/>
  <c r="B44" i="50" s="1"/>
  <c r="B45" i="50" s="1"/>
  <c r="B46" i="50" s="1"/>
  <c r="B47" i="50" s="1"/>
  <c r="B48" i="50" s="1"/>
  <c r="B49" i="50" s="1"/>
  <c r="B50" i="50" s="1"/>
  <c r="B51" i="50" s="1"/>
  <c r="B52" i="50" s="1"/>
  <c r="B53" i="50" s="1"/>
  <c r="B54" i="50" s="1"/>
  <c r="B55" i="50" s="1"/>
  <c r="B56" i="50" s="1"/>
  <c r="B57" i="50" s="1"/>
  <c r="B58" i="50" s="1"/>
  <c r="B59" i="50" s="1"/>
  <c r="B60" i="50" s="1"/>
  <c r="B61" i="50" s="1"/>
  <c r="B62" i="50" s="1"/>
  <c r="B63" i="50" s="1"/>
  <c r="B64" i="50" s="1"/>
  <c r="B65" i="50" s="1"/>
  <c r="B66" i="50" s="1"/>
  <c r="B67" i="50" s="1"/>
  <c r="B68" i="50" s="1"/>
  <c r="B69" i="50" s="1"/>
  <c r="B70" i="50" s="1"/>
  <c r="B71" i="50" s="1"/>
  <c r="B72" i="50" s="1"/>
  <c r="B73" i="50" s="1"/>
  <c r="B74" i="50" s="1"/>
  <c r="B75" i="50" s="1"/>
  <c r="B76" i="50" s="1"/>
  <c r="B77" i="50" s="1"/>
  <c r="B78" i="50" s="1"/>
  <c r="B79" i="50" s="1"/>
  <c r="B80" i="50" s="1"/>
  <c r="B81" i="50" s="1"/>
  <c r="B82" i="50" s="1"/>
  <c r="B83" i="50" s="1"/>
  <c r="B84" i="50" s="1"/>
  <c r="B85" i="50" s="1"/>
  <c r="B86" i="50" s="1"/>
  <c r="B87" i="50" s="1"/>
  <c r="B88" i="50" s="1"/>
  <c r="B89" i="50" s="1"/>
  <c r="B90" i="50" s="1"/>
  <c r="B91" i="50" s="1"/>
  <c r="B92" i="50" s="1"/>
  <c r="B93" i="50" s="1"/>
  <c r="B94" i="50" s="1"/>
  <c r="B95" i="50" s="1"/>
  <c r="B96" i="50" s="1"/>
  <c r="A8" i="50"/>
  <c r="C151" i="52" l="1"/>
  <c r="C149" i="50"/>
  <c r="B12" i="32" l="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B60" i="32" s="1"/>
  <c r="B61" i="32" s="1"/>
  <c r="B62" i="32" s="1"/>
  <c r="B63" i="32" s="1"/>
  <c r="B64" i="32" s="1"/>
  <c r="B65" i="32" s="1"/>
  <c r="B66" i="32" s="1"/>
  <c r="B67" i="32" s="1"/>
  <c r="B68" i="32" s="1"/>
  <c r="B69" i="32" s="1"/>
  <c r="B70" i="32" s="1"/>
  <c r="B71" i="32" s="1"/>
  <c r="B72" i="32" s="1"/>
  <c r="B73" i="32" s="1"/>
  <c r="B74" i="32" s="1"/>
  <c r="B75" i="32" s="1"/>
  <c r="B76" i="32" s="1"/>
  <c r="B77" i="32" s="1"/>
  <c r="B78" i="32" s="1"/>
  <c r="B79" i="32" s="1"/>
  <c r="B80" i="32" s="1"/>
  <c r="B81" i="32" s="1"/>
  <c r="B82" i="32" s="1"/>
  <c r="B83" i="32" s="1"/>
  <c r="B84" i="32" s="1"/>
  <c r="B85" i="32" s="1"/>
  <c r="B86" i="32" s="1"/>
  <c r="B87" i="32" s="1"/>
  <c r="B88" i="32" s="1"/>
  <c r="B89" i="32" s="1"/>
  <c r="B90" i="32" s="1"/>
  <c r="B91" i="32" s="1"/>
  <c r="B92" i="32" s="1"/>
  <c r="B93" i="32" s="1"/>
  <c r="B94" i="32" s="1"/>
  <c r="B95" i="32" s="1"/>
  <c r="B96" i="32" s="1"/>
  <c r="B97" i="32" s="1"/>
  <c r="B98" i="32" s="1"/>
  <c r="B99" i="32" s="1"/>
  <c r="B100" i="32" s="1"/>
  <c r="B101" i="32" s="1"/>
  <c r="B102" i="32" s="1"/>
  <c r="B103" i="32" s="1"/>
  <c r="B104" i="32" s="1"/>
  <c r="B105" i="32" s="1"/>
  <c r="B106" i="32" s="1"/>
  <c r="B107" i="32" s="1"/>
  <c r="B108" i="32" s="1"/>
  <c r="B109" i="32" s="1"/>
  <c r="B110" i="32" s="1"/>
  <c r="B111" i="32" s="1"/>
  <c r="B112" i="32" s="1"/>
  <c r="B113" i="32" s="1"/>
  <c r="B114" i="32" s="1"/>
  <c r="B115" i="32" s="1"/>
  <c r="B116" i="32" s="1"/>
  <c r="B117" i="32" s="1"/>
  <c r="B118" i="32" s="1"/>
  <c r="B119" i="32" s="1"/>
  <c r="B120" i="32" s="1"/>
  <c r="B121" i="32" s="1"/>
  <c r="B122" i="32" s="1"/>
  <c r="B123" i="32" s="1"/>
  <c r="B124" i="32" s="1"/>
  <c r="B125" i="32" s="1"/>
  <c r="B126" i="32" s="1"/>
  <c r="B127" i="32" s="1"/>
  <c r="B128" i="32" s="1"/>
  <c r="B129" i="32" s="1"/>
  <c r="B130" i="32" s="1"/>
  <c r="B131" i="32" s="1"/>
  <c r="B132" i="32" s="1"/>
  <c r="B133" i="32" s="1"/>
  <c r="B134" i="32" s="1"/>
  <c r="B135" i="32" s="1"/>
  <c r="B136" i="32" s="1"/>
  <c r="B137" i="32" s="1"/>
  <c r="B138" i="32" s="1"/>
  <c r="B139" i="32" s="1"/>
  <c r="B140" i="32" s="1"/>
  <c r="B141" i="32" s="1"/>
  <c r="B142" i="32" s="1"/>
  <c r="B143" i="32" s="1"/>
  <c r="B144" i="32" s="1"/>
  <c r="B145" i="32" s="1"/>
  <c r="B146" i="32" s="1"/>
  <c r="B147" i="32" s="1"/>
  <c r="B148" i="32" s="1"/>
  <c r="B149" i="32" s="1"/>
  <c r="B150" i="32" s="1"/>
  <c r="B151" i="32" s="1"/>
  <c r="B152" i="32" s="1"/>
  <c r="B153" i="32" s="1"/>
  <c r="B154" i="32" s="1"/>
  <c r="B155" i="32" s="1"/>
  <c r="B156" i="32" s="1"/>
  <c r="B157" i="32" s="1"/>
  <c r="B158" i="32" s="1"/>
  <c r="B159" i="32" s="1"/>
  <c r="B160" i="32" s="1"/>
  <c r="B161" i="32" s="1"/>
  <c r="B162" i="32" s="1"/>
  <c r="B163" i="32" s="1"/>
  <c r="B164" i="32" s="1"/>
  <c r="B165" i="32" s="1"/>
  <c r="B166" i="32" s="1"/>
  <c r="B167" i="32" s="1"/>
  <c r="B168" i="32" s="1"/>
  <c r="B169" i="32" s="1"/>
  <c r="B170" i="32" s="1"/>
  <c r="B171" i="32" s="1"/>
  <c r="B172" i="32" s="1"/>
  <c r="B173" i="32" s="1"/>
  <c r="B174" i="32" s="1"/>
  <c r="B175" i="32" s="1"/>
  <c r="B176" i="32" s="1"/>
  <c r="B177" i="32" s="1"/>
  <c r="B178" i="32" s="1"/>
  <c r="B179" i="32" s="1"/>
  <c r="B180" i="32" s="1"/>
  <c r="B181" i="32" s="1"/>
  <c r="B182" i="32" s="1"/>
  <c r="B183" i="32" s="1"/>
  <c r="B184" i="32" s="1"/>
  <c r="B185" i="32" s="1"/>
  <c r="B186" i="32" s="1"/>
  <c r="B187" i="32" s="1"/>
  <c r="B188" i="32" s="1"/>
  <c r="B189" i="32" s="1"/>
  <c r="B190" i="32" s="1"/>
  <c r="B191" i="32" s="1"/>
  <c r="B192" i="32" s="1"/>
  <c r="B193" i="32" s="1"/>
  <c r="B194" i="32" s="1"/>
  <c r="B195" i="32" s="1"/>
  <c r="B196" i="32" s="1"/>
  <c r="B197" i="32" s="1"/>
  <c r="B198" i="32" s="1"/>
  <c r="B199" i="32" s="1"/>
  <c r="B200" i="32" s="1"/>
  <c r="B201" i="32" s="1"/>
  <c r="B202" i="32" s="1"/>
  <c r="B203" i="32" s="1"/>
  <c r="B204" i="32" s="1"/>
  <c r="B205" i="32" s="1"/>
  <c r="B206" i="32" s="1"/>
  <c r="B207" i="32" s="1"/>
  <c r="B208" i="32" s="1"/>
  <c r="B209" i="32" s="1"/>
  <c r="B210" i="32" s="1"/>
  <c r="B211" i="32" s="1"/>
  <c r="B212" i="32" s="1"/>
  <c r="B213" i="32" s="1"/>
  <c r="B214" i="32" s="1"/>
  <c r="B215" i="32" s="1"/>
  <c r="B216" i="32" s="1"/>
  <c r="B217" i="32" s="1"/>
  <c r="B218" i="32" s="1"/>
  <c r="B219" i="32" s="1"/>
  <c r="B220" i="32" s="1"/>
  <c r="B221" i="32" s="1"/>
  <c r="B222" i="32" s="1"/>
  <c r="B223" i="32" s="1"/>
  <c r="B224" i="32" s="1"/>
  <c r="B225" i="32" s="1"/>
  <c r="B226" i="32" s="1"/>
  <c r="B227" i="32" s="1"/>
  <c r="B228" i="32" s="1"/>
  <c r="B229" i="32" s="1"/>
  <c r="B230" i="32" s="1"/>
  <c r="B231" i="32" s="1"/>
  <c r="B232" i="32" s="1"/>
  <c r="B233" i="32" s="1"/>
  <c r="B234" i="32" s="1"/>
  <c r="B235" i="32" s="1"/>
  <c r="B236" i="32" s="1"/>
  <c r="B237" i="32" s="1"/>
  <c r="B238" i="32" s="1"/>
  <c r="B239" i="32" s="1"/>
  <c r="B240" i="32" s="1"/>
  <c r="B241" i="32" s="1"/>
  <c r="B242" i="32" s="1"/>
  <c r="B243" i="32" s="1"/>
  <c r="B244" i="32" s="1"/>
  <c r="B245" i="32" s="1"/>
  <c r="B246" i="32" s="1"/>
  <c r="B247" i="32" s="1"/>
  <c r="B248" i="32" s="1"/>
  <c r="B249" i="32" s="1"/>
  <c r="B250" i="32" s="1"/>
  <c r="B251" i="32" s="1"/>
  <c r="B252" i="32" s="1"/>
  <c r="B253" i="32" s="1"/>
  <c r="B254" i="32" s="1"/>
  <c r="B255" i="32" s="1"/>
  <c r="B256" i="32" s="1"/>
  <c r="B257" i="32" s="1"/>
  <c r="B258" i="32" s="1"/>
  <c r="B259" i="32" s="1"/>
  <c r="B260" i="32" s="1"/>
  <c r="B261" i="32" s="1"/>
  <c r="B262" i="32" s="1"/>
  <c r="B263" i="32" s="1"/>
  <c r="B264" i="32" s="1"/>
  <c r="B265" i="32" s="1"/>
  <c r="B266" i="32" s="1"/>
  <c r="B267" i="32" s="1"/>
  <c r="B268" i="32" s="1"/>
  <c r="B269" i="32" s="1"/>
  <c r="B270" i="32" s="1"/>
  <c r="B271" i="32" s="1"/>
  <c r="B272" i="32" s="1"/>
  <c r="B273" i="32" s="1"/>
  <c r="B274" i="32" s="1"/>
  <c r="B275" i="32" s="1"/>
  <c r="B276" i="32" s="1"/>
  <c r="B277" i="32" s="1"/>
  <c r="B278" i="32" s="1"/>
  <c r="B279" i="32" s="1"/>
  <c r="B280" i="32" s="1"/>
  <c r="B281" i="32" s="1"/>
  <c r="B282" i="32" s="1"/>
  <c r="B283" i="32" s="1"/>
  <c r="B284" i="32" s="1"/>
  <c r="B285" i="32" s="1"/>
  <c r="B286" i="32" s="1"/>
  <c r="B287" i="32" s="1"/>
  <c r="B288" i="32" s="1"/>
  <c r="B289" i="32" s="1"/>
  <c r="B290" i="32" s="1"/>
  <c r="B291" i="32" s="1"/>
  <c r="B292" i="32" s="1"/>
  <c r="B293" i="32" s="1"/>
  <c r="B294" i="32" s="1"/>
  <c r="B295" i="32" s="1"/>
  <c r="B296" i="32" s="1"/>
  <c r="B297" i="32" s="1"/>
  <c r="B298" i="32" s="1"/>
  <c r="B299" i="32" s="1"/>
  <c r="B300" i="32" s="1"/>
  <c r="B301" i="32" s="1"/>
  <c r="B302" i="32" s="1"/>
  <c r="B303" i="32" s="1"/>
  <c r="B304" i="32" s="1"/>
  <c r="B305" i="32" s="1"/>
  <c r="B306" i="32" s="1"/>
  <c r="B307" i="32" s="1"/>
  <c r="B308" i="32" s="1"/>
  <c r="B309" i="32" s="1"/>
  <c r="B310" i="32" s="1"/>
  <c r="B311" i="32" s="1"/>
  <c r="B312" i="32" s="1"/>
  <c r="B313" i="32" s="1"/>
  <c r="B314" i="32" s="1"/>
  <c r="B315" i="32" s="1"/>
  <c r="B316" i="32" s="1"/>
  <c r="B317" i="32" s="1"/>
  <c r="B318" i="32" s="1"/>
  <c r="B319" i="32" s="1"/>
  <c r="B320" i="32" s="1"/>
  <c r="B321" i="32" s="1"/>
  <c r="B322" i="32" s="1"/>
  <c r="B323" i="32" s="1"/>
  <c r="B324" i="32" s="1"/>
  <c r="B325" i="32" s="1"/>
  <c r="B326" i="32" s="1"/>
  <c r="B327" i="32" s="1"/>
  <c r="B328" i="32" s="1"/>
  <c r="B329" i="32" s="1"/>
  <c r="B330" i="32" s="1"/>
  <c r="B331" i="32" s="1"/>
  <c r="B332" i="32" s="1"/>
  <c r="B333" i="32" s="1"/>
  <c r="B334" i="32" s="1"/>
  <c r="B335" i="32" s="1"/>
  <c r="B336" i="32" s="1"/>
  <c r="B337" i="32" s="1"/>
  <c r="B338" i="32" s="1"/>
  <c r="B339" i="32" s="1"/>
  <c r="B340" i="32" s="1"/>
  <c r="B341" i="32" s="1"/>
  <c r="B342" i="32" s="1"/>
  <c r="B343" i="32" s="1"/>
  <c r="B344" i="32" s="1"/>
  <c r="B345" i="32" s="1"/>
  <c r="B346" i="32" s="1"/>
  <c r="B347" i="32" s="1"/>
  <c r="B348" i="32" s="1"/>
  <c r="B349" i="32" s="1"/>
  <c r="B350" i="32" s="1"/>
  <c r="C351" i="32" s="1"/>
  <c r="B8" i="32"/>
  <c r="B9" i="32" s="1"/>
  <c r="B10" i="32" s="1"/>
  <c r="A8" i="32"/>
  <c r="A9" i="32" s="1"/>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A247" i="32" s="1"/>
  <c r="A248" i="32" s="1"/>
  <c r="A249" i="32" s="1"/>
  <c r="A250" i="32" s="1"/>
  <c r="A251" i="32" s="1"/>
  <c r="A252" i="32" s="1"/>
  <c r="A253" i="32" s="1"/>
  <c r="A254" i="32" s="1"/>
  <c r="A255" i="32" s="1"/>
  <c r="A256" i="32" s="1"/>
  <c r="A257" i="32" s="1"/>
  <c r="A258" i="32" s="1"/>
  <c r="A259" i="32" s="1"/>
  <c r="A260" i="32" s="1"/>
  <c r="A261" i="32" s="1"/>
  <c r="A262" i="32" s="1"/>
  <c r="A263" i="32" s="1"/>
  <c r="A264" i="32" s="1"/>
  <c r="A265" i="32" s="1"/>
  <c r="A266" i="32" s="1"/>
  <c r="A267" i="32" s="1"/>
  <c r="A268" i="32" s="1"/>
  <c r="A269" i="32" s="1"/>
  <c r="A270" i="32" s="1"/>
  <c r="A271" i="32" s="1"/>
  <c r="A272" i="32" s="1"/>
  <c r="A273" i="32" s="1"/>
  <c r="A274" i="32" s="1"/>
  <c r="A275" i="32" s="1"/>
  <c r="A276" i="32" s="1"/>
  <c r="A277" i="32" s="1"/>
  <c r="A278" i="32" s="1"/>
  <c r="A279" i="32" s="1"/>
  <c r="A280" i="32" s="1"/>
  <c r="A281" i="32" s="1"/>
  <c r="A282" i="32" s="1"/>
  <c r="A283" i="32" s="1"/>
  <c r="A284" i="32" s="1"/>
  <c r="A285" i="32" s="1"/>
  <c r="A286" i="32" s="1"/>
  <c r="A287" i="32" s="1"/>
  <c r="A288" i="32" s="1"/>
  <c r="A289" i="32" s="1"/>
  <c r="A290" i="32" s="1"/>
  <c r="A291" i="32" s="1"/>
  <c r="A292" i="32" s="1"/>
  <c r="A293" i="32" s="1"/>
  <c r="A294" i="32" s="1"/>
  <c r="A295" i="32" s="1"/>
  <c r="A296" i="32" s="1"/>
  <c r="A297" i="32" s="1"/>
  <c r="A298" i="32" s="1"/>
  <c r="A299" i="32" s="1"/>
  <c r="A300" i="32" s="1"/>
  <c r="A301" i="32" s="1"/>
  <c r="A302" i="32" s="1"/>
  <c r="A303" i="32" s="1"/>
  <c r="A304" i="32" s="1"/>
  <c r="A305" i="32" s="1"/>
  <c r="A306" i="32" s="1"/>
  <c r="A307" i="32" s="1"/>
  <c r="A308" i="32" s="1"/>
  <c r="A309" i="32" s="1"/>
  <c r="A310" i="32" s="1"/>
  <c r="A311" i="32" s="1"/>
  <c r="A312" i="32" s="1"/>
  <c r="A313" i="32" s="1"/>
  <c r="A314" i="32" s="1"/>
  <c r="A315" i="32" s="1"/>
  <c r="A316" i="32" s="1"/>
  <c r="A317" i="32" s="1"/>
  <c r="A318" i="32" s="1"/>
  <c r="A319" i="32" s="1"/>
  <c r="A320" i="32" s="1"/>
  <c r="A321" i="32" s="1"/>
  <c r="A322" i="32" s="1"/>
  <c r="A323" i="32" s="1"/>
  <c r="A324" i="32" s="1"/>
  <c r="A325" i="32" s="1"/>
  <c r="A326" i="32" s="1"/>
  <c r="A327" i="32" s="1"/>
  <c r="A328" i="32" s="1"/>
  <c r="A329" i="32" s="1"/>
  <c r="A330" i="32" s="1"/>
  <c r="A331" i="32" s="1"/>
  <c r="A332" i="32" s="1"/>
  <c r="A333" i="32" s="1"/>
  <c r="A334" i="32" s="1"/>
  <c r="A335" i="32" s="1"/>
  <c r="A336" i="32" s="1"/>
  <c r="A337" i="32" s="1"/>
  <c r="A338" i="32" s="1"/>
  <c r="A339" i="32" s="1"/>
  <c r="A340" i="32" s="1"/>
  <c r="A341" i="32" s="1"/>
  <c r="A342" i="32" s="1"/>
  <c r="A343" i="32" s="1"/>
  <c r="A344" i="32" s="1"/>
  <c r="A345" i="32" s="1"/>
  <c r="A346" i="32" s="1"/>
  <c r="A347" i="32" s="1"/>
  <c r="A348" i="32" s="1"/>
  <c r="A349" i="32" s="1"/>
  <c r="A350" i="32" s="1"/>
  <c r="B211" i="136" l="1"/>
  <c r="B212" i="136" s="1"/>
  <c r="B213" i="136" s="1"/>
  <c r="B214" i="136" s="1"/>
  <c r="B215" i="136" s="1"/>
  <c r="A211" i="136"/>
  <c r="A212" i="136" s="1"/>
  <c r="A213" i="136" s="1"/>
  <c r="A214" i="136" s="1"/>
  <c r="A215" i="136" s="1"/>
  <c r="B76" i="121"/>
  <c r="B77" i="121" s="1"/>
  <c r="B78" i="121" s="1"/>
  <c r="B79" i="121" s="1"/>
  <c r="B80" i="121" s="1"/>
  <c r="A76" i="121"/>
  <c r="A77" i="121" s="1"/>
  <c r="A78" i="121" s="1"/>
  <c r="A79" i="121" s="1"/>
  <c r="A80" i="121" s="1"/>
  <c r="B78" i="120"/>
  <c r="B79" i="120" s="1"/>
  <c r="B80" i="120" s="1"/>
  <c r="A78" i="120"/>
  <c r="A79" i="120" s="1"/>
  <c r="A80" i="120" s="1"/>
  <c r="B79" i="119"/>
  <c r="B80" i="119"/>
  <c r="B81" i="119" s="1"/>
  <c r="A79" i="119"/>
  <c r="A80" i="119" s="1"/>
  <c r="B181" i="118"/>
  <c r="B182" i="118"/>
  <c r="A181" i="118"/>
  <c r="A182" i="118" s="1"/>
  <c r="B66" i="91"/>
  <c r="B67" i="91" s="1"/>
  <c r="B68" i="91" s="1"/>
  <c r="B69" i="91" s="1"/>
  <c r="B70" i="91" s="1"/>
  <c r="B71" i="91" s="1"/>
  <c r="B72" i="91" s="1"/>
  <c r="A66" i="91"/>
  <c r="A67" i="91"/>
  <c r="A68" i="91"/>
  <c r="A69" i="91"/>
  <c r="A70" i="91" s="1"/>
  <c r="A71" i="91" s="1"/>
  <c r="A72" i="91" s="1"/>
  <c r="B88" i="89"/>
  <c r="B89" i="89" s="1"/>
  <c r="B90" i="89" s="1"/>
  <c r="A88" i="89"/>
  <c r="A89" i="89"/>
  <c r="A90" i="89" s="1"/>
  <c r="B87" i="86"/>
  <c r="B88" i="86"/>
  <c r="B89" i="86"/>
  <c r="A87" i="86"/>
  <c r="A88" i="86"/>
  <c r="A89" i="86" s="1"/>
  <c r="B151" i="73"/>
  <c r="B152" i="73"/>
  <c r="B153" i="73"/>
  <c r="B154" i="73" s="1"/>
  <c r="A151" i="73"/>
  <c r="A152" i="73" s="1"/>
  <c r="A153" i="73" s="1"/>
  <c r="A154" i="73" s="1"/>
  <c r="B12" i="141"/>
  <c r="B13" i="141" s="1"/>
  <c r="B14" i="141" s="1"/>
  <c r="B15" i="141" s="1"/>
  <c r="B8" i="141"/>
  <c r="B9" i="141" s="1"/>
  <c r="B10" i="141" s="1"/>
  <c r="A8" i="141"/>
  <c r="A9" i="141" s="1"/>
  <c r="A10" i="141" s="1"/>
  <c r="A11" i="141" s="1"/>
  <c r="A12" i="141" s="1"/>
  <c r="A13" i="141" s="1"/>
  <c r="A14" i="141" s="1"/>
  <c r="A15" i="141" s="1"/>
  <c r="A16" i="141" s="1"/>
  <c r="A17" i="141" s="1"/>
  <c r="A18" i="141" s="1"/>
  <c r="A19" i="141" s="1"/>
  <c r="A4" i="141"/>
  <c r="C3" i="141"/>
  <c r="B54" i="42"/>
  <c r="B55" i="42" s="1"/>
  <c r="B56" i="42" s="1"/>
  <c r="B57" i="42" s="1"/>
  <c r="B58" i="42" s="1"/>
  <c r="B59" i="42" s="1"/>
  <c r="A55" i="42"/>
  <c r="A56" i="42" s="1"/>
  <c r="A57" i="42" s="1"/>
  <c r="A142" i="41"/>
  <c r="A143" i="41" s="1"/>
  <c r="A144" i="41" s="1"/>
  <c r="A145" i="41" s="1"/>
  <c r="A129" i="41"/>
  <c r="A130" i="41" s="1"/>
  <c r="A131" i="41" s="1"/>
  <c r="A132" i="41" s="1"/>
  <c r="B168" i="41"/>
  <c r="B169" i="41" s="1"/>
  <c r="B170" i="41" s="1"/>
  <c r="B171" i="41" s="1"/>
  <c r="B172" i="41" s="1"/>
  <c r="A20" i="141" l="1"/>
  <c r="A21" i="141" s="1"/>
  <c r="A22" i="141" s="1"/>
  <c r="A23" i="141" s="1"/>
  <c r="A24" i="141" s="1"/>
  <c r="A4" i="40"/>
  <c r="A25" i="141" l="1"/>
  <c r="A26" i="141" s="1"/>
  <c r="A27" i="141" s="1"/>
  <c r="A28" i="141" s="1"/>
  <c r="A29" i="141" s="1"/>
  <c r="A5" i="74"/>
  <c r="A3" i="74"/>
  <c r="C3" i="134"/>
  <c r="C3" i="133"/>
  <c r="C3" i="132"/>
  <c r="C3" i="131"/>
  <c r="C3" i="130"/>
  <c r="C3" i="139"/>
  <c r="C3" i="129"/>
  <c r="C3" i="128"/>
  <c r="C3" i="127"/>
  <c r="C3" i="126"/>
  <c r="C3" i="138"/>
  <c r="C3" i="125"/>
  <c r="C3" i="124"/>
  <c r="C3" i="123"/>
  <c r="C3" i="122"/>
  <c r="C3" i="136"/>
  <c r="C3" i="121"/>
  <c r="C3" i="120"/>
  <c r="C3" i="119"/>
  <c r="C3" i="118"/>
  <c r="C3" i="116"/>
  <c r="C3" i="115"/>
  <c r="C3" i="114"/>
  <c r="C3" i="113"/>
  <c r="C3" i="112"/>
  <c r="C3" i="111"/>
  <c r="C3" i="110"/>
  <c r="C3" i="109"/>
  <c r="C3" i="108"/>
  <c r="C3" i="107"/>
  <c r="C3" i="106"/>
  <c r="C3" i="105"/>
  <c r="C3" i="104"/>
  <c r="C3" i="103"/>
  <c r="C3" i="102"/>
  <c r="C3" i="101"/>
  <c r="C3" i="100"/>
  <c r="C3" i="99"/>
  <c r="C3" i="98"/>
  <c r="C3" i="97"/>
  <c r="C3" i="96"/>
  <c r="C3" i="95"/>
  <c r="C3" i="94"/>
  <c r="C3" i="93"/>
  <c r="C3" i="92"/>
  <c r="C3" i="91"/>
  <c r="C3" i="90"/>
  <c r="C3" i="89"/>
  <c r="C3" i="88"/>
  <c r="C3" i="87"/>
  <c r="C3" i="85"/>
  <c r="C3" i="84"/>
  <c r="C3" i="83"/>
  <c r="C3" i="82"/>
  <c r="C3" i="81"/>
  <c r="C3" i="80"/>
  <c r="C3" i="79"/>
  <c r="C3" i="78"/>
  <c r="C3" i="77"/>
  <c r="C3" i="76"/>
  <c r="C3" i="75"/>
  <c r="C3" i="140"/>
  <c r="C3" i="74"/>
  <c r="A30" i="141" l="1"/>
  <c r="A31" i="141" s="1"/>
  <c r="A32" i="141" s="1"/>
  <c r="A33" i="141" s="1"/>
  <c r="A34" i="141" l="1"/>
  <c r="A35" i="141" s="1"/>
  <c r="A4" i="139"/>
  <c r="A4" i="138"/>
  <c r="A4" i="136"/>
  <c r="A4" i="121"/>
  <c r="A4" i="120"/>
  <c r="A4" i="119"/>
  <c r="A4" i="135"/>
  <c r="A4" i="100"/>
  <c r="A4" i="99"/>
  <c r="A4" i="98"/>
  <c r="A4" i="97"/>
  <c r="A4" i="96"/>
  <c r="A4" i="95"/>
  <c r="A4" i="94"/>
  <c r="A4" i="93"/>
  <c r="A4" i="92"/>
  <c r="B8" i="136" l="1"/>
  <c r="B9" i="136" s="1"/>
  <c r="B10" i="136" s="1"/>
  <c r="B11" i="136" s="1"/>
  <c r="B12" i="136" s="1"/>
  <c r="B13" i="136" s="1"/>
  <c r="B14" i="136" s="1"/>
  <c r="B15" i="136" s="1"/>
  <c r="B16" i="136" s="1"/>
  <c r="B17" i="136" s="1"/>
  <c r="B18" i="136" s="1"/>
  <c r="B19" i="136" s="1"/>
  <c r="B20" i="136" s="1"/>
  <c r="B21" i="136" s="1"/>
  <c r="B22" i="136" s="1"/>
  <c r="B23" i="136" s="1"/>
  <c r="B24" i="136" s="1"/>
  <c r="B25" i="136" s="1"/>
  <c r="B26" i="136" s="1"/>
  <c r="B27" i="136" s="1"/>
  <c r="B28" i="136" s="1"/>
  <c r="B29" i="136" s="1"/>
  <c r="B30" i="136" s="1"/>
  <c r="B31" i="136" s="1"/>
  <c r="B32" i="136" s="1"/>
  <c r="B33" i="136" s="1"/>
  <c r="B34" i="136" s="1"/>
  <c r="B35" i="136" s="1"/>
  <c r="B36" i="136" s="1"/>
  <c r="B37" i="136" s="1"/>
  <c r="B38" i="136" s="1"/>
  <c r="B39" i="136" s="1"/>
  <c r="B40" i="136" s="1"/>
  <c r="B41" i="136" s="1"/>
  <c r="B42" i="136" s="1"/>
  <c r="B43" i="136" s="1"/>
  <c r="B44" i="136" s="1"/>
  <c r="B45" i="136" s="1"/>
  <c r="B46" i="136" s="1"/>
  <c r="B47" i="136" s="1"/>
  <c r="B48" i="136" s="1"/>
  <c r="B49" i="136" s="1"/>
  <c r="B50" i="136" s="1"/>
  <c r="B51" i="136" s="1"/>
  <c r="B52" i="136" s="1"/>
  <c r="B53" i="136" s="1"/>
  <c r="B54" i="136" s="1"/>
  <c r="B55" i="136" s="1"/>
  <c r="B56" i="136" s="1"/>
  <c r="B57" i="136" s="1"/>
  <c r="B58" i="136" s="1"/>
  <c r="B59" i="136" s="1"/>
  <c r="B60" i="136" s="1"/>
  <c r="B61" i="136" s="1"/>
  <c r="B62" i="136" s="1"/>
  <c r="B63" i="136" s="1"/>
  <c r="B64" i="136" s="1"/>
  <c r="B65" i="136" s="1"/>
  <c r="B66" i="136" s="1"/>
  <c r="B67" i="136" s="1"/>
  <c r="B68" i="136" s="1"/>
  <c r="B69" i="136" s="1"/>
  <c r="B70" i="136" s="1"/>
  <c r="B71" i="136" s="1"/>
  <c r="B72" i="136" s="1"/>
  <c r="B73" i="136" s="1"/>
  <c r="B74" i="136" s="1"/>
  <c r="B75" i="136" s="1"/>
  <c r="B76" i="136" s="1"/>
  <c r="B77" i="136" s="1"/>
  <c r="B78" i="136" s="1"/>
  <c r="B79" i="136" s="1"/>
  <c r="B80" i="136" s="1"/>
  <c r="B81" i="136" s="1"/>
  <c r="B82" i="136" s="1"/>
  <c r="B83" i="136" s="1"/>
  <c r="B84" i="136" s="1"/>
  <c r="B85" i="136" s="1"/>
  <c r="B86" i="136" s="1"/>
  <c r="B87" i="136" s="1"/>
  <c r="B88" i="136" s="1"/>
  <c r="B89" i="136" s="1"/>
  <c r="B90" i="136" s="1"/>
  <c r="B91" i="136" s="1"/>
  <c r="B92" i="136" s="1"/>
  <c r="B93" i="136" s="1"/>
  <c r="B94" i="136" s="1"/>
  <c r="B95" i="136" s="1"/>
  <c r="B96" i="136" s="1"/>
  <c r="B97" i="136" s="1"/>
  <c r="B98" i="136" s="1"/>
  <c r="B99" i="136" s="1"/>
  <c r="B100" i="136" s="1"/>
  <c r="B101" i="136" s="1"/>
  <c r="B102" i="136" s="1"/>
  <c r="B103" i="136" s="1"/>
  <c r="B104" i="136" s="1"/>
  <c r="B105" i="136" s="1"/>
  <c r="B106" i="136" s="1"/>
  <c r="B107" i="136" s="1"/>
  <c r="B108" i="136" s="1"/>
  <c r="B109" i="136" s="1"/>
  <c r="B110" i="136" s="1"/>
  <c r="A8" i="136"/>
  <c r="A9" i="136" s="1"/>
  <c r="A10" i="136" s="1"/>
  <c r="A11" i="136" s="1"/>
  <c r="A12" i="136" s="1"/>
  <c r="A13" i="136" s="1"/>
  <c r="A14" i="136" s="1"/>
  <c r="A15" i="136" s="1"/>
  <c r="A16" i="136" s="1"/>
  <c r="A17" i="136" s="1"/>
  <c r="A18" i="136" s="1"/>
  <c r="A19" i="136" s="1"/>
  <c r="A20" i="136" s="1"/>
  <c r="A21" i="136" s="1"/>
  <c r="A22" i="136" s="1"/>
  <c r="A23" i="136" s="1"/>
  <c r="A24" i="136" s="1"/>
  <c r="A25" i="136" s="1"/>
  <c r="A26" i="136" s="1"/>
  <c r="A27" i="136" s="1"/>
  <c r="A28" i="136" s="1"/>
  <c r="A29" i="136" s="1"/>
  <c r="A30" i="136" s="1"/>
  <c r="A31" i="136" s="1"/>
  <c r="A32" i="136" s="1"/>
  <c r="A33" i="136" s="1"/>
  <c r="A34" i="136" s="1"/>
  <c r="A35" i="136" s="1"/>
  <c r="A36" i="136" s="1"/>
  <c r="A37" i="136" s="1"/>
  <c r="A38" i="136" s="1"/>
  <c r="A39" i="136" s="1"/>
  <c r="A40" i="136" s="1"/>
  <c r="A41" i="136" s="1"/>
  <c r="A42" i="136" s="1"/>
  <c r="A43" i="136" s="1"/>
  <c r="A44" i="136" s="1"/>
  <c r="A45" i="136" s="1"/>
  <c r="A46" i="136" s="1"/>
  <c r="A47" i="136" s="1"/>
  <c r="A48" i="136" s="1"/>
  <c r="A49" i="136" s="1"/>
  <c r="A50" i="136" s="1"/>
  <c r="A51" i="136" s="1"/>
  <c r="A52" i="136" s="1"/>
  <c r="A53" i="136" s="1"/>
  <c r="A54" i="136" s="1"/>
  <c r="A55" i="136" s="1"/>
  <c r="A56" i="136" s="1"/>
  <c r="A57" i="136" s="1"/>
  <c r="A58" i="136" s="1"/>
  <c r="A59" i="136" s="1"/>
  <c r="A60" i="136" s="1"/>
  <c r="A61" i="136" s="1"/>
  <c r="A62" i="136" s="1"/>
  <c r="A63" i="136" s="1"/>
  <c r="A64" i="136" s="1"/>
  <c r="A65" i="136" s="1"/>
  <c r="A66" i="136" s="1"/>
  <c r="A67" i="136" s="1"/>
  <c r="A68" i="136" s="1"/>
  <c r="A69" i="136" s="1"/>
  <c r="A70" i="136" s="1"/>
  <c r="A71" i="136" s="1"/>
  <c r="A72" i="136" s="1"/>
  <c r="A73" i="136" s="1"/>
  <c r="A74" i="136" s="1"/>
  <c r="A75" i="136" s="1"/>
  <c r="A76" i="136" s="1"/>
  <c r="A77" i="136" s="1"/>
  <c r="A78" i="136" s="1"/>
  <c r="A79" i="136" s="1"/>
  <c r="A80" i="136" s="1"/>
  <c r="A81" i="136" s="1"/>
  <c r="A82" i="136" s="1"/>
  <c r="A83" i="136" s="1"/>
  <c r="A84" i="136" s="1"/>
  <c r="A85" i="136" s="1"/>
  <c r="A86" i="136" s="1"/>
  <c r="A87" i="136" s="1"/>
  <c r="A88" i="136" s="1"/>
  <c r="A89" i="136" s="1"/>
  <c r="A90" i="136" s="1"/>
  <c r="A91" i="136" s="1"/>
  <c r="A92" i="136" s="1"/>
  <c r="A93" i="136" s="1"/>
  <c r="A94" i="136" s="1"/>
  <c r="A95" i="136" s="1"/>
  <c r="A96" i="136" s="1"/>
  <c r="A97" i="136" s="1"/>
  <c r="A98" i="136" s="1"/>
  <c r="A99" i="136" s="1"/>
  <c r="A100" i="136" s="1"/>
  <c r="A101" i="136" s="1"/>
  <c r="A102" i="136" s="1"/>
  <c r="A103" i="136" s="1"/>
  <c r="A104" i="136" s="1"/>
  <c r="A105" i="136" s="1"/>
  <c r="A106" i="136" s="1"/>
  <c r="A107" i="136" s="1"/>
  <c r="A108" i="136" s="1"/>
  <c r="A109" i="136" s="1"/>
  <c r="A110" i="136" s="1"/>
  <c r="B12" i="121"/>
  <c r="B8" i="121"/>
  <c r="B9" i="121" s="1"/>
  <c r="B10" i="121" s="1"/>
  <c r="A8" i="121"/>
  <c r="A9" i="121" s="1"/>
  <c r="A10" i="121" s="1"/>
  <c r="A11" i="121" s="1"/>
  <c r="A12" i="121" s="1"/>
  <c r="B12" i="120"/>
  <c r="B8" i="120"/>
  <c r="B9" i="120" s="1"/>
  <c r="B10" i="120" s="1"/>
  <c r="A8" i="120"/>
  <c r="A9" i="120" s="1"/>
  <c r="A10" i="120" s="1"/>
  <c r="A11" i="120" s="1"/>
  <c r="A12" i="120" s="1"/>
  <c r="B12" i="119"/>
  <c r="B13" i="119" s="1"/>
  <c r="B14" i="119" s="1"/>
  <c r="B15" i="119" s="1"/>
  <c r="B16" i="119" s="1"/>
  <c r="B17" i="119" s="1"/>
  <c r="B18" i="119" s="1"/>
  <c r="B19" i="119" s="1"/>
  <c r="B20" i="119" s="1"/>
  <c r="B21" i="119" s="1"/>
  <c r="B22" i="119" s="1"/>
  <c r="B23" i="119" s="1"/>
  <c r="B24" i="119" s="1"/>
  <c r="B25" i="119" s="1"/>
  <c r="B26" i="119" s="1"/>
  <c r="B27" i="119" s="1"/>
  <c r="B28" i="119" s="1"/>
  <c r="B29" i="119" s="1"/>
  <c r="B8" i="119"/>
  <c r="B9" i="119" s="1"/>
  <c r="B10" i="119" s="1"/>
  <c r="A8" i="119"/>
  <c r="A9" i="119" s="1"/>
  <c r="A10" i="119" s="1"/>
  <c r="A11" i="119" s="1"/>
  <c r="A12" i="119" s="1"/>
  <c r="A13" i="119" s="1"/>
  <c r="A14" i="119" s="1"/>
  <c r="A15" i="119" s="1"/>
  <c r="A16" i="119" s="1"/>
  <c r="A17" i="119" s="1"/>
  <c r="A18" i="119" s="1"/>
  <c r="A19" i="119" s="1"/>
  <c r="A20" i="119" s="1"/>
  <c r="A21" i="119" s="1"/>
  <c r="A22" i="119" s="1"/>
  <c r="A23" i="119" s="1"/>
  <c r="A24" i="119" s="1"/>
  <c r="A25" i="119" s="1"/>
  <c r="A26" i="119" s="1"/>
  <c r="A27" i="119" s="1"/>
  <c r="A28" i="119" s="1"/>
  <c r="A29" i="119" s="1"/>
  <c r="B12" i="118"/>
  <c r="A10" i="118"/>
  <c r="A11" i="118" s="1"/>
  <c r="A12" i="118" s="1"/>
  <c r="A13" i="118" s="1"/>
  <c r="B8" i="118"/>
  <c r="B9" i="118" s="1"/>
  <c r="B10" i="118" s="1"/>
  <c r="A8" i="118"/>
  <c r="A9" i="118" s="1"/>
  <c r="B111" i="136" l="1"/>
  <c r="B112" i="136" s="1"/>
  <c r="B113" i="136" s="1"/>
  <c r="B114" i="136" s="1"/>
  <c r="B115" i="136" s="1"/>
  <c r="B116" i="136" s="1"/>
  <c r="B117" i="136" s="1"/>
  <c r="B118" i="136" s="1"/>
  <c r="B119" i="136" s="1"/>
  <c r="B120" i="136" s="1"/>
  <c r="B121" i="136" s="1"/>
  <c r="B122" i="136" s="1"/>
  <c r="B123" i="136" s="1"/>
  <c r="B124" i="136" s="1"/>
  <c r="B125" i="136" s="1"/>
  <c r="B126" i="136" s="1"/>
  <c r="B127" i="136" s="1"/>
  <c r="B128" i="136" s="1"/>
  <c r="B129" i="136" s="1"/>
  <c r="B130" i="136" s="1"/>
  <c r="B131" i="136" s="1"/>
  <c r="B132" i="136" s="1"/>
  <c r="B133" i="136" s="1"/>
  <c r="B134" i="136" s="1"/>
  <c r="B135" i="136" s="1"/>
  <c r="B136" i="136" s="1"/>
  <c r="B137" i="136" s="1"/>
  <c r="B138" i="136" s="1"/>
  <c r="B139" i="136" s="1"/>
  <c r="B140" i="136" s="1"/>
  <c r="B141" i="136" s="1"/>
  <c r="B142" i="136" s="1"/>
  <c r="B143" i="136" s="1"/>
  <c r="B144" i="136" s="1"/>
  <c r="B145" i="136" s="1"/>
  <c r="B146" i="136" s="1"/>
  <c r="B147" i="136" s="1"/>
  <c r="B148" i="136" s="1"/>
  <c r="B149" i="136" s="1"/>
  <c r="B150" i="136" s="1"/>
  <c r="B151" i="136" s="1"/>
  <c r="B152" i="136" s="1"/>
  <c r="B153" i="136" s="1"/>
  <c r="B154" i="136" s="1"/>
  <c r="B155" i="136" s="1"/>
  <c r="B156" i="136" s="1"/>
  <c r="B157" i="136" s="1"/>
  <c r="B158" i="136" s="1"/>
  <c r="B159" i="136" s="1"/>
  <c r="B160" i="136" s="1"/>
  <c r="B161" i="136" s="1"/>
  <c r="B162" i="136" s="1"/>
  <c r="A111" i="136"/>
  <c r="A112" i="136" s="1"/>
  <c r="A113" i="136" s="1"/>
  <c r="A114" i="136" s="1"/>
  <c r="A115" i="136" s="1"/>
  <c r="A116" i="136" s="1"/>
  <c r="A117" i="136" s="1"/>
  <c r="A118" i="136" s="1"/>
  <c r="A119" i="136" s="1"/>
  <c r="A120" i="136" s="1"/>
  <c r="A121" i="136" s="1"/>
  <c r="A122" i="136" s="1"/>
  <c r="A123" i="136" s="1"/>
  <c r="A124" i="136" s="1"/>
  <c r="A125" i="136" s="1"/>
  <c r="A126" i="136" s="1"/>
  <c r="A127" i="136" s="1"/>
  <c r="A128" i="136" s="1"/>
  <c r="A129" i="136" s="1"/>
  <c r="A130" i="136" s="1"/>
  <c r="A131" i="136" s="1"/>
  <c r="A132" i="136" s="1"/>
  <c r="A133" i="136" s="1"/>
  <c r="A134" i="136" s="1"/>
  <c r="A135" i="136" s="1"/>
  <c r="A136" i="136" s="1"/>
  <c r="A137" i="136" s="1"/>
  <c r="A138" i="136" s="1"/>
  <c r="A139" i="136" s="1"/>
  <c r="A140" i="136" s="1"/>
  <c r="A141" i="136" s="1"/>
  <c r="A142" i="136" s="1"/>
  <c r="A143" i="136" s="1"/>
  <c r="A144" i="136" s="1"/>
  <c r="A145" i="136" s="1"/>
  <c r="A146" i="136" s="1"/>
  <c r="A147" i="136" s="1"/>
  <c r="A148" i="136" s="1"/>
  <c r="A149" i="136" s="1"/>
  <c r="A150" i="136" s="1"/>
  <c r="A151" i="136" s="1"/>
  <c r="A152" i="136" s="1"/>
  <c r="A153" i="136" s="1"/>
  <c r="A154" i="136" s="1"/>
  <c r="A155" i="136" s="1"/>
  <c r="A156" i="136" s="1"/>
  <c r="A157" i="136" s="1"/>
  <c r="A158" i="136" s="1"/>
  <c r="A159" i="136" s="1"/>
  <c r="A160" i="136" s="1"/>
  <c r="A161" i="136" s="1"/>
  <c r="A162" i="136" s="1"/>
  <c r="A163" i="136" s="1"/>
  <c r="A164" i="136" s="1"/>
  <c r="A165" i="136" s="1"/>
  <c r="A166" i="136" s="1"/>
  <c r="A167" i="136" s="1"/>
  <c r="B13" i="121"/>
  <c r="B14" i="121" s="1"/>
  <c r="B15" i="121" s="1"/>
  <c r="B16" i="121" s="1"/>
  <c r="B17" i="121" s="1"/>
  <c r="B18" i="121" s="1"/>
  <c r="B19" i="121" s="1"/>
  <c r="A13" i="121"/>
  <c r="A14" i="121" s="1"/>
  <c r="A15" i="121" s="1"/>
  <c r="A13" i="120"/>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A47" i="120" s="1"/>
  <c r="A48" i="120" s="1"/>
  <c r="A49" i="120" s="1"/>
  <c r="A50" i="120" s="1"/>
  <c r="A51" i="120" s="1"/>
  <c r="A52" i="120" s="1"/>
  <c r="A53" i="120" s="1"/>
  <c r="A54" i="120" s="1"/>
  <c r="A55" i="120" s="1"/>
  <c r="A56" i="120" s="1"/>
  <c r="A57" i="120" s="1"/>
  <c r="A58" i="120" s="1"/>
  <c r="A59" i="120" s="1"/>
  <c r="A60" i="120" s="1"/>
  <c r="A61" i="120" s="1"/>
  <c r="A62" i="120" s="1"/>
  <c r="A63" i="120" s="1"/>
  <c r="A64" i="120" s="1"/>
  <c r="A65" i="120" s="1"/>
  <c r="A66" i="120" s="1"/>
  <c r="A67" i="120" s="1"/>
  <c r="A68" i="120" s="1"/>
  <c r="A69" i="120" s="1"/>
  <c r="A70" i="120" s="1"/>
  <c r="A71" i="120" s="1"/>
  <c r="B13" i="120"/>
  <c r="B14" i="120" s="1"/>
  <c r="B15" i="120" s="1"/>
  <c r="B16" i="120" s="1"/>
  <c r="B17" i="120" s="1"/>
  <c r="B18" i="120" s="1"/>
  <c r="B19" i="120" s="1"/>
  <c r="B20" i="120" s="1"/>
  <c r="B21" i="120" s="1"/>
  <c r="B22" i="120" s="1"/>
  <c r="B23" i="120" s="1"/>
  <c r="B24" i="120" s="1"/>
  <c r="B25" i="120" s="1"/>
  <c r="B26" i="120" s="1"/>
  <c r="B27" i="120" s="1"/>
  <c r="B28" i="120" s="1"/>
  <c r="B29" i="120" s="1"/>
  <c r="B30" i="120" s="1"/>
  <c r="B31" i="120" s="1"/>
  <c r="B32" i="120" s="1"/>
  <c r="B33" i="120" s="1"/>
  <c r="B34" i="120" s="1"/>
  <c r="B35" i="120" s="1"/>
  <c r="B36" i="120" s="1"/>
  <c r="B37" i="120" s="1"/>
  <c r="B38" i="120" s="1"/>
  <c r="B39" i="120" s="1"/>
  <c r="B40" i="120" s="1"/>
  <c r="B41" i="120" s="1"/>
  <c r="B42" i="120" s="1"/>
  <c r="B43" i="120" s="1"/>
  <c r="B44" i="120" s="1"/>
  <c r="B45" i="120" s="1"/>
  <c r="B46" i="120" s="1"/>
  <c r="B47" i="120" s="1"/>
  <c r="B48" i="120" s="1"/>
  <c r="B49" i="120" s="1"/>
  <c r="B50" i="120" s="1"/>
  <c r="B51" i="120" s="1"/>
  <c r="B52" i="120" s="1"/>
  <c r="B53" i="120" s="1"/>
  <c r="B54" i="120" s="1"/>
  <c r="B55" i="120" s="1"/>
  <c r="B56" i="120" s="1"/>
  <c r="B57" i="120" s="1"/>
  <c r="B58" i="120" s="1"/>
  <c r="B59" i="120" s="1"/>
  <c r="B60" i="120" s="1"/>
  <c r="B61" i="120" s="1"/>
  <c r="B62" i="120" s="1"/>
  <c r="B63" i="120" s="1"/>
  <c r="B64" i="120" s="1"/>
  <c r="B65" i="120" s="1"/>
  <c r="B66" i="120" s="1"/>
  <c r="B67" i="120" s="1"/>
  <c r="B68" i="120" s="1"/>
  <c r="B69" i="120" s="1"/>
  <c r="B70" i="120" s="1"/>
  <c r="B71" i="120" s="1"/>
  <c r="B30" i="119"/>
  <c r="B31" i="119" s="1"/>
  <c r="B32" i="119" s="1"/>
  <c r="B33" i="119" s="1"/>
  <c r="B34" i="119" s="1"/>
  <c r="B35" i="119" s="1"/>
  <c r="B36" i="119" s="1"/>
  <c r="B37" i="119" s="1"/>
  <c r="B38" i="119" s="1"/>
  <c r="B39" i="119" s="1"/>
  <c r="B40" i="119" s="1"/>
  <c r="B41" i="119" s="1"/>
  <c r="B42" i="119" s="1"/>
  <c r="B43" i="119" s="1"/>
  <c r="B44" i="119" s="1"/>
  <c r="B45" i="119" s="1"/>
  <c r="B46" i="119" s="1"/>
  <c r="B47" i="119" s="1"/>
  <c r="B48" i="119" s="1"/>
  <c r="B49" i="119" s="1"/>
  <c r="B50" i="119" s="1"/>
  <c r="B51" i="119" s="1"/>
  <c r="B52" i="119" s="1"/>
  <c r="B53" i="119" s="1"/>
  <c r="B54" i="119" s="1"/>
  <c r="B55" i="119" s="1"/>
  <c r="B56" i="119" s="1"/>
  <c r="B57" i="119" s="1"/>
  <c r="B58" i="119" s="1"/>
  <c r="B59" i="119" s="1"/>
  <c r="B60" i="119" s="1"/>
  <c r="B61" i="119" s="1"/>
  <c r="B62" i="119" s="1"/>
  <c r="B63" i="119" s="1"/>
  <c r="B64" i="119" s="1"/>
  <c r="B65" i="119" s="1"/>
  <c r="B66" i="119" s="1"/>
  <c r="B67" i="119" s="1"/>
  <c r="B68" i="119" s="1"/>
  <c r="B69" i="119" s="1"/>
  <c r="B70" i="119" s="1"/>
  <c r="B71" i="119" s="1"/>
  <c r="B72" i="119" s="1"/>
  <c r="B73" i="119" s="1"/>
  <c r="B74" i="119" s="1"/>
  <c r="B75" i="119" s="1"/>
  <c r="B76" i="119" s="1"/>
  <c r="B77" i="119" s="1"/>
  <c r="B78" i="119" s="1"/>
  <c r="A30" i="119"/>
  <c r="A31" i="119" s="1"/>
  <c r="A32" i="119" s="1"/>
  <c r="A33" i="119" s="1"/>
  <c r="A34" i="119" s="1"/>
  <c r="A35" i="119" s="1"/>
  <c r="A36" i="119" s="1"/>
  <c r="A37" i="119" s="1"/>
  <c r="A38" i="119" s="1"/>
  <c r="A39" i="119" s="1"/>
  <c r="A40" i="119" s="1"/>
  <c r="A41" i="119" s="1"/>
  <c r="A42" i="119" s="1"/>
  <c r="A43" i="119" s="1"/>
  <c r="A44" i="119" s="1"/>
  <c r="A45" i="119" s="1"/>
  <c r="A46" i="119" s="1"/>
  <c r="A47" i="119" s="1"/>
  <c r="A48" i="119" s="1"/>
  <c r="A49" i="119" s="1"/>
  <c r="A50" i="119" s="1"/>
  <c r="A51" i="119" s="1"/>
  <c r="A52" i="119" s="1"/>
  <c r="A53" i="119" s="1"/>
  <c r="A54" i="119" s="1"/>
  <c r="A55" i="119" s="1"/>
  <c r="A56" i="119" s="1"/>
  <c r="A57" i="119" s="1"/>
  <c r="A58" i="119" s="1"/>
  <c r="A59" i="119" s="1"/>
  <c r="A60" i="119" s="1"/>
  <c r="A61" i="119" s="1"/>
  <c r="A62" i="119" s="1"/>
  <c r="A63" i="119" s="1"/>
  <c r="A64" i="119" s="1"/>
  <c r="A65" i="119" s="1"/>
  <c r="A66" i="119" s="1"/>
  <c r="A67" i="119" s="1"/>
  <c r="A68" i="119" s="1"/>
  <c r="A69" i="119" s="1"/>
  <c r="A70" i="119" s="1"/>
  <c r="A71" i="119" s="1"/>
  <c r="A72" i="119" s="1"/>
  <c r="A73" i="119" s="1"/>
  <c r="A74" i="119" s="1"/>
  <c r="A75" i="119" s="1"/>
  <c r="A76" i="119" s="1"/>
  <c r="A77" i="119" s="1"/>
  <c r="A78" i="119" s="1"/>
  <c r="A14" i="118"/>
  <c r="A15" i="118" s="1"/>
  <c r="A16" i="118" s="1"/>
  <c r="A17" i="118" s="1"/>
  <c r="A18" i="118" s="1"/>
  <c r="A19" i="118" s="1"/>
  <c r="A20" i="118" s="1"/>
  <c r="A21" i="118" s="1"/>
  <c r="A22" i="118" s="1"/>
  <c r="A23" i="118" s="1"/>
  <c r="A24" i="118" s="1"/>
  <c r="A25" i="118" s="1"/>
  <c r="A26" i="118" s="1"/>
  <c r="A27" i="118" s="1"/>
  <c r="A28" i="118" s="1"/>
  <c r="A29" i="118" s="1"/>
  <c r="A30" i="118" s="1"/>
  <c r="A31" i="118" s="1"/>
  <c r="A32" i="118" s="1"/>
  <c r="A33" i="118" s="1"/>
  <c r="A34" i="118" s="1"/>
  <c r="A35" i="118" s="1"/>
  <c r="A36" i="118" s="1"/>
  <c r="A37" i="118" s="1"/>
  <c r="A38" i="118" s="1"/>
  <c r="A39" i="118" s="1"/>
  <c r="A40" i="118" s="1"/>
  <c r="A41" i="118" s="1"/>
  <c r="A42" i="118" s="1"/>
  <c r="A43" i="118" s="1"/>
  <c r="A44" i="118" s="1"/>
  <c r="A45" i="118" s="1"/>
  <c r="A46" i="118" s="1"/>
  <c r="A47" i="118" s="1"/>
  <c r="A48" i="118" s="1"/>
  <c r="A49" i="118" s="1"/>
  <c r="A50" i="118" s="1"/>
  <c r="A51" i="118" s="1"/>
  <c r="A52" i="118" s="1"/>
  <c r="A53" i="118" s="1"/>
  <c r="A54" i="118" s="1"/>
  <c r="A55" i="118" s="1"/>
  <c r="A56" i="118" s="1"/>
  <c r="A57" i="118" s="1"/>
  <c r="A58" i="118" s="1"/>
  <c r="A59" i="118" s="1"/>
  <c r="A60" i="118" s="1"/>
  <c r="A61" i="118" s="1"/>
  <c r="A62" i="118" s="1"/>
  <c r="A63" i="118" s="1"/>
  <c r="A64" i="118" s="1"/>
  <c r="A65" i="118" s="1"/>
  <c r="A66" i="118" s="1"/>
  <c r="A67" i="118" s="1"/>
  <c r="A68" i="118" s="1"/>
  <c r="A69" i="118" s="1"/>
  <c r="A70" i="118" s="1"/>
  <c r="A71" i="118" s="1"/>
  <c r="A72" i="118" s="1"/>
  <c r="A73" i="118" s="1"/>
  <c r="A74" i="118" s="1"/>
  <c r="A75" i="118" s="1"/>
  <c r="A76" i="118" s="1"/>
  <c r="A77" i="118" s="1"/>
  <c r="A78" i="118" s="1"/>
  <c r="A79" i="118" s="1"/>
  <c r="A80" i="118" s="1"/>
  <c r="A81" i="118" s="1"/>
  <c r="A82" i="118" s="1"/>
  <c r="A83" i="118" s="1"/>
  <c r="A84" i="118" s="1"/>
  <c r="A85" i="118" s="1"/>
  <c r="A86" i="118" s="1"/>
  <c r="A87" i="118" s="1"/>
  <c r="A88" i="118" s="1"/>
  <c r="A89" i="118" s="1"/>
  <c r="A90" i="118" s="1"/>
  <c r="A91" i="118" s="1"/>
  <c r="A92" i="118" s="1"/>
  <c r="A93" i="118" s="1"/>
  <c r="A94" i="118" s="1"/>
  <c r="A95" i="118" s="1"/>
  <c r="A96" i="118" s="1"/>
  <c r="A97" i="118" s="1"/>
  <c r="A98" i="118" s="1"/>
  <c r="A99" i="118" s="1"/>
  <c r="A100" i="118" s="1"/>
  <c r="A101" i="118" s="1"/>
  <c r="A102" i="118" s="1"/>
  <c r="A103" i="118" s="1"/>
  <c r="A104" i="118" s="1"/>
  <c r="A105" i="118" s="1"/>
  <c r="A106" i="118" s="1"/>
  <c r="A107" i="118" s="1"/>
  <c r="A108" i="118" s="1"/>
  <c r="A109" i="118" s="1"/>
  <c r="A110" i="118" s="1"/>
  <c r="A111" i="118" s="1"/>
  <c r="A112" i="118" s="1"/>
  <c r="A113" i="118" s="1"/>
  <c r="A114" i="118" s="1"/>
  <c r="A115" i="118" s="1"/>
  <c r="A116" i="118" s="1"/>
  <c r="A117" i="118" s="1"/>
  <c r="A118" i="118" s="1"/>
  <c r="A119" i="118" s="1"/>
  <c r="A120" i="118" s="1"/>
  <c r="A121" i="118" s="1"/>
  <c r="A122" i="118" s="1"/>
  <c r="A123" i="118" s="1"/>
  <c r="A124" i="118" s="1"/>
  <c r="A125" i="118" s="1"/>
  <c r="A126" i="118" s="1"/>
  <c r="A127" i="118" s="1"/>
  <c r="A128" i="118" s="1"/>
  <c r="A129" i="118" s="1"/>
  <c r="A130" i="118" s="1"/>
  <c r="A131" i="118" s="1"/>
  <c r="A132" i="118" s="1"/>
  <c r="A133" i="118" s="1"/>
  <c r="A134" i="118" s="1"/>
  <c r="A135" i="118" s="1"/>
  <c r="A136" i="118" s="1"/>
  <c r="A137" i="118" s="1"/>
  <c r="A138" i="118" s="1"/>
  <c r="A139" i="118" s="1"/>
  <c r="A140" i="118" s="1"/>
  <c r="A141" i="118" s="1"/>
  <c r="A142" i="118" s="1"/>
  <c r="A143" i="118" s="1"/>
  <c r="A144" i="118" s="1"/>
  <c r="A145" i="118" s="1"/>
  <c r="A146" i="118" s="1"/>
  <c r="A147" i="118" s="1"/>
  <c r="A148" i="118" s="1"/>
  <c r="A149" i="118" s="1"/>
  <c r="A150" i="118" s="1"/>
  <c r="A151" i="118" s="1"/>
  <c r="A152" i="118" s="1"/>
  <c r="A153" i="118" s="1"/>
  <c r="A154" i="118" s="1"/>
  <c r="A155" i="118" s="1"/>
  <c r="A156" i="118" s="1"/>
  <c r="A157" i="118" s="1"/>
  <c r="A158" i="118" s="1"/>
  <c r="A159" i="118" s="1"/>
  <c r="A160" i="118" s="1"/>
  <c r="A161" i="118" s="1"/>
  <c r="A162" i="118" s="1"/>
  <c r="A163" i="118" s="1"/>
  <c r="A164" i="118" s="1"/>
  <c r="A165" i="118" s="1"/>
  <c r="A166" i="118" s="1"/>
  <c r="A167" i="118" s="1"/>
  <c r="A168" i="118" s="1"/>
  <c r="A169" i="118" s="1"/>
  <c r="A170" i="118" s="1"/>
  <c r="A171" i="118" s="1"/>
  <c r="A172" i="118" s="1"/>
  <c r="B13" i="118"/>
  <c r="B14" i="118" s="1"/>
  <c r="B15" i="118" s="1"/>
  <c r="B16" i="118" s="1"/>
  <c r="B17" i="118" s="1"/>
  <c r="B18" i="118" s="1"/>
  <c r="B19" i="118" s="1"/>
  <c r="B20" i="118" s="1"/>
  <c r="B21" i="118" s="1"/>
  <c r="B22" i="118" s="1"/>
  <c r="B23" i="118" s="1"/>
  <c r="B24" i="118" s="1"/>
  <c r="B25" i="118" s="1"/>
  <c r="B26" i="118" s="1"/>
  <c r="B27" i="118" s="1"/>
  <c r="B28" i="118" s="1"/>
  <c r="B29" i="118" s="1"/>
  <c r="B30" i="118" s="1"/>
  <c r="B31" i="118" s="1"/>
  <c r="B32" i="118" s="1"/>
  <c r="B33" i="118" s="1"/>
  <c r="B34" i="118" s="1"/>
  <c r="B35" i="118" s="1"/>
  <c r="B36" i="118" s="1"/>
  <c r="B37" i="118" s="1"/>
  <c r="B38" i="118" s="1"/>
  <c r="B39" i="118" s="1"/>
  <c r="B40" i="118" s="1"/>
  <c r="B41" i="118" s="1"/>
  <c r="B42" i="118" s="1"/>
  <c r="B43" i="118" s="1"/>
  <c r="B44" i="118" s="1"/>
  <c r="B45" i="118" s="1"/>
  <c r="B46" i="118" s="1"/>
  <c r="B47" i="118" s="1"/>
  <c r="B48" i="118" s="1"/>
  <c r="B49" i="118" s="1"/>
  <c r="B50" i="118" s="1"/>
  <c r="B51" i="118" s="1"/>
  <c r="B52" i="118" s="1"/>
  <c r="B53" i="118" s="1"/>
  <c r="B54" i="118" s="1"/>
  <c r="B55" i="118" s="1"/>
  <c r="B56" i="118" s="1"/>
  <c r="B57" i="118" s="1"/>
  <c r="B58" i="118" s="1"/>
  <c r="B59" i="118" s="1"/>
  <c r="B60" i="118" s="1"/>
  <c r="B61" i="118" s="1"/>
  <c r="B62" i="118" s="1"/>
  <c r="B63" i="118" s="1"/>
  <c r="B64" i="118" s="1"/>
  <c r="B65" i="118" s="1"/>
  <c r="B66" i="118" s="1"/>
  <c r="B67" i="118" s="1"/>
  <c r="B68" i="118" s="1"/>
  <c r="B69" i="118" s="1"/>
  <c r="B70" i="118" s="1"/>
  <c r="B71" i="118" s="1"/>
  <c r="B72" i="118" s="1"/>
  <c r="B73" i="118" s="1"/>
  <c r="B74" i="118" s="1"/>
  <c r="B75" i="118" s="1"/>
  <c r="B76" i="118" s="1"/>
  <c r="B77" i="118" s="1"/>
  <c r="B78" i="118" s="1"/>
  <c r="B79" i="118" s="1"/>
  <c r="B80" i="118" s="1"/>
  <c r="B81" i="118" s="1"/>
  <c r="B82" i="118" s="1"/>
  <c r="B83" i="118" s="1"/>
  <c r="B84" i="118" s="1"/>
  <c r="B85" i="118" s="1"/>
  <c r="B86" i="118" s="1"/>
  <c r="B87" i="118" s="1"/>
  <c r="B88" i="118" s="1"/>
  <c r="B89" i="118" s="1"/>
  <c r="B90" i="118" s="1"/>
  <c r="B91" i="118" s="1"/>
  <c r="B92" i="118" s="1"/>
  <c r="B93" i="118" s="1"/>
  <c r="B94" i="118" s="1"/>
  <c r="B95" i="118" s="1"/>
  <c r="B96" i="118" s="1"/>
  <c r="B97" i="118" s="1"/>
  <c r="B98" i="118" s="1"/>
  <c r="B99" i="118" s="1"/>
  <c r="B100" i="118" s="1"/>
  <c r="B101" i="118" s="1"/>
  <c r="B102" i="118" s="1"/>
  <c r="B103" i="118" s="1"/>
  <c r="B104" i="118" s="1"/>
  <c r="B105" i="118" s="1"/>
  <c r="B106" i="118" s="1"/>
  <c r="B107" i="118" s="1"/>
  <c r="B108" i="118" s="1"/>
  <c r="B109" i="118" s="1"/>
  <c r="B110" i="118" s="1"/>
  <c r="B111" i="118" s="1"/>
  <c r="B112" i="118" s="1"/>
  <c r="B113" i="118" s="1"/>
  <c r="B114" i="118" s="1"/>
  <c r="B115" i="118" s="1"/>
  <c r="B116" i="118" s="1"/>
  <c r="B117" i="118" s="1"/>
  <c r="B118" i="118" s="1"/>
  <c r="B119" i="118" s="1"/>
  <c r="B120" i="118" s="1"/>
  <c r="B121" i="118" s="1"/>
  <c r="B122" i="118" s="1"/>
  <c r="B123" i="118" s="1"/>
  <c r="B124" i="118" s="1"/>
  <c r="B125" i="118" s="1"/>
  <c r="B126" i="118" s="1"/>
  <c r="B127" i="118" s="1"/>
  <c r="B128" i="118" s="1"/>
  <c r="B129" i="118" s="1"/>
  <c r="B130" i="118" s="1"/>
  <c r="B131" i="118" s="1"/>
  <c r="B132" i="118" s="1"/>
  <c r="B133" i="118" s="1"/>
  <c r="B134" i="118" s="1"/>
  <c r="B135" i="118" s="1"/>
  <c r="B136" i="118" s="1"/>
  <c r="B137" i="118" s="1"/>
  <c r="B138" i="118" s="1"/>
  <c r="B139" i="118" s="1"/>
  <c r="B140" i="118" s="1"/>
  <c r="B141" i="118" s="1"/>
  <c r="B142" i="118" s="1"/>
  <c r="B143" i="118" s="1"/>
  <c r="B144" i="118" s="1"/>
  <c r="B145" i="118" s="1"/>
  <c r="B146" i="118" s="1"/>
  <c r="B147" i="118" s="1"/>
  <c r="B148" i="118" s="1"/>
  <c r="B149" i="118" s="1"/>
  <c r="B150" i="118" s="1"/>
  <c r="B151" i="118" s="1"/>
  <c r="B152" i="118" s="1"/>
  <c r="B153" i="118" s="1"/>
  <c r="B154" i="118" s="1"/>
  <c r="B155" i="118" s="1"/>
  <c r="B156" i="118" s="1"/>
  <c r="B157" i="118" s="1"/>
  <c r="B158" i="118" s="1"/>
  <c r="B159" i="118" s="1"/>
  <c r="B160" i="118" s="1"/>
  <c r="B161" i="118" s="1"/>
  <c r="B162" i="118" s="1"/>
  <c r="B163" i="118" s="1"/>
  <c r="B164" i="118" s="1"/>
  <c r="B165" i="118" s="1"/>
  <c r="B166" i="118" s="1"/>
  <c r="B167" i="118" s="1"/>
  <c r="B168" i="118" s="1"/>
  <c r="B169" i="118" s="1"/>
  <c r="B170" i="118" s="1"/>
  <c r="B171" i="118" s="1"/>
  <c r="B172" i="118" s="1"/>
  <c r="A168" i="136" l="1"/>
  <c r="A169" i="136" s="1"/>
  <c r="A170" i="136" s="1"/>
  <c r="A171" i="136" s="1"/>
  <c r="A172" i="136" s="1"/>
  <c r="A173" i="136" s="1"/>
  <c r="A174" i="136" s="1"/>
  <c r="A175" i="136" s="1"/>
  <c r="A176" i="136" s="1"/>
  <c r="A177" i="136" s="1"/>
  <c r="A178" i="136" s="1"/>
  <c r="A179" i="136" s="1"/>
  <c r="A180" i="136" s="1"/>
  <c r="A181" i="136" s="1"/>
  <c r="A182" i="136" s="1"/>
  <c r="A183" i="136" s="1"/>
  <c r="A184" i="136" s="1"/>
  <c r="A185" i="136" s="1"/>
  <c r="A186" i="136" s="1"/>
  <c r="A187" i="136" s="1"/>
  <c r="A188" i="136" s="1"/>
  <c r="A189" i="136" s="1"/>
  <c r="A190" i="136" s="1"/>
  <c r="A191" i="136" s="1"/>
  <c r="A192" i="136" s="1"/>
  <c r="A193" i="136" s="1"/>
  <c r="A194" i="136" s="1"/>
  <c r="A195" i="136" s="1"/>
  <c r="A196" i="136" s="1"/>
  <c r="A197" i="136" s="1"/>
  <c r="A198" i="136" s="1"/>
  <c r="A199" i="136" s="1"/>
  <c r="A200" i="136" s="1"/>
  <c r="A201" i="136" s="1"/>
  <c r="A202" i="136" s="1"/>
  <c r="A203" i="136" s="1"/>
  <c r="A204" i="136" s="1"/>
  <c r="A205" i="136" s="1"/>
  <c r="A206" i="136" s="1"/>
  <c r="A207" i="136" s="1"/>
  <c r="A208" i="136" s="1"/>
  <c r="A209" i="136" s="1"/>
  <c r="A210" i="136" s="1"/>
  <c r="B168" i="136"/>
  <c r="B169" i="136" s="1"/>
  <c r="B170" i="136" s="1"/>
  <c r="B171" i="136" s="1"/>
  <c r="B172" i="136" s="1"/>
  <c r="B173" i="136" s="1"/>
  <c r="B174" i="136" s="1"/>
  <c r="B175" i="136" s="1"/>
  <c r="B176" i="136" s="1"/>
  <c r="B177" i="136" s="1"/>
  <c r="B178" i="136" s="1"/>
  <c r="B179" i="136" s="1"/>
  <c r="B180" i="136" s="1"/>
  <c r="B181" i="136" s="1"/>
  <c r="B182" i="136" s="1"/>
  <c r="B183" i="136" s="1"/>
  <c r="B184" i="136" s="1"/>
  <c r="B185" i="136" s="1"/>
  <c r="B186" i="136" s="1"/>
  <c r="B187" i="136" s="1"/>
  <c r="B188" i="136" s="1"/>
  <c r="B189" i="136" s="1"/>
  <c r="B190" i="136" s="1"/>
  <c r="B191" i="136" s="1"/>
  <c r="B192" i="136" s="1"/>
  <c r="B193" i="136" s="1"/>
  <c r="B194" i="136" s="1"/>
  <c r="B195" i="136" s="1"/>
  <c r="B196" i="136" s="1"/>
  <c r="B197" i="136" s="1"/>
  <c r="B198" i="136" s="1"/>
  <c r="B199" i="136" s="1"/>
  <c r="B200" i="136" s="1"/>
  <c r="B201" i="136" s="1"/>
  <c r="B202" i="136" s="1"/>
  <c r="B203" i="136" s="1"/>
  <c r="B204" i="136" s="1"/>
  <c r="B205" i="136" s="1"/>
  <c r="B206" i="136" s="1"/>
  <c r="B207" i="136" s="1"/>
  <c r="B208" i="136" s="1"/>
  <c r="B209" i="136" s="1"/>
  <c r="B210" i="136" s="1"/>
  <c r="B163" i="136"/>
  <c r="B164" i="136" s="1"/>
  <c r="B165" i="136" s="1"/>
  <c r="B166" i="136" s="1"/>
  <c r="B167" i="136" s="1"/>
  <c r="A16" i="121"/>
  <c r="B20" i="121"/>
  <c r="B21" i="121" s="1"/>
  <c r="B22" i="121" s="1"/>
  <c r="B23" i="121" s="1"/>
  <c r="B24" i="121" s="1"/>
  <c r="B25" i="121" s="1"/>
  <c r="B26" i="121" s="1"/>
  <c r="B27" i="121" s="1"/>
  <c r="B28" i="121" s="1"/>
  <c r="B29" i="121" s="1"/>
  <c r="B30" i="121" s="1"/>
  <c r="B31" i="121" s="1"/>
  <c r="B32" i="121" s="1"/>
  <c r="B33" i="121" s="1"/>
  <c r="B34" i="121" s="1"/>
  <c r="B35" i="121" s="1"/>
  <c r="B36" i="121" s="1"/>
  <c r="B37" i="121" s="1"/>
  <c r="B38" i="121" s="1"/>
  <c r="B39" i="121" s="1"/>
  <c r="B40" i="121" s="1"/>
  <c r="B41" i="121" s="1"/>
  <c r="B42" i="121" s="1"/>
  <c r="B43" i="121" s="1"/>
  <c r="B44" i="121" s="1"/>
  <c r="B45" i="121" s="1"/>
  <c r="B46" i="121" s="1"/>
  <c r="B47" i="121" s="1"/>
  <c r="B48" i="121" s="1"/>
  <c r="B49" i="121" s="1"/>
  <c r="B50" i="121" s="1"/>
  <c r="B51" i="121" s="1"/>
  <c r="B52" i="121" s="1"/>
  <c r="B53" i="121" s="1"/>
  <c r="B54" i="121" s="1"/>
  <c r="B55" i="121" s="1"/>
  <c r="B56" i="121" s="1"/>
  <c r="B57" i="121" s="1"/>
  <c r="B58" i="121" s="1"/>
  <c r="B59" i="121" s="1"/>
  <c r="B60" i="121" s="1"/>
  <c r="B61" i="121" s="1"/>
  <c r="B62" i="121" s="1"/>
  <c r="B63" i="121" s="1"/>
  <c r="B64" i="121" s="1"/>
  <c r="B65" i="121" s="1"/>
  <c r="B66" i="121" s="1"/>
  <c r="B67" i="121" s="1"/>
  <c r="B68" i="121" s="1"/>
  <c r="B69" i="121" s="1"/>
  <c r="B70" i="121" s="1"/>
  <c r="B71" i="121" s="1"/>
  <c r="B72" i="121" s="1"/>
  <c r="B72" i="120"/>
  <c r="B73" i="120" s="1"/>
  <c r="B74" i="120" s="1"/>
  <c r="B75" i="120" s="1"/>
  <c r="A72" i="120"/>
  <c r="A73" i="120" s="1"/>
  <c r="A74" i="120" s="1"/>
  <c r="A75" i="120" s="1"/>
  <c r="A81" i="119"/>
  <c r="A82" i="119" s="1"/>
  <c r="A83" i="119" s="1"/>
  <c r="A84" i="119" s="1"/>
  <c r="A85" i="119" s="1"/>
  <c r="B82" i="119"/>
  <c r="B83" i="119" s="1"/>
  <c r="B84" i="119" s="1"/>
  <c r="B85" i="119" s="1"/>
  <c r="C86" i="119" s="1"/>
  <c r="B173" i="118"/>
  <c r="B174" i="118" s="1"/>
  <c r="B175" i="118" s="1"/>
  <c r="B176" i="118" s="1"/>
  <c r="B177" i="118" s="1"/>
  <c r="B178" i="118" s="1"/>
  <c r="A173" i="118"/>
  <c r="A174" i="118" s="1"/>
  <c r="A175" i="118" s="1"/>
  <c r="A176" i="118" s="1"/>
  <c r="A177" i="118" s="1"/>
  <c r="A178" i="118" s="1"/>
  <c r="B216" i="136" l="1"/>
  <c r="B217" i="136" s="1"/>
  <c r="B218" i="136" s="1"/>
  <c r="B219" i="136" s="1"/>
  <c r="B220" i="136" s="1"/>
  <c r="C221" i="136" s="1"/>
  <c r="A216" i="136"/>
  <c r="A217" i="136" s="1"/>
  <c r="A218" i="136" s="1"/>
  <c r="A219" i="136" s="1"/>
  <c r="A220" i="136" s="1"/>
  <c r="B81" i="121"/>
  <c r="B82" i="121" s="1"/>
  <c r="B83" i="121" s="1"/>
  <c r="B84" i="121" s="1"/>
  <c r="B85" i="121" s="1"/>
  <c r="B86" i="121" s="1"/>
  <c r="B87" i="121" s="1"/>
  <c r="B88" i="121" s="1"/>
  <c r="B89" i="121" s="1"/>
  <c r="B90" i="121" s="1"/>
  <c r="B91" i="121" s="1"/>
  <c r="B92" i="121" s="1"/>
  <c r="C93" i="121" s="1"/>
  <c r="B73" i="121"/>
  <c r="B74" i="121" s="1"/>
  <c r="B75" i="121" s="1"/>
  <c r="A17" i="121"/>
  <c r="A18" i="121" s="1"/>
  <c r="A19" i="121" s="1"/>
  <c r="A20" i="121" s="1"/>
  <c r="A21" i="121" s="1"/>
  <c r="A22" i="121" s="1"/>
  <c r="A23" i="121" s="1"/>
  <c r="A24" i="121" s="1"/>
  <c r="A25" i="121" s="1"/>
  <c r="A26" i="121" s="1"/>
  <c r="A27" i="121" s="1"/>
  <c r="A28" i="121" s="1"/>
  <c r="A29" i="121" s="1"/>
  <c r="A30" i="121" s="1"/>
  <c r="A31" i="121" s="1"/>
  <c r="A32" i="121" s="1"/>
  <c r="A33" i="121" s="1"/>
  <c r="A34" i="121" s="1"/>
  <c r="A35" i="121" s="1"/>
  <c r="A36" i="121" s="1"/>
  <c r="A37" i="121" s="1"/>
  <c r="A38" i="121" s="1"/>
  <c r="A39" i="121" s="1"/>
  <c r="A40" i="121" s="1"/>
  <c r="A41" i="121" s="1"/>
  <c r="A42" i="121" s="1"/>
  <c r="A43" i="121" s="1"/>
  <c r="A44" i="121" s="1"/>
  <c r="A45" i="121" s="1"/>
  <c r="A46" i="121" s="1"/>
  <c r="A47" i="121" s="1"/>
  <c r="A48" i="121" s="1"/>
  <c r="A49" i="121" s="1"/>
  <c r="A50" i="121" s="1"/>
  <c r="A51" i="121" s="1"/>
  <c r="A52" i="121" s="1"/>
  <c r="A53" i="121" s="1"/>
  <c r="A54" i="121" s="1"/>
  <c r="A55" i="121" s="1"/>
  <c r="A56" i="121" s="1"/>
  <c r="A57" i="121" s="1"/>
  <c r="A58" i="121" s="1"/>
  <c r="A59" i="121" s="1"/>
  <c r="A60" i="121" s="1"/>
  <c r="A61" i="121" s="1"/>
  <c r="A62" i="121" s="1"/>
  <c r="A63" i="121" s="1"/>
  <c r="A64" i="121" s="1"/>
  <c r="A65" i="121" s="1"/>
  <c r="A66" i="121" s="1"/>
  <c r="A67" i="121" s="1"/>
  <c r="A68" i="121" s="1"/>
  <c r="A69" i="121" s="1"/>
  <c r="A70" i="121" s="1"/>
  <c r="A71" i="121" s="1"/>
  <c r="A72" i="121" s="1"/>
  <c r="A81" i="120"/>
  <c r="A82" i="120" s="1"/>
  <c r="A83" i="120" s="1"/>
  <c r="A84" i="120" s="1"/>
  <c r="A85" i="120" s="1"/>
  <c r="A86" i="120" s="1"/>
  <c r="A87" i="120" s="1"/>
  <c r="A88" i="120" s="1"/>
  <c r="A89" i="120" s="1"/>
  <c r="A76" i="120"/>
  <c r="A77" i="120" s="1"/>
  <c r="B81" i="120"/>
  <c r="B82" i="120" s="1"/>
  <c r="B83" i="120" s="1"/>
  <c r="B84" i="120" s="1"/>
  <c r="B85" i="120" s="1"/>
  <c r="B86" i="120" s="1"/>
  <c r="B87" i="120" s="1"/>
  <c r="B88" i="120" s="1"/>
  <c r="B89" i="120" s="1"/>
  <c r="C90" i="120" s="1"/>
  <c r="B76" i="120"/>
  <c r="B77" i="120" s="1"/>
  <c r="A179" i="118"/>
  <c r="A180" i="118" s="1"/>
  <c r="B183" i="118"/>
  <c r="B184" i="118" s="1"/>
  <c r="B185" i="118" s="1"/>
  <c r="B186" i="118" s="1"/>
  <c r="C187" i="118" s="1"/>
  <c r="B179" i="118"/>
  <c r="B180" i="118" s="1"/>
  <c r="A183" i="118"/>
  <c r="A184" i="118" s="1"/>
  <c r="A185" i="118" s="1"/>
  <c r="A186" i="118" s="1"/>
  <c r="C63" i="141"/>
  <c r="A81" i="121" l="1"/>
  <c r="A82" i="121" s="1"/>
  <c r="A83" i="121" s="1"/>
  <c r="A84" i="121" s="1"/>
  <c r="A85" i="121" s="1"/>
  <c r="A86" i="121" s="1"/>
  <c r="A87" i="121" s="1"/>
  <c r="A88" i="121" s="1"/>
  <c r="A89" i="121" s="1"/>
  <c r="A90" i="121" s="1"/>
  <c r="A91" i="121" s="1"/>
  <c r="A92" i="121" s="1"/>
  <c r="A73" i="121"/>
  <c r="A74" i="121" s="1"/>
  <c r="A75" i="121" s="1"/>
  <c r="B8" i="140" l="1"/>
  <c r="B9" i="140" s="1"/>
  <c r="B10" i="140" s="1"/>
  <c r="B11" i="140" s="1"/>
  <c r="B12" i="140" s="1"/>
  <c r="B13" i="140" s="1"/>
  <c r="B14" i="140" s="1"/>
  <c r="B15" i="140" s="1"/>
  <c r="B16" i="140" s="1"/>
  <c r="B17" i="140" s="1"/>
  <c r="B18" i="140" s="1"/>
  <c r="B19" i="140" s="1"/>
  <c r="B20" i="140" s="1"/>
  <c r="B21" i="140" s="1"/>
  <c r="B22" i="140" s="1"/>
  <c r="B23" i="140" s="1"/>
  <c r="B24" i="140" s="1"/>
  <c r="B25" i="140" s="1"/>
  <c r="B26" i="140" s="1"/>
  <c r="B27" i="140" s="1"/>
  <c r="B28" i="140" s="1"/>
  <c r="B29" i="140" s="1"/>
  <c r="B30" i="140" s="1"/>
  <c r="B31" i="140" s="1"/>
  <c r="B32" i="140" s="1"/>
  <c r="B33" i="140" s="1"/>
  <c r="B34" i="140" s="1"/>
  <c r="B35" i="140" s="1"/>
  <c r="B36" i="140" s="1"/>
  <c r="B37" i="140" s="1"/>
  <c r="B38" i="140" s="1"/>
  <c r="B39" i="140" s="1"/>
  <c r="B40" i="140" s="1"/>
  <c r="B41" i="140" s="1"/>
  <c r="B42" i="140" s="1"/>
  <c r="B43" i="140" s="1"/>
  <c r="B44" i="140" s="1"/>
  <c r="B45" i="140" s="1"/>
  <c r="B46" i="140" s="1"/>
  <c r="B47" i="140" s="1"/>
  <c r="B48" i="140" s="1"/>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C73" i="140" s="1"/>
  <c r="A8" i="140"/>
  <c r="A9" i="140" s="1"/>
  <c r="A10" i="140" s="1"/>
  <c r="A11" i="140" s="1"/>
  <c r="A12" i="140" s="1"/>
  <c r="A13" i="140" s="1"/>
  <c r="A14" i="140" s="1"/>
  <c r="A15" i="140" s="1"/>
  <c r="A16" i="140" s="1"/>
  <c r="A17" i="140" s="1"/>
  <c r="A18" i="140" s="1"/>
  <c r="A19" i="140" s="1"/>
  <c r="A20" i="140" s="1"/>
  <c r="A21" i="140" s="1"/>
  <c r="A22" i="140" s="1"/>
  <c r="A23" i="140" s="1"/>
  <c r="A24" i="140" s="1"/>
  <c r="A25" i="140" s="1"/>
  <c r="A26" i="140" s="1"/>
  <c r="A27" i="140" s="1"/>
  <c r="A28" i="140" s="1"/>
  <c r="A29" i="140" s="1"/>
  <c r="A30" i="140" s="1"/>
  <c r="A31" i="140" s="1"/>
  <c r="A32" i="140" s="1"/>
  <c r="A33" i="140" s="1"/>
  <c r="A34" i="140" s="1"/>
  <c r="A35" i="140" s="1"/>
  <c r="A36" i="140" s="1"/>
  <c r="A37" i="140" s="1"/>
  <c r="A38" i="140" s="1"/>
  <c r="A39" i="140" s="1"/>
  <c r="A40" i="140" s="1"/>
  <c r="A41" i="140" s="1"/>
  <c r="A42" i="140" s="1"/>
  <c r="A43" i="140" s="1"/>
  <c r="A44" i="140" s="1"/>
  <c r="A45" i="140" s="1"/>
  <c r="A46" i="140" s="1"/>
  <c r="A47" i="140" s="1"/>
  <c r="A48" i="140" s="1"/>
  <c r="A49" i="140" s="1"/>
  <c r="A50" i="140" s="1"/>
  <c r="A51" i="140" s="1"/>
  <c r="A52" i="140" s="1"/>
  <c r="A53" i="140" s="1"/>
  <c r="A54" i="140" s="1"/>
  <c r="A55" i="140" s="1"/>
  <c r="A56" i="140" s="1"/>
  <c r="A57" i="140" s="1"/>
  <c r="A58" i="140" s="1"/>
  <c r="A59" i="140" s="1"/>
  <c r="A60" i="140" s="1"/>
  <c r="A61" i="140" s="1"/>
  <c r="A62" i="140" s="1"/>
  <c r="A63" i="140" s="1"/>
  <c r="A64" i="140" s="1"/>
  <c r="A65" i="140" s="1"/>
  <c r="A66" i="140" s="1"/>
  <c r="A67" i="140" s="1"/>
  <c r="A68" i="140" s="1"/>
  <c r="A69" i="140" s="1"/>
  <c r="A70" i="140" s="1"/>
  <c r="A71" i="140" s="1"/>
  <c r="A72" i="140" s="1"/>
  <c r="A4" i="134" l="1"/>
  <c r="A4" i="133"/>
  <c r="A4" i="132"/>
  <c r="A4" i="131"/>
  <c r="A4" i="130"/>
  <c r="A4" i="129"/>
  <c r="A4" i="128"/>
  <c r="A4" i="127"/>
  <c r="A4" i="126"/>
  <c r="A4" i="125"/>
  <c r="A4" i="124"/>
  <c r="A4" i="123"/>
  <c r="A4" i="122"/>
  <c r="A4" i="118"/>
  <c r="A4" i="117"/>
  <c r="A4" i="116"/>
  <c r="A4" i="115"/>
  <c r="A4" i="114"/>
  <c r="A4" i="113"/>
  <c r="A4" i="112"/>
  <c r="A4" i="111"/>
  <c r="A4" i="110"/>
  <c r="A4" i="109"/>
  <c r="A4" i="108"/>
  <c r="A4" i="107"/>
  <c r="A4" i="106"/>
  <c r="A4" i="105"/>
  <c r="A4" i="104"/>
  <c r="A4" i="103"/>
  <c r="A4" i="102"/>
  <c r="A4" i="101"/>
  <c r="A4" i="91"/>
  <c r="A4" i="90"/>
  <c r="A4" i="89"/>
  <c r="A4" i="88"/>
  <c r="A4" i="87"/>
  <c r="A4" i="86"/>
  <c r="A4" i="85"/>
  <c r="A4" i="84"/>
  <c r="A4" i="83"/>
  <c r="A4" i="82"/>
  <c r="A4" i="81"/>
  <c r="A4" i="80"/>
  <c r="A4" i="79"/>
  <c r="A4" i="78"/>
  <c r="A4" i="77"/>
  <c r="A4" i="76"/>
  <c r="A4" i="75"/>
  <c r="A4" i="74"/>
  <c r="A4" i="2"/>
  <c r="C47" i="134"/>
  <c r="B7" i="134"/>
  <c r="B8" i="134" s="1"/>
  <c r="B9" i="134" s="1"/>
  <c r="B10" i="134" s="1"/>
  <c r="B11" i="134" s="1"/>
  <c r="B12" i="134" s="1"/>
  <c r="B13" i="134" s="1"/>
  <c r="B14" i="134" s="1"/>
  <c r="B15" i="134" s="1"/>
  <c r="B16" i="134" s="1"/>
  <c r="B17" i="134" s="1"/>
  <c r="B18" i="134" s="1"/>
  <c r="B19" i="134" s="1"/>
  <c r="B20" i="134" s="1"/>
  <c r="B21" i="134" s="1"/>
  <c r="B22" i="134" s="1"/>
  <c r="B23" i="134" s="1"/>
  <c r="B24" i="134" s="1"/>
  <c r="B25" i="134" s="1"/>
  <c r="B26" i="134" s="1"/>
  <c r="B27" i="134" s="1"/>
  <c r="B28" i="134" s="1"/>
  <c r="B29" i="134" s="1"/>
  <c r="B30" i="134" s="1"/>
  <c r="B31" i="134" s="1"/>
  <c r="B32" i="134" s="1"/>
  <c r="B33" i="134" s="1"/>
  <c r="B34" i="134" s="1"/>
  <c r="B35" i="134" s="1"/>
  <c r="B36" i="134" s="1"/>
  <c r="B37" i="134" s="1"/>
  <c r="B38" i="134" s="1"/>
  <c r="B39" i="134" s="1"/>
  <c r="B40" i="134" s="1"/>
  <c r="B41" i="134" s="1"/>
  <c r="B42" i="134" s="1"/>
  <c r="B43" i="134" s="1"/>
  <c r="B44" i="134" s="1"/>
  <c r="B45" i="134" s="1"/>
  <c r="B46" i="134" s="1"/>
  <c r="A7" i="134"/>
  <c r="A8" i="134" s="1"/>
  <c r="A9" i="134" s="1"/>
  <c r="A10" i="134" s="1"/>
  <c r="A11" i="134" s="1"/>
  <c r="A12" i="134" s="1"/>
  <c r="A13" i="134" s="1"/>
  <c r="A14" i="134" s="1"/>
  <c r="A15" i="134" s="1"/>
  <c r="A16" i="134" s="1"/>
  <c r="A17" i="134" s="1"/>
  <c r="A18" i="134" s="1"/>
  <c r="A19" i="134" s="1"/>
  <c r="A20" i="134" s="1"/>
  <c r="A21" i="134" s="1"/>
  <c r="A22" i="134" s="1"/>
  <c r="A23" i="134" s="1"/>
  <c r="A24" i="134" s="1"/>
  <c r="A25" i="134" s="1"/>
  <c r="A26" i="134" s="1"/>
  <c r="A27" i="134" s="1"/>
  <c r="A28" i="134" s="1"/>
  <c r="A29" i="134" s="1"/>
  <c r="A30" i="134" s="1"/>
  <c r="A31" i="134" s="1"/>
  <c r="A32" i="134" s="1"/>
  <c r="A33" i="134" s="1"/>
  <c r="A34" i="134" s="1"/>
  <c r="A35" i="134" s="1"/>
  <c r="A36" i="134" s="1"/>
  <c r="A37" i="134" s="1"/>
  <c r="A38" i="134" s="1"/>
  <c r="A39" i="134" s="1"/>
  <c r="A40" i="134" s="1"/>
  <c r="A41" i="134" s="1"/>
  <c r="A42" i="134" s="1"/>
  <c r="A43" i="134" s="1"/>
  <c r="A44" i="134" s="1"/>
  <c r="A45" i="134" s="1"/>
  <c r="A46" i="134" s="1"/>
  <c r="A11" i="133"/>
  <c r="A12" i="133" s="1"/>
  <c r="A13" i="133" s="1"/>
  <c r="A14" i="133" s="1"/>
  <c r="A15" i="133" s="1"/>
  <c r="A16" i="133" s="1"/>
  <c r="A17" i="133" s="1"/>
  <c r="A18" i="133" s="1"/>
  <c r="A19" i="133" s="1"/>
  <c r="A20" i="133" s="1"/>
  <c r="A21" i="133" s="1"/>
  <c r="A22" i="133" s="1"/>
  <c r="A23" i="133" s="1"/>
  <c r="A24" i="133" s="1"/>
  <c r="A25" i="133" s="1"/>
  <c r="A26" i="133" s="1"/>
  <c r="A27" i="133" s="1"/>
  <c r="A28" i="133" s="1"/>
  <c r="A29" i="133" s="1"/>
  <c r="A30" i="133" s="1"/>
  <c r="A31" i="133" s="1"/>
  <c r="A32" i="133" s="1"/>
  <c r="A33" i="133" s="1"/>
  <c r="A34" i="133" s="1"/>
  <c r="A35" i="133" s="1"/>
  <c r="A36" i="133" s="1"/>
  <c r="A37" i="133" s="1"/>
  <c r="A38" i="133" s="1"/>
  <c r="A39" i="133" s="1"/>
  <c r="A40" i="133" s="1"/>
  <c r="A41" i="133" s="1"/>
  <c r="A42" i="133" s="1"/>
  <c r="A43" i="133" s="1"/>
  <c r="A44" i="133" s="1"/>
  <c r="A45" i="133" s="1"/>
  <c r="A46" i="133" s="1"/>
  <c r="B9" i="133"/>
  <c r="B10" i="133" s="1"/>
  <c r="B11" i="133" s="1"/>
  <c r="B12" i="133" s="1"/>
  <c r="B13" i="133" s="1"/>
  <c r="B14" i="133" s="1"/>
  <c r="B15" i="133" s="1"/>
  <c r="B16" i="133" s="1"/>
  <c r="B17" i="133" s="1"/>
  <c r="B18" i="133" s="1"/>
  <c r="B19" i="133" s="1"/>
  <c r="B20" i="133" s="1"/>
  <c r="B21" i="133" s="1"/>
  <c r="B22" i="133" s="1"/>
  <c r="B23" i="133" s="1"/>
  <c r="B24" i="133" s="1"/>
  <c r="B25" i="133" s="1"/>
  <c r="B26" i="133" s="1"/>
  <c r="B27" i="133" s="1"/>
  <c r="B28" i="133" s="1"/>
  <c r="B29" i="133" s="1"/>
  <c r="B30" i="133" s="1"/>
  <c r="B31" i="133" s="1"/>
  <c r="B32" i="133" s="1"/>
  <c r="B33" i="133" s="1"/>
  <c r="B34" i="133" s="1"/>
  <c r="B35" i="133" s="1"/>
  <c r="B36" i="133" s="1"/>
  <c r="B37" i="133" s="1"/>
  <c r="B38" i="133" s="1"/>
  <c r="B39" i="133" s="1"/>
  <c r="B40" i="133" s="1"/>
  <c r="B41" i="133" s="1"/>
  <c r="B42" i="133" s="1"/>
  <c r="B43" i="133" s="1"/>
  <c r="B44" i="133" s="1"/>
  <c r="B45" i="133" s="1"/>
  <c r="B46" i="133" s="1"/>
  <c r="C47" i="133" s="1"/>
  <c r="B8" i="133"/>
  <c r="A8" i="133"/>
  <c r="A9" i="133" s="1"/>
  <c r="A10" i="133" s="1"/>
  <c r="B8" i="132"/>
  <c r="B9" i="132" s="1"/>
  <c r="B10" i="132" s="1"/>
  <c r="B11" i="132" s="1"/>
  <c r="B12" i="132" s="1"/>
  <c r="B13" i="132" s="1"/>
  <c r="B14" i="132" s="1"/>
  <c r="B15" i="132" s="1"/>
  <c r="B16" i="132" s="1"/>
  <c r="B17" i="132" s="1"/>
  <c r="B18" i="132" s="1"/>
  <c r="B19" i="132" s="1"/>
  <c r="B20" i="132" s="1"/>
  <c r="B21" i="132" s="1"/>
  <c r="B22" i="132" s="1"/>
  <c r="B23" i="132" s="1"/>
  <c r="B24" i="132" s="1"/>
  <c r="B25" i="132" s="1"/>
  <c r="B26" i="132" s="1"/>
  <c r="B27" i="132" s="1"/>
  <c r="B28" i="132" s="1"/>
  <c r="B29" i="132" s="1"/>
  <c r="B30" i="132" s="1"/>
  <c r="B31" i="132" s="1"/>
  <c r="B32" i="132" s="1"/>
  <c r="B33" i="132" s="1"/>
  <c r="B34" i="132" s="1"/>
  <c r="B35" i="132" s="1"/>
  <c r="B36" i="132" s="1"/>
  <c r="B37" i="132" s="1"/>
  <c r="B38" i="132" s="1"/>
  <c r="B39" i="132" s="1"/>
  <c r="B40" i="132" s="1"/>
  <c r="B41" i="132" s="1"/>
  <c r="B42" i="132" s="1"/>
  <c r="B43" i="132" s="1"/>
  <c r="B44" i="132" s="1"/>
  <c r="B45" i="132" s="1"/>
  <c r="B46" i="132" s="1"/>
  <c r="B47" i="132" s="1"/>
  <c r="B48" i="132" s="1"/>
  <c r="B49" i="132" s="1"/>
  <c r="B50" i="132" s="1"/>
  <c r="B51" i="132" s="1"/>
  <c r="B52" i="132" s="1"/>
  <c r="B53" i="132" s="1"/>
  <c r="B54" i="132" s="1"/>
  <c r="B55" i="132" s="1"/>
  <c r="B56" i="132" s="1"/>
  <c r="B57" i="132" s="1"/>
  <c r="B58" i="132" s="1"/>
  <c r="B59" i="132" s="1"/>
  <c r="B60" i="132" s="1"/>
  <c r="B61" i="132" s="1"/>
  <c r="B62" i="132" s="1"/>
  <c r="B63" i="132" s="1"/>
  <c r="B64" i="132" s="1"/>
  <c r="B65" i="132" s="1"/>
  <c r="B66" i="132" s="1"/>
  <c r="B67" i="132" s="1"/>
  <c r="B68" i="132" s="1"/>
  <c r="B69" i="132" s="1"/>
  <c r="B70" i="132" s="1"/>
  <c r="B71" i="132" s="1"/>
  <c r="B72" i="132" s="1"/>
  <c r="B73" i="132" s="1"/>
  <c r="B74" i="132" s="1"/>
  <c r="A8" i="132"/>
  <c r="A9" i="132" s="1"/>
  <c r="A10" i="132" s="1"/>
  <c r="A11" i="132" s="1"/>
  <c r="A12" i="132" s="1"/>
  <c r="A13" i="132" s="1"/>
  <c r="A14" i="132" s="1"/>
  <c r="A15" i="132" s="1"/>
  <c r="A16" i="132" s="1"/>
  <c r="A17" i="132" s="1"/>
  <c r="A18" i="132" s="1"/>
  <c r="A19" i="132" s="1"/>
  <c r="A20" i="132" s="1"/>
  <c r="A21" i="132" s="1"/>
  <c r="A22" i="132" s="1"/>
  <c r="A23" i="132" s="1"/>
  <c r="A24" i="132" s="1"/>
  <c r="A25" i="132" s="1"/>
  <c r="A26" i="132" s="1"/>
  <c r="A27" i="132" s="1"/>
  <c r="A28" i="132" s="1"/>
  <c r="A29" i="132" s="1"/>
  <c r="A30" i="132" s="1"/>
  <c r="A31" i="132" s="1"/>
  <c r="A32" i="132" s="1"/>
  <c r="A33" i="132" s="1"/>
  <c r="A34" i="132" s="1"/>
  <c r="A35" i="132" s="1"/>
  <c r="A36" i="132" s="1"/>
  <c r="A37" i="132" s="1"/>
  <c r="A38" i="132" s="1"/>
  <c r="A39" i="132" s="1"/>
  <c r="A40" i="132" s="1"/>
  <c r="A41" i="132" s="1"/>
  <c r="A42" i="132" s="1"/>
  <c r="A43" i="132" s="1"/>
  <c r="A44" i="132" s="1"/>
  <c r="A45" i="132" s="1"/>
  <c r="A46" i="132" s="1"/>
  <c r="A47" i="132" s="1"/>
  <c r="A48" i="132" s="1"/>
  <c r="A49" i="132" s="1"/>
  <c r="A50" i="132" s="1"/>
  <c r="A51" i="132" s="1"/>
  <c r="A52" i="132" s="1"/>
  <c r="A53" i="132" s="1"/>
  <c r="A54" i="132" s="1"/>
  <c r="A55" i="132" s="1"/>
  <c r="A56" i="132" s="1"/>
  <c r="A57" i="132" s="1"/>
  <c r="A58" i="132" s="1"/>
  <c r="A59" i="132" s="1"/>
  <c r="A60" i="132" s="1"/>
  <c r="A61" i="132" s="1"/>
  <c r="A62" i="132" s="1"/>
  <c r="A63" i="132" s="1"/>
  <c r="A64" i="132" s="1"/>
  <c r="A65" i="132" s="1"/>
  <c r="A66" i="132" s="1"/>
  <c r="A67" i="132" s="1"/>
  <c r="A68" i="132" s="1"/>
  <c r="A69" i="132" s="1"/>
  <c r="A70" i="132" s="1"/>
  <c r="A71" i="132" s="1"/>
  <c r="A72" i="132" s="1"/>
  <c r="A73" i="132" s="1"/>
  <c r="A74" i="132" s="1"/>
  <c r="B8" i="131"/>
  <c r="B9" i="131" s="1"/>
  <c r="B10" i="131" s="1"/>
  <c r="B11" i="131" s="1"/>
  <c r="B12" i="131" s="1"/>
  <c r="B13" i="131" s="1"/>
  <c r="B14" i="131" s="1"/>
  <c r="B15" i="131" s="1"/>
  <c r="B16" i="131" s="1"/>
  <c r="B17" i="131" s="1"/>
  <c r="B18" i="131" s="1"/>
  <c r="B19" i="131" s="1"/>
  <c r="B20" i="131" s="1"/>
  <c r="B21" i="131" s="1"/>
  <c r="B22" i="131" s="1"/>
  <c r="B23" i="131" s="1"/>
  <c r="B24" i="131" s="1"/>
  <c r="B25" i="131" s="1"/>
  <c r="B26" i="131" s="1"/>
  <c r="B27" i="131" s="1"/>
  <c r="B28" i="131" s="1"/>
  <c r="B29" i="131" s="1"/>
  <c r="B30" i="131" s="1"/>
  <c r="B31" i="131" s="1"/>
  <c r="B32" i="131" s="1"/>
  <c r="B33" i="131" s="1"/>
  <c r="B34" i="131" s="1"/>
  <c r="B35" i="131" s="1"/>
  <c r="B36" i="131" s="1"/>
  <c r="B37" i="131" s="1"/>
  <c r="B38" i="131" s="1"/>
  <c r="B39" i="131" s="1"/>
  <c r="B40" i="131" s="1"/>
  <c r="B41" i="131" s="1"/>
  <c r="B42" i="131" s="1"/>
  <c r="B43" i="131" s="1"/>
  <c r="B44" i="131" s="1"/>
  <c r="B45" i="131" s="1"/>
  <c r="B46" i="131" s="1"/>
  <c r="B47" i="131" s="1"/>
  <c r="B48" i="131" s="1"/>
  <c r="B49" i="131" s="1"/>
  <c r="B50" i="131" s="1"/>
  <c r="B51" i="131" s="1"/>
  <c r="B52" i="131" s="1"/>
  <c r="B53" i="131" s="1"/>
  <c r="B54" i="131" s="1"/>
  <c r="B55" i="131" s="1"/>
  <c r="B56" i="131" s="1"/>
  <c r="B57" i="131" s="1"/>
  <c r="B58" i="131" s="1"/>
  <c r="B59" i="131" s="1"/>
  <c r="B60" i="131" s="1"/>
  <c r="B61" i="131" s="1"/>
  <c r="B62" i="131" s="1"/>
  <c r="B63" i="131" s="1"/>
  <c r="B64" i="131" s="1"/>
  <c r="B65" i="131" s="1"/>
  <c r="B66" i="131" s="1"/>
  <c r="B67" i="131" s="1"/>
  <c r="B68" i="131" s="1"/>
  <c r="B69" i="131" s="1"/>
  <c r="B70" i="131" s="1"/>
  <c r="B71" i="131" s="1"/>
  <c r="B72" i="131" s="1"/>
  <c r="B73" i="131" s="1"/>
  <c r="B74" i="131" s="1"/>
  <c r="B75" i="131" s="1"/>
  <c r="B76" i="131" s="1"/>
  <c r="B77" i="131" s="1"/>
  <c r="B78" i="131" s="1"/>
  <c r="B79" i="131" s="1"/>
  <c r="B80" i="131" s="1"/>
  <c r="B81" i="131" s="1"/>
  <c r="B82" i="131" s="1"/>
  <c r="B83" i="131" s="1"/>
  <c r="B84" i="131" s="1"/>
  <c r="B85" i="131" s="1"/>
  <c r="B86" i="131" s="1"/>
  <c r="B87" i="131" s="1"/>
  <c r="B88" i="131" s="1"/>
  <c r="B89" i="131" s="1"/>
  <c r="B90" i="131" s="1"/>
  <c r="B91" i="131" s="1"/>
  <c r="B92" i="131" s="1"/>
  <c r="B93" i="131" s="1"/>
  <c r="B94" i="131" s="1"/>
  <c r="B95" i="131" s="1"/>
  <c r="B96" i="131" s="1"/>
  <c r="B97" i="131" s="1"/>
  <c r="B98" i="131" s="1"/>
  <c r="B99" i="131" s="1"/>
  <c r="B100" i="131" s="1"/>
  <c r="B101" i="131" s="1"/>
  <c r="B102" i="131" s="1"/>
  <c r="B103" i="131" s="1"/>
  <c r="B104" i="131" s="1"/>
  <c r="B105" i="131" s="1"/>
  <c r="B106" i="131" s="1"/>
  <c r="B107" i="131" s="1"/>
  <c r="B108" i="131" s="1"/>
  <c r="B109" i="131" s="1"/>
  <c r="B110" i="131" s="1"/>
  <c r="B111" i="131" s="1"/>
  <c r="B112" i="131" s="1"/>
  <c r="B113" i="131" s="1"/>
  <c r="B114" i="131" s="1"/>
  <c r="B115" i="131" s="1"/>
  <c r="B116" i="131" s="1"/>
  <c r="B117" i="131" s="1"/>
  <c r="B118" i="131" s="1"/>
  <c r="B119" i="131" s="1"/>
  <c r="B120" i="131" s="1"/>
  <c r="B121" i="131" s="1"/>
  <c r="B122" i="131" s="1"/>
  <c r="B123" i="131" s="1"/>
  <c r="B124" i="131" s="1"/>
  <c r="B125" i="131" s="1"/>
  <c r="B126" i="131" s="1"/>
  <c r="B127" i="131" s="1"/>
  <c r="B128" i="131" s="1"/>
  <c r="B129" i="131" s="1"/>
  <c r="B130" i="131" s="1"/>
  <c r="B131" i="131" s="1"/>
  <c r="B132" i="131" s="1"/>
  <c r="B133" i="131" s="1"/>
  <c r="B134" i="131" s="1"/>
  <c r="B135" i="131" s="1"/>
  <c r="B136" i="131" s="1"/>
  <c r="B137" i="131" s="1"/>
  <c r="B138" i="131" s="1"/>
  <c r="B139" i="131" s="1"/>
  <c r="B140" i="131" s="1"/>
  <c r="B141" i="131" s="1"/>
  <c r="B142" i="131" s="1"/>
  <c r="B143" i="131" s="1"/>
  <c r="B144" i="131" s="1"/>
  <c r="B145" i="131" s="1"/>
  <c r="B146" i="131" s="1"/>
  <c r="B147" i="131" s="1"/>
  <c r="B148" i="131" s="1"/>
  <c r="B149" i="131" s="1"/>
  <c r="B150" i="131" s="1"/>
  <c r="B151" i="131" s="1"/>
  <c r="B152" i="131" s="1"/>
  <c r="B153" i="131" s="1"/>
  <c r="B154" i="131" s="1"/>
  <c r="B155" i="131" s="1"/>
  <c r="B156" i="131" s="1"/>
  <c r="B157" i="131" s="1"/>
  <c r="B158" i="131" s="1"/>
  <c r="B159" i="131" s="1"/>
  <c r="B160" i="131" s="1"/>
  <c r="B161" i="131" s="1"/>
  <c r="B162" i="131" s="1"/>
  <c r="B163" i="131" s="1"/>
  <c r="B164" i="131" s="1"/>
  <c r="B165" i="131" s="1"/>
  <c r="B166" i="131" s="1"/>
  <c r="B167" i="131" s="1"/>
  <c r="B168" i="131" s="1"/>
  <c r="B169" i="131" s="1"/>
  <c r="B170" i="131" s="1"/>
  <c r="B171" i="131" s="1"/>
  <c r="B172" i="131" s="1"/>
  <c r="B173" i="131" s="1"/>
  <c r="B174" i="131" s="1"/>
  <c r="B175" i="131" s="1"/>
  <c r="B176" i="131" s="1"/>
  <c r="B177" i="131" s="1"/>
  <c r="B178" i="131" s="1"/>
  <c r="B179" i="131" s="1"/>
  <c r="B180" i="131" s="1"/>
  <c r="B181" i="131" s="1"/>
  <c r="B182" i="131" s="1"/>
  <c r="B183" i="131" s="1"/>
  <c r="B184" i="131" s="1"/>
  <c r="B185" i="131" s="1"/>
  <c r="B186" i="131" s="1"/>
  <c r="B187" i="131" s="1"/>
  <c r="B188" i="131" s="1"/>
  <c r="B189" i="131" s="1"/>
  <c r="B190" i="131" s="1"/>
  <c r="B191" i="131" s="1"/>
  <c r="B192" i="131" s="1"/>
  <c r="B193" i="131" s="1"/>
  <c r="B194" i="131" s="1"/>
  <c r="B195" i="131" s="1"/>
  <c r="B196" i="131" s="1"/>
  <c r="B197" i="131" s="1"/>
  <c r="B198" i="131" s="1"/>
  <c r="B199" i="131" s="1"/>
  <c r="B200" i="131" s="1"/>
  <c r="B201" i="131" s="1"/>
  <c r="B202" i="131" s="1"/>
  <c r="B203" i="131" s="1"/>
  <c r="B204" i="131" s="1"/>
  <c r="B205" i="131" s="1"/>
  <c r="B206" i="131" s="1"/>
  <c r="B207" i="131" s="1"/>
  <c r="B208" i="131" s="1"/>
  <c r="B209" i="131" s="1"/>
  <c r="B210" i="131" s="1"/>
  <c r="B211" i="131" s="1"/>
  <c r="B212" i="131" s="1"/>
  <c r="B213" i="131" s="1"/>
  <c r="B214" i="131" s="1"/>
  <c r="B215" i="131" s="1"/>
  <c r="B216" i="131" s="1"/>
  <c r="B217" i="131" s="1"/>
  <c r="B218" i="131" s="1"/>
  <c r="B219" i="131" s="1"/>
  <c r="B220" i="131" s="1"/>
  <c r="B221" i="131" s="1"/>
  <c r="B222" i="131" s="1"/>
  <c r="B223" i="131" s="1"/>
  <c r="B224" i="131" s="1"/>
  <c r="B225" i="131" s="1"/>
  <c r="B226" i="131" s="1"/>
  <c r="B227" i="131" s="1"/>
  <c r="B228" i="131" s="1"/>
  <c r="B229" i="131" s="1"/>
  <c r="B230" i="131" s="1"/>
  <c r="B231" i="131" s="1"/>
  <c r="B232" i="131" s="1"/>
  <c r="B233" i="131" s="1"/>
  <c r="B234" i="131" s="1"/>
  <c r="B235" i="131" s="1"/>
  <c r="B236" i="131" s="1"/>
  <c r="B237" i="131" s="1"/>
  <c r="B238" i="131" s="1"/>
  <c r="B239" i="131" s="1"/>
  <c r="B240" i="131" s="1"/>
  <c r="B241" i="131" s="1"/>
  <c r="B242" i="131" s="1"/>
  <c r="B243" i="131" s="1"/>
  <c r="B244" i="131" s="1"/>
  <c r="B245" i="131" s="1"/>
  <c r="A8" i="131"/>
  <c r="A9" i="131" s="1"/>
  <c r="A10" i="131" s="1"/>
  <c r="A11" i="131" s="1"/>
  <c r="A12" i="131" s="1"/>
  <c r="A13" i="131" s="1"/>
  <c r="A14" i="131" s="1"/>
  <c r="A15" i="131" s="1"/>
  <c r="A16" i="131" s="1"/>
  <c r="A17" i="131" s="1"/>
  <c r="A18" i="131" s="1"/>
  <c r="A19" i="131" s="1"/>
  <c r="A20" i="131" s="1"/>
  <c r="A21" i="131" s="1"/>
  <c r="A22" i="131" s="1"/>
  <c r="A23" i="131" s="1"/>
  <c r="A24" i="131" s="1"/>
  <c r="A25" i="131" s="1"/>
  <c r="A26" i="131" s="1"/>
  <c r="A27" i="131" s="1"/>
  <c r="A28" i="131" s="1"/>
  <c r="A29" i="131" s="1"/>
  <c r="A30" i="131" s="1"/>
  <c r="A31" i="131" s="1"/>
  <c r="A32" i="131" s="1"/>
  <c r="A33" i="131" s="1"/>
  <c r="A34" i="131" s="1"/>
  <c r="A35" i="131" s="1"/>
  <c r="A36" i="131" s="1"/>
  <c r="A37" i="131" s="1"/>
  <c r="A38" i="131" s="1"/>
  <c r="A39" i="131" s="1"/>
  <c r="A40" i="131" s="1"/>
  <c r="A41" i="131" s="1"/>
  <c r="A42" i="131" s="1"/>
  <c r="A43" i="131" s="1"/>
  <c r="A44" i="131" s="1"/>
  <c r="A45" i="131" s="1"/>
  <c r="A46" i="131" s="1"/>
  <c r="A47" i="131" s="1"/>
  <c r="A48" i="131" s="1"/>
  <c r="A49" i="131" s="1"/>
  <c r="A50" i="131" s="1"/>
  <c r="A51" i="131" s="1"/>
  <c r="A52" i="131" s="1"/>
  <c r="A53" i="131" s="1"/>
  <c r="A54" i="131" s="1"/>
  <c r="A55" i="131" s="1"/>
  <c r="A56" i="131" s="1"/>
  <c r="A57" i="131" s="1"/>
  <c r="A58" i="131" s="1"/>
  <c r="A59" i="131" s="1"/>
  <c r="A60" i="131" s="1"/>
  <c r="A61" i="131" s="1"/>
  <c r="A62" i="131" s="1"/>
  <c r="A63" i="131" s="1"/>
  <c r="A64" i="131" s="1"/>
  <c r="A65" i="131" s="1"/>
  <c r="A66" i="131" s="1"/>
  <c r="A67" i="131" s="1"/>
  <c r="A68" i="131" s="1"/>
  <c r="A69" i="131" s="1"/>
  <c r="A70" i="131" s="1"/>
  <c r="A71" i="131" s="1"/>
  <c r="A72" i="131" s="1"/>
  <c r="A73" i="131" s="1"/>
  <c r="A74" i="131" s="1"/>
  <c r="A75" i="131" s="1"/>
  <c r="A76" i="131" s="1"/>
  <c r="A77" i="131" s="1"/>
  <c r="A78" i="131" s="1"/>
  <c r="A79" i="131" s="1"/>
  <c r="A80" i="131" s="1"/>
  <c r="A81" i="131" s="1"/>
  <c r="A82" i="131" s="1"/>
  <c r="A83" i="131" s="1"/>
  <c r="A84" i="131" s="1"/>
  <c r="A85" i="131" s="1"/>
  <c r="A86" i="131" s="1"/>
  <c r="A87" i="131" s="1"/>
  <c r="A88" i="131" s="1"/>
  <c r="A89" i="131" s="1"/>
  <c r="A90" i="131" s="1"/>
  <c r="A91" i="131" s="1"/>
  <c r="A92" i="131" s="1"/>
  <c r="A93" i="131" s="1"/>
  <c r="A94" i="131" s="1"/>
  <c r="A95" i="131" s="1"/>
  <c r="A96" i="131" s="1"/>
  <c r="A97" i="131" s="1"/>
  <c r="A98" i="131" s="1"/>
  <c r="A99" i="131" s="1"/>
  <c r="A100" i="131" s="1"/>
  <c r="A101" i="131" s="1"/>
  <c r="A102" i="131" s="1"/>
  <c r="A103" i="131" s="1"/>
  <c r="A104" i="131" s="1"/>
  <c r="A105" i="131" s="1"/>
  <c r="A106" i="131" s="1"/>
  <c r="A107" i="131" s="1"/>
  <c r="A108" i="131" s="1"/>
  <c r="A109" i="131" s="1"/>
  <c r="A110" i="131" s="1"/>
  <c r="A111" i="131" s="1"/>
  <c r="A112" i="131" s="1"/>
  <c r="A113" i="131" s="1"/>
  <c r="A114" i="131" s="1"/>
  <c r="A115" i="131" s="1"/>
  <c r="A116" i="131" s="1"/>
  <c r="A117" i="131" s="1"/>
  <c r="A118" i="131" s="1"/>
  <c r="A119" i="131" s="1"/>
  <c r="A120" i="131" s="1"/>
  <c r="A121" i="131" s="1"/>
  <c r="A122" i="131" s="1"/>
  <c r="A123" i="131" s="1"/>
  <c r="A124" i="131" s="1"/>
  <c r="A125" i="131" s="1"/>
  <c r="A126" i="131" s="1"/>
  <c r="A127" i="131" s="1"/>
  <c r="A128" i="131" s="1"/>
  <c r="A129" i="131" s="1"/>
  <c r="A130" i="131" s="1"/>
  <c r="A131" i="131" s="1"/>
  <c r="A132" i="131" s="1"/>
  <c r="A133" i="131" s="1"/>
  <c r="A134" i="131" s="1"/>
  <c r="A135" i="131" s="1"/>
  <c r="A136" i="131" s="1"/>
  <c r="A137" i="131" s="1"/>
  <c r="A138" i="131" s="1"/>
  <c r="A139" i="131" s="1"/>
  <c r="A140" i="131" s="1"/>
  <c r="A141" i="131" s="1"/>
  <c r="A142" i="131" s="1"/>
  <c r="A143" i="131" s="1"/>
  <c r="A144" i="131" s="1"/>
  <c r="A145" i="131" s="1"/>
  <c r="A146" i="131" s="1"/>
  <c r="A147" i="131" s="1"/>
  <c r="A148" i="131" s="1"/>
  <c r="A149" i="131" s="1"/>
  <c r="A150" i="131" s="1"/>
  <c r="A151" i="131" s="1"/>
  <c r="A152" i="131" s="1"/>
  <c r="A153" i="131" s="1"/>
  <c r="A154" i="131" s="1"/>
  <c r="A155" i="131" s="1"/>
  <c r="A156" i="131" s="1"/>
  <c r="A157" i="131" s="1"/>
  <c r="A158" i="131" s="1"/>
  <c r="A159" i="131" s="1"/>
  <c r="A160" i="131" s="1"/>
  <c r="A161" i="131" s="1"/>
  <c r="A162" i="131" s="1"/>
  <c r="A163" i="131" s="1"/>
  <c r="A164" i="131" s="1"/>
  <c r="A165" i="131" s="1"/>
  <c r="A166" i="131" s="1"/>
  <c r="A167" i="131" s="1"/>
  <c r="A168" i="131" s="1"/>
  <c r="A169" i="131" s="1"/>
  <c r="A170" i="131" s="1"/>
  <c r="A171" i="131" s="1"/>
  <c r="A172" i="131" s="1"/>
  <c r="A173" i="131" s="1"/>
  <c r="A174" i="131" s="1"/>
  <c r="A175" i="131" s="1"/>
  <c r="A176" i="131" s="1"/>
  <c r="A177" i="131" s="1"/>
  <c r="A178" i="131" s="1"/>
  <c r="A179" i="131" s="1"/>
  <c r="A180" i="131" s="1"/>
  <c r="A181" i="131" s="1"/>
  <c r="A182" i="131" s="1"/>
  <c r="A183" i="131" s="1"/>
  <c r="A184" i="131" s="1"/>
  <c r="A185" i="131" s="1"/>
  <c r="A186" i="131" s="1"/>
  <c r="A187" i="131" s="1"/>
  <c r="A188" i="131" s="1"/>
  <c r="A189" i="131" s="1"/>
  <c r="A190" i="131" s="1"/>
  <c r="A191" i="131" s="1"/>
  <c r="A192" i="131" s="1"/>
  <c r="A193" i="131" s="1"/>
  <c r="A194" i="131" s="1"/>
  <c r="A195" i="131" s="1"/>
  <c r="A196" i="131" s="1"/>
  <c r="A197" i="131" s="1"/>
  <c r="A198" i="131" s="1"/>
  <c r="A199" i="131" s="1"/>
  <c r="A200" i="131" s="1"/>
  <c r="A201" i="131" s="1"/>
  <c r="A202" i="131" s="1"/>
  <c r="A203" i="131" s="1"/>
  <c r="A204" i="131" s="1"/>
  <c r="A205" i="131" s="1"/>
  <c r="A206" i="131" s="1"/>
  <c r="A207" i="131" s="1"/>
  <c r="A208" i="131" s="1"/>
  <c r="A209" i="131" s="1"/>
  <c r="A210" i="131" s="1"/>
  <c r="A211" i="131" s="1"/>
  <c r="A212" i="131" s="1"/>
  <c r="A213" i="131" s="1"/>
  <c r="A214" i="131" s="1"/>
  <c r="A215" i="131" s="1"/>
  <c r="A216" i="131" s="1"/>
  <c r="A217" i="131" s="1"/>
  <c r="A218" i="131" s="1"/>
  <c r="A219" i="131" s="1"/>
  <c r="A220" i="131" s="1"/>
  <c r="A221" i="131" s="1"/>
  <c r="A222" i="131" s="1"/>
  <c r="A223" i="131" s="1"/>
  <c r="A224" i="131" s="1"/>
  <c r="A225" i="131" s="1"/>
  <c r="A226" i="131" s="1"/>
  <c r="A227" i="131" s="1"/>
  <c r="A228" i="131" s="1"/>
  <c r="A229" i="131" s="1"/>
  <c r="A230" i="131" s="1"/>
  <c r="A231" i="131" s="1"/>
  <c r="A232" i="131" s="1"/>
  <c r="A233" i="131" s="1"/>
  <c r="A234" i="131" s="1"/>
  <c r="A235" i="131" s="1"/>
  <c r="A236" i="131" s="1"/>
  <c r="A237" i="131" s="1"/>
  <c r="A238" i="131" s="1"/>
  <c r="A239" i="131" s="1"/>
  <c r="A240" i="131" s="1"/>
  <c r="A241" i="131" s="1"/>
  <c r="A242" i="131" s="1"/>
  <c r="A243" i="131" s="1"/>
  <c r="A244" i="131" s="1"/>
  <c r="A245" i="131" s="1"/>
  <c r="B9" i="130"/>
  <c r="B10" i="130" s="1"/>
  <c r="B11" i="130" s="1"/>
  <c r="B12" i="130" s="1"/>
  <c r="B13" i="130" s="1"/>
  <c r="B14" i="130" s="1"/>
  <c r="B15" i="130" s="1"/>
  <c r="B16" i="130" s="1"/>
  <c r="B17" i="130" s="1"/>
  <c r="B18" i="130" s="1"/>
  <c r="B19" i="130" s="1"/>
  <c r="B20" i="130" s="1"/>
  <c r="B21" i="130" s="1"/>
  <c r="B22" i="130" s="1"/>
  <c r="B23" i="130" s="1"/>
  <c r="B24" i="130" s="1"/>
  <c r="B25" i="130" s="1"/>
  <c r="B26" i="130" s="1"/>
  <c r="B27" i="130" s="1"/>
  <c r="B28" i="130" s="1"/>
  <c r="B29" i="130" s="1"/>
  <c r="B30" i="130" s="1"/>
  <c r="B31" i="130" s="1"/>
  <c r="B32" i="130" s="1"/>
  <c r="B33" i="130" s="1"/>
  <c r="B34" i="130" s="1"/>
  <c r="B35" i="130" s="1"/>
  <c r="B36" i="130" s="1"/>
  <c r="B37" i="130" s="1"/>
  <c r="B38" i="130" s="1"/>
  <c r="B39" i="130" s="1"/>
  <c r="B40" i="130" s="1"/>
  <c r="B41" i="130" s="1"/>
  <c r="B42" i="130" s="1"/>
  <c r="B43" i="130" s="1"/>
  <c r="B44" i="130" s="1"/>
  <c r="B45" i="130" s="1"/>
  <c r="B46" i="130" s="1"/>
  <c r="B47" i="130" s="1"/>
  <c r="B48" i="130" s="1"/>
  <c r="B49" i="130" s="1"/>
  <c r="B50" i="130" s="1"/>
  <c r="B51" i="130" s="1"/>
  <c r="B52" i="130" s="1"/>
  <c r="B53" i="130" s="1"/>
  <c r="B54" i="130" s="1"/>
  <c r="B55" i="130" s="1"/>
  <c r="B56" i="130" s="1"/>
  <c r="B57" i="130" s="1"/>
  <c r="B58" i="130" s="1"/>
  <c r="B59" i="130" s="1"/>
  <c r="B60" i="130" s="1"/>
  <c r="B61" i="130" s="1"/>
  <c r="B62" i="130" s="1"/>
  <c r="B63" i="130" s="1"/>
  <c r="B64" i="130" s="1"/>
  <c r="B65" i="130" s="1"/>
  <c r="B66" i="130" s="1"/>
  <c r="B67" i="130" s="1"/>
  <c r="B68" i="130" s="1"/>
  <c r="B69" i="130" s="1"/>
  <c r="B70" i="130" s="1"/>
  <c r="B71" i="130" s="1"/>
  <c r="B72" i="130" s="1"/>
  <c r="B73" i="130" s="1"/>
  <c r="B74" i="130" s="1"/>
  <c r="B75" i="130" s="1"/>
  <c r="B76" i="130" s="1"/>
  <c r="B77" i="130" s="1"/>
  <c r="B78" i="130" s="1"/>
  <c r="B79" i="130" s="1"/>
  <c r="B80" i="130" s="1"/>
  <c r="B81" i="130" s="1"/>
  <c r="B82" i="130" s="1"/>
  <c r="B83" i="130" s="1"/>
  <c r="B84" i="130" s="1"/>
  <c r="B85" i="130" s="1"/>
  <c r="B86" i="130" s="1"/>
  <c r="B87" i="130" s="1"/>
  <c r="B88" i="130" s="1"/>
  <c r="B89" i="130" s="1"/>
  <c r="B90" i="130" s="1"/>
  <c r="B91" i="130" s="1"/>
  <c r="B92" i="130" s="1"/>
  <c r="B93" i="130" s="1"/>
  <c r="B94" i="130" s="1"/>
  <c r="B95" i="130" s="1"/>
  <c r="B96" i="130" s="1"/>
  <c r="B97" i="130" s="1"/>
  <c r="B98" i="130" s="1"/>
  <c r="B99" i="130" s="1"/>
  <c r="B100" i="130" s="1"/>
  <c r="B101" i="130" s="1"/>
  <c r="B102" i="130" s="1"/>
  <c r="B103" i="130" s="1"/>
  <c r="B104" i="130" s="1"/>
  <c r="B105" i="130" s="1"/>
  <c r="B106" i="130" s="1"/>
  <c r="B107" i="130" s="1"/>
  <c r="B108" i="130" s="1"/>
  <c r="B109" i="130" s="1"/>
  <c r="B110" i="130" s="1"/>
  <c r="B111" i="130" s="1"/>
  <c r="B112" i="130" s="1"/>
  <c r="B113" i="130" s="1"/>
  <c r="B114" i="130" s="1"/>
  <c r="B115" i="130" s="1"/>
  <c r="B116" i="130" s="1"/>
  <c r="B117" i="130" s="1"/>
  <c r="B118" i="130" s="1"/>
  <c r="B119" i="130" s="1"/>
  <c r="B120" i="130" s="1"/>
  <c r="B121" i="130" s="1"/>
  <c r="B122" i="130" s="1"/>
  <c r="B123" i="130" s="1"/>
  <c r="B124" i="130" s="1"/>
  <c r="B125" i="130" s="1"/>
  <c r="B126" i="130" s="1"/>
  <c r="B127" i="130" s="1"/>
  <c r="B128" i="130" s="1"/>
  <c r="B129" i="130" s="1"/>
  <c r="B130" i="130" s="1"/>
  <c r="B131" i="130" s="1"/>
  <c r="B132" i="130" s="1"/>
  <c r="B133" i="130" s="1"/>
  <c r="B134" i="130" s="1"/>
  <c r="B135" i="130" s="1"/>
  <c r="B136" i="130" s="1"/>
  <c r="B137" i="130" s="1"/>
  <c r="B138" i="130" s="1"/>
  <c r="B139" i="130" s="1"/>
  <c r="B140" i="130" s="1"/>
  <c r="B141" i="130" s="1"/>
  <c r="B142" i="130" s="1"/>
  <c r="B143" i="130" s="1"/>
  <c r="B144" i="130" s="1"/>
  <c r="B145" i="130" s="1"/>
  <c r="B146" i="130" s="1"/>
  <c r="B147" i="130" s="1"/>
  <c r="B148" i="130" s="1"/>
  <c r="B149" i="130" s="1"/>
  <c r="B150" i="130" s="1"/>
  <c r="B151" i="130" s="1"/>
  <c r="B152" i="130" s="1"/>
  <c r="B153" i="130" s="1"/>
  <c r="B154" i="130" s="1"/>
  <c r="B155" i="130" s="1"/>
  <c r="B156" i="130" s="1"/>
  <c r="B157" i="130" s="1"/>
  <c r="B158" i="130" s="1"/>
  <c r="B159" i="130" s="1"/>
  <c r="B160" i="130" s="1"/>
  <c r="B161" i="130" s="1"/>
  <c r="B162" i="130" s="1"/>
  <c r="B163" i="130" s="1"/>
  <c r="B164" i="130" s="1"/>
  <c r="B165" i="130" s="1"/>
  <c r="B166" i="130" s="1"/>
  <c r="B167" i="130" s="1"/>
  <c r="B168" i="130" s="1"/>
  <c r="B169" i="130" s="1"/>
  <c r="B170" i="130" s="1"/>
  <c r="B171" i="130" s="1"/>
  <c r="B172" i="130" s="1"/>
  <c r="B173" i="130" s="1"/>
  <c r="B174" i="130" s="1"/>
  <c r="B175" i="130" s="1"/>
  <c r="B176" i="130" s="1"/>
  <c r="B177" i="130" s="1"/>
  <c r="B178" i="130" s="1"/>
  <c r="B179" i="130" s="1"/>
  <c r="B180" i="130" s="1"/>
  <c r="B181" i="130" s="1"/>
  <c r="B182" i="130" s="1"/>
  <c r="B183" i="130" s="1"/>
  <c r="B184" i="130" s="1"/>
  <c r="B185" i="130" s="1"/>
  <c r="B186" i="130" s="1"/>
  <c r="B187" i="130" s="1"/>
  <c r="B188" i="130" s="1"/>
  <c r="B189" i="130" s="1"/>
  <c r="B190" i="130" s="1"/>
  <c r="B191" i="130" s="1"/>
  <c r="B192" i="130" s="1"/>
  <c r="B193" i="130" s="1"/>
  <c r="B194" i="130" s="1"/>
  <c r="B195" i="130" s="1"/>
  <c r="B196" i="130" s="1"/>
  <c r="B197" i="130" s="1"/>
  <c r="B198" i="130" s="1"/>
  <c r="B199" i="130" s="1"/>
  <c r="B200" i="130" s="1"/>
  <c r="B201" i="130" s="1"/>
  <c r="B202" i="130" s="1"/>
  <c r="B203" i="130" s="1"/>
  <c r="B204" i="130" s="1"/>
  <c r="B205" i="130" s="1"/>
  <c r="B206" i="130" s="1"/>
  <c r="B207" i="130" s="1"/>
  <c r="B208" i="130" s="1"/>
  <c r="B209" i="130" s="1"/>
  <c r="B210" i="130" s="1"/>
  <c r="B211" i="130" s="1"/>
  <c r="B212" i="130" s="1"/>
  <c r="B213" i="130" s="1"/>
  <c r="B214" i="130" s="1"/>
  <c r="B215" i="130" s="1"/>
  <c r="B216" i="130" s="1"/>
  <c r="B217" i="130" s="1"/>
  <c r="B218" i="130" s="1"/>
  <c r="B219" i="130" s="1"/>
  <c r="B220" i="130" s="1"/>
  <c r="B221" i="130" s="1"/>
  <c r="B222" i="130" s="1"/>
  <c r="B223" i="130" s="1"/>
  <c r="B224" i="130" s="1"/>
  <c r="B225" i="130" s="1"/>
  <c r="B226" i="130" s="1"/>
  <c r="B227" i="130" s="1"/>
  <c r="B228" i="130" s="1"/>
  <c r="B229" i="130" s="1"/>
  <c r="B230" i="130" s="1"/>
  <c r="B231" i="130" s="1"/>
  <c r="B232" i="130" s="1"/>
  <c r="B233" i="130" s="1"/>
  <c r="B234" i="130" s="1"/>
  <c r="B235" i="130" s="1"/>
  <c r="B236" i="130" s="1"/>
  <c r="B237" i="130" s="1"/>
  <c r="B238" i="130" s="1"/>
  <c r="B239" i="130" s="1"/>
  <c r="B240" i="130" s="1"/>
  <c r="B241" i="130" s="1"/>
  <c r="B242" i="130" s="1"/>
  <c r="B243" i="130" s="1"/>
  <c r="B244" i="130" s="1"/>
  <c r="B245" i="130" s="1"/>
  <c r="B246" i="130" s="1"/>
  <c r="B247" i="130" s="1"/>
  <c r="B248" i="130" s="1"/>
  <c r="B249" i="130" s="1"/>
  <c r="B250" i="130" s="1"/>
  <c r="B251" i="130" s="1"/>
  <c r="B252" i="130" s="1"/>
  <c r="B253" i="130" s="1"/>
  <c r="B254" i="130" s="1"/>
  <c r="B255" i="130" s="1"/>
  <c r="B256" i="130" s="1"/>
  <c r="B257" i="130" s="1"/>
  <c r="B258" i="130" s="1"/>
  <c r="B259" i="130" s="1"/>
  <c r="B260" i="130" s="1"/>
  <c r="B261" i="130" s="1"/>
  <c r="B262" i="130" s="1"/>
  <c r="B263" i="130" s="1"/>
  <c r="B264" i="130" s="1"/>
  <c r="B265" i="130" s="1"/>
  <c r="B266" i="130" s="1"/>
  <c r="B267" i="130" s="1"/>
  <c r="B268" i="130" s="1"/>
  <c r="B269" i="130" s="1"/>
  <c r="B270" i="130" s="1"/>
  <c r="B271" i="130" s="1"/>
  <c r="B272" i="130" s="1"/>
  <c r="B273" i="130" s="1"/>
  <c r="B274" i="130" s="1"/>
  <c r="B275" i="130" s="1"/>
  <c r="B276" i="130" s="1"/>
  <c r="B277" i="130" s="1"/>
  <c r="B278" i="130" s="1"/>
  <c r="B279" i="130" s="1"/>
  <c r="B280" i="130" s="1"/>
  <c r="B281" i="130" s="1"/>
  <c r="B282" i="130" s="1"/>
  <c r="B283" i="130" s="1"/>
  <c r="B8" i="130"/>
  <c r="A8" i="130"/>
  <c r="A9" i="130" s="1"/>
  <c r="A10" i="130" s="1"/>
  <c r="A11" i="130" s="1"/>
  <c r="A12" i="130" s="1"/>
  <c r="A13" i="130" s="1"/>
  <c r="A14" i="130" s="1"/>
  <c r="A15" i="130" s="1"/>
  <c r="A16" i="130" s="1"/>
  <c r="A17" i="130" s="1"/>
  <c r="A18" i="130" s="1"/>
  <c r="A19" i="130" s="1"/>
  <c r="A20" i="130" s="1"/>
  <c r="A21" i="130" s="1"/>
  <c r="A22" i="130" s="1"/>
  <c r="A23" i="130" s="1"/>
  <c r="A24" i="130" s="1"/>
  <c r="A25" i="130" s="1"/>
  <c r="A26" i="130" s="1"/>
  <c r="A27" i="130" s="1"/>
  <c r="A28" i="130" s="1"/>
  <c r="A29" i="130" s="1"/>
  <c r="A30" i="130" s="1"/>
  <c r="A31" i="130" s="1"/>
  <c r="A32" i="130" s="1"/>
  <c r="A33" i="130" s="1"/>
  <c r="A34" i="130" s="1"/>
  <c r="A35" i="130" s="1"/>
  <c r="A36" i="130" s="1"/>
  <c r="A37" i="130" s="1"/>
  <c r="A38" i="130" s="1"/>
  <c r="A39" i="130" s="1"/>
  <c r="A40" i="130" s="1"/>
  <c r="A41" i="130" s="1"/>
  <c r="A42" i="130" s="1"/>
  <c r="A43" i="130" s="1"/>
  <c r="A44" i="130" s="1"/>
  <c r="A45" i="130" s="1"/>
  <c r="A46" i="130" s="1"/>
  <c r="A47" i="130" s="1"/>
  <c r="A48" i="130" s="1"/>
  <c r="A49" i="130" s="1"/>
  <c r="A50" i="130" s="1"/>
  <c r="A51" i="130" s="1"/>
  <c r="A52" i="130" s="1"/>
  <c r="A53" i="130" s="1"/>
  <c r="A54" i="130" s="1"/>
  <c r="A55" i="130" s="1"/>
  <c r="A56" i="130" s="1"/>
  <c r="A57" i="130" s="1"/>
  <c r="A58" i="130" s="1"/>
  <c r="A59" i="130" s="1"/>
  <c r="A60" i="130" s="1"/>
  <c r="A61" i="130" s="1"/>
  <c r="A62" i="130" s="1"/>
  <c r="A63" i="130" s="1"/>
  <c r="A64" i="130" s="1"/>
  <c r="A65" i="130" s="1"/>
  <c r="A66" i="130" s="1"/>
  <c r="A67" i="130" s="1"/>
  <c r="A68" i="130" s="1"/>
  <c r="A69" i="130" s="1"/>
  <c r="A70" i="130" s="1"/>
  <c r="A71" i="130" s="1"/>
  <c r="A72" i="130" s="1"/>
  <c r="A73" i="130" s="1"/>
  <c r="A74" i="130" s="1"/>
  <c r="A75" i="130" s="1"/>
  <c r="A76" i="130" s="1"/>
  <c r="A77" i="130" s="1"/>
  <c r="A78" i="130" s="1"/>
  <c r="A79" i="130" s="1"/>
  <c r="A80" i="130" s="1"/>
  <c r="A81" i="130" s="1"/>
  <c r="A82" i="130" s="1"/>
  <c r="A83" i="130" s="1"/>
  <c r="A84" i="130" s="1"/>
  <c r="A85" i="130" s="1"/>
  <c r="A86" i="130" s="1"/>
  <c r="A87" i="130" s="1"/>
  <c r="A88" i="130" s="1"/>
  <c r="A89" i="130" s="1"/>
  <c r="A90" i="130" s="1"/>
  <c r="A91" i="130" s="1"/>
  <c r="A92" i="130" s="1"/>
  <c r="A93" i="130" s="1"/>
  <c r="A94" i="130" s="1"/>
  <c r="A95" i="130" s="1"/>
  <c r="A96" i="130" s="1"/>
  <c r="A97" i="130" s="1"/>
  <c r="A98" i="130" s="1"/>
  <c r="A99" i="130" s="1"/>
  <c r="A100" i="130" s="1"/>
  <c r="A101" i="130" s="1"/>
  <c r="A102" i="130" s="1"/>
  <c r="A103" i="130" s="1"/>
  <c r="A104" i="130" s="1"/>
  <c r="A105" i="130" s="1"/>
  <c r="A106" i="130" s="1"/>
  <c r="A107" i="130" s="1"/>
  <c r="A108" i="130" s="1"/>
  <c r="A109" i="130" s="1"/>
  <c r="A110" i="130" s="1"/>
  <c r="A111" i="130" s="1"/>
  <c r="A112" i="130" s="1"/>
  <c r="A113" i="130" s="1"/>
  <c r="A114" i="130" s="1"/>
  <c r="A115" i="130" s="1"/>
  <c r="A116" i="130" s="1"/>
  <c r="A117" i="130" s="1"/>
  <c r="A118" i="130" s="1"/>
  <c r="A119" i="130" s="1"/>
  <c r="A120" i="130" s="1"/>
  <c r="A121" i="130" s="1"/>
  <c r="A122" i="130" s="1"/>
  <c r="A123" i="130" s="1"/>
  <c r="A124" i="130" s="1"/>
  <c r="A125" i="130" s="1"/>
  <c r="A126" i="130" s="1"/>
  <c r="A127" i="130" s="1"/>
  <c r="A128" i="130" s="1"/>
  <c r="A129" i="130" s="1"/>
  <c r="A130" i="130" s="1"/>
  <c r="A131" i="130" s="1"/>
  <c r="A132" i="130" s="1"/>
  <c r="A133" i="130" s="1"/>
  <c r="A134" i="130" s="1"/>
  <c r="A135" i="130" s="1"/>
  <c r="A136" i="130" s="1"/>
  <c r="A137" i="130" s="1"/>
  <c r="A138" i="130" s="1"/>
  <c r="A139" i="130" s="1"/>
  <c r="A140" i="130" s="1"/>
  <c r="A141" i="130" s="1"/>
  <c r="A142" i="130" s="1"/>
  <c r="A143" i="130" s="1"/>
  <c r="A144" i="130" s="1"/>
  <c r="A145" i="130" s="1"/>
  <c r="A146" i="130" s="1"/>
  <c r="A147" i="130" s="1"/>
  <c r="A148" i="130" s="1"/>
  <c r="A149" i="130" s="1"/>
  <c r="A150" i="130" s="1"/>
  <c r="A151" i="130" s="1"/>
  <c r="A152" i="130" s="1"/>
  <c r="A153" i="130" s="1"/>
  <c r="A154" i="130" s="1"/>
  <c r="A155" i="130" s="1"/>
  <c r="A156" i="130" s="1"/>
  <c r="A157" i="130" s="1"/>
  <c r="A158" i="130" s="1"/>
  <c r="A159" i="130" s="1"/>
  <c r="A160" i="130" s="1"/>
  <c r="A161" i="130" s="1"/>
  <c r="A162" i="130" s="1"/>
  <c r="A163" i="130" s="1"/>
  <c r="A164" i="130" s="1"/>
  <c r="A165" i="130" s="1"/>
  <c r="A166" i="130" s="1"/>
  <c r="A167" i="130" s="1"/>
  <c r="A168" i="130" s="1"/>
  <c r="A169" i="130" s="1"/>
  <c r="A170" i="130" s="1"/>
  <c r="A171" i="130" s="1"/>
  <c r="A172" i="130" s="1"/>
  <c r="A173" i="130" s="1"/>
  <c r="A174" i="130" s="1"/>
  <c r="A175" i="130" s="1"/>
  <c r="A176" i="130" s="1"/>
  <c r="A177" i="130" s="1"/>
  <c r="A178" i="130" s="1"/>
  <c r="A179" i="130" s="1"/>
  <c r="A180" i="130" s="1"/>
  <c r="A181" i="130" s="1"/>
  <c r="A182" i="130" s="1"/>
  <c r="A183" i="130" s="1"/>
  <c r="A184" i="130" s="1"/>
  <c r="A185" i="130" s="1"/>
  <c r="A186" i="130" s="1"/>
  <c r="A187" i="130" s="1"/>
  <c r="A188" i="130" s="1"/>
  <c r="A189" i="130" s="1"/>
  <c r="A190" i="130" s="1"/>
  <c r="A191" i="130" s="1"/>
  <c r="A192" i="130" s="1"/>
  <c r="A193" i="130" s="1"/>
  <c r="A194" i="130" s="1"/>
  <c r="A195" i="130" s="1"/>
  <c r="A196" i="130" s="1"/>
  <c r="A197" i="130" s="1"/>
  <c r="A198" i="130" s="1"/>
  <c r="A199" i="130" s="1"/>
  <c r="A200" i="130" s="1"/>
  <c r="A201" i="130" s="1"/>
  <c r="A202" i="130" s="1"/>
  <c r="A203" i="130" s="1"/>
  <c r="A204" i="130" s="1"/>
  <c r="A205" i="130" s="1"/>
  <c r="A206" i="130" s="1"/>
  <c r="A207" i="130" s="1"/>
  <c r="A208" i="130" s="1"/>
  <c r="A209" i="130" s="1"/>
  <c r="A210" i="130" s="1"/>
  <c r="A211" i="130" s="1"/>
  <c r="A212" i="130" s="1"/>
  <c r="A213" i="130" s="1"/>
  <c r="A214" i="130" s="1"/>
  <c r="A215" i="130" s="1"/>
  <c r="A216" i="130" s="1"/>
  <c r="A217" i="130" s="1"/>
  <c r="A218" i="130" s="1"/>
  <c r="A219" i="130" s="1"/>
  <c r="A220" i="130" s="1"/>
  <c r="A221" i="130" s="1"/>
  <c r="A222" i="130" s="1"/>
  <c r="A223" i="130" s="1"/>
  <c r="A224" i="130" s="1"/>
  <c r="A225" i="130" s="1"/>
  <c r="A226" i="130" s="1"/>
  <c r="A227" i="130" s="1"/>
  <c r="A228" i="130" s="1"/>
  <c r="A229" i="130" s="1"/>
  <c r="A230" i="130" s="1"/>
  <c r="A231" i="130" s="1"/>
  <c r="A232" i="130" s="1"/>
  <c r="A233" i="130" s="1"/>
  <c r="A234" i="130" s="1"/>
  <c r="A235" i="130" s="1"/>
  <c r="A236" i="130" s="1"/>
  <c r="A237" i="130" s="1"/>
  <c r="A238" i="130" s="1"/>
  <c r="A239" i="130" s="1"/>
  <c r="A240" i="130" s="1"/>
  <c r="A241" i="130" s="1"/>
  <c r="A242" i="130" s="1"/>
  <c r="A243" i="130" s="1"/>
  <c r="A244" i="130" s="1"/>
  <c r="A245" i="130" s="1"/>
  <c r="A246" i="130" s="1"/>
  <c r="A247" i="130" s="1"/>
  <c r="A248" i="130" s="1"/>
  <c r="A249" i="130" s="1"/>
  <c r="A250" i="130" s="1"/>
  <c r="A251" i="130" s="1"/>
  <c r="A252" i="130" s="1"/>
  <c r="A253" i="130" s="1"/>
  <c r="A254" i="130" s="1"/>
  <c r="A255" i="130" s="1"/>
  <c r="A256" i="130" s="1"/>
  <c r="A257" i="130" s="1"/>
  <c r="A258" i="130" s="1"/>
  <c r="A259" i="130" s="1"/>
  <c r="A260" i="130" s="1"/>
  <c r="A261" i="130" s="1"/>
  <c r="A262" i="130" s="1"/>
  <c r="A263" i="130" s="1"/>
  <c r="A264" i="130" s="1"/>
  <c r="A265" i="130" s="1"/>
  <c r="A266" i="130" s="1"/>
  <c r="A267" i="130" s="1"/>
  <c r="A268" i="130" s="1"/>
  <c r="A269" i="130" s="1"/>
  <c r="A270" i="130" s="1"/>
  <c r="A271" i="130" s="1"/>
  <c r="A272" i="130" s="1"/>
  <c r="A273" i="130" s="1"/>
  <c r="A274" i="130" s="1"/>
  <c r="A275" i="130" s="1"/>
  <c r="A276" i="130" s="1"/>
  <c r="A277" i="130" s="1"/>
  <c r="A278" i="130" s="1"/>
  <c r="A279" i="130" s="1"/>
  <c r="A280" i="130" s="1"/>
  <c r="A281" i="130" s="1"/>
  <c r="A282" i="130" s="1"/>
  <c r="A283" i="130" s="1"/>
  <c r="B9" i="91"/>
  <c r="B10" i="91" s="1"/>
  <c r="B11" i="91" s="1"/>
  <c r="B12" i="91" s="1"/>
  <c r="B13" i="91" s="1"/>
  <c r="B14" i="91" s="1"/>
  <c r="B15" i="91" s="1"/>
  <c r="B16" i="91" s="1"/>
  <c r="B17" i="91" s="1"/>
  <c r="B18" i="91" s="1"/>
  <c r="B19" i="91" s="1"/>
  <c r="B20" i="91" s="1"/>
  <c r="B21" i="91" s="1"/>
  <c r="B22" i="91" s="1"/>
  <c r="B23" i="91" s="1"/>
  <c r="B24" i="91" s="1"/>
  <c r="B25" i="91" s="1"/>
  <c r="B26" i="91" s="1"/>
  <c r="B27" i="91" s="1"/>
  <c r="B28" i="91" s="1"/>
  <c r="B29" i="91" s="1"/>
  <c r="B30" i="91" s="1"/>
  <c r="B31" i="91" s="1"/>
  <c r="B32" i="91" s="1"/>
  <c r="B33" i="91" s="1"/>
  <c r="B34" i="91" s="1"/>
  <c r="B35" i="91" s="1"/>
  <c r="B36" i="91" s="1"/>
  <c r="B37" i="91" s="1"/>
  <c r="B38" i="91" s="1"/>
  <c r="B39" i="91" s="1"/>
  <c r="B40" i="91" s="1"/>
  <c r="B41" i="91" s="1"/>
  <c r="B42" i="91" s="1"/>
  <c r="B43" i="91" s="1"/>
  <c r="B44" i="91" s="1"/>
  <c r="B45" i="91" s="1"/>
  <c r="B46" i="91" s="1"/>
  <c r="B47" i="91" s="1"/>
  <c r="B48" i="91" s="1"/>
  <c r="B49" i="91" s="1"/>
  <c r="B50" i="91" s="1"/>
  <c r="B51" i="91" s="1"/>
  <c r="B52" i="91" s="1"/>
  <c r="B53" i="91" s="1"/>
  <c r="B54" i="91" s="1"/>
  <c r="B55" i="91" s="1"/>
  <c r="B56" i="91" s="1"/>
  <c r="B57" i="91" s="1"/>
  <c r="B58" i="91" s="1"/>
  <c r="B59" i="91" s="1"/>
  <c r="B60" i="91" s="1"/>
  <c r="B61" i="91" s="1"/>
  <c r="B62" i="91" s="1"/>
  <c r="B63" i="91" s="1"/>
  <c r="B64" i="91" s="1"/>
  <c r="B65" i="91" s="1"/>
  <c r="B8" i="91"/>
  <c r="A8" i="91"/>
  <c r="A9" i="91" s="1"/>
  <c r="A10" i="91" s="1"/>
  <c r="A11" i="91" s="1"/>
  <c r="A12" i="91" s="1"/>
  <c r="A13" i="91" s="1"/>
  <c r="A14" i="91" s="1"/>
  <c r="A15" i="91" s="1"/>
  <c r="A16" i="91" s="1"/>
  <c r="A17" i="91" s="1"/>
  <c r="A18" i="91" s="1"/>
  <c r="A19" i="91" s="1"/>
  <c r="A20" i="91" s="1"/>
  <c r="A21" i="91" s="1"/>
  <c r="A22" i="91" s="1"/>
  <c r="A23" i="91" s="1"/>
  <c r="A24" i="91" s="1"/>
  <c r="A25" i="91" s="1"/>
  <c r="A26" i="91" s="1"/>
  <c r="A27" i="91" s="1"/>
  <c r="A28" i="91" s="1"/>
  <c r="A29" i="91" s="1"/>
  <c r="A30" i="91" s="1"/>
  <c r="A31" i="91" s="1"/>
  <c r="A32" i="91" s="1"/>
  <c r="A33" i="91" s="1"/>
  <c r="A34" i="91" s="1"/>
  <c r="A35" i="91" s="1"/>
  <c r="A36" i="91" s="1"/>
  <c r="A37" i="91" s="1"/>
  <c r="A38" i="91" s="1"/>
  <c r="A39" i="91" s="1"/>
  <c r="A40" i="91" s="1"/>
  <c r="A41" i="91" s="1"/>
  <c r="A42" i="91" s="1"/>
  <c r="A43" i="91" s="1"/>
  <c r="A44" i="91" s="1"/>
  <c r="A45" i="91" s="1"/>
  <c r="A46" i="91" s="1"/>
  <c r="A47" i="91" s="1"/>
  <c r="A48" i="91" s="1"/>
  <c r="A49" i="91" s="1"/>
  <c r="A50" i="91" s="1"/>
  <c r="A51" i="91" s="1"/>
  <c r="A52" i="91" s="1"/>
  <c r="A53" i="91" s="1"/>
  <c r="A54" i="91" s="1"/>
  <c r="A55" i="91" s="1"/>
  <c r="A56" i="91" s="1"/>
  <c r="A57" i="91" s="1"/>
  <c r="A58" i="91" s="1"/>
  <c r="A59" i="91" s="1"/>
  <c r="A60" i="91" s="1"/>
  <c r="A61" i="91" s="1"/>
  <c r="A62" i="91" s="1"/>
  <c r="A63" i="91" s="1"/>
  <c r="A64" i="91" s="1"/>
  <c r="A65" i="91" s="1"/>
  <c r="B8" i="90"/>
  <c r="B9" i="90" s="1"/>
  <c r="B10" i="90" s="1"/>
  <c r="B11" i="90" s="1"/>
  <c r="B12" i="90" s="1"/>
  <c r="B13" i="90" s="1"/>
  <c r="B14" i="90" s="1"/>
  <c r="B15" i="90" s="1"/>
  <c r="B16" i="90" s="1"/>
  <c r="B17" i="90" s="1"/>
  <c r="B18" i="90" s="1"/>
  <c r="A8" i="90"/>
  <c r="A9" i="90" s="1"/>
  <c r="A10" i="90" s="1"/>
  <c r="A11" i="90" s="1"/>
  <c r="A12" i="90" s="1"/>
  <c r="A13" i="90" s="1"/>
  <c r="A14" i="90" s="1"/>
  <c r="A15" i="90" s="1"/>
  <c r="A16" i="90" s="1"/>
  <c r="A17" i="90" s="1"/>
  <c r="A18" i="90" s="1"/>
  <c r="E91" i="89"/>
  <c r="E90" i="89"/>
  <c r="B8" i="89"/>
  <c r="B9" i="89" s="1"/>
  <c r="B10" i="89" s="1"/>
  <c r="B11" i="89" s="1"/>
  <c r="B12" i="89" s="1"/>
  <c r="B13" i="89" s="1"/>
  <c r="B14" i="89" s="1"/>
  <c r="B15" i="89" s="1"/>
  <c r="A8" i="89"/>
  <c r="A9" i="89" s="1"/>
  <c r="A10" i="89" s="1"/>
  <c r="A11" i="89" s="1"/>
  <c r="A12" i="89" s="1"/>
  <c r="A13" i="89" s="1"/>
  <c r="A14" i="89" s="1"/>
  <c r="B8" i="88"/>
  <c r="B9" i="88" s="1"/>
  <c r="B10" i="88" s="1"/>
  <c r="B11" i="88" s="1"/>
  <c r="B12" i="88" s="1"/>
  <c r="B13" i="88" s="1"/>
  <c r="B14" i="88" s="1"/>
  <c r="B15" i="88" s="1"/>
  <c r="B16" i="88" s="1"/>
  <c r="B17" i="88" s="1"/>
  <c r="B18" i="88" s="1"/>
  <c r="B19" i="88" s="1"/>
  <c r="B20" i="88" s="1"/>
  <c r="B21" i="88" s="1"/>
  <c r="B22" i="88" s="1"/>
  <c r="B23" i="88" s="1"/>
  <c r="B24" i="88" s="1"/>
  <c r="B25" i="88" s="1"/>
  <c r="B26" i="88" s="1"/>
  <c r="B27" i="88" s="1"/>
  <c r="B28" i="88" s="1"/>
  <c r="B29" i="88" s="1"/>
  <c r="B30" i="88" s="1"/>
  <c r="B31" i="88" s="1"/>
  <c r="B32" i="88" s="1"/>
  <c r="B33" i="88" s="1"/>
  <c r="B34" i="88" s="1"/>
  <c r="B35" i="88" s="1"/>
  <c r="B36" i="88" s="1"/>
  <c r="B37" i="88" s="1"/>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A8" i="88"/>
  <c r="A9" i="88" s="1"/>
  <c r="A10" i="88" s="1"/>
  <c r="A11" i="88" s="1"/>
  <c r="A12" i="88" s="1"/>
  <c r="A13" i="88" s="1"/>
  <c r="A14" i="88" s="1"/>
  <c r="A15" i="88" s="1"/>
  <c r="A16" i="88" s="1"/>
  <c r="A17" i="88" s="1"/>
  <c r="A18" i="88" s="1"/>
  <c r="A19" i="88" s="1"/>
  <c r="A20" i="88" s="1"/>
  <c r="A21" i="88" s="1"/>
  <c r="A22" i="88" s="1"/>
  <c r="A23" i="88" s="1"/>
  <c r="A24" i="88" s="1"/>
  <c r="A25" i="88" s="1"/>
  <c r="A26" i="88" s="1"/>
  <c r="A27" i="88" s="1"/>
  <c r="A28" i="88" s="1"/>
  <c r="A29" i="88" s="1"/>
  <c r="A30" i="88" s="1"/>
  <c r="A31" i="88" s="1"/>
  <c r="A32" i="88" s="1"/>
  <c r="A33" i="88" s="1"/>
  <c r="A34" i="88" s="1"/>
  <c r="A35" i="88" s="1"/>
  <c r="A36" i="88" s="1"/>
  <c r="A37" i="88" s="1"/>
  <c r="A38" i="88" s="1"/>
  <c r="A39" i="88" s="1"/>
  <c r="A40" i="88" s="1"/>
  <c r="A41" i="88" s="1"/>
  <c r="A42" i="88" s="1"/>
  <c r="A43" i="88" s="1"/>
  <c r="A44" i="88" s="1"/>
  <c r="A45" i="88" s="1"/>
  <c r="A46" i="88" s="1"/>
  <c r="A47" i="88" s="1"/>
  <c r="A48" i="88" s="1"/>
  <c r="A49" i="88" s="1"/>
  <c r="A50" i="88" s="1"/>
  <c r="A51" i="88" s="1"/>
  <c r="A52" i="88" s="1"/>
  <c r="A53" i="88" s="1"/>
  <c r="A54" i="88" s="1"/>
  <c r="A55" i="88" s="1"/>
  <c r="A56" i="88" s="1"/>
  <c r="A57" i="88" s="1"/>
  <c r="A58" i="88" s="1"/>
  <c r="B8" i="87"/>
  <c r="B9" i="87" s="1"/>
  <c r="B10" i="87" s="1"/>
  <c r="B11" i="87" s="1"/>
  <c r="B12" i="87" s="1"/>
  <c r="B13" i="87" s="1"/>
  <c r="B14" i="87" s="1"/>
  <c r="B15" i="87" s="1"/>
  <c r="B16" i="87" s="1"/>
  <c r="A8" i="87"/>
  <c r="A9" i="87" s="1"/>
  <c r="A10" i="87" s="1"/>
  <c r="A11" i="87" s="1"/>
  <c r="A12" i="87" s="1"/>
  <c r="A13" i="87" s="1"/>
  <c r="A14" i="87" s="1"/>
  <c r="A15" i="87" s="1"/>
  <c r="A16" i="87" s="1"/>
  <c r="B8" i="86"/>
  <c r="B9" i="86" s="1"/>
  <c r="B10" i="86" s="1"/>
  <c r="B11" i="86" s="1"/>
  <c r="B12" i="86" s="1"/>
  <c r="B13" i="86" s="1"/>
  <c r="A8" i="86"/>
  <c r="A9" i="86" s="1"/>
  <c r="A10" i="86" s="1"/>
  <c r="A11" i="86" s="1"/>
  <c r="A12" i="86" s="1"/>
  <c r="A13" i="86" s="1"/>
  <c r="B73" i="91" l="1"/>
  <c r="B74" i="91" s="1"/>
  <c r="B75" i="91" s="1"/>
  <c r="B76" i="91" s="1"/>
  <c r="C77" i="91" s="1"/>
  <c r="A73" i="91"/>
  <c r="A74" i="91" s="1"/>
  <c r="A75" i="91" s="1"/>
  <c r="A76" i="91" s="1"/>
  <c r="A15" i="89"/>
  <c r="A16" i="89" s="1"/>
  <c r="A17" i="89" s="1"/>
  <c r="A18" i="89" s="1"/>
  <c r="A19" i="89" s="1"/>
  <c r="A20" i="89" s="1"/>
  <c r="A21" i="89" s="1"/>
  <c r="A22" i="89" s="1"/>
  <c r="A23" i="89" s="1"/>
  <c r="A24" i="89" s="1"/>
  <c r="A25" i="89" s="1"/>
  <c r="A26" i="89" s="1"/>
  <c r="A27" i="89" s="1"/>
  <c r="A28" i="89" s="1"/>
  <c r="A29" i="89" s="1"/>
  <c r="A30" i="89" s="1"/>
  <c r="A31" i="89" s="1"/>
  <c r="A32" i="89" s="1"/>
  <c r="A33" i="89" s="1"/>
  <c r="A34" i="89" s="1"/>
  <c r="A35" i="89" s="1"/>
  <c r="A36" i="89" s="1"/>
  <c r="A37" i="89" s="1"/>
  <c r="A38" i="89" s="1"/>
  <c r="A39" i="89" s="1"/>
  <c r="A40" i="89" s="1"/>
  <c r="A41" i="89" s="1"/>
  <c r="A42" i="89" s="1"/>
  <c r="A43" i="89" s="1"/>
  <c r="A44" i="89" s="1"/>
  <c r="A45" i="89" s="1"/>
  <c r="A46" i="89" s="1"/>
  <c r="A47" i="89" s="1"/>
  <c r="A48" i="89" s="1"/>
  <c r="A49" i="89" s="1"/>
  <c r="A50" i="89" s="1"/>
  <c r="A51" i="89" s="1"/>
  <c r="A52" i="89" s="1"/>
  <c r="A53" i="89" s="1"/>
  <c r="A54" i="89" s="1"/>
  <c r="A55" i="89" s="1"/>
  <c r="A56" i="89" s="1"/>
  <c r="A57" i="89" s="1"/>
  <c r="A58" i="89" s="1"/>
  <c r="A59" i="89" s="1"/>
  <c r="A60" i="89" s="1"/>
  <c r="A61" i="89" s="1"/>
  <c r="A62" i="89" s="1"/>
  <c r="A63" i="89" s="1"/>
  <c r="A64" i="89" s="1"/>
  <c r="A65" i="89" s="1"/>
  <c r="A66" i="89" s="1"/>
  <c r="A67" i="89" s="1"/>
  <c r="A68" i="89" s="1"/>
  <c r="A69" i="89" s="1"/>
  <c r="A70" i="89" s="1"/>
  <c r="A71" i="89" s="1"/>
  <c r="A72" i="89" s="1"/>
  <c r="B16" i="89"/>
  <c r="B17" i="89" s="1"/>
  <c r="B18" i="89" s="1"/>
  <c r="B19" i="89" s="1"/>
  <c r="B20" i="89" s="1"/>
  <c r="B21" i="89" s="1"/>
  <c r="B22" i="89" s="1"/>
  <c r="B23" i="89" s="1"/>
  <c r="B24" i="89" s="1"/>
  <c r="B25" i="89" s="1"/>
  <c r="B26" i="89" s="1"/>
  <c r="B27" i="89" s="1"/>
  <c r="B28" i="89" s="1"/>
  <c r="B29" i="89" s="1"/>
  <c r="B30" i="89" s="1"/>
  <c r="B31" i="89" s="1"/>
  <c r="B32" i="89" s="1"/>
  <c r="B33" i="89" s="1"/>
  <c r="B34" i="89" s="1"/>
  <c r="B35" i="89" s="1"/>
  <c r="B36" i="89" s="1"/>
  <c r="B37" i="89" s="1"/>
  <c r="B38" i="89" s="1"/>
  <c r="B39" i="89" s="1"/>
  <c r="B40" i="89" s="1"/>
  <c r="B41" i="89" s="1"/>
  <c r="B42" i="89" s="1"/>
  <c r="B43" i="89" s="1"/>
  <c r="B44" i="89" s="1"/>
  <c r="B45" i="89" s="1"/>
  <c r="B46" i="89" s="1"/>
  <c r="B47" i="89" s="1"/>
  <c r="B48" i="89" s="1"/>
  <c r="B49" i="89" s="1"/>
  <c r="B50" i="89" s="1"/>
  <c r="B51" i="89" s="1"/>
  <c r="B52" i="89" s="1"/>
  <c r="B53" i="89" s="1"/>
  <c r="B54" i="89" s="1"/>
  <c r="B55" i="89" s="1"/>
  <c r="B56" i="89" s="1"/>
  <c r="B57" i="89" s="1"/>
  <c r="B58" i="89" s="1"/>
  <c r="B59" i="89" s="1"/>
  <c r="B60" i="89" s="1"/>
  <c r="B61" i="89" s="1"/>
  <c r="B62" i="89" s="1"/>
  <c r="B63" i="89" s="1"/>
  <c r="B64" i="89" s="1"/>
  <c r="B65" i="89" s="1"/>
  <c r="B66" i="89" s="1"/>
  <c r="B67" i="89" s="1"/>
  <c r="B68" i="89" s="1"/>
  <c r="B69" i="89" s="1"/>
  <c r="B70" i="89" s="1"/>
  <c r="B71" i="89" s="1"/>
  <c r="B72" i="89" s="1"/>
  <c r="C69" i="88"/>
  <c r="A14" i="86"/>
  <c r="A15" i="86" s="1"/>
  <c r="A16" i="86" s="1"/>
  <c r="A17" i="86" s="1"/>
  <c r="A18" i="86" s="1"/>
  <c r="A19" i="86" s="1"/>
  <c r="A20" i="86" s="1"/>
  <c r="A21" i="86" s="1"/>
  <c r="A22" i="86" s="1"/>
  <c r="A23" i="86" s="1"/>
  <c r="A24" i="86" s="1"/>
  <c r="A25" i="86" s="1"/>
  <c r="A26" i="86" s="1"/>
  <c r="A27" i="86" s="1"/>
  <c r="A28" i="86" s="1"/>
  <c r="A29" i="86" s="1"/>
  <c r="A30" i="86" s="1"/>
  <c r="A31" i="86" s="1"/>
  <c r="A32" i="86" s="1"/>
  <c r="A33" i="86" s="1"/>
  <c r="A34" i="86" s="1"/>
  <c r="A35" i="86" s="1"/>
  <c r="A36" i="86" s="1"/>
  <c r="A37" i="86" s="1"/>
  <c r="A38" i="86" s="1"/>
  <c r="A39" i="86" s="1"/>
  <c r="A40" i="86" s="1"/>
  <c r="A41" i="86" s="1"/>
  <c r="A42" i="86" s="1"/>
  <c r="A43" i="86" s="1"/>
  <c r="A44" i="86" s="1"/>
  <c r="A45" i="86" s="1"/>
  <c r="A46" i="86" s="1"/>
  <c r="A47" i="86" s="1"/>
  <c r="A48" i="86" s="1"/>
  <c r="A49" i="86" s="1"/>
  <c r="A50" i="86" s="1"/>
  <c r="A51" i="86" s="1"/>
  <c r="A52" i="86" s="1"/>
  <c r="A53" i="86" s="1"/>
  <c r="A54" i="86" s="1"/>
  <c r="A55" i="86" s="1"/>
  <c r="A56" i="86" s="1"/>
  <c r="A57" i="86" s="1"/>
  <c r="A58" i="86" s="1"/>
  <c r="A59" i="86" s="1"/>
  <c r="A60" i="86" s="1"/>
  <c r="A61" i="86" s="1"/>
  <c r="B14" i="86"/>
  <c r="B15" i="86" s="1"/>
  <c r="B16" i="86" s="1"/>
  <c r="B17" i="86" s="1"/>
  <c r="B18" i="86" s="1"/>
  <c r="B19" i="86" s="1"/>
  <c r="B20" i="86" s="1"/>
  <c r="B21" i="86" s="1"/>
  <c r="B22" i="86" s="1"/>
  <c r="B23" i="86" s="1"/>
  <c r="B24" i="86" s="1"/>
  <c r="B25" i="86" s="1"/>
  <c r="B26" i="86" s="1"/>
  <c r="B27" i="86" s="1"/>
  <c r="B28" i="86" s="1"/>
  <c r="B29" i="86" s="1"/>
  <c r="B30" i="86" s="1"/>
  <c r="B31" i="86" s="1"/>
  <c r="B32" i="86" s="1"/>
  <c r="B33" i="86" s="1"/>
  <c r="B34" i="86" s="1"/>
  <c r="B35" i="86" s="1"/>
  <c r="B36" i="86" s="1"/>
  <c r="B37" i="86" s="1"/>
  <c r="B38" i="86" s="1"/>
  <c r="B39" i="86" s="1"/>
  <c r="B40" i="86" s="1"/>
  <c r="B41" i="86" s="1"/>
  <c r="B42" i="86" s="1"/>
  <c r="B43" i="86" s="1"/>
  <c r="B44" i="86" s="1"/>
  <c r="B45" i="86" s="1"/>
  <c r="B46" i="86" s="1"/>
  <c r="B47" i="86" s="1"/>
  <c r="B48" i="86" s="1"/>
  <c r="B49" i="86" s="1"/>
  <c r="B50" i="86" s="1"/>
  <c r="B51" i="86" s="1"/>
  <c r="B52" i="86" s="1"/>
  <c r="B53" i="86" s="1"/>
  <c r="B54" i="86" s="1"/>
  <c r="B55" i="86" s="1"/>
  <c r="B56" i="86" s="1"/>
  <c r="B57" i="86" s="1"/>
  <c r="B58" i="86" s="1"/>
  <c r="B59" i="86" s="1"/>
  <c r="B60" i="86" s="1"/>
  <c r="B61" i="86" s="1"/>
  <c r="A4" i="4"/>
  <c r="A4" i="140"/>
  <c r="B75" i="132"/>
  <c r="B76" i="132" s="1"/>
  <c r="B77" i="132" s="1"/>
  <c r="B78" i="132" s="1"/>
  <c r="B79" i="132" s="1"/>
  <c r="A75" i="132"/>
  <c r="A76" i="132" s="1"/>
  <c r="A77" i="132" s="1"/>
  <c r="A78" i="132" s="1"/>
  <c r="A79" i="132" s="1"/>
  <c r="B246" i="131"/>
  <c r="B247" i="131" s="1"/>
  <c r="B248" i="131" s="1"/>
  <c r="B249" i="131" s="1"/>
  <c r="B250" i="131" s="1"/>
  <c r="C251" i="131" s="1"/>
  <c r="A246" i="131"/>
  <c r="A247" i="131" s="1"/>
  <c r="A248" i="131" s="1"/>
  <c r="A249" i="131" s="1"/>
  <c r="A250" i="131" s="1"/>
  <c r="C284" i="130"/>
  <c r="B73" i="89" l="1"/>
  <c r="B74" i="89" s="1"/>
  <c r="B75" i="89" s="1"/>
  <c r="B76" i="89" s="1"/>
  <c r="B77" i="89" s="1"/>
  <c r="B78" i="89" s="1"/>
  <c r="B79" i="89" s="1"/>
  <c r="B80" i="89" s="1"/>
  <c r="B81" i="89" s="1"/>
  <c r="B82" i="89" s="1"/>
  <c r="B83" i="89" s="1"/>
  <c r="B84" i="89" s="1"/>
  <c r="B85" i="89" s="1"/>
  <c r="B86" i="89" s="1"/>
  <c r="B62" i="86"/>
  <c r="B63" i="86" s="1"/>
  <c r="B64" i="86" s="1"/>
  <c r="B65" i="86" s="1"/>
  <c r="B66" i="86" s="1"/>
  <c r="A62" i="86"/>
  <c r="A63" i="86" s="1"/>
  <c r="A64" i="86" s="1"/>
  <c r="A65" i="86" s="1"/>
  <c r="A66" i="86" s="1"/>
  <c r="A80" i="132"/>
  <c r="A81" i="132" s="1"/>
  <c r="A82" i="132" s="1"/>
  <c r="A83" i="132" s="1"/>
  <c r="A84" i="132" s="1"/>
  <c r="A85" i="132" s="1"/>
  <c r="A86" i="132" s="1"/>
  <c r="A87" i="132"/>
  <c r="A88" i="132" s="1"/>
  <c r="A89" i="132" s="1"/>
  <c r="A90" i="132" s="1"/>
  <c r="A91" i="132" s="1"/>
  <c r="A92" i="132" s="1"/>
  <c r="A93" i="132" s="1"/>
  <c r="A94" i="132" s="1"/>
  <c r="A95" i="132" s="1"/>
  <c r="A96" i="132" s="1"/>
  <c r="A97" i="132" s="1"/>
  <c r="A98" i="132" s="1"/>
  <c r="A99" i="132" s="1"/>
  <c r="A100" i="132" s="1"/>
  <c r="A101" i="132" s="1"/>
  <c r="A102" i="132" s="1"/>
  <c r="A103" i="132" s="1"/>
  <c r="A104" i="132" s="1"/>
  <c r="A105" i="132" s="1"/>
  <c r="A106" i="132" s="1"/>
  <c r="A107" i="132" s="1"/>
  <c r="A108" i="132" s="1"/>
  <c r="A109" i="132" s="1"/>
  <c r="A110" i="132" s="1"/>
  <c r="A111" i="132" s="1"/>
  <c r="A112" i="132" s="1"/>
  <c r="A113" i="132" s="1"/>
  <c r="A114" i="132" s="1"/>
  <c r="A115" i="132" s="1"/>
  <c r="A116" i="132" s="1"/>
  <c r="A117" i="132" s="1"/>
  <c r="A118" i="132" s="1"/>
  <c r="A119" i="132" s="1"/>
  <c r="A120" i="132" s="1"/>
  <c r="A121" i="132" s="1"/>
  <c r="A122" i="132" s="1"/>
  <c r="A123" i="132" s="1"/>
  <c r="A124" i="132" s="1"/>
  <c r="A125" i="132" s="1"/>
  <c r="A126" i="132" s="1"/>
  <c r="A127" i="132" s="1"/>
  <c r="A128" i="132" s="1"/>
  <c r="A129" i="132" s="1"/>
  <c r="A130" i="132" s="1"/>
  <c r="A131" i="132" s="1"/>
  <c r="A132" i="132" s="1"/>
  <c r="A133" i="132" s="1"/>
  <c r="A134" i="132" s="1"/>
  <c r="A135" i="132" s="1"/>
  <c r="A136" i="132" s="1"/>
  <c r="A137" i="132" s="1"/>
  <c r="A138" i="132" s="1"/>
  <c r="A139" i="132" s="1"/>
  <c r="A140" i="132" s="1"/>
  <c r="A141" i="132" s="1"/>
  <c r="A142" i="132" s="1"/>
  <c r="A143" i="132" s="1"/>
  <c r="A144" i="132" s="1"/>
  <c r="A145" i="132" s="1"/>
  <c r="A146" i="132" s="1"/>
  <c r="A147" i="132" s="1"/>
  <c r="A148" i="132" s="1"/>
  <c r="A149" i="132" s="1"/>
  <c r="A150" i="132" s="1"/>
  <c r="A151" i="132" s="1"/>
  <c r="A152" i="132" s="1"/>
  <c r="A153" i="132" s="1"/>
  <c r="A154" i="132" s="1"/>
  <c r="A155" i="132" s="1"/>
  <c r="A156" i="132" s="1"/>
  <c r="A157" i="132" s="1"/>
  <c r="A158" i="132" s="1"/>
  <c r="A159" i="132" s="1"/>
  <c r="A160" i="132" s="1"/>
  <c r="A161" i="132" s="1"/>
  <c r="A162" i="132" s="1"/>
  <c r="A163" i="132" s="1"/>
  <c r="A164" i="132" s="1"/>
  <c r="A165" i="132" s="1"/>
  <c r="A166" i="132" s="1"/>
  <c r="A167" i="132" s="1"/>
  <c r="A168" i="132" s="1"/>
  <c r="A169" i="132" s="1"/>
  <c r="A170" i="132" s="1"/>
  <c r="A171" i="132" s="1"/>
  <c r="A172" i="132" s="1"/>
  <c r="A173" i="132" s="1"/>
  <c r="A174" i="132" s="1"/>
  <c r="A175" i="132" s="1"/>
  <c r="A176" i="132" s="1"/>
  <c r="A177" i="132" s="1"/>
  <c r="A178" i="132" s="1"/>
  <c r="A179" i="132" s="1"/>
  <c r="A180" i="132" s="1"/>
  <c r="A181" i="132" s="1"/>
  <c r="A182" i="132" s="1"/>
  <c r="A183" i="132" s="1"/>
  <c r="A184" i="132" s="1"/>
  <c r="A185" i="132" s="1"/>
  <c r="A186" i="132" s="1"/>
  <c r="B80" i="132"/>
  <c r="B81" i="132" s="1"/>
  <c r="B82" i="132" s="1"/>
  <c r="B83" i="132" s="1"/>
  <c r="B84" i="132" s="1"/>
  <c r="B85" i="132" s="1"/>
  <c r="B86" i="132"/>
  <c r="B87" i="132" s="1"/>
  <c r="B88" i="132" s="1"/>
  <c r="B89" i="132" s="1"/>
  <c r="B90" i="132" s="1"/>
  <c r="B91" i="132" s="1"/>
  <c r="B92" i="132" s="1"/>
  <c r="B93" i="132" s="1"/>
  <c r="B94" i="132" s="1"/>
  <c r="B95" i="132" s="1"/>
  <c r="B96" i="132" s="1"/>
  <c r="B97" i="132" s="1"/>
  <c r="B98" i="132" s="1"/>
  <c r="B99" i="132" s="1"/>
  <c r="B100" i="132" s="1"/>
  <c r="B101" i="132" s="1"/>
  <c r="B102" i="132" s="1"/>
  <c r="B103" i="132" s="1"/>
  <c r="B104" i="132" s="1"/>
  <c r="B105" i="132" s="1"/>
  <c r="B106" i="132" s="1"/>
  <c r="B107" i="132" s="1"/>
  <c r="B108" i="132" s="1"/>
  <c r="B109" i="132" s="1"/>
  <c r="B110" i="132" s="1"/>
  <c r="B111" i="132" s="1"/>
  <c r="B112" i="132" s="1"/>
  <c r="B113" i="132" s="1"/>
  <c r="B114" i="132" s="1"/>
  <c r="B115" i="132" s="1"/>
  <c r="B116" i="132" s="1"/>
  <c r="B117" i="132" s="1"/>
  <c r="B118" i="132" s="1"/>
  <c r="B119" i="132" s="1"/>
  <c r="B120" i="132" s="1"/>
  <c r="B121" i="132" s="1"/>
  <c r="B122" i="132" s="1"/>
  <c r="B123" i="132" s="1"/>
  <c r="B124" i="132" s="1"/>
  <c r="B125" i="132" s="1"/>
  <c r="B126" i="132" s="1"/>
  <c r="B127" i="132" s="1"/>
  <c r="B128" i="132" s="1"/>
  <c r="B129" i="132" s="1"/>
  <c r="B130" i="132" s="1"/>
  <c r="B131" i="132" s="1"/>
  <c r="B132" i="132" s="1"/>
  <c r="B133" i="132" s="1"/>
  <c r="B134" i="132" s="1"/>
  <c r="B135" i="132" s="1"/>
  <c r="B136" i="132" s="1"/>
  <c r="B137" i="132" s="1"/>
  <c r="B138" i="132" s="1"/>
  <c r="B139" i="132" s="1"/>
  <c r="B140" i="132" s="1"/>
  <c r="B141" i="132" s="1"/>
  <c r="B142" i="132" s="1"/>
  <c r="B143" i="132" s="1"/>
  <c r="B144" i="132" s="1"/>
  <c r="B145" i="132" s="1"/>
  <c r="B146" i="132" s="1"/>
  <c r="B147" i="132" s="1"/>
  <c r="B148" i="132" s="1"/>
  <c r="B149" i="132" s="1"/>
  <c r="B150" i="132" s="1"/>
  <c r="B151" i="132" s="1"/>
  <c r="B152" i="132" s="1"/>
  <c r="B153" i="132" s="1"/>
  <c r="B154" i="132" s="1"/>
  <c r="B155" i="132" s="1"/>
  <c r="B156" i="132" s="1"/>
  <c r="B157" i="132" s="1"/>
  <c r="B158" i="132" s="1"/>
  <c r="B159" i="132" s="1"/>
  <c r="B160" i="132" s="1"/>
  <c r="B161" i="132" s="1"/>
  <c r="B162" i="132" s="1"/>
  <c r="B163" i="132" s="1"/>
  <c r="B164" i="132" s="1"/>
  <c r="B165" i="132" s="1"/>
  <c r="B166" i="132" s="1"/>
  <c r="B167" i="132" s="1"/>
  <c r="B168" i="132" s="1"/>
  <c r="B169" i="132" s="1"/>
  <c r="B170" i="132" s="1"/>
  <c r="B171" i="132" s="1"/>
  <c r="B172" i="132" s="1"/>
  <c r="B173" i="132" s="1"/>
  <c r="B174" i="132" s="1"/>
  <c r="B175" i="132" s="1"/>
  <c r="B176" i="132" s="1"/>
  <c r="B177" i="132" s="1"/>
  <c r="B178" i="132" s="1"/>
  <c r="B179" i="132" s="1"/>
  <c r="B180" i="132" s="1"/>
  <c r="B181" i="132" s="1"/>
  <c r="B182" i="132" s="1"/>
  <c r="B183" i="132" s="1"/>
  <c r="B184" i="132" s="1"/>
  <c r="B185" i="132" s="1"/>
  <c r="B186" i="132" s="1"/>
  <c r="C187" i="132" s="1"/>
  <c r="B7" i="74"/>
  <c r="B8" i="74" s="1"/>
  <c r="B9" i="74" s="1"/>
  <c r="B10" i="74" s="1"/>
  <c r="B11" i="74" s="1"/>
  <c r="B12" i="74" s="1"/>
  <c r="B13" i="74" s="1"/>
  <c r="B14" i="74" s="1"/>
  <c r="B15" i="74" s="1"/>
  <c r="B16" i="74" s="1"/>
  <c r="B17" i="74" s="1"/>
  <c r="B18" i="74" s="1"/>
  <c r="B19" i="74" s="1"/>
  <c r="A7" i="74"/>
  <c r="A8" i="74" s="1"/>
  <c r="A9" i="74" s="1"/>
  <c r="A10" i="74" s="1"/>
  <c r="A11" i="74" s="1"/>
  <c r="A12" i="74" s="1"/>
  <c r="A13" i="74" s="1"/>
  <c r="A14" i="74" s="1"/>
  <c r="A15" i="74" s="1"/>
  <c r="A16" i="74" s="1"/>
  <c r="A17" i="74" s="1"/>
  <c r="A18" i="74" s="1"/>
  <c r="A19" i="74" s="1"/>
  <c r="A20" i="74" s="1"/>
  <c r="A21" i="74" s="1"/>
  <c r="A22" i="74" s="1"/>
  <c r="A23" i="74" s="1"/>
  <c r="A24" i="74" s="1"/>
  <c r="A25" i="74" s="1"/>
  <c r="B91" i="89" l="1"/>
  <c r="B92" i="89" s="1"/>
  <c r="C95" i="89" s="1"/>
  <c r="B87" i="89"/>
  <c r="A73" i="89"/>
  <c r="A74" i="89" s="1"/>
  <c r="A75" i="89" s="1"/>
  <c r="A76" i="89" s="1"/>
  <c r="A77" i="89" s="1"/>
  <c r="A78" i="89" s="1"/>
  <c r="A79" i="89" s="1"/>
  <c r="A80" i="89" s="1"/>
  <c r="A81" i="89" s="1"/>
  <c r="A82" i="89" s="1"/>
  <c r="A83" i="89" s="1"/>
  <c r="A84" i="89" s="1"/>
  <c r="A85" i="89" s="1"/>
  <c r="A86" i="89" s="1"/>
  <c r="C183" i="87"/>
  <c r="A67" i="86"/>
  <c r="A68" i="86" s="1"/>
  <c r="A69" i="86" s="1"/>
  <c r="A70" i="86" s="1"/>
  <c r="A71" i="86" s="1"/>
  <c r="A72" i="86" s="1"/>
  <c r="A73" i="86" s="1"/>
  <c r="A74" i="86" s="1"/>
  <c r="A75" i="86" s="1"/>
  <c r="A76" i="86" s="1"/>
  <c r="A77" i="86" s="1"/>
  <c r="A78" i="86" s="1"/>
  <c r="A79" i="86" s="1"/>
  <c r="A80" i="86" s="1"/>
  <c r="A81" i="86" s="1"/>
  <c r="A82" i="86" s="1"/>
  <c r="A83" i="86" s="1"/>
  <c r="A84" i="86" s="1"/>
  <c r="B67" i="86"/>
  <c r="B68" i="86" s="1"/>
  <c r="B69" i="86" s="1"/>
  <c r="B70" i="86" s="1"/>
  <c r="B71" i="86" s="1"/>
  <c r="B72" i="86" s="1"/>
  <c r="B73" i="86" s="1"/>
  <c r="B74" i="86" s="1"/>
  <c r="B75" i="86" s="1"/>
  <c r="B76" i="86" s="1"/>
  <c r="B77" i="86" s="1"/>
  <c r="B78" i="86" s="1"/>
  <c r="B79" i="86" s="1"/>
  <c r="B80" i="86" s="1"/>
  <c r="B81" i="86" s="1"/>
  <c r="B82" i="86" s="1"/>
  <c r="B83" i="86" s="1"/>
  <c r="B84" i="86" s="1"/>
  <c r="B12" i="73"/>
  <c r="B8" i="73"/>
  <c r="B9" i="73" s="1"/>
  <c r="B10" i="73" s="1"/>
  <c r="A8" i="73"/>
  <c r="A9" i="73" s="1"/>
  <c r="A10" i="73" s="1"/>
  <c r="A11" i="73" s="1"/>
  <c r="A12" i="73" s="1"/>
  <c r="A4" i="73"/>
  <c r="C3" i="73"/>
  <c r="A91" i="89" l="1"/>
  <c r="A92" i="89" s="1"/>
  <c r="A87" i="89"/>
  <c r="B90" i="86"/>
  <c r="B91" i="86" s="1"/>
  <c r="B92" i="86" s="1"/>
  <c r="C93" i="86" s="1"/>
  <c r="B85" i="86"/>
  <c r="B86" i="86" s="1"/>
  <c r="A90" i="86"/>
  <c r="A91" i="86" s="1"/>
  <c r="A92" i="86" s="1"/>
  <c r="A85" i="86"/>
  <c r="A86" i="86" s="1"/>
  <c r="A13" i="73"/>
  <c r="A14" i="73" s="1"/>
  <c r="A15" i="73" s="1"/>
  <c r="A16" i="73" s="1"/>
  <c r="A17" i="73" s="1"/>
  <c r="A18" i="73" s="1"/>
  <c r="A19" i="73" s="1"/>
  <c r="B13" i="73"/>
  <c r="B14" i="73" s="1"/>
  <c r="B15" i="73" s="1"/>
  <c r="B16" i="73" s="1"/>
  <c r="B17" i="73" s="1"/>
  <c r="B18" i="73" s="1"/>
  <c r="B19" i="73" s="1"/>
  <c r="B8" i="71"/>
  <c r="B9" i="71" s="1"/>
  <c r="B10" i="71" s="1"/>
  <c r="B11" i="71" s="1"/>
  <c r="B12" i="71" s="1"/>
  <c r="B13" i="71" s="1"/>
  <c r="B14" i="71" s="1"/>
  <c r="B15" i="71" s="1"/>
  <c r="B16" i="71" s="1"/>
  <c r="B17" i="71" s="1"/>
  <c r="B18" i="71" s="1"/>
  <c r="B19" i="71" s="1"/>
  <c r="B20" i="71" s="1"/>
  <c r="B21" i="71" s="1"/>
  <c r="B22" i="71" s="1"/>
  <c r="B23" i="71" s="1"/>
  <c r="B24" i="71" s="1"/>
  <c r="B25" i="71" s="1"/>
  <c r="B26" i="71" s="1"/>
  <c r="B27" i="71" s="1"/>
  <c r="B28" i="71" s="1"/>
  <c r="B29" i="71" s="1"/>
  <c r="B30" i="71" s="1"/>
  <c r="B31" i="71" s="1"/>
  <c r="B32" i="71" s="1"/>
  <c r="B33" i="71" s="1"/>
  <c r="B34" i="71" s="1"/>
  <c r="B35" i="71" s="1"/>
  <c r="B36" i="71" s="1"/>
  <c r="B37" i="71" s="1"/>
  <c r="B38" i="71" s="1"/>
  <c r="B39" i="71" s="1"/>
  <c r="B40" i="71" s="1"/>
  <c r="B41" i="71" s="1"/>
  <c r="B42" i="71" s="1"/>
  <c r="B43" i="71" s="1"/>
  <c r="B44" i="71" s="1"/>
  <c r="B45" i="71" s="1"/>
  <c r="B46" i="71" s="1"/>
  <c r="B47" i="71" s="1"/>
  <c r="B48" i="71" s="1"/>
  <c r="B49" i="71" s="1"/>
  <c r="B50" i="71" s="1"/>
  <c r="B51" i="71" s="1"/>
  <c r="B52" i="71" s="1"/>
  <c r="B53" i="71" s="1"/>
  <c r="B54" i="71" s="1"/>
  <c r="B55" i="71" s="1"/>
  <c r="B56" i="71" s="1"/>
  <c r="B57" i="71" s="1"/>
  <c r="B58" i="71" s="1"/>
  <c r="B59" i="71" s="1"/>
  <c r="B60" i="71" s="1"/>
  <c r="B61" i="71" s="1"/>
  <c r="B62" i="71" s="1"/>
  <c r="B63" i="71" s="1"/>
  <c r="B64" i="71" s="1"/>
  <c r="B65" i="71" s="1"/>
  <c r="B66" i="71" s="1"/>
  <c r="B67" i="71" s="1"/>
  <c r="B68" i="71" s="1"/>
  <c r="B69" i="71" s="1"/>
  <c r="B70" i="71" s="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1" i="71" s="1"/>
  <c r="B92" i="71" s="1"/>
  <c r="B93" i="71" s="1"/>
  <c r="B94" i="71" s="1"/>
  <c r="B95" i="71" s="1"/>
  <c r="B96" i="71" s="1"/>
  <c r="B97" i="71" s="1"/>
  <c r="B98" i="71" s="1"/>
  <c r="B99" i="71" s="1"/>
  <c r="B100" i="71" s="1"/>
  <c r="B101" i="71" s="1"/>
  <c r="B102" i="71" s="1"/>
  <c r="B103" i="71" s="1"/>
  <c r="B104" i="71" s="1"/>
  <c r="B105" i="71" s="1"/>
  <c r="B106" i="71" s="1"/>
  <c r="B107" i="71" s="1"/>
  <c r="B108" i="71" s="1"/>
  <c r="B109" i="71" s="1"/>
  <c r="B110" i="71" s="1"/>
  <c r="B111" i="71" s="1"/>
  <c r="B112" i="71" s="1"/>
  <c r="B113" i="71" s="1"/>
  <c r="B114" i="71" s="1"/>
  <c r="B115" i="71" s="1"/>
  <c r="B116" i="71" s="1"/>
  <c r="B117" i="71" s="1"/>
  <c r="B118" i="71" s="1"/>
  <c r="B119" i="71" s="1"/>
  <c r="B120" i="71" s="1"/>
  <c r="B121" i="71" s="1"/>
  <c r="B122" i="71" s="1"/>
  <c r="B123" i="71" s="1"/>
  <c r="B124" i="71" s="1"/>
  <c r="B125" i="71" s="1"/>
  <c r="B126" i="71" s="1"/>
  <c r="B127" i="71" s="1"/>
  <c r="B128" i="71" s="1"/>
  <c r="B129" i="71" s="1"/>
  <c r="B130" i="71" s="1"/>
  <c r="B131" i="71" s="1"/>
  <c r="B132" i="71" s="1"/>
  <c r="B133" i="71" s="1"/>
  <c r="B134" i="71" s="1"/>
  <c r="B135" i="71" s="1"/>
  <c r="B136" i="71" s="1"/>
  <c r="B137" i="71" s="1"/>
  <c r="B138" i="71" s="1"/>
  <c r="B139" i="71" s="1"/>
  <c r="B140" i="71" s="1"/>
  <c r="B141" i="71" s="1"/>
  <c r="B142" i="71" s="1"/>
  <c r="B143" i="71" s="1"/>
  <c r="B144" i="71" s="1"/>
  <c r="B145" i="71" s="1"/>
  <c r="B146" i="71" s="1"/>
  <c r="B147" i="71" s="1"/>
  <c r="B148" i="71" s="1"/>
  <c r="B149" i="71" s="1"/>
  <c r="B150" i="71" s="1"/>
  <c r="B151" i="71" s="1"/>
  <c r="B152" i="71" s="1"/>
  <c r="B153" i="71" s="1"/>
  <c r="B154" i="71" s="1"/>
  <c r="B155" i="71" s="1"/>
  <c r="B156" i="71" s="1"/>
  <c r="B157" i="71" s="1"/>
  <c r="B158" i="71" s="1"/>
  <c r="B159" i="71" s="1"/>
  <c r="B160" i="71" s="1"/>
  <c r="B161" i="71" s="1"/>
  <c r="B162" i="71" s="1"/>
  <c r="B163" i="71" s="1"/>
  <c r="B164" i="71" s="1"/>
  <c r="B165" i="71" s="1"/>
  <c r="B166" i="71" s="1"/>
  <c r="B167" i="71" s="1"/>
  <c r="B168" i="71" s="1"/>
  <c r="B169" i="71" s="1"/>
  <c r="B170" i="71" s="1"/>
  <c r="B171" i="71" s="1"/>
  <c r="B172" i="71" s="1"/>
  <c r="B173" i="71" s="1"/>
  <c r="B174" i="71" s="1"/>
  <c r="B175" i="71" s="1"/>
  <c r="B176" i="71" s="1"/>
  <c r="B177" i="71" s="1"/>
  <c r="B178" i="71" s="1"/>
  <c r="B179" i="71" s="1"/>
  <c r="B180" i="71" s="1"/>
  <c r="B181" i="71" s="1"/>
  <c r="B182" i="71" s="1"/>
  <c r="B183" i="71" s="1"/>
  <c r="B184" i="71" s="1"/>
  <c r="B185" i="71" s="1"/>
  <c r="B186" i="71" s="1"/>
  <c r="B187" i="71" s="1"/>
  <c r="B188" i="71" s="1"/>
  <c r="B189" i="71" s="1"/>
  <c r="B190" i="71" s="1"/>
  <c r="B191" i="71" s="1"/>
  <c r="B192" i="71" s="1"/>
  <c r="B193" i="71" s="1"/>
  <c r="B194" i="71" s="1"/>
  <c r="B195" i="71" s="1"/>
  <c r="B196" i="71" s="1"/>
  <c r="B197" i="71" s="1"/>
  <c r="B198" i="71" s="1"/>
  <c r="B199" i="71" s="1"/>
  <c r="B200" i="71" s="1"/>
  <c r="B201" i="71" s="1"/>
  <c r="B202" i="71" s="1"/>
  <c r="B203" i="71" s="1"/>
  <c r="B204" i="71" s="1"/>
  <c r="B205" i="71" s="1"/>
  <c r="B206" i="71" s="1"/>
  <c r="B207" i="71" s="1"/>
  <c r="B208" i="71" s="1"/>
  <c r="B209" i="71" s="1"/>
  <c r="B210" i="71" s="1"/>
  <c r="B211" i="71" s="1"/>
  <c r="B212" i="71" s="1"/>
  <c r="B213" i="71" s="1"/>
  <c r="B214" i="71" s="1"/>
  <c r="B215" i="71" s="1"/>
  <c r="B216" i="71" s="1"/>
  <c r="B217" i="71" s="1"/>
  <c r="B218" i="71" s="1"/>
  <c r="B219" i="71" s="1"/>
  <c r="B220" i="71" s="1"/>
  <c r="B221" i="71" s="1"/>
  <c r="B222" i="71" s="1"/>
  <c r="B223" i="71" s="1"/>
  <c r="B224" i="71" s="1"/>
  <c r="B225" i="71" s="1"/>
  <c r="B226" i="71" s="1"/>
  <c r="B227" i="71" s="1"/>
  <c r="B228" i="71" s="1"/>
  <c r="B229" i="71" s="1"/>
  <c r="B230" i="71" s="1"/>
  <c r="B231" i="71" s="1"/>
  <c r="B232" i="71" s="1"/>
  <c r="B233" i="71" s="1"/>
  <c r="B234" i="71" s="1"/>
  <c r="B235" i="71" s="1"/>
  <c r="B236" i="71" s="1"/>
  <c r="B237" i="71" s="1"/>
  <c r="B238" i="71" s="1"/>
  <c r="B239" i="71" s="1"/>
  <c r="B240" i="71" s="1"/>
  <c r="C241" i="71" s="1"/>
  <c r="A8" i="7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A105" i="71" s="1"/>
  <c r="A106" i="71" s="1"/>
  <c r="A107" i="71" s="1"/>
  <c r="A108" i="71" s="1"/>
  <c r="A109" i="71" s="1"/>
  <c r="A110" i="71" s="1"/>
  <c r="A111" i="71" s="1"/>
  <c r="A112" i="71" s="1"/>
  <c r="A113" i="71" s="1"/>
  <c r="A114" i="71" s="1"/>
  <c r="A115" i="71" s="1"/>
  <c r="A116" i="71" s="1"/>
  <c r="A117" i="71" s="1"/>
  <c r="A118" i="71" s="1"/>
  <c r="A119" i="71" s="1"/>
  <c r="A120" i="71" s="1"/>
  <c r="A121" i="71" s="1"/>
  <c r="A122" i="71" s="1"/>
  <c r="A123" i="71" s="1"/>
  <c r="A124" i="71" s="1"/>
  <c r="A125" i="71" s="1"/>
  <c r="A126" i="71" s="1"/>
  <c r="A127" i="71" s="1"/>
  <c r="A128" i="71" s="1"/>
  <c r="A129" i="71" s="1"/>
  <c r="A130" i="71" s="1"/>
  <c r="A131" i="71" s="1"/>
  <c r="A132" i="71" s="1"/>
  <c r="A133" i="71" s="1"/>
  <c r="A134" i="71" s="1"/>
  <c r="A135" i="71" s="1"/>
  <c r="A136" i="71" s="1"/>
  <c r="A137" i="71" s="1"/>
  <c r="A138" i="71" s="1"/>
  <c r="A139" i="71" s="1"/>
  <c r="A140" i="71" s="1"/>
  <c r="A141" i="71" s="1"/>
  <c r="A142" i="71" s="1"/>
  <c r="A143" i="71" s="1"/>
  <c r="A144" i="71" s="1"/>
  <c r="A145" i="71" s="1"/>
  <c r="A146" i="71" s="1"/>
  <c r="A147" i="71" s="1"/>
  <c r="A148" i="71" s="1"/>
  <c r="A149" i="71" s="1"/>
  <c r="A150" i="71" s="1"/>
  <c r="A151" i="71" s="1"/>
  <c r="A152" i="71" s="1"/>
  <c r="A153" i="71" s="1"/>
  <c r="A154" i="71" s="1"/>
  <c r="A155" i="71" s="1"/>
  <c r="A156" i="71" s="1"/>
  <c r="A157" i="71" s="1"/>
  <c r="A158" i="71" s="1"/>
  <c r="A159" i="71" s="1"/>
  <c r="A160" i="71" s="1"/>
  <c r="A161" i="71" s="1"/>
  <c r="A162" i="71" s="1"/>
  <c r="A163" i="71" s="1"/>
  <c r="A164" i="71" s="1"/>
  <c r="A165" i="71" s="1"/>
  <c r="A166" i="71" s="1"/>
  <c r="A167" i="71" s="1"/>
  <c r="A168" i="71" s="1"/>
  <c r="A169" i="71" s="1"/>
  <c r="A170" i="71" s="1"/>
  <c r="A171" i="71" s="1"/>
  <c r="A172" i="71" s="1"/>
  <c r="A173" i="71" s="1"/>
  <c r="A174" i="71" s="1"/>
  <c r="A175" i="71" s="1"/>
  <c r="A176" i="71" s="1"/>
  <c r="A177" i="71" s="1"/>
  <c r="A178" i="71" s="1"/>
  <c r="A179" i="71" s="1"/>
  <c r="A180" i="71" s="1"/>
  <c r="A181" i="71" s="1"/>
  <c r="A182" i="71" s="1"/>
  <c r="A183" i="71" s="1"/>
  <c r="A184" i="71" s="1"/>
  <c r="A185" i="71" s="1"/>
  <c r="A186" i="71" s="1"/>
  <c r="A187" i="71" s="1"/>
  <c r="A188" i="71" s="1"/>
  <c r="A189" i="71" s="1"/>
  <c r="A190" i="71" s="1"/>
  <c r="A191" i="71" s="1"/>
  <c r="A192" i="71" s="1"/>
  <c r="A193" i="71" s="1"/>
  <c r="A194" i="71" s="1"/>
  <c r="A195" i="71" s="1"/>
  <c r="A196" i="71" s="1"/>
  <c r="A197" i="71" s="1"/>
  <c r="A198" i="71" s="1"/>
  <c r="A199" i="71" s="1"/>
  <c r="A200" i="71" s="1"/>
  <c r="A201" i="71" s="1"/>
  <c r="A202" i="71" s="1"/>
  <c r="A203" i="71" s="1"/>
  <c r="A204" i="71" s="1"/>
  <c r="A205" i="71" s="1"/>
  <c r="A206" i="71" s="1"/>
  <c r="A207" i="71" s="1"/>
  <c r="A208" i="71" s="1"/>
  <c r="A209" i="71" s="1"/>
  <c r="A210" i="71" s="1"/>
  <c r="A211" i="71" s="1"/>
  <c r="A212" i="71" s="1"/>
  <c r="A213" i="71" s="1"/>
  <c r="A214" i="71" s="1"/>
  <c r="A215" i="71" s="1"/>
  <c r="A216" i="71" s="1"/>
  <c r="A217" i="71" s="1"/>
  <c r="A218" i="71" s="1"/>
  <c r="A219" i="71" s="1"/>
  <c r="A220" i="71" s="1"/>
  <c r="A221" i="71" s="1"/>
  <c r="A222" i="71" s="1"/>
  <c r="A223" i="71" s="1"/>
  <c r="A224" i="71" s="1"/>
  <c r="A225" i="71" s="1"/>
  <c r="A226" i="71" s="1"/>
  <c r="A227" i="71" s="1"/>
  <c r="A228" i="71" s="1"/>
  <c r="A229" i="71" s="1"/>
  <c r="A230" i="71" s="1"/>
  <c r="A231" i="71" s="1"/>
  <c r="A232" i="71" s="1"/>
  <c r="A233" i="71" s="1"/>
  <c r="A234" i="71" s="1"/>
  <c r="A235" i="71" s="1"/>
  <c r="A236" i="71" s="1"/>
  <c r="A237" i="71" s="1"/>
  <c r="A238" i="71" s="1"/>
  <c r="A239" i="71" s="1"/>
  <c r="A240" i="71" s="1"/>
  <c r="A4" i="71"/>
  <c r="C3" i="71"/>
  <c r="B8" i="70"/>
  <c r="B9" i="70" s="1"/>
  <c r="B10" i="70" s="1"/>
  <c r="B11" i="70" s="1"/>
  <c r="B12" i="70" s="1"/>
  <c r="B13" i="70" s="1"/>
  <c r="B14" i="70" s="1"/>
  <c r="B15" i="70" s="1"/>
  <c r="B16" i="70" s="1"/>
  <c r="B17" i="70" s="1"/>
  <c r="B18" i="70" s="1"/>
  <c r="B19" i="70" s="1"/>
  <c r="B20" i="70" s="1"/>
  <c r="B21" i="70" s="1"/>
  <c r="B22" i="70" s="1"/>
  <c r="B23" i="70" s="1"/>
  <c r="B24" i="70" s="1"/>
  <c r="B25" i="70" s="1"/>
  <c r="B26" i="70" s="1"/>
  <c r="B27" i="70" s="1"/>
  <c r="B28" i="70" s="1"/>
  <c r="B29" i="70" s="1"/>
  <c r="B30" i="70" s="1"/>
  <c r="B31" i="70" s="1"/>
  <c r="B32" i="70" s="1"/>
  <c r="B33" i="70" s="1"/>
  <c r="B34" i="70" s="1"/>
  <c r="B35" i="70" s="1"/>
  <c r="B36" i="70" s="1"/>
  <c r="B37" i="70" s="1"/>
  <c r="B38" i="70" s="1"/>
  <c r="B39" i="70" s="1"/>
  <c r="B40" i="70" s="1"/>
  <c r="B41" i="70" s="1"/>
  <c r="B42" i="70" s="1"/>
  <c r="B43" i="70" s="1"/>
  <c r="B44" i="70" s="1"/>
  <c r="B45" i="70" s="1"/>
  <c r="B46" i="70" s="1"/>
  <c r="B47" i="70" s="1"/>
  <c r="B48" i="70" s="1"/>
  <c r="B49" i="70" s="1"/>
  <c r="B50" i="70" s="1"/>
  <c r="B51" i="70" s="1"/>
  <c r="B52" i="70" s="1"/>
  <c r="B53" i="70" s="1"/>
  <c r="B54" i="70" s="1"/>
  <c r="B55" i="70" s="1"/>
  <c r="B56" i="70" s="1"/>
  <c r="B57" i="70" s="1"/>
  <c r="B58" i="70" s="1"/>
  <c r="B59" i="70" s="1"/>
  <c r="B60" i="70" s="1"/>
  <c r="B61" i="70" s="1"/>
  <c r="B62" i="70" s="1"/>
  <c r="B63" i="70" s="1"/>
  <c r="B64" i="70" s="1"/>
  <c r="B65" i="70" s="1"/>
  <c r="B66" i="70" s="1"/>
  <c r="B67" i="70" s="1"/>
  <c r="B68" i="70" s="1"/>
  <c r="B69" i="70" s="1"/>
  <c r="B70" i="70" s="1"/>
  <c r="B71" i="70" s="1"/>
  <c r="B72" i="70" s="1"/>
  <c r="B73" i="70" s="1"/>
  <c r="B74" i="70" s="1"/>
  <c r="B75" i="70" s="1"/>
  <c r="B76" i="70" s="1"/>
  <c r="B77" i="70" s="1"/>
  <c r="B78" i="70" s="1"/>
  <c r="B79" i="70" s="1"/>
  <c r="B80" i="70" s="1"/>
  <c r="B81" i="70" s="1"/>
  <c r="B82" i="70" s="1"/>
  <c r="B83" i="70" s="1"/>
  <c r="B84" i="70" s="1"/>
  <c r="B85" i="70" s="1"/>
  <c r="B86" i="70" s="1"/>
  <c r="B87" i="70" s="1"/>
  <c r="B88" i="70" s="1"/>
  <c r="B89" i="70" s="1"/>
  <c r="B90" i="70" s="1"/>
  <c r="B91" i="70" s="1"/>
  <c r="B92" i="70" s="1"/>
  <c r="B93" i="70" s="1"/>
  <c r="B94" i="70" s="1"/>
  <c r="B95" i="70" s="1"/>
  <c r="B96" i="70" s="1"/>
  <c r="B97" i="70" s="1"/>
  <c r="B98" i="70" s="1"/>
  <c r="B99" i="70" s="1"/>
  <c r="B100" i="70" s="1"/>
  <c r="B101" i="70" s="1"/>
  <c r="B102" i="70" s="1"/>
  <c r="B103" i="70" s="1"/>
  <c r="B104" i="70" s="1"/>
  <c r="B105" i="70" s="1"/>
  <c r="B106" i="70" s="1"/>
  <c r="B107" i="70" s="1"/>
  <c r="B108" i="70" s="1"/>
  <c r="B109" i="70" s="1"/>
  <c r="B110" i="70" s="1"/>
  <c r="B111" i="70" s="1"/>
  <c r="B112" i="70" s="1"/>
  <c r="B113" i="70" s="1"/>
  <c r="B114" i="70" s="1"/>
  <c r="B115" i="70" s="1"/>
  <c r="B116" i="70" s="1"/>
  <c r="B117" i="70" s="1"/>
  <c r="B118" i="70" s="1"/>
  <c r="B119" i="70" s="1"/>
  <c r="B120" i="70" s="1"/>
  <c r="B121" i="70" s="1"/>
  <c r="B122" i="70" s="1"/>
  <c r="B123" i="70" s="1"/>
  <c r="B124" i="70" s="1"/>
  <c r="B125" i="70" s="1"/>
  <c r="B126" i="70" s="1"/>
  <c r="B127" i="70" s="1"/>
  <c r="B128" i="70" s="1"/>
  <c r="B129" i="70" s="1"/>
  <c r="B130" i="70" s="1"/>
  <c r="B131" i="70" s="1"/>
  <c r="B132" i="70" s="1"/>
  <c r="B133" i="70" s="1"/>
  <c r="B134" i="70" s="1"/>
  <c r="B135" i="70" s="1"/>
  <c r="B136" i="70" s="1"/>
  <c r="B137" i="70" s="1"/>
  <c r="B138" i="70" s="1"/>
  <c r="B139" i="70" s="1"/>
  <c r="B140" i="70" s="1"/>
  <c r="B141" i="70" s="1"/>
  <c r="B142" i="70" s="1"/>
  <c r="B143" i="70" s="1"/>
  <c r="B144" i="70" s="1"/>
  <c r="B145" i="70" s="1"/>
  <c r="B146" i="70" s="1"/>
  <c r="B147" i="70" s="1"/>
  <c r="B148" i="70" s="1"/>
  <c r="B149" i="70" s="1"/>
  <c r="B150" i="70" s="1"/>
  <c r="C151" i="70" s="1"/>
  <c r="A8" i="70"/>
  <c r="A9" i="70" s="1"/>
  <c r="A10" i="70" s="1"/>
  <c r="A11" i="70" s="1"/>
  <c r="A12" i="70" s="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A105" i="70" s="1"/>
  <c r="A106" i="70" s="1"/>
  <c r="A107" i="70" s="1"/>
  <c r="A108" i="70" s="1"/>
  <c r="A109" i="70" s="1"/>
  <c r="A110" i="70" s="1"/>
  <c r="A111" i="70" s="1"/>
  <c r="A112" i="70" s="1"/>
  <c r="A113" i="70" s="1"/>
  <c r="A114" i="70" s="1"/>
  <c r="A115" i="70" s="1"/>
  <c r="A116" i="70" s="1"/>
  <c r="A117" i="70" s="1"/>
  <c r="A118" i="70" s="1"/>
  <c r="A119" i="70" s="1"/>
  <c r="A120" i="70" s="1"/>
  <c r="A121" i="70" s="1"/>
  <c r="A122" i="70" s="1"/>
  <c r="A123" i="70" s="1"/>
  <c r="A124" i="70" s="1"/>
  <c r="A125" i="70" s="1"/>
  <c r="A126" i="70" s="1"/>
  <c r="A127" i="70" s="1"/>
  <c r="A128" i="70" s="1"/>
  <c r="A129" i="70" s="1"/>
  <c r="A130" i="70" s="1"/>
  <c r="A131" i="70" s="1"/>
  <c r="A132" i="70" s="1"/>
  <c r="A133" i="70" s="1"/>
  <c r="A134" i="70" s="1"/>
  <c r="A135" i="70" s="1"/>
  <c r="A136" i="70" s="1"/>
  <c r="A137" i="70" s="1"/>
  <c r="A138" i="70" s="1"/>
  <c r="A139" i="70" s="1"/>
  <c r="A140" i="70" s="1"/>
  <c r="A141" i="70" s="1"/>
  <c r="A142" i="70" s="1"/>
  <c r="A143" i="70" s="1"/>
  <c r="A144" i="70" s="1"/>
  <c r="A145" i="70" s="1"/>
  <c r="A146" i="70" s="1"/>
  <c r="A147" i="70" s="1"/>
  <c r="A148" i="70" s="1"/>
  <c r="A149" i="70" s="1"/>
  <c r="A150" i="70" s="1"/>
  <c r="A4" i="70"/>
  <c r="C3" i="70"/>
  <c r="A9" i="69"/>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B8" i="69"/>
  <c r="B9" i="69" s="1"/>
  <c r="B10" i="69" s="1"/>
  <c r="B11" i="69" s="1"/>
  <c r="B12" i="69" s="1"/>
  <c r="B13" i="69" s="1"/>
  <c r="B14" i="69" s="1"/>
  <c r="B15" i="69" s="1"/>
  <c r="B16" i="69" s="1"/>
  <c r="B17" i="69" s="1"/>
  <c r="B18" i="69" s="1"/>
  <c r="B19" i="69" s="1"/>
  <c r="B20" i="69" s="1"/>
  <c r="B21" i="69" s="1"/>
  <c r="B22" i="69" s="1"/>
  <c r="B23" i="69" s="1"/>
  <c r="B24" i="69" s="1"/>
  <c r="B25" i="69" s="1"/>
  <c r="B26" i="69" s="1"/>
  <c r="B27" i="69" s="1"/>
  <c r="B28" i="69" s="1"/>
  <c r="B29" i="69" s="1"/>
  <c r="B30" i="69" s="1"/>
  <c r="B31" i="69" s="1"/>
  <c r="B32" i="69" s="1"/>
  <c r="B33" i="69" s="1"/>
  <c r="B34" i="69" s="1"/>
  <c r="B35" i="69" s="1"/>
  <c r="B36" i="69" s="1"/>
  <c r="B37" i="69" s="1"/>
  <c r="B38" i="69" s="1"/>
  <c r="B39" i="69" s="1"/>
  <c r="B40" i="69" s="1"/>
  <c r="B41" i="69" s="1"/>
  <c r="B42" i="69" s="1"/>
  <c r="B43" i="69" s="1"/>
  <c r="B44" i="69" s="1"/>
  <c r="B45" i="69" s="1"/>
  <c r="B46" i="69" s="1"/>
  <c r="B47" i="69" s="1"/>
  <c r="B48" i="69" s="1"/>
  <c r="B49" i="69" s="1"/>
  <c r="B50" i="69" s="1"/>
  <c r="B51" i="69" s="1"/>
  <c r="B52" i="69" s="1"/>
  <c r="C53" i="69" s="1"/>
  <c r="A8" i="69"/>
  <c r="A4" i="69"/>
  <c r="C3" i="69"/>
  <c r="C80" i="68"/>
  <c r="B8" i="68"/>
  <c r="B9" i="68" s="1"/>
  <c r="B10" i="68" s="1"/>
  <c r="B11" i="68" s="1"/>
  <c r="B12" i="68" s="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B52" i="68" s="1"/>
  <c r="B53" i="68" s="1"/>
  <c r="B54" i="68" s="1"/>
  <c r="B55" i="68" s="1"/>
  <c r="B56" i="68" s="1"/>
  <c r="B57" i="68" s="1"/>
  <c r="B58" i="68" s="1"/>
  <c r="B59" i="68" s="1"/>
  <c r="B60" i="68" s="1"/>
  <c r="B61" i="68" s="1"/>
  <c r="B62" i="68" s="1"/>
  <c r="B63" i="68" s="1"/>
  <c r="B64" i="68" s="1"/>
  <c r="B65" i="68" s="1"/>
  <c r="B66" i="68" s="1"/>
  <c r="B67" i="68" s="1"/>
  <c r="B68" i="68" s="1"/>
  <c r="B69" i="68" s="1"/>
  <c r="B70" i="68" s="1"/>
  <c r="B71" i="68" s="1"/>
  <c r="B72" i="68" s="1"/>
  <c r="B73" i="68" s="1"/>
  <c r="B74" i="68" s="1"/>
  <c r="B75" i="68" s="1"/>
  <c r="B76" i="68" s="1"/>
  <c r="B77" i="68" s="1"/>
  <c r="B78" i="68" s="1"/>
  <c r="B79" i="68" s="1"/>
  <c r="A8" i="68"/>
  <c r="A9" i="68" s="1"/>
  <c r="A10" i="68" s="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4" i="68"/>
  <c r="C3" i="68"/>
  <c r="B8" i="67"/>
  <c r="B9" i="67" s="1"/>
  <c r="B10" i="67" s="1"/>
  <c r="B11" i="67" s="1"/>
  <c r="B12" i="67" s="1"/>
  <c r="B13" i="67" s="1"/>
  <c r="B14" i="67" s="1"/>
  <c r="B15" i="67" s="1"/>
  <c r="B16" i="67" s="1"/>
  <c r="B17" i="67" s="1"/>
  <c r="B18" i="67" s="1"/>
  <c r="B19" i="67" s="1"/>
  <c r="B20" i="67" s="1"/>
  <c r="B21" i="67" s="1"/>
  <c r="B22" i="67" s="1"/>
  <c r="B23" i="67" s="1"/>
  <c r="B24" i="67" s="1"/>
  <c r="B25" i="67" s="1"/>
  <c r="B26" i="67" s="1"/>
  <c r="B27" i="67" s="1"/>
  <c r="B28" i="67" s="1"/>
  <c r="B29" i="67" s="1"/>
  <c r="B30" i="67" s="1"/>
  <c r="B31" i="67" s="1"/>
  <c r="B32" i="67" s="1"/>
  <c r="B33" i="67" s="1"/>
  <c r="B34" i="67" s="1"/>
  <c r="B35" i="67" s="1"/>
  <c r="B36" i="67" s="1"/>
  <c r="B37" i="67" s="1"/>
  <c r="B38" i="67" s="1"/>
  <c r="B39" i="67" s="1"/>
  <c r="B40" i="67" s="1"/>
  <c r="B41" i="67" s="1"/>
  <c r="B42" i="67" s="1"/>
  <c r="B43" i="67" s="1"/>
  <c r="B44" i="67" s="1"/>
  <c r="B45" i="67" s="1"/>
  <c r="B46" i="67" s="1"/>
  <c r="B47" i="67" s="1"/>
  <c r="B48" i="67" s="1"/>
  <c r="B49" i="67" s="1"/>
  <c r="B50" i="67" s="1"/>
  <c r="B51" i="67" s="1"/>
  <c r="B52" i="67" s="1"/>
  <c r="B53" i="67" s="1"/>
  <c r="B54" i="67" s="1"/>
  <c r="B55" i="67" s="1"/>
  <c r="B56" i="67" s="1"/>
  <c r="B57" i="67" s="1"/>
  <c r="B58" i="67" s="1"/>
  <c r="B59" i="67" s="1"/>
  <c r="B60" i="67" s="1"/>
  <c r="B61" i="67" s="1"/>
  <c r="B62" i="67" s="1"/>
  <c r="B63" i="67" s="1"/>
  <c r="B64" i="67" s="1"/>
  <c r="B65" i="67" s="1"/>
  <c r="B66" i="67" s="1"/>
  <c r="B67" i="67" s="1"/>
  <c r="B68" i="67" s="1"/>
  <c r="B69" i="67" s="1"/>
  <c r="B70" i="67" s="1"/>
  <c r="B71" i="67" s="1"/>
  <c r="C72" i="67" s="1"/>
  <c r="A8" i="67"/>
  <c r="A9" i="67" s="1"/>
  <c r="A10" i="67" s="1"/>
  <c r="A11" i="67" s="1"/>
  <c r="A12" i="67" s="1"/>
  <c r="A13" i="67" s="1"/>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4" i="67"/>
  <c r="C3" i="67"/>
  <c r="B9" i="66"/>
  <c r="B10" i="66" s="1"/>
  <c r="B11" i="66" s="1"/>
  <c r="B12" i="66" s="1"/>
  <c r="B13" i="66" s="1"/>
  <c r="B14" i="66" s="1"/>
  <c r="B15" i="66" s="1"/>
  <c r="B16" i="66" s="1"/>
  <c r="B17" i="66" s="1"/>
  <c r="B18" i="66" s="1"/>
  <c r="B19" i="66" s="1"/>
  <c r="B20" i="66" s="1"/>
  <c r="B21" i="66" s="1"/>
  <c r="B22" i="66" s="1"/>
  <c r="B23" i="66" s="1"/>
  <c r="B24" i="66" s="1"/>
  <c r="B25" i="66" s="1"/>
  <c r="B26" i="66" s="1"/>
  <c r="B27" i="66" s="1"/>
  <c r="B28" i="66" s="1"/>
  <c r="B29" i="66" s="1"/>
  <c r="B30" i="66" s="1"/>
  <c r="B31" i="66" s="1"/>
  <c r="B32" i="66" s="1"/>
  <c r="B33" i="66" s="1"/>
  <c r="B34" i="66" s="1"/>
  <c r="B35" i="66" s="1"/>
  <c r="B36" i="66" s="1"/>
  <c r="B37" i="66" s="1"/>
  <c r="C38" i="66" s="1"/>
  <c r="A9" i="66"/>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B8" i="66"/>
  <c r="A8" i="66"/>
  <c r="A4" i="66"/>
  <c r="C3" i="66"/>
  <c r="A4" i="65"/>
  <c r="C3" i="65"/>
  <c r="A4" i="64"/>
  <c r="C3" i="64"/>
  <c r="A4" i="63"/>
  <c r="C3" i="63"/>
  <c r="A4" i="62"/>
  <c r="C3" i="62"/>
  <c r="A4" i="61"/>
  <c r="C3" i="61"/>
  <c r="B8" i="60"/>
  <c r="B9" i="60" s="1"/>
  <c r="B10" i="60" s="1"/>
  <c r="B11" i="60" s="1"/>
  <c r="B12" i="60" s="1"/>
  <c r="B13" i="60" s="1"/>
  <c r="B14" i="60" s="1"/>
  <c r="B15" i="60" s="1"/>
  <c r="B16" i="60" s="1"/>
  <c r="B17" i="60" s="1"/>
  <c r="B18" i="60" s="1"/>
  <c r="B19" i="60" s="1"/>
  <c r="B20" i="60" s="1"/>
  <c r="B21" i="60" s="1"/>
  <c r="B22" i="60" s="1"/>
  <c r="B23" i="60" s="1"/>
  <c r="B24" i="60" s="1"/>
  <c r="B25" i="60" s="1"/>
  <c r="B26" i="60" s="1"/>
  <c r="B27" i="60" s="1"/>
  <c r="B28" i="60" s="1"/>
  <c r="B29" i="60" s="1"/>
  <c r="B30" i="60" s="1"/>
  <c r="A8" i="60"/>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4" i="60"/>
  <c r="C3" i="60"/>
  <c r="A4" i="59"/>
  <c r="C3" i="59"/>
  <c r="A4" i="58"/>
  <c r="C3" i="58"/>
  <c r="A4" i="57"/>
  <c r="C3" i="57"/>
  <c r="A4" i="56"/>
  <c r="C3" i="56"/>
  <c r="A4" i="55"/>
  <c r="C3" i="55"/>
  <c r="A4" i="54"/>
  <c r="C3" i="54"/>
  <c r="A4" i="53"/>
  <c r="C3" i="53"/>
  <c r="A4" i="52"/>
  <c r="C3" i="52"/>
  <c r="A4" i="51"/>
  <c r="C3" i="51"/>
  <c r="A4" i="50"/>
  <c r="C3" i="50"/>
  <c r="A4" i="49"/>
  <c r="C3" i="49"/>
  <c r="A4" i="48"/>
  <c r="C3" i="48"/>
  <c r="A4" i="47"/>
  <c r="C3" i="47"/>
  <c r="A4" i="46"/>
  <c r="C3" i="46"/>
  <c r="A4" i="45"/>
  <c r="C3" i="45"/>
  <c r="A4" i="44"/>
  <c r="C3" i="44"/>
  <c r="B12" i="43"/>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56" i="43" s="1"/>
  <c r="B57" i="43" s="1"/>
  <c r="B58" i="43" s="1"/>
  <c r="B59" i="43" s="1"/>
  <c r="B60" i="43" s="1"/>
  <c r="B61" i="43" s="1"/>
  <c r="B62" i="43" s="1"/>
  <c r="B63" i="43" s="1"/>
  <c r="B64" i="43" s="1"/>
  <c r="B65" i="43" s="1"/>
  <c r="B66" i="43" s="1"/>
  <c r="B67" i="43" s="1"/>
  <c r="B68" i="43" s="1"/>
  <c r="B69" i="43" s="1"/>
  <c r="B70" i="43" s="1"/>
  <c r="B71" i="43" s="1"/>
  <c r="B72" i="43" s="1"/>
  <c r="B73" i="43" s="1"/>
  <c r="B74" i="43" s="1"/>
  <c r="B75" i="43" s="1"/>
  <c r="B76" i="43" s="1"/>
  <c r="B77" i="43" s="1"/>
  <c r="B78" i="43" s="1"/>
  <c r="B79" i="43" s="1"/>
  <c r="B80" i="43" s="1"/>
  <c r="B81" i="43" s="1"/>
  <c r="B82" i="43" s="1"/>
  <c r="B83" i="43" s="1"/>
  <c r="B84" i="43" s="1"/>
  <c r="B85" i="43" s="1"/>
  <c r="B86" i="43" s="1"/>
  <c r="B87" i="43" s="1"/>
  <c r="B88" i="43" s="1"/>
  <c r="B89" i="43" s="1"/>
  <c r="B90" i="43" s="1"/>
  <c r="B91" i="43" s="1"/>
  <c r="B92" i="43" s="1"/>
  <c r="B93" i="43" s="1"/>
  <c r="B94" i="43" s="1"/>
  <c r="B95" i="43" s="1"/>
  <c r="B96" i="43" s="1"/>
  <c r="B97" i="43" s="1"/>
  <c r="B98" i="43" s="1"/>
  <c r="B99" i="43" s="1"/>
  <c r="B100" i="43" s="1"/>
  <c r="B101" i="43" s="1"/>
  <c r="B102" i="43" s="1"/>
  <c r="B103" i="43" s="1"/>
  <c r="B104" i="43" s="1"/>
  <c r="B105" i="43" s="1"/>
  <c r="B106" i="43" s="1"/>
  <c r="B107" i="43" s="1"/>
  <c r="B108" i="43" s="1"/>
  <c r="B109" i="43" s="1"/>
  <c r="B110" i="43" s="1"/>
  <c r="B111" i="43" s="1"/>
  <c r="B112" i="43" s="1"/>
  <c r="B113" i="43" s="1"/>
  <c r="B114" i="43" s="1"/>
  <c r="B115" i="43" s="1"/>
  <c r="B116" i="43" s="1"/>
  <c r="B117" i="43" s="1"/>
  <c r="B118" i="43" s="1"/>
  <c r="B119" i="43" s="1"/>
  <c r="B120" i="43" s="1"/>
  <c r="B121" i="43" s="1"/>
  <c r="B8" i="43"/>
  <c r="B9" i="43" s="1"/>
  <c r="B10" i="43" s="1"/>
  <c r="A8" i="43"/>
  <c r="A9" i="43" s="1"/>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4" i="43"/>
  <c r="C3" i="43"/>
  <c r="B12" i="42"/>
  <c r="B13" i="42" s="1"/>
  <c r="B14" i="42" s="1"/>
  <c r="B15" i="42" s="1"/>
  <c r="B16" i="42" s="1"/>
  <c r="B17" i="42" s="1"/>
  <c r="B8" i="42"/>
  <c r="B9" i="42" s="1"/>
  <c r="B10" i="42" s="1"/>
  <c r="A8" i="42"/>
  <c r="A9" i="42" s="1"/>
  <c r="A10" i="42" s="1"/>
  <c r="A11" i="42" s="1"/>
  <c r="A12" i="42" s="1"/>
  <c r="A13" i="42" s="1"/>
  <c r="A14" i="42" s="1"/>
  <c r="A15" i="42" s="1"/>
  <c r="A16" i="42" s="1"/>
  <c r="A17" i="42" s="1"/>
  <c r="A18" i="42" s="1"/>
  <c r="A19" i="42" s="1"/>
  <c r="A20" i="42" s="1"/>
  <c r="A21" i="42" s="1"/>
  <c r="A4" i="42"/>
  <c r="C3" i="42"/>
  <c r="C178" i="41"/>
  <c r="B12" i="4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60" i="41" s="1"/>
  <c r="B61" i="41" s="1"/>
  <c r="B62" i="41" s="1"/>
  <c r="B63" i="41" s="1"/>
  <c r="B64" i="41" s="1"/>
  <c r="B65" i="41" s="1"/>
  <c r="B66" i="41" s="1"/>
  <c r="B67" i="41" s="1"/>
  <c r="B68" i="41" s="1"/>
  <c r="B69" i="41" s="1"/>
  <c r="B70" i="41" s="1"/>
  <c r="B71" i="41" s="1"/>
  <c r="B72" i="41" s="1"/>
  <c r="B73" i="41" s="1"/>
  <c r="B74" i="41" s="1"/>
  <c r="B75" i="41" s="1"/>
  <c r="B76" i="41" s="1"/>
  <c r="B77" i="41" s="1"/>
  <c r="B78" i="41" s="1"/>
  <c r="B79" i="41" s="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B104" i="41" s="1"/>
  <c r="B105" i="41" s="1"/>
  <c r="B106" i="41" s="1"/>
  <c r="B107" i="41" s="1"/>
  <c r="B108" i="41" s="1"/>
  <c r="B109" i="41" s="1"/>
  <c r="B110" i="41" s="1"/>
  <c r="B111" i="41" s="1"/>
  <c r="B112" i="41" s="1"/>
  <c r="B113" i="41" s="1"/>
  <c r="B114" i="41" s="1"/>
  <c r="B115" i="41" s="1"/>
  <c r="B116" i="41" s="1"/>
  <c r="B117" i="41" s="1"/>
  <c r="B118" i="41" s="1"/>
  <c r="B119" i="41" s="1"/>
  <c r="B120" i="41" s="1"/>
  <c r="B121" i="41" s="1"/>
  <c r="B122" i="41" s="1"/>
  <c r="B123" i="41" s="1"/>
  <c r="B124" i="41" s="1"/>
  <c r="B125" i="41" s="1"/>
  <c r="B126" i="41" s="1"/>
  <c r="B127" i="41" s="1"/>
  <c r="B128" i="41" s="1"/>
  <c r="B129" i="41" s="1"/>
  <c r="B130" i="41" s="1"/>
  <c r="B131" i="41" s="1"/>
  <c r="B8" i="41"/>
  <c r="B9" i="41" s="1"/>
  <c r="B10" i="41" s="1"/>
  <c r="A8" i="4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4" i="41"/>
  <c r="C3" i="41"/>
  <c r="B8" i="40"/>
  <c r="B9" i="40" s="1"/>
  <c r="B10" i="40" s="1"/>
  <c r="B11" i="40" s="1"/>
  <c r="B12" i="40" s="1"/>
  <c r="B13" i="40" s="1"/>
  <c r="B14" i="40" s="1"/>
  <c r="A8" i="40"/>
  <c r="A9" i="40" s="1"/>
  <c r="A10" i="40" s="1"/>
  <c r="A11" i="40" s="1"/>
  <c r="A12" i="40" s="1"/>
  <c r="A13" i="40" s="1"/>
  <c r="A14" i="40" s="1"/>
  <c r="C3" i="40"/>
  <c r="B12" i="39"/>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59" i="39" s="1"/>
  <c r="B60" i="39" s="1"/>
  <c r="B61" i="39" s="1"/>
  <c r="B62" i="39" s="1"/>
  <c r="B63" i="39" s="1"/>
  <c r="B64" i="39" s="1"/>
  <c r="B65" i="39" s="1"/>
  <c r="B66" i="39" s="1"/>
  <c r="B67" i="39" s="1"/>
  <c r="B68" i="39" s="1"/>
  <c r="B69" i="39" s="1"/>
  <c r="B70" i="39" s="1"/>
  <c r="B71" i="39" s="1"/>
  <c r="B72" i="39" s="1"/>
  <c r="B73" i="39" s="1"/>
  <c r="B74" i="39" s="1"/>
  <c r="B75" i="39" s="1"/>
  <c r="B76" i="39" s="1"/>
  <c r="B77" i="39" s="1"/>
  <c r="B78" i="39" s="1"/>
  <c r="B79" i="39" s="1"/>
  <c r="B80" i="39" s="1"/>
  <c r="B81" i="39" s="1"/>
  <c r="B82" i="39" s="1"/>
  <c r="B83" i="39" s="1"/>
  <c r="B84" i="39" s="1"/>
  <c r="B85" i="39" s="1"/>
  <c r="B86" i="39" s="1"/>
  <c r="B87" i="39" s="1"/>
  <c r="B88" i="39" s="1"/>
  <c r="B89" i="39" s="1"/>
  <c r="B90" i="39" s="1"/>
  <c r="B91" i="39" s="1"/>
  <c r="B92" i="39" s="1"/>
  <c r="B93" i="39" s="1"/>
  <c r="B94" i="39" s="1"/>
  <c r="B95" i="39" s="1"/>
  <c r="B96" i="39" s="1"/>
  <c r="B97" i="39" s="1"/>
  <c r="B98" i="39" s="1"/>
  <c r="B99" i="39" s="1"/>
  <c r="B100" i="39" s="1"/>
  <c r="B101" i="39" s="1"/>
  <c r="B102" i="39" s="1"/>
  <c r="B103" i="39" s="1"/>
  <c r="B104" i="39" s="1"/>
  <c r="B105" i="39" s="1"/>
  <c r="B106" i="39" s="1"/>
  <c r="B107" i="39" s="1"/>
  <c r="B108" i="39" s="1"/>
  <c r="B109" i="39" s="1"/>
  <c r="B110" i="39" s="1"/>
  <c r="B111" i="39" s="1"/>
  <c r="B112" i="39" s="1"/>
  <c r="B113" i="39" s="1"/>
  <c r="B114" i="39" s="1"/>
  <c r="B115" i="39" s="1"/>
  <c r="B116" i="39" s="1"/>
  <c r="B117" i="39" s="1"/>
  <c r="B118" i="39" s="1"/>
  <c r="B119" i="39" s="1"/>
  <c r="B120" i="39" s="1"/>
  <c r="B121" i="39" s="1"/>
  <c r="B122" i="39" s="1"/>
  <c r="B123" i="39" s="1"/>
  <c r="B124" i="39" s="1"/>
  <c r="B125" i="39" s="1"/>
  <c r="B126" i="39" s="1"/>
  <c r="B127" i="39" s="1"/>
  <c r="B128" i="39" s="1"/>
  <c r="B129" i="39" s="1"/>
  <c r="B130" i="39" s="1"/>
  <c r="B131" i="39" s="1"/>
  <c r="B132" i="39" s="1"/>
  <c r="B133" i="39" s="1"/>
  <c r="B134" i="39" s="1"/>
  <c r="B135" i="39" s="1"/>
  <c r="B136" i="39" s="1"/>
  <c r="B137" i="39" s="1"/>
  <c r="B138" i="39" s="1"/>
  <c r="B139" i="39" s="1"/>
  <c r="B140" i="39" s="1"/>
  <c r="B141" i="39" s="1"/>
  <c r="B142" i="39" s="1"/>
  <c r="B143" i="39" s="1"/>
  <c r="B144" i="39" s="1"/>
  <c r="B145" i="39" s="1"/>
  <c r="B146" i="39" s="1"/>
  <c r="B147" i="39" s="1"/>
  <c r="B148" i="39" s="1"/>
  <c r="B149" i="39" s="1"/>
  <c r="B150" i="39" s="1"/>
  <c r="B151" i="39" s="1"/>
  <c r="B152" i="39" s="1"/>
  <c r="B153" i="39" s="1"/>
  <c r="B154" i="39" s="1"/>
  <c r="B155" i="39" s="1"/>
  <c r="B156" i="39" s="1"/>
  <c r="B157" i="39" s="1"/>
  <c r="B158" i="39" s="1"/>
  <c r="B159" i="39" s="1"/>
  <c r="B160" i="39" s="1"/>
  <c r="B161" i="39" s="1"/>
  <c r="B162" i="39" s="1"/>
  <c r="B163" i="39" s="1"/>
  <c r="B164" i="39" s="1"/>
  <c r="B165" i="39" s="1"/>
  <c r="B166" i="39" s="1"/>
  <c r="B167" i="39" s="1"/>
  <c r="B168" i="39" s="1"/>
  <c r="B169" i="39" s="1"/>
  <c r="B170" i="39" s="1"/>
  <c r="B171" i="39" s="1"/>
  <c r="B172" i="39" s="1"/>
  <c r="B173" i="39" s="1"/>
  <c r="B174" i="39" s="1"/>
  <c r="B175" i="39" s="1"/>
  <c r="B176" i="39" s="1"/>
  <c r="B177" i="39" s="1"/>
  <c r="B178" i="39" s="1"/>
  <c r="B179" i="39" s="1"/>
  <c r="B180" i="39" s="1"/>
  <c r="B181" i="39" s="1"/>
  <c r="B182" i="39" s="1"/>
  <c r="B183" i="39" s="1"/>
  <c r="B184" i="39" s="1"/>
  <c r="B185" i="39" s="1"/>
  <c r="B186" i="39" s="1"/>
  <c r="B187" i="39" s="1"/>
  <c r="B188" i="39" s="1"/>
  <c r="B189" i="39" s="1"/>
  <c r="B190" i="39" s="1"/>
  <c r="B191" i="39" s="1"/>
  <c r="B192" i="39" s="1"/>
  <c r="B193" i="39" s="1"/>
  <c r="B194" i="39" s="1"/>
  <c r="B195" i="39" s="1"/>
  <c r="B196" i="39" s="1"/>
  <c r="B197" i="39" s="1"/>
  <c r="B198" i="39" s="1"/>
  <c r="B199" i="39" s="1"/>
  <c r="B200" i="39" s="1"/>
  <c r="B201" i="39" s="1"/>
  <c r="B202" i="39" s="1"/>
  <c r="B203" i="39" s="1"/>
  <c r="B204" i="39" s="1"/>
  <c r="B205" i="39" s="1"/>
  <c r="B206" i="39" s="1"/>
  <c r="B207" i="39" s="1"/>
  <c r="B208" i="39" s="1"/>
  <c r="B209" i="39" s="1"/>
  <c r="B210" i="39" s="1"/>
  <c r="B211" i="39" s="1"/>
  <c r="B212" i="39" s="1"/>
  <c r="B213" i="39" s="1"/>
  <c r="B214" i="39" s="1"/>
  <c r="B215" i="39" s="1"/>
  <c r="B216" i="39" s="1"/>
  <c r="B217" i="39" s="1"/>
  <c r="B8" i="39"/>
  <c r="B9" i="39" s="1"/>
  <c r="B10" i="39" s="1"/>
  <c r="A8" i="39"/>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A203" i="39" s="1"/>
  <c r="A204" i="39" s="1"/>
  <c r="A205" i="39" s="1"/>
  <c r="A206" i="39" s="1"/>
  <c r="A207" i="39" s="1"/>
  <c r="A208" i="39" s="1"/>
  <c r="A209" i="39" s="1"/>
  <c r="A210" i="39" s="1"/>
  <c r="A211" i="39" s="1"/>
  <c r="A212" i="39" s="1"/>
  <c r="A213" i="39" s="1"/>
  <c r="A214" i="39" s="1"/>
  <c r="A215" i="39" s="1"/>
  <c r="A216" i="39" s="1"/>
  <c r="A217" i="39" s="1"/>
  <c r="A4" i="39"/>
  <c r="C3" i="39"/>
  <c r="B12" i="38"/>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59" i="38" s="1"/>
  <c r="B60" i="38" s="1"/>
  <c r="B61" i="38" s="1"/>
  <c r="B62" i="38" s="1"/>
  <c r="B63" i="38" s="1"/>
  <c r="B64" i="38" s="1"/>
  <c r="B65" i="38" s="1"/>
  <c r="B66" i="38" s="1"/>
  <c r="B67" i="38" s="1"/>
  <c r="B68" i="38" s="1"/>
  <c r="B69" i="38" s="1"/>
  <c r="B70" i="38" s="1"/>
  <c r="B71" i="38" s="1"/>
  <c r="B72" i="38" s="1"/>
  <c r="B73" i="38" s="1"/>
  <c r="B74" i="38" s="1"/>
  <c r="B75" i="38" s="1"/>
  <c r="B76" i="38" s="1"/>
  <c r="B77" i="38" s="1"/>
  <c r="B78" i="38" s="1"/>
  <c r="B79" i="38" s="1"/>
  <c r="B80" i="38" s="1"/>
  <c r="B81" i="38" s="1"/>
  <c r="B82" i="38" s="1"/>
  <c r="B83" i="38" s="1"/>
  <c r="B84" i="38" s="1"/>
  <c r="B85" i="38" s="1"/>
  <c r="B86" i="38" s="1"/>
  <c r="B87" i="38" s="1"/>
  <c r="B88" i="38" s="1"/>
  <c r="B89" i="38" s="1"/>
  <c r="B90" i="38" s="1"/>
  <c r="B91" i="38" s="1"/>
  <c r="B92" i="38" s="1"/>
  <c r="B93" i="38" s="1"/>
  <c r="B94" i="38" s="1"/>
  <c r="B95" i="38" s="1"/>
  <c r="B96" i="38" s="1"/>
  <c r="B97" i="38" s="1"/>
  <c r="B98" i="38" s="1"/>
  <c r="B99" i="38" s="1"/>
  <c r="B100" i="38" s="1"/>
  <c r="B101" i="38" s="1"/>
  <c r="B102" i="38" s="1"/>
  <c r="B103" i="38" s="1"/>
  <c r="B104" i="38" s="1"/>
  <c r="B105" i="38" s="1"/>
  <c r="B106" i="38" s="1"/>
  <c r="B107" i="38" s="1"/>
  <c r="B108" i="38" s="1"/>
  <c r="B109" i="38" s="1"/>
  <c r="B110" i="38" s="1"/>
  <c r="B111" i="38" s="1"/>
  <c r="B112" i="38" s="1"/>
  <c r="B113" i="38" s="1"/>
  <c r="B114" i="38" s="1"/>
  <c r="B115" i="38" s="1"/>
  <c r="B116" i="38" s="1"/>
  <c r="B117" i="38" s="1"/>
  <c r="B118" i="38" s="1"/>
  <c r="B119" i="38" s="1"/>
  <c r="B120" i="38" s="1"/>
  <c r="B121" i="38" s="1"/>
  <c r="B122" i="38" s="1"/>
  <c r="B123" i="38" s="1"/>
  <c r="B124" i="38" s="1"/>
  <c r="B125" i="38" s="1"/>
  <c r="B126" i="38" s="1"/>
  <c r="B127" i="38" s="1"/>
  <c r="B128" i="38" s="1"/>
  <c r="B129" i="38" s="1"/>
  <c r="B130" i="38" s="1"/>
  <c r="B131" i="38" s="1"/>
  <c r="B132" i="38" s="1"/>
  <c r="B133" i="38" s="1"/>
  <c r="B134" i="38" s="1"/>
  <c r="B135" i="38" s="1"/>
  <c r="B136" i="38" s="1"/>
  <c r="B137" i="38" s="1"/>
  <c r="B138" i="38" s="1"/>
  <c r="B139" i="38" s="1"/>
  <c r="B140" i="38" s="1"/>
  <c r="B141" i="38" s="1"/>
  <c r="B142" i="38" s="1"/>
  <c r="B143" i="38" s="1"/>
  <c r="B144" i="38" s="1"/>
  <c r="B145" i="38" s="1"/>
  <c r="B146" i="38" s="1"/>
  <c r="B147" i="38" s="1"/>
  <c r="B148" i="38" s="1"/>
  <c r="B149" i="38" s="1"/>
  <c r="B150" i="38" s="1"/>
  <c r="B151" i="38" s="1"/>
  <c r="B152" i="38" s="1"/>
  <c r="B153" i="38" s="1"/>
  <c r="B154" i="38" s="1"/>
  <c r="B155" i="38" s="1"/>
  <c r="B156" i="38" s="1"/>
  <c r="B157" i="38" s="1"/>
  <c r="B158" i="38" s="1"/>
  <c r="B159" i="38" s="1"/>
  <c r="B160" i="38" s="1"/>
  <c r="B161" i="38" s="1"/>
  <c r="B162" i="38" s="1"/>
  <c r="B163" i="38" s="1"/>
  <c r="B164" i="38" s="1"/>
  <c r="B165" i="38" s="1"/>
  <c r="B166" i="38" s="1"/>
  <c r="B167" i="38" s="1"/>
  <c r="B168" i="38" s="1"/>
  <c r="B169" i="38" s="1"/>
  <c r="B170" i="38" s="1"/>
  <c r="B171" i="38" s="1"/>
  <c r="B172" i="38" s="1"/>
  <c r="B173" i="38" s="1"/>
  <c r="B174" i="38" s="1"/>
  <c r="B175" i="38" s="1"/>
  <c r="B176" i="38" s="1"/>
  <c r="B177" i="38" s="1"/>
  <c r="B178" i="38" s="1"/>
  <c r="B179" i="38" s="1"/>
  <c r="B180" i="38" s="1"/>
  <c r="B181" i="38" s="1"/>
  <c r="B182" i="38" s="1"/>
  <c r="B183" i="38" s="1"/>
  <c r="B184" i="38" s="1"/>
  <c r="B185" i="38" s="1"/>
  <c r="B186" i="38" s="1"/>
  <c r="B187" i="38" s="1"/>
  <c r="B188" i="38" s="1"/>
  <c r="B189" i="38" s="1"/>
  <c r="B190" i="38" s="1"/>
  <c r="B191" i="38" s="1"/>
  <c r="B192" i="38" s="1"/>
  <c r="B193" i="38" s="1"/>
  <c r="B194" i="38" s="1"/>
  <c r="B195" i="38" s="1"/>
  <c r="B196" i="38" s="1"/>
  <c r="B197" i="38" s="1"/>
  <c r="B198" i="38" s="1"/>
  <c r="B199" i="38" s="1"/>
  <c r="B200" i="38" s="1"/>
  <c r="B201" i="38" s="1"/>
  <c r="B202" i="38" s="1"/>
  <c r="B203" i="38" s="1"/>
  <c r="B204" i="38" s="1"/>
  <c r="B205" i="38" s="1"/>
  <c r="B206" i="38" s="1"/>
  <c r="B207" i="38" s="1"/>
  <c r="B208" i="38" s="1"/>
  <c r="B209" i="38" s="1"/>
  <c r="B210" i="38" s="1"/>
  <c r="B211" i="38" s="1"/>
  <c r="B212" i="38" s="1"/>
  <c r="B213" i="38" s="1"/>
  <c r="B214" i="38" s="1"/>
  <c r="B215" i="38" s="1"/>
  <c r="B216" i="38" s="1"/>
  <c r="B217" i="38" s="1"/>
  <c r="B218" i="38" s="1"/>
  <c r="B219" i="38" s="1"/>
  <c r="B220" i="38" s="1"/>
  <c r="B221" i="38" s="1"/>
  <c r="B222" i="38" s="1"/>
  <c r="B223" i="38" s="1"/>
  <c r="B224" i="38" s="1"/>
  <c r="B225" i="38" s="1"/>
  <c r="B226" i="38" s="1"/>
  <c r="B227" i="38" s="1"/>
  <c r="B228" i="38" s="1"/>
  <c r="B229" i="38" s="1"/>
  <c r="B230" i="38" s="1"/>
  <c r="B231" i="38" s="1"/>
  <c r="B232" i="38" s="1"/>
  <c r="B233" i="38" s="1"/>
  <c r="B234" i="38" s="1"/>
  <c r="B235" i="38" s="1"/>
  <c r="B236" i="38" s="1"/>
  <c r="B237" i="38" s="1"/>
  <c r="B238" i="38" s="1"/>
  <c r="B239" i="38" s="1"/>
  <c r="B240" i="38" s="1"/>
  <c r="B241" i="38" s="1"/>
  <c r="B242" i="38" s="1"/>
  <c r="B243" i="38" s="1"/>
  <c r="B244" i="38" s="1"/>
  <c r="B245" i="38" s="1"/>
  <c r="B246" i="38" s="1"/>
  <c r="B247" i="38" s="1"/>
  <c r="B248" i="38" s="1"/>
  <c r="B249" i="38" s="1"/>
  <c r="B250" i="38" s="1"/>
  <c r="B251" i="38" s="1"/>
  <c r="B252" i="38" s="1"/>
  <c r="B253" i="38" s="1"/>
  <c r="B254" i="38" s="1"/>
  <c r="B255" i="38" s="1"/>
  <c r="B256" i="38" s="1"/>
  <c r="B257" i="38" s="1"/>
  <c r="B258" i="38" s="1"/>
  <c r="B259" i="38" s="1"/>
  <c r="B260" i="38" s="1"/>
  <c r="B261" i="38" s="1"/>
  <c r="B262" i="38" s="1"/>
  <c r="B263" i="38" s="1"/>
  <c r="B264" i="38" s="1"/>
  <c r="B265" i="38" s="1"/>
  <c r="B266" i="38" s="1"/>
  <c r="B267" i="38" s="1"/>
  <c r="B268" i="38" s="1"/>
  <c r="B269" i="38" s="1"/>
  <c r="B270" i="38" s="1"/>
  <c r="B271" i="38" s="1"/>
  <c r="B272" i="38" s="1"/>
  <c r="B273" i="38" s="1"/>
  <c r="B274" i="38" s="1"/>
  <c r="B275" i="38" s="1"/>
  <c r="B276" i="38" s="1"/>
  <c r="B277" i="38" s="1"/>
  <c r="B278" i="38" s="1"/>
  <c r="B279" i="38" s="1"/>
  <c r="B280" i="38" s="1"/>
  <c r="B281" i="38" s="1"/>
  <c r="B282" i="38" s="1"/>
  <c r="B283" i="38" s="1"/>
  <c r="B284" i="38" s="1"/>
  <c r="B285" i="38" s="1"/>
  <c r="B286" i="38" s="1"/>
  <c r="B287" i="38" s="1"/>
  <c r="B288" i="38" s="1"/>
  <c r="B289" i="38" s="1"/>
  <c r="B290" i="38" s="1"/>
  <c r="B291" i="38" s="1"/>
  <c r="B292" i="38" s="1"/>
  <c r="B293" i="38" s="1"/>
  <c r="B294" i="38" s="1"/>
  <c r="B295" i="38" s="1"/>
  <c r="B296" i="38" s="1"/>
  <c r="B297" i="38" s="1"/>
  <c r="B298" i="38" s="1"/>
  <c r="B299" i="38" s="1"/>
  <c r="B300" i="38" s="1"/>
  <c r="B301" i="38" s="1"/>
  <c r="B302" i="38" s="1"/>
  <c r="B303" i="38" s="1"/>
  <c r="B304" i="38" s="1"/>
  <c r="B305" i="38" s="1"/>
  <c r="B306" i="38" s="1"/>
  <c r="B307" i="38" s="1"/>
  <c r="B308" i="38" s="1"/>
  <c r="B309" i="38" s="1"/>
  <c r="B310" i="38" s="1"/>
  <c r="B311" i="38" s="1"/>
  <c r="B312" i="38" s="1"/>
  <c r="B313" i="38" s="1"/>
  <c r="B314" i="38" s="1"/>
  <c r="B315" i="38" s="1"/>
  <c r="B316" i="38" s="1"/>
  <c r="B317" i="38" s="1"/>
  <c r="B318" i="38" s="1"/>
  <c r="B319" i="38" s="1"/>
  <c r="B320" i="38" s="1"/>
  <c r="B8" i="38"/>
  <c r="B9" i="38" s="1"/>
  <c r="B10" i="38" s="1"/>
  <c r="A8" i="38"/>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4" i="38"/>
  <c r="C3" i="38"/>
  <c r="B12" i="37"/>
  <c r="B13" i="37" s="1"/>
  <c r="B14" i="37" s="1"/>
  <c r="B15" i="37" s="1"/>
  <c r="B16" i="37" s="1"/>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60" i="37" s="1"/>
  <c r="B61" i="37" s="1"/>
  <c r="B62" i="37" s="1"/>
  <c r="B63" i="37" s="1"/>
  <c r="B64" i="37" s="1"/>
  <c r="B65" i="37" s="1"/>
  <c r="B66" i="37" s="1"/>
  <c r="B67" i="37" s="1"/>
  <c r="B68" i="37" s="1"/>
  <c r="B69" i="37" s="1"/>
  <c r="B70" i="37" s="1"/>
  <c r="B71" i="37" s="1"/>
  <c r="B72" i="37" s="1"/>
  <c r="B73" i="37" s="1"/>
  <c r="B74" i="37" s="1"/>
  <c r="B75" i="37" s="1"/>
  <c r="B76" i="37" s="1"/>
  <c r="B77" i="37" s="1"/>
  <c r="B78" i="37" s="1"/>
  <c r="B79" i="37" s="1"/>
  <c r="B80" i="37" s="1"/>
  <c r="B81" i="37" s="1"/>
  <c r="B82" i="37" s="1"/>
  <c r="B83" i="37" s="1"/>
  <c r="B84" i="37" s="1"/>
  <c r="B85" i="37" s="1"/>
  <c r="B86" i="37" s="1"/>
  <c r="B87" i="37" s="1"/>
  <c r="B88" i="37" s="1"/>
  <c r="B89" i="37" s="1"/>
  <c r="B90" i="37" s="1"/>
  <c r="B91" i="37" s="1"/>
  <c r="B92" i="37" s="1"/>
  <c r="B93" i="37" s="1"/>
  <c r="B94" i="37" s="1"/>
  <c r="B95" i="37" s="1"/>
  <c r="B96" i="37" s="1"/>
  <c r="B97" i="37" s="1"/>
  <c r="B98" i="37" s="1"/>
  <c r="B99" i="37" s="1"/>
  <c r="B100" i="37" s="1"/>
  <c r="B101" i="37" s="1"/>
  <c r="B102" i="37" s="1"/>
  <c r="B103" i="37" s="1"/>
  <c r="B104" i="37" s="1"/>
  <c r="B105" i="37" s="1"/>
  <c r="B106" i="37" s="1"/>
  <c r="B107" i="37" s="1"/>
  <c r="B108" i="37" s="1"/>
  <c r="B109" i="37" s="1"/>
  <c r="B110" i="37" s="1"/>
  <c r="B111" i="37" s="1"/>
  <c r="B112" i="37" s="1"/>
  <c r="B113" i="37" s="1"/>
  <c r="B114" i="37" s="1"/>
  <c r="B115" i="37" s="1"/>
  <c r="B116" i="37" s="1"/>
  <c r="B117" i="37" s="1"/>
  <c r="B118" i="37" s="1"/>
  <c r="B119" i="37" s="1"/>
  <c r="B120" i="37" s="1"/>
  <c r="B121" i="37" s="1"/>
  <c r="B122" i="37" s="1"/>
  <c r="B123" i="37" s="1"/>
  <c r="B124" i="37" s="1"/>
  <c r="B125" i="37" s="1"/>
  <c r="B126" i="37" s="1"/>
  <c r="B127" i="37" s="1"/>
  <c r="B128" i="37" s="1"/>
  <c r="B129" i="37" s="1"/>
  <c r="B130" i="37" s="1"/>
  <c r="B131" i="37" s="1"/>
  <c r="B132" i="37" s="1"/>
  <c r="B133" i="37" s="1"/>
  <c r="B134" i="37" s="1"/>
  <c r="B135" i="37" s="1"/>
  <c r="B136" i="37" s="1"/>
  <c r="B137" i="37" s="1"/>
  <c r="B138" i="37" s="1"/>
  <c r="B139" i="37" s="1"/>
  <c r="B140" i="37" s="1"/>
  <c r="B141" i="37" s="1"/>
  <c r="B142" i="37" s="1"/>
  <c r="B143" i="37" s="1"/>
  <c r="B144" i="37" s="1"/>
  <c r="B145" i="37" s="1"/>
  <c r="B146" i="37" s="1"/>
  <c r="B147" i="37" s="1"/>
  <c r="B148" i="37" s="1"/>
  <c r="B149" i="37" s="1"/>
  <c r="B150" i="37" s="1"/>
  <c r="B151" i="37" s="1"/>
  <c r="B152" i="37" s="1"/>
  <c r="B153" i="37" s="1"/>
  <c r="B154" i="37" s="1"/>
  <c r="B155" i="37" s="1"/>
  <c r="B156" i="37" s="1"/>
  <c r="B157" i="37" s="1"/>
  <c r="B158" i="37" s="1"/>
  <c r="B159" i="37" s="1"/>
  <c r="B160" i="37" s="1"/>
  <c r="B161" i="37" s="1"/>
  <c r="B162" i="37" s="1"/>
  <c r="B163" i="37" s="1"/>
  <c r="B164" i="37" s="1"/>
  <c r="B165" i="37" s="1"/>
  <c r="B166" i="37" s="1"/>
  <c r="B167" i="37" s="1"/>
  <c r="B168" i="37" s="1"/>
  <c r="B169" i="37" s="1"/>
  <c r="B170" i="37" s="1"/>
  <c r="B171" i="37" s="1"/>
  <c r="B172" i="37" s="1"/>
  <c r="B173" i="37" s="1"/>
  <c r="B174" i="37" s="1"/>
  <c r="B175" i="37" s="1"/>
  <c r="B176" i="37" s="1"/>
  <c r="B177" i="37" s="1"/>
  <c r="B178" i="37" s="1"/>
  <c r="B179" i="37" s="1"/>
  <c r="B180" i="37" s="1"/>
  <c r="B181" i="37" s="1"/>
  <c r="B182" i="37" s="1"/>
  <c r="B183" i="37" s="1"/>
  <c r="B184" i="37" s="1"/>
  <c r="B185" i="37" s="1"/>
  <c r="B186" i="37" s="1"/>
  <c r="B187" i="37" s="1"/>
  <c r="B188" i="37" s="1"/>
  <c r="B189" i="37" s="1"/>
  <c r="B190" i="37" s="1"/>
  <c r="B191" i="37" s="1"/>
  <c r="B192" i="37" s="1"/>
  <c r="B193" i="37" s="1"/>
  <c r="B194" i="37" s="1"/>
  <c r="B195" i="37" s="1"/>
  <c r="B196" i="37" s="1"/>
  <c r="B197" i="37" s="1"/>
  <c r="B198" i="37" s="1"/>
  <c r="B199" i="37" s="1"/>
  <c r="B200" i="37" s="1"/>
  <c r="B201" i="37" s="1"/>
  <c r="B202" i="37" s="1"/>
  <c r="B203" i="37" s="1"/>
  <c r="B204" i="37" s="1"/>
  <c r="B205" i="37" s="1"/>
  <c r="B206" i="37" s="1"/>
  <c r="B207" i="37" s="1"/>
  <c r="B208" i="37" s="1"/>
  <c r="B209" i="37" s="1"/>
  <c r="B210" i="37" s="1"/>
  <c r="B211" i="37" s="1"/>
  <c r="B212" i="37" s="1"/>
  <c r="B213" i="37" s="1"/>
  <c r="B214" i="37" s="1"/>
  <c r="B215" i="37" s="1"/>
  <c r="B216" i="37" s="1"/>
  <c r="B217" i="37" s="1"/>
  <c r="B8" i="37"/>
  <c r="B9" i="37" s="1"/>
  <c r="B10" i="37" s="1"/>
  <c r="A8" i="37"/>
  <c r="A9" i="37" s="1"/>
  <c r="A10" i="37" s="1"/>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12" i="37" s="1"/>
  <c r="A213" i="37" s="1"/>
  <c r="A214" i="37" s="1"/>
  <c r="A215" i="37" s="1"/>
  <c r="A216" i="37" s="1"/>
  <c r="A217" i="37" s="1"/>
  <c r="A4" i="37"/>
  <c r="C3" i="37"/>
  <c r="B8" i="36"/>
  <c r="B9" i="36" s="1"/>
  <c r="B10" i="36" s="1"/>
  <c r="B11" i="36" s="1"/>
  <c r="B12" i="36" s="1"/>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5" i="36" s="1"/>
  <c r="B46" i="36" s="1"/>
  <c r="B47" i="36" s="1"/>
  <c r="B48" i="36" s="1"/>
  <c r="B49" i="36" s="1"/>
  <c r="B50" i="36" s="1"/>
  <c r="B51" i="36" s="1"/>
  <c r="B52" i="36" s="1"/>
  <c r="B53" i="36" s="1"/>
  <c r="B54" i="36" s="1"/>
  <c r="B55" i="36" s="1"/>
  <c r="B56" i="36" s="1"/>
  <c r="B57" i="36" s="1"/>
  <c r="B58" i="36" s="1"/>
  <c r="B59" i="36" s="1"/>
  <c r="B60" i="36" s="1"/>
  <c r="B61" i="36" s="1"/>
  <c r="B62" i="36" s="1"/>
  <c r="B63" i="36" s="1"/>
  <c r="B64" i="36" s="1"/>
  <c r="B65" i="36" s="1"/>
  <c r="B66" i="36" s="1"/>
  <c r="B67" i="36" s="1"/>
  <c r="B68" i="36" s="1"/>
  <c r="B69" i="36" s="1"/>
  <c r="B70" i="36" s="1"/>
  <c r="B71" i="36" s="1"/>
  <c r="B72" i="36" s="1"/>
  <c r="B73" i="36" s="1"/>
  <c r="B74" i="36" s="1"/>
  <c r="B75" i="36" s="1"/>
  <c r="B76" i="36" s="1"/>
  <c r="B77" i="36" s="1"/>
  <c r="B78" i="36" s="1"/>
  <c r="B79" i="36" s="1"/>
  <c r="B80" i="36" s="1"/>
  <c r="B81" i="36" s="1"/>
  <c r="B82" i="36" s="1"/>
  <c r="B83" i="36" s="1"/>
  <c r="B84" i="36" s="1"/>
  <c r="B85" i="36" s="1"/>
  <c r="B86" i="36" s="1"/>
  <c r="B87" i="36" s="1"/>
  <c r="B88" i="36" s="1"/>
  <c r="B89" i="36" s="1"/>
  <c r="B90" i="36" s="1"/>
  <c r="B91" i="36" s="1"/>
  <c r="B92" i="36" s="1"/>
  <c r="B93" i="36" s="1"/>
  <c r="B94" i="36" s="1"/>
  <c r="B95" i="36" s="1"/>
  <c r="B96" i="36" s="1"/>
  <c r="B97" i="36" s="1"/>
  <c r="B98" i="36" s="1"/>
  <c r="B99" i="36" s="1"/>
  <c r="B100" i="36" s="1"/>
  <c r="B101" i="36" s="1"/>
  <c r="B102" i="36" s="1"/>
  <c r="B103" i="36" s="1"/>
  <c r="B104" i="36" s="1"/>
  <c r="B105" i="36" s="1"/>
  <c r="B106" i="36" s="1"/>
  <c r="B107" i="36" s="1"/>
  <c r="B108" i="36" s="1"/>
  <c r="B109" i="36" s="1"/>
  <c r="B110" i="36" s="1"/>
  <c r="B111" i="36" s="1"/>
  <c r="B112" i="36" s="1"/>
  <c r="B113" i="36" s="1"/>
  <c r="B114" i="36" s="1"/>
  <c r="B115" i="36" s="1"/>
  <c r="B116" i="36" s="1"/>
  <c r="B117" i="36" s="1"/>
  <c r="B118" i="36" s="1"/>
  <c r="B119" i="36" s="1"/>
  <c r="B120" i="36" s="1"/>
  <c r="B121" i="36" s="1"/>
  <c r="B122" i="36" s="1"/>
  <c r="B123" i="36" s="1"/>
  <c r="B124" i="36" s="1"/>
  <c r="B125" i="36" s="1"/>
  <c r="B126" i="36" s="1"/>
  <c r="B127" i="36" s="1"/>
  <c r="B128" i="36" s="1"/>
  <c r="B129" i="36" s="1"/>
  <c r="B130" i="36" s="1"/>
  <c r="B131" i="36" s="1"/>
  <c r="B132" i="36" s="1"/>
  <c r="B133" i="36" s="1"/>
  <c r="B134" i="36" s="1"/>
  <c r="B135" i="36" s="1"/>
  <c r="B136" i="36" s="1"/>
  <c r="B137" i="36" s="1"/>
  <c r="B138" i="36" s="1"/>
  <c r="B139" i="36" s="1"/>
  <c r="B140" i="36" s="1"/>
  <c r="B141" i="36" s="1"/>
  <c r="B142" i="36" s="1"/>
  <c r="B143" i="36" s="1"/>
  <c r="B144" i="36" s="1"/>
  <c r="B145" i="36" s="1"/>
  <c r="B146" i="36" s="1"/>
  <c r="B147" i="36" s="1"/>
  <c r="B148" i="36" s="1"/>
  <c r="B149" i="36" s="1"/>
  <c r="B150" i="36" s="1"/>
  <c r="B151" i="36" s="1"/>
  <c r="B152" i="36" s="1"/>
  <c r="B153" i="36" s="1"/>
  <c r="B154" i="36" s="1"/>
  <c r="B155" i="36" s="1"/>
  <c r="B156" i="36" s="1"/>
  <c r="B157" i="36" s="1"/>
  <c r="B158" i="36" s="1"/>
  <c r="B159" i="36" s="1"/>
  <c r="B160" i="36" s="1"/>
  <c r="B161" i="36" s="1"/>
  <c r="B162" i="36" s="1"/>
  <c r="B163" i="36" s="1"/>
  <c r="B164" i="36" s="1"/>
  <c r="B165" i="36" s="1"/>
  <c r="B166" i="36" s="1"/>
  <c r="B167" i="36" s="1"/>
  <c r="B168" i="36" s="1"/>
  <c r="B169" i="36" s="1"/>
  <c r="B170" i="36" s="1"/>
  <c r="B171" i="36" s="1"/>
  <c r="B172" i="36" s="1"/>
  <c r="B173" i="36" s="1"/>
  <c r="B174" i="36" s="1"/>
  <c r="B175" i="36" s="1"/>
  <c r="B176" i="36" s="1"/>
  <c r="B177" i="36" s="1"/>
  <c r="B178" i="36" s="1"/>
  <c r="B179" i="36" s="1"/>
  <c r="B180" i="36" s="1"/>
  <c r="B181" i="36" s="1"/>
  <c r="B182" i="36" s="1"/>
  <c r="B183" i="36" s="1"/>
  <c r="B184" i="36" s="1"/>
  <c r="B185" i="36" s="1"/>
  <c r="B186" i="36" s="1"/>
  <c r="B187" i="36" s="1"/>
  <c r="B188" i="36" s="1"/>
  <c r="B189" i="36" s="1"/>
  <c r="B190" i="36" s="1"/>
  <c r="B191" i="36" s="1"/>
  <c r="B192" i="36" s="1"/>
  <c r="B193" i="36" s="1"/>
  <c r="B194" i="36" s="1"/>
  <c r="B195" i="36" s="1"/>
  <c r="B196" i="36" s="1"/>
  <c r="B197" i="36" s="1"/>
  <c r="B198" i="36" s="1"/>
  <c r="B199" i="36" s="1"/>
  <c r="B200" i="36" s="1"/>
  <c r="B201" i="36" s="1"/>
  <c r="B202" i="36" s="1"/>
  <c r="B203" i="36" s="1"/>
  <c r="B204" i="36" s="1"/>
  <c r="B205" i="36" s="1"/>
  <c r="B206" i="36" s="1"/>
  <c r="B207" i="36" s="1"/>
  <c r="B208" i="36" s="1"/>
  <c r="B209" i="36" s="1"/>
  <c r="B210" i="36" s="1"/>
  <c r="B211" i="36" s="1"/>
  <c r="B212" i="36" s="1"/>
  <c r="B213" i="36" s="1"/>
  <c r="B214" i="36" s="1"/>
  <c r="B215" i="36" s="1"/>
  <c r="B216" i="36" s="1"/>
  <c r="B217" i="36" s="1"/>
  <c r="A8" i="36"/>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A208" i="36" s="1"/>
  <c r="A209" i="36" s="1"/>
  <c r="A210" i="36" s="1"/>
  <c r="A211" i="36" s="1"/>
  <c r="A212" i="36" s="1"/>
  <c r="A213" i="36" s="1"/>
  <c r="A214" i="36" s="1"/>
  <c r="A215" i="36" s="1"/>
  <c r="A216" i="36" s="1"/>
  <c r="A217" i="36" s="1"/>
  <c r="A4" i="36"/>
  <c r="C3" i="36"/>
  <c r="B12" i="35"/>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86" i="35" s="1"/>
  <c r="B87" i="35" s="1"/>
  <c r="B88" i="35" s="1"/>
  <c r="B89" i="35" s="1"/>
  <c r="B90" i="35" s="1"/>
  <c r="B91" i="35" s="1"/>
  <c r="B92" i="35" s="1"/>
  <c r="B93" i="35" s="1"/>
  <c r="B94" i="35" s="1"/>
  <c r="B95" i="35" s="1"/>
  <c r="B96" i="35" s="1"/>
  <c r="B97" i="35" s="1"/>
  <c r="B98" i="35" s="1"/>
  <c r="B99" i="35" s="1"/>
  <c r="B100" i="35" s="1"/>
  <c r="B101" i="35" s="1"/>
  <c r="B102" i="35" s="1"/>
  <c r="B103" i="35" s="1"/>
  <c r="B104" i="35" s="1"/>
  <c r="B105" i="35" s="1"/>
  <c r="B106" i="35" s="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156" i="35" s="1"/>
  <c r="B157" i="35" s="1"/>
  <c r="B158" i="35" s="1"/>
  <c r="B159" i="35" s="1"/>
  <c r="B160" i="35" s="1"/>
  <c r="B161" i="35" s="1"/>
  <c r="B162" i="35" s="1"/>
  <c r="B163" i="35" s="1"/>
  <c r="B164" i="35" s="1"/>
  <c r="B165" i="35" s="1"/>
  <c r="B166" i="35" s="1"/>
  <c r="B167" i="35" s="1"/>
  <c r="B168" i="35" s="1"/>
  <c r="B169" i="35" s="1"/>
  <c r="B170" i="35" s="1"/>
  <c r="B171" i="35" s="1"/>
  <c r="B172" i="35" s="1"/>
  <c r="B173" i="35" s="1"/>
  <c r="B174" i="35" s="1"/>
  <c r="B175" i="35" s="1"/>
  <c r="B176" i="35" s="1"/>
  <c r="B177" i="35" s="1"/>
  <c r="B178" i="35" s="1"/>
  <c r="B179" i="35" s="1"/>
  <c r="B180" i="35" s="1"/>
  <c r="B181" i="35" s="1"/>
  <c r="B182" i="35" s="1"/>
  <c r="B183" i="35" s="1"/>
  <c r="B184" i="35" s="1"/>
  <c r="B185" i="35" s="1"/>
  <c r="B186" i="35" s="1"/>
  <c r="B187" i="35" s="1"/>
  <c r="B188" i="35" s="1"/>
  <c r="B189" i="35" s="1"/>
  <c r="B190" i="35" s="1"/>
  <c r="B191" i="35" s="1"/>
  <c r="B192" i="35" s="1"/>
  <c r="B193" i="35" s="1"/>
  <c r="B194" i="35" s="1"/>
  <c r="B195" i="35" s="1"/>
  <c r="B196" i="35" s="1"/>
  <c r="B197" i="35" s="1"/>
  <c r="B198" i="35" s="1"/>
  <c r="B199" i="35" s="1"/>
  <c r="B200" i="35" s="1"/>
  <c r="B201" i="35" s="1"/>
  <c r="B202" i="35" s="1"/>
  <c r="B203" i="35" s="1"/>
  <c r="B204" i="35" s="1"/>
  <c r="B205" i="35" s="1"/>
  <c r="B206" i="35" s="1"/>
  <c r="B207" i="35" s="1"/>
  <c r="B208" i="35" s="1"/>
  <c r="B209" i="35" s="1"/>
  <c r="B210" i="35" s="1"/>
  <c r="B211" i="35" s="1"/>
  <c r="B212" i="35" s="1"/>
  <c r="B213" i="35" s="1"/>
  <c r="B214" i="35" s="1"/>
  <c r="B215" i="35" s="1"/>
  <c r="B216" i="35" s="1"/>
  <c r="B217" i="35" s="1"/>
  <c r="B8" i="35"/>
  <c r="B9" i="35" s="1"/>
  <c r="B10" i="35" s="1"/>
  <c r="A8" i="35"/>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4" i="35"/>
  <c r="C3" i="35"/>
  <c r="B8" i="34"/>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A8" i="34"/>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4" i="34"/>
  <c r="C3" i="34"/>
  <c r="B12" i="33"/>
  <c r="B13" i="33" s="1"/>
  <c r="B14" i="33" s="1"/>
  <c r="B8" i="33"/>
  <c r="B9" i="33" s="1"/>
  <c r="B10" i="33" s="1"/>
  <c r="A8" i="33"/>
  <c r="A9" i="33" s="1"/>
  <c r="A10" i="33" s="1"/>
  <c r="A11" i="33" s="1"/>
  <c r="A12" i="33" s="1"/>
  <c r="A13" i="33" s="1"/>
  <c r="A14" i="33" s="1"/>
  <c r="A4" i="33"/>
  <c r="C3" i="33"/>
  <c r="A4" i="32"/>
  <c r="C3" i="32"/>
  <c r="B12" i="30"/>
  <c r="B13" i="30" s="1"/>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C107" i="30" s="1"/>
  <c r="B8" i="30"/>
  <c r="B9" i="30" s="1"/>
  <c r="B10" i="30" s="1"/>
  <c r="A8" i="30"/>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4" i="30"/>
  <c r="C3" i="30"/>
  <c r="A3" i="30"/>
  <c r="B12" i="29"/>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C107" i="29" s="1"/>
  <c r="B8" i="29"/>
  <c r="B9" i="29" s="1"/>
  <c r="B10" i="29" s="1"/>
  <c r="A8" i="29"/>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4" i="29"/>
  <c r="C3" i="29"/>
  <c r="A3" i="29"/>
  <c r="B12" i="28"/>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C54" i="28" s="1"/>
  <c r="B10" i="28"/>
  <c r="B8" i="28"/>
  <c r="B9" i="28" s="1"/>
  <c r="A8" i="28"/>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4" i="28"/>
  <c r="C3" i="28"/>
  <c r="A3" i="28"/>
  <c r="B12" i="27"/>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C64" i="27" s="1"/>
  <c r="A10" i="27"/>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B8" i="27"/>
  <c r="B9" i="27" s="1"/>
  <c r="B10" i="27" s="1"/>
  <c r="A8" i="27"/>
  <c r="A9" i="27" s="1"/>
  <c r="A4" i="27"/>
  <c r="C3" i="27"/>
  <c r="A3" i="27"/>
  <c r="B12" i="26"/>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C38" i="26" s="1"/>
  <c r="B8" i="26"/>
  <c r="B9" i="26" s="1"/>
  <c r="B10" i="26" s="1"/>
  <c r="A8" i="26"/>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4" i="26"/>
  <c r="C3" i="26"/>
  <c r="A3" i="26"/>
  <c r="B13" i="25"/>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C66" i="25" s="1"/>
  <c r="B12" i="25"/>
  <c r="A9" i="25"/>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B8" i="25"/>
  <c r="B9" i="25" s="1"/>
  <c r="B10" i="25" s="1"/>
  <c r="A8" i="25"/>
  <c r="A4" i="25"/>
  <c r="C3" i="25"/>
  <c r="A3" i="25"/>
  <c r="B12" i="24"/>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C33" i="24" s="1"/>
  <c r="B8" i="24"/>
  <c r="B9" i="24" s="1"/>
  <c r="B10" i="24" s="1"/>
  <c r="A8" i="24"/>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4" i="24"/>
  <c r="C3" i="24"/>
  <c r="A3" i="24"/>
  <c r="B12" i="23"/>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C64" i="23" s="1"/>
  <c r="A9" i="23"/>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B8" i="23"/>
  <c r="B9" i="23" s="1"/>
  <c r="B10" i="23" s="1"/>
  <c r="A8" i="23"/>
  <c r="A4" i="23"/>
  <c r="C3" i="23"/>
  <c r="A3" i="23"/>
  <c r="B12" i="22"/>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C53" i="22" s="1"/>
  <c r="A9" i="22"/>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B8" i="22"/>
  <c r="B9" i="22" s="1"/>
  <c r="B10" i="22" s="1"/>
  <c r="A8" i="22"/>
  <c r="A4" i="22"/>
  <c r="C3" i="22"/>
  <c r="A3" i="22"/>
  <c r="B12" i="2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C65" i="21" s="1"/>
  <c r="B8" i="21"/>
  <c r="B9" i="21" s="1"/>
  <c r="B10" i="21" s="1"/>
  <c r="A8" i="2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4" i="21"/>
  <c r="C3" i="21"/>
  <c r="A3" i="21"/>
  <c r="B14" i="20"/>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C37" i="20" s="1"/>
  <c r="B12" i="20"/>
  <c r="B13" i="20" s="1"/>
  <c r="A10" i="20"/>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B8" i="20"/>
  <c r="B9" i="20" s="1"/>
  <c r="B10" i="20" s="1"/>
  <c r="A8" i="20"/>
  <c r="A9" i="20" s="1"/>
  <c r="A4" i="20"/>
  <c r="C3" i="20"/>
  <c r="A3" i="20"/>
  <c r="B12" i="19"/>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C64" i="19" s="1"/>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B8" i="19"/>
  <c r="B9" i="19" s="1"/>
  <c r="B10" i="19" s="1"/>
  <c r="A8" i="19"/>
  <c r="A4" i="19"/>
  <c r="C3" i="19"/>
  <c r="A3" i="19"/>
  <c r="B8" i="18"/>
  <c r="B9" i="18" s="1"/>
  <c r="B10" i="18" s="1"/>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C116" i="18" s="1"/>
  <c r="A8" i="18"/>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4" i="18"/>
  <c r="C3" i="18"/>
  <c r="A3" i="18"/>
  <c r="A9" i="17"/>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B8" i="17"/>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B124" i="17" s="1"/>
  <c r="B125" i="17" s="1"/>
  <c r="B126" i="17" s="1"/>
  <c r="B127" i="17" s="1"/>
  <c r="B128" i="17" s="1"/>
  <c r="B129" i="17" s="1"/>
  <c r="B130" i="17" s="1"/>
  <c r="B131" i="17" s="1"/>
  <c r="B132" i="17" s="1"/>
  <c r="B133" i="17" s="1"/>
  <c r="B134" i="17" s="1"/>
  <c r="C135" i="17" s="1"/>
  <c r="A8" i="17"/>
  <c r="A4" i="17"/>
  <c r="C3" i="17"/>
  <c r="A3" i="17"/>
  <c r="B8" i="16"/>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C60" i="16" s="1"/>
  <c r="A8" i="16"/>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4" i="16"/>
  <c r="C3" i="16"/>
  <c r="A3" i="16"/>
  <c r="B8" i="15"/>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C60" i="15" s="1"/>
  <c r="A8" i="15"/>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4" i="15"/>
  <c r="C3" i="15"/>
  <c r="A3" i="15"/>
  <c r="B8" i="14"/>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C64" i="14" s="1"/>
  <c r="A8" i="14"/>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4" i="14"/>
  <c r="C3" i="14"/>
  <c r="A3" i="14"/>
  <c r="A9" i="13"/>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B8" i="13"/>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C59" i="13" s="1"/>
  <c r="A8" i="13"/>
  <c r="A4" i="13"/>
  <c r="C3" i="13"/>
  <c r="A3" i="13"/>
  <c r="B8" i="12"/>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C29" i="12" s="1"/>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4" i="12"/>
  <c r="C3" i="12"/>
  <c r="A3" i="12"/>
  <c r="A25" i="1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9" i="11"/>
  <c r="A10" i="11" s="1"/>
  <c r="A11" i="11" s="1"/>
  <c r="A12" i="11" s="1"/>
  <c r="A13" i="11" s="1"/>
  <c r="A14" i="11" s="1"/>
  <c r="A15" i="11" s="1"/>
  <c r="A16" i="11" s="1"/>
  <c r="A17" i="11" s="1"/>
  <c r="A18" i="11" s="1"/>
  <c r="A19" i="11" s="1"/>
  <c r="A20" i="11" s="1"/>
  <c r="A21" i="11" s="1"/>
  <c r="A22" i="11" s="1"/>
  <c r="A23" i="11" s="1"/>
  <c r="B8" i="1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C71" i="11" s="1"/>
  <c r="A8" i="11"/>
  <c r="A4" i="11"/>
  <c r="C3" i="11"/>
  <c r="A3" i="11"/>
  <c r="B9" i="10"/>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C119" i="10" s="1"/>
  <c r="B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4" i="10"/>
  <c r="C3" i="10"/>
  <c r="A3" i="10"/>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B8" i="9"/>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C119" i="9" s="1"/>
  <c r="A8" i="9"/>
  <c r="A4" i="9"/>
  <c r="C3" i="9"/>
  <c r="A3" i="9"/>
  <c r="B8" i="8"/>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C38" i="8" s="1"/>
  <c r="A8" i="8"/>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4" i="8"/>
  <c r="C3" i="8"/>
  <c r="A3" i="8"/>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B8" i="7"/>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C52" i="7" s="1"/>
  <c r="A8" i="7"/>
  <c r="A4" i="7"/>
  <c r="C3" i="7"/>
  <c r="A3" i="7"/>
  <c r="B8" i="6"/>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C74" i="6" s="1"/>
  <c r="A8" i="6"/>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4" i="6"/>
  <c r="C3" i="6"/>
  <c r="A3" i="6"/>
  <c r="B8" i="5"/>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C68" i="5"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4" i="5"/>
  <c r="C3" i="5"/>
  <c r="A3" i="5"/>
  <c r="B8" i="4"/>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C54" i="4" s="1"/>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C3" i="4"/>
  <c r="A3" i="4"/>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B8" i="3"/>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C80" i="3" s="1"/>
  <c r="A8" i="3"/>
  <c r="A4" i="3"/>
  <c r="C3" i="3"/>
  <c r="A3" i="3"/>
  <c r="B8" i="2"/>
  <c r="B9" i="2" s="1"/>
  <c r="B10" i="2" s="1"/>
  <c r="B11" i="2" s="1"/>
  <c r="A8" i="2"/>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C3" i="2"/>
  <c r="A3" i="2"/>
  <c r="B8" i="1"/>
  <c r="B9" i="1" s="1"/>
  <c r="B10" i="1" s="1"/>
  <c r="B11" i="1" s="1"/>
  <c r="B12" i="1" s="1"/>
  <c r="B13" i="1" s="1"/>
  <c r="B14" i="1" s="1"/>
  <c r="B15" i="1" s="1"/>
  <c r="B16" i="1" s="1"/>
  <c r="A8" i="1"/>
  <c r="A9" i="1" s="1"/>
  <c r="A10" i="1" s="1"/>
  <c r="A11" i="1" s="1"/>
  <c r="A12" i="1" s="1"/>
  <c r="A13" i="1" s="1"/>
  <c r="A14" i="1" s="1"/>
  <c r="A15" i="1" s="1"/>
  <c r="C96" i="1" l="1"/>
  <c r="B20" i="73"/>
  <c r="B21" i="73" s="1"/>
  <c r="B22" i="73" s="1"/>
  <c r="B23" i="73" s="1"/>
  <c r="A20" i="73"/>
  <c r="A21" i="73" s="1"/>
  <c r="A22" i="73" s="1"/>
  <c r="A23" i="73" s="1"/>
  <c r="B18" i="42"/>
  <c r="B19" i="42" s="1"/>
  <c r="B20" i="42" s="1"/>
  <c r="B21" i="42" s="1"/>
  <c r="A133" i="41"/>
  <c r="A134" i="41" s="1"/>
  <c r="B132" i="41"/>
  <c r="B133" i="41" s="1"/>
  <c r="B134" i="41" s="1"/>
  <c r="B15" i="40"/>
  <c r="A15" i="40"/>
  <c r="B12" i="2"/>
  <c r="B13" i="2" s="1"/>
  <c r="B14" i="2" s="1"/>
  <c r="B15" i="2" s="1"/>
  <c r="B16" i="2" s="1"/>
  <c r="C218" i="39"/>
  <c r="C218" i="37"/>
  <c r="C218" i="36"/>
  <c r="C218" i="35"/>
  <c r="C321" i="38"/>
  <c r="A31" i="60"/>
  <c r="A32" i="60" s="1"/>
  <c r="A33" i="60" s="1"/>
  <c r="B31" i="60"/>
  <c r="B32" i="60" s="1"/>
  <c r="B33" i="60" s="1"/>
  <c r="B122" i="43"/>
  <c r="B123" i="43" s="1"/>
  <c r="B124" i="43" s="1"/>
  <c r="B125" i="43" s="1"/>
  <c r="B126" i="43" s="1"/>
  <c r="A122" i="43"/>
  <c r="A123" i="43" s="1"/>
  <c r="A124" i="43" s="1"/>
  <c r="A125" i="43" s="1"/>
  <c r="A126" i="43" s="1"/>
  <c r="C185" i="90" l="1"/>
  <c r="A24" i="73"/>
  <c r="A25" i="73" s="1"/>
  <c r="A26" i="73" s="1"/>
  <c r="A27" i="73" s="1"/>
  <c r="A28" i="73" s="1"/>
  <c r="A29" i="73" s="1"/>
  <c r="B24" i="73"/>
  <c r="B25" i="73" s="1"/>
  <c r="B26" i="73" s="1"/>
  <c r="B27" i="73" s="1"/>
  <c r="B28" i="73" s="1"/>
  <c r="B29" i="73" s="1"/>
  <c r="B135" i="41"/>
  <c r="B136" i="41" s="1"/>
  <c r="B137" i="41" s="1"/>
  <c r="B138" i="41" s="1"/>
  <c r="B139" i="41" s="1"/>
  <c r="B140" i="41" s="1"/>
  <c r="B141" i="41" s="1"/>
  <c r="B142" i="41" s="1"/>
  <c r="B143" i="41" s="1"/>
  <c r="B144" i="41" s="1"/>
  <c r="B145" i="41" s="1"/>
  <c r="B146" i="41" s="1"/>
  <c r="B147" i="41" s="1"/>
  <c r="B148" i="41" s="1"/>
  <c r="B149" i="41" s="1"/>
  <c r="B150" i="41" s="1"/>
  <c r="B151" i="41" s="1"/>
  <c r="B152" i="41" s="1"/>
  <c r="B153" i="41" s="1"/>
  <c r="B154" i="41" s="1"/>
  <c r="B155" i="41" s="1"/>
  <c r="A146" i="4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35" i="41"/>
  <c r="A136" i="41" s="1"/>
  <c r="A137" i="41" s="1"/>
  <c r="A138" i="41" s="1"/>
  <c r="A139" i="41" s="1"/>
  <c r="A16" i="40"/>
  <c r="A17" i="40" s="1"/>
  <c r="A18" i="40" s="1"/>
  <c r="A19" i="40" s="1"/>
  <c r="A20" i="40" s="1"/>
  <c r="A21" i="40" s="1"/>
  <c r="A22" i="40" s="1"/>
  <c r="A23" i="40" s="1"/>
  <c r="A24" i="40" s="1"/>
  <c r="A25" i="40" s="1"/>
  <c r="A26" i="40" s="1"/>
  <c r="A27" i="40" s="1"/>
  <c r="A28" i="40" s="1"/>
  <c r="A29" i="40" s="1"/>
  <c r="B16" i="40"/>
  <c r="B17" i="40" s="1"/>
  <c r="B18" i="40" s="1"/>
  <c r="B19" i="40" s="1"/>
  <c r="B20" i="40" s="1"/>
  <c r="B21" i="40" s="1"/>
  <c r="B22" i="40" s="1"/>
  <c r="B23" i="40" s="1"/>
  <c r="B24" i="40" s="1"/>
  <c r="B25" i="40" s="1"/>
  <c r="B26" i="40" s="1"/>
  <c r="B27" i="40" s="1"/>
  <c r="B28" i="40" s="1"/>
  <c r="B29" i="40" s="1"/>
  <c r="B36" i="60"/>
  <c r="B37" i="60" s="1"/>
  <c r="B38" i="60" s="1"/>
  <c r="B39" i="60" s="1"/>
  <c r="B40" i="60" s="1"/>
  <c r="B41" i="60" s="1"/>
  <c r="B42" i="60" s="1"/>
  <c r="B43" i="60" s="1"/>
  <c r="C44" i="60" s="1"/>
  <c r="B34" i="60"/>
  <c r="B35" i="60" s="1"/>
  <c r="A36" i="60"/>
  <c r="A37" i="60" s="1"/>
  <c r="A38" i="60" s="1"/>
  <c r="A39" i="60" s="1"/>
  <c r="A40" i="60" s="1"/>
  <c r="A41" i="60" s="1"/>
  <c r="A42" i="60" s="1"/>
  <c r="A43" i="60" s="1"/>
  <c r="A34" i="60"/>
  <c r="A35" i="60" s="1"/>
  <c r="C128" i="33"/>
  <c r="B17" i="2"/>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C204" i="2" s="1"/>
  <c r="C277" i="34"/>
  <c r="A127" i="43"/>
  <c r="A128" i="43" s="1"/>
  <c r="A129" i="43" s="1"/>
  <c r="A130" i="43" s="1"/>
  <c r="A131" i="43" s="1"/>
  <c r="A132" i="43" s="1"/>
  <c r="A133" i="43" s="1"/>
  <c r="A134" i="43" s="1"/>
  <c r="B127" i="43"/>
  <c r="B128" i="43" s="1"/>
  <c r="B129" i="43" s="1"/>
  <c r="B130" i="43" s="1"/>
  <c r="B131" i="43" s="1"/>
  <c r="B132" i="43" s="1"/>
  <c r="B133" i="43" s="1"/>
  <c r="A22" i="42"/>
  <c r="A23" i="42" s="1"/>
  <c r="A24" i="42" s="1"/>
  <c r="A25" i="42" s="1"/>
  <c r="A26" i="42" s="1"/>
  <c r="A27" i="42" s="1"/>
  <c r="A28" i="42" s="1"/>
  <c r="B22" i="42"/>
  <c r="B23" i="42" s="1"/>
  <c r="B24" i="42" s="1"/>
  <c r="B25" i="42" s="1"/>
  <c r="B26" i="42" s="1"/>
  <c r="B27" i="42" s="1"/>
  <c r="B28" i="42" s="1"/>
  <c r="B134" i="43" l="1"/>
  <c r="B135" i="43" s="1"/>
  <c r="B136" i="43" s="1"/>
  <c r="A135" i="43"/>
  <c r="A136" i="43" s="1"/>
  <c r="A137" i="43" s="1"/>
  <c r="A138" i="43" s="1"/>
  <c r="A139" i="43" s="1"/>
  <c r="A140" i="43" s="1"/>
  <c r="A141" i="43" s="1"/>
  <c r="B137" i="43"/>
  <c r="B138" i="43" s="1"/>
  <c r="B139" i="43" s="1"/>
  <c r="B140" i="43" s="1"/>
  <c r="B141" i="43" s="1"/>
  <c r="B30" i="73"/>
  <c r="B31" i="73" s="1"/>
  <c r="B32" i="73" s="1"/>
  <c r="B33" i="73" s="1"/>
  <c r="B34" i="73" s="1"/>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A30" i="73"/>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B29" i="42"/>
  <c r="B30" i="42" s="1"/>
  <c r="B31" i="42" s="1"/>
  <c r="B32" i="42" s="1"/>
  <c r="B33" i="42" s="1"/>
  <c r="B34" i="42" s="1"/>
  <c r="B35" i="42" s="1"/>
  <c r="A29" i="42"/>
  <c r="A30" i="42" s="1"/>
  <c r="A31" i="42" s="1"/>
  <c r="A32" i="42" s="1"/>
  <c r="A33" i="42" s="1"/>
  <c r="A174" i="41"/>
  <c r="A175" i="41" s="1"/>
  <c r="A176" i="41" s="1"/>
  <c r="A177" i="41" s="1"/>
  <c r="B156" i="41"/>
  <c r="B157" i="41" s="1"/>
  <c r="B158" i="41" s="1"/>
  <c r="B159" i="41" s="1"/>
  <c r="B160" i="41" s="1"/>
  <c r="B161" i="41" s="1"/>
  <c r="B162" i="41" s="1"/>
  <c r="B163" i="41" s="1"/>
  <c r="B164" i="41" s="1"/>
  <c r="B165" i="41" s="1"/>
  <c r="B166" i="41" s="1"/>
  <c r="B167" i="41" s="1"/>
  <c r="A140" i="41"/>
  <c r="A141" i="41" s="1"/>
  <c r="B36" i="42"/>
  <c r="B37" i="42" s="1"/>
  <c r="B38" i="42" s="1"/>
  <c r="B39" i="42" s="1"/>
  <c r="B40" i="42" s="1"/>
  <c r="B41" i="42" s="1"/>
  <c r="B42" i="42" s="1"/>
  <c r="B43" i="42" s="1"/>
  <c r="B44" i="42" s="1"/>
  <c r="B45" i="42" s="1"/>
  <c r="B46" i="42" s="1"/>
  <c r="B47" i="42" s="1"/>
  <c r="B34" i="40" l="1"/>
  <c r="B35" i="40" s="1"/>
  <c r="B36" i="40" s="1"/>
  <c r="B37" i="40" s="1"/>
  <c r="B38" i="40" s="1"/>
  <c r="B39" i="40" s="1"/>
  <c r="B40" i="40" s="1"/>
  <c r="B41" i="40" s="1"/>
  <c r="B42" i="40" s="1"/>
  <c r="B43" i="40" s="1"/>
  <c r="B44" i="40" s="1"/>
  <c r="B45" i="40" s="1"/>
  <c r="B46" i="40" s="1"/>
  <c r="B47" i="40" s="1"/>
  <c r="B48" i="40" s="1"/>
  <c r="B49" i="40" s="1"/>
  <c r="B50" i="40" s="1"/>
  <c r="B51" i="40" s="1"/>
  <c r="A70" i="73"/>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B70" i="73"/>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C155" i="73"/>
  <c r="A34" i="42"/>
  <c r="A35" i="42" s="1"/>
  <c r="A36" i="42" s="1"/>
  <c r="A37" i="42" s="1"/>
  <c r="A38" i="42" s="1"/>
  <c r="A39" i="42" s="1"/>
  <c r="A40" i="42" s="1"/>
  <c r="A41" i="42" s="1"/>
  <c r="A42" i="42" s="1"/>
  <c r="A43" i="42" s="1"/>
  <c r="A44" i="42" s="1"/>
  <c r="A45" i="42" s="1"/>
  <c r="A46" i="42" s="1"/>
  <c r="A47" i="42" s="1"/>
  <c r="A48" i="42" s="1"/>
  <c r="A49" i="42" s="1"/>
  <c r="A50" i="42" s="1"/>
  <c r="B173" i="41"/>
  <c r="B174" i="41" s="1"/>
  <c r="B175" i="41" s="1"/>
  <c r="B176" i="41" s="1"/>
  <c r="B177" i="41" s="1"/>
  <c r="A35" i="40"/>
  <c r="A36" i="40" s="1"/>
  <c r="A37" i="40" s="1"/>
  <c r="A38" i="40" s="1"/>
  <c r="A39" i="40" s="1"/>
  <c r="A40" i="40" s="1"/>
  <c r="A41" i="40" s="1"/>
  <c r="A42" i="40" s="1"/>
  <c r="A43" i="40" s="1"/>
  <c r="A44" i="40" s="1"/>
  <c r="A45" i="40" s="1"/>
  <c r="A46" i="40" s="1"/>
  <c r="A47" i="40" s="1"/>
  <c r="A48" i="40" s="1"/>
  <c r="A49" i="40" s="1"/>
  <c r="A50" i="40" s="1"/>
  <c r="A51" i="40" s="1"/>
  <c r="B48" i="42"/>
  <c r="B49" i="42" s="1"/>
  <c r="B50" i="42" s="1"/>
  <c r="A102" i="73" l="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B103" i="73"/>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52" i="40"/>
  <c r="B53" i="40" s="1"/>
  <c r="B54" i="40" s="1"/>
  <c r="B55" i="40" s="1"/>
  <c r="B56" i="40" s="1"/>
  <c r="B57" i="40" s="1"/>
  <c r="A52" i="40"/>
  <c r="A53" i="40" s="1"/>
  <c r="A54" i="40" s="1"/>
  <c r="A55" i="40" s="1"/>
  <c r="A56" i="40" s="1"/>
  <c r="A57" i="40" s="1"/>
  <c r="A51" i="42"/>
  <c r="A52" i="42" s="1"/>
  <c r="A53" i="42" s="1"/>
  <c r="A54" i="42" s="1"/>
  <c r="B51" i="42"/>
  <c r="B52" i="42" s="1"/>
  <c r="B53" i="42" s="1"/>
  <c r="B58" i="40" l="1"/>
  <c r="B59" i="40" s="1"/>
  <c r="B60" i="40" s="1"/>
  <c r="B61" i="40" s="1"/>
  <c r="B62" i="40" s="1"/>
  <c r="B63" i="40" s="1"/>
  <c r="B64" i="40" s="1"/>
  <c r="B65" i="40" s="1"/>
  <c r="B66" i="40" s="1"/>
  <c r="B67" i="40" s="1"/>
  <c r="B68" i="40" s="1"/>
  <c r="B69" i="40" s="1"/>
  <c r="B70" i="40" s="1"/>
  <c r="B71" i="40" s="1"/>
  <c r="B72" i="40" s="1"/>
  <c r="B73" i="40" s="1"/>
  <c r="B74" i="40" s="1"/>
  <c r="B75" i="40" s="1"/>
  <c r="B76" i="40" s="1"/>
  <c r="B77" i="40" s="1"/>
  <c r="B78" i="40" s="1"/>
  <c r="B79" i="40" s="1"/>
  <c r="B80" i="40" s="1"/>
  <c r="B81" i="40" s="1"/>
  <c r="B82" i="40" s="1"/>
  <c r="B83" i="40" s="1"/>
  <c r="B84" i="40" s="1"/>
  <c r="A58" i="40"/>
  <c r="A59" i="40" s="1"/>
  <c r="C178" i="43"/>
  <c r="A58" i="42"/>
  <c r="A59" i="42" s="1"/>
  <c r="A60" i="42" s="1"/>
  <c r="A61" i="42" s="1"/>
  <c r="A62" i="42" s="1"/>
  <c r="A63" i="42" s="1"/>
  <c r="B60" i="42"/>
  <c r="B61" i="42" s="1"/>
  <c r="B62" i="42" s="1"/>
  <c r="B63" i="42" s="1"/>
  <c r="B64" i="42" s="1"/>
  <c r="B65" i="42" s="1"/>
  <c r="B66" i="42" s="1"/>
  <c r="B67" i="42" s="1"/>
  <c r="B68" i="42" s="1"/>
  <c r="B69" i="42" s="1"/>
  <c r="B70" i="42" s="1"/>
  <c r="B71" i="42" s="1"/>
  <c r="B72" i="42" s="1"/>
  <c r="B73" i="42" s="1"/>
  <c r="B74" i="42" s="1"/>
  <c r="B75" i="42" s="1"/>
  <c r="B76" i="42" s="1"/>
  <c r="B77" i="42" s="1"/>
  <c r="B78" i="42" s="1"/>
  <c r="B79" i="42" s="1"/>
  <c r="B80" i="42" s="1"/>
  <c r="A60" i="40"/>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64" i="42" l="1"/>
  <c r="A65" i="42" s="1"/>
  <c r="A66" i="42" s="1"/>
  <c r="A67" i="42" s="1"/>
  <c r="A68" i="42" s="1"/>
  <c r="A69" i="42" s="1"/>
  <c r="A70" i="42" s="1"/>
  <c r="A71" i="42" s="1"/>
  <c r="A72" i="42" s="1"/>
  <c r="A73" i="42" s="1"/>
  <c r="A74" i="42" s="1"/>
  <c r="A75" i="42" s="1"/>
  <c r="A76" i="42" s="1"/>
  <c r="A77" i="42" s="1"/>
  <c r="A78" i="42" s="1"/>
  <c r="A79" i="42" s="1"/>
  <c r="A80" i="42" s="1"/>
  <c r="A81" i="42" s="1"/>
  <c r="A82" i="42" s="1"/>
  <c r="A83" i="42" s="1"/>
  <c r="A84" i="42" s="1"/>
  <c r="A85" i="42" s="1"/>
  <c r="A86" i="42" s="1"/>
  <c r="A87" i="42" s="1"/>
  <c r="A88" i="42" s="1"/>
  <c r="A89" i="42" s="1"/>
  <c r="A90" i="42" s="1"/>
  <c r="A91" i="42" s="1"/>
  <c r="A90" i="40"/>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B85" i="40"/>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B111" i="40" s="1"/>
  <c r="B112" i="40" s="1"/>
  <c r="B113" i="40" s="1"/>
  <c r="B114" i="40" s="1"/>
  <c r="B115" i="40" s="1"/>
  <c r="B116" i="40" s="1"/>
  <c r="B117" i="40" s="1"/>
  <c r="B118" i="40" s="1"/>
  <c r="B119" i="40" s="1"/>
  <c r="B120" i="40" s="1"/>
  <c r="B121" i="40" s="1"/>
  <c r="B122" i="40" s="1"/>
  <c r="B123" i="40" s="1"/>
  <c r="B124" i="40" s="1"/>
  <c r="B125" i="40" s="1"/>
  <c r="B126" i="40" s="1"/>
  <c r="B127" i="40" s="1"/>
  <c r="B128" i="40" s="1"/>
  <c r="B129" i="40" s="1"/>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B165" i="40" s="1"/>
  <c r="B166" i="40" s="1"/>
  <c r="B167" i="40" s="1"/>
  <c r="B81" i="42"/>
  <c r="B82" i="42" s="1"/>
  <c r="B83" i="42" s="1"/>
  <c r="B84" i="42" s="1"/>
  <c r="A168" i="40" l="1"/>
  <c r="A169" i="40" s="1"/>
  <c r="A170" i="40" s="1"/>
  <c r="A171" i="40" s="1"/>
  <c r="A172" i="40" s="1"/>
  <c r="A173" i="40" s="1"/>
  <c r="B85" i="42"/>
  <c r="B86" i="42" s="1"/>
  <c r="B87" i="42" s="1"/>
  <c r="B88" i="42" s="1"/>
  <c r="B89" i="42" s="1"/>
  <c r="B90" i="42" s="1"/>
  <c r="B91" i="42" s="1"/>
  <c r="B92" i="42" s="1"/>
  <c r="B93" i="42" s="1"/>
  <c r="B94" i="42" s="1"/>
  <c r="B95" i="42" s="1"/>
  <c r="B96" i="42" s="1"/>
  <c r="B97" i="42" s="1"/>
  <c r="B98" i="42" s="1"/>
  <c r="B99" i="42" s="1"/>
  <c r="B100" i="42" s="1"/>
  <c r="B101" i="42" s="1"/>
  <c r="B102" i="42" s="1"/>
  <c r="B103" i="42" s="1"/>
  <c r="B104" i="42" s="1"/>
  <c r="B105" i="42" s="1"/>
  <c r="B106" i="42" s="1"/>
  <c r="B107" i="42" s="1"/>
  <c r="B108" i="42" s="1"/>
  <c r="B109" i="42" s="1"/>
  <c r="B110" i="42" s="1"/>
  <c r="B111" i="42" s="1"/>
  <c r="B112" i="42" s="1"/>
  <c r="B113" i="42" s="1"/>
  <c r="B114" i="42" s="1"/>
  <c r="B115" i="42" s="1"/>
  <c r="B116" i="42" s="1"/>
  <c r="B117" i="42" s="1"/>
  <c r="B118" i="42" s="1"/>
  <c r="B119" i="42" s="1"/>
  <c r="B120" i="42" s="1"/>
  <c r="B121" i="42" s="1"/>
  <c r="B122" i="42" s="1"/>
  <c r="B123" i="42" s="1"/>
  <c r="B124" i="42" s="1"/>
  <c r="B125" i="42" s="1"/>
  <c r="B126" i="42" s="1"/>
  <c r="B127" i="42" s="1"/>
  <c r="B128" i="42" s="1"/>
  <c r="B129" i="42" s="1"/>
  <c r="B130" i="42" s="1"/>
  <c r="B131" i="42" s="1"/>
  <c r="B132" i="42" s="1"/>
  <c r="B133" i="42" s="1"/>
  <c r="B134" i="42" s="1"/>
  <c r="B135" i="42" s="1"/>
  <c r="B136" i="42" s="1"/>
  <c r="B137" i="42" s="1"/>
  <c r="B138" i="42" s="1"/>
  <c r="B139" i="42" s="1"/>
  <c r="B140" i="42" s="1"/>
  <c r="B141" i="42" s="1"/>
  <c r="B142" i="42" s="1"/>
  <c r="B143" i="42" s="1"/>
  <c r="B144" i="42" s="1"/>
  <c r="B145" i="42" s="1"/>
  <c r="B146" i="42" s="1"/>
  <c r="B147" i="42" s="1"/>
  <c r="B148" i="42" s="1"/>
  <c r="B149" i="42" s="1"/>
  <c r="B150" i="42" s="1"/>
  <c r="B151" i="42" s="1"/>
  <c r="B152" i="42" s="1"/>
  <c r="B153" i="42" s="1"/>
  <c r="B154" i="42" s="1"/>
  <c r="B155" i="42" s="1"/>
  <c r="B156" i="42" s="1"/>
  <c r="B157" i="42" s="1"/>
  <c r="B158" i="42" s="1"/>
  <c r="B159" i="42" s="1"/>
  <c r="B160" i="42" s="1"/>
  <c r="B161" i="42" s="1"/>
  <c r="B162" i="42" s="1"/>
  <c r="B163" i="42" s="1"/>
  <c r="B164" i="42" s="1"/>
  <c r="B165" i="42" s="1"/>
  <c r="B166" i="42" s="1"/>
  <c r="B167" i="42" s="1"/>
  <c r="A92" i="42"/>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B168" i="40"/>
  <c r="B169" i="40" s="1"/>
  <c r="B170" i="40" s="1"/>
  <c r="B171" i="40" s="1"/>
  <c r="B172" i="40" s="1"/>
  <c r="B173" i="40" s="1"/>
  <c r="B168" i="42" l="1"/>
  <c r="B169" i="42" s="1"/>
  <c r="B170" i="42" s="1"/>
  <c r="B171" i="42" s="1"/>
  <c r="B172" i="42" s="1"/>
  <c r="B173" i="42" s="1"/>
  <c r="A168" i="42"/>
  <c r="A169" i="42" s="1"/>
  <c r="A170" i="42" s="1"/>
  <c r="A171" i="42" s="1"/>
  <c r="A172" i="42" s="1"/>
  <c r="A173" i="42" s="1"/>
  <c r="B174" i="40"/>
  <c r="B175" i="40" s="1"/>
  <c r="B176" i="40" s="1"/>
  <c r="B177" i="40" s="1"/>
  <c r="B178" i="40" s="1"/>
  <c r="B179" i="40" s="1"/>
  <c r="B180" i="40" s="1"/>
  <c r="A174" i="40"/>
  <c r="A175" i="40" s="1"/>
  <c r="A176" i="40" s="1"/>
  <c r="A177" i="40" s="1"/>
  <c r="A178" i="40" s="1"/>
  <c r="A179" i="40" s="1"/>
  <c r="A180" i="40" s="1"/>
  <c r="B174" i="42" l="1"/>
  <c r="B175" i="42" s="1"/>
  <c r="B176" i="42" s="1"/>
  <c r="B177" i="42" s="1"/>
  <c r="B178" i="42" s="1"/>
  <c r="B179" i="42" s="1"/>
  <c r="B180" i="42" s="1"/>
  <c r="C181" i="42" s="1"/>
  <c r="A174" i="42"/>
  <c r="A175" i="42" s="1"/>
  <c r="A176" i="42" s="1"/>
  <c r="A177" i="42" s="1"/>
  <c r="A178" i="42" s="1"/>
  <c r="A179" i="42" s="1"/>
  <c r="A180" i="42" s="1"/>
  <c r="C18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AEAT</author>
    <author>f009997l</author>
  </authors>
  <commentList>
    <comment ref="E22" authorId="0" shapeId="0" xr:uid="{00000000-0006-0000-0100-000001000000}">
      <text>
        <r>
          <rPr>
            <b/>
            <sz val="8"/>
            <color indexed="81"/>
            <rFont val="Tahoma"/>
            <family val="2"/>
          </rPr>
          <t>AEAT:</t>
        </r>
        <r>
          <rPr>
            <sz val="8"/>
            <color indexed="81"/>
            <rFont val="Tahoma"/>
            <family val="2"/>
          </rPr>
          <t xml:space="preserve">
FIXME: formato 999/999
</t>
        </r>
      </text>
    </comment>
    <comment ref="E76" authorId="1" shapeId="0" xr:uid="{00000000-0006-0000-0100-000002000000}">
      <text>
        <r>
          <rPr>
            <b/>
            <sz val="9"/>
            <color indexed="81"/>
            <rFont val="Tahoma"/>
            <family val="2"/>
          </rPr>
          <t>f009997l:</t>
        </r>
        <r>
          <rPr>
            <sz val="9"/>
            <color indexed="81"/>
            <rFont val="Tahoma"/>
            <family val="2"/>
          </rPr>
          <t xml:space="preserve">
Atención: Los campos correspondientes al lugar y fecha de la presentación desaparecen</t>
        </r>
      </text>
    </comment>
  </commentList>
</comments>
</file>

<file path=xl/sharedStrings.xml><?xml version="1.0" encoding="utf-8"?>
<sst xmlns="http://schemas.openxmlformats.org/spreadsheetml/2006/main" count="36097" uniqueCount="15419">
  <si>
    <t xml:space="preserve">   Agencia Tributaria</t>
  </si>
  <si>
    <t>Modelo 220</t>
  </si>
  <si>
    <t>Impuesto Sobre Sociedades. Régimen de consolidación Fiscal</t>
  </si>
  <si>
    <t>Nº</t>
  </si>
  <si>
    <t>Posic.</t>
  </si>
  <si>
    <t>Lon</t>
  </si>
  <si>
    <t>Tipo</t>
  </si>
  <si>
    <t>Descripción</t>
  </si>
  <si>
    <t>Contenido</t>
  </si>
  <si>
    <t>An</t>
  </si>
  <si>
    <t>Inicio del identificador de modelo y página.</t>
  </si>
  <si>
    <t>&lt;T</t>
  </si>
  <si>
    <t>Num</t>
  </si>
  <si>
    <t>Modelo.</t>
  </si>
  <si>
    <t>Página.</t>
  </si>
  <si>
    <t>01</t>
  </si>
  <si>
    <t>Letra</t>
  </si>
  <si>
    <t>Hoja</t>
  </si>
  <si>
    <t>00</t>
  </si>
  <si>
    <t xml:space="preserve">Fin de identificador de modelo y página. Constante "&gt;". </t>
  </si>
  <si>
    <t>&gt;</t>
  </si>
  <si>
    <t>Indicador de página complementaria. (Admite 99 complementarias)*</t>
  </si>
  <si>
    <t>[' ',C]</t>
  </si>
  <si>
    <t>Número de orden de la página complementaria</t>
  </si>
  <si>
    <t>Tipo de declaración. RESERVADO PARA LA ADMINISTRACIÓN</t>
  </si>
  <si>
    <t>&lt;Blancos&gt;</t>
  </si>
  <si>
    <t>0A</t>
  </si>
  <si>
    <t>[0 = no, 1 = si]</t>
  </si>
  <si>
    <t>Identificación entidad representante/dominante (incluida en el grupo fiscal)- Número del grupo {num_grupo}</t>
  </si>
  <si>
    <r>
      <t>(</t>
    </r>
    <r>
      <rPr>
        <b/>
        <sz val="9"/>
        <rFont val="Arial"/>
        <family val="2"/>
      </rPr>
      <t>NOTA2</t>
    </r>
    <r>
      <rPr>
        <sz val="9"/>
        <rFont val="Arial"/>
        <family val="2"/>
      </rPr>
      <t>)</t>
    </r>
  </si>
  <si>
    <r>
      <t>(</t>
    </r>
    <r>
      <rPr>
        <b/>
        <sz val="9"/>
        <rFont val="Arial"/>
        <family val="2"/>
      </rPr>
      <t>NOTA1</t>
    </r>
    <r>
      <rPr>
        <sz val="9"/>
        <rFont val="Arial"/>
        <family val="2"/>
      </rPr>
      <t>)</t>
    </r>
  </si>
  <si>
    <t>[blanco,x]</t>
  </si>
  <si>
    <t>an</t>
  </si>
  <si>
    <t>Tipo de grupo, a efecto de estados de cuentas consolidadas. Grupo General [007]</t>
  </si>
  <si>
    <t>Tipo de grupo, a efectos de estados de cuentas consolidades. Grupo entidades de crédito [012]</t>
  </si>
  <si>
    <t>Tipo de grupo, a efecto de estados de cuentas consolidadas. Grupo de entidades aseguradoras [016]</t>
  </si>
  <si>
    <t>Otros caracteres. Aplicación de incentivos reducida dimensión (Titulo VII, Capitulo XI  L.I.S.)  [006]</t>
  </si>
  <si>
    <t>Otros caracteres.   Grupo foral (tributación conforme a normativa foral) [065]</t>
  </si>
  <si>
    <t>Otros caracteres. Grupo que aplica las reglas art. 74.3 L.I.S. [068]</t>
  </si>
  <si>
    <t>Otros caracteres. Opción del 0,7% de la cuota íntegra para fines sociales [069]</t>
  </si>
  <si>
    <t>Otros caracteres: Grupo con entidad o entidades navieras que aplican el régimen especial de tributación en función del tonelaje  [070]</t>
  </si>
  <si>
    <t>[0= no, 1 = sí]</t>
  </si>
  <si>
    <t>Otros caracteres. Grupo de empresas emergentes [083]</t>
  </si>
  <si>
    <t>Número de justificante identificativo autoliquidación de la prestación patrimonial por conversión de activos (DA 13ª LIS)</t>
  </si>
  <si>
    <t>Nombre y apellidos de la persona de contacto para incidencias</t>
  </si>
  <si>
    <t>Teléfono fijo de contacto para incidencias</t>
  </si>
  <si>
    <t>Teléfono movil de contacto para incidencias</t>
  </si>
  <si>
    <t>Dirección de correo electrónico para incidencias</t>
  </si>
  <si>
    <t>Inoperatividad de la ayuda al cálculo</t>
  </si>
  <si>
    <t>blanco/N - No
S - Sí</t>
  </si>
  <si>
    <t>RESERVADO PARA LA ADMINISTRACIÓN</t>
  </si>
  <si>
    <t>SELLO ELECTRONICO RESERVADO PARA LA ADMINISTRACION</t>
  </si>
  <si>
    <t xml:space="preserve">Fin de Registro. </t>
  </si>
  <si>
    <t>&lt;/T22001000&gt;</t>
  </si>
  <si>
    <t>Total:</t>
  </si>
  <si>
    <r>
      <t>* IMPORTANTE</t>
    </r>
    <r>
      <rPr>
        <sz val="9"/>
        <rFont val="Arial"/>
        <family val="2"/>
      </rPr>
      <t>: El fichero de la declaración no puede superar las 2999 páginas.</t>
    </r>
  </si>
  <si>
    <r>
      <rPr>
        <b/>
        <sz val="9"/>
        <rFont val="Arial"/>
        <family val="2"/>
      </rPr>
      <t>NOTA1</t>
    </r>
    <r>
      <rPr>
        <sz val="9"/>
        <rFont val="Arial"/>
        <family val="2"/>
      </rPr>
      <t xml:space="preserve">: Código ISO-3166-1 Alfa-2 para los países y '01', '20',31' y '48' para Araba/Álava, Guipuzkoa, Navarra o Bizkaia respectivamente </t>
    </r>
  </si>
  <si>
    <r>
      <rPr>
        <b/>
        <sz val="10"/>
        <rFont val="Arial"/>
        <family val="2"/>
      </rPr>
      <t>NOTA2:</t>
    </r>
    <r>
      <rPr>
        <sz val="10"/>
        <rFont val="Arial"/>
        <family val="2"/>
      </rPr>
      <t xml:space="preserve"> El número de grupo deberá seguir uno de los siguientes formatos según la normativa a la que se acoja el grupo, siendo en cualquiera caso una cadena de 7 caracteres (las comillas dobles no forman parte del formato descrito):  </t>
    </r>
    <r>
      <rPr>
        <b/>
        <i/>
        <sz val="10"/>
        <rFont val="Arial"/>
        <family val="2"/>
      </rPr>
      <t>Estatal</t>
    </r>
    <r>
      <rPr>
        <sz val="10"/>
        <rFont val="Arial"/>
        <family val="2"/>
      </rPr>
      <t xml:space="preserve"> formato "----/YY", donde ---- es el número secuencial otorgado, de 4 dígitos,  ajustado a la derecha y completado con ceros a la izquierda, si procede, e YY son los dos últimos dígitos del ejercicio de registro del grupo. </t>
    </r>
    <r>
      <rPr>
        <b/>
        <i/>
        <sz val="10"/>
        <rFont val="Arial"/>
        <family val="2"/>
      </rPr>
      <t>Araba</t>
    </r>
    <r>
      <rPr>
        <sz val="10"/>
        <rFont val="Arial"/>
        <family val="2"/>
      </rPr>
      <t xml:space="preserve"> formato</t>
    </r>
    <r>
      <rPr>
        <b/>
        <i/>
        <sz val="10"/>
        <rFont val="Arial"/>
        <family val="2"/>
      </rPr>
      <t xml:space="preserve"> </t>
    </r>
    <r>
      <rPr>
        <sz val="10"/>
        <rFont val="Arial"/>
        <family val="2"/>
      </rPr>
      <t xml:space="preserve">"---/--A", donde --- y -- son valores numéricos de 3 y 2 dígitos respectivamente ajustados a la derecha y completados con ceros a la izquierda, si procede, seguidos del literal 'A'. </t>
    </r>
    <r>
      <rPr>
        <b/>
        <i/>
        <sz val="10"/>
        <rFont val="Arial"/>
        <family val="2"/>
      </rPr>
      <t>Gipuzkoa</t>
    </r>
    <r>
      <rPr>
        <sz val="10"/>
        <rFont val="Arial"/>
        <family val="2"/>
      </rPr>
      <t xml:space="preserve"> formato "---/--G" donde --- y -- son valores numéricos de 3 y 2 dígitos respectivamente ajustados a la derecha y completados con ceros a la izquierda, si procede, seguidos del literal 'G'. </t>
    </r>
    <r>
      <rPr>
        <b/>
        <i/>
        <sz val="10"/>
        <rFont val="Arial"/>
        <family val="2"/>
      </rPr>
      <t>Bizkaia</t>
    </r>
    <r>
      <rPr>
        <sz val="10"/>
        <rFont val="Arial"/>
        <family val="2"/>
      </rPr>
      <t xml:space="preserve"> formato " -----B", donde el primer carácter es un blanco, ----- son 5 dígitos ajustados a la derecha completados con ceros a la izquierda, si procece, y el último carácter es el literal 'B'. </t>
    </r>
    <r>
      <rPr>
        <b/>
        <i/>
        <sz val="10"/>
        <rFont val="Arial"/>
        <family val="2"/>
      </rPr>
      <t>Navarra</t>
    </r>
    <r>
      <rPr>
        <sz val="10"/>
        <rFont val="Arial"/>
        <family val="2"/>
      </rPr>
      <t xml:space="preserve"> formato "------N" donde ------ pueden ser letras, numéros u otros caracteres, siendo el último carácter, el literal 'N'.</t>
    </r>
  </si>
  <si>
    <t>Modificados textos partidas 00067 y 00069</t>
  </si>
  <si>
    <t>Impuesto Sobre Entidades. Régimen de consolidación Fiscal. ENTIDADES DEL GRUPO EN RÉGIMEN DE CONSOLIDACIÓN FISCAL</t>
  </si>
  <si>
    <t>02</t>
  </si>
  <si>
    <t>0</t>
  </si>
  <si>
    <t>Indicador de página complementaria. (Admite 99 complementrias)*</t>
  </si>
  <si>
    <t>ENTIDADES DEL GRUPO EN RÉGIMEN DE CONSOLIDACIÓN FISCAL. Entidad dominante (excepto grupos compuestos sólo por entidades dependientes). NIF</t>
  </si>
  <si>
    <t>ENTIDADES DEL GRUPO EN RÉGIMEN DE CONSOLIDACIÓN FISCAL.Entidad dominante (excepto grupos compuestos sólo por entidades dependientes). Denominación social</t>
  </si>
  <si>
    <t>ENTIDADES DEL GRUPO EN RÉGIMEN DE CONSOLIDACIÓN FISCAL. Entidad dominante (excepto grupos compuestos sólo por entidades dependientes). Domicilio ﬁscal</t>
  </si>
  <si>
    <t>ENTIDADES DEL GRUPO EN RÉGIMEN DE CONSOLIDACIÓN FISCAL. Entidad dominante (excepto grupos compuestos sólo por entidades dependientes). Fecha de incorporación al grupo (AAAAMMDD)</t>
  </si>
  <si>
    <t>ENTIDADES DEL GRUPO EN RÉGIMEN DE CONSOLIDACIÓN FISCAL. Entidad dominante (excepto grupos compuestos sólo por entidades dependientes). Declaración individual únicamente a Hacienda Foral(*)</t>
  </si>
  <si>
    <t>[0,1]</t>
  </si>
  <si>
    <t>ENTIDADES DEL GRUPO EN RÉGIMEN DE CONSOLIDACIÓN FISCAL. Entidad dominante (excepto grupos compuestos sólo por entidades dependientes).Opción de fraccionamiento art. 19.1 LIS. 1</t>
  </si>
  <si>
    <t>ENTIDADES DEL GRUPO EN RÉGIMEN DE CONSOLIDACIÓN FISCAL. ENTIDADES dependientes/Cooperativas integrantes del grupo. NIF. 1</t>
  </si>
  <si>
    <t>ENTIDADES DEL GRUPO EN RÉGIMEN DE CONSOLIDACIÓN FISCAL. ENTIDADES dependientes/Cooperativas integrantes del grupo. Denominación social. 1</t>
  </si>
  <si>
    <t>ENTIDADES DEL GRUPO EN RÉGIMEN DE CONSOLIDACIÓN FISCAL. ENTIDADES dependientes/Cooperativas integrantes del grupo. Domicilio ﬁscal. 1</t>
  </si>
  <si>
    <t>ENTIDADES DEL GRUPO EN RÉGIMEN DE CONSOLIDACIÓN FISCAL.  dependientes/Cooperativas integrantes del grupo. Fecha de incorporación al grupo. 1 (AAAAMMDD)</t>
  </si>
  <si>
    <t>ENTIDADES DEL GRUPO EN RÉGIMEN DE CONSOLIDACIÓN FISCAL. ENTIDADES dependientes/Cooperativas integrantes del grupo. % derechos de voto. 1</t>
  </si>
  <si>
    <t>ENTIDADES DEL GRUPO EN RÉGIMEN DE CONSOLIDACIÓN FISCAL. ENTIDADES dependientes/Cooperativas integrantes del grupo. Declaración individual únicamente a Hacienda Foral(*). 1</t>
  </si>
  <si>
    <t>ENTIDADES DEL GRUPO EN RÉGIMEN DE CONSOLIDACIÓN FISCAL. ENTIDADES dependientes/Cooperativas integrantes del grupo. Opción de fraccionamiento art. 19.1 LIS. 1</t>
  </si>
  <si>
    <t>ENTIDADES DEL GRUPO EN RÉGIMEN DE CONSOLIDACIÓN FISCAL. ENTIDADES dependientes/Cooperativas integrantes del grupo. NIF. 2</t>
  </si>
  <si>
    <t>ENTIDADES DEL GRUPO EN RÉGIMEN DE CONSOLIDACIÓN FISCAL. ENTIDADES dependientes/Cooperativas integrantes del grupo. Denominación social. 2</t>
  </si>
  <si>
    <t>ENTIDADES DEL GRUPO EN RÉGIMEN DE CONSOLIDACIÓN FISCAL. ENTIDADES dependientes/Cooperativas integrantes del grupo. Domicilio ﬁscal. 2</t>
  </si>
  <si>
    <t>ENTIDADES DEL GRUPO EN RÉGIMEN DE CONSOLIDACIÓN FISCAL. ENTIDADES dependientes/Cooperativas integrantes del grupo. Fecha de incorporación al grupo. 2 (AAAAMMDD)</t>
  </si>
  <si>
    <t>ENTIDADES DEL GRUPO EN RÉGIMEN DE CONSOLIDACIÓN FISCAL. ENTIDADES dependientes/Cooperativas integrantes del grupo. % derechos de voto. 2</t>
  </si>
  <si>
    <t>ENTIDADES DEL GRUPO EN RÉGIMEN DE CONSOLIDACIÓN FISCAL. ENTIDADES dependientes/Cooperativas integrantes del grupo. Declaración individual únicamente a Hacienda Foral(*). 2</t>
  </si>
  <si>
    <t>ENTIDADES DEL GRUPO EN RÉGIMEN DE CONSOLIDACIÓN FISCAL. ENTIDADES dependientes/Cooperativas integrantes del grupo. Opción de fraccionamiento art. 19.1 LIS. 2</t>
  </si>
  <si>
    <t>ENTIDADES DEL GRUPO EN RÉGIMEN DE CONSOLIDACIÓN FISCAL. ENTIDADES dependientes/Cooperativas integrantes del grupo. NIF. 3</t>
  </si>
  <si>
    <t>ENTIDADES DEL GRUPO EN RÉGIMEN DE CONSOLIDACIÓN FISCAL. ENTIDADES dependientes/Cooperativas integrantes del grupo. Denominación social. 3</t>
  </si>
  <si>
    <t>ENTIDADES DEL GRUPO EN RÉGIMEN DE CONSOLIDACIÓN FISCAL. ENTIDADES dependientes/Cooperativas integrantes del grupo. Domicilio ﬁscal. 3</t>
  </si>
  <si>
    <t>ENTIDADES DEL GRUPO EN RÉGIMEN DE CONSOLIDACIÓN FISCAL. ENTIDADES dependientes/Cooperativas integrantes del grupo. Fecha de incorporación al grupo. 3 (AAAAMMDD)</t>
  </si>
  <si>
    <t>ENTIDADES DEL GRUPO EN RÉGIMEN DE CONSOLIDACIÓN FISCAL. ENTIDADES dependientes/Cooperativas integrantes del grupo. Participación directa e indirecta al ﬁ nal del ejercicio %. 3</t>
  </si>
  <si>
    <t>ENTIDADES DEL GRUPO EN RÉGIMEN DE CONSOLIDACIÓN FISCAL. ENTIDADES dependientes/Cooperativas integrantes del grupo. % derechos de voto. 3</t>
  </si>
  <si>
    <t>ENTIDADES DEL GRUPO EN RÉGIMEN DE CONSOLIDACIÓN FISCAL. ENTIDADES dependientes/Cooperativas integrantes del grupo. Declaración individual únicamente a Hacienda Foral(*). 3</t>
  </si>
  <si>
    <t>ENTIDADES DEL GRUPO EN RÉGIMEN DE CONSOLIDACIÓN FISCAL. ENTIDADES dependientes/Cooperativas integrantes del grupo. Opción de fraccionamiento art. 19.1 LIS. 3</t>
  </si>
  <si>
    <t>ENTIDADES DEL GRUPO EN RÉGIMEN DE CONSOLIDACIÓN FISCAL. ENTIDADES dependientes/Cooperativas integrantes del grupo. NIF. 4</t>
  </si>
  <si>
    <t>ENTIDADES DEL GRUPO EN RÉGIMEN DE CONSOLIDACIÓN FISCAL. ENTIDADES dependientes/Cooperativas integrantes del grupo. Denominación social. 4</t>
  </si>
  <si>
    <t>ENTIDADES DEL GRUPO EN RÉGIMEN DE CONSOLIDACIÓN FISCAL. ENTIDADES dependientes/Cooperativas integrantes del grupo. Domicilio ﬁscal. 4</t>
  </si>
  <si>
    <t>ENTIDADES DEL GRUPO EN RÉGIMEN DE CONSOLIDACIÓN FISCAL. ENTIDADES dependientes/Cooperativas integrantes del grupo. Fecha de incorporación al grupo. 4 (AAAAMMDD)</t>
  </si>
  <si>
    <t>ENTIDADES DEL GRUPO EN RÉGIMEN DE CONSOLIDACIÓN FISCAL. ENTIDADES dependientes/Cooperativas integrantes del grupo. % derechos de voto. 4</t>
  </si>
  <si>
    <t>ENTIDADES DEL GRUPO EN RÉGIMEN DE CONSOLIDACIÓN FISCAL. ENTIDADES dependientes/Cooperativas integrantes del grupo. Declaración individual únicamente a Hacienda Foral(*). 4</t>
  </si>
  <si>
    <t>ENTIDADES DEL GRUPO EN RÉGIMEN DE CONSOLIDACIÓN FISCAL. ENTIDADES dependientes/Cooperativas integrantes del grupo. Opción de fraccionamiento art. 19.1 LIS. 4</t>
  </si>
  <si>
    <t>ENTIDADES DEL GRUPO EN RÉGIMEN DE CONSOLIDACIÓN FISCAL. ENTIDADES dependientes/Cooperativas integrantes del grupo. NIF. 5</t>
  </si>
  <si>
    <t>ENTIDADES DEL GRUPO EN RÉGIMEN DE CONSOLIDACIÓN FISCAL. ENTIDADES dependientes/Cooperativas integrantes del grupo. Denominación social. 5</t>
  </si>
  <si>
    <t>ENTIDADES DEL GRUPO EN RÉGIMEN DE CONSOLIDACIÓN FISCAL. ENTIDADES dependientes/Cooperativas integrantes del grupo. Domicilio ﬁscal. 5</t>
  </si>
  <si>
    <t>ENTIDADES DEL GRUPO EN RÉGIMEN DE CONSOLIDACIÓN FISCAL. ENTIDADES dependientes/Cooperativas integrantes del grupo. Fecha de incorporación al grupo. 5 (AAAAMMDD)</t>
  </si>
  <si>
    <t>ENTIDADES DEL GRUPO EN RÉGIMEN DE CONSOLIDACIÓN FISCAL. ENTIDADES dependientes/Cooperativas integrantes del grupo. % derechos de voto. 5</t>
  </si>
  <si>
    <t>ENTIDADES DEL GRUPO EN RÉGIMEN DE CONSOLIDACIÓN FISCAL. ENTIDADES dependientes/Cooperativas integrantes del grupo. Declaración individual únicamente a Hacienda Foral(*). 5</t>
  </si>
  <si>
    <t>ENTIDADES DEL GRUPO EN RÉGIMEN DE CONSOLIDACIÓN FISCAL. ENTIDADES dependientes/Cooperativas integrantes del grupo. Opción de fraccionamiento art. 19.1 LIS. 5</t>
  </si>
  <si>
    <t>ENTIDADES DEL GRUPO EN RÉGIMEN DE CONSOLIDACIÓN FISCAL. ENTIDADES dependientes/Cooperativas integrantes del grupo. NIF. 6</t>
  </si>
  <si>
    <t>ENTIDADES DEL GRUPO EN RÉGIMEN DE CONSOLIDACIÓN FISCAL. ENTIDADES dependientes/Cooperativas integrantes del grupo. Denominación social. 6</t>
  </si>
  <si>
    <t>ENTIDADES DEL GRUPO EN RÉGIMEN DE CONSOLIDACIÓN FISCAL. ENTIDADES dependientes/Cooperativas integrantes del grupo. Domicilio ﬁscal. 6</t>
  </si>
  <si>
    <t>ENTIDADES DEL GRUPO EN RÉGIMEN DE CONSOLIDACIÓN FISCAL. ENTIDADES dependientes/Cooperativas integrantes del grupo. Fecha de incorporación al grupo. 6 (AAAAMMDD)</t>
  </si>
  <si>
    <t>ENTIDADES DEL GRUPO EN RÉGIMEN DE CONSOLIDACIÓN FISCAL. ENTIDADES dependientes/Cooperativas integrantes del grupo. % derechos de voto. 6</t>
  </si>
  <si>
    <t>ENTIDADES DEL GRUPO EN RÉGIMEN DE CONSOLIDACIÓN FISCAL. ENTIDADES dependientes/Cooperativas integrantes del grupo. Declaración individual únicamente a Hacienda Foral(*). 6</t>
  </si>
  <si>
    <t>ENTIDADES DEL GRUPO EN RÉGIMEN DE CONSOLIDACIÓN FISCAL. ENTIDADES dependientes/Cooperativas integrantes del grupo. Opción de fraccionamiento art. 19.1 LIS. 6</t>
  </si>
  <si>
    <t>ENTIDADES DEL GRUPO EN RÉGIMEN DE CONSOLIDACIÓN FISCAL. ENTIDADES dependientes/Cooperativas integrantes del grupo. NIF. 7</t>
  </si>
  <si>
    <t>ENTIDADES DEL GRUPO EN RÉGIMEN DE CONSOLIDACIÓN FISCAL. ENTIDADES dependientes/Cooperativas integrantes del grupo. Denominación social. 7</t>
  </si>
  <si>
    <t>ENTIDADES DEL GRUPO EN RÉGIMEN DE CONSOLIDACIÓN FISCAL. ENTIDADES dependientes/Cooperativas integrantes del grupo. Domicilio ﬁscal. 7</t>
  </si>
  <si>
    <t>ENTIDADES DEL GRUPO EN RÉGIMEN DE CONSOLIDACIÓN FISCAL. ENTIDADES dependientes/Cooperativas integrantes del grupo. Fecha de incorporación al grupo. 7 (AAAAMMDD)</t>
  </si>
  <si>
    <t>ENTIDADES DEL GRUPO EN RÉGIMEN DE CONSOLIDACIÓN FISCAL. ENTIDADES dependientes/Cooperativas integrantes del grupo. % derechos de voto. 7</t>
  </si>
  <si>
    <t>ENTIDADES DEL GRUPO EN RÉGIMEN DE CONSOLIDACIÓN FISCAL. ENTIDADES dependientes/Cooperativas integrantes del grupo. Declaración individual únicamente a Hacienda Foral(*). 7</t>
  </si>
  <si>
    <t>ENTIDADES DEL GRUPO EN RÉGIMEN DE CONSOLIDACIÓN FISCAL. ENTIDADES dependientes/Cooperativas integrantes del grupo. Opción de fraccionamiento art. 19.1 LIS. 7</t>
  </si>
  <si>
    <t>ENTIDADES DEL GRUPO EN RÉGIMEN DE CONSOLIDACIÓN FISCAL. ENTIDADES dependientes/Cooperativas integrantes del grupo. NIF. 8</t>
  </si>
  <si>
    <t>ENTIDADES DEL GRUPO EN RÉGIMEN DE CONSOLIDACIÓN FISCAL. ENTIDADES dependientes/Cooperativas integrantes del grupo. Denominación social. 8</t>
  </si>
  <si>
    <t>ENTIDADES DEL GRUPO EN RÉGIMEN DE CONSOLIDACIÓN FISCAL. ENTIDADES dependientes/Cooperativas integrantes del grupo. Domicilio ﬁscal. 8</t>
  </si>
  <si>
    <t>ENTIDADES DEL GRUPO EN RÉGIMEN DE CONSOLIDACIÓN FISCAL. ENTIDADES dependientes/Cooperativas integrantes del grupo. Fecha de incorporación al grupo. 8 (AAAAMMDD)</t>
  </si>
  <si>
    <t>ENTIDADES DEL GRUPO EN RÉGIMEN DE CONSOLIDACIÓN FISCAL. ENTIDADES dependientes/Cooperativas integrantes del grupo. % derechos de voto. 8</t>
  </si>
  <si>
    <t>ENTIDADES DEL GRUPO EN RÉGIMEN DE CONSOLIDACIÓN FISCAL. ENTIDADES dependientes/Cooperativas integrantes del grupo. Declaración individual únicamente a Hacienda Foral(*). 8</t>
  </si>
  <si>
    <t>ENTIDADES DEL GRUPO EN RÉGIMEN DE CONSOLIDACIÓN FISCAL. ENTIDADES dependientes/Cooperativas integrantes del grupo. Opción de fraccionamiento art. 19.1 LIS. 8</t>
  </si>
  <si>
    <t>ENTIDADES DEL GRUPO EN RÉGIMEN DE CONSOLIDACIÓN FISCAL. ENTIDADES dependientes/Cooperativas integrantes del grupo. NIF. 9</t>
  </si>
  <si>
    <t>ENTIDADES DEL GRUPO EN RÉGIMEN DE CONSOLIDACIÓN FISCAL. ENTIDADES dependientes/Cooperativas integrantes del grupo. Denominación social. 9</t>
  </si>
  <si>
    <t>ENTIDADES DEL GRUPO EN RÉGIMEN DE CONSOLIDACIÓN FISCAL. ENTIDADES dependientes/Cooperativas integrantes del grupo. Domicilio ﬁscal. 9</t>
  </si>
  <si>
    <t>ENTIDADES DEL GRUPO EN RÉGIMEN DE CONSOLIDACIÓN FISCAL. ENTIDADES dependientes/Cooperativas integrantes del grupo. Fecha de incorporación al grupo. 9 (AAAAMMDD)</t>
  </si>
  <si>
    <t>ENTIDADES DEL GRUPO EN RÉGIMEN DE CONSOLIDACIÓN FISCAL. ENTIDADES dependientes/Cooperativas integrantes del grupo. % derechos de voto. 9</t>
  </si>
  <si>
    <t>ENTIDADES DEL GRUPO EN RÉGIMEN DE CONSOLIDACIÓN FISCAL. ENTIDADES dependientes/Cooperativas integrantes del grupo. Declaración individual únicamente a Hacienda Foral(*). 9</t>
  </si>
  <si>
    <t>ENTIDADES DEL GRUPO EN RÉGIMEN DE CONSOLIDACIÓN FISCAL. ENTIDADES dependientes/Cooperativas integrantes del grupo. Opción de fraccionamiento art. 19.1 LIS. 9</t>
  </si>
  <si>
    <t>ENTIDADES DEL GRUPO EN RÉGIMEN DE CONSOLIDACIÓN FISCAL. ENTIDADES dependientes/Cooperativas integrantes del grupo. NIF. 10</t>
  </si>
  <si>
    <t>ENTIDADES DEL GRUPO EN RÉGIMEN DE CONSOLIDACIÓN FISCAL. ENTIDADES dependientes/Cooperativas integrantes del grupo. Denominación social. 10</t>
  </si>
  <si>
    <t>ENTIDADES DEL GRUPO EN RÉGIMEN DE CONSOLIDACIÓN FISCAL. ENTIDADES dependientes/Cooperativas integrantes del grupo. Domicilio ﬁscal. 10</t>
  </si>
  <si>
    <t>ENTIDADES DEL GRUPO EN RÉGIMEN DE CONSOLIDACIÓN FISCAL. ENTIDADES dependientes/Cooperativas integrantes del grupo. Fecha de incorporación al grupo. 10 (AAAAMMDD)</t>
  </si>
  <si>
    <t>ENTIDADES DEL GRUPO EN RÉGIMEN DE CONSOLIDACIÓN FISCAL. ENTIDADES dependientes/Cooperativas integrantes del grupo. Participación directa e indirecta al ﬁ nal del ejercicio %. 10</t>
  </si>
  <si>
    <t>ENTIDADES DEL GRUPO EN RÉGIMEN DE CONSOLIDACIÓN FISCAL. ENTIDADES dependientes/Cooperativas integrantes del grupo. % derechos de voto. 10</t>
  </si>
  <si>
    <t>ENTIDADES DEL GRUPO EN RÉGIMEN DE CONSOLIDACIÓN FISCAL. ENTIDADES dependientes/Cooperativas integrantes del grupo. Declaración individual únicamente a Hacienda Foral(*). 10</t>
  </si>
  <si>
    <t>ENTIDADES DEL GRUPO EN RÉGIMEN DE CONSOLIDACIÓN FISCAL. ENTIDADES dependientes/Cooperativas integrantes del grupo. Opción de fraccionamiento art. 19.1 LIS. 10</t>
  </si>
  <si>
    <t>ENTIDADES DEL GRUPO EN RÉGIMEN DE CONSOLIDACIÓN FISCAL. ENTIDADES dependientes/Cooperativas integrantes del grupo. NIF. 11</t>
  </si>
  <si>
    <t>ENTIDADES DEL GRUPO EN RÉGIMEN DE CONSOLIDACIÓN FISCAL. ENTIDADES dependientes/Cooperativas integrantes del grupo. Denominación social. 11</t>
  </si>
  <si>
    <t>ENTIDADES DEL GRUPO EN RÉGIMEN DE CONSOLIDACIÓN FISCAL. ENTIDADES dependientes/Cooperativas integrantes del grupo. Domicilio ﬁscal. 11</t>
  </si>
  <si>
    <t>ENTIDADES DEL GRUPO EN RÉGIMEN DE CONSOLIDACIÓN FISCAL. ENTIDADES dependientes/Cooperativas integrantes del grupo. Fecha de incorporación al grupo. 11 (AAAAMMDD)</t>
  </si>
  <si>
    <t>ENTIDADES DEL GRUPO EN RÉGIMEN DE CONSOLIDACIÓN FISCAL. ENTIDADES dependientes/Cooperativas integrantes del grupo. % derechos de voto. 11</t>
  </si>
  <si>
    <t>ENTIDADES DEL GRUPO EN RÉGIMEN DE CONSOLIDACIÓN FISCAL. ENTIDADES dependientes/Cooperativas integrantes del grupo. Declaración individual únicamente a Hacienda Foral(*). 11</t>
  </si>
  <si>
    <t>ENTIDADES DEL GRUPO EN RÉGIMEN DE CONSOLIDACIÓN FISCAL. ENTIDADES dependientes/Cooperativas integrantes del grupo. Opción de fraccionamiento art. 19.1 LIS. 11</t>
  </si>
  <si>
    <t>ENTIDADES DEL GRUPO EN RÉGIMEN DE CONSOLIDACIÓN FISCAL. ENTIDADES dependientes/Cooperativas integrantes del grupo. NIF. 12</t>
  </si>
  <si>
    <t>ENTIDADES DEL GRUPO EN RÉGIMEN DE CONSOLIDACIÓN FISCAL. ENTIDADES dependientes/Cooperativas integrantes del grupo. Denominación social. 12</t>
  </si>
  <si>
    <t>ENTIDADES DEL GRUPO EN RÉGIMEN DE CONSOLIDACIÓN FISCAL. ENTIDADES dependientes/Cooperativas integrantes del grupo. Domicilio ﬁscal. 12</t>
  </si>
  <si>
    <t>ENTIDADES DEL GRUPO EN RÉGIMEN DE CONSOLIDACIÓN FISCAL. ENTIDADES dependientes/Cooperativas integrantes del grupo. Fecha de incorporación al grupo. 12 (AAAAMMDD)</t>
  </si>
  <si>
    <t>ENTIDADES DEL GRUPO EN RÉGIMEN DE CONSOLIDACIÓN FISCAL. ENTIDADES dependientes/Cooperativas integrantes del grupo. % derechos de voto. 12</t>
  </si>
  <si>
    <t>ENTIDADES DEL GRUPO EN RÉGIMEN DE CONSOLIDACIÓN FISCAL. ENTIDADES dependientes/Cooperativas integrantes del grupo. Declaración individual únicamente a Hacienda Foral(*). 12</t>
  </si>
  <si>
    <t>ENTIDADES DEL GRUPO EN RÉGIMEN DE CONSOLIDACIÓN FISCAL. ENTIDADES dependientes/Cooperativas integrantes del grupo. Opción de fraccionamiento art. 19.1 LIS. 12</t>
  </si>
  <si>
    <t>ENTIDADES DEL GRUPO EN RÉGIMEN DE CONSOLIDACIÓN FISCAL. ENTIDADES dependientes/Cooperativas integrantes del grupo. NIF . 13</t>
  </si>
  <si>
    <t>ENTIDADES DEL GRUPO EN RÉGIMEN DE CONSOLIDACIÓN FISCAL. ENTIDADES dependientes/Cooperativas integrantes del grupo. Denominación social. 13</t>
  </si>
  <si>
    <t>ENTIDADES DEL GRUPO EN RÉGIMEN DE CONSOLIDACIÓN FISCAL. ENTIDADES dependientes/Cooperativas integrantes del grupo. Domicilio ﬁscal. 13</t>
  </si>
  <si>
    <t>ENTIDADES DEL GRUPO EN RÉGIMEN DE CONSOLIDACIÓN FISCAL. ENTIDADES dependientes/Cooperativas integrantes del grupo. Fecha de incorporación al grupo. 13</t>
  </si>
  <si>
    <t>ENTIDADES DEL GRUPO EN RÉGIMEN DE CONSOLIDACIÓN FISCAL. ENTIDADES dependientes/Cooperativas integrantes del grupo. Participación directa e indirecta al ﬁ nal del ejercicio %. 13</t>
  </si>
  <si>
    <t>ENTIDADES DEL GRUPO EN RÉGIMEN DE CONSOLIDACIÓN FISCAL. ENTIDADES dependientes/Cooperativas integrantes del grupo. % derechos de voto. 13</t>
  </si>
  <si>
    <t>ENTIDADES DEL GRUPO EN RÉGIMEN DE CONSOLIDACIÓN FISCAL. ENTIDADES dependientes/Cooperativas integrantes del grupo. Declaración individual únicamente a Hacienda Foral(*). 13</t>
  </si>
  <si>
    <t>ENTIDADES DEL GRUPO EN RÉGIMEN DE CONSOLIDACIÓN FISCAL. ENTIDADES dependientes/Cooperativas integrantes del grupo. Opción de fraccionamiento art. 19.1 LIS. 13</t>
  </si>
  <si>
    <t>ENTIDADES DEL GRUPO EN RÉGIMEN DE CONSOLIDACIÓN FISCAL. ENTIDADES dependientes/Cooperativas integrantes del grupo. NIF. 14</t>
  </si>
  <si>
    <t>ENTIDADES DEL GRUPO EN RÉGIMEN DE CONSOLIDACIÓN FISCAL. ENTIDADES dependientes/Cooperativas integrantes del grupo. Denominación social. 14</t>
  </si>
  <si>
    <t>ENTIDADES DEL GRUPO EN RÉGIMEN DE CONSOLIDACIÓN FISCAL. ENTIDADES dependientes/Cooperativas integrantes del grupo. Domicilio ﬁscal. 14</t>
  </si>
  <si>
    <t>ENTIDADES DEL GRUPO EN RÉGIMEN DE CONSOLIDACIÓN FISCAL. ENTIDADES dependientes/Cooperativas integrantes del grupo. Fecha de incorporación al grupo. 14 (AAAAMMDD)</t>
  </si>
  <si>
    <t>ENTIDADES DEL GRUPO EN RÉGIMEN DE CONSOLIDACIÓN FISCAL. ENTIDADES dependientes/Cooperativas integrantes del grupo. % derechos de voto. 14</t>
  </si>
  <si>
    <t>ENTIDADES DEL GRUPO EN RÉGIMEN DE CONSOLIDACIÓN FISCAL. ENTIDADES dependientes/Cooperativas integrantes del grupo. Declaración individual únicamente a Hacienda Foral(*). 14</t>
  </si>
  <si>
    <t>ENTIDADES DEL GRUPO EN RÉGIMEN DE CONSOLIDACIÓN FISCAL. ENTIDADES dependientes/Cooperativas integrantes del grupo. Opción de fraccionamiento art. 19.1 LIS. 14</t>
  </si>
  <si>
    <t>ENTIDADES DEL GRUPO EN RÉGIMEN DE CONSOLIDACIÓN FISCAL. ENTIDADES dependientes/Cooperativas integrantes del grupo. NIF. 15</t>
  </si>
  <si>
    <t>ENTIDADES DEL GRUPO EN RÉGIMEN DE CONSOLIDACIÓN FISCAL. ENTIDADES dependientes/Cooperativas integrantes del grupo. Denominación social. 15</t>
  </si>
  <si>
    <t>ENTIDADES DEL GRUPO EN RÉGIMEN DE CONSOLIDACIÓN FISCAL. ENTIDADES dependientes/Cooperativas integrantes del grupo. Domicilio ﬁscal. 15</t>
  </si>
  <si>
    <t>ENTIDADES DEL GRUPO EN RÉGIMEN DE CONSOLIDACIÓN FISCAL. ENTIDADES dependientes/Cooperativas integrantes del grupo. Fecha de incorporación al grupo. 15 (AAAAMMDD)</t>
  </si>
  <si>
    <t>ENTIDADES DEL GRUPO EN RÉGIMEN DE CONSOLIDACIÓN FISCAL. ENTIDADES dependientes/Cooperativas integrantes del grupo. % derechos de voto. 15</t>
  </si>
  <si>
    <t>ENTIDADES DEL GRUPO EN RÉGIMEN DE CONSOLIDACIÓN FISCAL. ENTIDADES dependientes/Cooperativas integrantes del grupo. Declaración individual únicamente a Hacienda Foral(*). 15</t>
  </si>
  <si>
    <t>ENTIDADES DEL GRUPO EN RÉGIMEN DE CONSOLIDACIÓN FISCAL. ENTIDADES dependientes/Cooperativas integrantes del grupo. Opción de fraccionamiento art. 19.1 LIS. 15</t>
  </si>
  <si>
    <t>ENTIDADES DEL GRUPO EN RÉGIMEN DE CONSOLIDACIÓN FISCAL. ENTIDADES dependientes/Cooperativas integrantes del grupo. NIF. 16</t>
  </si>
  <si>
    <t>ENTIDADES DEL GRUPO EN RÉGIMEN DE CONSOLIDACIÓN FISCAL. ENTIDADES dependientes/Cooperativas integrantes del grupo. Denominación social. 16</t>
  </si>
  <si>
    <t>ENTIDADES DEL GRUPO EN RÉGIMEN DE CONSOLIDACIÓN FISCAL. ENTIDADES dependientes/Cooperativas integrantes del grupo. Domicilio ﬁscal. 16</t>
  </si>
  <si>
    <t>ENTIDADES DEL GRUPO EN RÉGIMEN DE CONSOLIDACIÓN FISCAL. ENTIDADES dependientes/Cooperativas integrantes del grupo. Fecha de incorporación al grupo. 16 (AAAAMMDD)</t>
  </si>
  <si>
    <t>ENTIDADES DEL GRUPO EN RÉGIMEN DE CONSOLIDACIÓN FISCAL. ENTIDADES dependientes/Cooperativas integrantes del grupo. % derechos de voto. 16</t>
  </si>
  <si>
    <t>ENTIDADES DEL GRUPO EN RÉGIMEN DE CONSOLIDACIÓN FISCAL. ENTIDADES dependientes/Cooperativas integrantes del grupo. Declaración individual únicamente a Hacienda Foral(*). 16</t>
  </si>
  <si>
    <t>ENTIDADES DEL GRUPO EN RÉGIMEN DE CONSOLIDACIÓN FISCAL. ENTIDADES dependientes/Cooperativas integrantes del grupo. Opción de fraccionamiento art. 19.1 LIS. 16</t>
  </si>
  <si>
    <t>ENTIDADES DEL GRUPO EN RÉGIMEN DE CONSOLIDACIÓN FISCAL. ENTIDADES dependientes/Cooperativas integrantes del grupo. NIF. 17</t>
  </si>
  <si>
    <t>ENTIDADES DEL GRUPO EN RÉGIMEN DE CONSOLIDACIÓN FISCAL. ENTIDADES dependientes/Cooperativas integrantes del grupo. Denominación social. 17</t>
  </si>
  <si>
    <t>ENTIDADES DEL GRUPO EN RÉGIMEN DE CONSOLIDACIÓN FISCAL. ENTIDADES dependientes/Cooperativas integrantes del grupo. Domicilio ﬁscal. 17</t>
  </si>
  <si>
    <t>ENTIDADES DEL GRUPO EN RÉGIMEN DE CONSOLIDACIÓN FISCAL. ENTIDADES dependientes/Cooperativas integrantes del grupo. Fecha de incorporación al grupo. 17 (AAAAMMDD)</t>
  </si>
  <si>
    <t>ENTIDADES DEL GRUPO EN RÉGIMEN DE CONSOLIDACIÓN FISCAL. ENTIDADES dependientes/Cooperativas integrantes del grupo. % derechos de voto. 17</t>
  </si>
  <si>
    <t>ENTIDADES DEL GRUPO EN RÉGIMEN DE CONSOLIDACIÓN FISCAL. ENTIDADES dependientes/Cooperativas integrantes del grupo. Declaración individual únicamente a Hacienda Foral(*). 17</t>
  </si>
  <si>
    <t>ENTIDADES DEL GRUPO EN RÉGIMEN DE CONSOLIDACIÓN FISCAL. ENTIDADES dependientes/Cooperativas integrantes del grupo. Opción de fraccionamiento art. 19.1 LIS. 17</t>
  </si>
  <si>
    <t>ENTIDADES DEL GRUPO EN RÉGIMEN DE CONSOLIDACIÓN FISCAL. ENTIDADES dependientes/Cooperativas integrantes del grupo. NIF. 18</t>
  </si>
  <si>
    <t>ENTIDADES DEL GRUPO EN RÉGIMEN DE CONSOLIDACIÓN FISCAL. ENTIDADES dependientes/Cooperativas integrantes del grupo. Denominación social. 18</t>
  </si>
  <si>
    <t>ENTIDADES DEL GRUPO EN RÉGIMEN DE CONSOLIDACIÓN FISCAL. ENTIDADES dependientes/Cooperativas integrantes del grupo. Domicilio ﬁscal. 18</t>
  </si>
  <si>
    <t>ENTIDADES DEL GRUPO EN RÉGIMEN DE CONSOLIDACIÓN FISCAL. ENTIDADES dependientes/Cooperativas integrantes del grupo. Fecha de incorporación al grupo. 18 (AAAAMMDD)</t>
  </si>
  <si>
    <t>ENTIDADES DEL GRUPO EN RÉGIMEN DE CONSOLIDACIÓN FISCAL. ENTIDADES dependientes/Cooperativas integrantes del grupo. % derechos de voto. 18</t>
  </si>
  <si>
    <t>ENTIDADES DEL GRUPO EN RÉGIMEN DE CONSOLIDACIÓN FISCAL. ENTIDADES dependientes/Cooperativas integrantes del grupo. Declaración individual únicamente a Hacienda Foral(*). 18</t>
  </si>
  <si>
    <t>ENTIDADES DEL GRUPO EN RÉGIMEN DE CONSOLIDACIÓN FISCAL. ENTIDADES dependientes/Cooperativas integrantes del grupo. Opción de fraccionamiento art. 19.1 LIS. 18</t>
  </si>
  <si>
    <t>ENTIDADES DEL GRUPO EN RÉGIMEN DE CONSOLIDACIÓN FISCAL. ENTIDADES dependientes/Cooperativas integrantes del grupo. NIF. 19</t>
  </si>
  <si>
    <t>ENTIDADES DEL GRUPO EN RÉGIMEN DE CONSOLIDACIÓN FISCAL. ENTIDADES dependientes/Cooperativas integrantes del grupo. Denominación social. 19</t>
  </si>
  <si>
    <t>ENTIDADES DEL GRUPO EN RÉGIMEN DE CONSOLIDACIÓN FISCAL. ENTIDADES dependientes/Cooperativas integrantes del grupo. Domicilio ﬁscal. 19</t>
  </si>
  <si>
    <t>ENTIDADES DEL GRUPO EN RÉGIMEN DE CONSOLIDACIÓN FISCAL. ENTIDADES dependientes/Cooperativas integrantes del grupo. Fecha de incorporación al grupo. 19 (AAAAMMDD)</t>
  </si>
  <si>
    <t>ENTIDADES DEL GRUPO EN RÉGIMEN DE CONSOLIDACIÓN FISCAL. ENTIDADES dependientes/Cooperativas integrantes del grupo. % derechos de voto. 19</t>
  </si>
  <si>
    <t>ENTIDADES DEL GRUPO EN RÉGIMEN DE CONSOLIDACIÓN FISCAL. ENTIDADES dependientes/Cooperativas integrantes del grupo. Declaración individual únicamente a Hacienda Foral(*). 19</t>
  </si>
  <si>
    <t>ENTIDADES DEL GRUPO EN RÉGIMEN DE CONSOLIDACIÓN FISCAL. ENTIDADES dependientes/Cooperativas integrantes del grupo. Opción de fraccionamiento art. 19.1 LIS. 19</t>
  </si>
  <si>
    <t>ENTIDADES DEL GRUPO EN RÉGIMEN DE CONSOLIDACIÓN FISCAL. ENTIDADES dependientes/Cooperativas integrantes del grupo. NIF. 20</t>
  </si>
  <si>
    <t>ENTIDADES DEL GRUPO EN RÉGIMEN DE CONSOLIDACIÓN FISCAL. ENTIDADES dependientes/Cooperativas integrantes del grupo. Denominación social. 20</t>
  </si>
  <si>
    <t>ENTIDADES DEL GRUPO EN RÉGIMEN DE CONSOLIDACIÓN FISCAL. ENTIDADES dependientes/Cooperativas integrantes del grupo. Domicilio ﬁscal. 20</t>
  </si>
  <si>
    <t>ENTIDADES DEL GRUPO EN RÉGIMEN DE CONSOLIDACIÓN FISCAL. ENTIDADES dependientes/Cooperativas integrantes del grupo. Fecha de incorporación al grupo. 20 (AAAAMMDD)</t>
  </si>
  <si>
    <t>num</t>
  </si>
  <si>
    <t>ENTIDADES DEL GRUPO EN RÉGIMEN DE CONSOLIDACIÓN FISCAL. ENTIDADES dependientes/Cooperativas integrantes del grupo. % derechos de voto. 20</t>
  </si>
  <si>
    <t>ENTIDADES DEL GRUPO EN RÉGIMEN DE CONSOLIDACIÓN FISCAL. ENTIDADES dependientes/Cooperativas integrantes del grupo. Declaración individual únicamente a Hacienda Foral(*). 20</t>
  </si>
  <si>
    <t>ENTIDADES DEL GRUPO EN RÉGIMEN DE CONSOLIDACIÓN FISCAL. ENTIDADES dependientes/Cooperativas integrantes del grupo. Opción de fraccionamiento art. 19.1 LIS. 20</t>
  </si>
  <si>
    <t>Fin de registro</t>
  </si>
  <si>
    <t>&lt;/T22002000&gt;</t>
  </si>
  <si>
    <t>Impuesto Sobre Sociedades. Régimen de consolidación Fiscal. ENTIDADES QUE NO FORMEN PARTE DEL GRUPO FISCAL(*), A TRAVÉS DE LAS CUALES SE ALCANZA LA PARTICIPACIÓN Y DERECHOS DE VOTO EN OTRAS SOCIEDADES DEL GRUPO</t>
  </si>
  <si>
    <t>ENTIDADES QUE NO FORMEN PARTE DEL GRUPO FISCAL(*), A TRAVÉS DE LAS CUALES SE ALCANZA LA PARTICIPACIÓN Y DERECHOS DE VOTO EN OTRAS SOCIEDADES DEL GRUPO. Entidad partícipe. Nº identificación. 1</t>
  </si>
  <si>
    <t>ENTIDADES QUE NO FORMEN PARTE DEL GRUPO FISCAL(*), A TRAVÉS DE LAS CUALES SE ALCANZA LA PARTICIPACIÓN Y DERECHOS DE VOTO EN OTRAS SOCIEDADES DEL GRUPO. Entidad partícipe. Nombre o Razón social(*). 1</t>
  </si>
  <si>
    <t>ENTIDADES QUE NO FORMEN PARTE DEL GRUPO FISCAL(*), A TRAVÉS DE LAS CUALES SE ALCANZA LA PARTICIPACIÓN Y DERECHOS DE VOTO EN OTRAS SOCIEDADES DEL GRUPO. Entidad partícipe. País. 1</t>
  </si>
  <si>
    <t>A</t>
  </si>
  <si>
    <t>ENTIDADES QUE NO FORMEN PARTE DEL GRUPO FISCAL(*), A TRAVÉS DE LAS CUALES SE ALCANZA LA PARTICIPACIÓN Y DERECHOS DE VOTO EN OTRAS SOCIEDADES DEL GRUPO. Entidad partícipe. País (Código ISO). 1</t>
  </si>
  <si>
    <t>ENTIDADES QUE NO FORMEN PARTE DEL GRUPO FISCAL(*), A TRAVÉS DE LAS CUALES SE ALCANZA LA PARTICIPACIÓN Y DERECHOS DE VOTO EN OTRAS SOCIEDADES DEL GRUPO. Entidad participada(**). Nº identificación. 1</t>
  </si>
  <si>
    <t>ENTIDADES QUE NO FORMEN PARTE DEL GRUPO FISCAL(*), A TRAVÉS DE LAS CUALES SE ALCANZA LA PARTICIPACIÓN Y DERECHOS DE VOTO EN OTRAS SOCIEDADES DEL GRUPO. Entidad participada(**). Nombre o Razón social(*). 1</t>
  </si>
  <si>
    <t>ENTIDADES QUE NO FORMEN PARTE DEL GRUPO FISCAL(*), A TRAVÉS DE LAS CUALES SE ALCANZA LA PARTICIPACIÓN Y DERECHOS DE VOTO EN OTRAS SOCIEDADES DEL GRUPO. Entidad participada(**). País. 1</t>
  </si>
  <si>
    <t>ENTIDADES QUE NO FORMEN PARTE DEL GRUPO FISCAL(*), A TRAVÉS DE LAS CUALES SE ALCANZA LA PARTICIPACIÓN Y DERECHOS DE VOTO EN OTRAS SOCIEDADES DEL GRUPO. Entidad participada(**). País (Código ISO). 1</t>
  </si>
  <si>
    <t>ENTIDADES QUE NO FORMEN PARTE DEL GRUPO FISCAL(*), A TRAVÉS DE LAS CUALES SE ALCANZA LA PARTICIPACIÓN Y DERECHOS DE VOTO EN OTRAS SOCIEDADES DEL GRUPO. Entidad participada(**). Participación directa (%). 1</t>
  </si>
  <si>
    <t>ENTIDADES QUE NO FORMEN PARTE DEL GRUPO FISCAL(*), A TRAVÉS DE LAS CUALES SE ALCANZA LA PARTICIPACIÓN Y DERECHOS DE VOTO EN OTRAS SOCIEDADES DEL GRUPO. Entidad partícipe. Nº identificación. 2</t>
  </si>
  <si>
    <t>ENTIDADES QUE NO FORMEN PARTE DEL GRUPO FISCAL(*), A TRAVÉS DE LAS CUALES SE ALCANZA LA PARTICIPACIÓN Y DERECHOS DE VOTO EN OTRAS SOCIEDADES DEL GRUPO. Entidad partícipe. Nombre o Razón social(*). 2</t>
  </si>
  <si>
    <t>ENTIDADES QUE NO FORMEN PARTE DEL GRUPO FISCAL(*), A TRAVÉS DE LAS CUALES SE ALCANZA LA PARTICIPACIÓN Y DERECHOS DE VOTO EN OTRAS SOCIEDADES DEL GRUPO. Entidad partícipe. País. 2</t>
  </si>
  <si>
    <t>ENTIDADES QUE NO FORMEN PARTE DEL GRUPO FISCAL(*), A TRAVÉS DE LAS CUALES SE ALCANZA LA PARTICIPACIÓN Y DERECHOS DE VOTO EN OTRAS SOCIEDADES DEL GRUPO. Entidad partícipe. País (Código ISO). 2</t>
  </si>
  <si>
    <t>ENTIDADES QUE NO FORMEN PARTE DEL GRUPO FISCAL(*), A TRAVÉS DE LAS CUALES SE ALCANZA LA PARTICIPACIÓN Y DERECHOS DE VOTO EN OTRAS SOCIEDADES DEL GRUPO. Entidad participada(**). Nº identificación. 2</t>
  </si>
  <si>
    <t>ENTIDADES QUE NO FORMEN PARTE DEL GRUPO FISCAL(*), A TRAVÉS DE LAS CUALES SE ALCANZA LA PARTICIPACIÓN Y DERECHOS DE VOTO EN OTRAS SOCIEDADES DEL GRUPO. Entidad participada(**). Nombre o Razón social(*). 2</t>
  </si>
  <si>
    <t>ENTIDADES QUE NO FORMEN PARTE DEL GRUPO FISCAL(*), A TRAVÉS DE LAS CUALES SE ALCANZA LA PARTICIPACIÓN Y DERECHOS DE VOTO EN OTRAS SOCIEDADES DEL GRUPO. Entidad participada(**). País. 2</t>
  </si>
  <si>
    <t>ENTIDADES QUE NO FORMEN PARTE DEL GRUPO FISCAL(*), A TRAVÉS DE LAS CUALES SE ALCANZA LA PARTICIPACIÓN Y DERECHOS DE VOTO EN OTRAS SOCIEDADES DEL GRUPO. Entidad participada(**). País (Código ISO). 2</t>
  </si>
  <si>
    <t>ENTIDADES QUE NO FORMEN PARTE DEL GRUPO FISCAL(*), A TRAVÉS DE LAS CUALES SE ALCANZA LA PARTICIPACIÓN Y DERECHOS DE VOTO EN OTRAS SOCIEDADES DEL GRUPO. Entidad participada(**). Participación directa (%). 2</t>
  </si>
  <si>
    <t>ENTIDADES QUE NO FORMEN PARTE DEL GRUPO FISCAL(*), A TRAVÉS DE LAS CUALES SE ALCANZA LA PARTICIPACIÓN Y DERECHOS DE VOTO EN OTRAS SOCIEDADES DEL GRUPO. Entidad partícipe. Nº identificación. 3</t>
  </si>
  <si>
    <t>ENTIDADES QUE NO FORMEN PARTE DEL GRUPO FISCAL(*), A TRAVÉS DE LAS CUALES SE ALCANZA LA PARTICIPACIÓN Y DERECHOS DE VOTO EN OTRAS SOCIEDADES DEL GRUPO. Entidad partícipe. Nombre o Razón social(*). 3</t>
  </si>
  <si>
    <t>ENTIDADES QUE NO FORMEN PARTE DEL GRUPO FISCAL(*), A TRAVÉS DE LAS CUALES SE ALCANZA LA PARTICIPACIÓN Y DERECHOS DE VOTO EN OTRAS SOCIEDADES DEL GRUPO. Entidad partícipe. País. 3</t>
  </si>
  <si>
    <t>ENTIDADES QUE NO FORMEN PARTE DEL GRUPO FISCAL(*), A TRAVÉS DE LAS CUALES SE ALCANZA LA PARTICIPACIÓN Y DERECHOS DE VOTO EN OTRAS SOCIEDADES DEL GRUPO. Entidad partícipe. País (Código ISO). 3</t>
  </si>
  <si>
    <t>ENTIDADES QUE NO FORMEN PARTE DEL GRUPO FISCAL(*), A TRAVÉS DE LAS CUALES SE ALCANZA LA PARTICIPACIÓN Y DERECHOS DE VOTO EN OTRAS SOCIEDADES DEL GRUPO. Entidad participada(**). Nº identificación. 3</t>
  </si>
  <si>
    <t>ENTIDADES QUE NO FORMEN PARTE DEL GRUPO FISCAL(*), A TRAVÉS DE LAS CUALES SE ALCANZA LA PARTICIPACIÓN Y DERECHOS DE VOTO EN OTRAS SOCIEDADES DEL GRUPO. Entidad participada(**). Nombre o Razón social(*). 3</t>
  </si>
  <si>
    <t>ENTIDADES QUE NO FORMEN PARTE DEL GRUPO FISCAL(*), A TRAVÉS DE LAS CUALES SE ALCANZA LA PARTICIPACIÓN Y DERECHOS DE VOTO EN OTRAS SOCIEDADES DEL GRUPO. Entidad participada(**). País. 3</t>
  </si>
  <si>
    <t>ENTIDADES QUE NO FORMEN PARTE DEL GRUPO FISCAL(*), A TRAVÉS DE LAS CUALES SE ALCANZA LA PARTICIPACIÓN Y DERECHOS DE VOTO EN OTRAS SOCIEDADES DEL GRUPO. Entidad participada(**). País (Código ISO). 3</t>
  </si>
  <si>
    <t>ENTIDADES QUE NO FORMEN PARTE DEL GRUPO FISCAL(*), A TRAVÉS DE LAS CUALES SE ALCANZA LA PARTICIPACIÓN Y DERECHOS DE VOTO EN OTRAS SOCIEDADES DEL GRUPO. Entidad participada(**). Participación directa (%). 3</t>
  </si>
  <si>
    <t>ENTIDADES QUE NO FORMEN PARTE DEL GRUPO FISCAL(*), A TRAVÉS DE LAS CUALES SE ALCANZA LA PARTICIPACIÓN Y DERECHOS DE VOTO EN OTRAS SOCIEDADES DEL GRUPO. Entidad partícipe. Nº identificación. 4</t>
  </si>
  <si>
    <t>ENTIDADES QUE NO FORMEN PARTE DEL GRUPO FISCAL(*), A TRAVÉS DE LAS CUALES SE ALCANZA LA PARTICIPACIÓN Y DERECHOS DE VOTO EN OTRAS SOCIEDADES DEL GRUPO. Entidad partícipe. Nombre o Razón social(*). 4</t>
  </si>
  <si>
    <t>ENTIDADES QUE NO FORMEN PARTE DEL GRUPO FISCAL(*), A TRAVÉS DE LAS CUALES SE ALCANZA LA PARTICIPACIÓN Y DERECHOS DE VOTO EN OTRAS SOCIEDADES DEL GRUPO. Entidad partícipe. País. 4</t>
  </si>
  <si>
    <t>ENTIDADES QUE NO FORMEN PARTE DEL GRUPO FISCAL(*), A TRAVÉS DE LAS CUALES SE ALCANZA LA PARTICIPACIÓN Y DERECHOS DE VOTO EN OTRAS SOCIEDADES DEL GRUPO. Entidad partícipe. País (Código ISO). 4</t>
  </si>
  <si>
    <t>ENTIDADES QUE NO FORMEN PARTE DEL GRUPO FISCAL(*), A TRAVÉS DE LAS CUALES SE ALCANZA LA PARTICIPACIÓN Y DERECHOS DE VOTO EN OTRAS SOCIEDADES DEL GRUPO. Entidad participada(**). Nº identificación. 4</t>
  </si>
  <si>
    <t>ENTIDADES QUE NO FORMEN PARTE DEL GRUPO FISCAL(*), A TRAVÉS DE LAS CUALES SE ALCANZA LA PARTICIPACIÓN Y DERECHOS DE VOTO EN OTRAS SOCIEDADES DEL GRUPO. Entidad participada(**). Nombre o Razón social(*). 4</t>
  </si>
  <si>
    <t>ENTIDADES QUE NO FORMEN PARTE DEL GRUPO FISCAL(*), A TRAVÉS DE LAS CUALES SE ALCANZA LA PARTICIPACIÓN Y DERECHOS DE VOTO EN OTRAS SOCIEDADES DEL GRUPO. Entidad participada(**). País. 4</t>
  </si>
  <si>
    <t>ENTIDADES QUE NO FORMEN PARTE DEL GRUPO FISCAL(*), A TRAVÉS DE LAS CUALES SE ALCANZA LA PARTICIPACIÓN Y DERECHOS DE VOTO EN OTRAS SOCIEDADES DEL GRUPO. Entidad participada(**). País (Código ISO). 4</t>
  </si>
  <si>
    <t>ENTIDADES QUE NO FORMEN PARTE DEL GRUPO FISCAL(*), A TRAVÉS DE LAS CUALES SE ALCANZA LA PARTICIPACIÓN Y DERECHOS DE VOTO EN OTRAS SOCIEDADES DEL GRUPO. Entidad participada(**). Participación directa (%). 4</t>
  </si>
  <si>
    <t>ENTIDADES QUE NO FORMEN PARTE DEL GRUPO FISCAL(*), A TRAVÉS DE LAS CUALES SE ALCANZA LA PARTICIPACIÓN Y DERECHOS DE VOTO EN OTRAS SOCIEDADES DEL GRUPO. Entidad partícipe. Nº identificación. 5</t>
  </si>
  <si>
    <t>ENTIDADES QUE NO FORMEN PARTE DEL GRUPO FISCAL(*), A TRAVÉS DE LAS CUALES SE ALCANZA LA PARTICIPACIÓN Y DERECHOS DE VOTO EN OTRAS SOCIEDADES DEL GRUPO. Entidad partícipe. Nombre o Razón social(*). 5</t>
  </si>
  <si>
    <t>ENTIDADES QUE NO FORMEN PARTE DEL GRUPO FISCAL(*), A TRAVÉS DE LAS CUALES SE ALCANZA LA PARTICIPACIÓN Y DERECHOS DE VOTO EN OTRAS SOCIEDADES DEL GRUPO. Entidad partícipe. País. 5</t>
  </si>
  <si>
    <t>ENTIDADES QUE NO FORMEN PARTE DEL GRUPO FISCAL(*), A TRAVÉS DE LAS CUALES SE ALCANZA LA PARTICIPACIÓN Y DERECHOS DE VOTO EN OTRAS SOCIEDADES DEL GRUPO. Entidad partícipe. País (Código ISO). 5</t>
  </si>
  <si>
    <t>ENTIDADES QUE NO FORMEN PARTE DEL GRUPO FISCAL(*), A TRAVÉS DE LAS CUALES SE ALCANZA LA PARTICIPACIÓN Y DERECHOS DE VOTO EN OTRAS SOCIEDADES DEL GRUPO. Entidad participada(**). Nº identificación. 5</t>
  </si>
  <si>
    <t>ENTIDADES QUE NO FORMEN PARTE DEL GRUPO FISCAL(*), A TRAVÉS DE LAS CUALES SE ALCANZA LA PARTICIPACIÓN Y DERECHOS DE VOTO EN OTRAS SOCIEDADES DEL GRUPO. Entidad participada(**). Nombre o Razón social(*). 5</t>
  </si>
  <si>
    <t>ENTIDADES QUE NO FORMEN PARTE DEL GRUPO FISCAL(*), A TRAVÉS DE LAS CUALES SE ALCANZA LA PARTICIPACIÓN Y DERECHOS DE VOTO EN OTRAS SOCIEDADES DEL GRUPO. Entidad participada(**). País. 5</t>
  </si>
  <si>
    <t>ENTIDADES QUE NO FORMEN PARTE DEL GRUPO FISCAL(*), A TRAVÉS DE LAS CUALES SE ALCANZA LA PARTICIPACIÓN Y DERECHOS DE VOTO EN OTRAS SOCIEDADES DEL GRUPO. Entidad participada(**). País (Código ISO). 5</t>
  </si>
  <si>
    <t>ENTIDADES QUE NO FORMEN PARTE DEL GRUPO FISCAL(*), A TRAVÉS DE LAS CUALES SE ALCANZA LA PARTICIPACIÓN Y DERECHOS DE VOTO EN OTRAS SOCIEDADES DEL GRUPO. Entidad participada(**). Participación directa (%). 5</t>
  </si>
  <si>
    <t>ENTIDADES QUE NO FORMEN PARTE DEL GRUPO FISCAL(*), A TRAVÉS DE LAS CUALES SE ALCANZA LA PARTICIPACIÓN Y DERECHOS DE VOTO EN OTRAS SOCIEDADES DEL GRUPO. Entidad partícipe. Nº identificación. 6</t>
  </si>
  <si>
    <t>ENTIDADES QUE NO FORMEN PARTE DEL GRUPO FISCAL(*), A TRAVÉS DE LAS CUALES SE ALCANZA LA PARTICIPACIÓN Y DERECHOS DE VOTO EN OTRAS SOCIEDADES DEL GRUPO. Entidad partícipe. Nombre o Razón social(*). 6</t>
  </si>
  <si>
    <t>ENTIDADES QUE NO FORMEN PARTE DEL GRUPO FISCAL(*), A TRAVÉS DE LAS CUALES SE ALCANZA LA PARTICIPACIÓN Y DERECHOS DE VOTO EN OTRAS SOCIEDADES DEL GRUPO. Entidad partícipe. País. 6</t>
  </si>
  <si>
    <t>ENTIDADES QUE NO FORMEN PARTE DEL GRUPO FISCAL(*), A TRAVÉS DE LAS CUALES SE ALCANZA LA PARTICIPACIÓN Y DERECHOS DE VOTO EN OTRAS SOCIEDADES DEL GRUPO. Entidad partícipe. País (Código ISO). 6</t>
  </si>
  <si>
    <t>ENTIDADES QUE NO FORMEN PARTE DEL GRUPO FISCAL(*), A TRAVÉS DE LAS CUALES SE ALCANZA LA PARTICIPACIÓN Y DERECHOS DE VOTO EN OTRAS SOCIEDADES DEL GRUPO. Entidad participada(**). Nº identificación. 6</t>
  </si>
  <si>
    <t>ENTIDADES QUE NO FORMEN PARTE DEL GRUPO FISCAL(*), A TRAVÉS DE LAS CUALES SE ALCANZA LA PARTICIPACIÓN Y DERECHOS DE VOTO EN OTRAS SOCIEDADES DEL GRUPO. Entidad participada(**). Nombre o Razón social(*). 6</t>
  </si>
  <si>
    <t>ENTIDADES QUE NO FORMEN PARTE DEL GRUPO FISCAL(*), A TRAVÉS DE LAS CUALES SE ALCANZA LA PARTICIPACIÓN Y DERECHOS DE VOTO EN OTRAS SOCIEDADES DEL GRUPO. Entidad participada(**). País. 6</t>
  </si>
  <si>
    <t>ENTIDADES QUE NO FORMEN PARTE DEL GRUPO FISCAL(*), A TRAVÉS DE LAS CUALES SE ALCANZA LA PARTICIPACIÓN Y DERECHOS DE VOTO EN OTRAS SOCIEDADES DEL GRUPO. Entidad participada(**). País (Código ISO). 6</t>
  </si>
  <si>
    <t>ENTIDADES QUE NO FORMEN PARTE DEL GRUPO FISCAL(*), A TRAVÉS DE LAS CUALES SE ALCANZA LA PARTICIPACIÓN Y DERECHOS DE VOTO EN OTRAS SOCIEDADES DEL GRUPO. Entidad participada(**). Participación directa (%). 6</t>
  </si>
  <si>
    <t>ENTIDADES QUE NO FORMEN PARTE DEL GRUPO FISCAL(*), A TRAVÉS DE LAS CUALES SE ALCANZA LA PARTICIPACIÓN Y DERECHOS DE VOTO EN OTRAS SOCIEDADES DEL GRUPO. Entidad partícipe. Nº identificación. 7</t>
  </si>
  <si>
    <t>ENTIDADES QUE NO FORMEN PARTE DEL GRUPO FISCAL(*), A TRAVÉS DE LAS CUALES SE ALCANZA LA PARTICIPACIÓN Y DERECHOS DE VOTO EN OTRAS SOCIEDADES DEL GRUPO. Entidad partícipe. Nombre o Razón social(*). 7</t>
  </si>
  <si>
    <t>ENTIDADES QUE NO FORMEN PARTE DEL GRUPO FISCAL(*), A TRAVÉS DE LAS CUALES SE ALCANZA LA PARTICIPACIÓN Y DERECHOS DE VOTO EN OTRAS SOCIEDADES DEL GRUPO. Entidad partícipe. País. 7</t>
  </si>
  <si>
    <t>ENTIDADES QUE NO FORMEN PARTE DEL GRUPO FISCAL(*), A TRAVÉS DE LAS CUALES SE ALCANZA LA PARTICIPACIÓN Y DERECHOS DE VOTO EN OTRAS SOCIEDADES DEL GRUPO. Entidad partícipe. País (Código ISO). 7</t>
  </si>
  <si>
    <t>ENTIDADES QUE NO FORMEN PARTE DEL GRUPO FISCAL(*), A TRAVÉS DE LAS CUALES SE ALCANZA LA PARTICIPACIÓN Y DERECHOS DE VOTO EN OTRAS SOCIEDADES DEL GRUPO. Entidad participada(**). Nº identificación. 7</t>
  </si>
  <si>
    <t>ENTIDADES QUE NO FORMEN PARTE DEL GRUPO FISCAL(*), A TRAVÉS DE LAS CUALES SE ALCANZA LA PARTICIPACIÓN Y DERECHOS DE VOTO EN OTRAS SOCIEDADES DEL GRUPO. Entidad participada(**). Nombre o Razón social(*). 7</t>
  </si>
  <si>
    <t>ENTIDADES QUE NO FORMEN PARTE DEL GRUPO FISCAL(*), A TRAVÉS DE LAS CUALES SE ALCANZA LA PARTICIPACIÓN Y DERECHOS DE VOTO EN OTRAS SOCIEDADES DEL GRUPO. Entidad participada(**). País. 7</t>
  </si>
  <si>
    <t>ENTIDADES QUE NO FORMEN PARTE DEL GRUPO FISCAL(*), A TRAVÉS DE LAS CUALES SE ALCANZA LA PARTICIPACIÓN Y DERECHOS DE VOTO EN OTRAS SOCIEDADES DEL GRUPO. Entidad participada(**). País (Código ISO). 7</t>
  </si>
  <si>
    <t>ENTIDADES QUE NO FORMEN PARTE DEL GRUPO FISCAL(*), A TRAVÉS DE LAS CUALES SE ALCANZA LA PARTICIPACIÓN Y DERECHOS DE VOTO EN OTRAS SOCIEDADES DEL GRUPO. Entidad participada(**). Participación directa (%). 7</t>
  </si>
  <si>
    <t>&lt;/T22002001&gt;</t>
  </si>
  <si>
    <t>Impuesto Sobre Sociedades. Régimen de consolidación Fiscal. GRUPO GENERAL. BALANCE CONSOLIDADO: ACTIVO</t>
  </si>
  <si>
    <t>03</t>
  </si>
  <si>
    <t xml:space="preserve">Indicador de página complementaria. </t>
  </si>
  <si>
    <t>N</t>
  </si>
  <si>
    <t>ACTIVO. ACTIVO NO CORRIENTE [00101]</t>
  </si>
  <si>
    <t>ACTIVO. Inmovilizado intangible [00102]</t>
  </si>
  <si>
    <t>ACTIVO. Inmovilizado intangible. Fondo de comercio de consolidación [00106]</t>
  </si>
  <si>
    <t>ACTIVO. Inmovilizado intangible. Investigación [00734]</t>
  </si>
  <si>
    <t>ACTIVO. Inmovilizado intangible. Propiedad intelectual [00700]</t>
  </si>
  <si>
    <t>ACTIVO. Inmovilizado intangible. Otro inmovilizado intangible [00110]</t>
  </si>
  <si>
    <t>ACTIVO. Inmovilizado material [00111]</t>
  </si>
  <si>
    <t>ACTIVO. Inmovilizado material. Terrenos y construcciones [00112]</t>
  </si>
  <si>
    <t>ACTIVO. Inmovilizado material. Instalaciones técnicas y otro inmovilizado material [00113]</t>
  </si>
  <si>
    <t>ACTIVO. Inmovilizado material. Inmovilizado en curso y anticipos [00114]</t>
  </si>
  <si>
    <t>ACTIVO. Inversiones inmobiliarias  [00115]</t>
  </si>
  <si>
    <t>ACTIVO. Inversiones en empresas del grupo y asociadas a largo plazo  [00118]</t>
  </si>
  <si>
    <t>ACTIVO. Inversiones en empresas del grupo y asociadas a largo plazo. Instrumentos de patrimonio  [00119]</t>
  </si>
  <si>
    <t>ACTIVO. Inversiones en empresas del grupo y asociadas a largo plazo. Resto  [00125]</t>
  </si>
  <si>
    <t>ACTIVO. Inversiones ﬁnancieras a largo plazo  [00126]</t>
  </si>
  <si>
    <t>ACTIVO. Inversiones ﬁnancieras a largo plazo. Instrumentos de patrimonio  [00127]</t>
  </si>
  <si>
    <t>ACTIVO. Inversiones ﬁnancieras a largo plazo. Resto   [00133]</t>
  </si>
  <si>
    <t>ACTIVO.Activos por impuesto diferido   [00134]</t>
  </si>
  <si>
    <t>ACTIVO.Deudores comerciales no corrientes  [00135]</t>
  </si>
  <si>
    <t>ACTIVO.ACTIVO CORRIENTE  [00136]</t>
  </si>
  <si>
    <t>ACTIVO.Activos no corrientes mantenidos para la venta [00137]</t>
  </si>
  <si>
    <t>ACTIVO.Existencias [00138]</t>
  </si>
  <si>
    <t>ACTIVO. Derechos de emisión de gases de efecto invernadero. [00701]</t>
  </si>
  <si>
    <t>ACTIVO. Otros. [00761]</t>
  </si>
  <si>
    <t>ACTIVO.Deudores comerciales y otras cuentas a cobrar [00149]</t>
  </si>
  <si>
    <t>ACTIVO.Deudores comerciales y otras cuentas a cobrar. Clientes por ventas y prestaciones de servicios [00150]</t>
  </si>
  <si>
    <t>ACTIVO.Deudores comerciales y otras cuentas a cobrar. Activos por impuesto corriente  [00156]</t>
  </si>
  <si>
    <t>ACTIVO.Deudores comerciales y otras cuentas a cobrar. Otros deudores  [00159]</t>
  </si>
  <si>
    <t>ACTIVO.Inversiones en empresas del grupo y asociadas a corto plazo  [00160]</t>
  </si>
  <si>
    <t>ACTIVO. Inversiones en empresas del grupo  y asociadas a corto plazo. Instrumentos de patrimonio  [00161]</t>
  </si>
  <si>
    <t>ACTIVO. Inversiones en empresas del grupo  y asociadas a corto plazo. Resto  [00167]</t>
  </si>
  <si>
    <t>ACTIVO.Inversiones ﬁnancieras a corto plazo  [00168]</t>
  </si>
  <si>
    <t>ACTIVO.Inversiones ﬁnancieras a corto plazo. Instrumentos de patrimonio  [00169]</t>
  </si>
  <si>
    <t>ACTIVO.Inversiones ﬁnancieras a corto plazo. Resto  [00175]</t>
  </si>
  <si>
    <t>ACTIVO.Periodiﬁcaciones a corto plazo  [00176]</t>
  </si>
  <si>
    <t>ACTIVO.Efectivo y otros activos líquidos equivalentes  [00177]</t>
  </si>
  <si>
    <t>ACTIVO.TOTAL ACTIVO  [00180]</t>
  </si>
  <si>
    <t>Fin de registro.</t>
  </si>
  <si>
    <t>&lt;/T22003A00&gt;</t>
  </si>
  <si>
    <t>A partir de este momento el campo &lt;Hoja&gt; debe tomar el valor, 00 para el grupo general, 01 para el grupo de entidades de crédito y 02 para el grupo de entidades aseguradoras</t>
  </si>
  <si>
    <t>Impuesto Sobre Sociedades. Régimen de consolidación Fiscal. GRUPO GENERAL. BALANCE CONSOLIDADO: PATRIMONIO NETO Y PASIVO</t>
  </si>
  <si>
    <t>B</t>
  </si>
  <si>
    <t>PATRIMONIO NETO [00185]</t>
  </si>
  <si>
    <t>Fondos propios [00186]</t>
  </si>
  <si>
    <t>Capital  [00187]</t>
  </si>
  <si>
    <t>Capital. Capital escriturado [00188]</t>
  </si>
  <si>
    <t>Capital. Capital no exigido [00189]</t>
  </si>
  <si>
    <t>Prima de emisión [00190]</t>
  </si>
  <si>
    <t>Reservas  [00191]</t>
  </si>
  <si>
    <t>Reserva legal y estatutaria [00003]</t>
  </si>
  <si>
    <t xml:space="preserve"> Reservas. Otras reservas [00750]</t>
  </si>
  <si>
    <t>Reservas. Reserva de revalorización [00702]</t>
  </si>
  <si>
    <t>Reserva de capitalización [00752]</t>
  </si>
  <si>
    <t>Reserva de nivelación [00753]</t>
  </si>
  <si>
    <t>Fondo de reserva obligatorio de cooperativas [00764]</t>
  </si>
  <si>
    <t>(Acciones y participaciones de la sociedad dominante) [00194]</t>
  </si>
  <si>
    <t>Otras aportaciones de socios [00198]</t>
  </si>
  <si>
    <t>Resultado del ejercicio atribuido a la sociedad dominante [00199]</t>
  </si>
  <si>
    <t>(Dividendo a cuenta) [00200]</t>
  </si>
  <si>
    <t>Otros instrumentos de patrimonio neto  [00201]</t>
  </si>
  <si>
    <t>Ajustes por cambios de valor  [00202]</t>
  </si>
  <si>
    <t>Subvenciones, donaciones y legados recibidos  [00209]</t>
  </si>
  <si>
    <t>Socios externos [00236]</t>
  </si>
  <si>
    <t>PASIVO NO CORRIENTE  [00210]</t>
  </si>
  <si>
    <t>Provisiones a largo plazo  [00211]</t>
  </si>
  <si>
    <t>Deudas a largo plazo  [00216]</t>
  </si>
  <si>
    <t>Deudas a largo plazo. Obligaciones y otros valores negociables  [00217]</t>
  </si>
  <si>
    <t>Deudas a largo plazo. Deudas con entidades de crédito  [00218]</t>
  </si>
  <si>
    <t>Deudas a largo plazo. Acreedores por arrendamiento ﬁnanciero  [00219]</t>
  </si>
  <si>
    <t>Deudas a largo plazo. Otros pasivos ﬁnancieros  [00222]</t>
  </si>
  <si>
    <t>Deudas con empresas del grupo y asociadas a largo plazo  [00223]</t>
  </si>
  <si>
    <t>Pasivos por impuesto diferido  [00224]</t>
  </si>
  <si>
    <t>Periodiﬁcaciones a largo plazo  [00225]</t>
  </si>
  <si>
    <t>Acreedores comerciales no corrientes  [00226]</t>
  </si>
  <si>
    <t>Deuda con características especiales a largo plazo  [00227]</t>
  </si>
  <si>
    <t>PASIVO CORRIENTE  [00228]</t>
  </si>
  <si>
    <t>Pasivos vinculados con activos no corrientes mantenidos para la venta  [00229]</t>
  </si>
  <si>
    <t>Provisiones a corto plazo  [00230]</t>
  </si>
  <si>
    <t>Procisiones por derechos de emisión de gases de efecto invernadero [00735]</t>
  </si>
  <si>
    <t>Otras provisiones [00736]</t>
  </si>
  <si>
    <t>Deudas a corto plazo   [00231]</t>
  </si>
  <si>
    <t>Deudas a corto plazo. Obligaciones y otros valores negociables   [00232]</t>
  </si>
  <si>
    <t>Deudas a corto plazo. Deudas con entidades de crédito   [00233]</t>
  </si>
  <si>
    <t>Deudas a corto plazo. Acreedores por arrendamiento ﬁnanciero  [00234]</t>
  </si>
  <si>
    <t>Deudas a corto plazo. Otros pasivos ﬁnancieros  [00237]</t>
  </si>
  <si>
    <t>Deudas con empresas del grupo y asociadas a corto plazo  [00238]</t>
  </si>
  <si>
    <t>Acreedores comerciales y otras cuentas a pagar  [00239]</t>
  </si>
  <si>
    <t>Acreedores comerciales y otras cuentas a pagar. Proveedores  [00240]</t>
  </si>
  <si>
    <t>Acreedores comerciales y otras cuentas a pagar. Pasivos por impuesto corriente  [00246]</t>
  </si>
  <si>
    <t>Acreedores comerciales y otras cuentas a pagar. Otros acreedores  [00249]</t>
  </si>
  <si>
    <t>Periodiﬁcaciones a corto plazo  [00250]</t>
  </si>
  <si>
    <t>Deuda con características especiales a corto plazo   [00251]</t>
  </si>
  <si>
    <t>TOTAL PATRIMONIO NETO Y PASIVO   [00252]</t>
  </si>
  <si>
    <t>&lt;/T22003B00&gt;</t>
  </si>
  <si>
    <t>Impuesto Sobre Sociedades. Régimen de consolidación Fiscal. GRUPO GENERAL. CUENTA DE PÉRDIDAS Y GANANCIAS CONSOLIDADA (I)</t>
  </si>
  <si>
    <t>04</t>
  </si>
  <si>
    <t>OPERACIONES CONTINUADAS. Importe neto de la cifra de negocios [00255]</t>
  </si>
  <si>
    <t>OPERACIONES CONTINUADAS. Ventas  [00256]</t>
  </si>
  <si>
    <t>OPERACIONES CONTINUADAS. Importe neto de la cifra de negocios. Prestaciones de servicios  [00257]</t>
  </si>
  <si>
    <t>OPERACIONES CONTINUADAS. Importe neto de la cifra de negocios. Ingresos de carácter financiero de las entidades concesionarias de infraestructuras públicas [00004]</t>
  </si>
  <si>
    <t>OPERACIONES CONTINUADAS. Importe neto de la cifra de negocios. Ingresos de carácter financiero de las socidades holding [00705]</t>
  </si>
  <si>
    <t>OPERACIONES CONTINUADAS. Importe neto de la cifra de negocios. De participaciones en instrumentos de patrimonio [00706]</t>
  </si>
  <si>
    <t>OPERACIONES CONTINUADAS. Importe neto de la cifra de negocios. De valores negociables y otros instrumentos financieros [00707]</t>
  </si>
  <si>
    <t>OPERACIONES CONTINUADAS. Importe neto de la cifra de negocios. Resto [00708]</t>
  </si>
  <si>
    <t>OPERACIONES CONTINUADAS. Variación de existencias de productos terminados y en curso de fabricación  [00258]</t>
  </si>
  <si>
    <t>OPERACIONES CONTINUADAS. Trabajos realizados por el grupo para su activo  [00259]</t>
  </si>
  <si>
    <t>OPERACIONES CONTINUADAS. Aprovisionamientos  [00260]</t>
  </si>
  <si>
    <t>OPERACIONES CONTINUADAS. Aprovisionamientos. Consumo de mercaderías  [00261]</t>
  </si>
  <si>
    <t>OPERACIONES CONTINUADAS. Aprovisionamientos. Consumo de mercaderías. Compra de mercaderias  [00754]</t>
  </si>
  <si>
    <t>OPERACIONES CONTINUADAS. Aprovisionamientos. Consumo de mercaderías. Variación de existencias  [00755]</t>
  </si>
  <si>
    <t>OPERACIONES CONTINUADAS. Aprovisionamientos. Consumo de materias primas y otras materias consumibles  [00262]</t>
  </si>
  <si>
    <t>OPERACIONES CONTINUADAS. Compra de materias primas y otras materias consumibles [00759]</t>
  </si>
  <si>
    <t>OPERACIONES CONTINUADAS. Variación de materias primas y otras materias consumibles [00760]</t>
  </si>
  <si>
    <t>OPERACIONES CONTINUADAS. Aprovisionamientos. Trabajos realizados por otras empresas [00263]</t>
  </si>
  <si>
    <t>OPERACIONES CONTINUADAS. Aprovisionamientos. Deterioro de mercaderías, materias primas y otros aprovisionamientos [00264]</t>
  </si>
  <si>
    <t>OPERACIONES CONTINUADAS. Otros ingresos de explotación [00265]</t>
  </si>
  <si>
    <t>OPERACIONES CONTINUADAS. Otros ingresos de explotación. Ingresos accesorios y otros de gestión corriente [00266]</t>
  </si>
  <si>
    <t>OPERACIONES CONTINUADAS. Otros ingresos de explotación. Ingresos por arrendamientos  [00267]</t>
  </si>
  <si>
    <t>OPERACIONES CONTINUADAS. Otros ingresos de explotación. Resto  [00268]</t>
  </si>
  <si>
    <t>OPERACIONES CONTINUADAS. Otros ingresos de explotación. Subvenciones de explotación incorporadas al resultado del ejercicio [00269]</t>
  </si>
  <si>
    <t>OPERACIONES CONTINUADAS. Gastos de personal [00270]</t>
  </si>
  <si>
    <t>OPERACIONES CONTINUADAS. Gastos de personal. Sueldos, salarios y asimilados [00271]</t>
  </si>
  <si>
    <t>OPERACIONES CONTINUADAS. Gastos de personal. Cargas sociales [00272]</t>
  </si>
  <si>
    <t>OPERACIONES CONTINUADAS. Gastos de personal. Indemnizaciones [00273]</t>
  </si>
  <si>
    <t>OPERACIONES CONTINUADAS. Gastos de personal. Seguridad Social a cargo de la empresa [00274]</t>
  </si>
  <si>
    <t>OPERACIONES CONTINUADAS. Gastos de personal. Retribuciones a largo plazo mediante sistemas de aportación o prestación deﬁnida [00275]</t>
  </si>
  <si>
    <t>OPERACIONES CONTINUADAS. Gastos de personal. Retribuciones mediante instrumentos de patrimonio  [00276]</t>
  </si>
  <si>
    <t>OPERACIONES CONTINUADAS.Gastos de personal. Otros gastos sociales  [00277]</t>
  </si>
  <si>
    <t>OPERACIONES CONTINUADAS. Gastos de personal. Provisiones   [00278]</t>
  </si>
  <si>
    <t>OPERACIONES CONTINUADAS. Otros gastos de explotación   [00279]</t>
  </si>
  <si>
    <t>OPERACIONES CONTINUADAS. Servicios exteriores [00765]</t>
  </si>
  <si>
    <t>OPERACIONES CONTINUADAS. Servicios profesionales independientes [00766]</t>
  </si>
  <si>
    <t>OPERACIONES CONTINUADAS. Resto [00767]</t>
  </si>
  <si>
    <t>OPERACIONES CONTINUADAS. Tributos [00768]</t>
  </si>
  <si>
    <t>OPERACIONES CONTINUADAS. Otros gastos de explotación. Pérdidas, deterioro y variación de provisiones por operaciones comerciales [00282]</t>
  </si>
  <si>
    <t>OPERACIONES CONTINUADAS. Otros gastos de explotación. Otros gastos de gestión corriente [00283]</t>
  </si>
  <si>
    <t>OPERACIONES CONTINUADAS. Otros gastos de explotación. Gastos por emisión de gases de efecto invernadero [00709]</t>
  </si>
  <si>
    <t>OPERACIONES CONTINUADAS. Amortización del inmovilizado [00284]</t>
  </si>
  <si>
    <t>OPERACIONES CONTINUADAS. Imputación de subvenciones de inmovilizado no ﬁnanciero y otras [00285]</t>
  </si>
  <si>
    <t>OPERACIONES CONTINUADAS. Excesos de provisiones [00286]</t>
  </si>
  <si>
    <t>OPERACIONES CONTINUADAS. Deterioro y resultado por enajenaciones del inmovilizado [00287]</t>
  </si>
  <si>
    <t>OPERACIONES CONTINUADAS. Deterioro y resultado por enajenaciones del inmovilizado. Deterioro y pérdidas  [00288]</t>
  </si>
  <si>
    <t>OPERACIONES CONTINUADAS. Deterioro y resultado por enajenaciones del inmovilizado. Deterioro y pérdidas. Deterioros [00289]</t>
  </si>
  <si>
    <t>OPERACIONES CONTINUADAS. Deterioro y resultado por enajenaciones del inmovilizado. Deterioro y pérdidas. Reversión de deterioros [00290]</t>
  </si>
  <si>
    <t>OPERACIONES CONTINUADAS. Deterioro y resultado por enajenaciones del inmovilizado. Resultados por enajenaciones y otras [00291]</t>
  </si>
  <si>
    <t>OPERACIONES CONTINUADAS.Deterioro y resultado por enajenaciones del inmovilizado. Resultados por enajenaciones y otras. Beneﬁcios [00292]</t>
  </si>
  <si>
    <t>OPERACIONES CONTINUADAS. Deterioro y resultado por enajenaciones del inmovilizado. Resultados por enajenaciones y otras. Pérdidas [00293]</t>
  </si>
  <si>
    <t>OPERACIONES CONTINUADAS. Resultado por la pérdida de control de participaciones consolidadas [00244]</t>
  </si>
  <si>
    <t>OPERACIONES CONTINUADAS. Resultado por la pérdida de control de participaciones consolidadas. Resultado por la pérdida de control de una dependiente [00329]</t>
  </si>
  <si>
    <t>OPERACIONES CONTINUADAS. Resultado por la pérdida de control de participaciones consolidadas. Resultado atribuido a la participación retenida [00330]</t>
  </si>
  <si>
    <t>OPERACIONES CONTINUADAS. Diferencia negativa de combinaciones de negocios [00294]</t>
  </si>
  <si>
    <t>OPERACIONES CONTINUADAS. Otros resultados [00295]</t>
  </si>
  <si>
    <t>OPERACIONES CONTINUADAS. RESULTADO DE EXPLOTACIÓN [00296]</t>
  </si>
  <si>
    <t xml:space="preserve">Fin de registro. </t>
  </si>
  <si>
    <t>&lt;/T22004A00&gt;</t>
  </si>
  <si>
    <t>Impuesto Sobre Sociedades. Régimen de consolidación Fiscal. GRUPO GENERAL. CUENTA DE PÉRDIDAS Y GANANCIAS CONSOLIDADA (II)</t>
  </si>
  <si>
    <t>OPERACIONES CONTINUADAS (cont.). Ingresos ﬁnancieros [00297]</t>
  </si>
  <si>
    <t>OPERACIONES CONTINUADAS (cont.). Ingresos ﬁnancieros. De participaciones en instrumentos de patrimonio [00298]</t>
  </si>
  <si>
    <t>OPERACIONES CONTINUADAS (cont.). Ingresos ﬁnancieros. De valores negociables y otros instrumentos ﬁnancieros [00301]</t>
  </si>
  <si>
    <t>OPERACIONES CONTINUADAS (cont.). Ingresos ﬁnancieros. Imputación de subvenciones, donaciones y legados de carácter ﬁnanciero [000304]</t>
  </si>
  <si>
    <t>OPERACIONES CONTINUADAS (cont.). Gastos ﬁnancieros [00305]</t>
  </si>
  <si>
    <t>OPERACIONES CONTINUADAS (cont.). Gastos ﬁnancieros. Por deudas con empresas del grupo asociadas [00306]</t>
  </si>
  <si>
    <t>OPERACIONES CONTINUADAS (cont.). Gastos ﬁnancieros. Por deudas con terceros [00307]</t>
  </si>
  <si>
    <t>OPERACIONES CONTINUADAS (cont.). Gastos ﬁnancieros. Por actuación de provisiones [00308]</t>
  </si>
  <si>
    <t>OPERACIONES CONTINUADAS (cont.). Variación de valor razonable en instrumentos ﬁnancieros [00309]</t>
  </si>
  <si>
    <t>OPERACIONES CONTINUADAS (cont.). Variación de valor razonable en instrumentos ﬁnancieros. Valor razonable con cambios en pérdidas y ganancias [00310]</t>
  </si>
  <si>
    <t>OPERACIONES CONTINUADAS (cont.). Variación de valor razonable en instrumentos financieros. Transferencias de ajustes de valor razonable con cambios en el patrimonio neto [00311]</t>
  </si>
  <si>
    <t>OPERACIONES CONTINUADAS (cont.). Diferencias de cambio  [00312]</t>
  </si>
  <si>
    <t>OPERACIONES CONTINUADAS (cont.). Deterioro y resultado por enajenaciones de instrumentos ﬁnancieros   [00313]</t>
  </si>
  <si>
    <t>OPERACIONES CONTINUADAS (cont.). Deterioro y resultado por enajenaciones de instrumentos ﬁnancieros. Deterioros y pérdidas   [00314]</t>
  </si>
  <si>
    <t>OPERACIONES CONTINUADAS (cont.). Deterioro y resultado por enajenaciones de instrumentos ﬁnancieros. Deterioros y pérdidas.Deterioros, empresas del grupo, asociadas y vinculadas  [00315]</t>
  </si>
  <si>
    <t>OPERACIONES CONTINUADAS (cont.). Deterioro y resultado por enajenaciones de instrumentos ﬁnancieros.Deterioros y pérdidas. Deterioros, otras empresas [00316]</t>
  </si>
  <si>
    <t>OPERACIONES CONTINUADAS (cont.). Deterioro y resultado por enajenaciones de instrumentos ﬁnancieros. Deterioros y pérdidas. Reversión de deterioros, empresas del grupo, asociadas y vinculadas [00317]</t>
  </si>
  <si>
    <t>OPERACIONES CONTINUADAS (cont.). Deterioro y resultado por enajenaciones de instrumentos ﬁnancieros. Deterioros y pérdidas. Reversión de deterioros, otras empresas [00318]</t>
  </si>
  <si>
    <t>OPERACIONES CONTINUADAS (cont.).  Deterioro y resultado por enajenaciones de instrumentos ﬁnancieros. Resultados por enajenaciones y otras [00319]</t>
  </si>
  <si>
    <t>OPERACIONES CONTINUADAS (cont.). Resultados por enajenaciones y otras. Beneﬁcios, empresas del grupo asociadas y vinculadas [00320]</t>
  </si>
  <si>
    <t>OPERACIONES CONTINUADAS (cont.). Resultados por enajenaciones y otras. Beneﬁcios, otras empresas [00321]</t>
  </si>
  <si>
    <t>OPERACIONES CONTINUADAS (cont.). Resultados por enajenaciones y otras. Pérdidas, empresas del grupo asociadas y vinculadas [00322]</t>
  </si>
  <si>
    <t>OPERACIONES CONTINUADAS (cont.). Resultados por enajenaciones y otras. Pérdidas, otras empresas [00323]</t>
  </si>
  <si>
    <t>OPERACIONES CONTINUADAS (cont.). Otros ingresos y gastos de carácter financiero [00360]</t>
  </si>
  <si>
    <t>OPERACIONES CONTINUADAS (cont.). Otros ingresos y gastos de carácter financiero. Incorporación al activo de gastos financieros [00361]</t>
  </si>
  <si>
    <t>OPERACIONES CONTINUADAS (cont.). Otros ingresos y gastos de carácter financiero. Ingresos financieros derivados de convenios de acreedores [00362]</t>
  </si>
  <si>
    <t>OPERACIONES CONTINUADAS (cont.). Otros ingresos y gastos de carácter financiero. Resto de ingresos y gastos [00363]</t>
  </si>
  <si>
    <t>OPERACIONES CONTINUADAS (cont.). RESULTADO FINANCIERO [00324]</t>
  </si>
  <si>
    <t>OPERACIONES CONTINUADAS (cont.). RESULTADO ANTES DE IMPUESTOS [00325]</t>
  </si>
  <si>
    <t>OPERACIONES CONTINUADAS (cont.). Impuestos sobre beneﬁcios [00326]</t>
  </si>
  <si>
    <t>OPERACIONES CONTINUADAS (cont.). RESULTADO DEL EJERCICIO PROCEDENTE DE OPERACIONES CONTINUADAS [00327]</t>
  </si>
  <si>
    <t>OPERACIONES INTERRUMPIDAS. RESULTADO DEL EJERCICIO PROCEDENTE DE OPERACIONES INTERRUMPIDAS NETO DE IMPUESTOS. [00328]</t>
  </si>
  <si>
    <t>RESULTADO CONSOLIDADO DEL EJERCICIO. [00500]</t>
  </si>
  <si>
    <t>RESULTADO CONSOLIDADO DEL EJERCICIO.Resultado atribuido a la sociedad dominante. [00247]</t>
  </si>
  <si>
    <t>RESULTADO CONSOLIDADO DEL EJERCICIO.Resultado atribuido a socios externos. [00248]</t>
  </si>
  <si>
    <t xml:space="preserve">Fin de ejercicio. </t>
  </si>
  <si>
    <t>&lt;/T22004B00&gt;</t>
  </si>
  <si>
    <t>Impuesto Sobre Sociedades. Régimen de consolidación Fiscal. GRUPO GENERAL. ESTADO DE CAMBIOS EN EL PATRIMONIO NETO: ESTADO DE INGRESOS Y GASTOS RECONOCIDOS CONSOLIDADO</t>
  </si>
  <si>
    <t>05</t>
  </si>
  <si>
    <t>Resultado consolidado del ejercicio [00500]</t>
  </si>
  <si>
    <t>INGRESOS Y GASTOS IMPUTADOS DIRECTAMENTE EN EL PATRIMONIO NETO CONSOLIDADO. Por valoración de instrumentos ﬁ nancieros  [00336]</t>
  </si>
  <si>
    <t>INGRESOS Y GASTOS IMPUTADOS DIRECTAMENTE EN EL PATRIMONIO NETO CONSOLIDADO. Por valoración de instrumentos ﬁnancieros. Activos financieros a valor razonable con cambios en el patrimonio neto [00337]</t>
  </si>
  <si>
    <t>INGRESOS Y GASTOS IMPUTADOS DIRECTAMENTE EN EL PATRIMONIO NETO CONSOLIDADO. Por valoración de instrumentos ﬁnancieros. Otros ingresos / gastos [00338]</t>
  </si>
  <si>
    <t>INGRESOS Y GASTOS IMPUTADOS DIRECTAMENTE EN EL PATRIMONIO NETO CONSOLIDADO. Por coberturas de ﬂ ujos de efectivo [00339]</t>
  </si>
  <si>
    <t>INGRESOS Y GASTOS IMPUTADOS DIRECTAMENTE EN EL PATRIMONIO NETO CONSOLIDADO. Subvenciones, donaciones y legados recibidos [00340]</t>
  </si>
  <si>
    <t>INGRESOS Y GASTOS IMPUTADOS DIRECTAMENTE EN EL PATRIMONIO NETO CONSOLIDADO. Por ganancias y pérdidas actuariales y otros ajustes [00341]</t>
  </si>
  <si>
    <t>INGRESOS Y GASTOS IMPUTADOS DIRECTAMENTE EN EL PATRIMONIO NETO CONSOLIDADO. Por activos no corrientes y pasivos vinculados, mantenidos para la venta [00342]</t>
  </si>
  <si>
    <t>INGRESOS Y GASTOS IMPUTADOS DIRECTAMENTE EN EL PATRIMONIO NETO CONSOLIDADO. Efecto impositivo [00344]</t>
  </si>
  <si>
    <t>INGRESOS Y GASTOS IMPUTADOS DIRECTAMENTE EN EL PATRIMONIO NETO CONSOLIDADO. Total ingresos y gastos imputados directamente en el patrimonio neto consolidado [00345]</t>
  </si>
  <si>
    <t>TRANSFERENCIAS A LA CUENTA DE PÉRDIDAS Y GANANCIAS CONSOLIDADA. Por valoración de instrumentos ﬁnancieros [00346]</t>
  </si>
  <si>
    <t>TRANSFERENCIAS A LA CUENTA DE PÉRDIDAS Y GANANCIAS CONSOLIDADA. Por valoración de instrumentos ﬁnancieros. Activos financieros a valor razonable con cambios en el patrimonio neto [00347]</t>
  </si>
  <si>
    <t>TRANSFERENCIAS A LA CUENTA DE PÉRDIDAS Y GANANCIAS CONSOLIDADA. Por valoración de instrumentos ﬁnancieros. Otros ingresos / gastos [00348]</t>
  </si>
  <si>
    <t>TRANSFERENCIAS A LA CUENTA DE PÉRDIDAS Y GANANCIAS CONSOLIDADA. Por coberturas de ﬂ ujos de efectivo [00349]</t>
  </si>
  <si>
    <t>TRANSFERENCIAS A LA CUENTA DE PÉRDIDAS Y GANANCIAS CONSOLIDADA. Subvenciones, donaciones y legados recibidos [00350]</t>
  </si>
  <si>
    <t>TRANSFERENCIAS A LA CUENTA DE PÉRDIDAS Y GANANCIAS CONSOLIDADA. Por activos no corrientes y pasivos vinculados, mantenidos para la venta [00351]</t>
  </si>
  <si>
    <t>TRANSFERENCIAS A LA CUENTA DE PÉRDIDAS Y GANANCIAS CONSOLIDADA. Efecto impositivo [00353]</t>
  </si>
  <si>
    <t>TRANSFERENCIAS A LA CUENTA DE PÉRDIDAS Y GANANCIAS CONSOLIDADA. Total transferencia a la cuenta de pérdidas y ganancias consolidada [00354]</t>
  </si>
  <si>
    <t>TOTAL DE INGRESOS Y GASTOS CONSOLIDADOS RECONOCIDOS [00355]</t>
  </si>
  <si>
    <t>TOTAL DE INGRESOS Y GASTOS CONSOLIDADOS RECONOCIDOS.Total de ingresos y gastos atribuidos a la sociedad dominante [00333]</t>
  </si>
  <si>
    <t>TOTAL DE INGRESOS Y GASTOS CONSOLIDADOS RECONOCIDOS. Total de ingresos y gastos atribuidos a socios externos [00334]</t>
  </si>
  <si>
    <t>&lt;/T22005A00&gt;</t>
  </si>
  <si>
    <t>Impuesto Sobre Sociedades. Régimen de consolidación Fiscal. GRUPO GENERAL. ESTADO DE CAMBIOS EN EL PATRIMONIO NETO: ESTADO TOTAL DE CAMBIOS EN EL PATRIMONIO NETO CONSOLIDADO (I)</t>
  </si>
  <si>
    <t>SALDO, FINAL DEL EJERCICIO ANTERIOR. Capital [00380]</t>
  </si>
  <si>
    <t>SALDO, FINAL DEL EJERCICIO ANTERIOR. Prima de emisión [00382]</t>
  </si>
  <si>
    <t>SALDO, FINAL DEL EJERCICIO ANTERIOR. Reservas y result. ejercicios anteriores [00383]</t>
  </si>
  <si>
    <t>SALDO, FINAL DEL EJERCICIO ANTERIOR. (Acciones propias y de la soc. dominante) [00384]</t>
  </si>
  <si>
    <t>SALDO, FINAL DEL EJERCICIO ANTERIOR. Otras aportaciones de socios o mutualistas [00386]</t>
  </si>
  <si>
    <t>SALDO, FINAL DEL EJERCICIO ANTERIOR. Resultado del ejercicio atribuido a soc. dominante [00387]</t>
  </si>
  <si>
    <t>SALDO, FINAL DEL EJERCICIO ANTERIOR. Ajustes por cambio de criterio de ejercicios anteriores . Capital [00394]</t>
  </si>
  <si>
    <t>SALDO, FINAL DEL EJERCICIO ANTERIOR. Ajustes por cambio de criterio de ejercicios anteriores . Prima de emisión [00396]</t>
  </si>
  <si>
    <t>SALDO, FINAL DEL EJERCICIO ANTERIOR. Ajustes por cambio de criterio de ejercicios anteriores . Reservas y result. ejercicios anteriores [00397]</t>
  </si>
  <si>
    <t>SALDO, FINAL DEL EJERCICIO ANTERIOR. Ajustes por cambio de criterio de ejercicios anteriores . (Acciones propias y de la soc. dominante) [00398]</t>
  </si>
  <si>
    <t>SALDO, FINAL DEL EJERCICIO ANTERIOR.Ajustes por cambio de criterio de ejercicios anteriores . Otras aportaciones de socios o mutualistas [00400]</t>
  </si>
  <si>
    <t>SALDO, FINAL DEL EJERCICIO ANTERIOR.Ajustes por cambio de criterio de ejercicios anteriores. Resultado del ejercicio atribuido a soc. dominante [00401]</t>
  </si>
  <si>
    <t>SALDO, FINAL DEL EJERCICIO ANTERIOR. Ajustes por errores de ejercicios anteriores . Capital [00408]</t>
  </si>
  <si>
    <t>SALDO, FINAL DEL EJERCICIO ANTERIOR. Ajustes por errores de ejercicios anteriores. Prima de emisión [00410]</t>
  </si>
  <si>
    <t>SALDO, FINAL DEL EJERCICIO ANTERIOR. Ajustes por errores de ejercicios anteriores. Reservas y result. ejercicios anteriores [00411]</t>
  </si>
  <si>
    <t>SALDO, FINAL DEL EJERCICIO ANTERIOR.Ajustes por errores de ejercicios anteriores . (Acciones propias y de la soc. dominante) [00412]</t>
  </si>
  <si>
    <t>SALDO, FINAL DEL EJERCICIO ANTERIOR.Ajustes por errores de ejercicios anteriores. Otras aportaciones de socios o mutualistas [00414]</t>
  </si>
  <si>
    <t>SALDO, FINAL DEL EJERCICIO ANTERIOR.Ajustes por errores de ejercicios anteriores. Resultado del ejercicio atribuido a soc. dominante [00415]</t>
  </si>
  <si>
    <t>SALDO AJUSTADO, INICIO DEL EJERCICIO . Capital [00422]</t>
  </si>
  <si>
    <t>SALDO AJUSTADO, INICIO DEL EJERCICIO . Prima de emisión [00424]</t>
  </si>
  <si>
    <t>SALDO AJUSTADO, INICIO DEL EJERCICIO .Reservas y result. ejercicios anteriores [00425]</t>
  </si>
  <si>
    <t>SALDO AJUSTADO, INICIO DEL EJERCICIO . (Acciones propias y de la soc. dominante) [00426]</t>
  </si>
  <si>
    <t>SALDO AJUSTADO, INICIO DEL EJERCICIO . Otras aportaciones de socios o mutualistas [00428]</t>
  </si>
  <si>
    <t>SALDO AJUSTADO, INICIO DEL EJERCICIO . Resultado del ejercicio atribuido a soc. dominante [00429]</t>
  </si>
  <si>
    <t>SALDO AJUSTADO, INICIO DEL EJERCICIO. Total ingresos y gastos consolidados reconocidos. Capital [00436]</t>
  </si>
  <si>
    <t>SALDO AJUSTADO, INICIO DEL EJERCICIO. Total ingresos y gastos consolidados reconocidos. Prima de emisión [00438]</t>
  </si>
  <si>
    <t>SALDO AJUSTADO, INICIO DEL EJERCICIO. Total ingresos y gastos consolidados reconocidos. ejercicios anteriores. Reservas y result.  [00439]</t>
  </si>
  <si>
    <t>SALDO AJUSTADO, INICIO DEL EJERCICIO. Total ingresos y gastos consolidados reconocidos. (Acciones propias y de la soc. dominante) [00440]</t>
  </si>
  <si>
    <t>SALDO AJUSTADO, INICIO DEL EJERCICIO. Total ingresos y gastos consolidados reconocidos. Otras aportaciones de socios o mutualistas [00442]</t>
  </si>
  <si>
    <t>SALDO AJUSTADO, INICIO DEL EJERCICIO. Total ingresos y gastos consolidados reconocidos. Resultado del ejercicio atribuido a soc. dominante [00443]</t>
  </si>
  <si>
    <t>SALDO AJUSTADO, INICIO DEL EJERCICIO. Operaciones con socios o propietarios. Capital [00506]</t>
  </si>
  <si>
    <t>SALDO AJUSTADO, INICIO DEL EJERCICIO. Operaciones con socios o propietarios. Prima de emisión [00508]</t>
  </si>
  <si>
    <t>SALDO AJUSTADO, INICIO DEL EJERCICIO. Operaciones con socios o propietarios. Reservas y result. ejercicios anteriores [00509]</t>
  </si>
  <si>
    <t>SALDO AJUSTADO, INICIO DEL EJERCICIO. Operaciones con socios o propietarios. (Acciones propias y de la soc. dominante) [00510]</t>
  </si>
  <si>
    <t>SALDO AJUSTADO, INICIO DEL EJERCICIO. Operaciones con socios o propietarios. Otras aportaciones de socios o mutualistas [00512]</t>
  </si>
  <si>
    <t>SALDO AJUSTADO, INICIO DEL EJERCICIO. Operaciones con socios o propietarios. Resultado del ejercicio atribuido a soc. dominante [00513]</t>
  </si>
  <si>
    <t>SALDO AJUSTADO, INICIO DEL EJERCICIO. Operaciones con socios o propietarios.Aumentos (reducciones) de capital. Capital [00520]</t>
  </si>
  <si>
    <t>SALDO AJUSTADO, INICIO DEL EJERCICIO. Operaciones con socios o propietarios. Aumentos (reducciones) de capital. Prima de emisión [00522]</t>
  </si>
  <si>
    <t>SALDO AJUSTADO, INICIO DEL EJERCICIO. Operaciones con socios o propietarios. Aumentos (reducciones) de capital. Reservas y result. ejercicios anteriores [00523]</t>
  </si>
  <si>
    <t>SALDO AJUSTADO, INICIO DEL EJERCICIO. Operaciones con socios o propietarios. Aumentos (reducciones) de capital. (Acciones propias y de la soc. dominante) [00524]</t>
  </si>
  <si>
    <t>SALDO AJUSTADO, INICIO DEL EJERCICIO. Operaciones con socios o propietarios. Aumentos (reducciones) de capitalOtras aportaciones de socios o mutualistas [00526]</t>
  </si>
  <si>
    <t>SALDO AJUSTADO, INICIO DEL EJERCICIO. Operaciones con socios o propietarios. Aumentos (reducciones) de capital. Resultado del ejercicio atribuido a soc. dominante [00527]</t>
  </si>
  <si>
    <t>SALDO AJUSTADO, INICIO DEL EJERCICIO. Operaciones con socios o propietarios.Conversión de pasivos ﬁnancieros en patrimonio neto. Capital [00548]</t>
  </si>
  <si>
    <t>SALDO AJUSTADO, INICIO DEL EJERCICIO. Operaciones con socios o propietarios. Conversión de pasivos ﬁnancieros en patrimonio neto. Prima de emisión [00550]</t>
  </si>
  <si>
    <t>SALDO AJUSTADO, INICIO DEL EJERCICIO. Operaciones con socios o propietarios. Conversión de pasivos ﬁnancieros en patrimonio neto.. Reservas y result. ejercicios anteriores [00551]</t>
  </si>
  <si>
    <t>SALDO AJUSTADO, INICIO DEL EJERCICIO. Operaciones con socios o propietarios. Conversión de pasivos ﬁnancieros en patrimonio neto.. (Acciones propias y de la soc. dominante) [00552]</t>
  </si>
  <si>
    <t>SALDO AJUSTADO, INICIO DEL EJERCICIO. Operaciones con socios o propietarios.Conversión de pasivos ﬁnancieros en patrimonio neto. Otras aportaciones de socios o mutualistas [00554]</t>
  </si>
  <si>
    <t>SALDO AJUSTADO, INICIO DEL EJERCICIO. Operaciones con socios o propietarios. Conversión de pasivos ﬁnancieros en patrimonio neto. Resultado del ejercicio atribuido a soc. dominante [00555]</t>
  </si>
  <si>
    <t>SALDO AJUSTADO, INICIO DEL EJERCICIO. Operaciones con socios o propietarios.(-) Distribución de dividendos. Capital [00562]</t>
  </si>
  <si>
    <t>SALDO AJUSTADO, INICIO DEL EJERCICIO. Operaciones con socios o propietarios. (-) Distribución de dividendos. Prima de emisión [00564]</t>
  </si>
  <si>
    <t>SALDO AJUSTADO, INICIO DEL EJERCICIO. Operaciones con socios o propietarios. (-) Distribución de dividendos. Reservas y result. ejercicios anteriores [00565]</t>
  </si>
  <si>
    <t>SALDO AJUSTADO, INICIO DEL EJERCICIO. Operaciones con socios o propietarios.(-) Distribución de dividendos. (Acciones propias y de la soc. dominante) [00566]</t>
  </si>
  <si>
    <t>SALDO AJUSTADO, INICIO DEL EJERCICIO. Operaciones con socios o propietarios.(-) Distribución de dividendos. Otras aportaciones de socios o mutualistas [00568]</t>
  </si>
  <si>
    <t>SALDO AJUSTADO, INICIO DEL EJERCICIO. Operaciones con socios o propietarios. (-) Distribución de dividendos. Resultado del ejercicio atribuido a soc. dominante [00569]</t>
  </si>
  <si>
    <t>SALDO AJUSTADO, INICIO DEL EJERCICIO. Operaciones con socios o propietarios.Operaciones con acciones o participaciones de la sociedad dominante (netas). Capital [00576]</t>
  </si>
  <si>
    <t>SALDO AJUSTADO, INICIO DEL EJERCICIO. Operaciones con socios o propietarios. Operaciones con acciones o participaciones de la sociedad dominante (netas). Prima de emisión [00578]</t>
  </si>
  <si>
    <t>SALDO AJUSTADO, INICIO DEL EJERCICIO. Operaciones con socios o propietarios.Operaciones con acciones o participaciones de la sociedad dominante (netas). Reservas y result. ejercicios anteriores [00579]</t>
  </si>
  <si>
    <t>SALDO AJUSTADO, INICIO DEL EJERCICIO. Operaciones con socios o propietarios.Operaciones con acciones o participaciones de la sociedad dominante (netas). (Acciones propias y de la soc. dominante) [00580]</t>
  </si>
  <si>
    <t>SALDO AJUSTADO, INICIO DEL EJERCICIO. Operaciones con socios o propietarios.Operaciones con acciones o participaciones de la sociedad dominante (netas). Otras aportaciones de socios o mutualistas [00582]</t>
  </si>
  <si>
    <t>SALDO AJUSTADO, INICIO DEL EJERCICIO. Operaciones con socios o propietarios. Operaciones con acciones o participaciones de la sociedad dominante (netas). Resultado del ejercicio atribuido a soc. dominante [00583]</t>
  </si>
  <si>
    <t>SALDO AJUSTADO, INICIO DEL EJERCICIO. Operaciones con socios o propietarios.Incremento (reducción) de patrimonio neto resultante de una combinación de negocios. Capital [00590]</t>
  </si>
  <si>
    <t>SALDO AJUSTADO, INICIO DEL EJERCICIO. Operaciones con socios o propietarios. Incremento (reducción) de patrimonio neto resultante de una combinación de negocios. Prima de emisión [00592]</t>
  </si>
  <si>
    <t>SALDO AJUSTADO, INICIO DEL EJERCICIO. Operaciones con socios o propietarios.Incremento (reducción) de patrimonio neto resultante de una combinación de negocios. Reservas y result. ejercicios anteriores [00593]</t>
  </si>
  <si>
    <t>SALDO AJUSTADO, INICIO DEL EJERCICIO. Operaciones con socios o propietarios.Incremento (reducción) de patrimonio neto resultante de una combinación de negocios. (Acciones propias y de la soc. dominante) [00594]</t>
  </si>
  <si>
    <t>SALDO AJUSTADO, INICIO DEL EJERCICIO. Operaciones con socios o propietarios.Incremento (reducción) de patrimonio neto resultante de una combinación de negocios. Otras aportaciones de socios o mutualistas [00596]</t>
  </si>
  <si>
    <t>SALDO AJUSTADO, INICIO DEL EJERCICIO. Operaciones con socios o propietarios. Incremento (reducción) de patrimonio neto resultante de una combinación de negocios. Resultado del ejercicio atribuido a soc. dominante [00597]</t>
  </si>
  <si>
    <t>SALDO AJUSTADO, INICIO DEL EJERCICIO. Operaciones con socios o propietarios.Adquisiciones (ventas) de participaciones de socios externos. Capital [00591]</t>
  </si>
  <si>
    <t>SALDO AJUSTADO, INICIO DEL EJERCICIO. Operaciones con socios o propietarios. Adquisiciones (ventas) de participaciones de socios externos. Prima de emisión [00536]</t>
  </si>
  <si>
    <t>SALDO AJUSTADO, INICIO DEL EJERCICIO. Operaciones con socios o propietarios.Adquisiciones (ventas) de participaciones de socios externos.Reservas y result. ejercicios anteriores [00595]</t>
  </si>
  <si>
    <t>SALDO AJUSTADO, INICIO DEL EJERCICIO. Operaciones con socios o propietarios.Adquisiciones (ventas) de participaciones de socios externos. (Acciones propias y de la soc. dominante) [00538]</t>
  </si>
  <si>
    <t>SALDO AJUSTADO, INICIO DEL EJERCICIO. Operaciones con socios o propietarios.Adquisiciones (ventas) de participaciones de socios externos. Otras aportaciones de socios o mutualistas [00540]</t>
  </si>
  <si>
    <t>SALDO AJUSTADO, INICIO DEL EJERCICIO. Operaciones con socios o propietarios. Adquisiciones (ventas) de participaciones de socios externos. Resultado del ejercicio atribuido a soc. dominante [00541]</t>
  </si>
  <si>
    <t>SALDO AJUSTADO, INICIO DEL EJERCICIO. Operaciones con socios o propietarios.Otras operaciones con socios o propietarios. Capital [00604]</t>
  </si>
  <si>
    <t>SALDO AJUSTADO, INICIO DEL EJERCICIO. Operaciones con socios o propietarios. Otras operaciones con socios o propietarios. Prima de emisión [00606]</t>
  </si>
  <si>
    <t>SALDO AJUSTADO, INICIO DEL EJERCICIO. Operaciones con socios o propietarios.Otras operaciones con socios o propietarios. Reservas y result. ejercicios anteriores [00607]</t>
  </si>
  <si>
    <t>SALDO AJUSTADO, INICIO DEL EJERCICIO. Operaciones con socios o propietarios.Otras operaciones con socios o propietarios. (Acciones propias y de la soc. dominante) [00608]</t>
  </si>
  <si>
    <t>SALDO AJUSTADO, INICIO DEL EJERCICIO. Operaciones con socios o propietarios.Otras operaciones con socios o propietarios. Otras aportaciones de socios o mutualistas [00610]</t>
  </si>
  <si>
    <t>SALDO AJUSTADO, INICIO DEL EJERCICIO. Operaciones con socios o propietarios.Otras operaciones con socios o propietarios. Resultado del ejercicio atribuido a soc. dominante [00611]</t>
  </si>
  <si>
    <t>SALDO AJUSTADO, INICIO DEL EJERCICIO. Otras variaciones del patrimonio neto. Capital [00618]</t>
  </si>
  <si>
    <t>SALDO AJUSTADO, INICIO DEL EJERCICIO. Otras variaciones del patrimonio neto. Prima de emisión [00620]</t>
  </si>
  <si>
    <t>SALDO AJUSTADO, INICIO DEL EJERCICIO. Otras variaciones del patrimonio neto. Reservas y result. ejercicios anteriores [00621]</t>
  </si>
  <si>
    <t>SALDO AJUSTADO, INICIO DEL EJERCICIO. Otras variaciones del patrimonio neto. (Acciones propias y de la soc. dominante) [00622]</t>
  </si>
  <si>
    <t>SALDO AJUSTADO, INICIO DEL EJERCICIO. Otras variaciones del patrimonio neto. Otras aportaciones de socios o mutualistas [00624]</t>
  </si>
  <si>
    <t>SALDO AJUSTADO, INICIO DEL EJERCICIO. Otras variaciones del patrimonio neto. Resultado del ejercicio atribuido a soc. dominante [00625]</t>
  </si>
  <si>
    <t>SALDO AJUSTADO, INICIO DEL EJERCICIO. Movimiento de la reserva de revalorización. Capital [00710]</t>
  </si>
  <si>
    <t>SALDO AJUSTADO, INICIO DEL EJERCICIO. Movimiento de la reserva de revalorización. Prima de emisión  [00711]</t>
  </si>
  <si>
    <t>SALDO AJUSTADO, INICIO DEL EJERCICIO. Movimiento de la reserva de revalorización. Reservas y Result. Ejercicios anteriores [00712]</t>
  </si>
  <si>
    <t>SALDO AJUSTADO, INICIO DEL EJERCICIO. Movimiento de la reserva de revalorización. (Acciones propias y de la soc. dominante) [00713]</t>
  </si>
  <si>
    <t>SALDO AJUSTADO, INICIO DEL EJERCICIO. Movimiento de la reserva de revalorización. Otras aportaciones de socios o mutualistas [00714]</t>
  </si>
  <si>
    <t>SALDO AJUSTADO, INICIO DEL EJERCICIO. Movimiento de la reserva de revalorización. Resultado del ejercicio atribuido a la soc. dominante [00715]</t>
  </si>
  <si>
    <t>SALDO AJUSTADO, INICIO DEL EJERCICIO. Otras variaciones. Capital [00722]</t>
  </si>
  <si>
    <t>SALDO AJUSTADO, INICIO DEL EJERCICIO. Otras variaciones. Prima de emisión [00723]</t>
  </si>
  <si>
    <t>SALDO AJUSTADO, INICIO DEL EJERCICIO. Otras variaciones. Reservas y result. Ejercicios anteriores [00724]</t>
  </si>
  <si>
    <t>SALDO AJUSTADO, INICIO DEL EJERCICIO. Otras variaciones. (Acciones propias y de la soc. dominante) [00725]</t>
  </si>
  <si>
    <t>SALDO AJUSTADO, INICIO DEL EJERCICIO. Otras variaciones. Otras aportaciones de socios o mutualistas [00726]</t>
  </si>
  <si>
    <t>SALDO AJUSTADO, INICIO DEL EJERCICIO. Otras variaciones. Resultado del ejercicio atribuído a soc. dominante [00727]</t>
  </si>
  <si>
    <t>SALDO, FINAL DEL EJERCICIO. Capital [00632]</t>
  </si>
  <si>
    <t>SALDO, FINAL DEL EJERCICIO. Prima de emisión [00634]</t>
  </si>
  <si>
    <t>SALDO, FINAL DEL EJERCICIO. Reservas y result. ejercicios anteriores [00635]</t>
  </si>
  <si>
    <t>SALDO, FINAL DEL EJERCICIO. (Acciones propias y de la soc. dominante) [00636]</t>
  </si>
  <si>
    <t>SALDO, FINAL DEL EJERCICIO. Otras aportaciones de socios o mutualistas [00638]</t>
  </si>
  <si>
    <t>SALDO, FINAL DEL EJERCICIO. Resultado del ejercicio atribuido a soc. dominante [00639]</t>
  </si>
  <si>
    <t>&lt;/T22005B00&gt;</t>
  </si>
  <si>
    <t xml:space="preserve">Total: </t>
  </si>
  <si>
    <t>Impuesto Sobre Sociedades. Régimen de consolidación Fiscal. GRUPO GENERAL. ESTADO DE CAMBIOS EN EL PATRIMONIO NETO: ESTADO TOTAL DE CAMBIOS EN EL PATRIMONIO NETO CONSOLIDADO (II)</t>
  </si>
  <si>
    <t>C</t>
  </si>
  <si>
    <t>SALDO, FINAL DEL EJERCICIO ANTERIOR. (Dividendo a cuenta) [00388]</t>
  </si>
  <si>
    <t>SALDO, FINAL DEL EJERCICIO ANTERIOR. Otros instrumentos de patrimonio neto [00389]</t>
  </si>
  <si>
    <t>SALDO, FINAL DEL EJERCICIO ANTERIOR. Ajustes por  cambios de valor [00390]</t>
  </si>
  <si>
    <t>SALDO, FINAL DEL EJERCICIO ANTERIOR. Subvenciones, donaciones y legados recibidos  [00392]</t>
  </si>
  <si>
    <t>SALDO, FINAL DEL EJERCICIO ANTERIOR. Socios externos  [00157]</t>
  </si>
  <si>
    <t>SALDO, FINAL DEL EJERCICIO ANTERIOR. Total  [00393]</t>
  </si>
  <si>
    <t>SALDO, FINAL DEL EJERCICIO ANTERIOR. Ajustes por cambio de criterio de ejercicios anteriores. (Dividendo a cuenta) [00402]</t>
  </si>
  <si>
    <t>SALDO, FINAL DEL EJERCICIO ANTERIOR.Ajustes por cambio de criterio de ejercicios anteriores. Otros instrumentos de patrimonio neto [00403]</t>
  </si>
  <si>
    <t>SALDO, FINAL DEL EJERCICIO ANTERIOR. Ajustes por cambio de criterio de ejercicios anteriores. Ajustes por  cambios de valor [00404]</t>
  </si>
  <si>
    <t>SALDO, FINAL DEL EJERCICIO ANTERIOR. Ajustes por cambio de criterio de ejercicios anteriores. Subvenciones, donaciones y legados recibidos  [00406]</t>
  </si>
  <si>
    <t>SALDO, FINAL DEL EJERCICIO ANTERIOR. Ajustes por cambio de criterio de ejercicios anteriores. Socios externos  [00158]</t>
  </si>
  <si>
    <t>SALDO, FINAL DEL EJERCICIO ANTERIOR. Ajustes por cambio de criterio de ejercicios anteriores. Total  [00407]</t>
  </si>
  <si>
    <t>SALDO, FINAL DEL EJERCICIO ANTERIOR. Ajustes por errores de ejercicios anteriores. (Dividendo a cuenta) [00416]</t>
  </si>
  <si>
    <t>SALDO, FINAL DEL EJERCICIO ANTERIOR.Ajustes por errores del ejercicios anteriores. Otros instrumentos de patrimonio neto [00417]</t>
  </si>
  <si>
    <t>SALDO, FINAL DEL EJERCICIO ANTERIOR. Ajustes por errores de ejercicios anteriores. Ajustes por  cambios de valor [00418]</t>
  </si>
  <si>
    <t>SALDO, FINAL DEL EJERCICIO ANTERIOR. Ajustes por errores de ejercicios anteriores. Subvenciones, donaciones y legados recibidos  [00420]</t>
  </si>
  <si>
    <t>SALDO, FINAL DEL EJERCICIO ANTERIOR. Ajustes por errores de ejercicios anteriores. Socios externos  [00381]</t>
  </si>
  <si>
    <t>SALDO, FINAL DEL EJERCICIO ANTERIOR. Ajustes por errores de ejercicios anteriores. Total  [00421]</t>
  </si>
  <si>
    <t>SALDO AJUSTADO, INICIO DEL EJERCICIO. (Dividendo a cuenta) [00430]</t>
  </si>
  <si>
    <t>SALDO AJUSTADO, INICIO DEL EJERCICIO. Otros instrumentos de patrimonio neto [00431]</t>
  </si>
  <si>
    <t>SALDO AJUSTADO, INICIO DEL EJERCICIO. Ajustes por  cambios de valor [00432]</t>
  </si>
  <si>
    <t>SALDO AJUSTADO, INICIO DEL EJERCICIO. Subvenciones, donaciones y legados recibidos  [00434]</t>
  </si>
  <si>
    <t>SALDO AJUSTADO, INICIO DEL EJERCICIO. Socios externos  [00163]</t>
  </si>
  <si>
    <t>SALDO AJUSTADO, INICIO DEL EJERCICIO. Total  [00435]</t>
  </si>
  <si>
    <t>SALDO AJUSTADO, INICIO DEL EJERCICIO. Total ingresos y gastos consolidados reconocidos. (Dividendo a cuenta) [00444]</t>
  </si>
  <si>
    <t>SALDO AJUSTADO, INICIO DEL EJERCICIO. Total ingresos y gastos consolidados reconocidos. Otros instrumentos de patrimonio neto [00445]</t>
  </si>
  <si>
    <t>SALDO AJUSTADO, INICIO DEL EJERCICIO. Total ingresos y gastos consolidados reconocidos. Ajustes por  cambios de valor [00446]</t>
  </si>
  <si>
    <t>SALDO AJUSTADO, INICIO DEL EJERCICIO. Total ingresos y gastos consolidados reconocidos. Subvenciones, donaciones y legados recibidos  [00448]</t>
  </si>
  <si>
    <t>SALDO AJUSTADO, INICIO DEL EJERCICIO. Total ingresos y gastos consolidados reconocidos. Socios externos  [00164]</t>
  </si>
  <si>
    <t>SALDO AJUSTADO, INICIO DEL EJERCICIO. Total ingresos y gastos consolidados reconocidos. Total  [00449]</t>
  </si>
  <si>
    <t>SALDO AJUSTADO, INICIO DEL EJERCICIO. Operaciones con socios o propietarios. (Dividendo a cuenta) [00514]</t>
  </si>
  <si>
    <t>SALDO AJUSTADO, INICIO DEL EJERCICIO. Operaciones con socios o propietarios. Otros instrumentos de patrimonio neto [00515]</t>
  </si>
  <si>
    <t>SALDO AJUSTADO, INICIO DEL EJERCICIO. Operaciones con socios o propietarios. Ajustes por  cambios de valor [00516]</t>
  </si>
  <si>
    <t>SALDO AJUSTADO, INICIO DEL EJERCICIO. Operaciones con socios o propietarios. Subvenciones, donaciones y legados recibidos  [00518]</t>
  </si>
  <si>
    <t>SALDO AJUSTADO, INICIO DEL EJERCICIO. Operaciones con socios o propietarios. Socios externos  [00165]</t>
  </si>
  <si>
    <t>SALDO AJUSTADO, INICIO DEL EJERCICIO. Operaciones con socios o propietarios. Total  [00519]</t>
  </si>
  <si>
    <t>SALDO AJUSTADO, INICIO DEL EJERCICIO. Operaciones con socios o propietarios. Aumentos (reducciones) de capital. (Dividendo a cuenta) [00528]</t>
  </si>
  <si>
    <t>SALDO AJUSTADO, INICIO DEL EJERCICIO. Operaciones con socios o propietarios.Aumentos (reducciones) de capital. Otros instrumentos de patrimonio neto [00529]</t>
  </si>
  <si>
    <t>SALDO AJUSTADO, INICIO DEL EJERCICIO. Operaciones con socios o propietarios. Aumentos (reducciones) de capital. Ajustes por  cambios de valor [00530]</t>
  </si>
  <si>
    <t>SALDO AJUSTADO, INICIO DEL EJERCICIO. Operaciones con socios o propietarios. Aumentos (reducciones) de capital. Subvenciones, donaciones y legados recibidos  [00532]</t>
  </si>
  <si>
    <t>SALDO AJUSTADO, INICIO DEL EJERCICIO. Operaciones con socios o propietarios. Aumentos (reducciones) de capital. Socios externos  [00166]</t>
  </si>
  <si>
    <t>SALDO AJUSTADO, INICIO DEL EJERCICIO. Operaciones con socios o propietarios. Aumentos (reducciones) de capital. Total  [00533]</t>
  </si>
  <si>
    <t>SALDO AJUSTADO, INICIO DEL EJERCICIO. Operaciones con socios o propietarios. Conversión de pasivos ﬁ nancieros en patrimonio neto. (Dividendo a cuenta) [00556]</t>
  </si>
  <si>
    <t>SALDO AJUSTADO, INICIO DEL EJERCICIO. Operaciones con socios o propietarios.Conversión de pasivos ﬁ nancieros en patrimonio neto. Otros instrumentos de patrimonio neto [00557]</t>
  </si>
  <si>
    <t>SALDO AJUSTADO, INICIO DEL EJERCICIO. Operaciones con socios o propietarios. Conversión de pasivos ﬁ nancieros en patrimonio neto. Ajustes por  cambios de valor [00558]</t>
  </si>
  <si>
    <t>SALDO AJUSTADO, INICIO DEL EJERCICIO. Operaciones con socios o propietarios. Conversión de pasivos ﬁ nancieros en patrimonio neto. Subvenciones, donaciones y legados recibidos  [00560]</t>
  </si>
  <si>
    <t>SALDO AJUSTADO, INICIO DEL EJERCICIO. Operaciones con socios o propietarios.. Conversión de pasivos ﬁ nancieros en patrimonio neto. Socios externos  [00385]</t>
  </si>
  <si>
    <t>SALDO AJUSTADO, INICIO DEL EJERCICIO. Operaciones con socios o propietarios.. Conversión de pasivos ﬁ nancieros en patrimonio neto. Total  [00561]</t>
  </si>
  <si>
    <t>SALDO AJUSTADO, INICIO DEL EJERCICIO. Operaciones con socios o propietarios. (-) Distribución de dividendos . (Dividendo a cuenta) [00570]</t>
  </si>
  <si>
    <t>SALDO AJUSTADO, INICIO DEL EJERCICIO. Operaciones con socios o propietarios.(-) Distribución de dividendos . Otros instrumentos de patrimonio neto [00571]</t>
  </si>
  <si>
    <t>SALDO AJUSTADO, INICIO DEL EJERCICIO. Operaciones con socios o propietarios. (-) Distribución de dividendos . Ajustes por  cambios de valor [00572]</t>
  </si>
  <si>
    <t>SALDO AJUSTADO, INICIO DEL EJERCICIO. Operaciones con socios o propietarios. (-) Distribución de dividendos. Subvenciones, donaciones y legados recibidos  [00574]</t>
  </si>
  <si>
    <t>SALDO AJUSTADO, INICIO DEL EJERCICIO. Operaciones con socios o propietarios. (-) Distribución de dividendos . Socios externos  [00171]</t>
  </si>
  <si>
    <t>SALDO AJUSTADO, INICIO DEL EJERCICIO. Operaciones con socios o propietarios. (-) Distribución de dividendos . Total  [00575]</t>
  </si>
  <si>
    <t>SALDO AJUSTADO, INICIO DEL EJERCICIO. Operaciones con socios o propietarios. Operaciones con acciones o participaciones de la sociedad dominante (netas). (Dividendo a cuenta) [00584]</t>
  </si>
  <si>
    <t>SALDO AJUSTADO, INICIO DEL EJERCICIO. Operaciones con socios o propietarios.Operaciones con acciones o participaciones de la sociedad dominante (netas). Otros instrumentos de patrimonio neto [00585]</t>
  </si>
  <si>
    <t>SALDO AJUSTADO, INICIO DEL EJERCICIO. Operaciones con socios o propietarios. Operaciones con acciones o participaciones de la sociedad dominante (netas). Ajustes por  cambios de valor [00586]</t>
  </si>
  <si>
    <t>SALDO AJUSTADO, INICIO DEL EJERCICIO. Operaciones con socios o propietarios. Operaciones con acciones o participaciones de la sociedad dominante (netas). Subvenciones, donaciones y legados recibidos  [00588]</t>
  </si>
  <si>
    <t>SALDO AJUSTADO, INICIO DEL EJERCICIO. Operaciones con socios o propietarios. Operaciones con acciones o participaciones de la sociedad dominante (netas). Socios externos  [00172]</t>
  </si>
  <si>
    <t>SALDO AJUSTADO, INICIO DEL EJERCICIO. Operaciones con socios o propietarios. Operaciones con acciones o participaciones de la sociedad dominante (netas). Total  [00589]</t>
  </si>
  <si>
    <t>SALDO AJUSTADO, INICIO DEL EJERCICIO. Operaciones con socios o propietarios. Incremento (reducción) de patrimonio neto resultante de una combinación de negocios. (Dividendo a cuenta) [00598]</t>
  </si>
  <si>
    <t>SALDO AJUSTADO, INICIO DEL EJERCICIO. Operaciones con socios o propietarios.Incremento (reducción) de patrimonio neto resultante de una combinación de negocios. Otros instrumentos de patrimonio neto [00599]</t>
  </si>
  <si>
    <t>SALDO AJUSTADO, INICIO DEL EJERCICIO. Operaciones con socios o propietarios. Incremento (reducción) de patrimonio neto resultante de una combinación de negocios. Ajustes por  cambios de valor [00600]</t>
  </si>
  <si>
    <t>SALDO AJUSTADO, INICIO DEL EJERCICIO. Operaciones con socios o propietarios. Incremento (reducción) de patrimonio neto resultante de una combinación de negocios. Subvenciones, donaciones y legados recibidos  [00602]</t>
  </si>
  <si>
    <t>SALDO AJUSTADO, INICIO DEL EJERCICIO. Operaciones con socios o propietarios. Incremento (reducción) de patrimonio neto resultante de una combinación de negocios. Socios externos  [00173]</t>
  </si>
  <si>
    <t>SALDO AJUSTADO, INICIO DEL EJERCICIO. Operaciones con socios o propietarios. Incremento (reducción) de patrimonio neto resultante de una combinación de negocios. Total  [00603]</t>
  </si>
  <si>
    <t>SALDO AJUSTADO, INICIO DEL EJERCICIO. Operaciones con socios o propietarios. Adquisiciones (ventas) de participaciones de socios externos. (Dividendo a cuenta) [00542]</t>
  </si>
  <si>
    <t>SALDO AJUSTADO, INICIO DEL EJERCICIO. Operaciones con socios o propietarios.Adquisiciones (ventas) de participaciones de socios externos. Otros instrumentos de patrimonio neto [00543]</t>
  </si>
  <si>
    <t>SALDO AJUSTADO, INICIO DEL EJERCICIO. Operaciones con socios o propietarios. Adquisiciones (ventas) de participaciones de socios externos. Ajustes por  cambios de valor [00615]</t>
  </si>
  <si>
    <t>SALDO AJUSTADO, INICIO DEL EJERCICIO. Operaciones con socios o propietarios. Adquisiciones (ventas) de participaciones de socios externos. Subvenciones, donaciones y legados recibidos  [00546]</t>
  </si>
  <si>
    <t>SALDO AJUSTADO, INICIO DEL EJERCICIO. Operaciones con socios o propietarios. Adquisiciones (ventas) de participaciones de socios externos. Socios externos  [00174]</t>
  </si>
  <si>
    <t>SALDO AJUSTADO, INICIO DEL EJERCICIO. Operaciones con socios o propietarios. Adquisiciones (ventas) de participaciones de socios externos. Total  [00399]</t>
  </si>
  <si>
    <t>SALDO AJUSTADO, INICIO DEL EJERCICIO. Operaciones con socios o propietarios. Otras operaciones con socios o propietarios. (Dividendo a cuenta) [00612]</t>
  </si>
  <si>
    <t>SALDO AJUSTADO, INICIO DEL EJERCICIO. Operaciones con socios o propietarios.Otras operaciones con socios o propietarios. Otros instrumentos de patrimonio neto [00613]</t>
  </si>
  <si>
    <t>SALDO AJUSTADO, INICIO DEL EJERCICIO. Operaciones con socios o propietarios. Otras operaciones con socios o propietarios. Ajustes por  cambios de valor [00614]</t>
  </si>
  <si>
    <t>SALDO AJUSTADO, INICIO DEL EJERCICIO. Operaciones con socios o propietarios. Otras operaciones con socios o propietarios. Subvenciones, donaciones y legados recibidos  [00616]</t>
  </si>
  <si>
    <t>SALDO AJUSTADO, INICIO DEL EJERCICIO. Operaciones con socios o propietarios. Otras operaciones con socios o propietarios. Socios externos  [00391]</t>
  </si>
  <si>
    <t>SALDO AJUSTADO, INICIO DEL EJERCICIO. Operaciones con socios o propietarios. Otras operaciones con socios o propietarios. Total  [00617]</t>
  </si>
  <si>
    <t>SALDO AJUSTADO, INICIO DEL EJERCICIO. Otras variaciones del patrimonio neto. (Dividendo a cuenta) [00626]</t>
  </si>
  <si>
    <t>SALDO AJUSTADO, INICIO DEL EJERCICIO. Otras variaciones del patrimonio neto. Otros instrumentos de patrimonio neto [00627]</t>
  </si>
  <si>
    <t>SALDO AJUSTADO, INICIO DEL EJERCICIO. Otras variaciones del patrimonio neto. Ajustes por  cambios de valor [00628]</t>
  </si>
  <si>
    <t>SALDO AJUSTADO, INICIO DEL EJERCICIO. Otras variaciones del patrimonio neto. Subvenciones, donaciones y legados recibidos  [00630]</t>
  </si>
  <si>
    <t>SALDO AJUSTADO, INICIO DEL EJERCICIO. Otras variaciones del patrimonio neto. Socios externos  [00652]</t>
  </si>
  <si>
    <t>SALDO AJUSTADO, INICIO DEL EJERCICIO. Otras variaciones del patrimonio neto. Total  [00631]</t>
  </si>
  <si>
    <t>SALDO AJUSTADO, INICIO DEL EJERCICIO. Movimiento de reservas de revalorización. (Dividendo a cuenta) [00716]</t>
  </si>
  <si>
    <t>SALDO AJUSTADO, INICIO DEL EJERCICIO. Movimiento de reservas de revalorización. Otros instrumentos de patrimonio neto [00717]</t>
  </si>
  <si>
    <t>SALDO AJUSTADO, INICIO DEL EJERCICIO. Movimiento de reservas de revalorización. Ajustes por cambios de valor [00718]</t>
  </si>
  <si>
    <t>SALDO AJUSTADO, INICIO DEL EJERCICIO. Movimiento de reservas de revalorización. Subvenciones, donaciones y legados recibidos [00719]</t>
  </si>
  <si>
    <t>SALDO AJUSTADO, INICIO DEL EJERCICIO. Movimiento de reservas de revalorización. Socios externos [00720]</t>
  </si>
  <si>
    <t>SALDO AJUSTADO, INICIO DEL EJERCICIO. Movimiento de reservas de revalorización. Total [00721]</t>
  </si>
  <si>
    <t>SALDO AJUSTADO, INICIO DEL EJERCICIO. Otras variaciones. (Dividendo a cuenta) [00728]</t>
  </si>
  <si>
    <t>SALDO AJUSTADO, INICIO DEL EJERCICIO. Otras variaciones. Otros instrumentos de patrimonio neto [00729]</t>
  </si>
  <si>
    <t>SALDO AJUSTADO, INICIO DEL EJERCICIO. Otras variaciones. Ajustes por cambios de valor [00730]</t>
  </si>
  <si>
    <t>SALDO AJUSTADO, INICIO DEL EJERCICIO. Otras variaciones. Subvensiones, donaciones y legados recibidos [00731]</t>
  </si>
  <si>
    <t>SALDO AJUSTADO, INICIO DEL EJERCICIO. Otras variaciones. Socios externos [00732]</t>
  </si>
  <si>
    <t>SALDO AJUSTADO, INICIO DEL EJERCICIO. Otras variaciones. Total [00733]</t>
  </si>
  <si>
    <t>SALDO, FINAL DEL EJERCICIO (Dividendo a cuenta) [00640]</t>
  </si>
  <si>
    <t>SALDO, FINAL DEL EJERCICIO. Otros instrumentos de patrimonio neto. [00641]</t>
  </si>
  <si>
    <t>SALDO, FINAL DEL EJERCICIO. Ajustes por  cambios de valor [00642]</t>
  </si>
  <si>
    <t>SALDO, FINAL DEL EJERCICIO. Subvenciones, donaciones y legados recibidos  [00644]</t>
  </si>
  <si>
    <t>SALDO, FINAL DEL EJERCICIO. Otras variaciones del patrimonio neto. Socios externos  [00395]</t>
  </si>
  <si>
    <t>SALDO, FINAL DEL EJERCICIO. Total  [00645]</t>
  </si>
  <si>
    <t>&lt;/T22005C00&gt;</t>
  </si>
  <si>
    <t>Impuesto Sobre Sociedades. Régimen de consolidación Fiscal. GRUPO DE ENTIDADES DE CRÉDITO. BALANCE CONSOLIDADO: ACTIVO</t>
  </si>
  <si>
    <t>ACTIVO. Efectivo, saldos en efectivo en bancos centrales y otros depósitos a la vista. [00101]</t>
  </si>
  <si>
    <t>ACTIVO. Activos financieros mantenidos para negociar. [00102]</t>
  </si>
  <si>
    <t>ACTIVO. Derivados. [00103]</t>
  </si>
  <si>
    <t>ACTIVO. Instrumentos de patrimonio. [00104]</t>
  </si>
  <si>
    <t>ACTIVO. Valores representativos de deuda. [00105]</t>
  </si>
  <si>
    <t>ACTIVO. Préstamos y anticipos. [00106]</t>
  </si>
  <si>
    <t>ACTIVO.  Préstamos y anticipos. Bancos centrales. [00107]</t>
  </si>
  <si>
    <t>ACTIVO.  Préstamos y anticipos. Entidades de crédito. [00108]</t>
  </si>
  <si>
    <t>ACTIVO.  Préstamos y anticipos. Clientela. [00109]</t>
  </si>
  <si>
    <t>ACTIVO. Pro memoria: prestados o entregados como garantía con derecho de venta o pignoración. [00750]</t>
  </si>
  <si>
    <t xml:space="preserve">ACTIVO. Activos financieros no destinados a negociación valorados obligatoriamente a valor razonable con cambios en resultados. [00615] </t>
  </si>
  <si>
    <t>ACTIVO. Instrumentos de patrimonio. [00616]</t>
  </si>
  <si>
    <t>ACTIVO. Valores representativos de deuda. [00617]</t>
  </si>
  <si>
    <t>ACTIVO. Préstamos y anticipos. [00618]</t>
  </si>
  <si>
    <t>ACTIVO. Bancos centrales. [00619]</t>
  </si>
  <si>
    <t>ACTIVO. Entidades de crédito. [00620]</t>
  </si>
  <si>
    <t>ACTIVO. Clientela. [00621]</t>
  </si>
  <si>
    <t>ACTIVO. Pro memoria: prestados o entregados como garantía con derecho de venta o pignoración. [00622]</t>
  </si>
  <si>
    <t>ACTIVO. Activos financieros designados a valor razonable con cambios en resultados. [00110]</t>
  </si>
  <si>
    <t>ACTIVO. Valores representativos de deuda. [00112]</t>
  </si>
  <si>
    <t>ACTIVO. Préstamos y anticipos.  [00113]</t>
  </si>
  <si>
    <t>ACTIVO. Préstamos y anticipos. Bancos centrales.[00114]</t>
  </si>
  <si>
    <t>ACTIVO. Préstamos y anticipos. Entidades de crédito. [00115]</t>
  </si>
  <si>
    <t>ACTIVO. Préstamos y anticipos. Clientela. [00116]</t>
  </si>
  <si>
    <t>ACTIVO. Pro memoria: prestados o entregados como garantía con derecho de venta o pignoración. [00751]</t>
  </si>
  <si>
    <t xml:space="preserve">ACTIVO. Activos financieros a valor razonable con cambios en otro resultado global. [00623] </t>
  </si>
  <si>
    <t>ACTIVO. Instrumentos de patrimonio. [00624]</t>
  </si>
  <si>
    <t>ACTIVO. Valores representativos de deuda. [00625]</t>
  </si>
  <si>
    <t>ACTIVO. Préstamos y anticipos. [00626]</t>
  </si>
  <si>
    <t>ACTIVO. Bancos centrales. [00627]</t>
  </si>
  <si>
    <t>ACTIVO. Entidades de crédito. [00628]</t>
  </si>
  <si>
    <t xml:space="preserve">N </t>
  </si>
  <si>
    <t>ACTIVO. Clientela. [00629]</t>
  </si>
  <si>
    <t>ACTIVO. Pro memoria: prestados o entregados como garantía con derecho de venta o pignoración. [00630]</t>
  </si>
  <si>
    <t>ACTIVO. Activos financieros a coste amortizado. [00631]</t>
  </si>
  <si>
    <t>ACTIVO. Valores representativos de deuda. [00632]</t>
  </si>
  <si>
    <t>ACTIVO. Préstamos y anticipos. [00633]</t>
  </si>
  <si>
    <t>ACTIVO. Bancos centrales. [00634]</t>
  </si>
  <si>
    <t>ACTIVO. Entidades de crédito. [00635]</t>
  </si>
  <si>
    <t>ACTIVO. Clientela. [00636]</t>
  </si>
  <si>
    <t>ACTIVO. Pro memoria: prestados o entregados como garantía con derecho de venta o pignoración. [00637]</t>
  </si>
  <si>
    <t>ACTIVO. Derivados - contabilidad de coberturas. [00127]</t>
  </si>
  <si>
    <t>ACTIVO. Cambios del valor razonable de los elementos cubiertos de una cartera con cobertura del riesgo de tipo de interés. [00128]</t>
  </si>
  <si>
    <t>ACTIVO. Inversiones en negocios conjuntos y asociadas. [00129]</t>
  </si>
  <si>
    <t>ACTIVO. Negocios conjuntos. [00131]</t>
  </si>
  <si>
    <t>ACTIVO. Asociadas. [00132]</t>
  </si>
  <si>
    <t>ACTIVO. Activos amparados por contratos de seguro o reaseguro. [00133]</t>
  </si>
  <si>
    <t>ACTIVO. Activos tangibles. [00134]</t>
  </si>
  <si>
    <t>ACTIVO. Inmovilizado material. [00135]</t>
  </si>
  <si>
    <t>ACTIVO. Inmovilizado material. De uso propio. [00136]</t>
  </si>
  <si>
    <t>ACTIVO. Inmovilizado material. Cedido en arrendamiento operativo. [00137]</t>
  </si>
  <si>
    <t>ACTIVO. Inmovilizado material. Afecto a la obra social (cajas de ahorros y cooperativas de crédito). [00138]</t>
  </si>
  <si>
    <t>ACTIVO.Inversiones inmobiliarias. [00139]</t>
  </si>
  <si>
    <t>ACTIVO. Inversiones inmobiliarias.  De las cuales: cedido en arrendamiento operativo. [00140]</t>
  </si>
  <si>
    <t>ACTIVO. Pro memoria: adquirido en arrendamiento financiero. [00755]</t>
  </si>
  <si>
    <t>&lt;/T22003A01&gt;</t>
  </si>
  <si>
    <t>11</t>
  </si>
  <si>
    <t>ACTIVO (cont.). Activos intangibles. [00141]</t>
  </si>
  <si>
    <t>ACTIVO (cont). Fondo de comercio. [00142]</t>
  </si>
  <si>
    <t>ACTIVO (cont). Otros activos intangibles. [00143]</t>
  </si>
  <si>
    <t>ACTIVO (cont). Activos por impuestos. [00144]</t>
  </si>
  <si>
    <t>ACTIVO (cont). Activos por impuestos corrientes. [00145]</t>
  </si>
  <si>
    <t>ACTIVO (cont). Activos por impuestos diferidos.  [00146]</t>
  </si>
  <si>
    <t>ACTIVO (cont). Otros activos.  [00147]</t>
  </si>
  <si>
    <t>ACTIVO (cont). Contratos de seguros vinculados a pensiones.  [00148]</t>
  </si>
  <si>
    <t>ACTIVO (cont). Existencias. [00149]</t>
  </si>
  <si>
    <t>ACTIVO (cont). Resto de los otros activos. [00150]</t>
  </si>
  <si>
    <t xml:space="preserve">ACTIVO (cont). Activos no corrientes y grupos enajenables de elementos que se han clasificado como mantenidos para la venta [00151] </t>
  </si>
  <si>
    <t>ACTIVO (cont). Total activo. [00152]</t>
  </si>
  <si>
    <t>&lt;/T22003A11&gt;</t>
  </si>
  <si>
    <t>Impuesto Sobre Sociedades. Régimen de consolidación Fiscal. GRUPO DE ENTIDADES DE CRÉDITO. BALANCE CONSOLIDADO: PASIVO Y PATRIMONIO NETO (I)</t>
  </si>
  <si>
    <t>PASIVO. Pasivos financieros mantenidos para negociar. [00153]</t>
  </si>
  <si>
    <t>PASIVO. Derivados [00154]</t>
  </si>
  <si>
    <t>PASIVO. Posiciones cortas [00155]</t>
  </si>
  <si>
    <t>PASIVO. Depósitos. [00156]</t>
  </si>
  <si>
    <t>PASIVO. Depósitos. Bancos centrales. [00157]</t>
  </si>
  <si>
    <t>PASIVO. Depósitos. Entidades de crédito. [00158]</t>
  </si>
  <si>
    <t>PASIVO. Depósitos. Clientela. [00159]</t>
  </si>
  <si>
    <t>PASIVO. Valores representativos de deuda emitidos. [00160]</t>
  </si>
  <si>
    <t>PASIVO. Otros pasivos financieros. [00161]</t>
  </si>
  <si>
    <t>PASIVO. Pasivos financieros designados a valor razonable con cambios en resultados. [00162]</t>
  </si>
  <si>
    <t>PASIVO. Depósitos. [00163]</t>
  </si>
  <si>
    <t>PASIVO. Depósitos. Bancos centrales. [00164]</t>
  </si>
  <si>
    <t>PASIVO. Depósitos. Entidades de crédito. [00165]</t>
  </si>
  <si>
    <t>PASIVO. Depósitos. Clientela. [00166]</t>
  </si>
  <si>
    <t>PASIVO. Valores representativos de deuda emitidos. [00167]</t>
  </si>
  <si>
    <t>PASIVO. Otros pasivos financieros. [00168]</t>
  </si>
  <si>
    <t>PASIVO. Pro memoria: pasivos subordinados [00756]</t>
  </si>
  <si>
    <t>PASIVO. Pasivos financieros a coste amortizado. [00169]</t>
  </si>
  <si>
    <t>PASIVO. Depósitos. [00170]</t>
  </si>
  <si>
    <t>PASIVO. Depósitos. Bancos centrales. [00171]</t>
  </si>
  <si>
    <t>PASIVO. Depósitos. Entidades de crédito. [00172]</t>
  </si>
  <si>
    <t>PASIVO. Depósitos. Clientela. [00173]</t>
  </si>
  <si>
    <t>PASIVO. Valores representativos de deuda emitidos [00174]</t>
  </si>
  <si>
    <t>PASIVO. Otros pasivos financieros. [00175]</t>
  </si>
  <si>
    <t>PASIVO. Pro memoria: pasivos subordinados. [00757]</t>
  </si>
  <si>
    <t>PASIVO. Derivados - contabilidad de coberturas. [00176]</t>
  </si>
  <si>
    <t>PASIVO. Cambios del valor razonable de los elementos cubiertos de una cartera con cobertura del riesgo de tipo de interés. [00177]</t>
  </si>
  <si>
    <t>PASIVO. Pasivos amparados por contratos de seguro o reaseguro. [00178]</t>
  </si>
  <si>
    <t>PASIVO. Provisiones. [00179]</t>
  </si>
  <si>
    <t>PASIVO. Pensiones y otras obligaciones de prestaciones definidas post-empleo. [00180]</t>
  </si>
  <si>
    <t>PASIVO. Otras retribuciones a los empleados a largo plazo. [00181]</t>
  </si>
  <si>
    <t>PASIVO. Cuestiones procesales y litigios por impuestos pendientes. [00182]</t>
  </si>
  <si>
    <t>PASIVO. Compromisos y garantías concedidos. [00183]</t>
  </si>
  <si>
    <t>PASIVO. Restantes provisiones. [00184]</t>
  </si>
  <si>
    <t>PASIVO. Pasivos por impuestos. [00185]</t>
  </si>
  <si>
    <t>PASIVO. Pasivos por impuestos corrientes. [00186]</t>
  </si>
  <si>
    <t>PASIVO. Pasivos por impuestos diferidos. [00187]</t>
  </si>
  <si>
    <t>PASIVO. Capital social reembolsable a la vista. [00188]</t>
  </si>
  <si>
    <t>PASIVO. Otros pasivos. [00189]</t>
  </si>
  <si>
    <t>PASIVO. De los cuales: fondo de la obra social (solo cajas de ahorros y cooperativas de crédito). [00190]</t>
  </si>
  <si>
    <t>PASIVO. Pasivos incluidos en grupos enajenables de elementos que se han clasificado como mantenidos para la venta. [00191]</t>
  </si>
  <si>
    <t>PASIVO. Total pasivo. [00192]</t>
  </si>
  <si>
    <t>&lt;/T22003B01&gt;</t>
  </si>
  <si>
    <t>Impuesto Sobre Sociedades. Régimen de consolidación Fiscal. GRUPO DE ENTIDADES DE CRÉDITO. BALANCE CONSOLIDADO: PASIVO Y PATRIMONIO NETO (II)</t>
  </si>
  <si>
    <t>Patrimonio neto. Fondos propios [00193]</t>
  </si>
  <si>
    <t>Patrimonio neto. Capital. [00194]</t>
  </si>
  <si>
    <t>Patrimonio neto. Capital.  Capital desembolsado. [00195]</t>
  </si>
  <si>
    <t>Patrimonio neto. Capital.  Capital no desembolsado exigido. [00196]</t>
  </si>
  <si>
    <t>Patrimonio neto. Pro memoria: capital no exigido [00758]</t>
  </si>
  <si>
    <t>Patrimonio neto. Prima de emisión. [00197]</t>
  </si>
  <si>
    <t>Patrimonio neto. Instrumentos de patrimonio emitidos distintos del capital. [00198]</t>
  </si>
  <si>
    <t>Patrimonio neto. Componente de patrimonio neto de los instrumentos financieros compuestos. [00199]</t>
  </si>
  <si>
    <t>Patrimonio neto. Otros instrumentos de patrimonio emitidos. [00200]</t>
  </si>
  <si>
    <t>Patrimonio neto. Otros elementos de patrimonio neto. [00201]</t>
  </si>
  <si>
    <t>Patrimonio neto. Ganancias acumuladas [00202]</t>
  </si>
  <si>
    <t>Patrimonio neto. Reservas de revalorización [00203]</t>
  </si>
  <si>
    <t>Patrimonio neto. Otras reservas. [00204]</t>
  </si>
  <si>
    <t>Patrimonio neto. Reserva de capitalización. [00762]</t>
  </si>
  <si>
    <t>Patrimonio neto. Reserva de nivelación. [00763]</t>
  </si>
  <si>
    <t>Patrimonio neto. Reservas o pérdidas acumuladas de inversiones en negocios conjuntos y asociadas.  [00205]</t>
  </si>
  <si>
    <t>Patrimonio neto. Otras. [00206]</t>
  </si>
  <si>
    <t>Patrimonio neto. (-) Acciones propias.  [00207]</t>
  </si>
  <si>
    <t>Patrimonio neto. Resultado atribuible a los propietarios de la dominante.  [00208]</t>
  </si>
  <si>
    <t>Patrimonio neto. (-) Dividendos a cuenta.  [00209]</t>
  </si>
  <si>
    <t>Patrimonio neto. Otro resultado global acumulado. [00210]</t>
  </si>
  <si>
    <t>Patrimonio neto. Elementos que no se reclasificarán en resultados. [00211]</t>
  </si>
  <si>
    <t>Patrimonio neto. Ganancias o (-) pérdidas actuariales en planes de pensiones de prestaciones definidas. [00212]</t>
  </si>
  <si>
    <t>Patrimonio neto. Activos no corrientes y grupos enajenables de elementos que se han clasificado como mantenidos para la venta. [00213]</t>
  </si>
  <si>
    <t>Patrimonio neto. Participación en otros ingresos y gastos reconocidos de inversiones en negocios conjuntos y asociadas. [00660]</t>
  </si>
  <si>
    <t>Patrimonio neto. Cambios del valor razonable de los instrumentos de patrimonio valorados a valor razonable con cambios en otro resultado global. [0638]</t>
  </si>
  <si>
    <t>Patrimonio neto. Ineficacia de las coberturas de valor razonable de los instrumentos de patrimonio valorados a valor razonable con cambios en otro resultado global. [0639]</t>
  </si>
  <si>
    <t>Patrimonio neto. Cambios del valor razonable de los instrumentos de patrimonio valorados a valor razonable con cambios en otro resultado global [elemento cubierto]. [0640]</t>
  </si>
  <si>
    <t>Patrimonio neto. Cambios del valor razonable de los instrumentos de patrimonio valorados a valor razonable con cambios en otro resultado global [instrumento de cobertura]. [0641]</t>
  </si>
  <si>
    <t>Patrimonio neto. Cambios del valor razonable de los pasivos financieros a valor razonable con cambios en resultados atribuibles a cambios en el riesgo de crédito. [0642]</t>
  </si>
  <si>
    <t>Patrimonio neto. Elementos que pueden reclasificarse en resultados. [00216]</t>
  </si>
  <si>
    <t>Patrimonio neto. Conversión de divisas. [00218]</t>
  </si>
  <si>
    <t>Patrimonio neto. Cambios del valor razonable de los instrumentos de deuda a valor razonable con cambios en otro resultado global.  [00643]</t>
  </si>
  <si>
    <t>Patrimonio neto. Instrumentos de cobertura [elementos no designados]. [00644]</t>
  </si>
  <si>
    <t>Patrimonio neto. Activos no corrientes y grupos enajenables de elementos que se han clasificado como mantenidos para la venta. [00223]</t>
  </si>
  <si>
    <t>Patrimonio neto. Participación en otros ingresos y gastos reconocidos de inversiones en negocios conjuntos y asociadas. [00224]</t>
  </si>
  <si>
    <t>Patrimonio neto. Intereses minoritarios [participaciones no dominantes]. [00225]</t>
  </si>
  <si>
    <t>Patrimonio neto. Otro resultado global acumulado. [00226]</t>
  </si>
  <si>
    <t>Patrimonio neto. Total patrimonio neto. [00228]</t>
  </si>
  <si>
    <t>Patrimonio neto. Total patrimonio neto y pasivo. [00229]</t>
  </si>
  <si>
    <t>Patrimonio neto. Pro memoria: exposiciones fuera de balance. [00759]</t>
  </si>
  <si>
    <t>Patrimonio neto. Compromisos de préstamo concedidos. [00760]</t>
  </si>
  <si>
    <t>Patrimonio neto. Garantías financieras concedidas. [00761]</t>
  </si>
  <si>
    <t>Patrimonio neto. Otros compromisos concedidos. [00645]</t>
  </si>
  <si>
    <t>&lt;/T22003C01&gt;</t>
  </si>
  <si>
    <t>Impuesto Sobre Sociedades. Régimen de consolidación Fiscal. GRUPO DE ENTIDADES DE CRÉDITO. CUENTA DE PÉRDIDAS Y GANANCIAS CONSOLIDADA</t>
  </si>
  <si>
    <t>CUENTA DE PÉRDIDAS Y GANANCIAS CONSOLIDADA. Ingresos por intereses. [00230]</t>
  </si>
  <si>
    <t>CUENTA DE PÉRDIDAS Y GANANCIAS CONSOLIDADA. (Gastos por intereses). [00231]</t>
  </si>
  <si>
    <t>CUENTA DE PÉRDIDAS Y GANANCIAS CONSOLIDADA. (Gastos por capital social reembolsable a la vista). [00232]</t>
  </si>
  <si>
    <t>CUENTA DE PÉRDIDAS Y GANANCIAS CONSOLIDADA. A) MARGEN DE INTERESES. [00233]</t>
  </si>
  <si>
    <t>CUENTA DE PÉRDIDAS Y GANANCIAS CONSOLIDADA. Ingresos por dividendos. [00234]</t>
  </si>
  <si>
    <t>CUENTA DE PÉRDIDAS Y GANANCIAS CONSOLIDADA. Resultados de entidades valoradas por el método de la participación [00235]</t>
  </si>
  <si>
    <t>CUENTA DE PÉRDIDAS Y GANANCIAS CONSOLIDADA. Ingresos por comisiones. [00236]</t>
  </si>
  <si>
    <t>CUENTA DE PÉRDIDAS Y GANANCIAS CONSOLIDADA. (Gastos por comisiones) [00237]</t>
  </si>
  <si>
    <t>CUENTA DE PÉRDIDAS Y GANANCIAS CONSOLIDADA. Ganancias o (-) pérdidas al dar de baja en cuentas activos y pasivos financieros no valorados a valor razonable con
cambios en resultados, netas. [00238]</t>
  </si>
  <si>
    <t>CUENTA DE PÉRDIDAS Y GANANCIAS CONSOLIDADA. Ganancias o (-) pérdidas por activos y pasivos financieros mantenidos para negociar, netas. [00239]</t>
  </si>
  <si>
    <t>CUENTA DE PÉRDIDAS Y GANANCIAS CONSOLIDADA. Ganacias o (-) pérdidas por activos financieros no destinados a negociación valorados obligatoriamente a valor razonable con cambios en resultados, netas. [00646]</t>
  </si>
  <si>
    <t>CUENTA DE PÉRDIDAS Y GANANCIAS CONSOLIDADA. Ganancias o (-) pérdidas por activos y pasivos financieros designados a valor razonable con cambios en resultados,
netas.  [00240]</t>
  </si>
  <si>
    <t>CUENTA DE PÉRDIDAS Y GANANCIAS CONSOLIDADA. Ganancias o (-) pérdidas resultantes de la contabilidad de coberturas, netas. [00241]</t>
  </si>
  <si>
    <t>CUENTA DE PÉRDIDAS Y GANANCIAS CONSOLIDADA. Diferencias de cambio [ganancia o (-) pérdida], netas [00242]</t>
  </si>
  <si>
    <t>CUENTA DE PÉRDIDAS Y GANANCIAS CONSOLIDADA. Otros ingresos de explotación. [00243]</t>
  </si>
  <si>
    <t>CUENTA DE PÉRDIDAS Y GANANCIAS CONSOLIDADA. (Otros gastos de explotación). [00244]</t>
  </si>
  <si>
    <t>CUENTA DE PÉRDIDAS Y GANANCIAS CONSOLIDADA. De los cuales: dotaciones obligatorias a fondos de la obra social (solo cajas de ahorros y cooperativas de crédito). [00245]</t>
  </si>
  <si>
    <t>CUENTA DE PÉRDIDAS Y GANANCIAS CONSOLIDADA. Ingresos de activos amparados por contratos de seguro o reaseguro. [00246]</t>
  </si>
  <si>
    <t>CUENTA DE PÉRDIDAS Y GANANCIAS CONSOLIDADA. (Gastos de pasivos amparados por contratos de seguro o reaseguro). [00247]</t>
  </si>
  <si>
    <t>CUENTA DE PÉRDIDAS Y GANANCIAS CONSOLIDADA. B) MARGEN BRUTO. [00248]</t>
  </si>
  <si>
    <t>CUENTA DE PÉRDIDAS Y GANANCIAS CONSOLIDADA. (Gastos de administración). [00249]</t>
  </si>
  <si>
    <t>CUENTA DE PÉRDIDAS Y GANANCIAS CONSOLIDADA. (Gastos de personal). [00250]</t>
  </si>
  <si>
    <t>CUENTA DE PÉRDIDAS Y GANANCIAS CONSOLIDADA. (Otros gastos de administración).  [00251]</t>
  </si>
  <si>
    <t>CUENTA DE PÉRDIDAS Y GANANCIAS CONSOLIDADA. (Amortización).  [00252]</t>
  </si>
  <si>
    <t>CUENTA DE PÉRDIDAS Y GANANCIAS CONSOLIDADA. (Provisiones o (-) reversión de provisiones). [00253]</t>
  </si>
  <si>
    <t>CUENTA DE PÉRDIDAS Y GANANCIAS CONSOLIDADA. (Deterioro del valor o (-) reversión del deterioro del valor de activos financieros no valorados a valor razonable con cambios en resultados y pérdidas o (-) ganancias netas por modificación). [00254]</t>
  </si>
  <si>
    <t>CUENTA DE PÉRDIDAS Y GANANCIAS CONSOLIDADA. (Activos financieros a valor razonable con cambios en otro resultado global). [00255]</t>
  </si>
  <si>
    <t>CUENTA DE PÉRDIDAS Y GANANCIAS CONSOLIDADA. (Activos financieros a coste amortizado). [00256]</t>
  </si>
  <si>
    <t>CUENTA DE PÉRDIDAS Y GANANCIAS CONSOLIDADA. (Deterioro del valor o (-) reversión del deterioro del valor de inversiones en negocios conjuntos o asociadas). [00260]</t>
  </si>
  <si>
    <t>CUENTA DE PÉRDIDAS Y GANANCIAS CONSOLIDADA. (Deterioro del valor o (-) reversión del deterioro del valor de activos no financieros). [00261]</t>
  </si>
  <si>
    <t>CUENTA DE PÉRDIDAS Y GANANCIAS CONSOLIDADA. (Activos tangibles). [00262]</t>
  </si>
  <si>
    <t>CUENTA DE PÉRDIDAS Y GANANCIAS CONSOLIDADA. (Activos intangibles). [00263]</t>
  </si>
  <si>
    <t>CUENTA DE PÉRDIDAS Y GANANCIAS CONSOLIDADA. (Otros). [00264]</t>
  </si>
  <si>
    <t>CUENTA DE PÉRDIDAS Y GANANCIAS CONSOLIDADA. Ganancias o (-) pérdidas al dar de baja en cuentas activos no financieros y participaciones, netas.  [00265]</t>
  </si>
  <si>
    <t>CUENTA DE PÉRDIDAS Y GANANCIAS CONSOLIDADA. Fondo de comercio negativo reconocido en resultados. [00267]</t>
  </si>
  <si>
    <t>CUENTA DE PÉRDIDAS Y GANANCIAS CONSOLIDADA. Ganancias o (-) pérdidas procedentes de activos no corrientes y grupos enajenables de elementos clasificados como
mantenidos para la venta no admisibles como actividades interrumpidas. [00268]</t>
  </si>
  <si>
    <t>CUENTA DE PÉRDIDAS Y GANANCIAS CONSOLIDADA. C) GANANCIAS O (-) PÉRDIDAS ANTES DE IMPUESTOS PROCEDENTES DE LAS ACTIVIDADES CONTINUADAS. [00269]</t>
  </si>
  <si>
    <t>CUENTA DE PÉRDIDAS Y GANANCIAS CONSOLIDADA. (Gastos o (-) ingresos por impuestos sobre las resultados de las actividades continuadas). [00270]</t>
  </si>
  <si>
    <t>CUENTA DE PÉRDIDAS Y GANANCIAS CONSOLIDADA. D) GANANCIAS O (-) PÉRDIDAS DESPUÉS DE IMPUESTOS PROCEDENTES DE LAS ACTIVIDADES CONTINUADAS. [00271]</t>
  </si>
  <si>
    <t>CUENTA DE PÉRDIDAS Y GANANCIAS CONSOLIDADA. Ganancias o (-) pérdidas después de impuestos procedentes de actividades interrumpidas. [00272]</t>
  </si>
  <si>
    <t>CUENTA DE PÉRDIDAS Y GANANCIAS CONSOLIDADA.RESULTADO CONSOLIDADO DEL EJERCICIO. E) RESULTADO CONSOLIDADO DEL EJERCICIO. [00500]</t>
  </si>
  <si>
    <t>CUENTA DE PÉRDIDAS Y GANANCIAS CONSOLIDADA. Atribuible a intereses minoritarios (participaciones no dominantes). [00514]</t>
  </si>
  <si>
    <t>CUENTA DE PÉRDIDAS Y GANANCIAS CONSOLIDADA. Atribuible a los propietarios de la dominante. [00515]</t>
  </si>
  <si>
    <t>&lt;/T22004001&gt;</t>
  </si>
  <si>
    <t>Impuesto Sobre Sociedades. Régimen de consolidación Fiscal. GRUPO DE ENTIDADES DE CRÉDITO. ESTADO DE CAMBIOS EN EL PATRIMONIO NETO: ESTADO DE INGRESOS Y GASTOS RECONOCIDOS CONSOLIDADO.</t>
  </si>
  <si>
    <t>ESTADO DE INGRESOS Y GASTOS RECONOCIDOS CONSOLIDADO EN EL EJERCICIO. Resultado consolidado del ejercicio [00500]</t>
  </si>
  <si>
    <t>ESTADO DE INGRESOS Y GASTOS RECONOCIDOS CONSOLIDADO EN EL EJERCICIO. Otro resultado global. [00273]</t>
  </si>
  <si>
    <t>ESTADO DE INGRESOS Y GASTOS RECONOCIDOS CONSOLIDADO EN EL EJERCICIO. Elementos que no se reclasificarán en resultados. [00274]</t>
  </si>
  <si>
    <t>ESTADO DE INGRESOS Y GASTOS RECONOCIDOS CONSOLIDADO EN EL EJERCICIO. Ganancias o (-) pérdidas actuariales en planes de pensiones de prestaciones definidas. [00275]</t>
  </si>
  <si>
    <t>ESTADO DE INGRESOS Y GASTOS RECONOCIDOS CONSOLIDADO EN EL EJERCICIO. Activos no corrientes y grupos enajenables de elementos mantenidos para la venta. [00276]</t>
  </si>
  <si>
    <t>ESTADO DE INGRESOS Y GASTOS RECONOCIDOS CONSOLIDADO EN EL EJERCICIO. Participación en otros ingresos y gastos reconocidos de inversiones en negocios conjuntos y asociadas. [00277]</t>
  </si>
  <si>
    <t>ESTADO DE INGRESOS Y GASTOS RECONOCIDOS CONSOLIDADO EN EL EJERCICIO. Cambios del valor razonable de los instrumentos de patrimonio calorados a valor razonable con cambios en otro resultado global.  [00647]</t>
  </si>
  <si>
    <t>ESTADO DE INGRESOS Y GASTOS RECONOCIDOS CONSOLIDADO EN EL EJERCICIO. Ganancias o (-) pérdidas resultantes de la contabilidad de coberturas de instrumentos de patrimonio valorados a valor razonable con cambios en otro resultado global, netas. [00648]</t>
  </si>
  <si>
    <t>ESTADO DE INGRESOS Y GASTOS RECONOCIDOS CONSOLIDADO EN EL EJERCICIO. Cambios del valor razonable de los instrumentos de patrimonio valorados a valor razonable  con cambios en otro resultado global (elemento cubierto) [00649]</t>
  </si>
  <si>
    <t>ESTADO DE INGRESOS Y GASTOS RECONOCIDOS CONSOLIDADO EN EL EJERCICIO. Cambios del valor razonable de los instrumentos de patrimonio valorados a valor razonable con cambios en otro resultado global (instrumento de cobertura) [00650]</t>
  </si>
  <si>
    <t>ESTADO DE INGRESOS Y GASTOS RECONOCIDOS CONSOLIDADO EN EL EJERCICIO. Cambios del valor razonable de los pasivos financieros a valor razonable con cambios en resultados atribuibles a cambios en el riesgo de crédito. [00651]</t>
  </si>
  <si>
    <t>ESTADO DE INGRESOS Y GASTOS RECONOCIDOS CONSOLIDADO EN EL EJERCICIO. Impuesto sobre las ganancias relativo a los elementos que no se reclasificarán. [00279]</t>
  </si>
  <si>
    <t>ESTADO DE INGRESOS Y GASTOS RECONOCIDOS CONSOLIDADO EN EL EJERCICIO. Elementos que pueden reclasificarse en resultados. [00280]</t>
  </si>
  <si>
    <t>ESTADO DE INGRESOS Y GASTOS RECONOCIDOS CONSOLIDADO EN EL EJERCICIO. Cobertura de inversiones netas en negocios en el extranjero [parte eficaz]. [00281]</t>
  </si>
  <si>
    <t>ESTADO DE INGRESOS Y GASTOS RECONOCIDOS CONSOLIDADO EN EL EJERCICIO. Ganancias o (-) pérdidas de valor contabilizadas en el patrimonio neto. [00282]</t>
  </si>
  <si>
    <t>ESTADO DE INGRESOS Y GASTOS RECONOCIDOS CONSOLIDADO EN EL EJERCICIO. Transferido a resultados. [00283]</t>
  </si>
  <si>
    <t>ESTADO DE INGRESOS Y GASTOS RECONOCIDOS CONSOLIDADO EN EL EJERCICIO. Otras reclasificaciones. [00284]</t>
  </si>
  <si>
    <t>ESTADO DE INGRESOS Y GASTOS RECONOCIDOS CONSOLIDADO EN EL EJERCICIO. Conversión de divisas. [00285]</t>
  </si>
  <si>
    <t>ESTADO DE INGRESOS Y GASTOS RECONOCIDOS CONSOLIDADO EN EL EJERCICIO. Ganancias o (-) pérdidas por cambio de divisas contabilizadas en el patrimonio neto. [00286]</t>
  </si>
  <si>
    <t>ESTADO DE INGRESOS Y GASTOS RECONOCIDOS CONSOLIDADO EN EL EJERCICIO. Transferido a resultados. [00287]</t>
  </si>
  <si>
    <t>ESTADO DE INGRESOS Y GASTOS RECONOCIDOS CONSOLIDADO EN EL EJERCICIO. Otras reclasificaciones. [00288]</t>
  </si>
  <si>
    <t>ESTADO DE INGRESOS Y GASTOS RECONOCIDOS CONSOLIDADO EN EL EJERCICIO. Coberturas de flujos de efectivo [parte eficaz]. [00289]</t>
  </si>
  <si>
    <t>ESTADO DE INGRESOS Y GASTOS RECONOCIDOS CONSOLIDADO EN EL EJERCICIO. Ganancias o (-) pérdidas de valor contabilizadas en el patrimonio neto. [00290]</t>
  </si>
  <si>
    <t>ESTADO DE INGRESOS Y GASTOS RECONOCIDOS CONSOLIDADO EN EL EJERCICIO. Transferido a resultados. [00291]</t>
  </si>
  <si>
    <t>ESTADO DE INGRESOS Y GASTOS RECONOCIDOS CONSOLIDADO EN EL EJERCICIO. Transferido al importe en libros inicial de los elementos cubiertos. [00292]</t>
  </si>
  <si>
    <t>ESTADO DE INGRESOS Y GASTOS RECONOCIDOS CONSOLIDADO EN EL EJERCICIO. Otras reclasificaciones. [00293]</t>
  </si>
  <si>
    <t>ESTADO DE INGRESOS Y GASTOS RECONOCIDOS CONSOLIDADO EN EL EJERCICIO. Instrumentos de cobertura [elementos no designados]. [00652]</t>
  </si>
  <si>
    <t>ESTADO DE INGRESOS Y GASTOS RECONOCIDOS CONSOLIDADO EN EL EJERCICIO. Ganancias o (-) pérdidas de valor contabilizadas en el patrimonio neto. [00653]</t>
  </si>
  <si>
    <t>ESTADO DE INGRESOS Y GASTOS RECONOCIDOS CONSOLIDADO EN EL EJERCICIO. Transferido a resultados. [00654]</t>
  </si>
  <si>
    <t>ESTADO DE INGRESOS Y GASTOS RECONOCIDOS CONSOLIDADO EN EL EJERCICIO. Otras reclasificaciones.  [00655]</t>
  </si>
  <si>
    <t>ESTADO DE INGRESOS Y GASTOS RECONOCIDOS CONSOLIDADO EN EL EJERCICIO. Instrumentos de deuda a valor razonable con cambios en otro resultado global. [00656]</t>
  </si>
  <si>
    <t>ESTADO DE INGRESOS Y GASTOS RECONOCIDOS CONSOLIDADO EN EL EJERCICIO. Ganancias o (-) pérdidas de valor contabilizadas en el patrimonio neto. [00657]</t>
  </si>
  <si>
    <t>ESTADO DE INGRESOS Y GASTOS RECONOCIDOS CONSOLIDADO EN EL EJERCICIO. Transferido a resultados. [00658]</t>
  </si>
  <si>
    <t>ESTADO DE INGRESOS Y GASTOS RECONOCIDOS CONSOLIDADO EN EL EJERCICIO. Otras reclasificaciones. [00659]</t>
  </si>
  <si>
    <t>ESTADO DE INGRESOS Y GASTOS RECONOCIDOS CONSOLIDADO EN EL EJERCICIO. Activos no corrientes y grupos enajenables de elementos mantenidos para la venta.  [00298]</t>
  </si>
  <si>
    <t>ESTADO DE INGRESOS Y GASTOS RECONOCIDOS CONSOLIDADO EN EL EJERCICIO. Ganancias o (-) pérdidas de valor contabilizadas en el patrimonio neto.  [00299]</t>
  </si>
  <si>
    <t>ESTADO DE INGRESOS Y GASTOS RECONOCIDOS CONSOLIDADO EN EL EJERCICIO. Transferido a resultados.  [00300]</t>
  </si>
  <si>
    <t>ESTADO DE INGRESOS Y GASTOS RECONOCIDOS CONSOLIDADO EN EL EJERCICIO. Otras reclasificaciones. [00301]</t>
  </si>
  <si>
    <t>ESTADO DE INGRESOS Y GASTOS RECONOCIDOS CONSOLIDADO EN EL EJERCICIO. Participación en otros ingresos y gastos reconocidos de las inversiones en negocios conjuntos y asociadas. [00306]</t>
  </si>
  <si>
    <t>ESTADO DE INGRESOS Y GASTOS RECONOCIDOS CONSOLIDADO EN EL EJERCICIO. Impuesto sobre las ganancias relativo a los elementos que pueden reclasificarse en ganancias o (-) perdidas. [00302]</t>
  </si>
  <si>
    <t>ESTADO DE INGRESOS Y GASTOS RECONOCIDOS CONSOLIDADO EN EL EJERCICIO. Resultado global total del ejercicio. [00303]</t>
  </si>
  <si>
    <t>ESTADO DE INGRESOS Y GASTOS RECONOCIDOS CONSOLIDADO EN EL EJERCICIO. Atribuible a intereses minoritarios (participaciones no dominantes). [00304]</t>
  </si>
  <si>
    <t>ESTADO DE INGRESOS Y GASTOS RECONOCIDOS CONSOLIDADO EN EL EJERCICIO. Atribuible a los propietarios de la dominante. [00305]</t>
  </si>
  <si>
    <t>&lt;/T22005A01&gt;</t>
  </si>
  <si>
    <t>Impuesto Sobre Sociedades. Régimen de consolidación Fiscal. GRUPO DE ENTIDADES DE CRÉDITO. ESTADO DE CAMBIOS EN EL PATRIMONIO NETO: ESTADO TOTAL DE CAMBIOS EN EL PATRIMONIO NETO CONSOLIDADO (I)</t>
  </si>
  <si>
    <t>Estado total de cambios en el patrimonio neto. Capital. Saldo de apertura [antes de la reexpresión]. [00701]</t>
  </si>
  <si>
    <t>Estado total de cambios en el patrimonio neto. Prima de emisión. Saldo de apertura [antes de la reexpresión]. [00702]</t>
  </si>
  <si>
    <t>Estado total de cambios en el patrimonio neto. Instrumentos patrimonio emitidos distintos del capital. Saldo de apertura [antes de la reexpresión]. [00703]</t>
  </si>
  <si>
    <t>Estado total de cambios en el patrimonio neto. Otros elementos del patrimonio neto. Saldo de apertura [antes de la reexpresión]. [00704]</t>
  </si>
  <si>
    <t>Estado total de cambios en el patrimonio neto. Ganancias acumuladas. Saldo de apertura [antes de la reexpresión]. [00705]</t>
  </si>
  <si>
    <t>Estado total de cambios en el patrimonio neto. Reservas de revalorización. Saldo de apertura [antes de la reexpresión]. [00706]</t>
  </si>
  <si>
    <t>Estado total de cambios en el patrimonio neto.  Otras reservas. Saldo de apertura [antes de la reexpresión]. [00707]</t>
  </si>
  <si>
    <t>Estado total de cambios en el patrimonio neto. Capital.  Efectos de la corrección de errores. [00307]</t>
  </si>
  <si>
    <t>Estado total de cambios en el patrimonio neto. Prima de emisión. Efectos de la corrección de errores. [00308]</t>
  </si>
  <si>
    <t>Estado total de cambios en el patrimonio neto. Instrumentos patrimonio emitidos distintos del capital. Efectos de la corrección de errores. [00309]</t>
  </si>
  <si>
    <t>Estado total de cambios en el patrimonio neto. Otros elementos del patrimonio neto. Efectos de la corrección de errores. [00310]</t>
  </si>
  <si>
    <t>Estado total de cambios en el patrimonio neto. Ganancias acumuladas. Efectos de la corrección de errores. [00311]</t>
  </si>
  <si>
    <t>Estado total de cambios en el patrimonio neto. Reservas de revalorización. Efectos de la corrección de errores. [00312]</t>
  </si>
  <si>
    <t>Estado total de cambios en el patrimonio neto.  Otras reservas. Efectos de la corrección de errores. [00313]</t>
  </si>
  <si>
    <t>Estado total de cambios en el patrimonio neto. Capital.  Efectos de los cambios en las políticas contables. [00321]</t>
  </si>
  <si>
    <t>Estado total de cambios en el patrimonio neto. Prima de emisión. Efectos de los cambios en las políticas contables. [00322]</t>
  </si>
  <si>
    <t>Estado total de cambios en el patrimonio neto. Instrumentos patrimonio emitidos distintos del capital. Efectos de los cambios en las políticas contables. [00323]</t>
  </si>
  <si>
    <t>Estado total de cambios en el patrimonio neto. Otros elementos del patrimonio neto. Efectos de los cambios en las políticas contables. [00324]</t>
  </si>
  <si>
    <t>Estado total de cambios en el patrimonio neto. Ganancias acumuladas. Efectos de los cambios en las políticas contables. [00325]</t>
  </si>
  <si>
    <t>Estado total de cambios en el patrimonio neto. Reservas de revalorización. Efectos de los cambios en las políticas contables. [00326]</t>
  </si>
  <si>
    <t>Estado total de cambios en el patrimonio neto.  Otras reservas. Efectos de los cambios en las políticas contables. [00327]</t>
  </si>
  <si>
    <t>Estado total de cambios en el patrimonio neto. Capital. Saldo de apertura [período corriente]. [00335]</t>
  </si>
  <si>
    <t>Estado total de cambios en el patrimonio neto. Prima de emisión. Saldo de apertura [período corriente]. [00336]</t>
  </si>
  <si>
    <t>Estado total de cambios en el patrimonio neto. Instrumentos patrimonio emitidos distintos del capital. Saldo de apertura [período corriente]. [00337]</t>
  </si>
  <si>
    <t>Estado total de cambios en el patrimonio neto. Otros elementos del patrimonio neto. Saldo de apertura [período corriente]. [00338]</t>
  </si>
  <si>
    <t>Estado total de cambios en el patrimonio neto. Ganancias acumuladas. Saldo de apertura [período corriente] .[00339]</t>
  </si>
  <si>
    <t>Estado total de cambios en el patrimonio neto. Reservas de revalorización. Saldo de apertura [período corriente]. [00340]</t>
  </si>
  <si>
    <t>Estado total de cambios en el patrimonio neto.  Otras reservas. Saldo de apertura [período corriente]. [00341]</t>
  </si>
  <si>
    <t>Estado total de cambios en el patrimonio neto. Ganancias acumuladas. Resultado global total del ejercicio. [00353]</t>
  </si>
  <si>
    <t>Estado total de cambios en el patrimonio neto. Reservas de revalorización. Resultado global total del ejercicio. [00354]</t>
  </si>
  <si>
    <t>Estado total de cambios en el patrimonio neto.  Otras reservas. Resultado global total del ejercicio. [00355]</t>
  </si>
  <si>
    <t>Estado total de cambios en el patrimonio neto. Capital.  Otras variaciones del patrimonio neto. [00363]</t>
  </si>
  <si>
    <t>Estado total de cambios en el patrimonio neto. Prima de emisión. Otras variaciones del patrimonio neto. [00364]</t>
  </si>
  <si>
    <t>Estado total de cambios en el patrimonio neto. Instrumentos patrimonio emitidos distintos del capital. Otras variaciones del patrimonio neto. [00365]</t>
  </si>
  <si>
    <t>Estado total de cambios en el patrimonio neto. Otros elementos del patrimonio neto. Otras variaciones del patrimonio neto. [00366]</t>
  </si>
  <si>
    <t>Estado total de cambios en el patrimonio neto. Ganancias acumuladas. Otras variaciones del patrimonio neto. [00367]</t>
  </si>
  <si>
    <t>Estado total de cambios en el patrimonio neto. Reservas de revalorización. Otras variaciones del patrimonio neto. [00368]</t>
  </si>
  <si>
    <t>Estado total de cambios en el patrimonio neto.  Otras reservas. Otras variaciones del patrimonio neto. [00369]</t>
  </si>
  <si>
    <t>Estado total de cambios en el patrimonio neto. Capital. Emisión de acciones ordinarias. [00377]</t>
  </si>
  <si>
    <t>Estado total de cambios en el patrimonio neto. Prima de emisión. Emisión de acciones ordinarias. [00378]</t>
  </si>
  <si>
    <t>Estado total de cambios en el patrimonio neto. Ganancias acumuladas. Emisión de acciones ordinarias. [00381]</t>
  </si>
  <si>
    <t>Estado total de cambios en el patrimonio neto. Reservas de revalorización. Emisión de acciones ordinarias. [00382]</t>
  </si>
  <si>
    <t>Estado total de cambios en el patrimonio neto.  Otras reservas. Emisión de acciones ordinarias. [00383]</t>
  </si>
  <si>
    <t>Estado total de cambios en el patrimonio neto. Capital.  Emisión de acciones preferentes. [00391]</t>
  </si>
  <si>
    <t>Estado total de cambios en el patrimonio neto. Prima de emisión.Emisión de acciones preferentes.  [00392]</t>
  </si>
  <si>
    <t>Estado total de cambios en el patrimonio neto. Instrumentos patrimonio emitidos distintos del capital. Emisión de acciones preferentes. [00393]</t>
  </si>
  <si>
    <t>Estado total de cambios en el patrimonio neto. Ganancias acumuladas. Emisión de acciones preferentes. [00395]</t>
  </si>
  <si>
    <t>Estado total de cambios en el patrimonio neto. Reservas de revalorización. Emisión de acciones preferentes. [00396]</t>
  </si>
  <si>
    <t>Estado total de cambios en el patrimonio neto.  Otras reservas. Emisión de acciones preferentes. [00397]</t>
  </si>
  <si>
    <t>Estado total de cambios en el patrimonio neto. Instrumentos patrimonio emitidos distintos del capital. Emisión de otros instrumentos de patrimonio. [00407]</t>
  </si>
  <si>
    <t>Estado total de cambios en el patrimonio neto. Ganancias acumuladas. Emisión de otros instrumentos de patrimonio. [00409]</t>
  </si>
  <si>
    <t>Estado total de cambios en el patrimonio neto. Reservas de revalorización. Emisión de otros instrumentos de patrimonio. [00410]</t>
  </si>
  <si>
    <t>Estado total de cambios en el patrimonio neto.  Otras reservas. Emisión de otros instrumentos de patrimonio. [00411]</t>
  </si>
  <si>
    <t>Estado total de cambios en el patrimonio neto. Instrumentos patrimonio emitidos distintos del capital. Ejercicio o vencimiento de otros instrumentos de patrimonio emitidos. [00421]</t>
  </si>
  <si>
    <t>Estado total de cambios en el patrimonio neto. Ganancias acumuladas. Ejercicio o vencimiento de otros instrumentos de patrimonio emitidos. [00423]</t>
  </si>
  <si>
    <t>Estado total de cambios en el patrimonio neto. Reservas de revalorización. Ejercicio o vencimiento de otros instrumentos de patrimonio emitidos. [00424]</t>
  </si>
  <si>
    <t>Estado total de cambios en el patrimonio neto.  Otras reservas. Ejercicio o vencimiento de otros instrumentos de patrimonio emitidos. [00425]</t>
  </si>
  <si>
    <t>Estado total de cambios en el patrimonio neto. Capital.  Conversión de deuda en patrimonio neto. [00433]</t>
  </si>
  <si>
    <t>Estado total de cambios en el patrimonio neto. Prima de emisión. Conversión de deuda en patrimonio neto. [00434]</t>
  </si>
  <si>
    <t>Estado total de cambios en el patrimonio neto. Instrumentos patrimonio emitidos distintos del capital. Conversión de deuda en patrimonio neto. [00435]</t>
  </si>
  <si>
    <t>Estado total de cambios en el patrimonio neto. Otros elementos del patrimonio neto. Conversión de deuda en patrimonio neto. [00436]</t>
  </si>
  <si>
    <t>Estado total de cambios en el patrimonio neto. Ganancias acumuladas. Conversión de deuda en patrimonio neto. [00437]</t>
  </si>
  <si>
    <t>Estado total de cambios en el patrimonio neto.  Otras reservas. Conversión de deuda en patrimonio neto. [00439]</t>
  </si>
  <si>
    <t>Estado total de cambios en el patrimonio neto. Capital. Reducción del capital. [00447]</t>
  </si>
  <si>
    <t>Estado total de cambios en el patrimonio neto. Prima de emisión. Reducción del capital. [00448]</t>
  </si>
  <si>
    <t>Estado total de cambios en el patrimonio neto. Ganancias acumuladas. Reducción del capital. [00451]</t>
  </si>
  <si>
    <t>Estado total de cambios en el patrimonio neto. Reservas de revalorización. Reducción del capital. [00452]</t>
  </si>
  <si>
    <t>Estado total de cambios en el patrimonio neto.  Otras reservas. Reducción del capital. [00453]</t>
  </si>
  <si>
    <t>Estado total de cambios en el patrimonio neto. Capital. Dividendos (o remuneraciones a los socios). [00461]</t>
  </si>
  <si>
    <t>Estado total de cambios en el patrimonio neto. Prima de emisión. Dividendos (o remuneraciones a los socios). [00462]</t>
  </si>
  <si>
    <t>Estado total de cambios en el patrimonio neto. Instrumentos patrimonio emitidos distintos del capital. Dividendos (o remuneraciones a los socios). [00463]</t>
  </si>
  <si>
    <t>Estado total de cambios en el patrimonio neto. Otros elementos del patrimonio neto. Dividendos (o remuneraciones a los socios). [00464]</t>
  </si>
  <si>
    <t>Estado total de cambios en el patrimonio neto. Ganancias acumuladas. Dividendos (o remuneraciones a los socios). [00465]</t>
  </si>
  <si>
    <t>Estado total de cambios en el patrimonio neto. Reservas de revalorización. Dividendos (o remuneraciones a los socios). [00466]</t>
  </si>
  <si>
    <t>Estado total de cambios en el patrimonio neto.  Otras reservas. Dividendos (o remuneraciones a los socios). [00467]</t>
  </si>
  <si>
    <t>Estado total de cambios en el patrimonio neto. Ganancias acumuladas. Compra de acciones propias. [00479]</t>
  </si>
  <si>
    <t>Estado total de cambios en el patrimonio neto. Reservas de revalorización. Compra de acciones propias. [00480]</t>
  </si>
  <si>
    <t>Estado total de cambios en el patrimonio neto.  Otras reservas. Compra de acciones propias. [00481]</t>
  </si>
  <si>
    <t>Estado total de cambios en el patrimonio neto. Ganancias acumuladas. Venta o cancelación de acciones propias. [00493]</t>
  </si>
  <si>
    <t>Estado total de cambios en el patrimonio neto. Reservas de revalorización. Venta o cancelación de acciones propias. [00494]</t>
  </si>
  <si>
    <t>Estado total de cambios en el patrimonio neto.  Otras reservas. Venta o cancelación de acciones propias. [00495]</t>
  </si>
  <si>
    <t>Estado total de cambios en el patrimonio neto. Capital. Reclasificación de instrumentos financieros del patrimonio neto al pasivo. [00503]</t>
  </si>
  <si>
    <t>Estado total de cambios en el patrimonio neto. Prima de emisión. Reclasificación de instrumentos financieros del patrimonio neto al pasivo. [00504]</t>
  </si>
  <si>
    <t>Estado total de cambios en el patrimonio neto. Instrumentos patrimonio emitidos distintos del capital. Reclasificación de instrumentos financieros del patrimonio neto al pasivo. [00505]</t>
  </si>
  <si>
    <t>Estado total de cambios en el patrimonio neto. Otros elementos del patrimonio neto. Reclasificación de instrumentos financieros del patrimonio neto al pasivo. [00506]</t>
  </si>
  <si>
    <t>Estado total de cambios en el patrimonio neto. Capital. Reclasificación de instrumentos financieros del pasivo al patrimonio neto. [00517]</t>
  </si>
  <si>
    <t>Estado total de cambios en el patrimonio neto. Prima de emisión. Reclasificación de instrumentos financieros del pasivo al patrimonio neto. [00518]</t>
  </si>
  <si>
    <t>Estado total de cambios en el patrimonio neto. Instrumentos patrimonio emitidos distintos del capital. Reclasificación de instrumentos financieros del pasivo al patrimonio neto. [00519]</t>
  </si>
  <si>
    <t>Estado total de cambios en el patrimonio neto. Otros elementos del patrimonio neto. Reclasificación de instrumentos financieros del pasivo al patrimonio neto. [00520]</t>
  </si>
  <si>
    <t>Estado total de cambios en el patrimonio neto. Instrumentos patrimonio emitidos distintos del capital. Transferencias entre componentes del patrimonio neto.  [00533]</t>
  </si>
  <si>
    <t>Estado total de cambios en el patrimonio neto. Otros elementos del patrimonio neto. Transferencias entre componentes del patrimonio neto. [00534]</t>
  </si>
  <si>
    <t>Estado total de cambios en el patrimonio neto. Ganancias acumuladas. Transferencias entre componentes del patrimonio neto. [00535]</t>
  </si>
  <si>
    <t>Estado total de cambios en el patrimonio neto. Reservas de revalorización. Transferencias entre componentes del patrimonio neto. [00536]</t>
  </si>
  <si>
    <t>Estado total de cambios en el patrimonio neto.  Otras reservas. Transferencias entre componentes del patrimonio neto. [00537]</t>
  </si>
  <si>
    <t>Estado total de cambios en el patrimonio neto. Capital. Aumento o (-) disminución del patrimonio neto resultante de combinaciones de negocios. [00545]</t>
  </si>
  <si>
    <t>Estado total de cambios en el patrimonio neto. Prima de emisión. Aumento o (-) disminución del patrimonio neto resultante de combinaciones de negocios. [00546]</t>
  </si>
  <si>
    <t>Estado total de cambios en el patrimonio neto. Instrumentos patrimonio emitidos distintos del capital. Aumento o (-) disminución del patrimonio neto resultante de combinaciones de negocios. [00547]</t>
  </si>
  <si>
    <t>Estado total de cambios en el patrimonio neto. Otros elementos del patrimonio neto. Aumento o (-) disminución del patrimonio neto resultante de combinaciones de negocios. [00548]</t>
  </si>
  <si>
    <t>Estado total de cambios en el patrimonio neto. Ganancias acumuladas. Aumento o (-) disminución del patrimonio neto resultante de combinaciones de negocios. [00549]</t>
  </si>
  <si>
    <t>Estado total de cambios en el patrimonio neto. Reservas de revalorización. Aumento o (-) disminución del patrimonio neto resultante de combinaciones de negocios. [00550]</t>
  </si>
  <si>
    <t>Estado total de cambios en el patrimonio neto.  Otras reservas. Aumento o (-) disminución del patrimonio neto resultante de combinaciones de negocios. [00551]</t>
  </si>
  <si>
    <t>Estado total de cambios en el patrimonio neto. Pagos basados en acciones. Capital [00559]</t>
  </si>
  <si>
    <t>Estado total de cambios en el patrimonio neto. Pagos basados en acciones. Prima de emisión. [00560]</t>
  </si>
  <si>
    <t>Estado total de cambios en el patrimonio neto. Pagos basados en acciones. Otros elementos del patrimonio neto. [00562]</t>
  </si>
  <si>
    <t>Estado total de cambios en el patrimonio neto. Instrumentos patrimonio emitidos distintos del capital. Otros aumentos o (-) disminuciones del patrimonio neto. [00575]</t>
  </si>
  <si>
    <t>Estado total de cambios en el patrimonio neto. Otros elementos del patrimonio neto. Otros aumentos o (-) disminuciones del patrimonio neto. [00576]</t>
  </si>
  <si>
    <t>Estado total de cambios en el patrimonio neto. Ganancias acumuladas. Otros aumentos o (-) disminuciones del patrimonio neto. [00577]</t>
  </si>
  <si>
    <t>Estado total de cambios en el patrimonio neto. Reservas de revalorización. Otros aumentos o (-) disminuciones del patrimonio neto. [00578]</t>
  </si>
  <si>
    <t>Estado total de cambios en el patrimonio neto.  Otras reservas. Otros aumentos o (-) disminuciones del patrimonio neto. [00579]</t>
  </si>
  <si>
    <t>Estado total de cambios en el patrimonio neto. Ganancias acumuladas. De los cuales: dotación discrecional a obras y fondos sociales (solo cajas de ahorros y cooperativas de crédito). [00591]</t>
  </si>
  <si>
    <t>Estado total de cambios en el patrimonio neto.  Otras reservas. De los cuales: dotación discrecional a obras y fondos sociales (solo cajas de ahorros y cooperativas de crédito). [00593]</t>
  </si>
  <si>
    <t>Estado total de cambios en el patrimonio neto. Capital. Saldo de cierre (período corriente). [00601]</t>
  </si>
  <si>
    <t>Estado total de cambios en el patrimonio neto. Prima de emisión. Saldo de cierre (período corriente).[00602]</t>
  </si>
  <si>
    <t>Estado total de cambios en el patrimonio neto. Instrumentos patrimonio emitidos distintos del capital. Saldo de cierre (período corriente). [00603]</t>
  </si>
  <si>
    <t>Estado total de cambios en el patrimonio neto. Otros elementos del patrimonio neto. Saldo de cierre (período corriente). [00604]</t>
  </si>
  <si>
    <t>Estado total de cambios en el patrimonio neto. Ganancias acumuladas. Saldo de cierre (período corriente). [00605]</t>
  </si>
  <si>
    <t>Estado total de cambios en el patrimonio neto. Reservas de revalorización. Saldo de cierre (período corriente). [00606]</t>
  </si>
  <si>
    <t>Estado total de cambios en el patrimonio neto.  Otras reservas. Saldo de cierre (período corriente). [00607]</t>
  </si>
  <si>
    <t>&lt;/T22005B01&gt;</t>
  </si>
  <si>
    <t>Impuesto Sobre Sociedades. Régimen de consolidación Fiscal. GRUPO DE ENTIDADES DE CRÉDITO. ESTADO DE CAMBIOS EN EL PATRIMONIO NETO: ESTADO TOTAL DE CAMBIOS EN EL PATRIMONIO NETO CONSOLIDADO (II)</t>
  </si>
  <si>
    <t>Estado total de cambios en el patrimonio neto (cont.). (-) Acciones propias. Saldo de apertura [antes de la reexpresión]. [00708]</t>
  </si>
  <si>
    <t>Estado total de cambios en el patrimonio neto (cont.). Resultado atribuible a los propietarios de la dominante. Saldo de apertura [antes de la reexpresión]. [00709]</t>
  </si>
  <si>
    <t>Estado total de cambios en el patrimonio neto (cont.). (-) Dividendos a cuenta. Saldo de apertura [antes de la reexpresión]. [00710]</t>
  </si>
  <si>
    <t>Estado total de cambios en el patrimonio neto (cont.). Otro resultado global acumulado. Saldo de apertura [antes de la reexpresión]. [00711]</t>
  </si>
  <si>
    <t>Estado total de cambios en el patrimonio neto (cont.). Intereses minoritarios. Otro resultado global acumulado. Saldo de apertura [antes de la reexpresión]. [00712]</t>
  </si>
  <si>
    <t>Estado total de cambios en el patrimonio neto (cont.). Intereses minoritarios. Otras partidas. Saldo de apertura [antes de la reexpresión]. [00713]</t>
  </si>
  <si>
    <t>Estado total de cambios en el patrimonio neto (cont.).  Total. Saldo de apertura [antes de la reexpresión]. [00714]</t>
  </si>
  <si>
    <t>Estado total de cambios en el patrimonio neto (cont.). (-) Acciones propias. Efectos de la corrección de errores. [00314]</t>
  </si>
  <si>
    <t>Estado total de cambios en el patrimonio neto (cont.). Resultado atribuible a los propietarios de la dominante.  Efectos de la corrección de errores. [00315]</t>
  </si>
  <si>
    <t>Estado total de cambios en el patrimonio neto (cont.). (-) Dividendos a cuenta. Efectos de la corrección de errores. [00316]</t>
  </si>
  <si>
    <t>Estado total de cambios en el patrimonio neto (cont.). Otro resultado global acumulado. Efectos de la corrección de errores. [00317]</t>
  </si>
  <si>
    <t>Estado total de cambios en el patrimonio neto (cont.). Intereses minoritarios. Otro resultado global acumulado. Efectos de la corrección de errores. [00318]</t>
  </si>
  <si>
    <t>Estado total de cambios en el patrimonio neto (cont.). Intereses minoritarios. Otras partidas. Efectos de la corrección de errores.  [00319]</t>
  </si>
  <si>
    <t>Estado total de cambios en el patrimonio neto (cont.).  Total. Efectos de la corrección de errores. [00320]</t>
  </si>
  <si>
    <t>Estado total de cambios en el patrimonio neto (cont.). (-) Acciones propias. Efectos de los cambios en las políticas contables. [00328]</t>
  </si>
  <si>
    <t>Estado total de cambios en el patrimonio neto (cont.). Resultado atribuible a los propietarios de la dominante.  Efectos de los cambios en las políticas contables. [00329]</t>
  </si>
  <si>
    <t>Estado total de cambios en el patrimonio neto (cont.). (-) Dividendos a cuenta.  Efectos de los cambios en las políticas contables. [00330]</t>
  </si>
  <si>
    <t>Estado total de cambios en el patrimonio neto (cont.). Otro resultado global acumulado.  Efectos de los cambios en las políticas contables. [00331]</t>
  </si>
  <si>
    <t>Estado total de cambios en el patrimonio neto (cont.). Intereses minoritarios. Otro resultado global acumulado.  Efectos de los cambios en las políticas contables. [00332]</t>
  </si>
  <si>
    <t>Estado total de cambios en el patrimonio neto (cont.). Intereses minoritarios. Otras partidas.  Efectos de los cambios en las políticas contables. [00333]</t>
  </si>
  <si>
    <t>Estado total de cambios en el patrimonio neto (cont.).  Efectos de los cambios en las políticas contables. Total. [00334]</t>
  </si>
  <si>
    <t>Estado total de cambios en el patrimonio neto (cont.). (-) Acciones propias. Saldo de apertura [período corriente]. [00342]</t>
  </si>
  <si>
    <t>Estado total de cambios en el patrimonio neto (cont.). Resultado atribuible a los propietarios de la dominante. Saldo de apertura [período corriente]. [00343]</t>
  </si>
  <si>
    <t>Estado total de cambios en el patrimonio neto (cont.). (-) Dividendos a cuenta.  Saldo de apertura [período corriente].[00344]</t>
  </si>
  <si>
    <t>Estado total de cambios en el patrimonio neto (cont.). Otro resultado global acumulado. Saldo de apertura [período corriente]. [00345]</t>
  </si>
  <si>
    <t>Estado total de cambios en el patrimonio neto (cont.). Intereses minoritarios. Otro resultado global acumulado. Saldo de apertura [período corriente]. [00346]</t>
  </si>
  <si>
    <t>Estado total de cambios en el patrimonio neto (cont.). Intereses minoritarios. Otras partidas. Saldo de apertura [período corriente]. [00347]</t>
  </si>
  <si>
    <t>Estado total de cambios en el patrimonio neto (cont.).  Total. Saldo de apertura [período corriente]. [00348]</t>
  </si>
  <si>
    <t>Estado total de cambios en el patrimonio neto (cont.). Resultado atribuible a los propietarios de la dominante. Resultado global total del ejercicio. [00357]</t>
  </si>
  <si>
    <t>Estado total de cambios en el patrimonio neto (cont.). Otro resultado global acumulado. Resultado global total del ejercicio. [00359]</t>
  </si>
  <si>
    <t>Estado total de cambios en el patrimonio neto (cont.). Intereses minoritarios. Otro resultado global acumulado. Resultado global total del ejercicio. [00360]</t>
  </si>
  <si>
    <t>Estado total de cambios en el patrimonio neto (cont.). Intereses minoritarios. Otras partidas. Resultado global total del ejercicio. [00361]</t>
  </si>
  <si>
    <t>Estado total de cambios en el patrimonio neto (cont.).  Total. Resultado global total del ejercicio. [00362]</t>
  </si>
  <si>
    <t>Estado total de cambios en el patrimonio neto (cont.). (-) Acciones propias. Otras variaciones del patrimonio neto.[00370]</t>
  </si>
  <si>
    <t>Estado total de cambios en el patrimonio neto (cont.). Resultado atribuible a los propietarios de la dominante. Otras variaciones del patrimonio neto. [00371]</t>
  </si>
  <si>
    <t>Estado total de cambios en el patrimonio neto (cont.). (-) Dividendos a cuenta. Otras variaciones del patrimonio neto. [00372]</t>
  </si>
  <si>
    <t>Estado total de cambios en el patrimonio neto (cont.). Otro resultado global acumulado. Otras variaciones del patrimonio neto. [00373]</t>
  </si>
  <si>
    <t>Estado total de cambios en el patrimonio neto (cont.). Intereses minoritarios. Otro resultado global acumulado. Otras variaciones del patrimonio neto. [00374]</t>
  </si>
  <si>
    <t>Estado total de cambios en el patrimonio neto (cont.). Intereses minoritarios. Otras partidas. Otras variaciones del patrimonio neto [00375]</t>
  </si>
  <si>
    <t>Estado total de cambios en el patrimonio neto (cont.).  Total. Otras variaciones del patrimonio neto. [00376]</t>
  </si>
  <si>
    <t>Estado total de cambios en el patrimonio neto (cont.). Intereses minoritarios. Otras partidas. Emisión de acciones ordinarias. [00389]</t>
  </si>
  <si>
    <t>Estado total de cambios en el patrimonio neto (cont.).  Total. Emisión de acciones ordinarias. [00390]</t>
  </si>
  <si>
    <t>Estado total de cambios en el patrimonio neto (cont.). Intereses minoritarios. Otras partidas. Emisión de acciones preferentes. [00403]</t>
  </si>
  <si>
    <t>Estado total de cambios en el patrimonio neto (cont.).  Total. Emisión de acciones preferentes. [00404]</t>
  </si>
  <si>
    <t>Estado total de cambios en el patrimonio neto (cont.). Intereses minoritarios. Otras partidas. Emisión de otros instrumentos de patrimonio. [00417]</t>
  </si>
  <si>
    <t>Estado total de cambios en el patrimonio neto (cont.).  Total. Emisión de otros instrumentos de patrimonio. [00418]</t>
  </si>
  <si>
    <t>Estado total de cambios en el patrimonio neto (cont.). Intereses minoritarios. Otras partidas. Ejercicio o vencimiento de otros instrumentos de patrimonio emitidos. [00431]</t>
  </si>
  <si>
    <t>Estado total de cambios en el patrimonio neto (cont.).  Total. Ejercicio o vencimiento de otros instrumentos de patrimonio emitidos. [00432]</t>
  </si>
  <si>
    <t>Estado total de cambios en el patrimonio neto (cont.). (-) Acciones propias. Conversión de deuda en patrimonio neto. [00440]</t>
  </si>
  <si>
    <t>Estado total de cambios en el patrimonio neto (cont.). Intereses minoritarios. Otras partidas. Conversión de deuda en patrimonio neto. [00445]</t>
  </si>
  <si>
    <t>Estado total de cambios en el patrimonio neto (cont.).  Total. Conversión de deuda en patrimonio neto. [00446]</t>
  </si>
  <si>
    <t>Estado total de cambios en el patrimonio neto (cont.). (-) Acciones propias. Reducción del capital. [00454]</t>
  </si>
  <si>
    <t>Estado total de cambios en el patrimonio neto (cont.). Resultado atribuible a los propietarios de la dominante. Reducción del capital [00455]</t>
  </si>
  <si>
    <t>Estado total de cambios en el patrimonio neto (cont.). Intereses minoritarios. Otras partidas. Reducción del capital. [00459]</t>
  </si>
  <si>
    <t>Estado total de cambios en el patrimonio neto (cont.).  Total. Reducción del capital. [00460]</t>
  </si>
  <si>
    <t>Estado total de cambios en el patrimonio neto (cont.). (-) Acciones propias. Dividendos (o remuneraciones a los socios). [00468]</t>
  </si>
  <si>
    <t>Estado total de cambios en el patrimonio neto (cont.). (-) Dividendos a cuenta. Dividendos (o remuneraciones a los socios). [00470]</t>
  </si>
  <si>
    <t>Estado total de cambios en el patrimonio neto (cont.). Intereses minoritarios. Otras partidas. Dividendos (o remuneraciones a los socios). [00473]</t>
  </si>
  <si>
    <t>Estado total de cambios en el patrimonio neto (cont.).  Total. Dividendos (o remuneraciones a los socios). [00474]</t>
  </si>
  <si>
    <t>Estado total de cambios en el patrimonio neto (cont.). (-) Acciones propias. Compra de acciones propias. [00482]</t>
  </si>
  <si>
    <t>Estado total de cambios en el patrimonio neto (cont.). Intereses minoritarios. Otro resultado global acumulado. Compra de acciones propias. [00486]</t>
  </si>
  <si>
    <t>Estado total de cambios en el patrimonio neto (cont.). Intereses minoritarios. Otras partidas. Compra de acciones propias. [00487]</t>
  </si>
  <si>
    <t>Estado total de cambios en el patrimonio neto (cont.).  Total. Compra de acciones propias. [00488]</t>
  </si>
  <si>
    <t>Estado total de cambios en el patrimonio neto (cont.). (-) Acciones propias. Venta o cancelación de acciones propias. [00496]</t>
  </si>
  <si>
    <t>Estado total de cambios en el patrimonio neto (cont.). Intereses minoritarios. Otro resultado global acumulado. Venta o cancelación de acciones propias. [00715]</t>
  </si>
  <si>
    <t>Estado total de cambios en el patrimonio neto (cont.). Intereses minoritarios. Otras partidas. Venta o cancelación de acciones propias. [00501]</t>
  </si>
  <si>
    <t>Estado total de cambios en el patrimonio neto (cont.).  Total. Venta o cancelación de acciones propias. [00502]</t>
  </si>
  <si>
    <t>Estado total de cambios en el patrimonio neto (cont.). Intereses minoritarios. Otras partidas. Reclasificación de instrumentos financieros del patrimonio neto al pasivo. [00716]</t>
  </si>
  <si>
    <t>Estado total de cambios en el patrimonio neto (cont.).  Total. Reclasificación de instrumentos financieros del patrimonio neto al pasivo. [00516]</t>
  </si>
  <si>
    <t>Estado total de cambios en el patrimonio neto (cont.). Intereses minoritarios. Otras partidas. Reclasificación de instrumentos financieros del pasivo al patrimonio neto. [00529]</t>
  </si>
  <si>
    <t>Estado total de cambios en el patrimonio neto (cont.).  Total. Reclasificación de instrumentos financieros del pasivo al patrimonio neto. [00530]</t>
  </si>
  <si>
    <t>Estado total de cambios en el patrimonio neto (cont.). Resultado atribuible a los propietarios de la dominante. Transferencias entre componentes del patrimonio neto. [00539]</t>
  </si>
  <si>
    <t>Estado total de cambios en el patrimonio neto (cont.). (-) Dividendos a cuenta. Transferencias entre componentes del patrimonio neto. [00540]</t>
  </si>
  <si>
    <t>Estado total de cambios en el patrimonio neto (cont.). Otro resultado global acumulado. Transferencias entre componentes del patrimonio neto. [00541]</t>
  </si>
  <si>
    <t>Estado total de cambios en el patrimonio neto (cont.). Intereses minoritarios. Otro resultado global acumulado. Transferencias entre componentes del patrimonio neto. [00542]</t>
  </si>
  <si>
    <t>Estado total de cambios en el patrimonio neto (cont.). Intereses minoritarios. Otras partidas. Transferencias entre componentes del patrimonio neto. [00543]</t>
  </si>
  <si>
    <t>Estado total de cambios en el patrimonio neto (cont.).  Total. Transferencias entre componentes del patrimonio neto. [00544]</t>
  </si>
  <si>
    <t>Estado total de cambios en el patrimonio neto (cont.). (-) Acciones propias. Aumento o (-) disminución del patrimonio neto resultante de combinaciones de negocios. [00552]</t>
  </si>
  <si>
    <t>Estado total de cambios en el patrimonio neto (cont.). Otro resultado global acumulado. Aumento o (-) disminución del patrimonio neto resultante de combinaciones de negocios. [00555]</t>
  </si>
  <si>
    <t>Estado total de cambios en el patrimonio neto (cont.). Intereses minoritarios. Otras partidas. Aumento o (-) disminución del patrimonio neto resultante de combinaciones de negocios. [00557]</t>
  </si>
  <si>
    <t>Estado total de cambios en el patrimonio neto (cont.).  Total. Aumento o (-) disminución del patrimonio neto resultante de combinaciones de negocios. [00558]</t>
  </si>
  <si>
    <t>Estado total de cambios en el patrimonio neto (cont.). (-) Acciones propias. Pagos basados en acciones. [00566]</t>
  </si>
  <si>
    <t>Estado total de cambios en el patrimonio neto (cont.). Intereses minoritarios. Otras partidas. Pagos basados en acciones. [00571]</t>
  </si>
  <si>
    <t>Estado total de cambios en el patrimonio neto (cont.).  Total. Pagos basados en acciones. [00572]</t>
  </si>
  <si>
    <t>Estado total de cambios en el patrimonio neto (cont.). (-) Acciones propias. Otros aumentos o (-) disminuciones del patrimonio neto. [00580]</t>
  </si>
  <si>
    <t>Estado total de cambios en el patrimonio neto (cont.). Resultado atribuible a los propietarios de la dominante. Otros aumentos o (-) disminuciones del patrimonio neto. [00581]</t>
  </si>
  <si>
    <t>Estado total de cambios en el patrimonio neto (cont.). (-) Dividendos a cuenta. Otros aumentos o (-) disminuciones del patrimonio neto. [00582]</t>
  </si>
  <si>
    <t>Estado total de cambios en el patrimonio neto (cont.). Otro resultado global acumulado. Otros aumentos o (-) disminuciones del patrimonio neto. [00583]</t>
  </si>
  <si>
    <t>Estado total de cambios en el patrimonio neto (cont.). Intereses minoritarios. Otro resultado global acumulado. Otros aumentos o (-) disminuciones del patrimonio neto. [00584]</t>
  </si>
  <si>
    <t>Estado total de cambios en el patrimonio neto (cont.). Intereses minoritarios. Otras partidas. Otros aumentos o (-) disminuciones del patrimonio neto. [00585]</t>
  </si>
  <si>
    <t>Estado total de cambios en el patrimonio neto (cont.).  Total. Otros aumentos o (-) disminuciones del patrimonio neto. [00586]</t>
  </si>
  <si>
    <t>Estado total de cambios en el patrimonio neto (cont.).  Total. De los cuales: dotación discrecional a obras y fondos sociales (solo cajas de ahorros y cooperativas de crédito). [00600]</t>
  </si>
  <si>
    <t>Estado total de cambios en el patrimonio neto (cont.). (-) Acciones propias. Saldo de cierre (período corriente). [00608]</t>
  </si>
  <si>
    <t>Estado total de cambios en el patrimonio neto (cont.). Resultado atribuible a los propietarios de la dominante. Saldo de cierre (período corriente). [00609]</t>
  </si>
  <si>
    <t>Estado total de cambios en el patrimonio neto (cont.). (-) Dividendos a cuenta. Saldo de cierre (período corriente). [00610]</t>
  </si>
  <si>
    <t>Estado total de cambios en el patrimonio neto (cont.). Otro resultado global acumulado. Saldo de cierre (período corriente). [00611]</t>
  </si>
  <si>
    <t>Estado total de cambios en el patrimonio neto (cont.). Intereses minoritarios. Otro resultado global acumulado. Saldo de cierre (período corriente). [00612]</t>
  </si>
  <si>
    <t>Estado total de cambios en el patrimonio neto (cont.). Intereses minoritarios. Otras partidas. Saldo de cierre (período corriente). [00613]</t>
  </si>
  <si>
    <t>Estado total de cambios en el patrimonio neto (cont.).  Total. Saldo de cierre (período corriente). [00614]</t>
  </si>
  <si>
    <t>&lt;/T22005C01&gt;</t>
  </si>
  <si>
    <t>Impuesto Sobre Sociedades. Regimen de consolidación fiscal. GRUPO DE ENTIDADES ASEGURADORAS. BALANCE CONSOLIDADO: ACTIVO (I)</t>
  </si>
  <si>
    <t>ACTIVO. Efectivo y otros activos líquidos equivalentes. [00101]</t>
  </si>
  <si>
    <t>ACTIVO. Activos financieros mantenidos para negociar.Instrumentos de patrimonio. [00103]</t>
  </si>
  <si>
    <t>ACTIVO. Activos financieros mantenidos para negociar. Valores representativos de deuda. [00104]</t>
  </si>
  <si>
    <t>ACTIVO. Activos financieros mantenidos para negociar.Derivados. [00105]</t>
  </si>
  <si>
    <t>ACTIVO. Activos financieros mantenidos para negociar. Otros. [00106]</t>
  </si>
  <si>
    <t>ACTIVO. Otros activos financieros a valor razonable con cambios en pérdidas y ganancias. [00107]</t>
  </si>
  <si>
    <t>ACTIVO. Otros activos financieros a valor razonable con cambios en pérdidas y ganancias. Instrumentos de patrimonio. [00108]</t>
  </si>
  <si>
    <t>ACTIVO. Otros activos financieros a valor razonable con cambios en pérdidas y ganancias. Valores representativos de deuda. [00109]</t>
  </si>
  <si>
    <t>ACTIVO. Otros activos financieros a valor razonable con cambios en pérdidas y ganancias. Instrumentos híbridos. [00110]</t>
  </si>
  <si>
    <t>ACTIVO. Otros activos financieros a valor razonable con cambios en pérdidas y ganancias. nversiones por cuenta de los tomadores de seguros de vida que asuman el riesgo de la inversión. [00111]</t>
  </si>
  <si>
    <t>ACTIVO. Otros activos financieros a valor razonable con cambios en pérdidas y ganancias. Otros. [00112]</t>
  </si>
  <si>
    <t>ACTIVO. Activos financieros disponibles para la venta. [00113]</t>
  </si>
  <si>
    <t>ACTIVO. Activos financieros disponibles para la venta. Instrumentos de patrimonio. [00114]</t>
  </si>
  <si>
    <t>ACTIVO. Activos financieros disponibles para la venta. Valores representativos de deuda. [00115]</t>
  </si>
  <si>
    <t>ACTIVO. Activos financieros disponibles para la venta. Inversiones por cuenta de los tomadores de seguros de vida que asuman el riesgo de la inversión. [00116]</t>
  </si>
  <si>
    <t>ACTIVO. Activos financieros disponibles para la venta. Otros. [00117]</t>
  </si>
  <si>
    <t>ACTIVO. Préstamos y partidas a cobrar. [00118]</t>
  </si>
  <si>
    <t>ACTIVO. Préstamos y partidas a cobrar. Valores representativos de deuda. [00119]</t>
  </si>
  <si>
    <t>ACTIVO. Préstamos y partidas a cobrar. Préstamos. [00120]</t>
  </si>
  <si>
    <t>ACTIVO. Préstamos y partidas a cobrar. Anticipos sobre pólizas. [00121]</t>
  </si>
  <si>
    <t>ACTIVO. Préstamos y partidas a cobrar. Préstamos a entidades del grupo y asociadas. [00122]</t>
  </si>
  <si>
    <t>ACTIVO. Préstamos y partidas a cobrar. Préstamos. Entidades asociadas [00700]</t>
  </si>
  <si>
    <t>ACTIVO. Préstamos y partidas a cobrar. Préstamos. Entidades multigrupo [00701]</t>
  </si>
  <si>
    <t>ACTIVO. Préstamos y partidas a cobrar. Préstamos. Otros [00702]</t>
  </si>
  <si>
    <t>ACTIVO. Préstamos y partidas a cobrar. Préstamos a otras partes vinculadas. [00123]</t>
  </si>
  <si>
    <t>ACTIVO. Préstamos y partidas a cobrar. Depósitos en entidades de crédito. [00124]</t>
  </si>
  <si>
    <t>ACTIVO. Préstamos y partidas a cobrar. Depósitos constituídos por reaseguro aceptado. [00125]</t>
  </si>
  <si>
    <t>ACTIVO. Préstamos y partidas a cobrar. Créditos por operaciones de seguro directo. [00126]</t>
  </si>
  <si>
    <t>ACTIVO. Préstamos y partidas a cobrar. Tomadores de seguro. [00127]</t>
  </si>
  <si>
    <t>ACTIVO. Préstamos y partidas a cobrar. Mediadores. [00128]</t>
  </si>
  <si>
    <t>ACTIVO. Préstamos y partidas a cobrar. Créditos por operaciones de reaseguro. [00129]</t>
  </si>
  <si>
    <t>ACTIVO. Préstamos y partidas a cobrar. Créditos por operaciones de coaseguro. [00130]</t>
  </si>
  <si>
    <t>ACTIVO. Préstamos y partidas a cobrar. Desembolsos exigidos. [00131]</t>
  </si>
  <si>
    <t>ACTIVO. Préstamos y partidas a cobrar. Otros créditos. [00132]</t>
  </si>
  <si>
    <t>ACTIVO. Préstamos y partidas a cobrar. Créditos con las Administraciones Públicas. [00133]</t>
  </si>
  <si>
    <t>ACTIVO. Préstamos y partidas a cobrar. Resto de créditos. [00134]</t>
  </si>
  <si>
    <t>ACTIVO. Cartera de inversión a vencimiento. [00135]</t>
  </si>
  <si>
    <t>ACTIVO. Derivados de cobertura. [00136]</t>
  </si>
  <si>
    <t>ACTIVO. Participación del reaseguro en las provisiones técnicas. [00137]</t>
  </si>
  <si>
    <t>ACTIVO. Participación del reaseguro en las provisiones técnicas.. Provisión para primas no consumidas. [00138]</t>
  </si>
  <si>
    <t>ACTIVO. Participación del reaseguro en las provisiones técnicas.Provisión de seguros de vida. [00139]</t>
  </si>
  <si>
    <t>ACTIVO. Participación del reaseguro en las provisiones técnicas.. Provisión para prestaciones. [00140]</t>
  </si>
  <si>
    <t>ACTIVO. Participación del reaseguro en las provisiones técnicas. Otras provisiones técnicas. [00141]</t>
  </si>
  <si>
    <t>ACTIVO. Inmovilizado material e inversiones inmobiliarias. [00142]</t>
  </si>
  <si>
    <t>ACTIVO. Inmovilizado material e inversiones inmobiliarias. Inmovilizado material. [00143]</t>
  </si>
  <si>
    <t>ACTIVO. Inmovilizado material e inversiones inmobiliarias. Inversiones inmobiliarias. [00144]</t>
  </si>
  <si>
    <t>&lt;/T22003A02&gt;</t>
  </si>
  <si>
    <t>Impuesto Sobre Sociedades. Régimen de consolidación Fiscal. GRUPO DE ENTIDADES ASEGURADORAS. BALANCE CONSOLIDADO: ACTIVO (II)</t>
  </si>
  <si>
    <t>ACTIVO. Inmovilizado intangible. [00145]</t>
  </si>
  <si>
    <t>ACTIVO. Inmovilizado intangible. Fondo de comercio. [00647]</t>
  </si>
  <si>
    <t>ACTIVO. Inmovilizado intangible. Fondo de comercio de consolidación. [00648]</t>
  </si>
  <si>
    <t>ACTIVO. Inmovilizado intangible. Otros. [00146]</t>
  </si>
  <si>
    <t>ACTIVO. Inmovilizado intangible. Derechos económicos derivados de carteras de pólizas adquiridas a mediadores. [00147]</t>
  </si>
  <si>
    <t>ACTIVO. Inmovilizado intangible. Otro activo intangible. [00148]</t>
  </si>
  <si>
    <t>ACTIVO. Participaciones en entidades del grupo y asociadas. [00149]</t>
  </si>
  <si>
    <t>ACTIVO.  Participaciones en Empresas asociadas. [00150]</t>
  </si>
  <si>
    <t>ACTIVO.  Participaciones en empresas multigrupo. [00151]</t>
  </si>
  <si>
    <t>ACTIVO.  Participaciones en entidades del grupo no consolidadas. [00152]</t>
  </si>
  <si>
    <t>ACTIVO. Activos fiscales. [00153]</t>
  </si>
  <si>
    <t>ACTIVO. Activos fiscales. Activos por impuesto corriente. [00154]</t>
  </si>
  <si>
    <t>ACTIVO. Activos fiscales. Activos por impuesto diferido. [00155]</t>
  </si>
  <si>
    <t>ACTIVO. Otros activos. [00156]</t>
  </si>
  <si>
    <t>ACTIVO. Otros activos. Activos y derechos de reembolso por retribuciones a largo plazo al personal. [00157]</t>
  </si>
  <si>
    <t>ACTIVO. Otros activos. Comisiones anticipadas y otros costes de adquisición. [00158]</t>
  </si>
  <si>
    <t>ACTIVO. Otros activos. Periodificaciones. [00159]</t>
  </si>
  <si>
    <t>ACTIVO. Otros activos. Resto de activos. [00160]</t>
  </si>
  <si>
    <t>ACTIVO. Activos y grupos de activos en venta. [00161]</t>
  </si>
  <si>
    <t>ACTIVO. TOTAL ACTIVO. [00162]</t>
  </si>
  <si>
    <t>&lt;/T22003B02&gt;</t>
  </si>
  <si>
    <t>Impuesto Sobre Sociedades. Régimen de consolidación Fiscal. GRUPO DE ENTIDADES ASEGURADORAS. BALANCE CONSOLIDADO: PASIVO Y PATRIMONIO NETO (I)</t>
  </si>
  <si>
    <t>PASIVO. Pasivos financieros mantenidos para negociar. [00163]</t>
  </si>
  <si>
    <t>PASIVO. Otros pasivos financieros a valor razonable con cambios en pérdidas y ganancias. [00164]</t>
  </si>
  <si>
    <t>PASIVO. Débitos y partidas a pagar. [00165]</t>
  </si>
  <si>
    <t>PASIVO. Débitos y partidas a pagar. Pasivos subordinados. [00166]</t>
  </si>
  <si>
    <t>PASIVO. Débitos y partidas a pagar. Depósitos recibidos por reaseguro cedido. [00167]</t>
  </si>
  <si>
    <t>PASIVO. Débitos y partidas a pagar. Deudas por operaciones de seguro. [00168]</t>
  </si>
  <si>
    <t>PASIVO. Débitos y partidas a pagar. Deudas con asegurados. [00169]</t>
  </si>
  <si>
    <t>PASIVO. Débitos y partidas a pagar. Deudas con mediadores. [00170]</t>
  </si>
  <si>
    <t>PASIVO. Débitos y partidas a pagar. Deudas condicionadas. [00171]</t>
  </si>
  <si>
    <t>PASIVO. Débitos y partidas a pagar. Deudas por operaciones de reaseguro. [00172]</t>
  </si>
  <si>
    <t>PASIVO. Débitos y partidas a pagar. Deudas por operaciones de coaseguro. [00173]</t>
  </si>
  <si>
    <t>PASIVO. Débitos y partidas a pagar. Obligaciones y otros valores negociables. [00174]</t>
  </si>
  <si>
    <t>PASIVO. Débitos y partidas a pagar. Deudas con entidades de crédito. [00175]</t>
  </si>
  <si>
    <t>PASIVO. Débitos y partidas a pagar. Deudas por operaciones preparatorias de contratos de seguro. [00176]</t>
  </si>
  <si>
    <t>PASIVO. Débitos y partidas a pagar. Otras deudas. [00177]</t>
  </si>
  <si>
    <t>PASIVO. Débitos y partidas a pagar. Otras deudas. Deudas con las Administraciones Públicas. [00178]</t>
  </si>
  <si>
    <t>PASIVO. Débitos y partidas a pagar. Otras deudas. Otras deudas con entidades del grupo y asociadas. [00179]</t>
  </si>
  <si>
    <t>PASIVO. Débitos y partidas a pagar. Otras deudas.  Entidades asociadas [00703]</t>
  </si>
  <si>
    <t>PASIVO. Débitos y partidas a pagar. Otras deudas.  Entidades multigrupo [00704]</t>
  </si>
  <si>
    <t>PASIVO. Débitos y partidas a pagar. Otras deudas.  Otros [00705]</t>
  </si>
  <si>
    <t>PASIVO. Débitos y partidas a pagar. Otras deudas. Resto de otras deudas. [00180]</t>
  </si>
  <si>
    <t>PASIVO. Derivados de cobertura. [00181]</t>
  </si>
  <si>
    <t>PASIVO. Provisiones técnicas. [00182]</t>
  </si>
  <si>
    <t>PASIVO. Provisiones técnicas. Provisión para primas no consumidas. [00183]</t>
  </si>
  <si>
    <t>PASIVO. Provisiones técnicas. Provisión para riesgos en curso. [00184]</t>
  </si>
  <si>
    <t>PASIVO. Provisiones técnicas. Provisión de seguros de vida. [00185]</t>
  </si>
  <si>
    <t>PASIVO. Provisiones técnicas. Provisión de seguros de vida. Provisión para primas no consumidas. [00186]</t>
  </si>
  <si>
    <t>PASIVO. Provisiones técnicas. Provisión de seguros de vida. Provisión para riesgos en curso. [00187]</t>
  </si>
  <si>
    <t>PASIVO. Provisiones técnicas. Provisión de seguros de vida. Provisión matemática. [00188]</t>
  </si>
  <si>
    <t>PASIVO. Provisiones técnicas. Provisión de seguros de vida. Provisión de seguros de vida cuando el riesgo de la inversión lo asuma el tomador. [00189]</t>
  </si>
  <si>
    <t>PASIVO. Provisiones técnicas. Provisión para prestaciones. [00190]</t>
  </si>
  <si>
    <t>PASIVO. Provisiones técnicas. Provisión para participación en benefi cios y para extornos. [00191]</t>
  </si>
  <si>
    <t>PASIVO. Provisiones técnicas. Otras provisiones técnicas. [00192]</t>
  </si>
  <si>
    <t>PASIVO. Provisiones no técnicas. [00193]</t>
  </si>
  <si>
    <t>PASIVO. Provisiones no técnicas. Provisiones para impuestos y otras contingencias legales. [00194]</t>
  </si>
  <si>
    <t>PASIVO. Provisiones no técnicas. Provisión para pensiones y obligaciones similares. [00195]</t>
  </si>
  <si>
    <t>PASIVO. Provisiones no técnicas. Provisión para pagos por convenios de liquidación. [00196]</t>
  </si>
  <si>
    <t>PASIVO. Provisiones no técnicas. Otras provisiones no técnicas. [00197]</t>
  </si>
  <si>
    <t>PASIVO. Pasivos fiscales. [00198]</t>
  </si>
  <si>
    <t>PASIVO. Pasivos fiscales. Pasivos por impuesto corriente. [00199]</t>
  </si>
  <si>
    <t>PASIVO. Pasivos fiscales. Pasivos por impuesto diferido. [00200]</t>
  </si>
  <si>
    <t>PASIVO. Resto de pasivos. [00201]</t>
  </si>
  <si>
    <t>PASIVO. Resto de pasivos. Periodificaciones. [00202]</t>
  </si>
  <si>
    <t>PASIVO. Resto de pasivos. Pasivos por asimetrías contables. [00203]</t>
  </si>
  <si>
    <t>PASIVO. Resto de pasivos. Comisiones y otros costes de adquisición del reaseguro cedido. [00204]</t>
  </si>
  <si>
    <t>PASIVO. Resto de pasivos. Otros pasivos. [00205]</t>
  </si>
  <si>
    <t>PASIVO. Pasivos vinculados con activos mantenidos para la venta. [00206]</t>
  </si>
  <si>
    <t>PASIVO. TOTAL PASIVO. [00207]</t>
  </si>
  <si>
    <t>&lt;/T22003C02&gt;</t>
  </si>
  <si>
    <t>Impuesto Sobre Sociedades. Régimen de consolidación Fiscal. GRUPO DE ENTIDADES ASEGURADORAS. BALANCE CONSOLIDADO: PASIVO Y PATRIMONIO NETO (II)</t>
  </si>
  <si>
    <t>D</t>
  </si>
  <si>
    <t>PATRIMONIO NETO. Fondos propios. [00208]</t>
  </si>
  <si>
    <t>PATRIMONIO NETO. Fondos propios. Capital o fondo mutual. [00209]</t>
  </si>
  <si>
    <t>PATRIMONIO NETO. Fondos propios. Capital escriturado o fondo mutual. [00210]</t>
  </si>
  <si>
    <t>PATRIMONIO NETO. Fondos propios. (Capital no exigido). [00211]</t>
  </si>
  <si>
    <t>PATRIMONIO NETO. Fondos propios. Prima de emisión. [00212]</t>
  </si>
  <si>
    <t>PATRIMONIO NETO. Fondos propios. Reservas. [00213]</t>
  </si>
  <si>
    <t>PATRIMONIO NETO. Fondos propios. Reservas. Legal y estatutarias. [00214]</t>
  </si>
  <si>
    <t>PATRIMONIO NETO. Fondos propios. Reservas. Reserva de estabilización. [00215]</t>
  </si>
  <si>
    <t>PATRIMONIO NETO. Fondos propios. Reservas. Reservas en sociedades consolidadas. [00649]</t>
  </si>
  <si>
    <t>PATRIMONIO NETO. Fondos propios. Reservas. Reservas en sociedades puestas en equivalencia. [00728]</t>
  </si>
  <si>
    <t>PATRIMONIO NETO. Fondos propios. Reservas. Reserva de capitalización [00734]</t>
  </si>
  <si>
    <t>PATRIMONIO NETO. Fondos propios. Reservas. Reserva de nivelación [00735]</t>
  </si>
  <si>
    <t>PATRIMONIO NETO. Fondos propios. Reservas. Otras reservas. [00216]</t>
  </si>
  <si>
    <t>PATRIMONIO NETO. Fondos propios. (Acciones propias y de la sociedad dominante). [00217]</t>
  </si>
  <si>
    <t>PATRIMONIO NETO. Fondos propios. Resultados de ejercicios anteriores atribuidos a la sociedad dominante. [00218]</t>
  </si>
  <si>
    <t>PATRIMONIO NETO. Fondos propios. Resultados de ejercicios anteriores atribuidos a la sociedad dominante. Remanente. [00219]</t>
  </si>
  <si>
    <t>PATRIMONIO NETO. Fondos propios. Resultados de ejercicios anteriores. (Resultados negativos de ejercicios anteriores atribuidos a la sociedad dominante). [00220]</t>
  </si>
  <si>
    <t>PATRIMONIO NETO. Fondos propios. Otras aportaciones de socios y mutualistas. [00221]</t>
  </si>
  <si>
    <t>PATRIMONIO NETO. Fondos propios. Resultado del ejercicio atribuido a la sociedad dominante. [00692]</t>
  </si>
  <si>
    <t>PATRIMONIO NETO. Fondos propios. Resultado del ejercicio atribuido a la sociedad dominante. Pérdidas y ganancias consolidadas. [00222]</t>
  </si>
  <si>
    <t>PATRIMONIO NETO. Fondos propios. Resultado del ejercicio atribuido a la sociedad dominante. (Pérdidas y ganancias socios externos). [00693]</t>
  </si>
  <si>
    <t>PATRIMONIO NETO. Fondos propios. (Dividendo a cuenta y reserva de estabilización a cuenta). [00223]</t>
  </si>
  <si>
    <t>PATRIMONIO NETO. Fondos propios. Otros instrumentos de patrimonio neto. [00224]</t>
  </si>
  <si>
    <t>PATRIMONIO NETO. Ajustes por cambios de valor. [00225]</t>
  </si>
  <si>
    <t>PATRIMONIO NETO. Ajustes por cambios de valor. Activos financieros disponibles para la venta. [00226]</t>
  </si>
  <si>
    <t>PATRIMONIO NETO. Ajustes por cambios de valor. Operaciones de cobertura. [00227]</t>
  </si>
  <si>
    <t>PATRIMONIO NETO. Ajustes por cambios de valor. Diferencias de cambio y conversión. [00228]</t>
  </si>
  <si>
    <t>PATRIMONIO NETO. Ajustes por cambios de valor. Corrección de asimetrías contables. [00229]</t>
  </si>
  <si>
    <t>PATRIMONIO NETO. Ajustes por cambios de valor. Sociedades puestas en equivalencia. [00729]</t>
  </si>
  <si>
    <t>PATRIMONIO NETO. Ajustes por cambios de valor. Otros ajustes. [00230]</t>
  </si>
  <si>
    <t>PATRIMONIO NETO. Subvenciones, donaciones y legados recibidos. [00231]</t>
  </si>
  <si>
    <t>PATRIMONIO NETO. Socios externos. [00652]</t>
  </si>
  <si>
    <t>PATRIMONIO NETO. Socios externos. Ajustes por valoración. [00694]</t>
  </si>
  <si>
    <t>PATRIMONIO NETO. Socios externos. Resto. [00695]</t>
  </si>
  <si>
    <t>PATRIMONIO NETO. TOTAL PATRIMONIO NETO. [00232]</t>
  </si>
  <si>
    <t>PATRIMONIO NETO. TOTAL PASIVO Y PATRIMONIO NETO. [00233]</t>
  </si>
  <si>
    <t>&lt;/T22003D02&gt;</t>
  </si>
  <si>
    <t>Impuesto Sobre Sociedades. Régimen de consolidación Fiscal. GRUPO DE ENTIDADES ASEGURADORAS. CUENTA DE PÉRDIDAS Y GANACIAS CONSOLIDADA (I)</t>
  </si>
  <si>
    <t>CUENTA TÉCNICA SEGURO NO VIDA. Primas imputadas al ejercicio, netas de reaseguro. [00234]</t>
  </si>
  <si>
    <t>CUENTA TÉCNICA SEGURO NO VIDA. Primas imputadas al ejercicio, netas de reaseguro. Primas devengadas. [00235]</t>
  </si>
  <si>
    <t>CUENTA TÉCNICA SEGURO NO VIDA. Primas imputadas al ejercicio, netas de reaseguro. Primas devengadas. Seguro directo. [00236]</t>
  </si>
  <si>
    <t>CUENTA TÉCNICA SEGURO NO VIDA. Primas imputadas al ejercicio, netas de reaseguro. Primas devengadas. Reaseguro aceptado. [00237]</t>
  </si>
  <si>
    <t>CUENTA TÉCNICA SEGURO NO VIDA. Primas imputadas al ejercicio, netas de reaseguro. Primas devengadas. Variación de la corrección por deterioro de las primas pendientes de cobro (+ ó -). [00238]</t>
  </si>
  <si>
    <t>CUENTA TÉCNICA SEGURO NO VIDA. Primas imputadas al ejercicio, netas de reaseguro. Primas del reaseguro cedido (-). [00239]</t>
  </si>
  <si>
    <t>CUENTA TÉCNICA SEGURO NO VIDA. Primas imputadas al ejercicio, netas de reaseguro. Variación de la provisión para primas no consumidas y para riesgos en curso (+ ó -). [00240]</t>
  </si>
  <si>
    <t>CUENTA TÉCNICA SEGURO NO VIDA. Primas imputadas al ejercicio, netas de reaseguro.Variación de la provisión para primas no consumidas y para riesgos en curso (+ ó -). Seguro directo. [00241]</t>
  </si>
  <si>
    <t>CUENTA TÉCNICA SEGURO NO VIDA. Primas imputadas al ejercicio, netas de reaseguro. Variación de la provisión para primas no consumidas y para riesgos en curso (+ ó -). Reaseguro aceptado. [00242]</t>
  </si>
  <si>
    <t>CUENTA TÉCNICA SEGURO NO VIDA. Primas imputadas al ejercicio, netas de reaseguro. Variación de la provisión para primas no consumidas, reaseguro cedido (+ ó -). [00243]</t>
  </si>
  <si>
    <t>CUENTA TÉCNICA SEGURO NO VIDA. Ingresos del inmovilizado material y de las inversiones. [00244]</t>
  </si>
  <si>
    <t>CUENTA TÉCNICA SEGURO NO VIDA. Ingresos del inmovilizado material y de las inversiones. Ingresos procedentes de las inversiones inmobiliarias. [00245]</t>
  </si>
  <si>
    <t>CUENTA TÉCNICA SEGURO NO VIDA. Ingresos del inmovilizado material y de las inversiones. Ingresos procedentes de las inversiones fi nancieras. [00246]</t>
  </si>
  <si>
    <t>CUENTA TÉCNICA SEGURO NO VIDA. Ingresos del inmovilizado material y de las inversiones. Aplicaciones de correcciones de valor por deterioro del inmovilizado material y de las inversiones. [00247]</t>
  </si>
  <si>
    <t>CUENTA TÉCNICA SEGURO NO VIDA. Ingresos del inmovilizado material y de las inversiones. Aplicaciones de correcciones de valor por deterioro del inmovilizado material y de las inversiones. Del inmovilizado material y de las inversiones inmobiliarias. [00248]</t>
  </si>
  <si>
    <t>CUENTA TÉCNICA SEGURO NO VIDA. Ingresos del inmovilizado material y de las inversiones. Aplicaciones de correcciones de valor por deterioro del inmovilizado material y de las inversiones. De inversiones financieras. [00249]</t>
  </si>
  <si>
    <t>CUENTA TÉCNICA SEGURO NO VIDA. Ingresos del inmovilizado material y de las inversiones. Beneficios en realización del inmovilizado material y de las inversiones. [00250]</t>
  </si>
  <si>
    <t>CUENTA TÉCNICA SEGURO NO VIDA. Ingresos del inmovilizado material y de las inversiones. Beneficios en realización del inmovilizado material y de las inversiones. Del inmovilizado material y de las inversiones inmobiliarias. [00251]</t>
  </si>
  <si>
    <t>CUENTA TÉCNICA SEGURO NO VIDA. Ingresos del inmovilizado material y de las inversiones. Beneficios en realización del inmovilizado material y de las inversiones. De inversiones financieras. [00252]</t>
  </si>
  <si>
    <t>CUENTA TÉCNICA SEGURO NO VIDA. Ingresos del inmovilizado material y de las inversiones. Ingresos de entidades incluidas en la consolidación. [00706]</t>
  </si>
  <si>
    <t>CUENTA TÉCNICA SEGURO NO VIDA. Ingresos del inmovilizado material y de las inversiones. Ingresos de entidades incluidas en la consolidación. Participación en beneficios de entidades puestas en equivalencia [00707]</t>
  </si>
  <si>
    <t>CUENTA TÉCNICA SEGURO NO VIDA. Ingresos del inmovilizado material y de las inversiones. Ingresos de entidades incluidas en la consolidación. Beneficios por enajenación de participaciones en sociedades puestas en equivalencia. [00708]</t>
  </si>
  <si>
    <t>CUENTA TÉCNICA SEGURO NO VIDA. Ingresos del inmovilizado material y de las inversiones. Beneficios por la enajenación de participaciones en sociedades consolidadas. [00696]</t>
  </si>
  <si>
    <t>CUENTA TÉCNICA SEGURO NO VIDA. Otros ingresos técnicos. [00253]</t>
  </si>
  <si>
    <t>CUENTA TÉCNICA SEGURO NO VIDA. Siniestralidad del ejercicio, neta de reaseguro. [00254]</t>
  </si>
  <si>
    <t>CUENTA TÉCNICA SEGURO NO VIDA. Siniestralidad del ejercicio, neta de reaseguro. Prestaciones y gastos pagados. [00255]</t>
  </si>
  <si>
    <t>CUENTA TÉCNICA SEGURO NO VIDA. Siniestralidad del ejercicio, neta de reaseguro. Prestaciones y gastos pagados. Seguro directo. [00256]</t>
  </si>
  <si>
    <t>CUENTA TÉCNICA SEGURO NO VIDA. Siniestralidad del ejercicio, neta de reaseguro. Prestaciones y gastos pagados. Reaseguro aceptado. [00257]</t>
  </si>
  <si>
    <t>CUENTA TÉCNICA SEGURO NO VIDA. Siniestralidad del ejercicio, neta de reaseguro. Prestaciones y gastos pagados. Reaseguro cedido (-). [00258]</t>
  </si>
  <si>
    <t>CUENTA TÉCNICA SEGURO NO VIDA. Siniestralidad del ejercicio, neta de reaseguro. Variación de la provisión para prestaciones (+ ó -). [00259]</t>
  </si>
  <si>
    <t>CUENTA TÉCNICA SEGURO NO VIDA. Siniestralidad del ejercicio, neta de reaseguro. Variación de la provisión para prestaciones (+ ó -). Seguro directo. [00260]</t>
  </si>
  <si>
    <t>CUENTA TÉCNICA SEGURO NO VIDA. Siniestralidad del ejercicio, neta de reaseguro. Variación de la provisión para prestaciones (+ ó -). Reaseguro aceptado. [00261]</t>
  </si>
  <si>
    <t>CUENTA TÉCNICA SEGURO NO VIDA. Siniestralidad del ejercicio, neta de reaseguro. Variación de la provisión para prestaciones (+ ó -). Reaseguro cedido (-). [00262]</t>
  </si>
  <si>
    <t>CUENTA TÉCNICA SEGURO NO VIDA. Siniestralidad del ejercicio, neta de reaseguro. Gastos imputables a prestaciones. [00263]</t>
  </si>
  <si>
    <t>CUENTA TÉCNICA SEGURO NO VIDA. Variación de otras provisiones técnicas, netas de reaseguro (+ ó -). [00264]</t>
  </si>
  <si>
    <t>CUENTA TÉCNICA SEGURO NO VIDA. Participación en beneficios y extornos. [00265]</t>
  </si>
  <si>
    <t>CUENTA TÉCNICA SEGURO NO VIDA. Participación en beneficios y extornos. Prestaciones y gastos por participación en beneficios y extornos. [00266]</t>
  </si>
  <si>
    <t>CUENTA TÉCNICA SEGURO NO VIDA. Participación en beneficios y extornos. Variación de la provisión para participación en benefi cios y extornos (+ ó -). [00267]</t>
  </si>
  <si>
    <t>CUENTA TÉCNICA SEGURO NO VIDA. Gastos de explotación netos. [00268]</t>
  </si>
  <si>
    <t>CUENTA TÉCNICA SEGURO NO VIDA. Gastos de explotación netos. Gastos de adquisición. [00269]</t>
  </si>
  <si>
    <t>CUENTA TÉCNICA SEGURO NO VIDA. Gastos de explotación netos. Gastos de administración. [00270]</t>
  </si>
  <si>
    <t>CUENTA TÉCNICA SEGURO NO VIDA. Gastos de explotación netos. Comisiones y participaciones en el reaseguro cedido y retrocedido. [00271]</t>
  </si>
  <si>
    <t>CUENTA TÉCNICA SEGURO NO VIDA. Otros gastos técnicos (+ ó -). [00272]</t>
  </si>
  <si>
    <t>CUENTA TÉCNICA SEGURO NO VIDA. Otros gastos técnicos (+ ó -). Variación del deterioro por insolvencias (+ ó -). [00273]</t>
  </si>
  <si>
    <t>CUENTA TÉCNICA SEGURO NO VIDA. Otros gastos técnicos (+ ó -). Variación del deterioro del inmovilizado (+ ó -). [00274]</t>
  </si>
  <si>
    <t>CUENTA TÉCNICA SEGURO NO VIDA. Otros gastos técnicos (+ ó -). Variación de prestaciones por convenios de liquidación de siniestros (+ ó -). [00275]</t>
  </si>
  <si>
    <t>CUENTA TÉCNICA SEGURO NO VIDA. Otros gastos técnicos (+ ó -). Otros. [00276]</t>
  </si>
  <si>
    <t>&lt;/T22004A02&gt;</t>
  </si>
  <si>
    <t>Impuesto Sobre Sociedades. Régimen de consolidación Fiscal. GRUPO DE ENTIDADES ASEGURADORAS. CUENTA DE PÉRDIDAS Y GANACIAS CONSOLIDADA (II)</t>
  </si>
  <si>
    <t>CUENTA TÉCNICA SEGURO NO VIDA. Gastos del inmovilizado material y de las inversiones. [00277]</t>
  </si>
  <si>
    <t>CUENTA TÉCNICA SEGURO NO VIDA. Gastos del inmovilizado material y de las inversiones. Gastos de gestión de las inversiones. [00278]</t>
  </si>
  <si>
    <t>CUENTA TÉCNICA SEGURO NO VIDA. Gastos del inmovilizado material y de las inversiones. Gastos de gestión de las inversiones. Gastos del inmovilizado material y de las inversiones inmobiliarias. [00279]</t>
  </si>
  <si>
    <t>CUENTA TÉCNICA SEGURO NO VIDA. Gastos del inmovilizado material y de las inversiones. Gastos de gestión de las inversiones. Gastos de inversiones y cuentas fi nancieras. [00280]</t>
  </si>
  <si>
    <t>CUENTA TÉCNICA SEGURO NO VIDA. Gastos del inmovilizado material y de las inversiones. Correcciones de valor del inmovilizado material y de las inversiones. [00281]</t>
  </si>
  <si>
    <t>CUENTA TÉCNICA SEGURO NO VIDA. Gastos del inmovilizado material y de las inversiones. Correcciones de valor del inmovilizado material y de las inversiones. Amortización del inmovilizado material y de las inversiones inmobiliarias. [00282]</t>
  </si>
  <si>
    <t>CUENTA TÉCNICA SEGURO NO VIDA. Gastos del inmovilizado material y de las inversiones. Correcciones de valor del inmovilizado material y de las inversiones. Deterioro del inmovilizado material y de las inversiones inmobiliarias. [00283]</t>
  </si>
  <si>
    <t>CUENTA TÉCNICA SEGURO NO VIDA. Gastos del inmovilizado material y de las inversiones. Correcciones de valor del inmovilizado material y de las inversiones. Deterioro de inversiones fi nancieras. [00284]</t>
  </si>
  <si>
    <t>CUENTA TÉCNICA SEGURO NO VIDA. Gastos del inmovilizado material y de las inversiones. Pérdidas procedentes del inmovilizado material y de las inversiones. [00285]</t>
  </si>
  <si>
    <t>CUENTA TÉCNICA SEGURO NO VIDA. Gastos del inmovilizado material y de las inversiones. Pérdidas procedentes del inmovilizado material y de las inversiones. Del inmovilizado material y de las inversiones inmobiliarias. [00286]</t>
  </si>
  <si>
    <t>CUENTA TÉCNICA SEGURO NO VIDA. Gastos del inmovilizado material y de las inversiones. Pérdidas procedentes del inmovilizado material y de las inversiones. De las inversiones financieras. [00287]</t>
  </si>
  <si>
    <t>CUENTA TÉCNICA SEGURO NO VIDA. Gastos del inmovilizado material y de las inversiones. Gastos de entidades incluidas en la consolidación. [00709]</t>
  </si>
  <si>
    <t>CUENTA TÉCNICA SEGURO NO VIDA. Gastos del inmovilizado material y de las inversiones. Participación en pérdidas de entidades puestas en equivalencia. [00710]</t>
  </si>
  <si>
    <t>CUENTA TÉCNICA SEGURO NO VIDA. Gastos del inmovilizado material y de las inversiones. Pérdidas por la enajenación de participaciones en sociedades puestas en equivalencia. [00711]</t>
  </si>
  <si>
    <t>CUENTA TÉCNICA SEGURO NO VIDA. Gastos del inmovilizado material y de las inversiones.Pérdidas por la enajenación de participaciones en sociedades consolidadas. [00656]</t>
  </si>
  <si>
    <t>CUENTA TÉCNICA SEGURO NO VIDA. Subtotal (Resultado de la cuenta técnica del seguro no vida). [00288]</t>
  </si>
  <si>
    <t>&lt;/T22004B02&gt;</t>
  </si>
  <si>
    <t>Impuesto Sobre Sociedades. Régimen de consolidación Fiscal. GRUPO DE ENTIDADES ASEGURADORAS. CUENTA DE PÉRDIDAS Y GANACIAS CONSOLIDADA (III)</t>
  </si>
  <si>
    <t>CUENTA TÉCNICA SEGURO DE VIDA. Prima imputadas al ejercicio, netas de reaseguro. [00289]</t>
  </si>
  <si>
    <t>CUENTA TÉCNICA SEGURO DE VIDA. Prima imputadas al ejercicio, netas de reaseguro. Primas devengadas. [00290]</t>
  </si>
  <si>
    <t>CUENTA TÉCNICA SEGURO DE VIDA. Prima imputadas al ejercicio, netas de reaseguro. Primas devengadas. Seguro directo. [00291]</t>
  </si>
  <si>
    <t>CUENTA TÉCNICA SEGURO DE VIDA. Prima imputadas al ejercicio, netas de reaseguro. Primas devengadas. Reaseguro aceptado. [00292]</t>
  </si>
  <si>
    <t>CUENTA TÉCNICA SEGURO DE VIDA. Prima imputadas al ejercicio, netas de reaseguro. Primas devengadas. Variación de la corrección por deterioro de las primas pendientes de cobro (+ ó -). [00293]</t>
  </si>
  <si>
    <t>CUENTA TÉCNICA SEGURO DE VIDA. Prima imputadas al ejercicio, netas de reaseguro. Primas del reaseguro cedido (-). [00294]</t>
  </si>
  <si>
    <t>CUENTA TÉCNICA SEGURO DE VIDA. Prima imputadas al ejercicio, netas de reaseguro. Variación de la provisión para primas no consumidas y para riesgos en curso (+ ó -). [00295]</t>
  </si>
  <si>
    <t>CUENTA TÉCNICA SEGURO DE VIDA. Prima imputadas al ejercicio, netas de reaseguro. Variación de la provisión para primas no consumidas y para riesgos en curso (+ ó -). Seguro directo. [00296]</t>
  </si>
  <si>
    <t>CUENTA TÉCNICA SEGURO DE VIDA. Prima imputadas al ejercicio, netas de reaseguro. Variación de la provisión para primas no consumidas y para riesgos en curso (+ ó -). Reaseguro aceptado. [00297]</t>
  </si>
  <si>
    <t>CUENTA TÉCNICA SEGURO DE VIDA. Prima imputadas al ejercicio, netas de reaseguro. Variación de la provisión para primas no consumidas y para riesgos en curso (+ ó -). Variación de la provisión para primas no consumidas, reaseguro cedido (+ ó -). [00298]</t>
  </si>
  <si>
    <t>CUENTA TÉCNICA SEGURO DE VIDA. Ingresos del inmovilizado material y de las inversiones. [00299]</t>
  </si>
  <si>
    <t>CUENTA TÉCNICA SEGURO DE VIDA. Ingresos procedentes de las inversiones inmobiliarias. [00300]</t>
  </si>
  <si>
    <t>CUENTA TÉCNICA SEGURO DE VIDA. Ingresos procedentes de las inversiones financieras. [00301]</t>
  </si>
  <si>
    <t>CUENTA TÉCNICA SEGURO DE VIDA. Aplicaciones de correcciones de valor por deterioro del inmovilizado material y de las inversiones. [00302]</t>
  </si>
  <si>
    <t>CUENTA TÉCNICA SEGURO DE VIDA. Aplicaciones de correcciones de valor por deterioro del inmovilizado material y de las inversiones. Del inmovilizado material y de las inversiones inmobiliarias. [00303]</t>
  </si>
  <si>
    <t>CUENTA TÉCNICA SEGURO DE VIDA. Aplicaciones de correcciones de valor por deterioro del inmovilizado material y de las inversiones. De inversiones financieras. [00304]</t>
  </si>
  <si>
    <t>CUENTA TÉCNICA SEGURO DE VIDA. Beneficios en realización del inmovilizado material y de las inversiones. [00305]</t>
  </si>
  <si>
    <t>CUENTA TÉCNICA SEGURO DE VIDA. Beneficios en realización del inmovilizado material y de las inversiones. Del inmovilizado material y de las inversiones inmobiliarias. [00306]</t>
  </si>
  <si>
    <t>CUENTA TÉCNICA SEGURO DE VIDA. Beneficios en realización del inmovilizado material y de las inversiones. De inversiones financieras. [00307]</t>
  </si>
  <si>
    <t>CUENTA TÉCNICA SEGURO DE VIDA. Ingresos de entidades incluidas en la consolidación. [00712]</t>
  </si>
  <si>
    <t>CUENTA TÉCNICA SEGURO DE VIDA. Ingresos de entidades incluidas en la consolidación. Participación en beneficios de entidades puestas en equivalencia. [00713]</t>
  </si>
  <si>
    <t>CUENTA TÉCNICA SEGURO DE VIDA. Ingresos de entidades incluidas en la consolidación. Beneficios por la enajenación de participaciones en sociedades puestas en equivalencia. [00714]</t>
  </si>
  <si>
    <t>CUENTA TÉCNICA SEGURO DE VIDA. Beneficios por la enajenación de participaciones en sociedades consolidadas. [00657]</t>
  </si>
  <si>
    <t>CUENTA TÉCNICA SEGURO DE VIDA. Ingresos de inversiones afectas a seguros en los que el tomador asume el riesgo de la inversión. [00308]</t>
  </si>
  <si>
    <t>CUENTA TÉCNICA SEGURO DE VIDA. Otros ingresos técnicos. [00309]</t>
  </si>
  <si>
    <t>CUENTA TÉCNICA SEGURO DE VIDA. Siniestralidad del ejercicio, neta de reaseguro. [00310]</t>
  </si>
  <si>
    <t>CUENTA TÉCNICA SEGURO DE VIDA. Siniestralidad del ejercicio, neta de reaseguro. Prestaciones y gastos pagados. [00311]</t>
  </si>
  <si>
    <t>CUENTA TÉCNICA SEGURO DE VIDA. Siniestralidad del ejercicio, neta de reaseguro. Prestaciones y gastos pagados. Seguro directo. [00312]</t>
  </si>
  <si>
    <t>CUENTA TÉCNICA SEGURO DE VIDA. Siniestralidad del ejercicio, neta de reaseguro. Prestaciones y gastos pagados. Reaseguro aceptado. [00313]</t>
  </si>
  <si>
    <t>CUENTA TÉCNICA SEGURO DE VIDA. Siniestralidad del ejercicio, neta de reaseguro. Prestaciones y gastos pagados. Reaseguro cedido (-). [00314]</t>
  </si>
  <si>
    <t>CUENTA TÉCNICA SEGURO DE VIDA. Siniestralidad del ejercicio, neta de reaseguro. Variación de la provisión para prestaciones (+ ó -). [00315]</t>
  </si>
  <si>
    <t>CUENTA TÉCNICA SEGURO DE VIDA. Siniestralidad del ejercicio, neta de reaseguro. Variación de la provisión para prestaciones (+ ó -). Seguro directo. [00316]</t>
  </si>
  <si>
    <t>CUENTA TÉCNICA SEGURO DE VIDA. Siniestralidad del ejercicio, neta de reaseguro. Variación de la provisión para prestaciones (+ ó -). Reaseguro aceptado. [00317]</t>
  </si>
  <si>
    <t>CUENTA TÉCNICA SEGURO DE VIDA. Siniestralidad del ejercicio, neta de reaseguro. Variación de la provisión para prestaciones (+ ó -). Reaseguro cedido (-). [00318]</t>
  </si>
  <si>
    <t>CUENTA TÉCNICA SEGURO DE VIDA. Siniestralidad del ejercicio, neta de reaseguro. Gastos imputables a prestaciones. [00319]</t>
  </si>
  <si>
    <t>CUENTA TÉCNICA SEGURO DE VIDA. Variación de otras provisiones técnicas, netas de reaseguro (+ ó -). [00320]</t>
  </si>
  <si>
    <t>CUENTA TÉCNICA SEGURO DE VIDA. Variación de otras provisiones técnicas, netas de reaseguro (+ ó -). Provisiones para seguros de vida. [00321]</t>
  </si>
  <si>
    <t>CUENTA TÉCNICA SEGURO DE VIDA. Variación de otras provisiones técnicas, netas de reaseguro (+ ó -). Provisiones para seguros de vida. Seguro directo. [00322]</t>
  </si>
  <si>
    <t>CUENTA TÉCNICA SEGURO DE VIDA. Variación de otras provisiones técnicas, netas de reaseguro (+ ó -). Provisiones para seguros de vida. Reaseguro aceptado. [00323]</t>
  </si>
  <si>
    <t>CUENTA TÉCNICA SEGURO DE VIDA. Variación de otras provisiones técnicas, netas de reaseguro (+ ó -). Provisiones para seguros de vida. Reaseguro cedido (-). [00324]</t>
  </si>
  <si>
    <t>CUENTA TÉCNICA SEGURO DE VIDA. Variación de otras provisiones técnicas, netas de reaseguro (+ ó -). Provisiones para seguros de vida cuando el riesgo de inversión lo asuman los tomadores de seguros. [00325]</t>
  </si>
  <si>
    <t>CUENTA TÉCNICA SEGURO DE VIDA. Variación de otras provisiones técnicas, netas de reaseguro (+ ó -). Otras provisiones técnicas. [00326]</t>
  </si>
  <si>
    <t>CUENTA TÉCNICA SEGURO DE VIDA. Participación en beneficios y extornos. [00327]</t>
  </si>
  <si>
    <t>CUENTA TÉCNICA SEGURO DE VIDA. Participación en beneficios y extornos. Prestaciones y gastos por participación en beneficios y extornos. [00328]</t>
  </si>
  <si>
    <t>CUENTA TÉCNICA SEGURO DE VIDA. Participación en beneficios y extornos. Variación de la provisión para participación en beneficios extornos (+ ó -). [00329]</t>
  </si>
  <si>
    <t>CUENTA TÉCNICA SEGURO DE VIDA. Gastos de explotación netos. [00330]</t>
  </si>
  <si>
    <t>CUENTA TÉCNICA SEGURO DE VIDA. Gastos de explotación netos. Gastos de adquisición. [00331]</t>
  </si>
  <si>
    <t>CUENTA TÉCNICA SEGURO DE VIDA. Gastos de explotación netos. Gastos de administración. [00332]</t>
  </si>
  <si>
    <t>CUENTA TÉCNICA SEGURO DE VIDA. Gastos de explotación netos. Comisiones y participaciones en el reaseguro cedido y retrocedido. [00333]</t>
  </si>
  <si>
    <t>&lt;/T22004C02&gt;</t>
  </si>
  <si>
    <t>Impuesto Sobre Sociedades. Régimen de consolidación Fiscal. GRUPO DE ENTIDADES ASEGURADORAS. CUENTA DE PÉRDIDAS Y GANANCIAS CONSOLIDADA (IV)</t>
  </si>
  <si>
    <t>CUENTA TÉCNICA SEGURO DE VIDA. Otros gastos técnicos (+ ó -). [00334]</t>
  </si>
  <si>
    <t>CUENTA TÉCNICA SEGURO DE VIDA. Otros gastos técnicos (+ ó -). Variación del deterioro por insolvencias (+ ó -). [00335]</t>
  </si>
  <si>
    <t>CUENTA TÉCNICA SEGURO DE VIDA. Otros gastos técnicos (+ ó -). Variación del deterioro del inmovilizado (+ ó -). [00336]</t>
  </si>
  <si>
    <t>CUENTA TÉCNICA SEGURO DE VIDA. Otros gastos técnicos (+ ó -). Otros. [00337]</t>
  </si>
  <si>
    <t>CUENTA TÉCNICA SEGURO DE VIDA. Gastos del inmovilizado material y de las inversiones. [00338]</t>
  </si>
  <si>
    <t>CUENTA TÉCNICA SEGURO DE VIDA. Gastos del inmovilizado material y de las inversiones. Gastos de gestión del inmovilizado material y de las inversiones. [00339]</t>
  </si>
  <si>
    <t>CUENTA TÉCNICA SEGURO DE VIDA. Gastos del inmovilizado material y de las inversiones. Gastos de gestión del inmovilizado material y de las inversiones. Gastos del inmovilizado material y de las inversiones inmobiliarias. [00340]</t>
  </si>
  <si>
    <t>CUENTA TÉCNICA SEGURO DE VIDA. Gastos del inmovilizado material y de las inversiones. Gastos de gestión del inmovilizado material y de las inversiones. Gastos de inversiones y cuentas financieras. [00341]</t>
  </si>
  <si>
    <t>CUENTA TÉCNICA SEGURO DE VIDA. Gastos del inmovilizado material y de las inversiones. Correcciones de valor del inmovilizado material y de las inversiones. [00342]</t>
  </si>
  <si>
    <t>CUENTA TÉCNICA SEGURO DE VIDA. Gastos del inmovilizado material y de las inversiones. Correcciones de valor del inmovilizado material y de las inversiones. Amortización del inmovilizado material y de las inversiones inmobiliarias. [00343]</t>
  </si>
  <si>
    <t>CUENTA TÉCNICA SEGURO DE VIDA. Gastos del inmovilizado material y de las inversiones. Correcciones de valor del inmovilizado material y de las inversiones. Deterioro del inmovilizado material y de las inversiones inmobiliarias. [00344]</t>
  </si>
  <si>
    <t>CUENTA TÉCNICA SEGURO DE VIDA. Gastos del inmovilizado material y de las inversiones. Correcciones de valor del inmovilizado material y de las inversiones. Deterioro de inversiones financieras. [00345]</t>
  </si>
  <si>
    <t>CUENTA TÉCNICA SEGURO DE VIDA. Gastos del inmovilizado material y de las inversiones. Pérdidas procedentes del inmovilizado material y de las inversiones. [00346]</t>
  </si>
  <si>
    <t>CUENTA TÉCNICA SEGURO DE VIDA. Gastos del inmovilizado material y de las inversiones. Pérdidas procedentes del inmovilizado material y de las inversiones. Del inmovilizado material y de las inversiones inmobiliarias. [00347]</t>
  </si>
  <si>
    <t>CUENTA TÉCNICA SEGURO DE VIDA. Gastos del inmovilizado material y de las inversiones. Pérdidas procedentes del inmovilizado material y de las inversiones. De las inversiones financieras. [00348]</t>
  </si>
  <si>
    <t>CUENTA TÉCNICA SEGURO DE VIDA. Gastos del inmovilizado material y de las inversiones. Gastos de entidades incluidas en la consolidación. [00715]</t>
  </si>
  <si>
    <t>CUENTA TÉCNICA SEGURO DE VIDA. Gastos del inmovilizado material y de las inversiones. Gastos de entidades incluidas en la consolidación. Participación en pérdidas de entidades puestas en equivalencia. [00716]</t>
  </si>
  <si>
    <t>CUENTA TÉCNICA SEGURO DE VIDA. Gastos del inmovilizado material y de las inversiones. Gastos de entidades incluidas en la consolidación. Pérdidas por enajenación de participaciones en sociedades puestas en equivalencia. [00717]</t>
  </si>
  <si>
    <t>CUENTA TÉCNICA SEGURO DE VIDA. Gastos del inmovilizado material y de las inversiones. Pérdidas por la enajenación de participaciones en sociedades consolidadas. [00658]</t>
  </si>
  <si>
    <t>CUENTA TÉCNICA SEGURO DE VIDA. Gastos de inversiones afectas a seguros en los que el tomador asume el riesgo de la inversión. [00349]</t>
  </si>
  <si>
    <t>CUENTA TÉCNICA SEGURO DE VIDA. Subtotal (Resultado de la cuenta técnica del seguro de vida). [00350]</t>
  </si>
  <si>
    <t>&lt;/T22004D02&gt;</t>
  </si>
  <si>
    <t>Impuesto Sobre Sociedades. Régimen de consolidación Fiscal. GRUPO DE ENTIDADES ASEGURADORAS. CUENTA DE PÉRDIDAS Y GANANCIAS CONSOLIDADA (V)</t>
  </si>
  <si>
    <t>E</t>
  </si>
  <si>
    <t>CUENTA NO TÉCNICA. Resultados de la cuenta técnica del seguro no vida. [00718]</t>
  </si>
  <si>
    <t>CUENTA NO TÉCNICA. Resultados de la cuenta técnica del seguro de vida. [00719]</t>
  </si>
  <si>
    <t>CUENTA NO TÉCNICA. Ingresos del inmovilizado material y de las inversiones. [00351]</t>
  </si>
  <si>
    <t>CUENTA NO TÉCNICA. Ingresos del inmovilizado material y de las inversiones. Ingresos procedentes de las inversiones inmobiliarias. [00352]</t>
  </si>
  <si>
    <t>CUENTA NO TÉCNICA. Ingresos del inmovilizado material y de las inversiones. Ingresos procedentes de las inversiones financieras. [00353]</t>
  </si>
  <si>
    <t>CUENTA NO TÉCNICA. Ingresos del inmovilizado material y de las inversiones. Aplicaciones de correcciones de valor por deterioro del inmovilizado material y de las inversiones. [00354]</t>
  </si>
  <si>
    <t xml:space="preserve"> CUENTA NO TÉCNICA. Ingresos del inmovilizado material y de las inversiones. Aplicaciones de correcciones de valor por deterioro del inmovilizado material y de las inversiones. Del inmovilizado material y de las inversiones inmobiliarias. [00355]</t>
  </si>
  <si>
    <t xml:space="preserve"> CUENTA NO TÉCNICA. Ingresos del inmovilizado material y de las inversiones. Aplicaciones de correcciones de valor por deterioro del inmovilizado material y de las inversiones. De inversiones financieras. [00356]</t>
  </si>
  <si>
    <t xml:space="preserve"> CUENTA NO TÉCNICA. Ingresos del inmovilizado material y de las inversiones. Beneficios en realización del inmovilizado material y de las inversiones. [00357]</t>
  </si>
  <si>
    <t>CUENTA NO TÉCNICA. Ingresos del inmovilizado material y de las inversiones. Beneficios en realización del inmovilizado material y de las inversiones. Del inmovilizado material y de las inversiones inmobiliarias. [00358]</t>
  </si>
  <si>
    <t>CUENTA NO TÉCNICA. Ingresos del inmovilizado material y de las inversiones. Beneficios en realización del inmovilizado material y de las inversiones. De inversiones financieras. [00359]</t>
  </si>
  <si>
    <t>CUENTA NO TÉCNICA.  Ingresos de entidades incluidas en la consolidación. [00720]</t>
  </si>
  <si>
    <t>CUENTA NO TÉCNICA. Ingresos de entidades incluidas en la consolidación. Participación en beneficios de entidades puestas en equivalencia [00721]</t>
  </si>
  <si>
    <t>CUENTA NO TÉCNICA. Ingresos de entidades incluidas en la consolidación. Beneficios por enajenación de participaciones en sociedades puestas en equivalencia [00722]</t>
  </si>
  <si>
    <t>CUENTA NO TÉCNICA.  Ingresos del inmovilizado material y de las inversiones. Beneficios por la enajenación de participaciones en sociedades consolidadas. [00659]</t>
  </si>
  <si>
    <t>CUENTA NO TÉCNICA. Diferencias negativas de consolidación. [00723]</t>
  </si>
  <si>
    <t>CUENTA NO TÉCNICA. Ingresos del inmovilizado material y de las inversiones. Diferencias negativa de consolidación de sociedades consolidadas. Sociedades consolidadas. [00660]</t>
  </si>
  <si>
    <t>CUENTA NO TÉCNICA. Ingresos del inmovilizado material y de las inversiones. Diferencias negativa de consolidación de sociedades consolidadas. Sociedades puestas en equivalencia. [00724]</t>
  </si>
  <si>
    <t>CUENTA NO TÉCNICA. Gastos del inmovilizado material y de las inversiones. [00360]</t>
  </si>
  <si>
    <t>CUENTA NO TÉCNICA. Gastos del inmovilizado material y de las inversiones. Gastos de gestión de las inversiones. [00361]</t>
  </si>
  <si>
    <t>CUENTA NO TÉCNICA. Gastos del inmovilizado material y de las inversiones. Gastos de gestión de las inversiones. Gastos de inversiones y cuentas financieras. [00363]</t>
  </si>
  <si>
    <t>CUENTA NO TÉCNICA. Gastos del inmovilizado material y de las inversiones. Gastos de gestión de las inversiones. Gastos de inversiones materiales. [00362]</t>
  </si>
  <si>
    <t>CUENTA NO TÉCNICA. Gastos del inmovilizado material y de las inversiones. Correcciones de valor del inmovilizado material y de las inversiones. [00364]</t>
  </si>
  <si>
    <t>CUENTA NO TÉCNICA. Gastos del inmovilizado material y de las inversiones. Correcciones de valor del inmovilizado material y de las inversiones. Amortización del inmovilizado material y de las inversiones inmobiliarias. [00365]</t>
  </si>
  <si>
    <t>CUENTA NO TÉCNICA. Gastos del inmovilizado material y de las inversiones. Correcciones de valor del inmovilizado material y de las inversiones. Deterioro del inmovilizado material y de las inversiones inmobiliarias. [00366]</t>
  </si>
  <si>
    <t>CUENTA NO TÉCNICA. Gastos del inmovilizado material y de las inversiones. Correcciones de valor del inmovilizado material y de las inversiones. Deterioro de inversiones financieras. [00367]</t>
  </si>
  <si>
    <t>CUENTA NO TÉCNICA. Gastos del inmovilizado material y de las inversiones. Pérdidas procedentes del inmovilizado material y de las inversiones. [00368]</t>
  </si>
  <si>
    <t>CUENTA NO TÉCNICA. Gastos del inmovilizado material y de las inversiones. Pérdidas procedentes del inmovilizado material y de las inversiones. Del inmovilizado material y de las inversiones inmobiliarias. [00369]</t>
  </si>
  <si>
    <t>CUENTA NO TÉCNICA. Gastos del inmovilizado material y de las inversiones. Pérdidas procedentes del inmovilizado material y de las inversiones. De las inversiones financieras. [00370]</t>
  </si>
  <si>
    <t>CUENTA NO TÉCNICA. Gastos del inmovilizado material y de las inversiones. Gastos de entidades incluidas en la consolidación. [00725]</t>
  </si>
  <si>
    <t>CUENTA NO TÉCNICA. Gastos del inmovilizado material y de las inversiones. Gastos de entidades incluidas en la consolidación. Participación en pérdidas de entidades puestas en equivalencia. [00726]</t>
  </si>
  <si>
    <t>CUENTA NO TÉCNICA. Gastos del inmovilizado material y de las inversiones. Gastos de entidades incluidas en la consolidación. Pérdidas de la enajenación de participaciones en sociedades puestas en equivalencia. [00727]</t>
  </si>
  <si>
    <t>CUENTA NO TÉCNICA. Gastos del inmovilizado material y de las inversiones. Perdidas por la enajenación de participaciones en sociedades consolidadas. [00661]</t>
  </si>
  <si>
    <t>CUENTA NO TÉCNICA. Otros ingresos. [00371]</t>
  </si>
  <si>
    <t>CUENTA NO TÉCNICA. Otros ingresos. Ingresos por la administración de fondos de pensiones. [00372]</t>
  </si>
  <si>
    <t>CUENTA NO TÉCNICA. Otros ingresos. Resto de ingresos. [00373]</t>
  </si>
  <si>
    <t>CUENTA NO TÉCNICA. Otros gastos. [00374]</t>
  </si>
  <si>
    <t>CUENTA NO TÉCNICA. Otros gastos. Gastos por la administración de fondos de pensiones. [00375]</t>
  </si>
  <si>
    <t>CUENTA NO TÉCNICA. Otros gastos. Resto de gastos. [00376]</t>
  </si>
  <si>
    <t>CUENTA NO TÉCNICA. Subtotal (Resultado de la cuenta no técnica). [00377]</t>
  </si>
  <si>
    <t>CUENTA NO TÉCNICA. Resultado antes de impuestos. [00378]</t>
  </si>
  <si>
    <t>CUENTA NO TÉCNICA. Impuesto sobre beneficios. [00379]</t>
  </si>
  <si>
    <t>CUENTA NO TÉCNICA. Resultado procedente de operaciones continuadas. [00380]</t>
  </si>
  <si>
    <t>CUENTA NO TÉCNICA. Resultado procedente de operaciones interrumpidas neto de impuestos. [00381]</t>
  </si>
  <si>
    <t>CUENTA NO TÉCNICA. Resultado consolidado del ejercicio. [00500]</t>
  </si>
  <si>
    <t>CUENTA NO TÉCNICA. Resultado consolidado del ejercicio. Resultado atribuido a la sociedad dominante. [00662]</t>
  </si>
  <si>
    <t>CUENTA NO TÉCNICA. Resultado consolidado del ejercicio. Resultado atribuido a los socios externos. [00663]</t>
  </si>
  <si>
    <t>&lt;/T22004E02&gt;</t>
  </si>
  <si>
    <t>Impuesto Sobre Sociedades. Régimen de consolidación Fiscal. GRUPO DE ENTIDADES ASEGURADORAS. ESTADO DE CAMBIOS EN EL PATRIMONIO NETO: ESTADO DE INGRESOS Y GASTOS RECONOCIDOS CONSOLIDADO</t>
  </si>
  <si>
    <t>ESTADO DE INGRESOS Y GASTOS RECONOCIDOS CONSOLIDADO EN EL EJERCICIO. RESULTADO CONSOLIDADO DEL EJERCICIO. [00500]</t>
  </si>
  <si>
    <t>ESTADO DE INGRESOS Y GASTOS RECONOCIDOS CONSOLIDADO EN EL EJERCICIO. OTROS INGRESOS Y GASTOS RECONOCIDOS. [00383]</t>
  </si>
  <si>
    <t>ESTADO DE INGRESOS Y GASTOS RECONOCIDOS CONSOLIDADO EN EL EJERCICIO. Activos financieros disponibles para la venta. [00384]</t>
  </si>
  <si>
    <t>ESTADO DE INGRESOS Y GASTOS RECONOCIDOS CONSOLIDADO EN EL EJERCICIO. Activos financieros disponibles para la ventaGanancias y pérdidas por valoración. [00385]</t>
  </si>
  <si>
    <t>ESTADO DE INGRESOS Y GASTOS RECONOCIDOS CONSOLIDADO EN EL EJERCICIO. Activos financieros disponibles para la venta Importes transferidos a la cuenta de pérdidas y ganancias. [00386]</t>
  </si>
  <si>
    <t>ESTADO DE INGRESOS Y GASTOS RECONOCIDOS CONSOLIDADO EN EL EJERCICIO. Activos financieros disponibles para la venta Otras reclasificaciones. [00387]</t>
  </si>
  <si>
    <t>ESTADO DE INGRESOS Y GASTOS RECONOCIDOS CONSOLIDADO EN EL EJERCICIO. Cobertura de los flujos de efectivo. [00388]</t>
  </si>
  <si>
    <t>ESTADO DE INGRESOS Y GASTOS RECONOCIDOS CONSOLIDADO EN EL EJERCICIO. Cobertura de los flujos de efectivo. Ganancias y pérdidas por valoración. [00389]</t>
  </si>
  <si>
    <t>ESTADO DE INGRESOS Y GASTOS RECONOCIDOS CONSOLIDADO EN EL EJERCICIO. Cobertura de los flujos de efectivo. Importes transferidos a la cuenta de pérdidas y ganancias. [00390]</t>
  </si>
  <si>
    <t>ESTADO DE INGRESOS Y GASTOS RECONOCIDOS CONSOLIDADO EN EL EJERCICIO. Cobertura de los flujos de efectivo. Importes transferidos al valor inicial de las partidas cubiertas. [00391]</t>
  </si>
  <si>
    <t>ESTADO DE INGRESOS Y GASTOS RECONOCIDOS CONSOLIDADO EN EL EJERCICIO. Cobertura de los flujos de efectivo. Otras reclasifi caciones. [00392]</t>
  </si>
  <si>
    <t>ESTADO DE INGRESOS Y GASTOS RECONOCIDOS CONSOLIDADO EN EL EJERCICIO. Coberturas de inversiones netas en negocios en el extranjero. [00393]</t>
  </si>
  <si>
    <t>ESTADO DE INGRESOS Y GASTOS RECONOCIDOS CONSOLIDADO EN EL EJERCICIO. Coberturas de inversiones netas en negocios en el extranjero. Ganancias y pérdidas por valoración. [00394]</t>
  </si>
  <si>
    <t>ESTADO DE INGRESOS Y GASTOS RECONOCIDOS CONSOLIDADO EN EL EJERCICIO. Coberturas de inversiones netas en negocios en el extranjero. Importes transferidos a la cuenta de pérdidas y ganancias. [00395]</t>
  </si>
  <si>
    <t>ESTADO DE INGRESOS Y GASTOS RECONOCIDOS CONSOLIDADO EN EL EJERCICIO. Coberturas de inversiones netas en negocios en el extranjero. Otras reclasificaciones. [00396]</t>
  </si>
  <si>
    <t>ESTADO DE INGRESOS Y GASTOS RECONOCIDOS CONSOLIDADO EN EL EJERCICIO. Diferencias de cambio y conversión. [00397]</t>
  </si>
  <si>
    <t>ESTADO DE INGRESOS Y GASTOS RECONOCIDOS CONSOLIDADO EN EL EJERCICIO. Diferencias de cambio y conversión. Ganancias y pérdidas por valoración. [00398]</t>
  </si>
  <si>
    <t>ESTADO DE INGRESOS Y GASTOS RECONOCIDOS CONSOLIDADO EN EL EJERCICIO. Diferencias de cambio y conversión. Importes transferidos a la cuenta de pérdidas y ganancias. [00399]</t>
  </si>
  <si>
    <t>ESTADO DE INGRESOS Y GASTOS RECONOCIDOS CONSOLIDADO EN EL EJERCICIO. Diferencias de cambio y conversión. Otras reclasificaciones. [00400]</t>
  </si>
  <si>
    <t>ESTADO DE INGRESOS Y GASTOS RECONOCIDOS CONSOLIDADO EN EL EJERCICIO. Corrección de asimetrías contables. [00401]</t>
  </si>
  <si>
    <t>ESTADO DE INGRESOS Y GASTOS RECONOCIDOS CONSOLIDADO EN EL EJERCICIO. Corrección de asimetrías contables. Ganancias y pérdidas por valoración. [00402]</t>
  </si>
  <si>
    <t>ESTADO DE INGRESOS Y GASTOS RECONOCIDOS CONSOLIDADO EN EL EJERCICIO. Corrección de asimetrías contables. Importes transferidos a la cuenta de pérdidas y ganancias. [00403]</t>
  </si>
  <si>
    <t>ESTADO DE INGRESOS Y GASTOS RECONOCIDOS CONSOLIDADO EN EL EJERCICIO. Corrección de asimetrías contables. Otras reclasifi caciones. [00404]</t>
  </si>
  <si>
    <t>ESTADO DE INGRESOS Y GASTOS RECONOCIDOS CONSOLIDADO EN EL EJERCICIO. Activos mantenidos para la venta. [00405]</t>
  </si>
  <si>
    <t>ESTADO DE INGRESOS Y GASTOS RECONOCIDOS CONSOLIDADO EN EL EJERCICIO. Activos mantenidos para la venta. Ganancias y pérdidas por valoración. [00406]</t>
  </si>
  <si>
    <t>ESTADO DE INGRESOS Y GASTOS RECONOCIDOS CONSOLIDADO EN EL EJERCICIO. Activos mantenidos para la venta. Importes transferidos a la cuenta de pérdidas y ganancias. [00407]</t>
  </si>
  <si>
    <t>ESTADO DE INGRESOS Y GASTOS RECONOCIDOS CONSOLIDADO EN EL EJERCICIO. Activos mantenidos para la venta. Otras reclasificaciones. [00408]</t>
  </si>
  <si>
    <t>ESTADO DE INGRESOS Y GASTOS RECONOCIDOS CONSOLIDADO EN EL EJERCICIO. Ganancias / (pérdidas) actuariales por retribuciones a largo plazo al personal. [00409]</t>
  </si>
  <si>
    <t>ESTADO DE INGRESOS Y GASTOS RECONOCIDOS CONSOLIDADO EN EL EJERCICIO. Entidades valoradas por puesta en equivalencia. [00730]</t>
  </si>
  <si>
    <t>ESTADO DE INGRESOS Y GASTOS RECONOCIDOS CONSOLIDADO EN EL EJERCICIO. Entidades valoradas por puesta en equivalencia. Ganancias y pérdidas por valoración. [00731]</t>
  </si>
  <si>
    <t>ESTADO DE INGRESOS Y GASTOS RECONOCIDOS CONSOLIDADO EN EL EJERCICIO. Entidades valoradas por puesta en equivalencia. Importes transferidos a la cuenta de pérdidas y ganancias. [00732]</t>
  </si>
  <si>
    <t>ESTADO DE INGRESOS Y GASTOS RECONOCIDOS CONSOLIDADO EN EL EJERCICIO. Entidades valoradas por puesta en equivalencia. Otras reclasificaciones. [00733]</t>
  </si>
  <si>
    <t>ESTADO DE INGRESOS Y GASTOS RECONOCIDOS CONSOLIDADO EN EL EJERCICIO. Otros ingresos y gastos reconocidos. [00410]</t>
  </si>
  <si>
    <t>ESTADO DE INGRESOS Y GASTOS RECONOCIDOS CONSOLIDADO EN EL EJERCICIO. Impuesto sobre beneficios. [00411]</t>
  </si>
  <si>
    <t>ESTADO DE INGRESOS Y GASTOS RECONOCIDOS CONSOLIDADO EN EL EJERCICIO. TOTAL DE INGRESOS Y GASTOS CONSOLIDADOS RECONOCIDOS. [00412]</t>
  </si>
  <si>
    <t>ESTADO DE INGRESOS Y GASTOS RECONOCIDOS CONSOLIDADO EN EL EJERCICIO. TOTAL DE INGRESOS Y GASTOS CONSOLIDADOS RECONOCIDOS. Atribuidos a la entidad dominante. [00697]</t>
  </si>
  <si>
    <t>ESTADO DE INGRESOS Y GASTOS RECONOCIDOS CONSOLIDADO EN EL EJERCICIO. TOTAL DE INGRESOS Y GASTOS CONSOLIDADOS RECONOCIDOS. Atribuidos a socios externos. [00698]</t>
  </si>
  <si>
    <t>&lt;/T22005A02&gt;</t>
  </si>
  <si>
    <t>Impuesto Sobre Sociedades. Régimen de consolidación Fiscal. GRUPO DE ENTIDADES ASEGURADORAS. ESTADO DE CAMBIOS EN EL PATRIMONIO NETO: ESTADO TOTAL DE CAMBIOS EN EL PATRIMONIO NETO CONSOLIDADO (I)</t>
  </si>
  <si>
    <t>SALDO, FINAL DEL EJERCICIO ANTERIOR. Capital. [00413]</t>
  </si>
  <si>
    <t>SALDO, FINAL DEL EJERCICIO ANTERIOR. Prima de emisión. [00415]</t>
  </si>
  <si>
    <t>SALDO, FINAL DEL EJERCICIO ANTERIOR. Reservas y result. de ejercicios anteriores. [00416]</t>
  </si>
  <si>
    <t>SALDO, FINAL DEL EJERCICIO ANTERIOR. (Acciones propias y de la soc. dominante). [00417]</t>
  </si>
  <si>
    <t>SALDO, FINAL DEL EJERCICIO ANTERIOR. Otras aportaciones de socios o mutualistas. [00419]</t>
  </si>
  <si>
    <t>SALDO, FINAL DEL EJERCICIO ANTERIOR. Resultado del ejercicio atribuido a soc. dominante. [00420]</t>
  </si>
  <si>
    <t>SALDO, FINAL DEL EJERCICIO ANTERIOR. Ajustes por cambio de criterio de ejercicios anteriores. Capital. [00426]</t>
  </si>
  <si>
    <t>SALDO, FINAL DEL EJERCICIO ANTERIOR. Ajustes por cambio de criterio de ejercicios anteriores. Prima de emisión. [00428]</t>
  </si>
  <si>
    <t>SALDO, FINAL DEL EJERCICIO ANTERIOR. Ajustes por cambio de criterio de ejercicios anteriores. Reservas y result. de ejercicios anteriores. [00429]</t>
  </si>
  <si>
    <t>SALDO, FINAL DEL EJERCICIO ANTERIOR. Ajustes por cambio de criterio de ejercicios anteriores. (Acciones propias y de la soc. dominante). [00430]</t>
  </si>
  <si>
    <t>SALDO, FINAL DEL EJERCICIO ANTERIOR. Ajustes por cambio de criterio de ejercicios anteriores. Otras aportaciones de socios o mutualistas. [00432]</t>
  </si>
  <si>
    <t>SALDO, FINAL DEL EJERCICIO ANTERIOR. Ajustes por cambio de criterio de ejercicios anteriores. Resultado del ejercicio atribuido a soc. dominante. [00433]</t>
  </si>
  <si>
    <t>SALDO, FINAL DEL EJERCICIO ANTERIOR. Ajustes por errores de ejercicios anteriores. Capital. [00439]</t>
  </si>
  <si>
    <t>SALDO, FINAL DEL EJERCICIO ANTERIOR. Ajustes por errores de ejercicios anteriores. Prima de emisión. [00441]</t>
  </si>
  <si>
    <t>SALDO, FINAL DEL EJERCICIO ANTERIOR. Ajustes por errores de ejercicios anteriores. Reservas y result. de ejercicios anteriores. [00442]</t>
  </si>
  <si>
    <t>SALDO, FINAL DEL EJERCICIO ANTERIOR. Ajustes por errores de ejercicios anteriores. (Acciones propias y de la soc. dominante). [00443]</t>
  </si>
  <si>
    <t>SALDO, FINAL DEL EJERCICIO ANTERIOR. Ajustes por errores de ejercicios anteriores. Otras aportaciones de socios o mutualistas. [00445]</t>
  </si>
  <si>
    <t>SALDO, FINAL DEL EJERCICIO ANTERIOR. Ajustes por errores de ejercicios anteriores. Resultado del ejercicio atribuido a soc. dominante. [00446]</t>
  </si>
  <si>
    <t>SALDO AJUSTADO, INICIO DEL EJERCICIO. Capital. [00452]</t>
  </si>
  <si>
    <t>SALDO AJUSTADO, INICIO DEL EJERCICIO. Prima de emisión. [00454]</t>
  </si>
  <si>
    <t>SALDO AJUSTADO, INICIO DEL EJERCICIO. Reservas y result. de ejercicios anteriores. [00455]</t>
  </si>
  <si>
    <t>SALDO AJUSTADO, INICIO DEL EJERCICIO. (Acciones propias y de la soc. dominante). [00456]</t>
  </si>
  <si>
    <t>SALDO AJUSTADO, INICIO DEL EJERCICIO. Otras aportaciones de socios o mutualistas. [00458]</t>
  </si>
  <si>
    <t>SALDO AJUSTADO, INICIO DEL EJERCICIO. Resultado del ejercicio atribuido a soc. dominante. [00459]</t>
  </si>
  <si>
    <t>Total ingresos y gastos consolidados reconocidos. Capital. [00465]</t>
  </si>
  <si>
    <t>Total ingresos y gastos consolidados reconocidos. Prima de emisión. [00467]</t>
  </si>
  <si>
    <t>Total ingresos y gastos consolidados reconocidos. Reservas y result. de ejercicios anteriores. [00468]</t>
  </si>
  <si>
    <t>Total ingresos y gastos consolidados reconocidos. (Acciones propias y de la soc. dominante). [00469]</t>
  </si>
  <si>
    <t>Total ingresos y gastos consolidados reconocidos. Otras aportaciones de socios o mutualistas. [00471]</t>
  </si>
  <si>
    <t>Total ingresos y gastos consolidados reconocidos. Resultado del ejercicio atribuido a soc. dominante. [00472]</t>
  </si>
  <si>
    <t>Operaciones con socios o mutualistas. Capital. [00478]</t>
  </si>
  <si>
    <t>Operaciones con socios o mutualistas. Prima de emisión. [00480]</t>
  </si>
  <si>
    <t>Operaciones con socios o mutualistas. Reservas y result. de ejercicios anteriores. [00481]</t>
  </si>
  <si>
    <t>Operaciones con socios o mutualistas. (Acciones propias y de la soc. dominante). [00482]</t>
  </si>
  <si>
    <t>Operaciones con socios o mutualistas. Otras aportaciones de socios o mutualistas. [00484]</t>
  </si>
  <si>
    <t>Operaciones con socios o mutualistas. Resultado del ejercicio atribuido a soc. dominante. [00485]</t>
  </si>
  <si>
    <t>Operaciones con socios o mutualistas. Aumentos (reducciones) de capital o fondo mutual. Capital. [00491]</t>
  </si>
  <si>
    <t>Operaciones con socios o mutualistas. Aumentos (reducciones) de capital o fondo mutual. Prima de emisión. [00493]</t>
  </si>
  <si>
    <t>Operaciones con socios o mutualistas.Aumentos (reducciones) de capital o fondo mutual. Reservas y result. de ejercicios anteriores. [00494]</t>
  </si>
  <si>
    <t>Operaciones con socios o mutualistas. Aumentos (reducciones) de capital o fondo mutual. (Acciones propias y de la soc. dominante). [00495]</t>
  </si>
  <si>
    <t>Operaciones con socios o mutualistas. Aumentos (reducciones) de capital o fondo mutual. Otras aportaciones de socios o mutualistas. [00497]</t>
  </si>
  <si>
    <t>Operaciones con socios o mutualistas. Aumentos (reducciones) de capital o fondo mutual. Resultado del ejercicio atribuido a soc. dominante. [00498]</t>
  </si>
  <si>
    <t>Operaciones con socios o mutualistas. Conversión de pasivos fi nancieros en patrimonio neto (conversión de obligaciones, condonaciones de deudas). Capital. [00517]</t>
  </si>
  <si>
    <t>Operaciones con socios o mutualistas. Conversión de pasivos fi nancieros en patrimonio neto (conversión de obligaciones, condonaciones de deudas). Prima de emisión. [00519]</t>
  </si>
  <si>
    <t>Operaciones con socios o mutualistas. Conversión de pasivos fi nancieros en patrimonio neto (conversión de obligaciones, condonaciones de deudas). Reservas y result. de ejercicios anteriores. [00520]</t>
  </si>
  <si>
    <t>Operaciones con socios o mutualistas. Conversión de pasivos fi nancieros en patrimonio neto (conversión de obligaciones, condonaciones de deudas). (Acciones propias y de la soc. dominante). [00521]</t>
  </si>
  <si>
    <t>Operaciones con socios o mutualistas. Conversión de pasivos fi nancieros en patrimonio neto (conversión de obligaciones, condonaciones de deudas). Otras aportaciones de socios o mutualistas. [00523]</t>
  </si>
  <si>
    <t>Operaciones con socios o mutualistas. Conversión de pasivos fi nancieros en patrimonio neto (conversión de obligaciones, condonaciones de deudas). Resultado del ejercicio atribuido a soc. dominante. [00524]</t>
  </si>
  <si>
    <t>Operaciones con socios o mutualistas. (-) Distribución de dividendos o derramas activas. Capital. [00530]</t>
  </si>
  <si>
    <t>Operaciones con socios o mutualistas. (-) Distribución de dividendos o derramas activas. Prima de emisión. [00532]</t>
  </si>
  <si>
    <t>Operaciones con socios o mutualistas. (-) Distribución de dividendos o derramas activas. Reservas y result. de ejercicios anteriores. [00533]</t>
  </si>
  <si>
    <t>Operaciones con socios o mutualistas. (-) Distribución de dividendos o derramas activas. (Acciones propias y de la soc. dominante). [00534]</t>
  </si>
  <si>
    <t>Operaciones con socios o mutualistas. (-) Distribución de dividendos o derramas activas. Otras aportaciones de socios o mutualistas. [00536]</t>
  </si>
  <si>
    <t>Operaciones con socios o mutualistas. (-) Distribución de dividendos o derramas activas. Resultado del ejercicio atribuido a soc. dominante. [00537]</t>
  </si>
  <si>
    <t>Operaciones con socios o mutualistas.Operaciones con acciones o participaciones propias y de la sociedad dominante (netas). Capital. [00543]</t>
  </si>
  <si>
    <t>Operaciones con socios o mutualistas. Operaciones con acciones o participaciones propias y de la sociedad dominante (netas). Prima de emisión. [00545]</t>
  </si>
  <si>
    <t>Operaciones con socios o mutualistas. Operaciones con acciones o participaciones propias y de la sociedad dominante (netas). Reservas y result. de ejercicios anteriores. [00546]</t>
  </si>
  <si>
    <t>Operaciones con socios o mutualistas. Operaciones con acciones o participaciones propias y de la sociedad dominante (netas). (Acciones propias y de la soc. dominante). [00547]</t>
  </si>
  <si>
    <t>Operaciones con socios o mutualistas. Operaciones con acciones o participaciones propias y de la sociedad dominante (netas). Otras aportaciones de socios o mutualistas. [00549]</t>
  </si>
  <si>
    <t>Operaciones con socios o mutualistas.Operaciones con acciones o participaciones propias y de la sociedad dominante (netas). Resultado del ejercicio atribuido a soc. dominante. [00550]</t>
  </si>
  <si>
    <t>Operaciones con socios o mutualistas.Incremento (reducción) de patrimonio neto resultante de una combinación de negocios. Capital. [00556]</t>
  </si>
  <si>
    <t>Operaciones con socios o mutualistas. Incremento (reducción) de patrimonio neto resultante de una combinación de negocios. Prima de emisión. [00558]</t>
  </si>
  <si>
    <t>Operaciones con socios o mutualistas. Incremento (reducción) de patrimonio neto resultante de una combinación de negocios. Reservas y result. de ejercicios anteriores. [00559]</t>
  </si>
  <si>
    <t>Operaciones con socios o mutualistas. Incremento (reducción) de patrimonio neto resultante de una combinación de negocios. (Acciones propias y de la soc. dominante). [00560]</t>
  </si>
  <si>
    <t>Operaciones con socios o mutualistas. Incremento (reducción) de patrimonio neto resultante de una combinación de negocios. Otras aportaciones de socios o mutualistas. [00562]</t>
  </si>
  <si>
    <t>Operaciones con socios o mutualistas.Incremento (reducción) de patrimonio neto resultante de una combinación de negocios. Resultado del ejercicio atribuido a soc. dominante. [00563]</t>
  </si>
  <si>
    <t>Operaciones con socios o mutualistas.Adquisiciones (ventas) de participaciones de socios externos. Capital. [00677]</t>
  </si>
  <si>
    <t>Operaciones con socios o mutualistas.Adquisiciones (ventas) de participaciones de socios externos. Prima de emisión. [00678]</t>
  </si>
  <si>
    <t>Operaciones con socios o mutualistas.Adquisiciones (ventas) de participaciones de socios externos. Reservas y result. de ejercicios anteriores. [00679]</t>
  </si>
  <si>
    <t>Operaciones con socios o mutualistas.Adquisiciones (ventas) de participaciones de socios externos. (Acciones propias y de la soc. dominante). [00680]</t>
  </si>
  <si>
    <t>Operaciones con socios o mutualistas.Adquisiciones (ventas) de participaciones de socios externos. Otras aportaciones de socios o mutualistas. [00681]</t>
  </si>
  <si>
    <t>Operaciones con socios o mutualistas.Adquisiciones (ventas) de participaciones de socios externos. Resultado del ejercicio atribuido a soc. dominante. [00682]</t>
  </si>
  <si>
    <t>Operaciones con socios o mutualistas.Otras operaciones con socios o mutualistas. Capital. [00569]</t>
  </si>
  <si>
    <t>Operaciones con socios o mutualistas.Otras operaciones con socios o mutualistas. Prima de emisión. [00571]</t>
  </si>
  <si>
    <t>Operaciones con socios o mutualistas.Otras operaciones con socios o mutualistas. Reservas y result. de ejercicios anteriores. [00572]</t>
  </si>
  <si>
    <t>Operaciones con socios o mutualistas.Otras operaciones con socios o mutualistas. (Acciones propias y de la soc. dominante). [00573]</t>
  </si>
  <si>
    <t>Operaciones con socios o mutualistas.Otras operaciones con socios o mutualistas. Otras aportaciones de socios o mutualistas. [00575]</t>
  </si>
  <si>
    <t>Operaciones con socios o mutualistas.Otras operaciones con socios o mutualistas. Resultado del ejercicio atribuido a soc. dominante. [00576]</t>
  </si>
  <si>
    <t>Otras variaciones del patrimonio neto. Capital. [00582]</t>
  </si>
  <si>
    <t>Otras variaciones del patrimonio neto. Prima de emisión. [00584]</t>
  </si>
  <si>
    <t>Otras variaciones del patrimonio neto. Reservas y result. de ejercicios anteriores. [00585]</t>
  </si>
  <si>
    <t>Otras variaciones del patrimonio neto. (Acciones propias y de la soc. dominante). [00586]</t>
  </si>
  <si>
    <t>Otras variaciones del patrimonio neto. Otras aportaciones de socios o mutualistas. [00588]</t>
  </si>
  <si>
    <t>Otras variaciones del patrimonio neto. Resultado del ejercicio atribuido a soc. dominante. [00589]</t>
  </si>
  <si>
    <t>SALDO, FINAL DEL EJERCICIO. Capital. [00634]</t>
  </si>
  <si>
    <t>SALDO, FINAL DEL EJERCICIO. Prima de emisión. [00636]</t>
  </si>
  <si>
    <t>SALDO, FINAL DEL EJERCICIO. Reservas y result. de ejercicios anteriores. [00637]</t>
  </si>
  <si>
    <t>SALDO, FINAL DEL EJERCICIO. (Acciones propias y de la soc. dominante). [00638]</t>
  </si>
  <si>
    <t>SALDO, FINAL DEL EJERCICIO. Otras aportaciones de socios o mutualistas. [00640]</t>
  </si>
  <si>
    <t>SALDO, FINAL DEL EJERCICIO. Resultado del ejercicio atribuido a soc. dominante. [00641]</t>
  </si>
  <si>
    <t>&lt;/T22005B02&gt;</t>
  </si>
  <si>
    <t>Impuesto Sobre Sociedades. Régimen de consolidación Fiscal. GRUPO DE ENTIDADES ASEGURADORAS. ESTADO DE CAMBIOS EN EL PATRIMONIO NETO: ESTADO TOTAL DE CAMBIOS EN EL PATRIMONIO NETO CONSOLIDADO (II)</t>
  </si>
  <si>
    <t>SALDO, FINAL DEL EJERCICIO ANTERIOR. (Dividendo a cuenta). [00421]</t>
  </si>
  <si>
    <t>SALDO, FINAL DEL EJERCICIO ANTERIOR. Otros instrumentos de patrimonio neto. [00422]</t>
  </si>
  <si>
    <t>SALDO, FINAL DEL EJERCICIO ANTERIOR. Ajustes por cambios de valor. [00423]</t>
  </si>
  <si>
    <t>SALDO, FINAL DEL EJERCICIO ANTERIOR. Subvenciones, donaciones y legados recibidos. [00424]</t>
  </si>
  <si>
    <t>SALDO, FINAL DEL EJERCICIO ANTERIOR. Socios externos. [00699]</t>
  </si>
  <si>
    <t>SALDO, FINAL DEL EJERCICIO ANTERIOR. TOTAL. [00425]</t>
  </si>
  <si>
    <t>SALDO, FINAL DEL EJERCICIO ANTERIOR. Ajustes por cambio de criterio de ejercicios anteriores. (Dividendo a cuenta). [00434]</t>
  </si>
  <si>
    <t>SALDO, FINAL DEL EJERCICIO ANTERIOR. Ajustes por cambio de criterio de ejercicios anteriores. Otros instrumentos de patrimonio neto. [00435]</t>
  </si>
  <si>
    <t>SALDO, FINAL DEL EJERCICIO ANTERIOR. Ajustes por cambio de criterio de ejercicios anteriores. Ajustes por cambios de valor. [00436]</t>
  </si>
  <si>
    <t>SALDO, FINAL DEL EJERCICIO ANTERIOR. Ajustes por cambio de criterio de ejercicios anteriores. Subvenciones, donaciones y legados recibidos. [00437]</t>
  </si>
  <si>
    <t>SALDO, FINAL DEL EJERCICIO ANTERIOR. Ajustes por cambio de criterio de ejercicios anteriores. Socios externos. [00667]</t>
  </si>
  <si>
    <t>SALDO, FINAL DEL EJERCICIO ANTERIOR. Ajustes por cambio de criterio de ejercicios anteriores. TOTAL. [00438]</t>
  </si>
  <si>
    <t>SALDO, FINAL DEL EJERCICIO ANTERIOR. Ajustes por errores de ejercicios anteriores. (Dividendo a cuenta). [00447]</t>
  </si>
  <si>
    <t>SALDO, FINAL DEL EJERCICIO ANTERIOR. Ajustes por errores de ejercicios anteriores. Otros instrumentos de patrimonio neto. [00448]</t>
  </si>
  <si>
    <t>SALDO, FINAL DEL EJERCICIO ANTERIOR. Ajustes por errores de ejercicios anteriores. Ajustes por cambios de valor. [00449]</t>
  </si>
  <si>
    <t>SALDO, FINAL DEL EJERCICIO ANTERIOR. Ajustes por errores de ejercicios anteriores. Subvenciones, donaciones y legados recibidos. [00450]</t>
  </si>
  <si>
    <t>SALDO, FINAL DEL EJERCICIO ANTERIOR. Ajustes por errores de ejercicios anteriores. Socios externos. [00668]</t>
  </si>
  <si>
    <t>SALDO, FINAL DEL EJERCICIO ANTERIOR. Ajustes por errores de ejercicios anteriores. TOTAL. [00451]</t>
  </si>
  <si>
    <t>SALDO AJUSTADO, INICIO DEL EJERCICIO. (Dividendo a cuenta). [00460]</t>
  </si>
  <si>
    <t>SALDO AJUSTADO, INICIO DEL EJERCICIO. Otros instrumentos de patrimonio neto. [00461]</t>
  </si>
  <si>
    <t>SALDO AJUSTADO, INICIO DEL EJERCICIO. Ajustes por cambios de valor. [00462]</t>
  </si>
  <si>
    <t>SALDO AJUSTADO, INICIO DEL EJERCICIO. Subvenciones, donaciones y legados recibidos. [00463]</t>
  </si>
  <si>
    <t>SALDO AJUSTADO, INICIO DEL EJERCICIO. Socios externos. [00669]</t>
  </si>
  <si>
    <t>SALDO AJUSTADO, INICIO DEL EJERCICIO. TOTAL. [00464]</t>
  </si>
  <si>
    <t>Total ingresos y gastos consolidados reconocidos. (Dividendo a cuenta). [00473]</t>
  </si>
  <si>
    <t>Total ingresos y gastos consolidados reconocidos. Otros instrumentos de patrimonio neto. [00474]</t>
  </si>
  <si>
    <t>Total ingresos y gastos consolidados reconocidos. Ajustes por cambios de valor. [00475]</t>
  </si>
  <si>
    <t>Total ingresos y gastos consolidados reconocidos. Subvenciones, donaciones y legados recibidos. [00476]</t>
  </si>
  <si>
    <t>Total ingresos y gastos consolidados reconocidos. Socios externos. [00670]</t>
  </si>
  <si>
    <t>Total ingresos y gastos consolidados reconocidos. TOTAL. [00477]</t>
  </si>
  <si>
    <t>Operaciones con socios o mutualistas. (Dividendo a cuenta). [00486]</t>
  </si>
  <si>
    <t>Operaciones con socios o mutualistas. Otros instrumentos de patrimonio neto. [00487]</t>
  </si>
  <si>
    <t>Operaciones con socios o mutualistas. Ajustes por cambios de valor. [00488]</t>
  </si>
  <si>
    <t>Operaciones con socios o mutualistas. Subvenciones, donaciones y legados recibidos. [00489]</t>
  </si>
  <si>
    <t>Operaciones con socios o mutualistas. Socios externos. [00671]</t>
  </si>
  <si>
    <t>Operaciones con socios o mutualistas. TOTAL. [00490]</t>
  </si>
  <si>
    <t>Operaciones con socios o mutualistas. Aumentos (reducciones) de capital o fondo mutual. (Dividendo a cuenta). [00499]</t>
  </si>
  <si>
    <t>Operaciones con socios o mutualistas. Aumentos (reducciones) de capital o fondo mutual. Otros instrumentos de patrimonio neto. [00382]</t>
  </si>
  <si>
    <t>Operaciones con socios o mutualistas. Aumentos (reducciones) de capital o fondo mutual. Ajustes por cambios de valor. [00501]</t>
  </si>
  <si>
    <t>Operaciones con socios o mutualistas. Aumentos (reducciones) de capital o fondo mutual. Subvenciones, donaciones y legados recibidos. [00502]</t>
  </si>
  <si>
    <t>Operaciones con socios o mutualistas. Aumentos (reducciones) de capital o fondo mutual. Socios externos. [00672]</t>
  </si>
  <si>
    <t>Operaciones con socios o mutualistas. Aumentos (reducciones) de capital o fondo mutual. TOTAL. [00503]</t>
  </si>
  <si>
    <t>Operaciones con socios o mutualistas. Conversión de pasivos fi nancieros en patrimonio neto (conversión de obligaciones, condonaciones de deudas). (Dividendo a cuenta). [00525]</t>
  </si>
  <si>
    <t>Operaciones con socios o mutualistas. Conversión de pasivos fi nancieros en patrimonio neto (conversión de obligaciones, condonaciones de deudas). Otros instrumentos de patrimonio neto. [00526]</t>
  </si>
  <si>
    <t>Operaciones con socios o mutualistas. Conversión de pasivos fi nancieros en patrimonio neto (conversión de obligaciones, condonaciones de deudas). Ajustes por cambios de valor. [00527]</t>
  </si>
  <si>
    <t>Operaciones con socios o mutualistas. Conversión de pasivos fi nancieros en patrimonio neto (conversión de obligaciones, condonaciones de deudas). Subvenciones, donaciones y legados recibidos. [00528]</t>
  </si>
  <si>
    <t>Operaciones con socios o mutualistas. Conversión de pasivos fi nancieros en patrimonio neto (conversión de obligaciones, condonaciones de deudas). Socios externos. [00673]</t>
  </si>
  <si>
    <t>Operaciones con socios o mutualistas. Conversión de pasivos fi nancieros en patrimonio neto (conversión de obligaciones, condonaciones de deudas). TOTAL. [00529]</t>
  </si>
  <si>
    <t>Operaciones con socios o mutualistas. (-) Distribución de dividendos o derramas activas. (Dividendo a cuenta). [00538]</t>
  </si>
  <si>
    <t>Operaciones con socios o mutualistas.(-) Distribución de dividendos o derramas activas. Otros instrumentos de patrimonio neto. [00539]</t>
  </si>
  <si>
    <t>Operaciones con socios o mutualistas. (-) Distribución de dividendos o derramas activas. Ajustes por cambios de valor. [00540]</t>
  </si>
  <si>
    <t>Operaciones con socios o mutualistas.(-) Distribución de dividendos o derramas activas. Subvenciones, donaciones y legados recibidos. [00541]</t>
  </si>
  <si>
    <t>Operaciones con socios o mutualistas. (-) Distribución de dividendos o derramas activas. Socios externos. [00674]</t>
  </si>
  <si>
    <t>Operaciones con socios o mutualistas. (-) Distribución de dividendos o derramas activas. TOTAL. [00542]</t>
  </si>
  <si>
    <t>Operaciones con socios o mutualistas. Operaciones con acciones o participaciones propias y de la sociedad dominante (netas). (Dividendo a cuenta). [00551]</t>
  </si>
  <si>
    <t>Operaciones con socios o mutualistas. Operaciones con acciones o participaciones propias y de la sociedad dominante (netas). Otros instrumentos de patrimonio neto. [00552]</t>
  </si>
  <si>
    <t>Operaciones con socios o mutualistas. Operaciones con acciones o participaciones propias y de la sociedad dominante (netas). Ajustes por cambios de valor. [00553]</t>
  </si>
  <si>
    <t>Operaciones con socios o mutualistas. Operaciones con acciones o participaciones propias y de la sociedad dominante (netas). Subvenciones, donaciones y legados recibidos. [00554]</t>
  </si>
  <si>
    <t>Operaciones con socios o mutualistas. Operaciones con acciones o participaciones propias y de la sociedad dominante (netas). Socios externos. [00675]</t>
  </si>
  <si>
    <t>Operaciones con socios o mutualistas. Operaciones con acciones o participaciones propias y de la sociedad dominante (netas). TOTAL. [00555]</t>
  </si>
  <si>
    <t>Operaciones con socios o mutualistas. Incremento (reducción) de patrimonio neto resultante de una combinación de negocios. (Dividendo a cuenta). [00564]</t>
  </si>
  <si>
    <t>Operaciones con socios o mutualistas. Incremento (reducción) de patrimonio neto resultante de una combinación de negocios. Otros instrumentos de patrimonio neto. [00565]</t>
  </si>
  <si>
    <t>Operaciones con socios o mutualistas. Incremento (reducción) de patrimonio neto resultante de una combinación de negocios. Ajustes por cambios de valor. [00566]</t>
  </si>
  <si>
    <t>Operaciones con socios o mutualistas. Incremento (reducción) de patrimonio neto resultante de una combinación de negocios. Subvenciones, donaciones y legados recibidos. [00567]</t>
  </si>
  <si>
    <t>Operaciones con socios o mutualistas. Incremento (reducción) de patrimonio neto resultante de una combinación de negocios. Socios externos. [00676]</t>
  </si>
  <si>
    <t>Operaciones con socios o mutualistas. Incremento (reducción) de patrimonio neto resultante de una combinación de negocios. TOTAL. [00568]</t>
  </si>
  <si>
    <t>Operaciones con socios o mutualistas. Adquisiciones (ventas) de participaciones de socios externos. (Dividendo a cuenta). [00683]</t>
  </si>
  <si>
    <t>Operaciones con socios o mutualistas. Adquisiciones (ventas) de participaciones de socios externos. Otros instrumentos de patrimonio neto. [00684]</t>
  </si>
  <si>
    <t>Operaciones con socios o mutualistas. Adquisiciones (ventas) de participaciones de socios externos. Ajustes por cambios de valor. [00685]</t>
  </si>
  <si>
    <t>Operaciones con socios o mutualistas. Adquisiciones (ventas) de participaciones de socios externos. Subvenciones, donaciones y legados recibidos. [00686]</t>
  </si>
  <si>
    <t>Operaciones con socios o mutualistas. Adquisiciones (ventas) de participaciones de socios externos. Socios externos. [00687]</t>
  </si>
  <si>
    <t>Operaciones con socios o mutualistas. Adquisiciones (ventas) de participaciones de socios externos. TOTAL. [00688]</t>
  </si>
  <si>
    <t>Operaciones con socios o mutualistas. Otras operaciones con socios o mutualistas. (Dividendo a cuenta). [00577]</t>
  </si>
  <si>
    <t>Operaciones con socios o mutualistas.Otras operaciones con socios o mutualistas. Otros instrumentos de patrimonio neto. [00578]</t>
  </si>
  <si>
    <t>Operaciones con socios o mutualistas. Otras operaciones con socios o mutualistas. Ajustes por cambios de valor. [00579]</t>
  </si>
  <si>
    <t>Operaciones con socios o mutualistas. Otras operaciones con socios o mutualistas. Subvenciones, donaciones y legados recibidos. [00580]</t>
  </si>
  <si>
    <t>Operaciones con socios o mutualistas. Otras operaciones con socios o mutualistas. Socios externos. [00689]</t>
  </si>
  <si>
    <t>Operaciones con socios o mutualistas. Otras operaciones con socios o mutualistas. TOTAL. [00581]</t>
  </si>
  <si>
    <t>Otras variaciones del patrimonio neto. (Dividendo a cuenta). [00590]</t>
  </si>
  <si>
    <t>Otras variaciones del patrimonio neto. Otros instrumentos de patrimonio neto. [00591]</t>
  </si>
  <si>
    <t>Otras variaciones del patrimonio neto. Ajustes por cambios de valor. [00592]</t>
  </si>
  <si>
    <t>Otras variaciones del patrimonio neto. Subvenciones, donaciones y legados recibidos. [00593]</t>
  </si>
  <si>
    <t>Otras variaciones del patrimonio neto. Socios externos. [00690]</t>
  </si>
  <si>
    <t>Otras variaciones del patrimonio neto. TOTAL. [00594]</t>
  </si>
  <si>
    <t>SALDO, FINAL DEL EJERCICIO. (Dividendo a cuenta). [00642]</t>
  </si>
  <si>
    <t>SALDO, FINAL DEL EJERCICIO. Otros instrumentos de patrimonio neto. [00643]</t>
  </si>
  <si>
    <t>SALDO, FINAL DEL EJERCICIO. Ajustes por cambios de valor. [00644]</t>
  </si>
  <si>
    <t>SALDO, FINAL DEL EJERCICIO. Subvenciones, donaciones y legados recibidos. [00645]</t>
  </si>
  <si>
    <t>SALDO, FINAL DEL EJERCICIO. Socios externos. [00691]</t>
  </si>
  <si>
    <t>SALDO, FINAL DEL EJERCICIO. TOTAL. [00646]</t>
  </si>
  <si>
    <t>&lt;/T22005C02&gt;</t>
  </si>
  <si>
    <t>Impuesto Sobre Sociedades. Régimen de consolidación Fiscal. LIQUIDACIÓN (I)</t>
  </si>
  <si>
    <t>07</t>
  </si>
  <si>
    <t>Suma de BI individuales de las entidades del grupo fiscal (excl. BI en estimación objetiva por régimen entidades navieras) (Pág. 7A) [00043]</t>
  </si>
  <si>
    <t>Grupos de Cooperativas: Suma de B.I. individuales por resultados cooperativos. (Pag. 7A) [00047]</t>
  </si>
  <si>
    <t>Grupos de Cooperativas: Suma de B.I. individuales por resultados extracooperativos. (Pag. 7A) [00048]</t>
  </si>
  <si>
    <t>Correcciones a la suma de bases imponibles por diferimiento de resultados internos:(**). Total incorporación de resultados por operaciones internas. (Pág. 7C) [03242]</t>
  </si>
  <si>
    <t>Total correcciones a la suma de bases imponibles por diferimiento de resultados internos [00079]</t>
  </si>
  <si>
    <t>Otras correcciones a la suma de bases imponibles:(**). Eliminación de dividendos internos del grupo fi scal (Pág. 7D) [00080]</t>
  </si>
  <si>
    <t>Otras correcciones a la suma de bases imponibles:(**). Incorporación de deterioros de valor de participaciones en fondos propios de entidades del grupo fiscal, eliminados en períodos anteriores (Pág. 7E) [00082]</t>
  </si>
  <si>
    <t>Otras correcciones a la suma de bases imponibles:(**).  Grupos de Cooperativas: Eliminaciones de "retornos intragrupo", "ayudas económicas intragrupo" y "resultados distribuidos por la entidad cabeza del grupo" (RD 1345/1992) (Pág. 7G) [00083]</t>
  </si>
  <si>
    <t>Otras correcciones a la suma de bases imponibles:(**). Total otras correcciones a la suma de bases imponibles [00086]</t>
  </si>
  <si>
    <t>Base imponible previa del grupo [00225]</t>
  </si>
  <si>
    <t>Pérdidas por deterioro del art. 13.1 LIS y provisiones y gastos (art. 14.1 y 14.2 LIS) a los que se refiere el art. 11.12 LIS y dotaciones de la DT 33ª.1 LIS. Aumento [02542]</t>
  </si>
  <si>
    <t>Pérdidas por deterioro del art. 13.1 LIS y provisiones y gastos (art. 14.1 y 14.2 LIS) a los que se refiere el art. 11.12 LIS. Disminución [02543]</t>
  </si>
  <si>
    <t>Aplicación del límite del art. 11.12 LIS (art. 62.1 e) LIS). Aumento [02544]</t>
  </si>
  <si>
    <t>Aplicación del límite del art. 11.12 LIS (art. 62.1 e) LIS). Disminución [00291]</t>
  </si>
  <si>
    <t>Dotaciones a que hace referencia el art. 11.12 LIS de períodos anteriores a la incorporación al grupo (art. 67 d) y 74.3 d) LIS)(***) [00398]</t>
  </si>
  <si>
    <t>Base imponible del grupo, previa a la aplicación de las reservas de capitalización y a la compensación de
bases imponibles negativas de períodos anteriores [00550]</t>
  </si>
  <si>
    <t>Reserva de capitalización(***) [02963]</t>
  </si>
  <si>
    <t>Reserva de capitalización de entidades de períodos anteriores a la incorporación al grupo aplicadas (art. 67 c) y y 74.3 c) LIS)(***) [03140]</t>
  </si>
  <si>
    <t>Base imponible y cuota íntegra del grupo: - Compensación de bases imponibles negativas del grupo de períodos anteriores (Pág. 7K)(***) [00362]</t>
  </si>
  <si>
    <t>Base imponible y cuota íntegra del grupo: - Compensación de bases imponibles negativas de entidades de períodos anteriores a la incorporación al grupo (art. 67 e) y 74.3 e) LIS) (Pág. 7L)(***) [00547]</t>
  </si>
  <si>
    <t>Base imponible y cuota íntegra del grupo: Base imponible del grupo [00552]</t>
  </si>
  <si>
    <t>Reserva de nivelación. Aumento [02545]</t>
  </si>
  <si>
    <t>Reserva de nivelación. Disminución [02546]</t>
  </si>
  <si>
    <t>Reserva de nivelación de entidades de períodos anteriores a la incorporación al grupo (art. 67 f) y y 74.3 f) LIS) [02547]</t>
  </si>
  <si>
    <t>:- Grupos de Cooperativas: Suma de BI individuales menos eliminaciones por resultados cooperativos [00553]</t>
  </si>
  <si>
    <t>:- Grupos de Cooperativas: Suma de BI individuales menos eliminaciones por resultados extracooperativos [00554]</t>
  </si>
  <si>
    <t>Tipo de gravamen (%) [00558]</t>
  </si>
  <si>
    <t xml:space="preserve"> Suma de cuotas íntegras de las cooperativas del grupo [00560]</t>
  </si>
  <si>
    <t>Pérdidas por deterioro del art. 13.1 LIS y provisiones y gastos (art. 14.1 y 14.2 LIS a los que se refiere el art. 11.12 LIS). Aumento [02548]</t>
  </si>
  <si>
    <t>Pérdidas por deterioro del art. 13.1 LIS y provisiones y gastos (art. 14.1 y 14.2 LIS a los que se refiere el art. 11.12 LIS). Disminución [02549]</t>
  </si>
  <si>
    <t>Aplicación límite art. 11.12 LIS y DA 7ª Ley 20/90. Aumento [02890]</t>
  </si>
  <si>
    <t>Aplicación límite art. 11.12 LIS y DA 7ª Ley 20/90. Disminución [00540]</t>
  </si>
  <si>
    <t>Dotaciones a que hace referencia el art. 11.12 LIS y DA 7ª Ley 20/90, de períodos anteriores a que la entidad se incorporara al grupo(***) [00541]</t>
  </si>
  <si>
    <t>Reserva de nivelación. Aumento [02891]</t>
  </si>
  <si>
    <t>Reserva de nivelación. Disminución [02892]</t>
  </si>
  <si>
    <t>Reserva de nivelación de entidades de períodos anteriores a la incorporación al grupo. [02893]</t>
  </si>
  <si>
    <t>Cuota íntegra del grupo [00562]</t>
  </si>
  <si>
    <t>&lt;/T22007000&gt;</t>
  </si>
  <si>
    <t xml:space="preserve"> </t>
  </si>
  <si>
    <t>Impuesto Sobre Sociedades. Régimen de consolidación Fiscal. BASES IMPONIBLES INDIVIDUALES DE LAS SOCIEDADES DEL GRUPO FISCAL</t>
  </si>
  <si>
    <t>Entidad dominante/Entidad cabeza de grupo.NIF</t>
  </si>
  <si>
    <t>Entidad dominante/Entidad cabeza de grupo.Importe neto de la cifra de negocios</t>
  </si>
  <si>
    <t>Entidad dominante/Entidad cabeza de grupo.Resultado del ejercicio</t>
  </si>
  <si>
    <t>Entidad dominante/Entidad cabeza de grupo.Otras correcciones netas al resultado contable</t>
  </si>
  <si>
    <t>Entidad dominante/Entidad cabeza de grupo.Base imponible individual (**)(excl. BI especial naviera)</t>
  </si>
  <si>
    <t>Entidad dominante/Entidad cabeza de grupo.Grupos de Cooperativas: Base imponible por resultados cooperativos</t>
  </si>
  <si>
    <t>Entidad dominante/Entidad cabeza de grupo.Grupos de Cooperativas: Base imponible por resultados extracooperativos</t>
  </si>
  <si>
    <t>Entidad dominante/Entidad cabeza de grupo.Régimen especial de navieras:BI determinada por el método de estimación objetiva (***)</t>
  </si>
  <si>
    <t>&lt;/T22007A00&gt;</t>
  </si>
  <si>
    <t>Impuesto Sobre Sociedades. Régimen de consolidación Fiscal.ENTIDADES DE UN GRUPO PREVIO INTEGRADAS AL GRUPO FISCAL (art. 74.3 L.I.S.)</t>
  </si>
  <si>
    <t>Fin de identificador de modelo y página. Constante "&gt;".</t>
  </si>
  <si>
    <t>Indicador de página complementaria. (admite 99 complementarias)*</t>
  </si>
  <si>
    <t>DATOS DEL GRUPO FISCAL PREVIO. Nº de grupo</t>
  </si>
  <si>
    <t>DATOS DEL GRUPO FISCAL PREVIO. Fecha de incorporación al grupo fiscal (AAAAMMDD)</t>
  </si>
  <si>
    <t>DATOS DEL GRUPO FISCAL PREVIO. Nº de grupo. Entidad representante/dominante (incluida en el grupo fiscal). NIF</t>
  </si>
  <si>
    <t>DATOS DEL GRUPO FISCAL PREVIO. Nº de grupo. Entidad representante/dominante (incluida en el grupo fiscal). Denominación social</t>
  </si>
  <si>
    <t>DATOS DEL GRUPO FISCAL PREVIO. Nº de grupo. Entidad representante/dominante (incluida en el grupo fiscal):. Fecha de incorporación al grupo previo (AAAAMMDD)</t>
  </si>
  <si>
    <t>DATOS DEL GRUPO FISCAL PREVIO. Nº de grupo. Sociedades dependientes/Cooperativas integrantes del grupo(*). NIF. 1</t>
  </si>
  <si>
    <t>DATOS DEL GRUPO FISCAL PREVIO. Nº de grupo. Sociedades dependientes/Cooperativas integrantes del grupo(*). Denominación social. 1</t>
  </si>
  <si>
    <t>DATOS DEL GRUPO FISCAL PREVIO. Nº de grupo. Sociedades dependientes/Cooperativas integrantes del grupo(*). Fecha de incorporación al grupo previo (AAAAMMDD). 1</t>
  </si>
  <si>
    <t>DATOS DEL GRUPO FISCAL PREVIO. Nº de grupo. Sociedades dependientes/Cooperativas integrantes del grupo(*). NIF. 2</t>
  </si>
  <si>
    <t>DATOS DEL GRUPO FISCAL PREVIO. Nº de grupo. Sociedades dependientes/Cooperativas integrantes del grupo(*). Denominación social. 2</t>
  </si>
  <si>
    <t>DATOS DEL GRUPO FISCAL PREVIO. Nº de grupo. Sociedades dependientes/Cooperativas integrantes del grupo(*). Fecha de incorporación al grupo previo (AAAAMMDD). 2</t>
  </si>
  <si>
    <t>DATOS DEL GRUPO FISCAL PREVIO. Nº de grupo. Sociedades dependientes/Cooperativas integrantes del grupo(*). NIF. 3</t>
  </si>
  <si>
    <t>DATOS DEL GRUPO FISCAL PREVIO. Nº de grupo. Sociedades dependientes/Cooperativas integrantes del grupo(*). Denominación social. 3</t>
  </si>
  <si>
    <t>DATOS DEL GRUPO FISCAL PREVIO. Nº de grupo. Sociedades dependientes/Cooperativas integrantes del grupo(*). Fecha de incorporación al grupo previo (AAAAMMDD). 3</t>
  </si>
  <si>
    <t>DATOS DEL GRUPO FISCAL PREVIO. Nº de grupo. Sociedades dependientes/Cooperativas integrantes del grupo(*). NIF. 4</t>
  </si>
  <si>
    <t>DATOS DEL GRUPO FISCAL PREVIO. Nº de grupo. Sociedades dependientes/Cooperativas integrantes del grupo(*). Denominación social. 4</t>
  </si>
  <si>
    <t>DATOS DEL GRUPO FISCAL PREVIO. Nº de grupo. Sociedades dependientes/Cooperativas integrantes del grupo(*). Fecha de incorporación al grupo previo (AAAAMMDD). 4</t>
  </si>
  <si>
    <t>DATOS DEL GRUPO FISCAL PREVIO. Nº de grupo. Sociedades dependientes/Cooperativas integrantes del grupo(*). NIF. 5</t>
  </si>
  <si>
    <t>DATOS DEL GRUPO FISCAL PREVIO. Nº de grupo. Sociedades dependientes/Cooperativas integrantes del grupo(*). Denominación social. 5</t>
  </si>
  <si>
    <t>DATOS DEL GRUPO FISCAL PREVIO. Nº de grupo. Sociedades dependientes/Cooperativas integrantes del grupo(*). Fecha de incorporación al grupo previo (AAAAMMDD). 5</t>
  </si>
  <si>
    <t>DATOS DEL GRUPO FISCAL PREVIO. Nº de grupo. Sociedades dependientes/Cooperativas integrantes del grupo(*). NIF. 6</t>
  </si>
  <si>
    <t>DATOS DEL GRUPO FISCAL PREVIO. Nº de grupo. Sociedades dependientes/Cooperativas integrantes del grupo(*). Denominación social. 6</t>
  </si>
  <si>
    <t>DATOS DEL GRUPO FISCAL PREVIO. Nº de grupo. Sociedades dependientes/Cooperativas integrantes del grupo(*). Fecha de incorporación al grupo previo (AAAAMMDD). 6</t>
  </si>
  <si>
    <t>LÍMITE DE GASTOS FINANCIEROS, CONVERSIÓN DE ACTIVOS, RESERVA DE CAPITALIZACIÓN, DOTACIONES DEL ART. 11.12, BASES IMPONIBLES NEGATIVAS, RESERVA DE NIVELACIÓN Y DEDUCCIONES PENDIENTES (ART. 74.3 LIS). Suma de las bases imponibles de las entidades del grupo previo incorporadas al grupo [02894]</t>
  </si>
  <si>
    <t>LÍMITE DE GASTOS FINANCIEROS, CONVERSIÓN DE ACTIVOS, RESERVA DE CAPITALIZACIÓN, DOTACIONES DEL ART. 11.12, BASES IMPONIBLES NEGATIVAS, RESERVA DE NIVELACIÓN Y DEDUCCIONES PENDIENTES (ART. 74.3 LIS). Reserva de capitalización pendiente de aplicar (art. 74.3 c) L.I.S.). Pendiente de aplicacióna principio del período [02895]</t>
  </si>
  <si>
    <t>LÍMITE DE GASTOS FINANCIEROS, CONVERSIÓN DE ACTIVOS, RESERVA DE CAPITALIZACIÓN, DOTACIONES DEL ART. 11.12, BASES IMPONIBLES NEGATIVAS, RESERVA DE NIVELACIÓN Y DEDUCCIONES PENDIENTES (ART. 74.3 LIS). Reserva de capitalización pendiente de aplicar (art. 74.3 c) L.I.S.). Aplicado en esta liquidación [02896]</t>
  </si>
  <si>
    <t>LÍMITE DE GASTOS FINANCIEROS, CONVERSIÓN DE ACTIVOS, RESERVA DE CAPITALIZACIÓN, DOTACIONES DEL ART. 11.12, BASES IMPONIBLES NEGATIVAS, RESERVA DE NIVELACIÓN Y DEDUCCIONES PENDIENTES (ART. 74.3 LIS). Reserva de capitalización pendiente de aplicar (art. 74.3 c) L.I.S.). Pendiente de aplicación en períodos futuros [02897]</t>
  </si>
  <si>
    <t>LÍMITE DE GASTOS FINANCIEROS, CONVERSIÓN DE ACTIVOS, RESERVA DE CAPITALIZACIÓN, DOTACIONES DEL ART. 11.12, BASES IMPONIBLES NEGATIVAS, RESERVA DE NIVELACIÓN Y DEDUCCIONES PENDIENTES (ART. 74.3 LIS). Dotaciones art. 11.12 L.I.S. y DT 33ª.º LIS pendientes de integrar (art. 74.3 d) L.I.S.). Pendiente de aplicacióna principio del período [02898]</t>
  </si>
  <si>
    <t>LÍMITE DE GASTOS FINANCIEROS, CONVERSIÓN DE ACTIVOS, RESERVA DE CAPITALIZACIÓN, DOTACIONES DEL ART. 11.12, BASES IMPONIBLES NEGATIVAS, RESERVA DE NIVELACIÓN Y DEDUCCIONES PENDIENTES (ART. 74.3 LIS). Dotaciones art. 11.12 L.I.S. y DT 33ª.º LIS pendientes de integrar (art. 74.3 d) L.I.S.). Aplicado en esta liquidación [02899]</t>
  </si>
  <si>
    <t>LÍMITE DE GASTOS FINANCIEROS, CONVERSIÓN DE ACTIVOS, RESERVA DE CAPITALIZACIÓN, DOTACIONES DEL ART. 11.12, BASES IMPONIBLES NEGATIVAS, RESERVA DE NIVELACIÓN Y DEDUCCIONES PENDIENTES (ART. 74.3 LIS). Dotaciones art. 11.12 L.I.S. y DT 33ª.º LIS pendientes de integrar (art. 74.3 d) L.I.S.). Pendiente de aplicación en períodos futuros [02900]</t>
  </si>
  <si>
    <t>LÍMITE DE GASTOS FINANCIEROS, CONVERSIÓN DE ACTIVOS, RESERVA DE CAPITALIZACIÓN, DOTACIONES DEL ART. 11.12, BASES IMPONIBLES NEGATIVAS, RESERVA DE NIVELACIÓN Y DEDUCCIONES PENDIENTES (ART. 74.3 LIS). Bases imponibles negativas pendientes de compensación (art. 74.3 e) L.I.S.). Pendiente de aplicacióna principio del período [02901]</t>
  </si>
  <si>
    <t>LÍMITE DE GASTOS FINANCIEROS, CONVERSIÓN DE ACTIVOS, RESERVA DE CAPITALIZACIÓN, DOTACIONES DEL ART. 11.12, BASES IMPONIBLES NEGATIVAS, RESERVA DE NIVELACIÓN Y DEDUCCIONES PENDIENTES (ART. 74.3 LIS). Bases imponibles negativas pendientes de compensación (art. 74.3 e) L.I.S.). Aplicado en esta liquidación [02902]</t>
  </si>
  <si>
    <t>LÍMITE DE GASTOS FINANCIEROS, CONVERSIÓN DE ACTIVOS, RESERVA DE CAPITALIZACIÓN, DOTACIONES DEL ART. 11.12, BASES IMPONIBLES NEGATIVAS, RESERVA DE NIVELACIÓN Y DEDUCCIONES PENDIENTES (ART. 74.3 LIS). Bases imponibles negativas pendientes de compensación (art. 74.3 e) L.I.S.). Pendiente de aplicación en períodos futuros [02903]</t>
  </si>
  <si>
    <t>LÍMITE DE GASTOS FINANCIEROS, CONVERSIÓN DE ACTIVOS, RESERVA DE CAPITALIZACIÓN, DOTACIONES DEL ART. 11.12, BASES IMPONIBLES NEGATIVAS, RESERVA DE NIVELACIÓN Y DEDUCCIONES PENDIENTES (ART. 74.3 LIS). Reserva de nivelación pendiente de adicionar (art. 74.3 f) L.I.S.). Pendiente de aplicacióna principio del período [02904]</t>
  </si>
  <si>
    <t>LÍMITE DE GASTOS FINANCIEROS, CONVERSIÓN DE ACTIVOS, RESERVA DE CAPITALIZACIÓN, DOTACIONES DEL ART. 11.12, BASES IMPONIBLES NEGATIVAS, RESERVA DE NIVELACIÓN Y DEDUCCIONES PENDIENTES (ART. 74.3 LIS). Reserva de nivelación pendiente de adicionar (art. 74.3 f) L.I.S.). Aplicado en esta liquidación [02905]</t>
  </si>
  <si>
    <t>LÍMITE DE GASTOS FINANCIEROS, CONVERSIÓN DE ACTIVOS, RESERVA DE CAPITALIZACIÓN, DOTACIONES DEL ART. 11.12, BASES IMPONIBLES NEGATIVAS, RESERVA DE NIVELACIÓN Y DEDUCCIONES PENDIENTES (ART. 74.3 LIS). Reserva de nivelación pendiente de adicionar (art. 74.3 f) LIS). Pendiente de aplicación en períodos futuros [02906]</t>
  </si>
  <si>
    <t>LÍMITE DE GASTOS FINANCIEROS, CONVERSIÓN DE ACTIVOS, RESERVA DE CAPITALIZACIÓN, DOTACIONES DEL ART. 11.12, BASES IMPONIBLES NEGATIVAS, RESERVA DE NIVELACIÓN Y DEDUCCIONES PENDIENTES (ART. 74.3 LIS). Suma de las cuotas íntegras de las entidades del grupo previo incorporadas al grupo [02907]</t>
  </si>
  <si>
    <t>LÍMITE DE GASTOS FINANCIEROS, CONVERSIÓN DE ACTIVOS, RESERVA DE CAPITALIZACIÓN, DOTACIONES DEL ART. 11.12, BASES IMPONIBLES NEGATIVAS, RESERVA DE NIVELACIÓN Y DEDUCCIONES PENDIENTES (ART. 74.3 LIS). Deducciones por doble imposición interna (RDLEG 4/2004). Pendiente de aplicacióna principio del período [02908]</t>
  </si>
  <si>
    <t>LÍMITE DE GASTOS FINANCIEROS, CONVERSIÓN DE ACTIVOS, RESERVA DE CAPITALIZACIÓN, DOTACIONES DEL ART. 11.12, BASES IMPONIBLES NEGATIVAS, RESERVA DE NIVELACIÓN Y DEDUCCIONES PENDIENTES (ART. 74.3 LIS). Deducciones por doble imposición interna (RDLEG 4/2004). Aplicado en esta liquidación [02909]</t>
  </si>
  <si>
    <t>LÍMITE DE GASTOS FINANCIEROS, CONVERSIÓN DE ACTIVOS, RESERVA DE CAPITALIZACIÓN, DOTACIONES DEL ART. 11.12, BASES IMPONIBLES NEGATIVAS, RESERVA DE NIVELACIÓN Y DEDUCCIONES PENDIENTES (ART. 74.3 LIS). Deducciones por doble imposición interna (RDLEG 4/2004). Pendiente de aplicación en períodos futuros [02910]</t>
  </si>
  <si>
    <t>LÍMITE DE GASTOS FINANCIEROS, CONVERSIÓN DE ACTIVOS, RESERVA DE CAPITALIZACIÓN, DOTACIONES DEL ART. 11.12, BASES IMPONIBLES NEGATIVAS, RESERVA DE NIVELACIÓN Y DEDUCCIONES PENDIENTES (DT 23.1 LIS). Deducciones por doble imposición interna (DT 23.1 LIS). Pendiente de aplicación a principio del período [00892]</t>
  </si>
  <si>
    <t>LÍMITE DE GASTOS FINANCIEROS, CONVERSIÓN DE ACTIVOS, RESERVA DE CAPITALIZACIÓN, DOTACIONES DEL ART. 11.12, BASES IMPONIBLES NEGATIVAS, RESERVA DE NIVELACIÓN Y DEDUCCIONES PENDIENTES (DT 23.1 LIS). Deducciones por doble imposición interna (DT 23.1 LIS). Aplicado en esta liquidación [00893]</t>
  </si>
  <si>
    <t>LÍMITE DE GASTOS FINANCIEROS, CONVERSIÓN DE ACTIVOS, RESERVA DE CAPITALIZACIÓN, DOTACIONES DEL ART. 11.12, BASES IMPONIBLES NEGATIVAS, RESERVA DE NIVELACIÓN Y DEDUCCIONES PENDIENTES (DT 23.1 LIS). Deducciones por doble imposición interna (DT 23.1 LIS). Pendiente de aplicación en períodos futuros [00917]</t>
  </si>
  <si>
    <t>LÍMITE DE GASTOS FINANCIEROS, CONVERSIÓN DE ACTIVOS, RESERVA DE CAPITALIZACIÓN, DOTACIONES DEL ART. 11.12, BASES IMPONIBLES NEGATIVAS, RESERVA DE NIVELACIÓN Y DEDUCCIONES PENDIENTES (ART. 74.3 LIS). Deducciones por doble imposición internacional (RDLEG 4/2004). Pendiente de aplicacióna principio del período [02911]</t>
  </si>
  <si>
    <t>LÍMITE DE GASTOS FINANCIEROS, CONVERSIÓN DE ACTIVOS, RESERVA DE CAPITALIZACIÓN, DOTACIONES DEL ART. 11.12, BASES IMPONIBLES NEGATIVAS, RESERVA DE NIVELACIÓN Y DEDUCCIONES PENDIENTES (ART. 74.3 LIS). Deducciones por doble imposición internacional (RDLEG 4/2004). Aplicado en esta liquidación [02912]</t>
  </si>
  <si>
    <t>LÍMITE DE GASTOS FINANCIEROS, CONVERSIÓN DE ACTIVOS, RESERVA DE CAPITALIZACIÓN, DOTACIONES DEL ART. 11.12, BASES IMPONIBLES NEGATIVAS, RESERVA DE NIVELACIÓN Y DEDUCCIONES PENDIENTES (ART. 74.3 LIS). Deducciones por doble imposición internacional (RDLEG 4/2004). Pendiente de aplicación en períodos futuros [02913]</t>
  </si>
  <si>
    <t>LÍMITE DE GASTOS FINANCIEROS, CONVERSIÓN DE ACTIVOS, RESERVA DE CAPITALIZACIÓN, DOTACIONES DEL ART. 11.12, BASES IMPONIBLES NEGATIVAS, RESERVA DE NIVELACIÓN Y DEDUCCIONES PENDIENTES (ART. 74.3 LIS). Deducciones por doble imposición internacional (L.I.S.). Pendiente de aplicacióna principio del período [02914]</t>
  </si>
  <si>
    <t>LÍMITE DE GASTOS FINANCIEROS, CONVERSIÓN DE ACTIVOS, RESERVA DE CAPITALIZACIÓN, DOTACIONES DEL ART. 11.12, BASES IMPONIBLES NEGATIVAS, RESERVA DE NIVELACIÓN Y DEDUCCIONES PENDIENTES (ART. 74.3 LIS). Deducciones por doble imposición internacional (L.I.S.). Aplicado en esta liquidación [02915]</t>
  </si>
  <si>
    <t>LÍMITE DE GASTOS FINANCIEROS, CONVERSIÓN DE ACTIVOS, RESERVA DE CAPITALIZACIÓN, DOTACIONES DEL ART. 11.12, BASES IMPONIBLES NEGATIVAS, RESERVA DE NIVELACIÓN Y DEDUCCIONES PENDIENTES (ART. 74.3 LIS). Deducciones por doble imposición internacional (L.I.S.). Pendiente de aplicación en períodos futuros [02916]</t>
  </si>
  <si>
    <t>LÍMITE DE GASTOS FINANCIEROS, CONVERSIÓN DE ACTIVOS, RESERVA DE CAPITALIZACIÓN, DOTACIONES DEL ART. 11.12, BASES IMPONIBLES NEGATIVAS, RESERVA DE NIVELACIÓN Y DEDUCCIONES PENDIENTES (ART. 74.3 LIS). Apoyo fiscal a la inversión y otras deducciones. Pendiente de aplicacióna principio del período [01925]</t>
  </si>
  <si>
    <t>LÍMITE DE GASTOS FINANCIEROS, CONVERSIÓN DE ACTIVOS, RESERVA DE CAPITALIZACIÓN, DOTACIONES DEL ART. 11.12, BASES IMPONIBLES NEGATIVAS, RESERVA DE NIVELACIÓN Y DEDUCCIONES PENDIENTES (ART. 74.3 LIS). Apoyo fiscal a la inversión y otras deducciones. Aplicado en esta liquidación [01926]</t>
  </si>
  <si>
    <t>LÍMITE DE GASTOS FINANCIEROS, CONVERSIÓN DE ACTIVOS, RESERVA DE CAPITALIZACIÓN, DOTACIONES DEL ART. 11.12, BASES IMPONIBLES NEGATIVAS, RESERVA DE NIVELACIÓN Y DEDUCCIONES PENDIENTES (ART. 74.3 LIS). Apoyo fiscal a la inversión y otras deducciones. Pendiente de aplicación en períodos futuros [01927]</t>
  </si>
  <si>
    <t>LÍMITE DE GASTOS FINANCIEROS, CONVERSIÓN DE ACTIVOS, RESERVA DE CAPITALIZACIÓN, DOTACIONES DEL ART. 11.12, BASES IMPONIBLES NEGATIVAS, RESERVA DE NIVELACIÓN Y DEDUCCIONES PENDIENTES (ART. 74.3 LIS). Deducción D.T. 24ª.7 L.I.S., art. 42 RDLEG 4/2004 y art. 36 ter Ley 43/95. Pendiente de aplicacióna principio del período [02917]</t>
  </si>
  <si>
    <t>LÍMITE DE GASTOS FINANCIEROS, CONVERSIÓN DE ACTIVOS, RESERVA DE CAPITALIZACIÓN, DOTACIONES DEL ART. 11.12, BASES IMPONIBLES NEGATIVAS, RESERVA DE NIVELACIÓN Y DEDUCCIONES PENDIENTES (ART. 74.3 LIS).Deducción D.T. 24ª.7 L.I.S., art. 42 RDLEG 4/2004 y art. 36 ter Ley 43/95. Aplicado en esta liquidación [02918]</t>
  </si>
  <si>
    <t>LÍMITE DE GASTOS FINANCIEROS, CONVERSIÓN DE ACTIVOS, RESERVA DE CAPITALIZACIÓN, DOTACIONES DEL ART. 11.12, BASES IMPONIBLES NEGATIVAS, RESERVA DE NIVELACIÓN Y DEDUCCIONES PENDIENTES (ART. 74.3 LIS). Deducción D.T. 24ª.7 L.I.S., art. 42 RDLEG 4/2004 y art. 36 ter Ley 43/95. Pendiente de aplicación en períodos futuros [02919]</t>
  </si>
  <si>
    <t>LÍMITE DE GASTOS FINANCIEROS, CONVERSIÓN DE ACTIVOS, RESERVA DE CAPITALIZACIÓN, DOTACIONES DEL ART. 11.12, BASES IMPONIBLES NEGATIVAS, RESERVA DE NIVELACIÓN Y DEDUCCIONES PENDIENTES (ART. 74.3 LIS). Deducción D.T. 24ª.1 L.I.S. Pendiente de aplicacióna principio del período [02920]</t>
  </si>
  <si>
    <t>LÍMITE DE GASTOS FINANCIEROS, CONVERSIÓN DE ACTIVOS, RESERVA DE CAPITALIZACIÓN, DOTACIONES DEL ART. 11.12, BASES IMPONIBLES NEGATIVAS, RESERVA DE NIVELACIÓN Y DEDUCCIONES PENDIENTES (ART. 74.3 LIS).Deducción D.T. 24ª.1 L.I.S.  Aplicado en esta liquidación [02921]</t>
  </si>
  <si>
    <t>LÍMITE DE GASTOS FINANCIEROS, CONVERSIÓN DE ACTIVOS, RESERVA DE CAPITALIZACIÓN, DOTACIONES DEL ART. 11.12, BASES IMPONIBLES NEGATIVAS, RESERVA DE NIVELACIÓN Y DEDUCCIONES PENDIENTES (ART. 74.3 LIS). Deducción D.T. 24ª.1 L.I.S. Pendiente de aplicación en períodos futuros [02922]</t>
  </si>
  <si>
    <t>LÍMITE DE GASTOS FINANCIEROS, CONVERSIÓN DE ACTIVOS, RESERVA DE CAPITALIZACIÓN, DOTACIONES DEL ART. 11.12, BASES IMPONIBLES NEGATIVAS, RESERVA DE NIVELACIÓN Y DEDUCCIONES PENDIENTES (ART. 74.3 LIS). Deducción inversión en Canarias. Ley 20/1991. Pendiente de aplicacióna principio del período [02923]</t>
  </si>
  <si>
    <t>LÍMITE DE GASTOS FINANCIEROS, CONVERSIÓN DE ACTIVOS, RESERVA DE CAPITALIZACIÓN, DOTACIONES DEL ART. 11.12, BASES IMPONIBLES NEGATIVAS, RESERVA DE NIVELACIÓN Y DEDUCCIONES PENDIENTES (ART. 74.3 LIS).Deducción inversión en Canarias. Ley 20/1991. Aplicado en esta liquidación [02924]</t>
  </si>
  <si>
    <t>LÍMITE DE GASTOS FINANCIEROS, CONVERSIÓN DE ACTIVOS, RESERVA DE CAPITALIZACIÓN, DOTACIONES DEL ART. 11.12, BASES IMPONIBLES NEGATIVAS, RESERVA DE NIVELACIÓN Y DEDUCCIONES PENDIENTES (ART. 74.3 LIS). Deducción inversión en Canarias. Ley 20/1991. Pendiente de aplicación en períodos futuros [02925]</t>
  </si>
  <si>
    <t>LÍMITE DE GASTOS FINANCIEROS, CONVERSIÓN DE ACTIVOS, RESERVA DE CAPITALIZACIÓN, DOTACIONES DEL ART. 11.12, BASES IMPONIBLES NEGATIVAS, RESERVA DE NIVELACIÓN Y DEDUCCIONES PENDIENTES (ART. 74.3 LIS). Deducciones para incentivar determinadas actividades (Cap. IV Tit. VI
y DT 24ª.3 LIS). Pendiente de aplicacióna principio del período [02926]</t>
  </si>
  <si>
    <t>LÍMITE DE GASTOS FINANCIEROS, CONVERSIÓN DE ACTIVOS, RESERVA DE CAPITALIZACIÓN, DOTACIONES DEL ART. 11.12, BASES IMPONIBLES NEGATIVAS, RESERVA DE NIVELACIÓN Y DEDUCCIONES PENDIENTES (ART. 74.3 LIS).Deducciones para incentivar determinadas actividades (Cap. IV Tit. VI
y DT 24ª.3 LIS). Aplicado en esta liquidación [02927]</t>
  </si>
  <si>
    <t>LÍMITE DE GASTOS FINANCIEROS, CONVERSIÓN DE ACTIVOS, RESERVA DE CAPITALIZACIÓN, DOTACIONES DEL ART. 11.12, BASES IMPONIBLES NEGATIVAS, RESERVA DE NIVELACIÓN Y DEDUCCIONES PENDIENTES (ART. 74.3 LIS). Deducciones para incentivar determinadas actividades (Cap. IV Tit. VI
y DT 24ª.3 LIS). Pendiente de aplicación en períodos futuros [02928]</t>
  </si>
  <si>
    <t>LÍMITE DE GASTOS FINANCIEROS, CONVERSIÓN DE ACTIVOS, RESERVA DE CAPITALIZACIÓN, DOTACIONES DEL ART. 11.12, BASES IMPONIBLES NEGATIVAS, RESERVA DE NIVELACIÓN Y DEDUCCIONES PENDIENTES (ART. 74.3 LIS). Deducciones por producciones cinematográficas extranjeras(art.36.2 LIS). Pendiente de aplicacióna principio del período [01928]</t>
  </si>
  <si>
    <t>LÍMITE DE GASTOS FINANCIEROS, CONVERSIÓN DE ACTIVOS, RESERVA DE CAPITALIZACIÓN, DOTACIONES DEL ART. 11.12, BASES IMPONIBLES NEGATIVAS, RESERVA DE NIVELACIÓN Y DEDUCCIONES PENDIENTES (ART. 74.3 LIS). Deducciones por producciones cinematográficas extranjeras(art.36.2 LIS).. Aplicado en esta liquidación [01929]</t>
  </si>
  <si>
    <t>LÍMITE DE GASTOS FINANCIEROS, CONVERSIÓN DE ACTIVOS, RESERVA DE CAPITALIZACIÓN, DOTACIONES DEL ART. 11.12, BASES IMPONIBLES NEGATIVAS, RESERVA DE NIVELACIÓN Y DEDUCCIONES PENDIENTES (ART. 74.3 LIS). Deducciones por producciones cinematográficas extranjeras(art.36.2 LIS).. Pendiente de aplicación en períodos futuros [01930]</t>
  </si>
  <si>
    <t>LÍMITE DE GASTOS FINANCIEROS, CONVERSIÓN DE ACTIVOS, RESERVA DE CAPITALIZACIÓN, DOTACIONES DEL ART. 11.12, BASES IMPONIBLES NEGATIVAS, RESERVA DE NIVELACIÓN Y DEDUCCIONES PENDIENTES (ART. 74.3 LIS). Deducciones por producciones cinematográficas extranjeras en Canarias(art.36.2 LIS y DA 14ª Ley 19/1994). Pendiente de aplicacióna principio del período [01931]</t>
  </si>
  <si>
    <t>LÍMITE DE GASTOS FINANCIEROS, CONVERSIÓN DE ACTIVOS, RESERVA DE CAPITALIZACIÓN, DOTACIONES DEL ART. 11.12, BASES IMPONIBLES NEGATIVAS, RESERVA DE NIVELACIÓN Y DEDUCCIONES PENDIENTES (ART. 74.3 LIS).Deducciones por producciones cinematográficas extranjeras en Canarias(art.36.2 LIS y DA 14ª Ley 19/1994). . Aplicado en esta liquidación [01932]</t>
  </si>
  <si>
    <t>LÍMITE DE GASTOS FINANCIEROS, CONVERSIÓN DE ACTIVOS, RESERVA DE CAPITALIZACIÓN, DOTACIONES DEL ART. 11.12, BASES IMPONIBLES NEGATIVAS, RESERVA DE NIVELACIÓN Y DEDUCCIONES PENDIENTES (ART. 74.3 LIS). Deducciones por producciones cinematográficas extranjeras en Canarias(art.36.2 LIS y DA 14ª Ley 19/1994). .. Pendiente de aplicación en períodos futuros [01933]</t>
  </si>
  <si>
    <t>LÍMITE DE GASTOS FINANCIEROS, CONVERSIÓN DE ACTIVOS, RESERVA DE CAPITALIZACIÓN, DOTACIONES DEL ART. 11.12, BASES IMPONIBLES NEGATIVAS, RESERVA DE NIVELACIÓN Y DEDUCCIONES PENDIENTES (ART. 74.3 LIS). Deducciones inversiones y gastos realizados por las autoridades portuarias (art. 38 bis LIS). Pendiente de aplicacióna principio del período [01934]</t>
  </si>
  <si>
    <t>LÍMITE DE GASTOS FINANCIEROS, CONVERSIÓN DE ACTIVOS, RESERVA DE CAPITALIZACIÓN, DOTACIONES DEL ART. 11.12, BASES IMPONIBLES NEGATIVAS, RESERVA DE NIVELACIÓN Y DEDUCCIONES PENDIENTES (ART. 74.3 LIS). Deducciones inversiones y gastos realizados por las autoridades portuarias (art. 38 bis LIS) . Aplicado en esta liquidación [01935]</t>
  </si>
  <si>
    <t>LÍMITE DE GASTOS FINANCIEROS, CONVERSIÓN DE ACTIVOS, RESERVA DE CAPITALIZACIÓN, DOTACIONES DEL ART. 11.12, BASES IMPONIBLES NEGATIVAS, RESERVA DE NIVELACIÓN Y DEDUCCIONES PENDIENTES (ART. 74.3 LIS).  Deducciones inversiones y gastos realizados por las autoridades portuarias (art. 38 bis LIS). Pendiente de aplicación en períodos futuros [01936]</t>
  </si>
  <si>
    <t>LÍMITE DE GASTOS FINANCIEROS, CONVERSIÓN DE ACTIVOS, RESERVA DE CAPITALIZACIÓN, DOTACIONES DEL ART. 11.12, BASES IMPONIBLES NEGATIVAS, RESERVA DE NIVELACIÓN Y DEDUCCIONES PENDIENTES (ART. 74.3 LIS). Deducciones I+D+i excluidas del límite. Opción art. 39.2 L.I.S.. Pendiente de aplicacióna principio del período [02929]</t>
  </si>
  <si>
    <t>LÍMITE DE GASTOS FINANCIEROS, CONVERSIÓN DE ACTIVOS, RESERVA DE CAPITALIZACIÓN, DOTACIONES DEL ART. 11.12, BASES IMPONIBLES NEGATIVAS, RESERVA DE NIVELACIÓN Y DEDUCCIONES PENDIENTES (ART. 74.3 LIS).Deducciones I+D+i excluidas del límite. Opción art. 39.2 L.I.S.. Aplicado en esta liquidación [02930]</t>
  </si>
  <si>
    <t>LÍMITE DE GASTOS FINANCIEROS, CONVERSIÓN DE ACTIVOS, RESERVA DE CAPITALIZACIÓN, DOTACIONES DEL ART. 11.12, BASES IMPONIBLES NEGATIVAS, RESERVA DE NIVELACIÓN Y DEDUCCIONES PENDIENTES (ART. 74.3 LIS). Deducción donativos a entidades sin fi nes de lucro (Ley 49/2002). Pendiente de aplicacióna principio del período [02931]</t>
  </si>
  <si>
    <t>LÍMITE DE GASTOS FINANCIEROS, CONVERSIÓN DE ACTIVOS, RESERVA DE CAPITALIZACIÓN, DOTACIONES DEL ART. 11.12, BASES IMPONIBLES NEGATIVAS, RESERVA DE NIVELACIÓN Y DEDUCCIONES PENDIENTES (ART. 74.3 LIS).Deducción donativos a entidades sin fi nes de lucro (Ley 49/2002). Aplicado en esta liquidación [02932]</t>
  </si>
  <si>
    <t>LÍMITE DE GASTOS FINANCIEROS, CONVERSIÓN DE ACTIVOS, RESERVA DE CAPITALIZACIÓN, DOTACIONES DEL ART. 11.12, BASES IMPONIBLES NEGATIVAS, RESERVA DE NIVELACIÓN Y DEDUCCIONES PENDIENTES (ART. 74.3 LIS). Deducción donativos a entidades sin fi nes de lucro (Ley 49/2002). Pendiente de aplicación en períodos futuros [02933]</t>
  </si>
  <si>
    <t>LÍMITE DE GASTOS FINANCIEROS, CONVERSIÓN DE ACTIVOS, RESERVA DE CAPITALIZACIÓN, DOTACIONES DEL ART. 11.12, BASES IMPONIBLES NEGATIVAS, RESERVA DE NIVELACIÓN Y DEDUCCIONES PENDIENTES (ART. 74.3 LIS). Deducciones específicas de las entidades sometidas a normativa foral. Pendiente de aplicacióna principio del período [01937]</t>
  </si>
  <si>
    <t>LÍMITE DE GASTOS FINANCIEROS, CONVERSIÓN DE ACTIVOS, RESERVA DE CAPITALIZACIÓN, DOTACIONES DEL ART. 11.12, BASES IMPONIBLES NEGATIVAS, RESERVA DE NIVELACIÓN Y DEDUCCIONES PENDIENTES (ART. 74.3 LIS). Deducciones específicas de las entidades sometidas a normativa foral. Aplicado en esta liquidación [01938]</t>
  </si>
  <si>
    <t>LÍMITE DE GASTOS FINANCIEROS, CONVERSIÓN DE ACTIVOS, RESERVA DE CAPITALIZACIÓN, DOTACIONES DEL ART. 11.12, BASES IMPONIBLES NEGATIVAS, RESERVA DE NIVELACIÓN Y DEDUCCIONES PENDIENTES (ART. 74.3 LIS).  Deducciones específicas de las entidades sometidas a normativa foral. Pendiente de aplicación en períodos futuros [01939]</t>
  </si>
  <si>
    <t>LÍMITE DE GASTOS FINANCIEROS, CONVERSIÓN DE ACTIVOS, RESERVA DE CAPITALIZACIÓN, DOTACIONES DEL ART. 11.12, BASES IMPONIBLES NEGATIVAS, RESERVA DE NIVELACIÓN Y DEDUCCIONES PENDIENTES (ART. 74.3 LIS). Deducción art. 37, apdos 1 y 3 L.I.S.. Pendiente de aplicacióna principio del período [02934]</t>
  </si>
  <si>
    <t>LÍMITE DE GASTOS FINANCIEROS, CONVERSIÓN DE ACTIVOS, RESERVA DE CAPITALIZACIÓN, DOTACIONES DEL ART. 11.12, BASES IMPONIBLES NEGATIVAS, RESERVA DE NIVELACIÓN Y DEDUCCIONES PENDIENTES (ART. 74.3 LIS).Deducción art. 37, apdos 1 y 3 L.I.S.. Aplicado en esta liquidación [02935]</t>
  </si>
  <si>
    <t>LÍMITE DE GASTOS FINANCIEROS, CONVERSIÓN DE ACTIVOS, RESERVA DE CAPITALIZACIÓN, DOTACIONES DEL ART. 11.12, BASES IMPONIBLES NEGATIVAS, RESERVA DE NIVELACIÓN Y DEDUCCIONES PENDIENTES (ART. 74.3 LIS).Deducción art. 37, apdos 1 y 3 L.I.S.. Pendiente de aplicación en períodos futuros [02936]</t>
  </si>
  <si>
    <t>LÍMITE DE GASTOS FINANCIEROS, CONVERSIÓN DE ACTIVOS, RESERVA DE CAPITALIZACIÓN, DOTACIONES DEL ART. 11.12, BASES IMPONIBLES NEGATIVAS, RESERVA DE NIVELACIÓN Y DEDUCCIONES PENDIENTES (ART. 74.3 LIS). Deducción art. 37, apdos 2 y 3 L.I.S.. Pendiente de aplicacióna principio del período [02937]</t>
  </si>
  <si>
    <t>LÍMITE DE GASTOS FINANCIEROS, CONVERSIÓN DE ACTIVOS, RESERVA DE CAPITALIZACIÓN, DOTACIONES DEL ART. 11.12, BASES IMPONIBLES NEGATIVAS, RESERVA DE NIVELACIÓN Y DEDUCCIONES PENDIENTES (ART. 74.3 LIS).Deducción art. 37, apdos 2 y 3 L.I.S.. Aplicado en esta liquidación [02938]</t>
  </si>
  <si>
    <t>LÍMITE DE GASTOS FINANCIEROS, CONVERSIÓN DE ACTIVOS, RESERVA DE CAPITALIZACIÓN, DOTACIONES DEL ART. 11.12, BASES IMPONIBLES NEGATIVAS, RESERVA DE NIVELACIÓN Y DEDUCCIONES PENDIENTES (ART. 74.3 LIS).Deducción art. 37, apdos 2 y 3 L.I.S.. Pendiente de aplicación en períodos futuros [02939]</t>
  </si>
  <si>
    <t>Limitación gastos financieros netos asumidos por las entidades de un grupo previo integradas al grupo (art. 74.3 b) LIS). Límite del 30% del beneficio operativo teniendo en cuenta eliminaciones e incorporaciones [02940]</t>
  </si>
  <si>
    <t>LÍMITE DE GASTOS FINANCIEROS, CONVERSIÓN DE ACTIVOS, RESERVA DE CAPITALIZACIÓN, DOTACIONES DEL ART. 11.12, BASES IMPONIBLES NEGATIVAS, RESERVA DE NIVELACIÓN Y DEDUCCIONES PENDIENTES (ART. 74.3 LIS).Gastos financieros netos de las entidades del grupo previo pendientes de deducción. Importe generado. Pendiente de aplicación a principio del período. Por límite 16.5, 67 b) y/o 83 L.I.S [02941]</t>
  </si>
  <si>
    <t>LÍMITE DE GASTOS FINANCIEROS, CONVERSIÓN DE ACTIVOS, RESERVA DE CAPITALIZACIÓN, DOTACIONES DEL ART. 11.12, BASES IMPONIBLES NEGATIVAS, RESERVA DE NIVELACIÓN Y DEDUCCIONES PENDIENTES (ART. 74.3 LIS).Gastos financieros netos de las entidades del grupo previo pendientes de deducción. Importe generado. Pendiente de aplicación a principio del período. Resto [02942]</t>
  </si>
  <si>
    <t>LÍMITE DE GASTOS FINANCIEROS, CONVERSIÓN DE ACTIVOS, RESERVA DE CAPITALIZACIÓN, DOTACIONES DEL ART. 11.12, BASES IMPONIBLES NEGATIVAS, RESERVA DE NIVELACIÓN Y DEDUCCIONES PENDIENTES (ART. 74.3 LIS).Gastos financieros netos de las entidades del grupo previo pendientes de deducción. Aplicado en esta liquidación [02943]</t>
  </si>
  <si>
    <t>LÍMITE DE GASTOS FINANCIEROS, CONVERSIÓN DE ACTIVOS, RESERVA DE CAPITALIZACIÓN, DOTACIONES DEL ART. 11.12, BASES IMPONIBLES NEGATIVAS, RESERVA DE NIVELACIÓN Y DEDUCCIONES PENDIENTES (ART. 74.3 LIS).Gastos financieros netos de las entidades del grupo previo pendientes de deducción. Pendiente de aplicación en períodos futuros. Por límite 16.5, 67 b) y/o 83 L.I.S. [02944]</t>
  </si>
  <si>
    <t>LÍMITE DE GASTOS FINANCIEROS, CONVERSIÓN DE ACTIVOS, RESERVA DE CAPITALIZACIÓN, DOTACIONES DEL ART. 11.12, BASES IMPONIBLES NEGATIVAS, RESERVA DE NIVELACIÓN Y DEDUCCIONES PENDIENTES (ART. 74.3 LIS).Gastos financieros netos de las entidades del grupo previo pendientes de deducción. Pendiente de aplicación en períodos futuros. Resto [02945]</t>
  </si>
  <si>
    <t>LÍMITE DE GASTOS FINANCIEROS, CONVERSIÓN DE ACTIVOS, RESERVA DE CAPITALIZACIÓN, DOTACIONES DEL ART. 11.12, BASES IMPONIBLES NEGATIVAS, RESERVA DE NIVELACIÓN Y DEDUCCIONES PENDIENTES (ART. 74.3 LIS).Pendiente de adicción por límite benefi cio operativo no aplicado de las entidades del grupo previo. Pendiente de aplicación a principio del período [02947]</t>
  </si>
  <si>
    <t>LÍMITE DE GASTOS FINANCIEROS, CONVERSIÓN DE ACTIVOS, RESERVA DE CAPITALIZACIÓN, DOTACIONES DEL ART. 11.12, BASES IMPONIBLES NEGATIVAS, RESERVA DE NIVELACIÓN Y DEDUCCIONES PENDIENTES (ART. 74.3 LIS). Pendiente de adicción por límite benefi cio operativo no aplicado de las entidades del grupo previo. Aplicado a esta liquidación [02948]</t>
  </si>
  <si>
    <t>LÍMITE DE GASTOS FINANCIEROS, CONVERSIÓN DE ACTIVOS, RESERVA DE CAPITALIZACIÓN, DOTACIONES DEL ART. 11.12, BASES IMPONIBLES NEGATIVAS, RESERVA DE NIVELACIÓN Y DEDUCCIONES PENDIENTES (ART. 74.3 LIS). Pendiente de adicción por límite benefi cio operativo no aplicado de las entidades del grupo previo. Pendiente de aplicación en períodos futuros [02949]</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</si>
  <si>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a principio del período (generados hasta 2015). Con prestación patrimonial. [02709]</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</si>
  <si>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a principio del período (generados hasta 2015). Sin prestación patrimonial. [02710]</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</si>
  <si>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Aplicado/convertido en esta liquidación. [02711]</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</si>
  <si>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en períodos futuros (generados hasta 2015). Con prestación patrimonial. [02712]</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</si>
  <si>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en períodos futuros (generados hasta 2015). Sin prestación patrimonial. [02713]</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</si>
  <si>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Suma de cuotas líquidas positivas de períodos impositivos transcurridos entre 2008 y 2015. [02714]</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</si>
  <si>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a principio del período (generados a partir de 2016). Con derecho a conversión. [02715]</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</si>
  <si>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a principio del período (generados a partir de 2016). Sin derecho a conversión. [02716]</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</si>
  <si>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Aplicado/convertido en esta liquidación. [02717]</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</si>
  <si>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en períodos futuros (generados a partir de 2016). Con derecho a conversión. [02718]</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</si>
  <si>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AID pendientes de aplicación en períodos futuros (generados a partir de 2016). Sin derecho a conversión. [02719]</t>
  </si>
  <si>
    <t>LÍMITE DE GASTOS FINANCIEROS, CONVERSIÓN DE ACTIVOS, RESERVA DE CAPITALIZACIÓN, DOTACIONES DEL ART. 11.12, BASES IMPONIBLES NEGATIVAS, RESERVA DE NIVELACIÓN Y DEDUCCIONES PENDIENTES (ART. 74.3 LIS). Activos por impuesto diferido pendiente de aplicar o convertir generados antes de integrarse al grupo previo (arts. 130, DA 13ª y DT 33ª LIS). Exceso cuota líquida pendiente de aplicación en períodos futuros. [02720]</t>
  </si>
  <si>
    <t>&lt;/T22007B00&gt;</t>
  </si>
  <si>
    <t>RESULTADOS INTERNOS: Eliminaciones, incorporaciones y saldos pendientes.Clave de operación. 1</t>
  </si>
  <si>
    <t>RESULTADOS INTERNOS: Eliminaciones, incorporaciones y saldos pendientes.Bien o servicio transmitido. 1</t>
  </si>
  <si>
    <t>RESULTADOS INTERNOS: Eliminaciones, incorporaciones y saldos pendientes.N.I.F. de la Entidad transmitente. 1</t>
  </si>
  <si>
    <t>RESULTADOS INTERNOS: Eliminaciones, incorporaciones y saldos pendientes.N.I.F. de la Entidad adquirente. 1</t>
  </si>
  <si>
    <t>RESULTADOS INTERNOS: Eliminaciones, incorporaciones y saldos pendientes .Ejercicio de la eliminación. 1</t>
  </si>
  <si>
    <t>RESULTADOS INTERNOS: Eliminaciones, incorporaciones y saldos pendientes. Resultado pendiente de incorporar (inicio período). 1</t>
  </si>
  <si>
    <t>RESULTADOS INTERNOS: Eliminaciones, incorporaciones y saldos pendientes.Resultado eliminado en el período(**). 1</t>
  </si>
  <si>
    <t>RESULTADOS INTERNOS: Eliminaciones, incorporaciones y saldos pendientes. Resultado asumido por las entidades que salen del grupo (art. 65.1 LIS)(****)(****). 1</t>
  </si>
  <si>
    <t>Resultado incorporado mediante amortizaciones y deterioros de valor (sólo activos depreciables). 1</t>
  </si>
  <si>
    <t>RESULTADOS INTERNOS: Eliminaciones, incorporaciones y saldos pendientes .Resultado incorporado en el período. Resultado incorporado por enajenación del activo o cancelación del crédito. 1</t>
  </si>
  <si>
    <t>RESULTADOS INTERNOS: Eliminaciones, incorporaciones y saldos pendientes (1). Resultado incorporado en el período. Total resultado incorporado (***). 1</t>
  </si>
  <si>
    <t>RESULTADOS INTERNOS: Eliminaciones, incorporaciones y saldos pendientes. Resultado incorporado en el período. Resultado pendiente de incorporar (fin de período) (****). 1</t>
  </si>
  <si>
    <t>RESULTADOS INTERNOS: Eliminaciones, incorporaciones y saldos pendientes.Clave de operación. 2</t>
  </si>
  <si>
    <t>RESULTADOS INTERNOS: Eliminaciones, incorporaciones y saldos pendientes.Bien o servicio transmitido. 2</t>
  </si>
  <si>
    <t>RESULTADOS INTERNOS: Eliminaciones, incorporaciones y saldos pendientes.N.I.F. de la Entidad transmitente. 2</t>
  </si>
  <si>
    <t>RESULTADOS INTERNOS: Eliminaciones, incorporaciones y saldos pendientes.N.I.F. de la Entidad adquirente. 2</t>
  </si>
  <si>
    <t>RESULTADOS INTERNOS: Eliminaciones, incorporaciones y saldos pendientes .Ejercicio de la eliminación. 2</t>
  </si>
  <si>
    <t>RESULTADOS INTERNOS: Eliminaciones, incorporaciones y saldos pendientes. Resultado pendiente de incorporar (inicio período). 2</t>
  </si>
  <si>
    <t>RESULTADOS INTERNOS: Eliminaciones, incorporaciones y saldos pendientes.Resultado eliminado en el período(**). 2</t>
  </si>
  <si>
    <t>RESULTADOS INTERNOS: Eliminaciones, incorporaciones y saldos pendientes. Resultado asumido por las entidades que salen del grupo (art. 65.1 LIS)(****). 2</t>
  </si>
  <si>
    <t>Resultado incorporado mediante amortizaciones y deterioros de valor (sólo activos depreciables). 2</t>
  </si>
  <si>
    <t>RESULTADOS INTERNOS: Eliminaciones, incorporaciones y saldos pendientes .Resultado incorporado en el período. Resultado incorporado por enajenación del activo o cancelación del crédito. 2</t>
  </si>
  <si>
    <t>RESULTADOS INTERNOS: Eliminaciones, incorporaciones y saldos pendientes (1). Resultado incorporado en el período. Total resultado incorporado (***). 2</t>
  </si>
  <si>
    <t>RESULTADOS INTERNOS: Eliminaciones, incorporaciones y saldos pendientes. Resultado incorporado en el período. Resultado pendiente de incorporar (fi n de período) (****). 2</t>
  </si>
  <si>
    <t>RESULTADOS INTERNOS: Eliminaciones, incorporaciones y saldos pendientes.Clave de operación. 3</t>
  </si>
  <si>
    <t>RESULTADOS INTERNOS: Eliminaciones, incorporaciones y saldos pendientes.Bien o servicio transmitido. 3</t>
  </si>
  <si>
    <t>RESULTADOS INTERNOS: Eliminaciones, incorporaciones y saldos pendientes.N.I.F. de la Entidad transmitente. 3</t>
  </si>
  <si>
    <t>RESULTADOS INTERNOS: Eliminaciones, incorporaciones y saldos pendientes.N.I.F. de la Entidad adquirente. 3</t>
  </si>
  <si>
    <t>RESULTADOS INTERNOS: Eliminaciones, incorporaciones y saldos pendientes .Ejercicio de la eliminación. 3</t>
  </si>
  <si>
    <t>RESULTADOS INTERNOS: Eliminaciones, incorporaciones y saldos pendientes. Resultado pendiente de incorporar (inicio período). 3</t>
  </si>
  <si>
    <t>RESULTADOS INTERNOS: Eliminaciones, incorporaciones y saldos pendientes.Resultado eliminado en el período(**). 3</t>
  </si>
  <si>
    <t>RESULTADOS INTERNOS: Eliminaciones, incorporaciones y saldos pendientes. Resultado asumido por las entidades que salen del grupo (art. 65.1 LIS)(****). 3</t>
  </si>
  <si>
    <t>Resultado incorporado mediante amortizaciones y deterioros de valor (sólo activos depreciables). 3</t>
  </si>
  <si>
    <t>RESULTADOS INTERNOS: Eliminaciones, incorporaciones y saldos pendientes .Resultado incorporado en el período. Resultado incorporado por enajenación del activo o cancelación del crédito. 3</t>
  </si>
  <si>
    <t>RESULTADOS INTERNOS: Eliminaciones, incorporaciones y saldos pendientes (1). Resultado incorporado en el período. Total resultado incorporado (***). 3</t>
  </si>
  <si>
    <t>RESULTADOS INTERNOS: Eliminaciones, incorporaciones y saldos pendientes. Resultado incorporado en el período. Resultado pendiente de incorporar (fi n de período) (****). 3</t>
  </si>
  <si>
    <t>RESULTADOS INTERNOS: Eliminaciones, incorporaciones y saldos pendientes.Clave de operación. 4</t>
  </si>
  <si>
    <t>RESULTADOS INTERNOS: Eliminaciones, incorporaciones y saldos pendientes.Bien o servicio transmitido. 4</t>
  </si>
  <si>
    <t>RESULTADOS INTERNOS: Eliminaciones, incorporaciones y saldos pendientes.N.I.F. de la Entidad transmitente. 4</t>
  </si>
  <si>
    <t>RESULTADOS INTERNOS: Eliminaciones, incorporaciones y saldos pendientes.N.I.F. de la Entidad adquirente. 4</t>
  </si>
  <si>
    <t>RESULTADOS INTERNOS: Eliminaciones, incorporaciones y saldos pendientes .Ejercicio de la eliminación. 4</t>
  </si>
  <si>
    <t>RESULTADOS INTERNOS: Eliminaciones, incorporaciones y saldos pendientes. Resultado pendiente de incorporar (inicio período). 4</t>
  </si>
  <si>
    <t>RESULTADOS INTERNOS: Eliminaciones, incorporaciones y saldos pendientes.Resultado eliminado en el período(**). 4</t>
  </si>
  <si>
    <t>RESULTADOS INTERNOS: Eliminaciones, incorporaciones y saldos pendientes. Resultado asumido por las entidades que salen del grupo (art. 65.1 LIS)(****). 4</t>
  </si>
  <si>
    <t>Resultado incorporado mediante amortizaciones y deterioros de valor (sólo activos depreciables). 4</t>
  </si>
  <si>
    <t>RESULTADOS INTERNOS: Eliminaciones, incorporaciones y saldos pendientes .Resultado incorporado en el período. Resultado incorporado por enajenación del activo o cancelación del crédito. 4</t>
  </si>
  <si>
    <t>RESULTADOS INTERNOS: Eliminaciones, incorporaciones y saldos pendientes (1). Resultado incorporado en el período. Total resultado incorporado (***). 4</t>
  </si>
  <si>
    <t>RESULTADOS INTERNOS: Eliminaciones, incorporaciones y saldos pendientes. Resultado incorporado en el período. Resultado pendiente de incorporar (fi n de período) (****). 4</t>
  </si>
  <si>
    <t>RESULTADOS INTERNOS: Eliminaciones, incorporaciones y saldos pendientes.Clave de operación. 5</t>
  </si>
  <si>
    <t>RESULTADOS INTERNOS: Eliminaciones, incorporaciones y saldos pendientes.Bien o servicio transmitido. 5</t>
  </si>
  <si>
    <t>RESULTADOS INTERNOS: Eliminaciones, incorporaciones y saldos pendientes.N.I.F. de la Entidad transmitente. 5</t>
  </si>
  <si>
    <t>RESULTADOS INTERNOS: Eliminaciones, incorporaciones y saldos pendientes.N.I.F. de la Entidad adquirente. 5</t>
  </si>
  <si>
    <t>RESULTADOS INTERNOS: Eliminaciones, incorporaciones y saldos pendientes .Ejercicio de la eliminación. 5</t>
  </si>
  <si>
    <t>RESULTADOS INTERNOS: Eliminaciones, incorporaciones y saldos pendientes. Resultado pendiente de incorporar (inicio período). 5</t>
  </si>
  <si>
    <t>RESULTADOS INTERNOS: Eliminaciones, incorporaciones y saldos pendientes.Resultado eliminado en el período(**). 5</t>
  </si>
  <si>
    <t>RESULTADOS INTERNOS: Eliminaciones, incorporaciones y saldos pendientes. Resultado asumido por las entidades que salen del grupo (art. 65.1 LIS)(****). 5</t>
  </si>
  <si>
    <t>Resultado incorporado mediante amortizaciones y deterioros de valor (sólo activos depreciables). 5</t>
  </si>
  <si>
    <t>RESULTADOS INTERNOS: Eliminaciones, incorporaciones y saldos pendientes .Resultado incorporado en el período. Resultado incorporado por enajenación del activo o cancelación del crédito. 5</t>
  </si>
  <si>
    <t>RESULTADOS INTERNOS: Eliminaciones, incorporaciones y saldos pendientes (1). Resultado incorporado en el período. Total resultado incorporado (***). 5</t>
  </si>
  <si>
    <t>RESULTADOS INTERNOS: Eliminaciones, incorporaciones y saldos pendientes. Resultado incorporado en el período. Resultado pendiente de incorporar (fi n de período) (****). 5</t>
  </si>
  <si>
    <t>RESULTADOS INTERNOS: Eliminaciones, incorporaciones y saldos pendientes.Clave de operación. 6</t>
  </si>
  <si>
    <t>RESULTADOS INTERNOS: Eliminaciones, incorporaciones y saldos pendientes.Bien o servicio transmitido. 6</t>
  </si>
  <si>
    <t>RESULTADOS INTERNOS: Eliminaciones, incorporaciones y saldos pendientes.N.I.F. de la Entidad transmitente. 6</t>
  </si>
  <si>
    <t>RESULTADOS INTERNOS: Eliminaciones, incorporaciones y saldos pendientes.N.I.F. de la Entidad adquirente. 6</t>
  </si>
  <si>
    <t>RESULTADOS INTERNOS: Eliminaciones, incorporaciones y saldos pendientes .Ejercicio de la eliminación. 6</t>
  </si>
  <si>
    <t>RESULTADOS INTERNOS: Eliminaciones, incorporaciones y saldos pendientes. Resultado pendiente de incorporar (inicio período). 6</t>
  </si>
  <si>
    <t>RESULTADOS INTERNOS: Eliminaciones, incorporaciones y saldos pendientes.Resultado eliminado en el período(**). 6</t>
  </si>
  <si>
    <t>RESULTADOS INTERNOS: Eliminaciones, incorporaciones y saldos pendientes. Resultado asumido por las entidades que salen del grupo (art. 65.1 LIS)(****). 6</t>
  </si>
  <si>
    <t>Resultado incorporado mediante amortizaciones y deterioros de valor (sólo activos depreciables). 6</t>
  </si>
  <si>
    <t>RESULTADOS INTERNOS: Eliminaciones, incorporaciones y saldos pendientes .Resultado incorporado en el período. Resultado incorporado por enajenación del activo o cancelación del crédito. 6</t>
  </si>
  <si>
    <t>RESULTADOS INTERNOS: Eliminaciones, incorporaciones y saldos pendientes (1). Resultado incorporado en el período. Total resultado incorporado (***). 6</t>
  </si>
  <si>
    <t>RESULTADOS INTERNOS: Eliminaciones, incorporaciones y saldos pendientes. Resultado incorporado en el período. Resultado pendiente de incorporar (fi n de período) (****). 6</t>
  </si>
  <si>
    <t>RESULTADOS INTERNOS: Eliminaciones, incorporaciones y saldos pendientes.Clave de operación. 7</t>
  </si>
  <si>
    <t>RESULTADOS INTERNOS: Eliminaciones, incorporaciones y saldos pendientes.Bien o servicio transmitido. 7</t>
  </si>
  <si>
    <t>RESULTADOS INTERNOS: Eliminaciones, incorporaciones y saldos pendientes.N.I.F. de la Entidad transmitente. 7</t>
  </si>
  <si>
    <t>RESULTADOS INTERNOS: Eliminaciones, incorporaciones y saldos pendientes.N.I.F. de la Entidad adquirente. 7</t>
  </si>
  <si>
    <t>RESULTADOS INTERNOS: Eliminaciones, incorporaciones y saldos pendientes .Ejercicio de la eliminación. 7</t>
  </si>
  <si>
    <t>RESULTADOS INTERNOS: Eliminaciones, incorporaciones y saldos pendientes. Resultado pendiente de incorporar (inicio período). 7</t>
  </si>
  <si>
    <t>RESULTADOS INTERNOS: Eliminaciones, incorporaciones y saldos pendientes.Resultado eliminado en el período(**). 7</t>
  </si>
  <si>
    <t>RESULTADOS INTERNOS: Eliminaciones, incorporaciones y saldos pendientes. Resultado asumido por las entidades que salen del grupo (art. 65.1 LIS)(****). 7</t>
  </si>
  <si>
    <t>Resultado incorporado mediante amortizaciones y deterioros de valor (sólo activos depreciables). 7</t>
  </si>
  <si>
    <t>RESULTADOS INTERNOS: Eliminaciones, incorporaciones y saldos pendientes .Resultado incorporado en el período. Resultado incorporado por enajenación del activo o cancelación del crédito. 7</t>
  </si>
  <si>
    <t>RESULTADOS INTERNOS: Eliminaciones, incorporaciones y saldos pendientes (1). Resultado incorporado en el período. Total resultado incorporado (***). 7</t>
  </si>
  <si>
    <t>RESULTADOS INTERNOS: Eliminaciones, incorporaciones y saldos pendientes. Resultado incorporado en el período. Resultado pendiente de incorporar (fi n de período) (****). 7</t>
  </si>
  <si>
    <t>RESULTADOS INTERNOS: Eliminaciones, incorporaciones y saldos pendientes.Clave de operación. 8</t>
  </si>
  <si>
    <t>RESULTADOS INTERNOS: Eliminaciones, incorporaciones y saldos pendientes.Bien o servicio transmitido. 8</t>
  </si>
  <si>
    <t>RESULTADOS INTERNOS: Eliminaciones, incorporaciones y saldos pendientes.N.I.F. de la Entidad transmitente. 8</t>
  </si>
  <si>
    <t>RESULTADOS INTERNOS: Eliminaciones, incorporaciones y saldos pendientes.N.I.F. de la Entidad adquirente. 8</t>
  </si>
  <si>
    <t>RESULTADOS INTERNOS: Eliminaciones, incorporaciones y saldos pendientes .Ejercicio de la eliminación. 8</t>
  </si>
  <si>
    <t>RESULTADOS INTERNOS: Eliminaciones, incorporaciones y saldos pendientes. Resultado pendiente de incorporar (inicio período). 8</t>
  </si>
  <si>
    <t>RESULTADOS INTERNOS: Eliminaciones, incorporaciones y saldos pendientes.Resultado eliminado en el período(**). 8</t>
  </si>
  <si>
    <t>RESULTADOS INTERNOS: Eliminaciones, incorporaciones y saldos pendientes. Resultado asumido por las entidades que salen del grupo (art. 65.1 LIS)(****). 8</t>
  </si>
  <si>
    <t>Resultado incorporado mediante amortizaciones y deterioros de valor (sólo activos depreciables). 8</t>
  </si>
  <si>
    <t>RESULTADOS INTERNOS: Eliminaciones, incorporaciones y saldos pendientes .Resultado incorporado en el período. Resultado incorporado por enajenación del activo o cancelación del crédito. 8</t>
  </si>
  <si>
    <t>RESULTADOS INTERNOS: Eliminaciones, incorporaciones y saldos pendientes (1). Resultado incorporado en el período. Total resultado incorporado (***). 8</t>
  </si>
  <si>
    <t>RESULTADOS INTERNOS: Eliminaciones, incorporaciones y saldos pendientes. Resultado incorporado en el período. Resultado pendiente de incorporar (fi n de período) (****). 8</t>
  </si>
  <si>
    <t>RESULTADOS INTERNOS: Eliminaciones, incorporaciones y saldos pendientes.Clave de operación. 9</t>
  </si>
  <si>
    <t>RESULTADOS INTERNOS: Eliminaciones, incorporaciones y saldos pendientes.Bien o servicio transmitido. 9</t>
  </si>
  <si>
    <t>RESULTADOS INTERNOS: Eliminaciones, incorporaciones y saldos pendientes.N.I.F. de la Entidad transmitente. 9</t>
  </si>
  <si>
    <t>RESULTADOS INTERNOS: Eliminaciones, incorporaciones y saldos pendientes.N.I.F. de la Entidad adquirente. 9</t>
  </si>
  <si>
    <t>RESULTADOS INTERNOS: Eliminaciones, incorporaciones y saldos pendientes .Ejercicio de la eliminación. 9</t>
  </si>
  <si>
    <t>RESULTADOS INTERNOS: Eliminaciones, incorporaciones y saldos pendientes. Resultado pendiente de incorporar (inicio período). 9</t>
  </si>
  <si>
    <t>RESULTADOS INTERNOS: Eliminaciones, incorporaciones y saldos pendientes.Resultado eliminado en el período(**). 9</t>
  </si>
  <si>
    <t>RESULTADOS INTERNOS: Eliminaciones, incorporaciones y saldos pendientes. Resultado asumido por las entidades que salen del grupo (art. 65.1 LIS)(****). 9</t>
  </si>
  <si>
    <t>Resultado incorporado mediante amortizaciones y deterioros de valor (sólo activos depreciables). 9</t>
  </si>
  <si>
    <t>RESULTADOS INTERNOS: Eliminaciones, incorporaciones y saldos pendientes .Resultado incorporado en el período. Resultado incorporado por enajenación del activo o cancelación del crédito. 9</t>
  </si>
  <si>
    <t>RESULTADOS INTERNOS: Eliminaciones, incorporaciones y saldos pendientes (1). Resultado incorporado en el período. Total resultado incorporado (***). 9</t>
  </si>
  <si>
    <t>RESULTADOS INTERNOS: Eliminaciones, incorporaciones y saldos pendientes. Resultado incorporado en el período. Resultado pendiente de incorporar (fi n de período) (****). 9</t>
  </si>
  <si>
    <t>RESULTADOS INTERNOS: Eliminaciones, incorporaciones y saldos pendientes.Clave de operación. 10</t>
  </si>
  <si>
    <t>RESULTADOS INTERNOS: Eliminaciones, incorporaciones y saldos pendientes.Bien o servicio transmitido. 10</t>
  </si>
  <si>
    <t>RESULTADOS INTERNOS: Eliminaciones, incorporaciones y saldos pendientes.N.I.F. de la Entidad transmitente. 10</t>
  </si>
  <si>
    <t>RESULTADOS INTERNOS: Eliminaciones, incorporaciones y saldos pendientes.N.I.F. de la Entidad adquirente. 10</t>
  </si>
  <si>
    <t>RESULTADOS INTERNOS: Eliminaciones, incorporaciones y saldos pendientes .Ejercicio de la eliminación. 10</t>
  </si>
  <si>
    <t>RESULTADOS INTERNOS: Eliminaciones, incorporaciones y saldos pendientes. Resultado pendiente de incorporar (inicio período). 10</t>
  </si>
  <si>
    <t>RESULTADOS INTERNOS: Eliminaciones, incorporaciones y saldos pendientes.Resultado eliminado en el período(**). 10</t>
  </si>
  <si>
    <t>RESULTADOS INTERNOS: Eliminaciones, incorporaciones y saldos pendientes. Resultado asumido por las entidades que salen del grupo (art. 65.1 LIS)(****). 10</t>
  </si>
  <si>
    <t>Resultado incorporado mediante amortizaciones y deterioros de valor (sólo activos depreciables). 10</t>
  </si>
  <si>
    <t>RESULTADOS INTERNOS: Eliminaciones, incorporaciones y saldos pendientes .Resultado incorporado en el período. Resultado incorporado por enajenación del activo o cancelación del crédito. 10</t>
  </si>
  <si>
    <t>RESULTADOS INTERNOS: Eliminaciones, incorporaciones y saldos pendientes (1). Resultado incorporado en el período. Total resultado incorporado (***). 10</t>
  </si>
  <si>
    <t>RESULTADOS INTERNOS: Eliminaciones, incorporaciones y saldos pendientes. Resultado incorporado en el período. Resultado pendiente de incorporar (fi n de período) (****). 10</t>
  </si>
  <si>
    <t>RESULTADOS INTERNOS: Eliminaciones, incorporaciones y saldos pendientes.Clave de operación. 11</t>
  </si>
  <si>
    <t>RESULTADOS INTERNOS: Eliminaciones, incorporaciones y saldos pendientes.Bien o servicio transmitido. 11</t>
  </si>
  <si>
    <t>RESULTADOS INTERNOS: Eliminaciones, incorporaciones y saldos pendientes.N.I.F. de la Entidad transmitente. 11</t>
  </si>
  <si>
    <t>RESULTADOS INTERNOS: Eliminaciones, incorporaciones y saldos pendientes.N.I.F. de la Entidad adquirente. 11</t>
  </si>
  <si>
    <t>RESULTADOS INTERNOS: Eliminaciones, incorporaciones y saldos pendientes .Ejercicio de la eliminación. 11</t>
  </si>
  <si>
    <t>RESULTADOS INTERNOS: Eliminaciones, incorporaciones y saldos pendientes. Resultado pendiente de incorporar (inicio período). 11</t>
  </si>
  <si>
    <t>RESULTADOS INTERNOS: Eliminaciones, incorporaciones y saldos pendientes.Resultado eliminado en el período(**). 11</t>
  </si>
  <si>
    <t>RESULTADOS INTERNOS: Eliminaciones, incorporaciones y saldos pendientes. Resultado asumido por las entidades que salen del grupo (art. 65.1 LIS)(****). 11</t>
  </si>
  <si>
    <t>Resultado incorporado mediante amortizaciones y deterioros de valor (sólo activos depreciables). 11</t>
  </si>
  <si>
    <t>RESULTADOS INTERNOS: Eliminaciones, incorporaciones y saldos pendientes .Resultado incorporado en el período. Resultado incorporado por enajenación del activo o cancelación del crédito. 11</t>
  </si>
  <si>
    <t>RESULTADOS INTERNOS: Eliminaciones, incorporaciones y saldos pendientes (1). Resultado incorporado en el período. Total resultado incorporado (***). 11</t>
  </si>
  <si>
    <t>RESULTADOS INTERNOS: Eliminaciones, incorporaciones y saldos pendientes. Resultado incorporado en el período. Resultado pendiente de incorporar (fi n de período) (****). 11</t>
  </si>
  <si>
    <t>RESULTADOS INTERNOS: Eliminaciones, incorporaciones y saldos pendientes.Clave de operación. 12</t>
  </si>
  <si>
    <t>RESULTADOS INTERNOS: Eliminaciones, incorporaciones y saldos pendientes.Bien o servicio transmitido. 12</t>
  </si>
  <si>
    <t>RESULTADOS INTERNOS: Eliminaciones, incorporaciones y saldos pendientes.N.I.F. de la Entidad transmitente. 12</t>
  </si>
  <si>
    <t>RESULTADOS INTERNOS: Eliminaciones, incorporaciones y saldos pendientes.N.I.F. de la Entidad adquirente. 12</t>
  </si>
  <si>
    <t>RESULTADOS INTERNOS: Eliminaciones, incorporaciones y saldos pendientes .Ejercicio de la eliminación. 12</t>
  </si>
  <si>
    <t>RESULTADOS INTERNOS: Eliminaciones, incorporaciones y saldos pendientes. Resultado pendiente de incorporar (inicio período). 12</t>
  </si>
  <si>
    <t>RESULTADOS INTERNOS: Eliminaciones, incorporaciones y saldos pendientes.Resultado eliminado en el período(**). 12</t>
  </si>
  <si>
    <t>RESULTADOS INTERNOS: Eliminaciones, incorporaciones y saldos pendientes. Resultado asumido por las entidades que salen del grupo (art. 65.1 LIS)(****). 12</t>
  </si>
  <si>
    <t>Resultado incorporado mediante amortizaciones y deterioros de valor (sólo activos depreciables). 12</t>
  </si>
  <si>
    <t>RESULTADOS INTERNOS: Eliminaciones, incorporaciones y saldos pendientes .Resultado incorporado en el período. Resultado incorporado por enajenación del activo o cancelación del crédito. 12</t>
  </si>
  <si>
    <t>RESULTADOS INTERNOS: Eliminaciones, incorporaciones y saldos pendientes (1). Resultado incorporado en el período. Total resultado incorporado (***). 12</t>
  </si>
  <si>
    <t>RESULTADOS INTERNOS: Eliminaciones, incorporaciones y saldos pendientes. Resultado incorporado en el período. Resultado pendiente de incorporar (fi n de período) (****). 12</t>
  </si>
  <si>
    <t>RESULTADOS INTERNOS: Eliminaciones, incorporaciones y saldos pendientes.Clave de operación. 13</t>
  </si>
  <si>
    <t>RESULTADOS INTERNOS: Eliminaciones, incorporaciones y saldos pendientes.Bien o servicio transmitido. 13</t>
  </si>
  <si>
    <t>RESULTADOS INTERNOS: Eliminaciones, incorporaciones y saldos pendientes.N.I.F. de la Entidad transmitente. 13</t>
  </si>
  <si>
    <t>RESULTADOS INTERNOS: Eliminaciones, incorporaciones y saldos pendientes.N.I.F. de la Entidad adquirente. 13</t>
  </si>
  <si>
    <t>RESULTADOS INTERNOS: Eliminaciones, incorporaciones y saldos pendientes .Ejercicio de la eliminación. 13</t>
  </si>
  <si>
    <t>RESULTADOS INTERNOS: Eliminaciones, incorporaciones y saldos pendientes. Resultado pendiente de incorporar (inicio período). 13</t>
  </si>
  <si>
    <t>RESULTADOS INTERNOS: Eliminaciones, incorporaciones y saldos pendientes.Resultado eliminado en el período(**). 13</t>
  </si>
  <si>
    <t>RESULTADOS INTERNOS: Eliminaciones, incorporaciones y saldos pendientes. Resultado asumido por las entidades que salen del grupo (art. 65.1 LIS)(****). 13</t>
  </si>
  <si>
    <t>Resultado incorporado mediante amortizaciones y deterioros de valor (sólo activos depreciables). 13</t>
  </si>
  <si>
    <t>RESULTADOS INTERNOS: Eliminaciones, incorporaciones y saldos pendientes .Resultado incorporado en el período. Resultado incorporado por enajenación del activo o cancelación del crédito. 13</t>
  </si>
  <si>
    <t>RESULTADOS INTERNOS: Eliminaciones, incorporaciones y saldos pendientes (1). Resultado incorporado en el período. Total resultado incorporado (***). 13</t>
  </si>
  <si>
    <t>RESULTADOS INTERNOS: Eliminaciones, incorporaciones y saldos pendientes. Resultado incorporado en el período. Resultado pendiente de incorporar (fi n de período) (****). 13</t>
  </si>
  <si>
    <t>RESULTADOS INTERNOS: Eliminaciones, incorporaciones y saldos pendientes.Clave de operación. 14</t>
  </si>
  <si>
    <t>RESULTADOS INTERNOS: Eliminaciones, incorporaciones y saldos pendientes.Bien o servicio transmitido. 14</t>
  </si>
  <si>
    <t>RESULTADOS INTERNOS: Eliminaciones, incorporaciones y saldos pendientes.N.I.F. de la Entidad transmitente. 14</t>
  </si>
  <si>
    <t>RESULTADOS INTERNOS: Eliminaciones, incorporaciones y saldos pendientes.N.I.F. de la Entidad adquirente. 14</t>
  </si>
  <si>
    <t>RESULTADOS INTERNOS: Eliminaciones, incorporaciones y saldos pendientes .Ejercicio de la eliminación. 14</t>
  </si>
  <si>
    <t>RESULTADOS INTERNOS: Eliminaciones, incorporaciones y saldos pendientes. Resultado pendiente de incorporar (inicio período). 14</t>
  </si>
  <si>
    <t>RESULTADOS INTERNOS: Eliminaciones, incorporaciones y saldos pendientes.Resultado eliminado en el período(**). 14</t>
  </si>
  <si>
    <t>RESULTADOS INTERNOS: Eliminaciones, incorporaciones y saldos pendientes. Resultado asumido por las entidades que salen del grupo (art. 65.1 LIS)(****). 14</t>
  </si>
  <si>
    <t>Resultado incorporado mediante amortizaciones y deterioros de valor (sólo activos depreciables). 14</t>
  </si>
  <si>
    <t>RESULTADOS INTERNOS: Eliminaciones, incorporaciones y saldos pendientes .Resultado incorporado en el período. Resultado incorporado por enajenación del activo o cancelación del crédito. 14</t>
  </si>
  <si>
    <t>RESULTADOS INTERNOS: Eliminaciones, incorporaciones y saldos pendientes (1). Resultado incorporado en el período. Total resultado incorporado (***). 14</t>
  </si>
  <si>
    <t>RESULTADOS INTERNOS: Eliminaciones, incorporaciones y saldos pendientes. Resultado incorporado en el período. Resultado pendiente de incorporar (fi n de período) (****). 14</t>
  </si>
  <si>
    <t>RESULTADOS INTERNOS: Eliminaciones, incorporaciones y saldos pendientes.Clave de operación. 15</t>
  </si>
  <si>
    <t>RESULTADOS INTERNOS: Eliminaciones, incorporaciones y saldos pendientes.Bien o servicio transmitido. 15</t>
  </si>
  <si>
    <t>RESULTADOS INTERNOS: Eliminaciones, incorporaciones y saldos pendientes.N.I.F. de la Entidad transmitente. 15</t>
  </si>
  <si>
    <t>RESULTADOS INTERNOS: Eliminaciones, incorporaciones y saldos pendientes.N.I.F. de la Entidad adquirente. 15</t>
  </si>
  <si>
    <t>RESULTADOS INTERNOS: Eliminaciones, incorporaciones y saldos pendientes .Ejercicio de la eliminación. 15</t>
  </si>
  <si>
    <t>RESULTADOS INTERNOS: Eliminaciones, incorporaciones y saldos pendientes. Resultado pendiente de incorporar (inicio período). 15</t>
  </si>
  <si>
    <t>RESULTADOS INTERNOS: Eliminaciones, incorporaciones y saldos pendientes.Resultado eliminado en el período(**). 15</t>
  </si>
  <si>
    <t>RESULTADOS INTERNOS: Eliminaciones, incorporaciones y saldos pendientes. Resultado asumido por las entidades que salen del grupo (art. 65.1 LIS)(****). 15</t>
  </si>
  <si>
    <t>Resultado incorporado mediante amortizaciones y deterioros de valor (sólo activos depreciables). 15</t>
  </si>
  <si>
    <t>RESULTADOS INTERNOS: Eliminaciones, incorporaciones y saldos pendientes .Resultado incorporado en el período. Resultado incorporado por enajenación del activo o cancelación del crédito. 15</t>
  </si>
  <si>
    <t>RESULTADOS INTERNOS: Eliminaciones, incorporaciones y saldos pendientes (1). Resultado incorporado en el período. Total resultado incorporado (***). 15</t>
  </si>
  <si>
    <t>RESULTADOS INTERNOS: Eliminaciones, incorporaciones y saldos pendientes. Resultado incorporado en el período. Resultado pendiente de incorporar (fi n de período) (****). 15</t>
  </si>
  <si>
    <t>RESULTADOS INTERNOS: Eliminaciones, incorporaciones y saldos pendientes.Clave de operación. 16</t>
  </si>
  <si>
    <t>RESULTADOS INTERNOS: Eliminaciones, incorporaciones y saldos pendientes.Bien o servicio transmitido. 16</t>
  </si>
  <si>
    <t>RESULTADOS INTERNOS: Eliminaciones, incorporaciones y saldos pendientes.N.I.F. de la Entidad transmitente. 16</t>
  </si>
  <si>
    <t>RESULTADOS INTERNOS: Eliminaciones, incorporaciones y saldos pendientes.N.I.F. de la Entidad adquirente. 16</t>
  </si>
  <si>
    <t>RESULTADOS INTERNOS: Eliminaciones, incorporaciones y saldos pendientes .Ejercicio de la eliminación. 16</t>
  </si>
  <si>
    <t>RESULTADOS INTERNOS: Eliminaciones, incorporaciones y saldos pendientes. Resultado pendiente de incorporar (inicio período). 16</t>
  </si>
  <si>
    <t>RESULTADOS INTERNOS: Eliminaciones, incorporaciones y saldos pendientes.Resultado eliminado en el período(**). 16</t>
  </si>
  <si>
    <t>RESULTADOS INTERNOS: Eliminaciones, incorporaciones y saldos pendientes. Resultado asumido por las entidades que salen del grupo (art. 65.1 LIS)(****). 16</t>
  </si>
  <si>
    <t>Resultado incorporado mediante amortizaciones y deterioros de valor (sólo activos depreciables). 16</t>
  </si>
  <si>
    <t>RESULTADOS INTERNOS: Eliminaciones, incorporaciones y saldos pendientes .Resultado incorporado en el período. Resultado incorporado por enajenación del activo o cancelación del crédito. 16</t>
  </si>
  <si>
    <t>RESULTADOS INTERNOS: Eliminaciones, incorporaciones y saldos pendientes (1). Resultado incorporado en el período. Total resultado incorporado (***). 16</t>
  </si>
  <si>
    <t>RESULTADOS INTERNOS: Eliminaciones, incorporaciones y saldos pendientes. Resultado incorporado en el período. Resultado pendiente de incorporar (fi n de período) (****). 16</t>
  </si>
  <si>
    <t>RESULTADOS INTERNOS: Eliminaciones, incorporaciones y saldos pendientes.Clave de operación. 17</t>
  </si>
  <si>
    <t>RESULTADOS INTERNOS: Eliminaciones, incorporaciones y saldos pendientes.Bien o servicio transmitido. 17</t>
  </si>
  <si>
    <t>RESULTADOS INTERNOS: Eliminaciones, incorporaciones y saldos pendientes.N.I.F. de la Entidad transmitente. 17</t>
  </si>
  <si>
    <t>RESULTADOS INTERNOS: Eliminaciones, incorporaciones y saldos pendientes.N.I.F. de la Entidad adquirente. 17</t>
  </si>
  <si>
    <t>RESULTADOS INTERNOS: Eliminaciones, incorporaciones y saldos pendientes .Ejercicio de la eliminación. 17</t>
  </si>
  <si>
    <t>RESULTADOS INTERNOS: Eliminaciones, incorporaciones y saldos pendientes. Resultado pendiente de incorporar (inicio período). 17</t>
  </si>
  <si>
    <t>RESULTADOS INTERNOS: Eliminaciones, incorporaciones y saldos pendientes.Resultado eliminado en el período(**). 17</t>
  </si>
  <si>
    <t>RESULTADOS INTERNOS: Eliminaciones, incorporaciones y saldos pendientes. Resultado asumido por las entidades que salen del grupo (art. 65.1 LIS)(****). 17</t>
  </si>
  <si>
    <t>Resultado incorporado mediante amortizaciones y deterioros de valor (sólo activos depreciables). 17</t>
  </si>
  <si>
    <t>RESULTADOS INTERNOS: Eliminaciones, incorporaciones y saldos pendientes .Resultado incorporado en el período. Resultado incorporado por enajenación del activo o cancelación del crédito. 17</t>
  </si>
  <si>
    <t>RESULTADOS INTERNOS: Eliminaciones, incorporaciones y saldos pendientes (1). Resultado incorporado en el período. Total resultado incorporado (***). 17</t>
  </si>
  <si>
    <t>RESULTADOS INTERNOS: Eliminaciones, incorporaciones y saldos pendientes. Resultado incorporado en el período. Resultado pendiente de incorporar (fi n de período) (****). 17</t>
  </si>
  <si>
    <t>RESULTADOS INTERNOS: Eliminaciones, incorporaciones y saldos pendientes.Clave de operación. 18</t>
  </si>
  <si>
    <t>RESULTADOS INTERNOS: Eliminaciones, incorporaciones y saldos pendientes.Bien o servicio transmitido. 18</t>
  </si>
  <si>
    <t>RESULTADOS INTERNOS: Eliminaciones, incorporaciones y saldos pendientes.N.I.F. de la Entidad transmitente. 18</t>
  </si>
  <si>
    <t>RESULTADOS INTERNOS: Eliminaciones, incorporaciones y saldos pendientes.N.I.F. de la Entidad adquirente. 18</t>
  </si>
  <si>
    <t>RESULTADOS INTERNOS: Eliminaciones, incorporaciones y saldos pendientes .Ejercicio de la eliminación. 18</t>
  </si>
  <si>
    <t>RESULTADOS INTERNOS: Eliminaciones, incorporaciones y saldos pendientes. Resultado pendiente de incorporar (inicio período). 18</t>
  </si>
  <si>
    <t>RESULTADOS INTERNOS: Eliminaciones, incorporaciones y saldos pendientes.Resultado eliminado en el período(**). 18</t>
  </si>
  <si>
    <t>RESULTADOS INTERNOS: Eliminaciones, incorporaciones y saldos pendientes. Resultado asumido por las entidades que salen del grupo (art. 65.1 LIS)(****). 18</t>
  </si>
  <si>
    <t>Resultado incorporado mediante amortizaciones y deterioros de valor (sólo activos depreciables). 18</t>
  </si>
  <si>
    <t>RESULTADOS INTERNOS: Eliminaciones, incorporaciones y saldos pendientes .Resultado incorporado en el período. Resultado incorporado por enajenación del activo o cancelación del crédito. 18</t>
  </si>
  <si>
    <t>RESULTADOS INTERNOS: Eliminaciones, incorporaciones y saldos pendientes (1). Resultado incorporado en el período. Total resultado incorporado (***). 18</t>
  </si>
  <si>
    <t>RESULTADOS INTERNOS: Eliminaciones, incorporaciones y saldos pendientes. Resultado incorporado en el período. Resultado pendiente de incorporar (fi n de período) (****). 18</t>
  </si>
  <si>
    <t>RESULTADOS INTERNOS: Eliminaciones, incorporaciones y saldos pendientes.Clave de operación. 19</t>
  </si>
  <si>
    <t>RESULTADOS INTERNOS: Eliminaciones, incorporaciones y saldos pendientes.Bien o servicio transmitido. 19</t>
  </si>
  <si>
    <t>RESULTADOS INTERNOS: Eliminaciones, incorporaciones y saldos pendientes.N.I.F. de la Entidad transmitente. 19</t>
  </si>
  <si>
    <t>RESULTADOS INTERNOS: Eliminaciones, incorporaciones y saldos pendientes.N.I.F. de la Entidad adquirente. 19</t>
  </si>
  <si>
    <t>RESULTADOS INTERNOS: Eliminaciones, incorporaciones y saldos pendientes .Ejercicio de la eliminación. 19</t>
  </si>
  <si>
    <t>RESULTADOS INTERNOS: Eliminaciones, incorporaciones y saldos pendientes. Resultado pendiente de incorporar (inicio período). 19</t>
  </si>
  <si>
    <t>RESULTADOS INTERNOS: Eliminaciones, incorporaciones y saldos pendientes.Resultado eliminado en el período(**). 19</t>
  </si>
  <si>
    <t>RESULTADOS INTERNOS: Eliminaciones, incorporaciones y saldos pendientes. Resultado asumido por las entidades que salen del grupo (art. 65.1 LIS)(****). 19</t>
  </si>
  <si>
    <t>Resultado incorporado mediante amortizaciones y deterioros de valor (sólo activos depreciables). 19</t>
  </si>
  <si>
    <t>RESULTADOS INTERNOS: Eliminaciones, incorporaciones y saldos pendientes .Resultado incorporado en el período. Resultado incorporado por enajenación del activo o cancelación del crédito. 19</t>
  </si>
  <si>
    <t>RESULTADOS INTERNOS: Eliminaciones, incorporaciones y saldos pendientes (1). Resultado incorporado en el período. Total resultado incorporado (***). 19</t>
  </si>
  <si>
    <t>RESULTADOS INTERNOS: Eliminaciones, incorporaciones y saldos pendientes. Resultado incorporado en el período. Resultado pendiente de incorporar (fi n de período) (****). 19</t>
  </si>
  <si>
    <t>&lt;/T22007C00&gt;</t>
  </si>
  <si>
    <t>Impuesto Sobre Entidades. Régimen de consolidación Fiscal. OTRAS CORRECCIONES A LA SUMA DE BASES IMPONIBLES: Eliminación de dividendos internos del grupo ﬁscal</t>
  </si>
  <si>
    <t>Eliminación de dividendos internos (1).N.I.F. de la Entidad que distribuyó el dividendo</t>
  </si>
  <si>
    <t>Eliminación de dividendos internos (1).N.I.F. de la Entidad que percibió el dividendo</t>
  </si>
  <si>
    <t>Eliminación de dividendos internos (1).Ejercicio de cuyo beneficio procede el dividendo</t>
  </si>
  <si>
    <t>Eliminación de dividendos internos (1).Dividendo eliminado</t>
  </si>
  <si>
    <t>Eliminación de dividendos internos (2).N.I.F. de la Entidad que distribuyó el dividendo</t>
  </si>
  <si>
    <t>Eliminación de dividendos internos (2).N.I.F. de la Entidad que percibió el dividendo</t>
  </si>
  <si>
    <t>Eliminación de dividendos internos (2).Ejercicio de cuyo beneficio procede el dividendo</t>
  </si>
  <si>
    <t>Eliminación de dividendos internos (2).Dividendo eliminado</t>
  </si>
  <si>
    <t>Eliminación de dividendos internos (3).N.I.F. de la Entidad que distribuyó el dividendo</t>
  </si>
  <si>
    <t>Eliminación de dividendos internos (3).N.I.F. de la Entidad que percibió el dividendo</t>
  </si>
  <si>
    <t>Eliminación de dividendos internos (3).Ejercicio de cuyo beneficio procede el dividendo</t>
  </si>
  <si>
    <t>Eliminación de dividendos internos (3).Dividendo eliminado</t>
  </si>
  <si>
    <t>Eliminación de dividendos internos (4).N.I.F. de la Entidad que distribuyó el dividendo</t>
  </si>
  <si>
    <t>Eliminación de dividendos internos (4).N.I.F. de la Entidad que percibió el dividendo</t>
  </si>
  <si>
    <t>Eliminación de dividendos internos (4).Ejercicio de cuyo beneficio procede el dividendo</t>
  </si>
  <si>
    <t>Eliminación de dividendos internos (4).Dividendo eliminado</t>
  </si>
  <si>
    <t>Eliminación de dividendos internos (5).N.I.F. de la Entidad que distribuyó el dividendo</t>
  </si>
  <si>
    <t>Eliminación de dividendos internos (5).N.I.F. de la Entidad que percibió el dividendo</t>
  </si>
  <si>
    <t>Eliminación de dividendos internos (5).Ejercicio de cuyo beneficio procede el dividendo</t>
  </si>
  <si>
    <t>Eliminación de dividendos internos (5).Dividendo eliminado</t>
  </si>
  <si>
    <t>Eliminación de dividendos internos (6).N.I.F. de la Entidad que distribuyó el dividendo</t>
  </si>
  <si>
    <t>Eliminación de dividendos internos (6).N.I.F. de la Entidad que percibió el dividendo</t>
  </si>
  <si>
    <t>Eliminación de dividendos internos (6).Ejercicio de cuyo beneficio procede el dividendo</t>
  </si>
  <si>
    <t>Eliminación de dividendos internos (6).Dividendo eliminado</t>
  </si>
  <si>
    <t>Eliminación de dividendos internos (7).N.I.F. de la Entidad que distribuyó el dividendo</t>
  </si>
  <si>
    <t>Eliminación de dividendos internos (7).N.I.F. de la Entidad que percibió el dividendo</t>
  </si>
  <si>
    <t>Eliminación de dividendos internos (7).Ejercicio de cuyo beneficio procede el dividendo</t>
  </si>
  <si>
    <t>Eliminación de dividendos internos (7).Dividendo eliminado</t>
  </si>
  <si>
    <t>Eliminación de dividendos internos (8).N.I.F. de la Entidad que distribuyó el dividendo</t>
  </si>
  <si>
    <t>Eliminación de dividendos internos (8).N.I.F. de la Entidad que percibió el dividendo</t>
  </si>
  <si>
    <t>Eliminación de dividendos internos (8).Ejercicio de cuyo beneficio procede el dividendo</t>
  </si>
  <si>
    <t>Eliminación de dividendos internos (8).Dividendo eliminado</t>
  </si>
  <si>
    <t>Eliminación de dividendos internos (9).N.I.F. de la Entidad que distribuyó el dividendo</t>
  </si>
  <si>
    <t>Eliminación de dividendos internos (9).N.I.F. de la Entidad que percibió el dividendo</t>
  </si>
  <si>
    <t>Eliminación de dividendos internos (9).Ejercicio de cuyo beneficio procede el dividendo</t>
  </si>
  <si>
    <t>Eliminación de dividendos internos (9).Dividendo eliminado</t>
  </si>
  <si>
    <t>Eliminación de dividendos internos (10).N.I.F. de la Entidad que distribuyó el dividendo</t>
  </si>
  <si>
    <t>Eliminación de dividendos internos (10).N.I.F. de la Entidad que percibió el dividendo</t>
  </si>
  <si>
    <t>Eliminación de dividendos internos (10).Ejercicio de cuyo beneficio procede el dividendo</t>
  </si>
  <si>
    <t>Eliminación de dividendos internos (10).Dividendo eliminado</t>
  </si>
  <si>
    <t>Eliminación de dividendos internos (11).N.I.F. de la Entidad que distribuyó el dividendo</t>
  </si>
  <si>
    <t>Eliminación de dividendos internos (11).N.I.F. de la Entidad que percibió el dividendo</t>
  </si>
  <si>
    <t>Eliminación de dividendos internos (11).Ejercicio de cuyo beneficio procede el dividendo</t>
  </si>
  <si>
    <t>Eliminación de dividendos internos (11).Dividendo eliminado</t>
  </si>
  <si>
    <t>Eliminación de dividendos internos (12).N.I.F. de la Entidad que distribuyó el dividendo</t>
  </si>
  <si>
    <t>Eliminación de dividendos internos (12).N.I.F. de la Entidad que percibió el dividendo</t>
  </si>
  <si>
    <t>Eliminación de dividendos internos (12).Ejercicio de cuyo beneficio procede el dividendo</t>
  </si>
  <si>
    <t>Eliminación de dividendos internos (12).Dividendo eliminado</t>
  </si>
  <si>
    <t>Eliminación de dividendos internos (13).N.I.F. de la Entidad que distribuyó el dividendo</t>
  </si>
  <si>
    <t>Eliminación de dividendos internos (13).N.I.F. de la Entidad que percibió el dividendo</t>
  </si>
  <si>
    <t>Eliminación de dividendos internos (13).Ejercicio de cuyo beneficio procede el dividendo</t>
  </si>
  <si>
    <t>Eliminación de dividendos internos (13).Dividendo eliminado</t>
  </si>
  <si>
    <t>Eliminación de dividendos internos (14).N.I.F. de la Entidad que distribuyó el dividendo</t>
  </si>
  <si>
    <t>Eliminación de dividendos internos (14).N.I.F. de la Entidad que percibió el dividendo</t>
  </si>
  <si>
    <t>Eliminación de dividendos internos (14).Ejercicio de cuyo beneficio procede el dividendo</t>
  </si>
  <si>
    <t>Eliminación de dividendos internos (14).Dividendo eliminado</t>
  </si>
  <si>
    <t>Eliminación de dividendos internos (15).N.I.F. de la Entidad que distribuyó el dividendo</t>
  </si>
  <si>
    <t>Eliminación de dividendos internos (15).N.I.F. de la Entidad que percibió el dividendo</t>
  </si>
  <si>
    <t>Eliminación de dividendos internos (15).Ejercicio de cuyo beneficio procede el dividendo</t>
  </si>
  <si>
    <t>Eliminación de dividendos internos (15).Dividendo eliminado</t>
  </si>
  <si>
    <t>Eliminación de dividendos internos (16).N.I.F. de la Entidad que distribuyó el dividendo</t>
  </si>
  <si>
    <t>Eliminación de dividendos internos (16).N.I.F. de la Entidad que percibió el dividendo</t>
  </si>
  <si>
    <t>Eliminación de dividendos internos (16).Ejercicio de cuyo beneficio procede el dividendo</t>
  </si>
  <si>
    <t>Eliminación de dividendos internos (16).Dividendo eliminado</t>
  </si>
  <si>
    <t>Eliminación de dividendos internos (17).N.I.F. de la Entidad que distribuyó el dividendo</t>
  </si>
  <si>
    <t>Eliminación de dividendos internos (17).N.I.F. de la Entidad que percibió el dividendo</t>
  </si>
  <si>
    <t>Eliminación de dividendos internos (17).Ejercicio de cuyo beneficio procede el dividendo</t>
  </si>
  <si>
    <t>Eliminación de dividendos internos (17).Dividendo eliminado</t>
  </si>
  <si>
    <t>Eliminación de dividendos internos (18).N.I.F. de la Entidad que distribuyó el dividendo</t>
  </si>
  <si>
    <t>Eliminación de dividendos internos (18).N.I.F. de la Entidad que percibió el dividendo</t>
  </si>
  <si>
    <t>Eliminación de dividendos internos (18).Ejercicio de cuyo beneficio procede el dividendo</t>
  </si>
  <si>
    <t>Eliminación de dividendos internos (18).Dividendo eliminado</t>
  </si>
  <si>
    <t>Eliminación de dividendos internos (19).N.I.F. de la Entidad que distribuyó el dividendo</t>
  </si>
  <si>
    <t>Eliminación de dividendos internos (19).N.I.F. de la Entidad que percibió el dividendo</t>
  </si>
  <si>
    <t>Eliminación de dividendos internos (19).Ejercicio de cuyo beneficio procede el dividendo</t>
  </si>
  <si>
    <t>Eliminación de dividendos internos (19).Dividendo eliminado</t>
  </si>
  <si>
    <t>Eliminación de dividendos internos (20).N.I.F. de la Entidad que distribuyó el dividendo</t>
  </si>
  <si>
    <t>Eliminación de dividendos internos (20).N.I.F. de la Entidad que percibió el dividendo</t>
  </si>
  <si>
    <t>Eliminación de dividendos internos (20).Ejercicio de cuyo beneficio procede el dividendo</t>
  </si>
  <si>
    <t>Eliminación de dividendos internos (20).Dividendo eliminado</t>
  </si>
  <si>
    <t>Eliminación de dividendos internos (21).N.I.F. de la Entidad que distribuyó el dividendo</t>
  </si>
  <si>
    <t>Eliminación de dividendos internos (21).N.I.F. de la Entidad que percibió el dividendo</t>
  </si>
  <si>
    <t>Eliminación de dividendos internos (21).Ejercicio de cuyo beneficio procede el dividendo</t>
  </si>
  <si>
    <t>Eliminación de dividendos internos (21).Dividendo eliminado</t>
  </si>
  <si>
    <t>Eliminación de dividendos internos (22).N.I.F. de la Entidad que distribuyó el dividendo</t>
  </si>
  <si>
    <t>Eliminación de dividendos internos (22).N.I.F. de la Entidad que percibió el dividendo</t>
  </si>
  <si>
    <t>Eliminación de dividendos internos (22).Ejercicio de cuyo beneficio procede el dividendo</t>
  </si>
  <si>
    <t>Eliminación de dividendos internos (22).Dividendo eliminado</t>
  </si>
  <si>
    <t>Eliminación de dividendos internos (23).N.I.F. de la Entidad que distribuyó el dividendo</t>
  </si>
  <si>
    <t>Eliminación de dividendos internos (23).N.I.F. de la Entidad que percibió el dividendo</t>
  </si>
  <si>
    <t>Eliminación de dividendos internos (23).Ejercicio de cuyo beneficio procede el dividendo</t>
  </si>
  <si>
    <t>Eliminación de dividendos internos (23).Dividendo eliminado</t>
  </si>
  <si>
    <t>Eliminación de dividendos internos (24).N.I.F. de la Entidad que distribuyó el dividendo</t>
  </si>
  <si>
    <t>Eliminación de dividendos internos (24).N.I.F. de la Entidad que percibió el dividendo</t>
  </si>
  <si>
    <t>Eliminación de dividendos internos (24).Ejercicio de cuyo beneficio procede el dividendo</t>
  </si>
  <si>
    <t>Eliminación de dividendos internos (24).Dividendo eliminado</t>
  </si>
  <si>
    <t>Eliminación de dividendos internos (25).N.I.F. de la Entidad que distribuyó el dividendo</t>
  </si>
  <si>
    <t>Eliminación de dividendos internos (25).N.I.F. de la Entidad que percibió el dividendo</t>
  </si>
  <si>
    <t>Eliminación de dividendos internos (25).Ejercicio de cuyo beneficio procede el dividendo</t>
  </si>
  <si>
    <t>Eliminación de dividendos internos (25).Dividendo eliminado</t>
  </si>
  <si>
    <t>Eliminación de dividendos internos (26).N.I.F. de la Entidad que distribuyó el dividendo</t>
  </si>
  <si>
    <t>Eliminación de dividendos internos (26).N.I.F. de la Entidad que percibió el dividendo</t>
  </si>
  <si>
    <t>Eliminación de dividendos internos (26).Ejercicio de cuyo beneficio procede el dividendo</t>
  </si>
  <si>
    <t>Eliminación de dividendos internos (26).Dividendo eliminado</t>
  </si>
  <si>
    <t>Eliminación de dividendos internos (27).N.I.F. de la Entidad que distribuyó el dividendo</t>
  </si>
  <si>
    <t>Eliminación de dividendos internos (27).N.I.F. de la Entidad que percibió el dividendo</t>
  </si>
  <si>
    <t>Eliminación de dividendos internos (27).Ejercicio de cuyo beneficio procede el dividendo</t>
  </si>
  <si>
    <t>Eliminación de dividendos internos (27).Dividendo eliminado</t>
  </si>
  <si>
    <t>Eliminación de dividendos internos (28).N.I.F. de la Entidad que distribuyó el dividendo</t>
  </si>
  <si>
    <t>Eliminación de dividendos internos (28).N.I.F. de la Entidad que percibió el dividendo</t>
  </si>
  <si>
    <t>Eliminación de dividendos internos (28).Ejercicio de cuyo beneficio procede el dividendo</t>
  </si>
  <si>
    <t>Eliminación de dividendos internos (28).Dividendo eliminado</t>
  </si>
  <si>
    <t>Eliminación de dividendos internos (29).N.I.F. de la Entidad que distribuyó el dividendo</t>
  </si>
  <si>
    <t>Eliminación de dividendos internos (29).N.I.F. de la Entidad que percibió el dividendo</t>
  </si>
  <si>
    <t>Eliminación de dividendos internos (29).Ejercicio de cuyo beneficio procede el dividendo</t>
  </si>
  <si>
    <t>Eliminación de dividendos internos (29).Dividendo eliminado</t>
  </si>
  <si>
    <t>Eliminación de dividendos internos (30).N.I.F. de la Entidad que distribuyó el dividendo</t>
  </si>
  <si>
    <t>Eliminación de dividendos internos (30).N.I.F. de la Entidad que percibió el dividendo</t>
  </si>
  <si>
    <t>Eliminación de dividendos internos (30).Ejercicio de cuyo beneficio procede el dividendo</t>
  </si>
  <si>
    <t>Eliminación de dividendos internos (30).Dividendo eliminado</t>
  </si>
  <si>
    <t>Eliminación de dividendos internos (31).N.I.F. de la Entidad que distribuyó el dividendo</t>
  </si>
  <si>
    <t>Eliminación de dividendos internos (31).N.I.F. de la Entidad que percibió el dividendo</t>
  </si>
  <si>
    <t>Eliminación de dividendos internos (31).Ejercicio de cuyo beneficio procede el dividendo</t>
  </si>
  <si>
    <t>Eliminación de dividendos internos (31).Dividendo eliminado</t>
  </si>
  <si>
    <t>Eliminación de dividendos internos (32).N.I.F. de la Entidad que distribuyó el dividendo</t>
  </si>
  <si>
    <t>Eliminación de dividendos internos (32).N.I.F. de la Entidad que percibió el dividendo</t>
  </si>
  <si>
    <t>Eliminación de dividendos internos (32).Ejercicio de cuyo beneficio procede el dividendo</t>
  </si>
  <si>
    <t>Eliminación de dividendos internos (32).Dividendo eliminado</t>
  </si>
  <si>
    <t>Eliminación de dividendos internos (33).N.I.F. de la Entidad que distribuyó el dividendo</t>
  </si>
  <si>
    <t>Eliminación de dividendos internos (33).N.I.F. de la Entidad que percibió el dividendo</t>
  </si>
  <si>
    <t>Eliminación de dividendos internos (33).Ejercicio de cuyo beneficio procede el dividendo</t>
  </si>
  <si>
    <t>Eliminación de dividendos internos (33).Dividendo eliminado</t>
  </si>
  <si>
    <t>Eliminación de dividendos internos (34).N.I.F. de la Entidad que distribuyó el dividendo</t>
  </si>
  <si>
    <t>Eliminación de dividendos internos (34).N.I.F. de la Entidad que percibió el dividendo</t>
  </si>
  <si>
    <t>Eliminación de dividendos internos (34).Ejercicio de cuyo beneficio procede el dividendo</t>
  </si>
  <si>
    <t>Eliminación de dividendos internos (34).Dividendo eliminado</t>
  </si>
  <si>
    <t>Eliminación de dividendos internos (35).N.I.F. de la Entidad que distribuyó el dividendo</t>
  </si>
  <si>
    <t>Eliminación de dividendos internos (35).N.I.F. de la Entidad que percibió el dividendo</t>
  </si>
  <si>
    <t>Eliminación de dividendos internos (35).Ejercicio de cuyo beneficio procede el dividendo</t>
  </si>
  <si>
    <t>Eliminación de dividendos internos (35).Dividendo eliminado</t>
  </si>
  <si>
    <t>Eliminación de dividendos internos (36).N.I.F. de la Entidad que distribuyó el dividendo</t>
  </si>
  <si>
    <t>Eliminación de dividendos internos (36).N.I.F. de la Entidad que percibió el dividendo</t>
  </si>
  <si>
    <t>Eliminación de dividendos internos (36).Ejercicio de cuyo beneficio procede el dividendo</t>
  </si>
  <si>
    <t>Eliminación de dividendos internos (36).Dividendo eliminado</t>
  </si>
  <si>
    <t>Eliminación de dividendos internos (37).N.I.F. de la Entidad que distribuyó el dividendo</t>
  </si>
  <si>
    <t>Eliminación de dividendos internos (37).N.I.F. de la Entidad que percibió el dividendo</t>
  </si>
  <si>
    <t>Eliminación de dividendos internos (37).Ejercicio de cuyo beneficio procede el dividendo</t>
  </si>
  <si>
    <t>Eliminación de dividendos internos (37).Dividendo eliminado</t>
  </si>
  <si>
    <t>Eliminación de dividendos internos (38).N.I.F. de la Entidad que distribuyó el dividendo</t>
  </si>
  <si>
    <t>Eliminación de dividendos internos (38).N.I.F. de la Entidad que percibió el dividendo</t>
  </si>
  <si>
    <t>Eliminación de dividendos internos (38).Ejercicio de cuyo beneficio procede el dividendo</t>
  </si>
  <si>
    <t>Eliminación de dividendos internos (38).Dividendo eliminado</t>
  </si>
  <si>
    <t>Eliminación de dividendos internos (39).N.I.F. de la Entidad que distribuyó el dividendo</t>
  </si>
  <si>
    <t>Eliminación de dividendos internos (39).N.I.F. de la Entidad que percibió el dividendo</t>
  </si>
  <si>
    <t>Eliminación de dividendos internos (39).Ejercicio de cuyo beneficio procede el dividendo</t>
  </si>
  <si>
    <t>Eliminación de dividendos internos (39).Dividendo eliminado</t>
  </si>
  <si>
    <t>Eliminación de dividendos internos (40).N.I.F. de la Entidad que distribuyó el dividendo</t>
  </si>
  <si>
    <t>Eliminación de dividendos internos (40).N.I.F. de la Entidad que percibió el dividendo</t>
  </si>
  <si>
    <t>Eliminación de dividendos internos (40).Ejercicio de cuyo beneficio procede el dividendo</t>
  </si>
  <si>
    <t>Eliminación de dividendos internos (40).Dividendo eliminado</t>
  </si>
  <si>
    <t>Eliminación de dividendos internos (41).N.I.F. de la Entidad que distribuyó el dividendo</t>
  </si>
  <si>
    <t>Eliminación de dividendos internos (41).N.I.F. de la Entidad que percibió el dividendo</t>
  </si>
  <si>
    <t>Eliminación de dividendos internos (41).Ejercicio de cuyo beneficio procede el dividendo</t>
  </si>
  <si>
    <t>Eliminación de dividendos internos (41).Dividendo eliminado</t>
  </si>
  <si>
    <t>Eliminación de dividendos internos (42).N.I.F. de la Entidad que distribuyó el dividendo</t>
  </si>
  <si>
    <t>Eliminación de dividendos internos (42).N.I.F. de la Entidad que percibió el dividendo</t>
  </si>
  <si>
    <t>Eliminación de dividendos internos (42).Ejercicio de cuyo beneficio procede el dividendo</t>
  </si>
  <si>
    <t>Eliminación de dividendos internos (42).Dividendo eliminado</t>
  </si>
  <si>
    <t>Eliminación de dividendos internos (43).N.I.F. de la Entidad que distribuyó el dividendo</t>
  </si>
  <si>
    <t>Eliminación de dividendos internos (43).N.I.F. de la Entidad que percibió el dividendo</t>
  </si>
  <si>
    <t>Eliminación de dividendos internos (43).Ejercicio de cuyo beneficio procede el dividendo</t>
  </si>
  <si>
    <t>Eliminación de dividendos internos (43).Dividendo eliminado</t>
  </si>
  <si>
    <t>Eliminación de dividendos internos (44).N.I.F. de la Entidad que distribuyó el dividendo</t>
  </si>
  <si>
    <t>Eliminación de dividendos internos (44).N.I.F. de la Entidad que percibió el dividendo</t>
  </si>
  <si>
    <t>Eliminación de dividendos internos (44).Ejercicio de cuyo beneficio procede el dividendo</t>
  </si>
  <si>
    <t>Eliminación de dividendos internos (44).Dividendo eliminado</t>
  </si>
  <si>
    <t>Eliminación de dividendos internos (45).N.I.F. de la Entidad que distribuyó el dividendo</t>
  </si>
  <si>
    <t>Eliminación de dividendos internos (45).N.I.F. de la Entidad que percibió el dividendo</t>
  </si>
  <si>
    <t>Eliminación de dividendos internos (45).Ejercicio de cuyo beneficio procede el dividendo</t>
  </si>
  <si>
    <t>Eliminación de dividendos internos (45).Dividendo eliminado</t>
  </si>
  <si>
    <t>Eliminación de dividendos internos (46).N.I.F. de la Entidad que distribuyó el dividendo</t>
  </si>
  <si>
    <t>Eliminación de dividendos internos (46).N.I.F. de la Entidad que percibió el dividendo</t>
  </si>
  <si>
    <t>Eliminación de dividendos internos (46).Ejercicio de cuyo beneficio procede el dividendo</t>
  </si>
  <si>
    <t>Eliminación de dividendos internos (46).Dividendo eliminado</t>
  </si>
  <si>
    <t>Eliminación de dividendos internos (47).N.I.F. de la Entidad que distribuyó el dividendo</t>
  </si>
  <si>
    <t>Eliminación de dividendos internos (47).N.I.F. de la Entidad que percibió el dividendo</t>
  </si>
  <si>
    <t>Eliminación de dividendos internos (47).Ejercicio de cuyo beneficio procede el dividendo</t>
  </si>
  <si>
    <t>Eliminación de dividendos internos (47).Dividendo eliminado</t>
  </si>
  <si>
    <t>Eliminación de dividendos internos (48).N.I.F. de la Entidad que distribuyó el dividendo</t>
  </si>
  <si>
    <t>Eliminación de dividendos internos (48).N.I.F. de la Entidad que percibió el dividendo</t>
  </si>
  <si>
    <t>Eliminación de dividendos internos (48).Ejercicio de cuyo beneficio procede el dividendo</t>
  </si>
  <si>
    <t>Eliminación de dividendos internos (48).Dividendo eliminado</t>
  </si>
  <si>
    <t>Eliminación de dividendos internos (49).N.I.F. de la Entidad que distribuyó el dividendo</t>
  </si>
  <si>
    <t>Eliminación de dividendos internos (49).N.I.F. de la Entidad que percibió el dividendo</t>
  </si>
  <si>
    <t>Eliminación de dividendos internos (49).Ejercicio de cuyo beneficio procede el dividendo</t>
  </si>
  <si>
    <t>Eliminación de dividendos internos (49).Dividendo eliminado</t>
  </si>
  <si>
    <t>Eliminación de dividendos internos (50).N.I.F. de la Entidad que distribuyó el dividendo</t>
  </si>
  <si>
    <t>Eliminación de dividendos internos (50).N.I.F. de la Entidad que percibió el dividendo</t>
  </si>
  <si>
    <t>Eliminación de dividendos internos (50).Ejercicio de cuyo beneficio procede el dividendo</t>
  </si>
  <si>
    <t>Eliminación de dividendos internos (50).Dividendo eliminado</t>
  </si>
  <si>
    <t>&lt;/T22007D00&gt;</t>
  </si>
  <si>
    <t>Impuesto Sobre Entidades. Régimen de consolidación Fiscal. OTRAS CORRECCIONES A LA SUMA DE BASES IMPONIBLES: Incorporación de deterioros de valor de participaciones en fondos propios de empresas del grupo ﬁscal, eliminados en ejercicios anteriores</t>
  </si>
  <si>
    <t>N.I.F. de la Entidad titular de las acciones o participaciones deterioradas. 1</t>
  </si>
  <si>
    <t>N.I.F. de la Entidad emisora de las acciones o participaciones deterioradas. 1</t>
  </si>
  <si>
    <t>Ejercicio en el que eliminó el deterioro de valor. 1</t>
  </si>
  <si>
    <t>Deteriorio de valor incorporado. 1</t>
  </si>
  <si>
    <t>N.I.F. de la Entidad titular de las acciones o participaciones deterioradas. 2</t>
  </si>
  <si>
    <t>N.I.F. de la Entidad emisora de las acciones o participaciones deterioradas. 2</t>
  </si>
  <si>
    <t>Ejercicio en el que eliminó el deterioro de valor. 2</t>
  </si>
  <si>
    <t>Deteriorio de valor incorporado. 2</t>
  </si>
  <si>
    <t>N.I.F. de la Entidad titular de las acciones o participaciones deterioradas. 3</t>
  </si>
  <si>
    <t>N.I.F. de la Entidad emisora de las acciones o participaciones deterioradas. 3</t>
  </si>
  <si>
    <t>Ejercicio en el que eliminó el deterioro de valor. 3</t>
  </si>
  <si>
    <t>Deteriorio de valor incorporado. 3</t>
  </si>
  <si>
    <t>N.I.F. de la Entidad titular de las acciones o participaciones deterioradas. 4</t>
  </si>
  <si>
    <t>N.I.F. de la Entidad emisora de las acciones o participaciones deterioradas. 4</t>
  </si>
  <si>
    <t>Ejercicio en el que eliminó el deterioro de valor. 4</t>
  </si>
  <si>
    <t>Deteriorio de valor incorporado. 4</t>
  </si>
  <si>
    <t>N.I.F. de la Entidad titular de las acciones o participaciones deterioradas. 5</t>
  </si>
  <si>
    <t>N.I.F. de la Entidad emisora de las acciones o participaciones deterioradas. 5</t>
  </si>
  <si>
    <t>Ejercicio en el que eliminó el deterioro de valor. 5</t>
  </si>
  <si>
    <t>Deteriorio de valor incorporado. 5</t>
  </si>
  <si>
    <t>N.I.F. de la Entidad titular de las acciones o participaciones deterioradas. 6</t>
  </si>
  <si>
    <t>N.I.F. de la Entidad emisora de las acciones o participaciones deterioradas. 6</t>
  </si>
  <si>
    <t>Ejercicio en el que eliminó el deterioro de valor. 6</t>
  </si>
  <si>
    <t>Deteriorio de valor incorporado. 6</t>
  </si>
  <si>
    <t>N.I.F. de la Entidad titular de las acciones o participaciones deterioradas. 7</t>
  </si>
  <si>
    <t>N.I.F. de la Entidad emisora de las acciones o participaciones deterioradas. 7</t>
  </si>
  <si>
    <t>Ejercicio en el que eliminó el deterioro de valor. 7</t>
  </si>
  <si>
    <t>Deteriorio de valor incorporado. 7</t>
  </si>
  <si>
    <t>N.I.F. de la Entidad titular de las acciones o participaciones deterioradas. 8</t>
  </si>
  <si>
    <t>N.I.F. de la Entidad emisora de las acciones o participaciones deterioradas. 8</t>
  </si>
  <si>
    <t>Ejercicio en el que eliminó el deterioro de valor. 8</t>
  </si>
  <si>
    <t>Deteriorio de valor incorporado. 8</t>
  </si>
  <si>
    <t>N.I.F. de la Entidad titular de las acciones o participaciones deterioradas. 9</t>
  </si>
  <si>
    <t>N.I.F. de la Entidad emisora de las acciones o participaciones deterioradas. 9</t>
  </si>
  <si>
    <t>Ejercicio en el que eliminó el deterioro de valor. 9</t>
  </si>
  <si>
    <t>Deteriorio de valor incorporado. 9</t>
  </si>
  <si>
    <t>N.I.F. de la Entidad titular de las acciones o participaciones deterioradas. 10</t>
  </si>
  <si>
    <t>N.I.F. de la Entidad emisora de las acciones o participaciones deterioradas. 10</t>
  </si>
  <si>
    <t>Ejercicio en el que eliminó el deterioro de valor. 10</t>
  </si>
  <si>
    <t>Deteriorio de valor incorporado. 10</t>
  </si>
  <si>
    <t>N.I.F. de la Entidad titular de las acciones o participaciones deterioradas. 11</t>
  </si>
  <si>
    <t>N.I.F. de la Entidad emisora de las acciones o participaciones deterioradas. 11</t>
  </si>
  <si>
    <t>Ejercicio en el que eliminó el deterioro de valor. 11</t>
  </si>
  <si>
    <t>Deteriorio de valor incorporado. 11</t>
  </si>
  <si>
    <t>N.I.F. de la Entidad titular de las acciones o participaciones deterioradas. 12</t>
  </si>
  <si>
    <t>N.I.F. de la Entidad emisora de las acciones o participaciones deterioradas. 12</t>
  </si>
  <si>
    <t>Ejercicio en el que eliminó el deterioro de valor. 12</t>
  </si>
  <si>
    <t>Deteriorio de valor incorporado. 12</t>
  </si>
  <si>
    <t>N.I.F. de la Entidad titular de las acciones o participaciones deterioradas. 13</t>
  </si>
  <si>
    <t>N.I.F. de la Entidad emisora de las acciones o participaciones deterioradas. 13</t>
  </si>
  <si>
    <t>Ejercicio en el que eliminó el deterioro de valor. 13</t>
  </si>
  <si>
    <t>Deteriorio de valor incorporado. 13</t>
  </si>
  <si>
    <t>N.I.F. de la Entidad titular de las acciones o participaciones deterioradas. 14</t>
  </si>
  <si>
    <t>N.I.F. de la Entidad emisora de las acciones o participaciones deterioradas. 14</t>
  </si>
  <si>
    <t>Ejercicio en el que eliminó el deterioro de valor. 14</t>
  </si>
  <si>
    <t>Deteriorio de valor incorporado. 14</t>
  </si>
  <si>
    <t>N.I.F. de la Entidad titular de las acciones o participaciones deterioradas. 15</t>
  </si>
  <si>
    <t>N.I.F. de la Entidad emisora de las acciones o participaciones deterioradas. 15</t>
  </si>
  <si>
    <t>Ejercicio en el que eliminó el deterioro de valor. 15</t>
  </si>
  <si>
    <t>Deteriorio de valor incorporado. 15</t>
  </si>
  <si>
    <t>N.I.F. de la Entidad titular de las acciones o participaciones deterioradas. 16</t>
  </si>
  <si>
    <t>N.I.F. de la Entidad emisora de las acciones o participaciones deterioradas. 16</t>
  </si>
  <si>
    <t>Ejercicio en el que eliminó el deterioro de valor. 16</t>
  </si>
  <si>
    <t>Deteriorio de valor incorporado. 16</t>
  </si>
  <si>
    <t>N.I.F. de la Entidad titular de las acciones o participaciones deterioradas. 17</t>
  </si>
  <si>
    <t>N.I.F. de la Entidad emisora de las acciones o participaciones deterioradas. 17</t>
  </si>
  <si>
    <t>Ejercicio en el que eliminó el deterioro de valor. 17</t>
  </si>
  <si>
    <t>Deteriorio de valor incorporado. 17</t>
  </si>
  <si>
    <t>N.I.F. de la Entidad titular de las acciones o participaciones deterioradas. 18</t>
  </si>
  <si>
    <t>N.I.F. de la Entidad emisora de las acciones o participaciones deterioradas. 18</t>
  </si>
  <si>
    <t>Ejercicio en el que eliminó el deterioro de valor. 18</t>
  </si>
  <si>
    <t>Deteriorio de valor incorporado. 18</t>
  </si>
  <si>
    <t>N.I.F. de la Entidad titular de las acciones o participaciones deterioradas. 19</t>
  </si>
  <si>
    <t>N.I.F. de la Entidad emisora de las acciones o participaciones deterioradas. 19</t>
  </si>
  <si>
    <t>Ejercicio en el que eliminó el deterioro de valor. 19</t>
  </si>
  <si>
    <t>Deteriorio de valor incorporado. 19</t>
  </si>
  <si>
    <t>N.I.F. de la Entidad titular de las acciones o participaciones deterioradas. 20</t>
  </si>
  <si>
    <t>N.I.F. de la Entidad emisora de las acciones o participaciones deterioradas. 20</t>
  </si>
  <si>
    <t>Ejercicio en el que eliminó el deterioro de valor. 20</t>
  </si>
  <si>
    <t>Deteriorio de valor incorporado. 20</t>
  </si>
  <si>
    <t>N.I.F. de la Entidad titular de las acciones o participaciones deterioradas. 21</t>
  </si>
  <si>
    <t>N.I.F. de la Entidad emisora de las acciones o participaciones deterioradas. 21</t>
  </si>
  <si>
    <t>Ejercicio en el que eliminó el deterioro de valor. 21</t>
  </si>
  <si>
    <t>Deteriorio de valor incorporado. 21</t>
  </si>
  <si>
    <t>N.I.F. de la Entidad titular de las acciones o participaciones deterioradas. 22</t>
  </si>
  <si>
    <t>N.I.F. de la Entidad emisora de las acciones o participaciones deterioradas. 22</t>
  </si>
  <si>
    <t>Ejercicio en el que eliminó el deterioro de valor. 22</t>
  </si>
  <si>
    <t>Deteriorio de valor incorporado. 22</t>
  </si>
  <si>
    <t>N.I.F. de la Entidad titular de las acciones o participaciones deterioradas. 23</t>
  </si>
  <si>
    <t>N.I.F. de la Entidad emisora de las acciones o participaciones deterioradas. 23</t>
  </si>
  <si>
    <t>Ejercicio en el que eliminó el deterioro de valor. 23</t>
  </si>
  <si>
    <t>Deteriorio de valor incorporado. 23</t>
  </si>
  <si>
    <t>N.I.F. de la Entidad titular de las acciones o participaciones deterioradas. 24</t>
  </si>
  <si>
    <t>N.I.F. de la Entidad emisora de las acciones o participaciones deterioradas. 24</t>
  </si>
  <si>
    <t>Ejercicio en el que eliminó el deterioro de valor. 24</t>
  </si>
  <si>
    <t>Deteriorio de valor incorporado. 24</t>
  </si>
  <si>
    <t>N.I.F. de la Entidad titular de las acciones o participaciones deterioradas. 25</t>
  </si>
  <si>
    <t>N.I.F. de la Entidad emisora de las acciones o participaciones deterioradas. 25</t>
  </si>
  <si>
    <t>Ejercicio en el que eliminó el deterioro de valor. 25</t>
  </si>
  <si>
    <t>Deteriorio de valor incorporado. 25</t>
  </si>
  <si>
    <t>N.I.F. de la Entidad titular de las acciones o participaciones deterioradas. 26</t>
  </si>
  <si>
    <t>N.I.F. de la Entidad emisora de las acciones o participaciones deterioradas. 26</t>
  </si>
  <si>
    <t>Ejercicio en el que eliminó el deterioro de valor. 26</t>
  </si>
  <si>
    <t>Deteriorio de valor incorporado. 26</t>
  </si>
  <si>
    <t>N.I.F. de la Entidad titular de las acciones o participaciones deterioradas. 27</t>
  </si>
  <si>
    <t>N.I.F. de la Entidad emisora de las acciones o participaciones deterioradas. 27</t>
  </si>
  <si>
    <t>Ejercicio en el que eliminó el deterioro de valor. 27</t>
  </si>
  <si>
    <t>Deteriorio de valor incorporado. 27</t>
  </si>
  <si>
    <t>N.I.F. de la Entidad titular de las acciones o participaciones deterioradas. 28</t>
  </si>
  <si>
    <t>N.I.F. de la Entidad emisora de las acciones o participaciones deterioradas. 28</t>
  </si>
  <si>
    <t>Ejercicio en el que eliminó el deterioro de valor. 28</t>
  </si>
  <si>
    <t>Deteriorio de valor incorporado. 28</t>
  </si>
  <si>
    <t>N.I.F. de la Entidad titular de las acciones o participaciones deterioradas. 29</t>
  </si>
  <si>
    <t>N.I.F. de la Entidad emisora de las acciones o participaciones deterioradas. 29</t>
  </si>
  <si>
    <t>Ejercicio en el que eliminó el deterioro de valor. 29</t>
  </si>
  <si>
    <t>Deteriorio de valor incorporado. 29</t>
  </si>
  <si>
    <t>N.I.F. de la Entidad titular de las acciones o participaciones deterioradas. 30</t>
  </si>
  <si>
    <t>N.I.F. de la Entidad emisora de las acciones o participaciones deterioradas. 30</t>
  </si>
  <si>
    <t>Ejercicio en el que eliminó el deterioro de valor. 30</t>
  </si>
  <si>
    <t>Deteriorio de valor incorporado. 30</t>
  </si>
  <si>
    <t>N.I.F. de la Entidad titular de las acciones o participaciones deterioradas. 31</t>
  </si>
  <si>
    <t>N.I.F. de la Entidad emisora de las acciones o participaciones deterioradas. 31</t>
  </si>
  <si>
    <t>Ejercicio en el que eliminó el deterioro de valor. 31</t>
  </si>
  <si>
    <t>Deteriorio de valor incorporado. 31</t>
  </si>
  <si>
    <t>N.I.F. de la Entidad titular de las acciones o participaciones deterioradas. 32</t>
  </si>
  <si>
    <t>N.I.F. de la Entidad emisora de las acciones o participaciones deterioradas. 32</t>
  </si>
  <si>
    <t>Ejercicio en el que eliminó el deterioro de valor. 32</t>
  </si>
  <si>
    <t>Deteriorio de valor incorporado. 32</t>
  </si>
  <si>
    <t>N.I.F. de la Entidad titular de las acciones o participaciones deterioradas. 33</t>
  </si>
  <si>
    <t>N.I.F. de la Entidad emisora de las acciones o participaciones deterioradas. 33</t>
  </si>
  <si>
    <t>Ejercicio en el que eliminó el deterioro de valor. 33</t>
  </si>
  <si>
    <t>Deteriorio de valor incorporado. 33</t>
  </si>
  <si>
    <t>N.I.F. de la Entidad titular de las acciones o participaciones deterioradas. 34</t>
  </si>
  <si>
    <t>N.I.F. de la Entidad emisora de las acciones o participaciones deterioradas. 34</t>
  </si>
  <si>
    <t>Ejercicio en el que eliminó el deterioro de valor. 34</t>
  </si>
  <si>
    <t>Deteriorio de valor incorporado. 34</t>
  </si>
  <si>
    <t>N.I.F. de la Entidad titular de las acciones o participaciones deterioradas. 35</t>
  </si>
  <si>
    <t>N.I.F. de la Entidad emisora de las acciones o participaciones deterioradas. 35</t>
  </si>
  <si>
    <t>Ejercicio en el que eliminó el deterioro de valor. 35</t>
  </si>
  <si>
    <t>Deteriorio de valor incorporado. 35</t>
  </si>
  <si>
    <t>N.I.F. de la Entidad titular de las acciones o participaciones deterioradas. 36</t>
  </si>
  <si>
    <t>N.I.F. de la Entidad emisora de las acciones o participaciones deterioradas. 36</t>
  </si>
  <si>
    <t>Ejercicio en el que eliminó el deterioro de valor. 36</t>
  </si>
  <si>
    <t>Deteriorio de valor incorporado. 36</t>
  </si>
  <si>
    <t>N.I.F. de la Entidad titular de las acciones o participaciones deterioradas. 37</t>
  </si>
  <si>
    <t>N.I.F. de la Entidad emisora de las acciones o participaciones deterioradas. 37</t>
  </si>
  <si>
    <t>Ejercicio en el que eliminó el deterioro de valor. 37</t>
  </si>
  <si>
    <t>Deteriorio de valor incorporado. 37</t>
  </si>
  <si>
    <t>N.I.F. de la Entidad titular de las acciones o participaciones deterioradas. 38</t>
  </si>
  <si>
    <t>N.I.F. de la Entidad emisora de las acciones o participaciones deterioradas. 38</t>
  </si>
  <si>
    <t>Ejercicio en el que eliminó el deterioro de valor. 38</t>
  </si>
  <si>
    <t>Deteriorio de valor incorporado. 38</t>
  </si>
  <si>
    <t>N.I.F. de la Entidad titular de las acciones o participaciones deterioradas. 39</t>
  </si>
  <si>
    <t>N.I.F. de la Entidad emisora de las acciones o participaciones deterioradas. 39</t>
  </si>
  <si>
    <t>Ejercicio en el que eliminó el deterioro de valor. 39</t>
  </si>
  <si>
    <t>Deteriorio de valor incorporado. 39</t>
  </si>
  <si>
    <t>N.I.F. de la Entidad titular de las acciones o participaciones deterioradas. 40</t>
  </si>
  <si>
    <t>N.I.F. de la Entidad emisora de las acciones o participaciones deterioradas. 40</t>
  </si>
  <si>
    <t>Ejercicio en el que eliminó el deterioro de valor. 40</t>
  </si>
  <si>
    <t>Deteriorio de valor incorporado. 40</t>
  </si>
  <si>
    <t>N.I.F. de la Entidad titular de las acciones o participaciones deterioradas. 41</t>
  </si>
  <si>
    <t>N.I.F. de la Entidad emisora de las acciones o participaciones deterioradas. 41</t>
  </si>
  <si>
    <t>Ejercicio en el que eliminó el deterioro de valor. 41</t>
  </si>
  <si>
    <t>Deteriorio de valor incorporado. 41</t>
  </si>
  <si>
    <t>N.I.F. de la Entidad titular de las acciones o participaciones deterioradas. 42</t>
  </si>
  <si>
    <t>N.I.F. de la Entidad emisora de las acciones o participaciones deterioradas. 42</t>
  </si>
  <si>
    <t>Ejercicio en el que eliminó el deterioro de valor. 42</t>
  </si>
  <si>
    <t>Deteriorio de valor incorporado. 42</t>
  </si>
  <si>
    <t>N.I.F. de la Entidad titular de las acciones o participaciones deterioradas. 43</t>
  </si>
  <si>
    <t>N.I.F. de la Entidad emisora de las acciones o participaciones deterioradas. 43</t>
  </si>
  <si>
    <t>Ejercicio en el que eliminó el deterioro de valor. 43</t>
  </si>
  <si>
    <t>Deteriorio de valor incorporado. 43</t>
  </si>
  <si>
    <t>N.I.F. de la Entidad titular de las acciones o participaciones deterioradas. 44</t>
  </si>
  <si>
    <t>N.I.F. de la Entidad emisora de las acciones o participaciones deterioradas. 44</t>
  </si>
  <si>
    <t>Ejercicio en el que eliminó el deterioro de valor. 44</t>
  </si>
  <si>
    <t>Deteriorio de valor incorporado. 44</t>
  </si>
  <si>
    <t>N.I.F. de la Entidad titular de las acciones o participaciones deterioradas. 45</t>
  </si>
  <si>
    <t>N.I.F. de la Entidad emisora de las acciones o participaciones deterioradas. 45</t>
  </si>
  <si>
    <t>Ejercicio en el que eliminó el deterioro de valor. 45</t>
  </si>
  <si>
    <t>Deteriorio de valor incorporado. 45</t>
  </si>
  <si>
    <t>N.I.F. de la Entidad titular de las acciones o participaciones deterioradas. 46</t>
  </si>
  <si>
    <t>N.I.F. de la Entidad emisora de las acciones o participaciones deterioradas. 46</t>
  </si>
  <si>
    <t>Ejercicio en el que eliminó el deterioro de valor. 46</t>
  </si>
  <si>
    <t>Deteriorio de valor incorporado. 46</t>
  </si>
  <si>
    <t>N.I.F. de la Entidad titular de las acciones o participaciones deterioradas. 47</t>
  </si>
  <si>
    <t>N.I.F. de la Entidad emisora de las acciones o participaciones deterioradas. 47</t>
  </si>
  <si>
    <t>Ejercicio en el que eliminó el deterioro de valor. 47</t>
  </si>
  <si>
    <t>Deteriorio de valor incorporado. 47</t>
  </si>
  <si>
    <t>N.I.F. de la Entidad titular de las acciones o participaciones deterioradas. 48</t>
  </si>
  <si>
    <t>N.I.F. de la Entidad emisora de las acciones o participaciones deterioradas. 48</t>
  </si>
  <si>
    <t>Ejercicio en el que eliminó el deterioro de valor. 48</t>
  </si>
  <si>
    <t>Deteriorio de valor incorporado. 48</t>
  </si>
  <si>
    <t>N.I.F. de la Entidad titular de las acciones o participaciones deterioradas. 49</t>
  </si>
  <si>
    <t>N.I.F. de la Entidad emisora de las acciones o participaciones deterioradas. 49</t>
  </si>
  <si>
    <t>Ejercicio en el que eliminó el deterioro de valor. 49</t>
  </si>
  <si>
    <t>Deteriorio de valor incorporado. 49</t>
  </si>
  <si>
    <t>N.I.F. de la Entidad titular de las acciones o participaciones deterioradas. 50</t>
  </si>
  <si>
    <t>N.I.F. de la Entidad emisora de las acciones o participaciones deterioradas. 50</t>
  </si>
  <si>
    <t>Ejercicio en el que eliminó el deterioro de valor. 50</t>
  </si>
  <si>
    <t>Deteriorio de valor incorporado. 50</t>
  </si>
  <si>
    <t>&lt;/T22007E00&gt;</t>
  </si>
  <si>
    <t>F</t>
  </si>
  <si>
    <t>Ejercicio en que se eliminó el deterioro de valor. 1</t>
  </si>
  <si>
    <t>Deterioro de valor pendiente de incorporación. 1</t>
  </si>
  <si>
    <t>Ejercicio en que se eliminó el deterioro de valor. 2</t>
  </si>
  <si>
    <t>Deterioro de valor pendiente de incorporación. 2</t>
  </si>
  <si>
    <t>Ejercicio en que se eliminó el deterioro de valor. 3</t>
  </si>
  <si>
    <t>Deterioro de valor pendiente de incorporación. 3</t>
  </si>
  <si>
    <t>Ejercicio en que se eliminó el deterioro de valor. 4</t>
  </si>
  <si>
    <t>Deterioro de valor pendiente de incorporación. 4</t>
  </si>
  <si>
    <t>Ejercicio en que se eliminó el deterioro de valor. 5</t>
  </si>
  <si>
    <t>Deterioro de valor pendiente de incorporación. 5</t>
  </si>
  <si>
    <t>Ejercicio en que se eliminó el deterioro de valor. 6</t>
  </si>
  <si>
    <t>Deterioro de valor pendiente de incorporación. 6</t>
  </si>
  <si>
    <t>Ejercicio en que se eliminó el deterioro de valor. 7</t>
  </si>
  <si>
    <t>Deterioro de valor pendiente de incorporación. 7</t>
  </si>
  <si>
    <t>Ejercicio en que se eliminó el deterioro de valor. 8</t>
  </si>
  <si>
    <t>Deterioro de valor pendiente de incorporación. 8</t>
  </si>
  <si>
    <t>Ejercicio en que se eliminó el deterioro de valor. 9</t>
  </si>
  <si>
    <t>Deterioro de valor pendiente de incorporación. 9</t>
  </si>
  <si>
    <t>Ejercicio en que se eliminó el deterioro de valor. 10</t>
  </si>
  <si>
    <t>Deterioro de valor pendiente de incorporación. 10</t>
  </si>
  <si>
    <t>Ejercicio en que se eliminó el deterioro de valor. 11</t>
  </si>
  <si>
    <t>Deterioro de valor pendiente de incorporación. 11</t>
  </si>
  <si>
    <t>Ejercicio en que se eliminó el deterioro de valor. 12</t>
  </si>
  <si>
    <t>Deterioro de valor pendiente de incorporación. 12</t>
  </si>
  <si>
    <t>Ejercicio en que se eliminó el deterioro de valor. 13</t>
  </si>
  <si>
    <t>Deterioro de valor pendiente de incorporación. 13</t>
  </si>
  <si>
    <t>Ejercicio en que se eliminó el deterioro de valor. 14</t>
  </si>
  <si>
    <t>Deterioro de valor pendiente de incorporación. 14</t>
  </si>
  <si>
    <t>Ejercicio en que se eliminó el deterioro de valor. 15</t>
  </si>
  <si>
    <t>Deterioro de valor pendiente de incorporación. 15</t>
  </si>
  <si>
    <t>Ejercicio en que se eliminó el deterioro de valor. 16</t>
  </si>
  <si>
    <t>Deterioro de valor pendiente de incorporación. 16</t>
  </si>
  <si>
    <t>Ejercicio en que se eliminó el deterioro de valor. 17</t>
  </si>
  <si>
    <t>Deterioro de valor pendiente de incorporación. 17</t>
  </si>
  <si>
    <t>Ejercicio en que se eliminó el deterioro de valor. 18</t>
  </si>
  <si>
    <t>Deterioro de valor pendiente de incorporación. 18</t>
  </si>
  <si>
    <t>Ejercicio en que se eliminó el deterioro de valor. 19</t>
  </si>
  <si>
    <t>Deterioro de valor pendiente de incorporación. 19</t>
  </si>
  <si>
    <t>Ejercicio en que se eliminó el deterioro de valor. 20</t>
  </si>
  <si>
    <t>Deterioro de valor pendiente de incorporación. 20</t>
  </si>
  <si>
    <t>Ejercicio en que se eliminó el deterioro de valor. 21</t>
  </si>
  <si>
    <t>Deterioro de valor pendiente de incorporación. 21</t>
  </si>
  <si>
    <t>Ejercicio en que se eliminó el deterioro de valor. 22</t>
  </si>
  <si>
    <t>Deterioro de valor pendiente de incorporación. 22</t>
  </si>
  <si>
    <t>Ejercicio en que se eliminó el deterioro de valor. 23</t>
  </si>
  <si>
    <t>Deterioro de valor pendiente de incorporación. 23</t>
  </si>
  <si>
    <t>Ejercicio en que se eliminó el deterioro de valor. 24</t>
  </si>
  <si>
    <t>Deterioro de valor pendiente de incorporación. 24</t>
  </si>
  <si>
    <t>Ejercicio en que se eliminó el deterioro de valor. 25</t>
  </si>
  <si>
    <t>Deterioro de valor pendiente de incorporación. 25</t>
  </si>
  <si>
    <t>Ejercicio en que se eliminó el deterioro de valor. 26</t>
  </si>
  <si>
    <t>Deterioro de valor pendiente de incorporación. 26</t>
  </si>
  <si>
    <t>Ejercicio en que se eliminó el deterioro de valor. 27</t>
  </si>
  <si>
    <t>Deterioro de valor pendiente de incorporación. 27</t>
  </si>
  <si>
    <t>Ejercicio en que se eliminó el deterioro de valor. 28</t>
  </si>
  <si>
    <t>Deterioro de valor pendiente de incorporación. 28</t>
  </si>
  <si>
    <t>Ejercicio en que se eliminó el deterioro de valor. 29</t>
  </si>
  <si>
    <t>Deterioro de valor pendiente de incorporación. 29</t>
  </si>
  <si>
    <t>Ejercicio en que se eliminó el deterioro de valor. 30</t>
  </si>
  <si>
    <t>Deterioro de valor pendiente de incorporación. 30</t>
  </si>
  <si>
    <t>Ejercicio en que se eliminó el deterioro de valor. 31</t>
  </si>
  <si>
    <t>Deterioro de valor pendiente de incorporación. 31</t>
  </si>
  <si>
    <t>Ejercicio en que se eliminó el deterioro de valor. 32</t>
  </si>
  <si>
    <t>Deterioro de valor pendiente de incorporación. 32</t>
  </si>
  <si>
    <t>Ejercicio en que se eliminó el deterioro de valor. 33</t>
  </si>
  <si>
    <t>Deterioro de valor pendiente de incorporación. 33</t>
  </si>
  <si>
    <t>Ejercicio en que se eliminó el deterioro de valor. 34</t>
  </si>
  <si>
    <t>Deterioro de valor pendiente de incorporación. 34</t>
  </si>
  <si>
    <t>Ejercicio en que se eliminó el deterioro de valor. 35</t>
  </si>
  <si>
    <t>Deterioro de valor pendiente de incorporación. 35</t>
  </si>
  <si>
    <t>Ejercicio en que se eliminó el deterioro de valor. 36</t>
  </si>
  <si>
    <t>Deterioro de valor pendiente de incorporación. 36</t>
  </si>
  <si>
    <t>Ejercicio en que se eliminó el deterioro de valor. 37</t>
  </si>
  <si>
    <t>Deterioro de valor pendiente de incorporación. 37</t>
  </si>
  <si>
    <t>Ejercicio en que se eliminó el deterioro de valor. 38</t>
  </si>
  <si>
    <t>Deterioro de valor pendiente de incorporación. 38</t>
  </si>
  <si>
    <t>Ejercicio en que se eliminó el deterioro de valor. 39</t>
  </si>
  <si>
    <t>Deterioro de valor pendiente de incorporación. 39</t>
  </si>
  <si>
    <t>Ejercicio en que se eliminó el deterioro de valor. 40</t>
  </si>
  <si>
    <t>Deterioro de valor pendiente de incorporación. 40</t>
  </si>
  <si>
    <t>Ejercicio en que se eliminó el deterioro de valor. 41</t>
  </si>
  <si>
    <t>Deterioro de valor pendiente de incorporación. 41</t>
  </si>
  <si>
    <t>Ejercicio en que se eliminó el deterioro de valor. 42</t>
  </si>
  <si>
    <t>Deterioro de valor pendiente de incorporación. 42</t>
  </si>
  <si>
    <t>Ejercicio en que se eliminó el deterioro de valor. 43</t>
  </si>
  <si>
    <t>Deterioro de valor pendiente de incorporación. 43</t>
  </si>
  <si>
    <t>Ejercicio en que se eliminó el deterioro de valor. 44</t>
  </si>
  <si>
    <t>Deterioro de valor pendiente de incorporación. 44</t>
  </si>
  <si>
    <t>Ejercicio en que se eliminó el deterioro de valor. 45</t>
  </si>
  <si>
    <t>Deterioro de valor pendiente de incorporación. 45</t>
  </si>
  <si>
    <t>Ejercicio en que se eliminó el deterioro de valor. 46</t>
  </si>
  <si>
    <t>Deterioro de valor pendiente de incorporación. 46</t>
  </si>
  <si>
    <t>Ejercicio en que se eliminó el deterioro de valor. 47</t>
  </si>
  <si>
    <t>Deterioro de valor pendiente de incorporación. 47</t>
  </si>
  <si>
    <t>Ejercicio en que se eliminó el deterioro de valor. 48</t>
  </si>
  <si>
    <t>Deterioro de valor pendiente de incorporación. 48</t>
  </si>
  <si>
    <t>Ejercicio en que se eliminó el deterioro de valor. 49</t>
  </si>
  <si>
    <t>Deterioro de valor pendiente de incorporación. 49</t>
  </si>
  <si>
    <t>Ejercicio en que se eliminó el deterioro de valor. 50</t>
  </si>
  <si>
    <t>Deterioro de valor pendiente de incorporación. 50</t>
  </si>
  <si>
    <t>&lt;/T22007F00&gt;</t>
  </si>
  <si>
    <t>Impuesto Sobre Entidades. Régimen de consolidación Fiscal. GRUPOS DE COOPERATIVAS: Eliminación de "retornos intragrupo", "ayudas económicas intragrupo" y "resultados distribuidos por la entidad cabeza del grupo" (R.D. 1345/1992)</t>
  </si>
  <si>
    <t>G</t>
  </si>
  <si>
    <t>Eliminación (1).N.I.F. de la Entidad pagadora</t>
  </si>
  <si>
    <t>Eliminación (1).N.I.F. de la Entidad perceptora</t>
  </si>
  <si>
    <t>Eliminación (1).Retornos intragrupo</t>
  </si>
  <si>
    <t>Eliminación (1).Ayudas económicas intragrupo</t>
  </si>
  <si>
    <t>Eliminación (1).Resultados distribuidos por la entidad cabeza del grupo</t>
  </si>
  <si>
    <t>Eliminación (1).Total eliminaciones</t>
  </si>
  <si>
    <t>Eliminación (2).N.I.F. de la Entidad pagadora</t>
  </si>
  <si>
    <t>Eliminación (2).N.I.F. de la Entidad perceptora</t>
  </si>
  <si>
    <t>Eliminación (2).Retornos intragrupo</t>
  </si>
  <si>
    <t>Eliminación (2).Ayudas económicas intragrupo</t>
  </si>
  <si>
    <t>Eliminación (2).Resultados distribuidos por la entidad cabeza del grupo</t>
  </si>
  <si>
    <t>Eliminación (2).Total eliminaciones</t>
  </si>
  <si>
    <t>Eliminación (3).N.I.F. de la Entidad pagadora</t>
  </si>
  <si>
    <t>Eliminación (3).N.I.F. de la Entidad perceptora</t>
  </si>
  <si>
    <t>Eliminación (3).Retornos intragrupo</t>
  </si>
  <si>
    <t>Eliminación (3).Ayudas económicas intragrupo</t>
  </si>
  <si>
    <t>Eliminación (3).Resultados distribuidos por la entidad cabeza del grupo</t>
  </si>
  <si>
    <t>Eliminación (3).Total eliminaciones</t>
  </si>
  <si>
    <t>Eliminación (4).N.I.F. de la Entidad pagadora</t>
  </si>
  <si>
    <t>Eliminación (4).N.I.F. de la Entidad perceptora</t>
  </si>
  <si>
    <t>Eliminación (4).Retornos intragrupo</t>
  </si>
  <si>
    <t>Eliminación (4).Ayudas económicas intragrupo</t>
  </si>
  <si>
    <t>Eliminación (4).Resultados distribuidos por la entidad cabeza del grupo</t>
  </si>
  <si>
    <t>Eliminación (4).Total eliminaciones</t>
  </si>
  <si>
    <t>Eliminación (5).N.I.F. de la Entidad pagadora</t>
  </si>
  <si>
    <t>Eliminación (5).N.I.F. de la Entidad perceptora</t>
  </si>
  <si>
    <t>Eliminación (5).Retornos intragrupo</t>
  </si>
  <si>
    <t>Eliminación (5).Ayudas económicas intragrupo</t>
  </si>
  <si>
    <t>Eliminación (5).Resultados distribuidos por la entidad cabeza del grupo</t>
  </si>
  <si>
    <t>Eliminación (5).Total eliminaciones</t>
  </si>
  <si>
    <t>Eliminación (6).N.I.F. de la Entidad pagadora</t>
  </si>
  <si>
    <t>Eliminación (6).N.I.F. de la Entidad perceptora</t>
  </si>
  <si>
    <t>Eliminación (6).Retornos intragrupo</t>
  </si>
  <si>
    <t>Eliminación (6).Ayudas económicas intragrupo</t>
  </si>
  <si>
    <t>Eliminación (6).Resultados distribuidos por la entidad cabeza del grupo</t>
  </si>
  <si>
    <t>Eliminación (6).Total eliminaciones</t>
  </si>
  <si>
    <t>Eliminación (7).N.I.F. de la Entidad pagadora</t>
  </si>
  <si>
    <t>Eliminación (7).N.I.F. de la Entidad perceptora</t>
  </si>
  <si>
    <t>Eliminación (7).Retornos intragrupo</t>
  </si>
  <si>
    <t>Eliminación (7).Ayudas económicas intragrupo</t>
  </si>
  <si>
    <t>Eliminación (7).Resultados distribuidos por la entidad cabeza del grupo</t>
  </si>
  <si>
    <t>Eliminación (7).Total eliminaciones</t>
  </si>
  <si>
    <t>Eliminación (8).N.I.F. de la Entidad pagadora</t>
  </si>
  <si>
    <t>Eliminación (8).N.I.F. de la Entidad perceptora</t>
  </si>
  <si>
    <t>Eliminación (8).Retornos intragrupo</t>
  </si>
  <si>
    <t>Eliminación (8).Ayudas económicas intragrupo</t>
  </si>
  <si>
    <t>Eliminación (8).Resultados distribuidos por la entidad cabeza del grupo</t>
  </si>
  <si>
    <t>Eliminación (8).Total eliminaciones</t>
  </si>
  <si>
    <t>Eliminación (9).N.I.F. de la Entidad pagadora</t>
  </si>
  <si>
    <t>Eliminación (9).N.I.F. de la Entidad perceptora</t>
  </si>
  <si>
    <t>Eliminación (9).Retornos intragrupo</t>
  </si>
  <si>
    <t>Eliminación (9).Ayudas económicas intragrupo</t>
  </si>
  <si>
    <t>Eliminación (9).Resultados distribuidos por la entidad cabeza del grupo</t>
  </si>
  <si>
    <t>Eliminación (9).Total eliminaciones</t>
  </si>
  <si>
    <t>Eliminación (10).N.I.F. de la Entidad pagadora</t>
  </si>
  <si>
    <t>Eliminación (10).N.I.F. de la Entidad perceptora</t>
  </si>
  <si>
    <t>Eliminación (10).Retornos intragrupo</t>
  </si>
  <si>
    <t>Eliminación (10).Ayudas económicas intragrupo</t>
  </si>
  <si>
    <t>Eliminación (10).Resultados distribuidos por la entidad cabeza del grupo</t>
  </si>
  <si>
    <t>Eliminación (10).Total eliminaciones</t>
  </si>
  <si>
    <t>Eliminación (11).N.I.F. de la Entidad pagadora</t>
  </si>
  <si>
    <t>Eliminación (11).N.I.F. de la Entidad perceptora</t>
  </si>
  <si>
    <t>Eliminación (11).Retornos intragrupo</t>
  </si>
  <si>
    <t>Eliminación (11).Ayudas económicas intragrupo</t>
  </si>
  <si>
    <t>Eliminación (11).Resultados distribuidos por la entidad cabeza del grupo</t>
  </si>
  <si>
    <t>Eliminación (11).Total eliminaciones</t>
  </si>
  <si>
    <t>Eliminación (12).N.I.F. de la Entidad pagadora</t>
  </si>
  <si>
    <t>Eliminación (12).N.I.F. de la Entidad perceptora</t>
  </si>
  <si>
    <t>Eliminación (12).Retornos intragrupo</t>
  </si>
  <si>
    <t>Eliminación (12).Ayudas económicas intragrupo</t>
  </si>
  <si>
    <t>Eliminación (12).Resultados distribuidos por la entidad cabeza del grupo</t>
  </si>
  <si>
    <t>Eliminación (12).Total eliminaciones</t>
  </si>
  <si>
    <t>Eliminación (13).N.I.F. de la Entidad pagadora</t>
  </si>
  <si>
    <t>Eliminación (13).N.I.F. de la Entidad perceptora</t>
  </si>
  <si>
    <t>Eliminación (13).Retornos intragrupo</t>
  </si>
  <si>
    <t>Eliminación (13).Ayudas económicas intragrupo</t>
  </si>
  <si>
    <t>Eliminación (13).Resultados distribuidos por la entidad cabeza del grupo</t>
  </si>
  <si>
    <t>Eliminación (13).Total eliminaciones</t>
  </si>
  <si>
    <t>Eliminación (14).N.I.F. de la Entidad pagadora</t>
  </si>
  <si>
    <t>Eliminación (14).N.I.F. de la Entidad perceptora</t>
  </si>
  <si>
    <t>Eliminación (14).Retornos intragrupo</t>
  </si>
  <si>
    <t>Eliminación (14).Ayudas económicas intragrupo</t>
  </si>
  <si>
    <t>Eliminación (14).Resultados distribuidos por la entidad cabeza del grupo</t>
  </si>
  <si>
    <t>Eliminación (14).Total eliminaciones</t>
  </si>
  <si>
    <t>Eliminación (15).N.I.F. de la Entidad pagadora</t>
  </si>
  <si>
    <t>Eliminación (15).N.I.F. de la Entidad perceptora</t>
  </si>
  <si>
    <t>Eliminación (15).Retornos intragrupo</t>
  </si>
  <si>
    <t>Eliminación (15).Ayudas económicas intragrupo</t>
  </si>
  <si>
    <t>Eliminación (15).Resultados distribuidos por la entidad cabeza del grupo</t>
  </si>
  <si>
    <t>Eliminación (15).Total eliminaciones</t>
  </si>
  <si>
    <t>Eliminación (16).N.I.F. de la Entidad pagadora</t>
  </si>
  <si>
    <t>Eliminación (16).N.I.F. de la Entidad perceptora</t>
  </si>
  <si>
    <t>Eliminación (16).Retornos intragrupo</t>
  </si>
  <si>
    <t>Eliminación (16).Ayudas económicas intragrupo</t>
  </si>
  <si>
    <t>Eliminación (16).Resultados distribuidos por la entidad cabeza del grupo</t>
  </si>
  <si>
    <t>Eliminación (16).Total eliminaciones</t>
  </si>
  <si>
    <t>Eliminación (17).N.I.F. de la Entidad pagadora</t>
  </si>
  <si>
    <t>Eliminación (17).N.I.F. de la Entidad perceptora</t>
  </si>
  <si>
    <t>Eliminación (17).Retornos intragrupo</t>
  </si>
  <si>
    <t>Eliminación (17).Ayudas económicas intragrupo</t>
  </si>
  <si>
    <t>Eliminación (17).Resultados distribuidos por la entidad cabeza del grupo</t>
  </si>
  <si>
    <t>Eliminación (17).Total eliminaciones</t>
  </si>
  <si>
    <t>Eliminación (18).N.I.F. de la Entidad pagadora</t>
  </si>
  <si>
    <t>Eliminación (18).N.I.F. de la Entidad perceptora</t>
  </si>
  <si>
    <t>Eliminación (18).Retornos intragrupo</t>
  </si>
  <si>
    <t>Eliminación (18).Ayudas económicas intragrupo</t>
  </si>
  <si>
    <t>Eliminación (18).Resultados distribuidos por la entidad cabeza del grupo</t>
  </si>
  <si>
    <t>Eliminación (18).Total eliminaciones</t>
  </si>
  <si>
    <t>Eliminación (19).N.I.F. de la Entidad pagadora</t>
  </si>
  <si>
    <t>Eliminación (19).N.I.F. de la Entidad perceptora</t>
  </si>
  <si>
    <t>Eliminación (19).Retornos intragrupo</t>
  </si>
  <si>
    <t>Eliminación (19).Ayudas económicas intragrupo</t>
  </si>
  <si>
    <t>Eliminación (19).Resultados distribuidos por la entidad cabeza del grupo</t>
  </si>
  <si>
    <t>Eliminación (19).Total eliminaciones</t>
  </si>
  <si>
    <t>Eliminación (20).N.I.F. de la Entidad pagadora</t>
  </si>
  <si>
    <t>Eliminación (20).N.I.F. de la Entidad perceptora</t>
  </si>
  <si>
    <t>Eliminación (20).Retornos intragrupo</t>
  </si>
  <si>
    <t>Eliminación (20).Ayudas económicas intragrupo</t>
  </si>
  <si>
    <t>Eliminación (20).Resultados distribuidos por la entidad cabeza del grupo</t>
  </si>
  <si>
    <t>Eliminación (20).Total eliminaciones</t>
  </si>
  <si>
    <t>Eliminación (21).N.I.F. de la Entidad pagadora</t>
  </si>
  <si>
    <t>Eliminación (21).N.I.F. de la Entidad perceptora</t>
  </si>
  <si>
    <t>Eliminación (21).Retornos intragrupo</t>
  </si>
  <si>
    <t>Eliminación (21).Ayudas económicas intragrupo</t>
  </si>
  <si>
    <t>Eliminación (21).Resultados distribuidos por la entidad cabeza del grupo</t>
  </si>
  <si>
    <t>Eliminación (21).Total eliminaciones</t>
  </si>
  <si>
    <t>Eliminación (22).N.I.F. de la Entidad pagadora</t>
  </si>
  <si>
    <t>Eliminación (22).N.I.F. de la Entidad perceptora</t>
  </si>
  <si>
    <t>Eliminación (22).Retornos intragrupo</t>
  </si>
  <si>
    <t>Eliminación (22).Ayudas económicas intragrupo</t>
  </si>
  <si>
    <t>Eliminación (22).Resultados distribuidos por la entidad cabeza del grupo</t>
  </si>
  <si>
    <t>Eliminación (22).Total eliminaciones</t>
  </si>
  <si>
    <t>Eliminación (23).N.I.F. de la Entidad pagadora</t>
  </si>
  <si>
    <t>Eliminación (23).N.I.F. de la Entidad perceptora</t>
  </si>
  <si>
    <t>Eliminación (23).Retornos intragrupo</t>
  </si>
  <si>
    <t>Eliminación (23).Ayudas económicas intragrupo</t>
  </si>
  <si>
    <t>Eliminación (23).Resultados distribuidos por la entidad cabeza del grupo</t>
  </si>
  <si>
    <t>Eliminación (23).Total eliminaciones</t>
  </si>
  <si>
    <t>Eliminación (24).N.I.F. de la Entidad pagadora</t>
  </si>
  <si>
    <t>Eliminación (24).N.I.F. de la Entidad perceptora</t>
  </si>
  <si>
    <t>Eliminación (24).Retornos intragrupo</t>
  </si>
  <si>
    <t>Eliminación (24).Ayudas económicas intragrupo</t>
  </si>
  <si>
    <t>Eliminación (24).Resultados distribuidos por la entidad cabeza del grupo</t>
  </si>
  <si>
    <t>Eliminación (24).Total eliminaciones</t>
  </si>
  <si>
    <t>Eliminación (25).N.I.F. de la Entidad pagadora</t>
  </si>
  <si>
    <t>Eliminación (25).N.I.F. de la Entidad perceptora</t>
  </si>
  <si>
    <t>Eliminación (25).Retornos intragrupo</t>
  </si>
  <si>
    <t>Eliminación (25).Ayudas económicas intragrupo</t>
  </si>
  <si>
    <t>Eliminación (25).Resultados distribuidos por la entidad cabeza del grupo</t>
  </si>
  <si>
    <t>Eliminación (25).Total eliminaciones</t>
  </si>
  <si>
    <t>Eliminación (26).N.I.F. de la Entidad pagadora</t>
  </si>
  <si>
    <t>Eliminación (26).N.I.F. de la Entidad perceptora</t>
  </si>
  <si>
    <t>Eliminación (26).Retornos intragrupo</t>
  </si>
  <si>
    <t>Eliminación (26).Ayudas económicas intragrupo</t>
  </si>
  <si>
    <t>Eliminación (26).Resultados distribuidos por la entidad cabeza del grupo</t>
  </si>
  <si>
    <t>Eliminación (26).Total eliminaciones</t>
  </si>
  <si>
    <t>Eliminación (27).N.I.F. de la Entidad pagadora</t>
  </si>
  <si>
    <t>Eliminación (27).N.I.F. de la Entidad perceptora</t>
  </si>
  <si>
    <t>Eliminación (27).Retornos intragrupo</t>
  </si>
  <si>
    <t>Eliminación (27).Ayudas económicas intragrupo</t>
  </si>
  <si>
    <t>Eliminación (27).Resultados distribuidos por la entidad cabeza del grupo</t>
  </si>
  <si>
    <t>Eliminación (27).Total eliminaciones</t>
  </si>
  <si>
    <t>Eliminación (28).N.I.F. de la Entidad pagadora</t>
  </si>
  <si>
    <t>Eliminación (28).N.I.F. de la Entidad perceptora</t>
  </si>
  <si>
    <t>Eliminación (28).Retornos intragrupo</t>
  </si>
  <si>
    <t>Eliminación (28).Ayudas económicas intragrupo</t>
  </si>
  <si>
    <t>Eliminación (28).Resultados distribuidos por la entidad cabeza del grupo</t>
  </si>
  <si>
    <t>Eliminación (28).Total eliminaciones</t>
  </si>
  <si>
    <t>Eliminación (29).N.I.F. de la Entidad pagadora</t>
  </si>
  <si>
    <t>Eliminación (29).N.I.F. de la Entidad perceptora</t>
  </si>
  <si>
    <t>Eliminación (29).Retornos intragrupo</t>
  </si>
  <si>
    <t>Eliminación (29).Ayudas económicas intragrupo</t>
  </si>
  <si>
    <t>Eliminación (29).Resultados distribuidos por la entidad cabeza del grupo</t>
  </si>
  <si>
    <t>Eliminación (29).Total eliminaciones</t>
  </si>
  <si>
    <t>Eliminación (30).N.I.F. de la Entidad pagadora</t>
  </si>
  <si>
    <t>Eliminación (30).N.I.F. de la Entidad perceptora</t>
  </si>
  <si>
    <t>Eliminación (30).Retornos intragrupo</t>
  </si>
  <si>
    <t>Eliminación (30).Ayudas económicas intragrupo</t>
  </si>
  <si>
    <t>Eliminación (30).Resultados distribuidos por la entidad cabeza del grupo</t>
  </si>
  <si>
    <t>Eliminación (30).Total eliminaciones</t>
  </si>
  <si>
    <t>Eliminación (31).N.I.F. de la Entidad pagadora</t>
  </si>
  <si>
    <t>Eliminación (31).N.I.F. de la Entidad perceptora</t>
  </si>
  <si>
    <t>Eliminación (31).Retornos intragrupo</t>
  </si>
  <si>
    <t>Eliminación (31).Ayudas económicas intragrupo</t>
  </si>
  <si>
    <t>Eliminación (31).Resultados distribuidos por la entidad cabeza del grupo</t>
  </si>
  <si>
    <t>Eliminación (31).Total eliminaciones</t>
  </si>
  <si>
    <t>Eliminación (32).N.I.F. de la Entidad pagadora</t>
  </si>
  <si>
    <t>Eliminación (32).N.I.F. de la Entidad perceptora</t>
  </si>
  <si>
    <t>Eliminación (32).Retornos intragrupo</t>
  </si>
  <si>
    <t>Eliminación (32).Ayudas económicas intragrupo</t>
  </si>
  <si>
    <t>Eliminación (32).Resultados distribuidos por la entidad cabeza del grupo</t>
  </si>
  <si>
    <t>Eliminación (32).Total eliminaciones</t>
  </si>
  <si>
    <t>Eliminación (33).N.I.F. de la Entidad pagadora</t>
  </si>
  <si>
    <t>Eliminación (33).N.I.F. de la Entidad perceptora</t>
  </si>
  <si>
    <t>Eliminación (33).Retornos intragrupo</t>
  </si>
  <si>
    <t>Eliminación (33).Ayudas económicas intragrupo</t>
  </si>
  <si>
    <t>Eliminación (33).Resultados distribuidos por la entidad cabeza del grupo</t>
  </si>
  <si>
    <t>Eliminación (33).Total eliminaciones</t>
  </si>
  <si>
    <t>Eliminación (34).N.I.F. de la Entidad pagadora</t>
  </si>
  <si>
    <t>Eliminación (34).N.I.F. de la Entidad perceptora</t>
  </si>
  <si>
    <t>Eliminación (34).Retornos intragrupo</t>
  </si>
  <si>
    <t>Eliminación (34).Ayudas económicas intragrupo</t>
  </si>
  <si>
    <t>Eliminación (34).Resultados distribuidos por la entidad cabeza del grupo</t>
  </si>
  <si>
    <t>Eliminación (34).Total eliminaciones</t>
  </si>
  <si>
    <t>Eliminación (35).N.I.F. de la Entidad pagadora</t>
  </si>
  <si>
    <t>Eliminación (35).N.I.F. de la Entidad perceptora</t>
  </si>
  <si>
    <t>Eliminación (35).Retornos intragrupo</t>
  </si>
  <si>
    <t>Eliminación (35).Ayudas económicas intragrupo</t>
  </si>
  <si>
    <t>Eliminación (35).Resultados distribuidos por la entidad cabeza del grupo</t>
  </si>
  <si>
    <t>Eliminación (35).Total eliminaciones</t>
  </si>
  <si>
    <t>Eliminación (36).N.I.F. de la Entidad pagadora</t>
  </si>
  <si>
    <t>Eliminación (36).N.I.F. de la Entidad perceptora</t>
  </si>
  <si>
    <t>Eliminación (36).Retornos intragrupo</t>
  </si>
  <si>
    <t>Eliminación (36).Ayudas económicas intragrupo</t>
  </si>
  <si>
    <t>Eliminación (36).Resultados distribuidos por la entidad cabeza del grupo</t>
  </si>
  <si>
    <t>Eliminación (36).Total eliminaciones</t>
  </si>
  <si>
    <t>Eliminación (37).N.I.F. de la Entidad pagadora</t>
  </si>
  <si>
    <t>Eliminación (37).N.I.F. de la Entidad perceptora</t>
  </si>
  <si>
    <t>Eliminación (37).Retornos intragrupo</t>
  </si>
  <si>
    <t>Eliminación (37).Ayudas económicas intragrupo</t>
  </si>
  <si>
    <t>Eliminación (37).Resultados distribuidos por la entidad cabeza del grupo</t>
  </si>
  <si>
    <t>Eliminación (37).Total eliminaciones</t>
  </si>
  <si>
    <t>Eliminación (38).N.I.F. de la Entidad pagadora</t>
  </si>
  <si>
    <t>Eliminación (38).N.I.F. de la Entidad perceptora</t>
  </si>
  <si>
    <t>Eliminación (38).Retornos intragrupo</t>
  </si>
  <si>
    <t>Eliminación (38).Ayudas económicas intragrupo</t>
  </si>
  <si>
    <t>Eliminación (38).Resultados distribuidos por la entidad cabeza del grupo</t>
  </si>
  <si>
    <t>Eliminación (38).Total eliminaciones</t>
  </si>
  <si>
    <t>Eliminación (39).N.I.F. de la Entidad pagadora</t>
  </si>
  <si>
    <t>Eliminación (39).N.I.F. de la Entidad perceptora</t>
  </si>
  <si>
    <t>Eliminación (39).Retornos intragrupo</t>
  </si>
  <si>
    <t>Eliminación (39).Ayudas económicas intragrupo</t>
  </si>
  <si>
    <t>Eliminación (39).Resultados distribuidos por la entidad cabeza del grupo</t>
  </si>
  <si>
    <t>Eliminación (39).Total eliminaciones</t>
  </si>
  <si>
    <t>Eliminación (40).N.I.F. de la Entidad pagadora</t>
  </si>
  <si>
    <t>Eliminación (40).N.I.F. de la Entidad perceptora</t>
  </si>
  <si>
    <t>Eliminación (40).Retornos intragrupo</t>
  </si>
  <si>
    <t>Eliminación (40).Ayudas económicas intragrupo</t>
  </si>
  <si>
    <t>Eliminación (40).Resultados distribuidos por la entidad cabeza del grupo</t>
  </si>
  <si>
    <t>Eliminación (40).Total eliminaciones</t>
  </si>
  <si>
    <t>Eliminación (41).N.I.F. de la Entidad pagadora</t>
  </si>
  <si>
    <t>Eliminación (41).N.I.F. de la Entidad perceptora</t>
  </si>
  <si>
    <t>Eliminación (41).Retornos intragrupo</t>
  </si>
  <si>
    <t>Eliminación (41).Ayudas económicas intragrupo</t>
  </si>
  <si>
    <t>Eliminación (41).Resultados distribuidos por la entidad cabeza del grupo</t>
  </si>
  <si>
    <t>Eliminación (41).Total eliminaciones</t>
  </si>
  <si>
    <t>Eliminación (42).N.I.F. de la Entidad pagadora</t>
  </si>
  <si>
    <t>Eliminación (42).N.I.F. de la Entidad perceptora</t>
  </si>
  <si>
    <t>Eliminación (42).Retornos intragrupo</t>
  </si>
  <si>
    <t>Eliminación (42).Ayudas económicas intragrupo</t>
  </si>
  <si>
    <t>Eliminación (42).Resultados distribuidos por la entidad cabeza del grupo</t>
  </si>
  <si>
    <t>Eliminación (42).Total eliminaciones</t>
  </si>
  <si>
    <t>Eliminación (43).N.I.F. de la Entidad pagadora</t>
  </si>
  <si>
    <t>Eliminación (43).N.I.F. de la Entidad perceptora</t>
  </si>
  <si>
    <t>Eliminación (43).Retornos intragrupo</t>
  </si>
  <si>
    <t>Eliminación (43).Ayudas económicas intragrupo</t>
  </si>
  <si>
    <t>Eliminación (43).Resultados distribuidos por la entidad cabeza del grupo</t>
  </si>
  <si>
    <t>Eliminación (43).Total eliminaciones</t>
  </si>
  <si>
    <t>Eliminación (44).N.I.F. de la Entidad pagadora</t>
  </si>
  <si>
    <t>Eliminación (44).N.I.F. de la Entidad perceptora</t>
  </si>
  <si>
    <t>Eliminación (44).Retornos intragrupo</t>
  </si>
  <si>
    <t>Eliminación (44).Ayudas económicas intragrupo</t>
  </si>
  <si>
    <t>Eliminación (44).Resultados distribuidos por la entidad cabeza del grupo</t>
  </si>
  <si>
    <t>Eliminación (44).Total eliminaciones</t>
  </si>
  <si>
    <t>Eliminación (45).N.I.F. de la Entidad pagadora</t>
  </si>
  <si>
    <t>Eliminación (45).N.I.F. de la Entidad perceptora</t>
  </si>
  <si>
    <t>Eliminación (45).Retornos intragrupo</t>
  </si>
  <si>
    <t>Eliminación (45).Ayudas económicas intragrupo</t>
  </si>
  <si>
    <t>Eliminación (45).Resultados distribuidos por la entidad cabeza del grupo</t>
  </si>
  <si>
    <t>Eliminación (45).Total eliminaciones</t>
  </si>
  <si>
    <t>Eliminación (46).N.I.F. de la Entidad pagadora</t>
  </si>
  <si>
    <t>Eliminación (46).N.I.F. de la Entidad perceptora</t>
  </si>
  <si>
    <t>Eliminación (46).Retornos intragrupo</t>
  </si>
  <si>
    <t>Eliminación (46).Ayudas económicas intragrupo</t>
  </si>
  <si>
    <t>Eliminación (46).Resultados distribuidos por la entidad cabeza del grupo</t>
  </si>
  <si>
    <t>Eliminación (46).Total eliminaciones</t>
  </si>
  <si>
    <t>Eliminación (47).N.I.F. de la Entidad pagadora</t>
  </si>
  <si>
    <t>Eliminación (47).N.I.F. de la Entidad perceptora</t>
  </si>
  <si>
    <t>Eliminación (47).Retornos intragrupo</t>
  </si>
  <si>
    <t>Eliminación (47).Ayudas económicas intragrupo</t>
  </si>
  <si>
    <t>Eliminación (47).Resultados distribuidos por la entidad cabeza del grupo</t>
  </si>
  <si>
    <t>Eliminación (47).Total eliminaciones</t>
  </si>
  <si>
    <t>Eliminación (48).N.I.F. de la Entidad pagadora</t>
  </si>
  <si>
    <t>Eliminación (48).N.I.F. de la Entidad perceptora</t>
  </si>
  <si>
    <t>Eliminación (48).Retornos intragrupo</t>
  </si>
  <si>
    <t>Eliminación (48).Ayudas económicas intragrupo</t>
  </si>
  <si>
    <t>Eliminación (48).Resultados distribuidos por la entidad cabeza del grupo</t>
  </si>
  <si>
    <t>Eliminación (48).Total eliminaciones</t>
  </si>
  <si>
    <t>Eliminación (49).N.I.F. de la Entidad pagadora</t>
  </si>
  <si>
    <t>Eliminación (49).N.I.F. de la Entidad perceptora</t>
  </si>
  <si>
    <t>Eliminación (49).Retornos intragrupo</t>
  </si>
  <si>
    <t>Eliminación (49).Ayudas económicas intragrupo</t>
  </si>
  <si>
    <t>Eliminación (49).Resultados distribuidos por la entidad cabeza del grupo</t>
  </si>
  <si>
    <t>Eliminación (49).Total eliminaciones</t>
  </si>
  <si>
    <t>Eliminación (50).N.I.F. de la Entidad pagadora</t>
  </si>
  <si>
    <t>Eliminación (50).N.I.F. de la Entidad perceptora</t>
  </si>
  <si>
    <t>Eliminación (50).Retornos intragrupo</t>
  </si>
  <si>
    <t>Eliminación (50).Ayudas económicas intragrupo</t>
  </si>
  <si>
    <t>Eliminación (50).Resultados distribuidos por la entidad cabeza del grupo</t>
  </si>
  <si>
    <t>Eliminación (50).Total eliminaciones</t>
  </si>
  <si>
    <t>&lt;/T22007G00&gt;</t>
  </si>
  <si>
    <t>Impuesto Sobre Entidades. Régimen de consolidación Fiscal.OTRAS CORRECCIONES A LA SUMA DE BASES IMPONIBLES: Otras correcciones a la suma de bases imponibles individuales, no comprendidas en los apartados anteriores</t>
  </si>
  <si>
    <t>H</t>
  </si>
  <si>
    <t>Indicador de página compementaria. (Admite 99 complementarias)*</t>
  </si>
  <si>
    <t>Otras correcciones (1).Descripción de la operación</t>
  </si>
  <si>
    <t>Otras correcciones (1).N.I.F. de la Entidad del grupo que origina la corrección de la suma de bases imponibles</t>
  </si>
  <si>
    <t>Otras correcciones (1).N.I.F. de la otra Entidad del grupo que interviene en la operación</t>
  </si>
  <si>
    <t>Otras correcciones (1).Corrección en base imponible</t>
  </si>
  <si>
    <t>Otras correcciones (2).Descripción de la operación</t>
  </si>
  <si>
    <t>Otras correcciones (2).N.I.F. de la Entidad del grupo que origina la corrección de la suma de bases imponibles</t>
  </si>
  <si>
    <t>Otras correcciones (2).N.I.F. de la otra Entidad del grupo que interviene en la operación</t>
  </si>
  <si>
    <t>Otras correcciones (2).Corrección en base imponible</t>
  </si>
  <si>
    <t>Otras correcciones (3).Descripción de la operación</t>
  </si>
  <si>
    <t>Otras correcciones (3).N.I.F. de la Entidad del grupo que origina la corrección de la suma de bases imponibles</t>
  </si>
  <si>
    <t>Otras correcciones (3).N.I.F. de la otra Entidad del grupo que interviene en la operación</t>
  </si>
  <si>
    <t>Otras correcciones (3).Corrección en base imponible</t>
  </si>
  <si>
    <t>Otras correcciones (4).Descripción de la operación</t>
  </si>
  <si>
    <t>Otras correcciones (4).N.I.F. de la Entidad del grupo que origina la corrección de la suma de bases imponibles</t>
  </si>
  <si>
    <t>Otras correcciones (4).N.I.F. de la otra Entidad del grupo que interviene en la operación</t>
  </si>
  <si>
    <t>Otras correcciones (4).Corrección en base imponible</t>
  </si>
  <si>
    <t>Otras correcciones (5).Descripción de la operación</t>
  </si>
  <si>
    <t>Otras correcciones (5).N.I.F. de la Entidad del grupo que origina la corrección de la suma de bases imponibles</t>
  </si>
  <si>
    <t>Otras correcciones (5).N.I.F. de la otra Entidad del grupo que interviene en la operación</t>
  </si>
  <si>
    <t>Otras correcciones (5).Corrección en base imponible</t>
  </si>
  <si>
    <t>Otras correcciones (6).Descripción de la operación</t>
  </si>
  <si>
    <t>Otras correcciones (6).N.I.F. de la Entidad del grupo que origina la corrección de la suma de bases imponibles</t>
  </si>
  <si>
    <t>Otras correcciones (6).N.I.F. de la otra Entidad del grupo que interviene en la operación</t>
  </si>
  <si>
    <t>Otras correcciones (6).Corrección en base imponible</t>
  </si>
  <si>
    <t>Otras correcciones (7).Descripción de la operación</t>
  </si>
  <si>
    <t>Otras correcciones (7).N.I.F. de la Entidad del grupo que origina la corrección de la suma de bases imponibles</t>
  </si>
  <si>
    <t>Otras correcciones (7).N.I.F. de la otra Entidad del grupo que interviene en la operación</t>
  </si>
  <si>
    <t>Otras correcciones (7).Corrección en base imponible</t>
  </si>
  <si>
    <t>Otras correcciones (8).Descripción de la operación</t>
  </si>
  <si>
    <t>Otras correcciones (8).N.I.F. de la Entidad del grupo que origina la corrección de la suma de bases imponibles</t>
  </si>
  <si>
    <t>Otras correcciones (8).N.I.F. de la otra Entidad del grupo que interviene en la operación</t>
  </si>
  <si>
    <t>Otras correcciones (8).Corrección en base imponible</t>
  </si>
  <si>
    <t>Otras correcciones (9).Descripción de la operación</t>
  </si>
  <si>
    <t>Otras correcciones (9).N.I.F. de la Entidad del grupo que origina la corrección de la suma de bases imponibles</t>
  </si>
  <si>
    <t>Otras correcciones (9).N.I.F. de la otra Entidad del grupo que interviene en la operación</t>
  </si>
  <si>
    <t>Otras correcciones (9).Corrección en base imponible</t>
  </si>
  <si>
    <t>Otras correcciones (10).Descripción de la operación</t>
  </si>
  <si>
    <t>Otras correcciones (10).N.I.F. de la Entidad del grupo que origina la corrección de la suma de bases imponibles</t>
  </si>
  <si>
    <t>Otras correcciones (10).N.I.F. de la otra Entidad del grupo que interviene en la operación</t>
  </si>
  <si>
    <t>Otras correcciones (10).Corrección en base imponible</t>
  </si>
  <si>
    <t>Otras correcciones (11).Descripción de la operación</t>
  </si>
  <si>
    <t>Otras correcciones (11).N.I.F. de la Entidad del grupo que origina la corrección de la suma de bases imponibles</t>
  </si>
  <si>
    <t>Otras correcciones (11).N.I.F. de la otra Entidad del grupo que interviene en la operación</t>
  </si>
  <si>
    <t>Otras correcciones (11).Corrección en base imponible</t>
  </si>
  <si>
    <t>Otras correcciones (12).Descripción de la operación</t>
  </si>
  <si>
    <t>Otras correcciones (12).N.I.F. de la Entidad del grupo que origina la corrección de la suma de bases imponibles</t>
  </si>
  <si>
    <t>Otras correcciones (12).N.I.F. de la otra Entidad del grupo que interviene en la operación</t>
  </si>
  <si>
    <t>Otras correcciones (12).Corrección en base imponible</t>
  </si>
  <si>
    <t>Otras correcciones (13).Descripción de la operación</t>
  </si>
  <si>
    <t>Otras correcciones (13).N.I.F. de la Entidad del grupo que origina la corrección de la suma de bases imponibles</t>
  </si>
  <si>
    <t>Otras correcciones (13).N.I.F. de la otra Entidad del grupo que interviene en la operación</t>
  </si>
  <si>
    <t>Otras correcciones (13).Corrección en base imponible</t>
  </si>
  <si>
    <t>Otras correcciones (14).Descripción de la operación</t>
  </si>
  <si>
    <t>Otras correcciones (14).N.I.F. de la Entidad del grupo que origina la corrección de la suma de bases imponibles</t>
  </si>
  <si>
    <t>Otras correcciones (14).N.I.F. de la otra Entidad del grupo que interviene en la operación</t>
  </si>
  <si>
    <t>Otras correcciones (14).Corrección en base imponible</t>
  </si>
  <si>
    <t>Otras correcciones (15).Descripción de la operación</t>
  </si>
  <si>
    <t>Otras correcciones (15).N.I.F. de la Entidad del grupo que origina la corrección de la suma de bases imponibles</t>
  </si>
  <si>
    <t>Otras correcciones (15).N.I.F. de la otra Entidad del grupo que interviene en la operación</t>
  </si>
  <si>
    <t>Otras correcciones (15).Corrección en base imponible</t>
  </si>
  <si>
    <t>Otras correcciones (16).Descripción de la operación</t>
  </si>
  <si>
    <t>Otras correcciones (16).N.I.F. de la Entidad del grupo que origina la corrección de la suma de bases imponibles</t>
  </si>
  <si>
    <t>Otras correcciones (16).N.I.F. de la otra Entidad del grupo que interviene en la operación</t>
  </si>
  <si>
    <t>Otras correcciones (16).Corrección en base imponible</t>
  </si>
  <si>
    <t>Otras correcciones (17).Descripción de la operación</t>
  </si>
  <si>
    <t>Otras correcciones (17).N.I.F. de la Entidad del grupo que origina la corrección de la suma de bases imponibles</t>
  </si>
  <si>
    <t>Otras correcciones (17).N.I.F. de la otra Entidad del grupo que interviene en la operación</t>
  </si>
  <si>
    <t>Otras correcciones (17).Corrección en base imponible</t>
  </si>
  <si>
    <t>Otras correcciones (18).Descripción de la operación</t>
  </si>
  <si>
    <t>Otras correcciones (18).N.I.F. de la Entidad del grupo que origina la corrección de la suma de bases imponibles</t>
  </si>
  <si>
    <t>Otras correcciones (18).N.I.F. de la otra Entidad del grupo que interviene en la operación</t>
  </si>
  <si>
    <t>Otras correcciones (18).Corrección en base imponible</t>
  </si>
  <si>
    <t>Otras correcciones (19).Descripción de la operación</t>
  </si>
  <si>
    <t>Otras correcciones (19).N.I.F. de la Entidad del grupo que origina la corrección de la suma de bases imponibles</t>
  </si>
  <si>
    <t>Otras correcciones (19).N.I.F. de la otra Entidad del grupo que interviene en la operación</t>
  </si>
  <si>
    <t>Otras correcciones (19).Corrección en base imponible</t>
  </si>
  <si>
    <t>Otras correcciones (20).Descripción de la operación</t>
  </si>
  <si>
    <t>Otras correcciones (20).N.I.F. de la Entidad del grupo que origina la corrección de la suma de bases imponibles</t>
  </si>
  <si>
    <t>Otras correcciones (20).N.I.F. de la otra Entidad del grupo que interviene en la operación</t>
  </si>
  <si>
    <t>Otras correcciones (20).Corrección en base imponible</t>
  </si>
  <si>
    <t>Otras correcciones (21).Descripción de la operación</t>
  </si>
  <si>
    <t>Otras correcciones (21).N.I.F. de la Entidad del grupo que origina la corrección de la suma de bases imponibles</t>
  </si>
  <si>
    <t>Otras correcciones (21).N.I.F. de la otra Entidad del grupo que interviene en la operación</t>
  </si>
  <si>
    <t>Otras correcciones (21).Corrección en base imponible</t>
  </si>
  <si>
    <t>Otras correcciones (22).Descripción de la operación</t>
  </si>
  <si>
    <t>Otras correcciones (22).N.I.F. de la Entidad del grupo que origina la corrección de la suma de bases imponibles</t>
  </si>
  <si>
    <t>Otras correcciones (22).N.I.F. de la otra Entidad del grupo que interviene en la operación</t>
  </si>
  <si>
    <t>Otras correcciones (22).Corrección en base imponible</t>
  </si>
  <si>
    <t>Otras correcciones (23).Descripción de la operación</t>
  </si>
  <si>
    <t>Otras correcciones (23).N.I.F. de la Entidad del grupo que origina la corrección de la suma de bases imponibles</t>
  </si>
  <si>
    <t>Otras correcciones (23).N.I.F. de la otra Entidad del grupo que interviene en la operación</t>
  </si>
  <si>
    <t>Otras correcciones (23).Corrección en base imponible</t>
  </si>
  <si>
    <t>Otras correcciones (24).Descripción de la operación</t>
  </si>
  <si>
    <t>Otras correcciones (24).N.I.F. de la Entidad del grupo que origina la corrección de la suma de bases imponibles</t>
  </si>
  <si>
    <t>Otras correcciones (24).N.I.F. de la otra Entidad del grupo que interviene en la operación</t>
  </si>
  <si>
    <t>Otras correcciones (24).Corrección en base imponible</t>
  </si>
  <si>
    <t>Otras correcciones (25).Descripción de la operación</t>
  </si>
  <si>
    <t>Otras correcciones (25).N.I.F. de la Entidad del grupo que origina la corrección de la suma de bases imponibles</t>
  </si>
  <si>
    <t>Otras correcciones (25).N.I.F. de la otra Entidad del grupo que interviene en la operación</t>
  </si>
  <si>
    <t>Otras correcciones (25).Corrección en base imponible</t>
  </si>
  <si>
    <t>Otras correcciones (26).Descripción de la operación</t>
  </si>
  <si>
    <t>Otras correcciones (26).N.I.F. de la Entidad del grupo que origina la corrección de la suma de bases imponibles</t>
  </si>
  <si>
    <t>Otras correcciones (26).N.I.F. de la otra Entidad del grupo que interviene en la operación</t>
  </si>
  <si>
    <t>Otras correcciones (26).Corrección en base imponible</t>
  </si>
  <si>
    <t>Otras correcciones (27).Descripción de la operación</t>
  </si>
  <si>
    <t>Otras correcciones (27).N.I.F. de la Entidad del grupo que origina la corrección de la suma de bases imponibles</t>
  </si>
  <si>
    <t>Otras correcciones (27).N.I.F. de la otra Entidad del grupo que interviene en la operación</t>
  </si>
  <si>
    <t>Otras correcciones (27).Corrección en base imponible</t>
  </si>
  <si>
    <t>Otras correcciones (28).Descripción de la operación</t>
  </si>
  <si>
    <t>Otras correcciones (28).N.I.F. de la Entidad del grupo que origina la corrección de la suma de bases imponibles</t>
  </si>
  <si>
    <t>Otras correcciones (28).N.I.F. de la otra Entidad del grupo que interviene en la operación</t>
  </si>
  <si>
    <t>Otras correcciones (28).Corrección en base imponible</t>
  </si>
  <si>
    <t>Otras correcciones (29).Descripción de la operación</t>
  </si>
  <si>
    <t>Otras correcciones (29).N.I.F. de la Entidad del grupo que origina la corrección de la suma de bases imponibles</t>
  </si>
  <si>
    <t>Otras correcciones (29).N.I.F. de la otra Entidad del grupo que interviene en la operación</t>
  </si>
  <si>
    <t>Otras correcciones (29).Corrección en base imponible</t>
  </si>
  <si>
    <t>Otras correcciones (30).Descripción de la operación</t>
  </si>
  <si>
    <t>Otras correcciones (30).N.I.F. de la Entidad del grupo que origina la corrección de la suma de bases imponibles</t>
  </si>
  <si>
    <t>Otras correcciones (30).N.I.F. de la otra Entidad del grupo que interviene en la operación</t>
  </si>
  <si>
    <t>Otras correcciones (30).Corrección en base imponible</t>
  </si>
  <si>
    <t>Otras correcciones (31).Descripción de la operación</t>
  </si>
  <si>
    <t>Otras correcciones (31).N.I.F. de la Entidad del grupo que origina la corrección de la suma de bases imponibles</t>
  </si>
  <si>
    <t>Otras correcciones (31).N.I.F. de la otra Entidad del grupo que interviene en la operación</t>
  </si>
  <si>
    <t>Otras correcciones (31).Corrección en base imponible</t>
  </si>
  <si>
    <t>Otras correcciones (32).Descripción de la operación</t>
  </si>
  <si>
    <t>Otras correcciones (32).N.I.F. de la Entidad del grupo que origina la corrección de la suma de bases imponibles</t>
  </si>
  <si>
    <t>Otras correcciones (32).N.I.F. de la otra Entidad del grupo que interviene en la operación</t>
  </si>
  <si>
    <t>Otras correcciones (32).Corrección en base imponible</t>
  </si>
  <si>
    <t>Otras correcciones (33).Descripción de la operación</t>
  </si>
  <si>
    <t>Otras correcciones (33).N.I.F. de la Entidad del grupo que origina la corrección de la suma de bases imponibles</t>
  </si>
  <si>
    <t>Otras correcciones (33).N.I.F. de la otra Entidad del grupo que interviene en la operación</t>
  </si>
  <si>
    <t>Otras correcciones (33).Corrección en base imponible</t>
  </si>
  <si>
    <t>Otras correcciones (34).Descripción de la operación</t>
  </si>
  <si>
    <t>Otras correcciones (34).N.I.F. de la Entidad del grupo que origina la corrección de la suma de bases imponibles</t>
  </si>
  <si>
    <t>Otras correcciones (34).N.I.F. de la otra Entidad del grupo que interviene en la operación</t>
  </si>
  <si>
    <t>Otras correcciones (34).Corrección en base imponible</t>
  </si>
  <si>
    <t>Otras correcciones (35).Descripción de la operación</t>
  </si>
  <si>
    <t>Otras correcciones (35).N.I.F. de la Entidad del grupo que origina la corrección de la suma de bases imponibles</t>
  </si>
  <si>
    <t>Otras correcciones (35).N.I.F. de la otra Entidad del grupo que interviene en la operación</t>
  </si>
  <si>
    <t>Otras correcciones (35).Corrección en base imponible</t>
  </si>
  <si>
    <t>Otras correcciones (36).Descripción de la operación</t>
  </si>
  <si>
    <t>Otras correcciones (36).N.I.F. de la Entidad del grupo que origina la corrección de la suma de bases imponibles</t>
  </si>
  <si>
    <t>Otras correcciones (36).N.I.F. de la otra Entidad del grupo que interviene en la operación</t>
  </si>
  <si>
    <t>Otras correcciones (36).Corrección en base imponible</t>
  </si>
  <si>
    <t>Otras correcciones (37).Descripción de la operación</t>
  </si>
  <si>
    <t>Otras correcciones (37).N.I.F. de la Entidad del grupo que origina la corrección de la suma de bases imponibles</t>
  </si>
  <si>
    <t>Otras correcciones (37).N.I.F. de la otra Entidad del grupo que interviene en la operación</t>
  </si>
  <si>
    <t>Otras correcciones (37).Corrección en base imponible</t>
  </si>
  <si>
    <t>Otras correcciones (38).Descripción de la operación</t>
  </si>
  <si>
    <t>Otras correcciones (38).N.I.F. de la Entidad del grupo que origina la corrección de la suma de bases imponibles</t>
  </si>
  <si>
    <t>Otras correcciones (38).N.I.F. de la otra Entidad del grupo que interviene en la operación</t>
  </si>
  <si>
    <t>Otras correcciones (38).Corrección en base imponible</t>
  </si>
  <si>
    <t>Otras correcciones (39).Descripción de la operación</t>
  </si>
  <si>
    <t>Otras correcciones (39).N.I.F. de la Entidad del grupo que origina la corrección de la suma de bases imponibles</t>
  </si>
  <si>
    <t>Otras correcciones (39).N.I.F. de la otra Entidad del grupo que interviene en la operación</t>
  </si>
  <si>
    <t>Otras correcciones (39).Corrección en base imponible</t>
  </si>
  <si>
    <t>Otras correcciones (40).Descripción de la operación</t>
  </si>
  <si>
    <t>Otras correcciones (40).N.I.F. de la Entidad del grupo que origina la corrección de la suma de bases imponibles</t>
  </si>
  <si>
    <t>Otras correcciones (40).N.I.F. de la otra Entidad del grupo que interviene en la operación</t>
  </si>
  <si>
    <t>Otras correcciones (40).Corrección en base imponible</t>
  </si>
  <si>
    <t>Otras correcciones (41).Descripción de la operación</t>
  </si>
  <si>
    <t>Otras correcciones (41).N.I.F. de la Entidad del grupo que origina la corrección de la suma de bases imponibles</t>
  </si>
  <si>
    <t>Otras correcciones (41).N.I.F. de la otra Entidad del grupo que interviene en la operación</t>
  </si>
  <si>
    <t>Otras correcciones (41).Corrección en base imponible</t>
  </si>
  <si>
    <t>Otras correcciones (42).Descripción de la operación</t>
  </si>
  <si>
    <t>Otras correcciones (42).N.I.F. de la Entidad del grupo que origina la corrección de la suma de bases imponibles</t>
  </si>
  <si>
    <t>Otras correcciones (42).N.I.F. de la otra Entidad del grupo que interviene en la operación</t>
  </si>
  <si>
    <t>Otras correcciones (42).Corrección en base imponible</t>
  </si>
  <si>
    <t>Otras correcciones (43).Descripción de la operación</t>
  </si>
  <si>
    <t>Otras correcciones (43).N.I.F. de la Entidad del grupo que origina la corrección de la suma de bases imponibles</t>
  </si>
  <si>
    <t>Otras correcciones (43).N.I.F. de la otra Entidad del grupo que interviene en la operación</t>
  </si>
  <si>
    <t>Otras correcciones (43).Corrección en base imponible</t>
  </si>
  <si>
    <t>Otras correcciones (44).Descripción de la operación</t>
  </si>
  <si>
    <t>Otras correcciones (44).N.I.F. de la Entidad del grupo que origina la corrección de la suma de bases imponibles</t>
  </si>
  <si>
    <t>Otras correcciones (44).N.I.F. de la otra Entidad del grupo que interviene en la operación</t>
  </si>
  <si>
    <t>Otras correcciones (44).Corrección en base imponible</t>
  </si>
  <si>
    <t>Otras correcciones (45).Descripción de la operación</t>
  </si>
  <si>
    <t>Otras correcciones (45).N.I.F. de la Entidad del grupo que origina la corrección de la suma de bases imponibles</t>
  </si>
  <si>
    <t>Otras correcciones (45).N.I.F. de la otra Entidad del grupo que interviene en la operación</t>
  </si>
  <si>
    <t>Otras correcciones (45).Corrección en base imponible</t>
  </si>
  <si>
    <t>Otras correcciones (46).Descripción de la operación</t>
  </si>
  <si>
    <t>Otras correcciones (46).N.I.F. de la Entidad del grupo que origina la corrección de la suma de bases imponibles</t>
  </si>
  <si>
    <t>Otras correcciones (46).N.I.F. de la otra Entidad del grupo que interviene en la operación</t>
  </si>
  <si>
    <t>Otras correcciones (46).Corrección en base imponible</t>
  </si>
  <si>
    <t>Otras correcciones (47).Descripción de la operación</t>
  </si>
  <si>
    <t>Otras correcciones (47).N.I.F. de la Entidad del grupo que origina la corrección de la suma de bases imponibles</t>
  </si>
  <si>
    <t>Otras correcciones (47).N.I.F. de la otra Entidad del grupo que interviene en la operación</t>
  </si>
  <si>
    <t>Otras correcciones (47).Corrección en base imponible</t>
  </si>
  <si>
    <t>Otras correcciones (48).Descripción de la operación</t>
  </si>
  <si>
    <t>Otras correcciones (48).N.I.F. de la Entidad del grupo que origina la corrección de la suma de bases imponibles</t>
  </si>
  <si>
    <t>Otras correcciones (48).N.I.F. de la otra Entidad del grupo que interviene en la operación</t>
  </si>
  <si>
    <t>Otras correcciones (48).Corrección en base imponible</t>
  </si>
  <si>
    <t>Otras correcciones (49).Descripción de la operación</t>
  </si>
  <si>
    <t>Otras correcciones (49).N.I.F. de la Entidad del grupo que origina la corrección de la suma de bases imponibles</t>
  </si>
  <si>
    <t>Otras correcciones (49).N.I.F. de la otra Entidad del grupo que interviene en la operación</t>
  </si>
  <si>
    <t>Otras correcciones (49).Corrección en base imponible</t>
  </si>
  <si>
    <t>Otras correcciones (50).Descripción de la operación</t>
  </si>
  <si>
    <t>Otras correcciones (50).N.I.F. de la Entidad del grupo que origina la corrección de la suma de bases imponibles</t>
  </si>
  <si>
    <t>Otras correcciones (50).N.I.F. de la otra Entidad del grupo que interviene en la operación</t>
  </si>
  <si>
    <t>Otras correcciones (50).Corrección en base imponible</t>
  </si>
  <si>
    <t>&lt;/T22007H00&gt;</t>
  </si>
  <si>
    <t>Impuesto Sobre Sociedades. Régimen de consolidación Fiscal.TOTAL GRUPO. DOTACIONES POR DETERIORO DE CRÉDITOS U OTROS ACTIVOS DERIVADOS DE LAS POSIBLES INSOLVENCIAS DE LOS DEUDORES NO VINCULADOS CON EL SUJETO PASIVO Y OTRAS DEL ART. 11.12 L.I.S., GENERADOS A NIVEL DE GRUPO. CONVERSIÓN DE ACTIVOS POR IMPUESTO DIFERIDO EN CRÉDITO EXIGIBLE FRENTE A LA ADMÓN. TRIBUTARIA (Art. 130 L.I.S.)(**)</t>
  </si>
  <si>
    <t>I</t>
  </si>
  <si>
    <t>RESERVA DE CAPITALIZACIÓN. REDUCCIÓN PENDIENTE DE APLICAR. Reserva de capitalización dotada en el período [03367]</t>
  </si>
  <si>
    <t>RESERVA DE NIVELACIÓN. Reducción pendiente de adicionar(**). Importe minorización pendiente de adicionar en el período/ pendiente de adicionar a principio del período. 2021 [02268]</t>
  </si>
  <si>
    <t>RESERVA DE NIVELACIÓN. Reducción pendiente de adicionar(**). Importe adicionado a base imponible en el período. 2021 [02444]</t>
  </si>
  <si>
    <t>RESERVA DE NIVELACIÓN. Reducción pendiente de adicionar(**). Importe integrado en la declaración por incumplimiento de requisitos. 2021 [02445]</t>
  </si>
  <si>
    <t>RESERVA DE NIVELACIÓN. Reducción pendiente de adicionar(**). Importe pendiente de adicionar en períodos futuros. 2021[02270]</t>
  </si>
  <si>
    <t>RESERVA DE NIVELACIÓN. Reducción pendiente de adicionar(**). Importe minoración pendiente de adicionar en el período/pendiente de adicionar a principio del período. 2022. [02446]</t>
  </si>
  <si>
    <t>RESERVA DE NIVELACIÓN. Reducción pendiente de adicionar(**). Importe adicionado a base imponible en el período. 2022 [01518]</t>
  </si>
  <si>
    <t>RESERVA DE NIVELACIÓN. Reducción pendiente de adicionar(**). Importe integrado en la declaración por incumplimiento de requisitos. 2022 [01519]</t>
  </si>
  <si>
    <t>RESERVA DE NIVELACIÓN. Reducción pendiente de adicionar(**). Importe pendiente de adicionar en períodos futuros. 2022 [02447]</t>
  </si>
  <si>
    <t>RESERVA DE NIVELACIÓN. Reserva pendiente de dotar. Importe reserva a dotar 2021. [02271]</t>
  </si>
  <si>
    <t>RESERVA DE NIVELACIÓN. Reserva pendiente de dotar. Importe reserva dotada 2021. [02272]</t>
  </si>
  <si>
    <t>RESERVA DE NIVELACIÓN. Reserva pendiente de dotar. Importe reserva pendiente dotación 2021 [02273]</t>
  </si>
  <si>
    <t>RESERVA DE NIVELACIÓN. Reserva pendiente de dotar. Reserva dispueseta 2021. [02274]</t>
  </si>
  <si>
    <t>RESERVA DE NIVELACIÓN. Reserva pendiente de dotar. Importe reserva a dotar 2022 [02449]</t>
  </si>
  <si>
    <t>RESERVA DE NIVELACIÓN. Reserva pendiente de dotar. Importe reserva dotada 2022 [02450]</t>
  </si>
  <si>
    <t>RESERVA DE NIVELACIÓN. Reserva pendiente de dotar. Importe reserva pendiente dotación. 2022 [02451]</t>
  </si>
  <si>
    <t>RESERVA DE NIVELACIÓN. Reserva pendiente de dotar. Reserva dispuesta. 2022 [02452]</t>
  </si>
  <si>
    <t>DOTACIONES POR DETERIORO DE CRÉDITOS U OTROS ACTIVOS DERIVADOS DE LAS POSIBLES INSOLVENCIAS DE LOS DEUDORES NO VINCULADOS CON EL CONTRIBUYENTE Y OTRAS DEL ART. 62.1 e) y DT 33ª.1 LIS, GENERADOS A NIVEL DE GRUPO CON POSIBILIDAD DE ONVERSIÓN EN CRÉDITO EXIGIBLE(**). Pérdidas por deterioro del art. 13.1 LIS y provisiones y gastos (art. 14.1 y 14.2 a los que se refiere el art. 11.12 LIS). Aumento. [02950]</t>
  </si>
  <si>
    <t>DOTACIONES POR DETERIORO DE CRÉDITOS U OTROS ACTIVOS DERIVADOS DE LAS POSIBLES INSOLVENCIAS DE LOS DEUDORES NO VINCULADOS CON EL CONTRIBUYENTE Y OTRAS DEL ART. 62.1 e) y DT 33ª.1 LIS, GENERADOS A NIVEL DE GRUPO CON POSIBILIDAD DE CONVERSIÓN EN CRÉDITO EXIGIBLE(**). Pérdidas por deterioro del art. 13.1 LIS y provisiones y gastos (art. 14.1 y 14.2) a los que se refiere el art. 11.12 LIS y dotaciones de la DT 33ª.1 LIS. Integración dotaciones sin límite. Disminución. [00128]</t>
  </si>
  <si>
    <t>DOTACIONES POR DETERIORO DE CRÉDITOS U OTROS ACTIVOS DERIVADOS DE LAS POSIBLES INSOLVENCIAS DE LOS DEUDORES NO VINCULADOS CON EL CONTRIBUYENTE Y OTRAS DEL ART. 62.1 e) y DT 33ª.1 LIS, GENERADOS A NIVEL DE GRUPO CON POSIBILIDAD DE CONVERSIÓN EN CRÉDITO EXIGIBLE(**). Pérdidas por deterioro del art. 13.1 LIS y provisiones y gastos (art. 14.1 y 14.2) a los que se refi ere el art. 11.12 LIS y dotaciones de la DT 33ª.1 LIS. Integración dotaciones con límite. Disminución. [02951]</t>
  </si>
  <si>
    <t>DOTACIONES POR DETERIORO DE CRÉDITOS U OTROS ACTIVOS DERIVADOS DE LAS POSIBLES INSOLVENCIAS DE LOS DEUDORES NO VINCULADOS CON EL CONTRIBUYENTE Y OTRAS DEL ART. 62.1 e) y DT 33ª.1 LIS, GENERADOS A NIVEL DE GRUPO CON POSIBILIDAD DE CONVERSIÓN EN CRÉDITO EXIGIBLE(**). Aplicación del límite del art. 62.1 e) LIS. Aumento. [02952]</t>
  </si>
  <si>
    <t>DOTACIONES POR DETERIORO DE CRÉDITOS U OTROS ACTIVOS DERIVADOS DE LAS POSIBLES INSOLVENCIAS DE LOS DEUDORES NO VINCULADOS CON EL CONTRIBUYENTE Y OTRAS DEL ART. 62.1 e) y DT 33ª.1 LIS, GENERADOS A NIVEL DE GRUPO CON POSIBILIDAD DE CONVERSIÓN EN CRÉDITO EXIGIBLE(**). Aplicación del límite del art. 62.1 e) LIS. Disminución. [00910]</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</si>
  <si>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período.Que no han cumplido condiciones de deducibilidad fiscal. Ejercicio de generación 2007 y anteriores. [00129]</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</si>
  <si>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fiscal pero no integradas por aplicación límite Ejercicio de generación 2007 y anteriores. [01177]</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</si>
  <si>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integradas en esta liquidación. Ejercicio de generación. 2007 y anteriores. [00130]</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</si>
  <si>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aplicadas por la conversión de los activos por impuesto diferido. Ejercicio de generación. 2007 y anteriores. [00131]</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</si>
  <si>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Ejercicio de generación. 2007 y anteriores. [00132]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</si>
  <si>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 por aplicación límite. Ejercicio de generación. 2007 y anteriores [01178]</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</si>
  <si>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período.Que no han cumplido condiciones de deducibilidad fiscal. Ejercicio de generación. 2008 a 2015. [00593]</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</si>
  <si>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fiscal pero no integradas por aplicación límite Ejercicio de generación. 2008 a 2015. [00594]</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</si>
  <si>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integradas en esta liquidación. Ejercicio de generación. 2008 a 2015. [00639]</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</si>
  <si>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aplicadas por la conversión de los activos por impuesto diferido. Ejercicio de generación. 2008 a 2015. [00678]</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</si>
  <si>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Ejercicio de generación. 2008 a 2015. [00696]</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</si>
  <si>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 por aplicación límite. Ejercicio de generación. 2008 a 2015 [00697]</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</si>
  <si>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período.Que no han cumplido condiciones de deducibilidad fiscal. Ejercicio de generación. 2016. [00711]</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</si>
  <si>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fiscal pero no integradas por aplicación límite. Ejercicio de generación. 2016. [00712]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</si>
  <si>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integradas en esta liquidación. Ejercicio de generación. 2016. [00773]</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</si>
  <si>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aplicadas por la conversión de los activos por impuesto diferido. Ejercicio de generación. 2016. [00777]</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</si>
  <si>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Ejercicio de generación. 2016. [00778]</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</si>
  <si>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 por aplicación límite. 2016. [00792]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</si>
  <si>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período.Que no han cumplido condiciones de deducibilidad fiscal. Ejercicio de generación. 2017 . [00793]</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</si>
  <si>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fiscal pero no integradas por aplicación límite. Ejercicio de generación. 2017 [00171]</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</si>
  <si>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integradas en esta liquidación. Ejercicio de generación. 2017. [00172]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</si>
  <si>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aplicadas por la conversión de los activos por impuesto diferido. Ejercicio de generación. 2017. [00794]</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</si>
  <si>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Ejercicio de generación. 2017. [00810]</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</si>
  <si>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 por aplicación límite. 2017 [00174]</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</si>
  <si>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período.Que no han cumplido condiciones de deducibilidad fiscal. Ejercicio de generación. 2018 [00177]</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</si>
  <si>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fiscal pero no integradas por aplicación límite. Ejercicio de generación. 2018 [02561]</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</si>
  <si>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integradas en esta liquidación. Ejercicio de generación. 2018. [02562]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</si>
  <si>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aplicadas por la conversión de los activos por impuesto diferido. Ejercicio de generación. 2018 [00178]</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</si>
  <si>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Ejercicio de generación. 2018 [00194]</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</si>
  <si>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 por aplicación límite. 2018 [02565]</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</si>
  <si>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período.Que no han cumplido condiciones de deducibilidad fiscal. Ejercicio de generación. 2019 [02560]</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</si>
  <si>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fiscal pero no integradas por aplicación límite 2019 .[00750]</t>
  </si>
  <si>
    <t>DOTACIONES POR DETERIORO DE CRÉDITOS U OTROS ACTIVOS DERIVADOS DE LAS POSIBLES INSOLVENCIAS DE LOS DEUDORES NO VINCULADOS CON EL CONTRIBUYENTE Y OTRAS DEL ART 62.1 e) Y DT 33ª.1 LIS, GENERADOS A NIVEL DE GRUPO CON POSIBILIDADE DE CONVERSIÓN EN CRÉDITO EXIGIBLE(**). Dotaciones integradas en esta liquidación 2019  [00752]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</si>
  <si>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aplicadas por la conversión de los activos por impuesto diferido. Ejercicio de generación. 2019. [02563]</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</si>
  <si>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Ejercicio de generación. 2019 [02564]</t>
  </si>
  <si>
    <t>DOTACIONES POR DETERIOR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 por aplicación límite 2019 [00757]</t>
  </si>
  <si>
    <t>DOTACIONES POR DETERIORO DE CRÉDITOS U OTROS ACTIVOS DERIVADOS DE LAS POSIBLES INSOLVENCIAS DE LOS DEUDORES NO VINCULADOS CON EL CONTRIBUYENTE Y OTRAS DEL ART 62.1 e) Y DT 33ª.1 LIS, GENERADOS A NIVEL DE GRUPO CON POSIBILIDADE DE CONVERSIÓN EN CRÉDITO EXIGIBLE (**). Dotaciones pendientes de integración a principio del período/generado en el propio período. Que no han cumplido condiciones de deducibilidad fiscal 2020 [00749]</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</si>
  <si>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a principio del período/generado en el propio período. Que han cumplido condiciones de deducibilidad fiscal pero no integradas por aplicación límite. 2020 [02276]</t>
  </si>
  <si>
    <t>DOTACIONES POR DETERIORO DE CRÉDITOS U OTROS ACTIVOS DERIVADOS DE LAS POSIBLES INSOLVENCIAS DE LOS DEUDORES NO VINCULADOS CON EL CONTRIBUYENTE Y OTRAS DEL ART 62.1 e) Y DT 33ª.1 LIS, GENERADOS A NIVEL DE GRUPO CON POSIBILIDAD DE CONVERSION EN CRÉDITO EXIGIBLE(**). Dotaciones integradas en esta liquidación. 2020 [02277]</t>
  </si>
  <si>
    <t>DOTACIONES POR DETERIORO DE CRÉDITOS U OTROS ACTIVOS DERIVADOS DE LAS POSIBLES INSOLVENCIAS DE LOS DEUDORES NO VINCULADOS CON EL CONTRIBUYENTE Y OTRAS DEL ART 62.1 e) Y DT 33ª.1 LIS, GENERADOS A NIVEL DE GRUPO CON POSIBILIDAD DE CONVERSION EN CRÉDITO EXIGIBLE(**). Dotaciones aplicadas por la conversión de los activos por impuesto diferido 2020 [00753]</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</si>
  <si>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2020[00754]</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</si>
  <si>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han cumplido condiciones de deducibilidad fiscal pero no integradas por aplicación límite. 2020 [02280]</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</si>
  <si>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a principio del período/generado en el propio  período. Que no han cumplido condiciones de deducibilidad fiscal. 2021 [02275]</t>
  </si>
  <si>
    <t>DOTACIONES POR DETERIORO DE CRÉDITOS U OTROS ACTIVOS DERIVADOS DE LAS POSIBLES INSOLVENCIAS DE LOS DEUDORES NO VINCULADOS CON EL CONTRIBUYENTE Y OTRAS DEL ART 62.1 e) Y DT 33ª.1 LIS, GENERADOS A NIVEL DE GRUPO CON POSIBILIDAD DE CONVERSION EN CRÉDITO EXIGIBLE(**).Dotaciones pendientes de integración a principio del período/generado en el propio período. Que han cumplido condiciones de deducibilidad fiscal pero no integradas por aplicación límite. 2021 [02453]</t>
  </si>
  <si>
    <t>DOTACIONES POR DETERIORO DE CRÉDITOS U OTROS ACTIVOS DERIVADOS DE LAS POSIBLES INSOLVENCIAS DE LOS DEUDORES NO VINCULADOS CON EL CONTRIBUYENTE Y OTRAS DEL ART 62.1 e) Y DT 33ª.1 LIS, GENERADOS A NIVEL DE GRUPO CON POSIBILIDAD DE CONVERSION EN CRÉDITO EXIGIBLE(**). Dotaciones integradas en esta liquidación. 2021 [02454]</t>
  </si>
  <si>
    <t>DOTACIONES POR DETERIORO DE CRÉDITOS U OTROS ACTIVOS DERIVADOS DE LAS POSIBLES INSOLVENCIAS DE LOS DEUDORES NO VINCULADOS CON EL CONTRIBUYENTE Y OTRAS DEL ART 62.1 e) Y DT 33ª.1 LIS, GENERADOS A NIVEL DE GRUPO CON POSIBILIDAD DE CONVERSION EN CRÉDITO EXIGIBLE(**). Dotaciones aplicadas por la conversión de los activos por impuesto diferido. 2021 [02278]</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</si>
  <si>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2021 [02279]</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</si>
  <si>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han cumplido condiciones de deducibilidad fiscal pero no integradas por aplicación del límite, 2021  [02455]</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</si>
  <si>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intregración a principio del período/generado en el propio período.  Que no han cumplido condiciones de deducibilidad fiscal. 2022 [02456]</t>
  </si>
  <si>
    <t>DOTACIONES POR DETERIORO DE CRÉDITOS U OTROS ACTIVOS DERIVADOS DE LAS POSIBLES INSOLVENCIAS DE LOS DEUDORES NO VINCULADOS CON EL CONTRIBUYENTE Y OTRAS DEL ART 62.1 e) Y DT 33ª.1 LIS, GENERADOS A NIVEL DE GRUPO CON POSIBILIDAD DE CONVERSION EN CRÉDITO EXIGIBLE(**).Dotaciones pendientes de integración a principio del período/generado en el propio período. Que han cumplido condiciones de deducibilidad fiscal pero no integradas por aplicación límite. 2022 [01525]</t>
  </si>
  <si>
    <t>DOTACIONES POR DETERIORO DE CRÉDITOS U OTROS ACTIVOS DERIVADOS DE LAS POSIBLES INSOLVENCIAS DE LOS DEUDORES NO VINCULADOS CON EL CONTRIBUYENTE Y OTRAS DEL ART 62.1 e) Y DT 33ª.1 LIS, GENERADOS A NIVEL DE GRUPO CON POSIBILIDAD DE CONVERSION EN CRÉDITO EXIGIBLE(**). Dotaciones integradas en esta liquidación. 2022 [01526]</t>
  </si>
  <si>
    <t>DOTACIONES POR DETERIORO DE CRÉDITOS U OTROS ACTIVOS DERIVADOS DE LAS POSIBLES INSOLVENCIAS DE LOS DEUDORES NO VINCULADOS CON EL CONTRIBUYENTE Y OTRAS DEL ART 62.1 e) Y DT 33ª.1 LIS, GENERADOS A NIVEL DE GRUPO CON POSIBILIDAD DE CONVERSION EN CRÉDITO EXIGIBLE(**).Dotaciones aplicadas por la conversión de los activos por impuesto diferido. 2022[02457]</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</si>
  <si>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2022 [02458]</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</si>
  <si>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han cumplido condiciones de deducibilidad fiscal pero no integradas por aplicación límite. 2022 [01527]</t>
  </si>
  <si>
    <t>&lt;/T22007I00&gt;</t>
  </si>
  <si>
    <t>Impuesto Sobre Sociedades. Régimen de consolidación Fiscal.TOTAL GRUPO.ACTIVOS POR IMPUESTO DIFERIDO GENERADOS DURANTE LA PERTENENCIA AL GRUPO. CONVERSIÓN EN CRÉDITO EXIGIBLE FRENTE A LA ADMÓN. TRIBUTARIA (ART. 130, DA 13ª Y DT 33ª LIS)</t>
  </si>
  <si>
    <t>Activos por impuesto diferido (AID). DT 33ª y DA 13ª LIS. Importe total AID pendientes de aplicación a principio del período (DT 33ª.1 y 6 a) LIS)(*).  Ejercicio de generación. 2007 y anteriores. [00820]</t>
  </si>
  <si>
    <t>Activos por impuesto diferido (AID). DT 33ª y DA 13ª LIS. AID aplicados en el período (por integración dotaciones en la liquidación).  Ejercicio de generación. 2007 y anteriores. [00821]</t>
  </si>
  <si>
    <t>Activos por impuesto diferido (AID). DT 33ª y DA 13ª LIS. AID convertidos en crédito exigible en el período.  Ejercicio de generación. 2007 y anteriores. [00824]</t>
  </si>
  <si>
    <t>Activos por impuesto diferido (AID). DT 33ª y DA 13ª LIS. AID pendientes de aplicación en períodos futuros. Sin prestación patrimonial (DT 33ª.6 d) LIS).  Ejercicio de generación. 2007 y anteriores. [00834]</t>
  </si>
  <si>
    <t>Activos por impuesto diferido (AID). DT 33ª y DA 13ª LIS. AID pendientes de aplicación en períodos futuros. Importe total AID pendientes (DT 33ª.1 y 6 a) LIS)(*).  Ejercicio de generación. 2007 y anteriores. [00845]</t>
  </si>
  <si>
    <t>Activos por impuesto diferido (AID). DT 33ª y DA 13ª LIS. Importe total AID pendientes de aplicación a principio del período (DT 33ª.1 y 6 a) LIS)(*).  Ejercicio de generación. 2008 a 2015. [01040]</t>
  </si>
  <si>
    <t>Activos por impuesto diferido (AID). DT 33ª y DA 13ª LIS. Cuota líquida positiva. Ejercicio de generación. 2008 a 2015. [01041]</t>
  </si>
  <si>
    <t>Activos por impuesto diferido (AID). DT 33ª y DA 13ª LIS. AID aplicados en el período (por integración dotaciones en la liquidación).  Ejercicio de generación. 2008 a 2015. [01042]</t>
  </si>
  <si>
    <t>Activos por impuesto diferido (AID). DT 33ª y DA 13ª LIS. AID convertidos en crédito exigible en el período.  Ejercicio de generación. 2008 a 2015. [01043]</t>
  </si>
  <si>
    <t>Activos por impuesto diferido (AID). DT 33ª y DA 13ª LIS. AID pendientes de aplicación en períodos futuros. Sin prestación patrimonial (DT 33ª.6 d) LIS).  Ejercicio de generación. 2008 a 2015. [01045]</t>
  </si>
  <si>
    <t>Activos por impuesto diferido (AID). DT 33ª y DA 13ª LIS. AID pendientes de aplicación en períodos futuros. Sin prestación patrimonial. Minoración prestación por exceso cuota otros períodos iniciados a partir de 2016 (DT 33ª.4 y 6 d) LIS).  Ejercicio de generación. 2008 a 2015. [01046]</t>
  </si>
  <si>
    <t>Activos por impuesto diferido (AID). DT 33ª y DA 13ª LIS. AID pendientes de aplicación en períodos futuros. Importe total AID pendientes (DT 33ª.1 y 6 a) LIS)(*).  Ejercicio de generación. 2008 a 2015. [01047]</t>
  </si>
  <si>
    <t>Activos por impuesto diferido (AID). Art. 130 LIS. Importe total AID (art. 130.6 a) LIS) pendientes de aplicación a principio del período/generados en el propio período. Ejercicio de generación. 2016. [01059]</t>
  </si>
  <si>
    <t>Activos por impuesto diferido (AID). Art. 130 LIS. Cuota líquida positiva.  Ejercicio de generación. 2016. [01060]</t>
  </si>
  <si>
    <t>Activos por impuesto diferido (AID). Art. 130 LIS. AID pendientes de aplicación a principio del período/generados en el propio período. Con derecho a conversión en crédito exigible (art. 130.6 b) LIS).  Ejercicio de generación. 2016. [01061]</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</si>
  <si>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2016.  [01062]</t>
  </si>
  <si>
    <t>Activos por impuesto diferido (AID). Art. 130 LIS. AID pendientes de aplicación a principio del período/generados en el propio período. Sin derecho a conversión en crédito exigible (art. 130.6 c) LIS).  Ejercicio de generación. 2016. [01063]</t>
  </si>
  <si>
    <t>Activos por impuesto diferido (AID). Art. 130 LIS. AID aplicados en el período (por integración dotaciones en la liquidación y compensación de BI negativas).  Ejercicio de generación. 2016. [01065]</t>
  </si>
  <si>
    <t>Activos por impuesto diferido (AID). Art. 130 LIS. AID convertidos en crédito exigible en el período.  Ejercicio de generación. 2016. [01066]</t>
  </si>
  <si>
    <t>Activos por impuesto diferido (AID). Art. 130 LIS. AID pendientes de aplicación en períodos futuros. Con derecho a conversión en crédito exigible (art. 130.6 b) LIS).  Ejercicio de generación. 2016. [01067]</t>
  </si>
  <si>
    <t>Activos por impuesto diferido (AID). Art. 130 LIS. AID pendientes de aplicación en períodos futuros. Con derecho a conversión en crédito exigible por exceso cuota en otros períodos iniciados a partir de 2016 (art. 130.1 y 6 b) LIS).  Ejercicio de generación. 2016. [01068]</t>
  </si>
  <si>
    <t>Activos por impuesto diferido (AID). Art. 130 LIS. AID pendientes de aplicación en períodos futuros. Sin derecho a conversión en crédito exigible (art. 130.6 c) LIS).  Ejercicio de generación. 2016. [01069]</t>
  </si>
  <si>
    <t>Activos por impuesto diferido (AID). Art. 130 LIS. Importe total AID (art. 130.6 a) LIS) pendientes de aplicación a principio del período/generados en el propio período. Ejercicio de generación. 2017. [01071]</t>
  </si>
  <si>
    <t>Activos por impuesto diferido (AID). Art. 130 LIS. Cuota líquida positiva.  Ejercicio de generación. 2017. [01072]</t>
  </si>
  <si>
    <t>Activos por impuesto diferido (AID). Art. 130 LIS. AID pendientes de aplicación a principio del período/generados en el propio período. Con derecho a conversión en crédito exigible (art. 130.6 b) LIS).  Ejercicio de generación. 2017. [01073]</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</si>
  <si>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2017. [01074]</t>
  </si>
  <si>
    <t>Activos por impuesto diferido (AID). Art. 130 LIS. AID pendientes de aplicación a principio del período/generados en el propio período. Sin derecho a conversión en crédito exigible (art. 130.6 c) LIS).  Ejercicio de generación. 2017. [01075]</t>
  </si>
  <si>
    <t>Activos por impuesto diferido (AID). Art. 130 LIS. AID aplicados en el período (por integración dotaciones en la liquidación y compensación de BI negativas).  Ejercicio de generación. 2017 [00195]</t>
  </si>
  <si>
    <t>Activos por impuesto diferido (AID). Art. 130 LIS. AID convertidos en crédito exigible en el período.  Ejercicio de generación. 2017. [01077]</t>
  </si>
  <si>
    <t>Activos por impuesto diferido (AID). Art. 130 LIS. AID pendientes de aplicación en períodos futuros. Con derecho a conversión en crédito exigible (art. 130.6 b) LIS).  Ejercicio de generación. 2017. [01078]</t>
  </si>
  <si>
    <t>Activos por impuesto diferido (AID). Art. 130 LIS. AID pendientes de aplicación en períodos futuros. Con derecho a conversión en crédito exigible por exceso cuota en otros períodos iniciados a partir de 2016 (art. 130.1 y 6 b) LIS).  Ejercicio de generación. 2017. [01079]</t>
  </si>
  <si>
    <t>Activos por impuesto diferido (AID). Art. 130 LIS. AID pendientes de aplicación en períodos futuros. Sin derecho a conversión en crédito exigible (art. 130.6 c) LIS).  Ejercicio de generación. 2017. [01080]</t>
  </si>
  <si>
    <t>Activos por impuesto diferido (AID). Art. 130 LIS. Importe total AID (art. 130.6 a) LIS) pendientes de aplicación a principio del período/generados en el propio período. Ejercicio de generación. 2018. [00231]</t>
  </si>
  <si>
    <t>Activos por impuesto diferido (AID). Art. 130 LIS. Cuota líquida positiva.  Ejercicio de generación. 2018.  [00400]</t>
  </si>
  <si>
    <t>Activos por impuesto diferido (AID). Art. 130 LIS. AID pendientes de aplicación a principio del período/generados en el propio período. Con derecho a conversión en crédito exigible (art. 130.6 b) LIS).  Ejercicio de generación. 2018. [00401]</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</si>
  <si>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2018.  [00403]</t>
  </si>
  <si>
    <t>Activos por impuesto diferido (AID). Art. 130 LIS. AID pendientes de aplicación a principio del período/generados en el propio período. Sin derecho a conversión en crédito exigible (art. 130.6 c) LIS).  Ejercicio de generación. 2018.  [00404]</t>
  </si>
  <si>
    <t>Activos por impuesto diferido (AID). Art. 130 LIS. AID aplicados en el período (por integración dotaciones en la liquidación y compensación de BI negativas).  Ejercicio de generación. 2018 [02571]</t>
  </si>
  <si>
    <t>Activos por impuesto diferido (AID). Art. 130 LIS. AID convertidos en crédito exigible en el período.  Ejercicio de generación. 2018.  [00405]</t>
  </si>
  <si>
    <t>Activos por impuesto diferido (AID). Art. 130 LIS. AID pendientes de aplicación en períodos futuros. Con derecho a conversión en crédito exigible (art. 130.6 b) LIS).  Ejercicio de generación. 2018.  [00406]</t>
  </si>
  <si>
    <t>Activos por impuesto diferido (AID). Art. 130 LIS. AID pendientes de aplicación en períodos futuros. Con derecho a conversión en crédito exigible por exceso cuota en otros períodos iniciados a partir de 2016 (art. 130.1 y 6 b) LIS).  Ejercicio de generación. 2018.  [00407]</t>
  </si>
  <si>
    <t>Activos por impuesto diferido (AID). Art. 130 LIS. AID pendientes de aplicación en períodos futuros. Sin derecho a conversión en crédito exigible (art. 130.6 c) LIS).  Ejercicio de generación. 2018.  [00408]</t>
  </si>
  <si>
    <t>Activos por impuesto diferido (AID). Art. 130 LIS. Importe total AID (art. 130.6 a) LIS) pendientes de aplicación a principio del período/generados en el propio período. Ejercicio de generación. 2019. [02566]</t>
  </si>
  <si>
    <t>Activos por impuesto diferido (AID). Art. 130 LIS. Cuota líquida positiva.  Ejercicio de generación. 2019.  [02567]</t>
  </si>
  <si>
    <t>Activos por impuesto diferido (AID). Art. 130 LIS. AID pendientes de aplicación a principio del período/generados en el propio período. Con derecho a conversión en crédito exigible (art. 130.6 b) LIS).  Ejercicio de generación. 2019. [02568]</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</si>
  <si>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2019 [02569]</t>
  </si>
  <si>
    <t>Activos por impuesto diferido (AID). Art. 130 LIS. AID pendientes de aplicación a principio del período/generados en el propio período. Sin derecho a conversión en crédito exigible (art. 130.6 c) LIS).  Ejercicio de generación. 2019.  [02570]</t>
  </si>
  <si>
    <t>Activos por impuesto diferido (AID). Art 130 LIS. AID aplicados en el período (por integración dotaciones en la liquidación y compensación de BI negativas) 2019  [00780]</t>
  </si>
  <si>
    <t>Activos por impuesto diferido (AID). Art. 130 LIS. AID convertidos en crédito exigible en el período.  Ejercicio de generación. 2019.  [02572]</t>
  </si>
  <si>
    <t>Activos por impuesto diferido (AID). Art. 130 LIS. AID pendientes de aplicación en períodos futuros. Con derecho a conversión en crédito exigible (art. 130.6 b) LIS).  Ejercicio de generación. 2019.  [02573]</t>
  </si>
  <si>
    <t>Activos por impuesto diferido (AID). Art. 130 LIS. AID pendientes de aplicación en períodos futuros. Con derecho a conversión en crédito exigible por exceso cuota en otros períodos iniciados a partir de 2016 (art. 130.1 y 6 b) LIS).  Ejercicio de generación. 2019.  [02574]</t>
  </si>
  <si>
    <t>Activos por impuesto diferido (AID). Art. 130 LIS. AID pendientes de aplicación en períodos futuros. Sin derecho a conversión en crédito exigible (art. 130.6 c) LIS).  Ejercicio de generación. 2019.  [02575]</t>
  </si>
  <si>
    <t>Activos por impuesto diferido (AID). Art . 130 LIS). Importe total AID (art. 130.6 a) LIS) pendientes de aplicación a principio del período/generados en el propio período 2020. [00768]</t>
  </si>
  <si>
    <t>Activos por impuesto diferido (AID). Art 130 LIS.  Cuota líquida positiva 2020. [00769]</t>
  </si>
  <si>
    <t>Activos por impuesto diferido (AID). Art. 130 LIS. AID pendientes de aplicación a principio del período/generados en el propio período. Con derecho a conversión en crédito exigible (art. 130.6 b) LIS) 2020. [00774]</t>
  </si>
  <si>
    <t>Activos por impuesto diferido (AID). Art 130 LIS. AID pendientes de aplicación a principio del período/generados en el propio período. Con derecho a conversión en crédito exigible por exceso cuota en otros períodos iniciados a partir de 2016 (art. 130.1 y 6 b) LIS) 2020 [00775]</t>
  </si>
  <si>
    <t>Activos por impuesto diferido (AID). Art 130 LIS. AID pendientes de aplicación a principio del período/generados en el propio período. Sin derecho a conversión en crédito exigible (art. 130.6 c) LIS) 2020. [00776]</t>
  </si>
  <si>
    <t>Activos por impuesto diferido (AID). Art 130 LIS. AID aplicados en el período (por integración dotaciones en la liquidación y compensación de BI negativas) Ejercicio de generación 2020  [02286]</t>
  </si>
  <si>
    <t>Activos por impuesto diferido (AID). Art 130 LIS. AID convertidos en crédito exigible en el período 2020. [00781]</t>
  </si>
  <si>
    <t>Activos por impuesto diferido (AID). Art 130 LIS. AID pendientes de aplicación en períodos futuros. Con derecho a conversión en crédito exigible (art. 130,6 b) LIS) 2020. [00782]</t>
  </si>
  <si>
    <t>Activos por impuesto diferido (AID). Art 130 LIS. AID pendientes de aplicación en períodos futuros. Sin derecho a conversión en crédito exigible (art. 130.6 c) LIS) 2020. [00835]</t>
  </si>
  <si>
    <t>Activos por impuesto diferido (AID). Art 130 LIS. Importe total AID (art. 130,6 a) LIS) pendientes de aplicación a principio del período/generados en el propio período. 2021. [02281]</t>
  </si>
  <si>
    <t>Activos por impuesto diferido (AID). Art 130 LIS. Cuota líquida positiva. Ejercicio de generación2021. [02282]</t>
  </si>
  <si>
    <t>Activos por impuesto diferido (AID). Art 130 LIS. AID pendientes de aplicación a principio del período/generados en el propio período. Con derecho a conversión crédito exigible  (art. 130,6 b) LIS). Ejercicio de generación2021. [02283]</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</si>
  <si>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2021. [02284]</t>
  </si>
  <si>
    <t>Activos por impuesto diferido (AID). Art 130 LIS. AID pendientes de aplicación a principio del período/generados en el propio período. Sin derecho a conversión en crédito exigible (art. 130.6 c) LIS) 2021. [02285]</t>
  </si>
  <si>
    <t>Activos por impuesto diferido (AID). Art 130 LIS. AID aplicados en el período (por integración dotaciones en la liquidación y compensación de BI negativas). Período de generación 2021 [02459]</t>
  </si>
  <si>
    <t>Activos por impuesto diferido (AID). Art 130 LIS. AID convertidos en crédito exigible en el período. Ejercicio de generación 2021 [02287]</t>
  </si>
  <si>
    <t>Activos por impuesto diferido (AID). Art 130 LIS. AID pendientes de aplicación en períodos futuros. Con derecho a conversión en crédito exigible (art. 130,6 b) LIS) Ejercicio de generación2021. [02288]</t>
  </si>
  <si>
    <t>Activos por impuesto diferido (AID). Art 130 LIS. AID pendientes de aplicación en períodos futuros. Con derecho a conversión en crédito exigible por exceso de cuota en otros períodos iniciados a partir de 2016 (art. 130,1 y 6 b) LIS). Ejercicio de generación 2021. [02289]</t>
  </si>
  <si>
    <t>Activos por impuesto diferido (AID). Art 130 LIS. AID pendientes de aplicación en períodos futuros. Sin derecho a conversión en crédito exigible (art. 130.6 c) LIS). Ejercicio de generación 2021. [02290]</t>
  </si>
  <si>
    <t>Activos por impuesto diferido (AID). Art 130 LIS. Importe total AID (art. 130,6 a) LIS) pendientes de aplicación a principio del período/generados en el propio período. Ejercicio de generación 2022. [02460]</t>
  </si>
  <si>
    <t>Activos por impuesto diferido (AID). Art 130 LIS. Cuota líquida positiva. Ejercicio de generación 2022. [02461]</t>
  </si>
  <si>
    <t>Activos por impuesto diferido (AID). Art 130 LIS. AID pendientes de aplicación a principio del período/generados en el propio período. Con derecho a conversión en crédito exigible  (art. 130.6 b) LIS) Ejercicio de generación 2022[02462]</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</si>
  <si>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2022 [02463]</t>
  </si>
  <si>
    <t>Activos por impuesto diferido (AID). Art 130 LIS. AID pendientes de aplicación a principio del período/generados en el propio período. Sin derecho a conversión en crédito exigible (art. 130.6 c) LIS). Ejercicio de generación  2022[02464]</t>
  </si>
  <si>
    <t>Activos por impuesto diferido (AID). Art 130 LIS. AID aplicados en el período (por integración dotaciones en la liquidación y compensación de BI negativas).  Ejercicio de generación  2022 [01531]</t>
  </si>
  <si>
    <t>Activos por impuesto diferido (AID). AID convertidos en crédito exigible en el período. Ejercicio de generación 2022 [02465]</t>
  </si>
  <si>
    <t>Activos por impuesto diferido (AID). Art 130 LIS. AID pendientes de aplicación en períodos futuros. Con derecho a conversión en crédito exigible (art. 130,6 b) LIS). Ejercicio de generación 2022 [02466]</t>
  </si>
  <si>
    <t>Activos por impuesto diferido (AID). Art 130 LIS. AID pendientes de aplicación en períodos futuros. Con derecho a conversión en crédito exigible por exceso cuota en otros períodos iniciados a partir de 2016 (art. 130.1 y 6 b) LIS). Ejercicio de generación 2022 [02467]</t>
  </si>
  <si>
    <t>Activos por impuesto diferido (AID). Art 130 LIS. AID pendientes de aplicación en períodos futuros. Sin derecho a conversión en crédito exigible (art. 130,6  c) LIS). Ejercicio de generación 2022 [02468]</t>
  </si>
  <si>
    <t>Conversión de activos por impuesto diferido en crédito exigible frente a la Admón. Tributaria. Importe del crédito exigible. [00915]</t>
  </si>
  <si>
    <t>Conversión de activos por impuesto diferido en crédito exigible frente a la Admón. Tributaria. Importe del crédito exigible. Abono. [00551]</t>
  </si>
  <si>
    <t>Conversión de activos por impuesto diferido en crédito exigible frente a la Admón. Tributaria. Importe del crédito exigible. Compensación. [00555]</t>
  </si>
  <si>
    <t>&lt;/T22007I01&gt;</t>
  </si>
  <si>
    <t>Impuesto Sobre Sociedades. Régimen de consolidación Fiscal. DOTACIONES POR DETERIORO DE CRÉDITOS U OTROS ACTIVOS DERIVADOS DE LAS POSIBLES INSOLVENCIAS DE LOS DEUDORES NO VINCULADOS CON EL SUJETO PASIVO Y OTRAS DEL ART. 11.12 LIS, DISTRIBUCIÓN INDIVIDUAL DEL IMPORTE INTEGRADO. CONVERSIÓN DE ACTIVOS POR IMPUESTO DIFERIDO EN CRÉDITO EXIGIBLE FRENTE A LA ADMÓN. TRIBUTARIA (Art. 130 LIS)(**)</t>
  </si>
  <si>
    <t>10</t>
  </si>
  <si>
    <t>Indicador de página complementaria. (Admite 999 complementarias)*</t>
  </si>
  <si>
    <t>NIF</t>
  </si>
  <si>
    <t>Fecha de incorporación al grupo (pág 2) (AAAAMMDD)</t>
  </si>
  <si>
    <t>RESERVA DE CAPITALIZACIÓN. REDUCCIÓN PENDIENTE DE APLICAR. IMPUTACIÓN INDIVIDUAL. Derecho a reducir la base imponible generado en el período/pendiente de aplicar a principio del período. Total [05119]</t>
  </si>
  <si>
    <t>RESERVA DE CAPITALIZACIÓN. REDUCCIÓN PENDIENTE DE APLICAR. IMPUTACIÓN INDIVIDUAL. Reducción base imponible aplicada. Total [05120]</t>
  </si>
  <si>
    <t>RESERVA DE CAPITALIZACIÓN. REDUCCIÓN PENDIENTE DE APLICAR. IMPUTACIÓN INDIVIDUAL. Reducción base imponible pendiente de aplicar en períodos futuros. Total [05121]</t>
  </si>
  <si>
    <t>RESERVA DE CAPITALIZACIÓN. REDUCCIÓN PENDIENTE DE APLICAR. IMPUTACIÓN INDIVIDUAL. Reserva de capitalización dotada [05122]</t>
  </si>
  <si>
    <t>RESERVA DE NIVELACIÓN. IMPUTACIÓN INDIVIDUAL. Reducción pendiente de adicionar(**). Importe minoración pendiente de adicionar en el período/pendiente de adicionar a principio del período 2021. [03873]</t>
  </si>
  <si>
    <t>RESERVA DE NIVELACIÓN. IMPUTACIÓN INDIVIDUAL. Reducción pendiente de adicionar(**).2021. Importe adicionado a base imponible en el período. 2021 [04357]</t>
  </si>
  <si>
    <t>RESERVA DE NIVELACIÓN. IMPUTACIÓN INDIVIDUAL. Reducción pendiente de adicionar(**). Importe integrado en la declaración por incumplimiento de requisitos. 2021. [04358]</t>
  </si>
  <si>
    <t xml:space="preserve">RESERVA DE NIVELACIÓN. IMPUTACIÓN INDIVIDUAL. Reducción pendiente de adicionar(**). Importe pendiente de adicionar en períodos futuros 2021. [03875] </t>
  </si>
  <si>
    <t>RESERVA DE NIVELACIÓN. IMPUTACIÓN INDIVIDUAL. Reducción pendiente de adicionar(**). Importe minoración pendiente de adicionar en el período/pendiente de adicionar a principio del período. 2022. [04359]</t>
  </si>
  <si>
    <t>RESERVA DE NIVELACIÓN. IMPUTACIÓN INDIVIDUAL. Reducción pendiente de adicionar(**). Importe adicionado a base imponible en el período. 2022 [02386]</t>
  </si>
  <si>
    <t>RESERVA DE NIVELACIÓN. IMPUTACIÓN INDIVIDUAL. Reducción pendiente de adicionar(**). Importe integrado en la declaración por incumplimiento de requisitos. 2022. [02387]</t>
  </si>
  <si>
    <t>RESERVA DE NIVELACIÓN. IMPUTACIÓN INDIVIDUAL. Reducción pendiente de adicionar(**). Importe pendiente de adicionar en períodos futuros. 2022 [04361]</t>
  </si>
  <si>
    <t>RESERVA DE NIVELACIÓN. IMPUTACIÓN INDIVIDUAL, Reducción pendiente de adicionar(**). Importe minoración pendiente de adicionar en el período/pendiente de adicionar a principio del período. Total [05129]</t>
  </si>
  <si>
    <t>RESERVA DE NIVELACIÓN. IMPUTACIÓN INDIVIDUAL, Reducción pendiente de adicionar(**). Importe adicionado a base imponible en el período. Total [05130]</t>
  </si>
  <si>
    <t>RESERVA DE NIVELACIÓN. IMPUTACIÓN INDIVIDUAL. Reducción pendiente de adicionar(**). Importe integrado en la declaración por incumplimiento de requisitos. Total [04362]</t>
  </si>
  <si>
    <t>RESERVA DE NIVELACIÓN. IMPUTACIÓN INDIVIDUAL, Reducción pendiente de adicionar(**). Importe pendiente de adicionar en períodos futuros. Total [05131]</t>
  </si>
  <si>
    <t>RESERVA DE NIVELACIÓN. IMPUTACIÓN INDIVIDUAL. Reserva pendiente de dotar. Importe reserva a dotar 2021. [03876]</t>
  </si>
  <si>
    <t>RESERVA DE NIVELACIÓN. IMPUTACIÓN INDIVIDUAL. Reserva pendiente de dotar. Importe reserva dotada 2021. [03877]</t>
  </si>
  <si>
    <t>RESERVA DE NIVELACIÓN. IMPUTACIÓN INDIVIDUAL. Reserva pendiente de dotar. Importe reserva pendiente dotación. 2021. [03878]</t>
  </si>
  <si>
    <t>RESERVA DE NIVELACIÓN. IMPUTACIÓN INDIVIDUAL. Reserva pendiente de dotar. Reserva dispuesta 2021. [03879]</t>
  </si>
  <si>
    <t>RESERVA DE NIVELACIÓN. IMPUTACIÓN INDIVIDUAL. Reserva pendiente de dotar. Importe reserva a dotar 2022. [04363]</t>
  </si>
  <si>
    <t>RESERVA DE NIVELACIÓN. IMPUTACIÓN INDIVIDUAL. Reserva pendiente de dotar. Importe reserva dotada. 2022 [04364]</t>
  </si>
  <si>
    <t>RESERVA DE NIVELACIÓN. IMPUTACIÓN INDIVIDUAL. Reserva pendiente de dotar. Importe reserva pendiente dotación. 2022 [04365]</t>
  </si>
  <si>
    <t>RESERVA DE NIVELACIÓN. IMPUTACIÓN INDIVIDUAL. Reserva pendiente de dotar. Reserva dispuesta. 2022 [04366]</t>
  </si>
  <si>
    <t>RESERVA DE NIVELACIÓN. IMPUTACIÓN INDIVIDUAL. Reserva pendiente de dotar.  Importe reserva a dotar. Total [05140]</t>
  </si>
  <si>
    <t>RESERVA DE NIVELACIÓN. IMPUTACIÓN INDIVIDUAL. Reserva pendiente de dotar.  Importe reserva dotada. Total [05141]</t>
  </si>
  <si>
    <t>RESERVA DE NIVELACIÓN. IMPUTACIÓN INDIVIDUAL. Reserva pendiente de dotar.  Importe reserva pendiente dotación. Total [05142]</t>
  </si>
  <si>
    <t>RESERVA DE NIVELACIÓN. IMPUTACIÓN INDIVIDUAL. Reserva pendiente de dotar.  Reserva dispuesta. Total [05143]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</si>
  <si>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Pérdidas por deterioro del art. 13.1 LIS y provisiones y gastos (art. 14.1 y 14.2 a los que se refiere el art. 11.12 LIS). Aumento. [00011]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</si>
  <si>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Pérdidas por deterioro del art. 13.1 LIS y provisiones y gastos (art. 14.1 y 14.2) a los que se refiere el art. 11.12 LIS y dotaciones de la DT 33ª.1 LIS. Integración dotaciones sin límite. Disminución.  [00012]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</si>
  <si>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Pérdidas por deterioro del art. 13.1 LIS y provisiones y gastos (art. 14.1 y 14.2) a los que se refiere el art. 11.12 LIS y dotaciones de la DT 33ª.1 LIS. Integración dotaciones con límite. Disminución. [00013]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</si>
  <si>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Aplicación del límite del art. 62.1 e) LIS. Aumento. [00014]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</si>
  <si>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Aplicación del límite del art. 62.1 e) LIS. Disminució. [00015]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</si>
  <si>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Ejercicio de generación. 2007 y anteriores. [01133]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</si>
  <si>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Ejercicio de generación. 2007 y anteriores. [00975]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</si>
  <si>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Ejercicio de generación. 2007 y anteriores. [01135]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</si>
  <si>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Ejercicio de generación. 2007 y anteriores. [01136]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</si>
  <si>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Ejercicio de generación. 2007 y anteriores. [01137]</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</si>
  <si>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Ejercicio de generación. 2007 y anteriores. [00976]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</si>
  <si>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Ejercicio de generación. 2008 a 2015. [01181]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</si>
  <si>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Ejercicio de generación. 2008 a 2015. [01182]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</si>
  <si>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Ejercicio de generación. 2008 a 2015. [01183]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</si>
  <si>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Ejercicio de generación. 2008 a 2015. [01184]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</si>
  <si>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Ejercicio de generación. 2008 a 2015. [01185]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</si>
  <si>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Ejercicio de generación. 2008 a 2015. [01186]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</si>
  <si>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Ejercicio de generación. 2016. [01187]</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</si>
  <si>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Ejercicio de generación. 2016. [01188]</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</si>
  <si>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Ejercicio de generación. 2016. [01189]</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</si>
  <si>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Ejercicio de generación. 2016. [01190]</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</si>
  <si>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Ejercicio de generación. 2016. [01191]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</si>
  <si>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Ejercicio de generación. 2016. [01192]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</si>
  <si>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Ejercicio de generación. 2017. [01193]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</si>
  <si>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Ejercicio de generación. 2017 [00036]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</si>
  <si>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Ejercicio de generación. 2017 [00037]</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</si>
  <si>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Ejercicio de generación. 2017. [01194]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</si>
  <si>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Ejercicio de generación. 2017. [01195]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</si>
  <si>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Ejercicio de generación. 2017 [00038]</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</si>
  <si>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Ejercicio de generación. 2018 [00041]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</si>
  <si>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Ejercicio de generación. 2018 [03265]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</si>
  <si>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Ejercicio de generación. 2018 [03266]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</si>
  <si>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Ejercicio de generación. 2018 [00042]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</si>
  <si>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Ejercicio de generación. 2018 [00043]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</si>
  <si>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Ejercicio de generación. 2018 [03269]</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</si>
  <si>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Ejercicio de generación. 2019 [03264]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</si>
  <si>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2019 . [00195]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</si>
  <si>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2019. [00312]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</si>
  <si>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2019. [03267]</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</si>
  <si>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Ejercicio de generación. 2019 [03268]</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</si>
  <si>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2019. [00315]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</si>
  <si>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2020. [00154]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</si>
  <si>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2020 [03881]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</si>
  <si>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2020. [03882]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</si>
  <si>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2020. [00313]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</si>
  <si>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deducibilidade fiscal 2020. [00314]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</si>
  <si>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2020 [03885]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</si>
  <si>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2021 . [03880]</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</si>
  <si>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2021 . [04367]</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</si>
  <si>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2021 . [04368]</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</si>
  <si>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2021 [03883]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</si>
  <si>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2021 . [03884]</t>
  </si>
  <si>
    <t xml:space="preserve"> 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condicines de deducibilidad fiscal pero no integradas por aplicación límite. 2021. [04369]</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</si>
  <si>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2022. [04370]</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</si>
  <si>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2022 . [02394]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</si>
  <si>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2022 . [02395]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</si>
  <si>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2022  [04371]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</si>
  <si>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2022 [04372]</t>
  </si>
  <si>
    <t xml:space="preserve"> 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condicines de deducibilidad fiscal pero no integradas por aplicación límite. 2022. [02396]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</si>
  <si>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Total. [01196]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</si>
  <si>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Total. [00064]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</si>
  <si>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Total. [00065]</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</si>
  <si>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Total. [00066]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</si>
  <si>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Total. [01200]</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</si>
  <si>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condiciones de deducibilidad fiscal pero no integradas por aplicación límite. Total. [00067]</t>
  </si>
  <si>
    <t>&lt;/T22007I10&gt;</t>
  </si>
  <si>
    <r>
      <t>* IMPORTANTE</t>
    </r>
    <r>
      <rPr>
        <sz val="8"/>
        <rFont val="Arial"/>
        <family val="2"/>
      </rPr>
      <t>: El fichero de la declaración no puede superar las 2999 páginas.</t>
    </r>
  </si>
  <si>
    <t>Impuesto Sobre Sociedades. Régimen de consolidación Fiscal.TOTAL GRUPO.ACTIVOS POR IMPUESTO DIFERIDO GENERADOS DURANTE LA PERTENENCIA AL GRUPO. CONVERSIÓN EN CRÉDITO EXIGIBLE FRENTE
A LA ADMÓN. TRIBUTARIA. DISTRIBUCIÓN INDIVIDUAL DEL IMPORTE (Art. 130, DA 13ª y DT 33ª LIS)</t>
  </si>
  <si>
    <t>Activos por impuesto diferido (AID). DT 33ª y DA 13ª LIS. Importe total AID pendientes de aplicación a principio del período (DT 33ª.1 y 6 a) LIS)(*). Ejercicio de generación. 2007 y anteriores. [00068]</t>
  </si>
  <si>
    <t>Activos por impuesto diferido (AID). DT 33ª y DA 13ª LIS. AID aplicados en el período (por integración dotaciones en la liquidación). Ejercicio de generación. 2007 y anteriores. [00069]</t>
  </si>
  <si>
    <t>Activos por impuesto diferido (AID). DT 33ª y DA 13ª LIS. AID convertidos en crédito exigible en el período. Ejercicio de generación. 2007 y anteriores. [00070]</t>
  </si>
  <si>
    <t>Activos por impuesto diferido (AID). DT 33ª y DA 13ª LIS. AID pendientes de aplicación en períodos futuros. Importe total AID pendientes  (DT 33ª.1 y 6 a) LIS)(*). Ejercicio de generación.2007 y anteriores. [00072]</t>
  </si>
  <si>
    <t>Activos por impuesto diferido (AID). DT 33ª y DA 13ª LIS. Cuota líquida positiva. Ejercicio de generación. 2008 a 2015. [00107]</t>
  </si>
  <si>
    <t>Activos por impuesto diferido (AID). DT 33ª y DA 13ª LIS. AID aplicados en el período (por integración dotaciones en la liquidación). Ejercicio de generación. 2008 a 2015. [00108]</t>
  </si>
  <si>
    <t>Activos por impuesto diferido (AID). DT 33ª y DA 13ª LIS. AID convertidos en crédito exigible en el período. Ejercicio de generación. 2008 a 2015. [00109]</t>
  </si>
  <si>
    <t>Activos por impuesto diferido (AID). DT 33ª y DA 13ª LIS. AID pendientes de aplicación en períodos futuros. Con prestación patrimonial (DT 33ª.6 c) LIS). Ejercicio de generación. 2008 a 2015. [00110]</t>
  </si>
  <si>
    <t>Activos por impuesto diferido (AID). DT 33ª y DA 13ª LIS. AID pendientes de aplicación en períodos futuros. Sin prestación patrimonial. Minoración prestación por exceso cuota otros períodos iniciados a partir de 2016 (DT 33ª.4 y 6 d) LIS). Ejercicio de generación. 2008 a 2015. [00112]</t>
  </si>
  <si>
    <t>Activos por impuesto diferido (AID). DT 33ª y DA 13ª LIS. AID pendientes de aplicación en períodos futuros. Importe total AID pendientes  (DT 33ª.1 y 6 a) LIS)(*). Ejercicio de generación. 2008 a 2015. [00113]</t>
  </si>
  <si>
    <t>Activos por impuesto diferido (AID). DT 33ª y DA 13ª LIS. AID aplicados en el período (por integración dotaciones en la liquidación). Ejercicio de generación. Total. [01278]</t>
  </si>
  <si>
    <t>Activos por impuesto diferido (AID). DT 33ª y DA 13ª LIS. AID convertidos en crédito exigible en el período. Ejercicio de generación. Total. [00114]</t>
  </si>
  <si>
    <t>Activos por impuesto diferido (AID). DT 33ª y DA 13ª LIS. AID pendientes de aplicación en períodos futuros. Con prestación patrimonial (DT 33ª.6 c) LIS). Ejercicio de generación. Total. [00073]</t>
  </si>
  <si>
    <t>Activos por impuesto diferido (AID). DT 33ª y DA 13ª LIS. AID pendientes de aplicación en períodos futuros. Sin prestación patrimonial. Minoración prestación por exceso cuota otros períodos iniciados a partir de 2016 (DT 33ª.4 y 6 d) LIS). Ejercicio de generación. Total. [00074]</t>
  </si>
  <si>
    <t>Activos por impuesto diferido (AID). DT 33ª y DA 13ª LIS. AID pendientes de aplicación en períodos futuros. Importe total AID pendientes  (DT 33ª.1 y 6 a) LIS)(*). Ejercicio de generación. Total. [00116]</t>
  </si>
  <si>
    <t>Activos por impuesto diferido (AID). Art. 130 LIS. Importe total AID (art. 130.6 a) LIS) pendientes de aplicación a principio del período/generados en el propio período. Ejercicio de generación. 2016. [01282]</t>
  </si>
  <si>
    <t>Activos por impuesto diferido (AID). Art. 130 LIS. Cuota líquida positiva. Ejercicio de generación. 2016. [00117]</t>
  </si>
  <si>
    <t>Activos por impuesto diferido (AID). Art. 130 LIS. AID pendientes de aplicación a principio del período/generados en el propio período. Con derecho a conversión en crédito exigible (art. 130.6 b) LIS). Ejercicio de generación. 2016(*). [00118]</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</si>
  <si>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2016. [00119]</t>
  </si>
  <si>
    <t>Activos por impuesto diferido (AID). Art. 130 LIS. AID pendientes de aplicación a principio del período/generados en el propio período. Sin derecho a conversión en crédito exigible (art. 130.6 c) LIS). Ejercicio de generación. 2016. [00120]</t>
  </si>
  <si>
    <t>Activos por impuesto diferido (AID). Art. 130 LIS. AID aplicados en el período (por integración dotaciones en la liquidación y compensación de BI negativas). Ejercicio de generación. 2016. [00121]</t>
  </si>
  <si>
    <t>Activos por impuesto diferido (AID). Art. 130 LIS. AID convertidos en crédito exigible en el período. Ejercicio de generación. 2016. [00122]</t>
  </si>
  <si>
    <t>Activos por impuesto diferido (AID). Art. 130 LIS. AID pendientes de aplicación en períodos futuros. Con derecho a conversión en crédito exigible (art. 130.6 b) LIS). Ejercicio de generación. 2016. [00123]</t>
  </si>
  <si>
    <t>Activos por impuesto diferido (AID). Art. 130 LIS. AID pendientes de aplicación en períodos futuros. Con derecho a conversión en crédito exigible por exceso cuota en otros períodos iniciados a partir de 2016 (art. 130.1 y 6 b) LIS). Ejercicio de generación. 2016. [00124]</t>
  </si>
  <si>
    <t>Activos por impuesto diferido (AID). Art. 130 LIS. AID pendientes de aplicación en períodos futuros. Sin derecho a conversión en crédito exigible (art. 130.6 c) LIS). Ejercicio de generación. 2016. [00125]</t>
  </si>
  <si>
    <t>Activos por impuesto diferido (AID). Art. 130 LIS. Importe total AID (art. 130.6 a) LIS) pendientes de aplicación a principio del período/generados en el propio período. Ejercicio de generación. 2017. [00126]</t>
  </si>
  <si>
    <t>Activos por impuesto diferido (AID). Art. 130 LIS. Cuota líquida positiva. Ejercicio de generación. 2017. [00127]</t>
  </si>
  <si>
    <t>Activos por impuesto diferido (AID). Art. 130 LIS. AID pendientes de aplicación a principio del período/generados en el propio período. Con derecho a conversión en crédito exigible (art. 130.6 b) LIS). Ejercicio de generación. 2017. [00128]</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</si>
  <si>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2017. [00129]</t>
  </si>
  <si>
    <t>Activos por impuesto diferido (AID). Art. 130 LIS. AID pendientes de aplicación a principio del período/generados en el propio período. Sin derecho a conversión en crédito exigible (art. 130.6 c) LIS). Ejercicio de generación. 2017. [00130]</t>
  </si>
  <si>
    <t>Activos por impuesto diferido (AID). Art. 130 LIS. AID aplicados en el período (por integración dotaciones en la liquidación y compensación de BI negativas). Ejercicio de generación. 2017 [00967]</t>
  </si>
  <si>
    <t>Activos por impuesto diferido (AID). Art. 130 LIS. AID convertidos en crédito exigible en el período. Ejercicio de generación. 2017. [00131]</t>
  </si>
  <si>
    <t>Activos por impuesto diferido (AID). Art. 130 LIS. AID pendientes de aplicación en períodos futuros. Con derecho a conversión en crédito exigible (art. 130.6 b) LIS). Ejercicio de generación. 2017. [00132]</t>
  </si>
  <si>
    <t>Activos por impuesto diferido (AID). Art. 130 LIS. AID pendientes de aplicación en períodos futuros. Con derecho a conversión en crédito exigible por exceso cuota en otros períodos iniciados a partir de 2016 (art. 130.1 y 6 b) LIS). Ejercicio de generación. 2017. [00133]</t>
  </si>
  <si>
    <t>Activos por impuesto diferido (AID). Art. 130 LIS. AID pendientes de aplicación en períodos futuros. Sin derecho a conversión en crédito exigible (art. 130.6 c) LIS). Ejercicio de generación. 2017. [00134]</t>
  </si>
  <si>
    <t>Activos por impuesto diferido (AID). Art. 130 LIS. Importe total AID (art. 130.6 a) LIS) pendientes de aplicación a principio del período/generados en el propio período. Ejercicio de generación. 2018 [00044]</t>
  </si>
  <si>
    <t>Activos por impuesto diferido (AID). Art. 130 LIS. Cuota líquida positiva. Ejercicio de generación. 2018 [00047]</t>
  </si>
  <si>
    <t>Activos por impuesto diferido (AID). Art. 130 LIS. AID pendientes de aplicación a principio del período/generados en el propio período. Con derecho a conversión en crédito exigible (art. 130.6 b) LIS). Ejercicio de generación. 2018 [00048]</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</si>
  <si>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2018 [00049]</t>
  </si>
  <si>
    <t>Activos por impuesto diferido (AID). Art. 130 LIS. AID pendientes de aplicación a principio del período/generados en el propio período. Sin derecho a conversión en crédito exigible (art. 130.6 c) LIS). Ejercicio de generación. 2018 [00050]</t>
  </si>
  <si>
    <t>Activos por impuesto diferido (AID). Art. 130 LIS. AID aplicados en el período (por integración dotaciones en la liquidación y compensación de BI negativas). Ejercicio de generación. 2018 [03275]</t>
  </si>
  <si>
    <t>Activos por impuesto diferido (AID). Art. 130 LIS. AID convertidos en crédito exigible en el período. Ejercicio de generación. 2018 [00053]</t>
  </si>
  <si>
    <t>Activos por impuesto diferido (AID). Art. 130 LIS. AID pendientes de aplicación en períodos futuros. Con derecho a conversión en crédito exigible (art. 130.6 b) LIS). Ejercicio de generación. 2018 [00054]</t>
  </si>
  <si>
    <t>Activos por impuesto diferido (AID). Art. 130 LIS. AID pendientes de aplicación en períodos futuros. Con derecho a conversión en crédito exigible por exceso cuota en otros períodos iniciados a partir de 2016 (art. 130.1 y 6 b) LIS). Ejercicio de generación. 2018 [00055]</t>
  </si>
  <si>
    <t>Activos por impuesto diferido (AID). Art. 130 LIS. AID pendientes de aplicación en períodos futuros. Sin derecho a conversión en crédito exigible (art. 130.6 c) LIS). Ejercicio de generación. 2018 [00056]</t>
  </si>
  <si>
    <t>Activos por impuesto diferido (AID). Art. 130 LIS. Importe total AID (art. 130.6 a) LIS) pendientes de aplicación a principio del período/generados en el propio período. Ejercicio de generación. 2019 [03270]</t>
  </si>
  <si>
    <t>Activos por impuesto diferido (AID). Art. 130 LIS. Cuota líquida positiva. Ejercicio de generación. 2019 [03271]</t>
  </si>
  <si>
    <t>Activos por impuesto diferido (AID). Art. 130 LIS. AID pendientes de aplicación a principio del período/generados en el propio período. Con derecho a conversión en crédito exigible (art. 130.6 b) LIS). Ejercicio de generación. 2019 [03272]</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</si>
  <si>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2019 [03273]</t>
  </si>
  <si>
    <t>Activos por impuesto diferido (AID). Art. 130 LIS. AID pendientes de aplicación a principio del período/generados en el propio período. Sin derecho a conversión en crédito exigible (art. 130.6 c) LIS). Ejercicio de generación. 2019 [03274]</t>
  </si>
  <si>
    <t>Activos por impuesto diferido (AID). Art. 130 LIS. AID aplicados en el período (por integración dotaciones en la liquidación y compensación de BI negativas) 2019 [00590]</t>
  </si>
  <si>
    <t>Activos por impuesto diferido (AID). Art. 130 LIS. AID convertidos en crédito exigible en el período. Ejercicio de generación. 2019 [03276]</t>
  </si>
  <si>
    <t>Activos por impuesto diferido (AID). Art. 130 LIS. AID pendientes de aplicación en períodos futuros. Con derecho a conversión en crédito exigible (art. 130.6 b) LIS). Ejercicio de generación. 2019 [03277]</t>
  </si>
  <si>
    <t>Activos por impuesto diferido (AID). Art. 130 LIS. AID pendientes de aplicación en períodos futuros. Con derecho a conversión en crédito exigible por exceso cuota en otros períodos iniciados a partir de 2016 (art. 130.1 y 6 b) LIS). Ejercicio de generación. 2019 [03278]</t>
  </si>
  <si>
    <t>Activos por impuesto diferido (AID). Art. 130 LIS. AID pendientes de aplicación en períodos futuros. Sin derecho a conversión en crédito exigible (art. 130.6 c) LIS). Ejercicio de generación. 2019 [03279]</t>
  </si>
  <si>
    <t>Activos por impuesto diferido (AID). Art. 130 LIS. Importe total AID (art. 130.6 a) LIS) pendientes de aplicación a principio del período/generados en el propio período. Ejercicio de generación. 2020 [00320]</t>
  </si>
  <si>
    <t>Activos por impuesto diferido (AID). Art. 130 LIS. Cuota líquida positiva. Ejercicio de generación. 2020. [00321]</t>
  </si>
  <si>
    <t>Activos por impuesto diferido (AID). Art. 130 LIS. AID pendientes de aplicación a principio del período/generados en el propio período. Con derecho a conversión en crédito exigible (art. 130.6 b) LIS). Ejercicio de generación 2020. [00322]</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</si>
  <si>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2020. [00588]</t>
  </si>
  <si>
    <t>Activos por impuesto diferido (AID). Art. 130 LIS. AID pendientes de aplicación a principio del período/generados en el propio período. Sin derecho a conversión en crédito exigible (art. 130.6 c) LIS). Ejercicio de generación 2020. [00589]</t>
  </si>
  <si>
    <t>Activos por impuesto diferido (AID). Art. 130 LIS. AID aplicados en el período (por integración dotaciones en la liquidación y compensación de BI negativas). Ejercicio de generación. 2020 [03891]</t>
  </si>
  <si>
    <t>Activos por impuesto diferido (AID). Art. 130 LIS. AID convertidos en crédito exigible en el período. Ejercicio de generación 2020. [00591]</t>
  </si>
  <si>
    <t>Activos por impuesto diferido (AID). Art. 130 LIS. AID pendientes de aplicación en períodos futuros. Con derecho a conversión en crédito exigible (art. 130.6 b) LIS). Ejercicio de generación 2020. [00592]</t>
  </si>
  <si>
    <t>Activos por impuesto diferido (AID). Art. 130 LIS. AID pendientes de aplicación en períodos futuros. Con derecho a conversión en crédito exigible por exceso cuota en otros períodos iniciados a partir de 2016 (art. 130.1 y 6 b) LIS). Ejercicio de generación 2020. [00593]</t>
  </si>
  <si>
    <t>Activos por impuesto diferido (AID). Art. 130 LIS. AID pendientes de aplicación en períodos futuros. Sin derecho a conversión en crédito exigible (art. 130.6 c) LIS). Ejercicio de generación 2020. [00594]</t>
  </si>
  <si>
    <t>Activos por impuesto diferido (AID). Art. 130 LIS. Importe total AID (art. 130.6 a) LIS) pendientes de aplicación a principio del período/generados en el propio período. Ejercicio de generación 2021. [03886]</t>
  </si>
  <si>
    <t>Activos por impuesto diferido (AID). Art. 130 LIS. Cuota líquida positiva. Ejercicio de generación 2021. [03887]</t>
  </si>
  <si>
    <t>Activos por impuesto diferido (AID). Art. 130 LIS. AID pendientes de aplicación a principio del período/generados en el propio período. Con derecho a conversión en crédito exigible (art. 130.6 b) LIS). Ejercicio de generación  2021. [03888]</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</si>
  <si>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2021 [03889]</t>
  </si>
  <si>
    <t>Activos por impuesto diferido (AID). Art. 130 LIS. AID pendientes de aplicación a principio del período/generados en el propio período. Sin derecho a conversión en crédito exigible (art. 130.6 c) LIS). Ejercicio de generación  2021. [03890]</t>
  </si>
  <si>
    <t>Activos por impuesto diferido (AID). Art. 130 LIS. AID aplicados en el período (por integración dotaciones en la liquidación y compensación de BI negativas). Ejercicio de generación 2021. [04373]</t>
  </si>
  <si>
    <t>Activos por impuesto diferido (AID). Art. 130 LIS. AID convertidos en crédito exigible en el período. Ejercicio de generación 2021. [03892]</t>
  </si>
  <si>
    <t>Activos por impuesto diferido (AID). Art. 130 LIS. AID pendientes de aplicación en períodos futuros. Con derecho a conversión en crédito exigible (art. 130.6 b) LIS). Ejercicio de generación 2021. [03893]</t>
  </si>
  <si>
    <t>Activos por impuesto diferido (AID). Art. 130 LIS. AID pendientes de aplicación en períodos futuros. Con derecho a conversión en crédito exigible por exceso cuota en otros períodos iniciados a partir de 2016 (art. 130.1 y 6 b) LIS). Ejercicio de generación  2021. [03894]</t>
  </si>
  <si>
    <t>Activos por impuesto diferido (AID). Art. 130 LIS. AID pendientes de aplicación en períodos futuros. Sin derecho a conversión en crédito exigible (art. 130.6 c) LIS). Ejercicio de generación  2021 [03895]</t>
  </si>
  <si>
    <t>Activos por impuesto diferido (AID). Art. 130 LIS. Importe total AID (art. 130.6 a) LIS) pendientes de aplicación a principio del período/generados en el propio período. Ejercicio de generación 2022 [04374]</t>
  </si>
  <si>
    <t>Activos por impuesto diferido (AID). Art. 130 LIS. Cuota líquida positiva. Ejercicio de generación 2022 [04375]</t>
  </si>
  <si>
    <t>Activos por impuesto diferido (AID). Art. 130 LIS. AID pendientes de aplicación a principio del período/generadoss en el propio período. Con derecho a conversión en crédito exigible (art. 130.6 b) LIS) Ejercicio de generación 2022 [04376]</t>
  </si>
  <si>
    <t>Activos por impuesto diferido (AID). Art. 130 LIS. AID pendientes de aplicación a principio del período/generadoss en el propio período. Con derecho a conversión en crédito exigible por exceso cuota en otros períodos iniciados a partir de 2016 (art. 130.1 y 6 b) LIS). Ejercicio de generación 2022 [04377]</t>
  </si>
  <si>
    <t>Activos por impuesto diferido (AID). Art. 130 LIS. AID pendientes de aplicación a principio del período/generadoss en el propio período. Sin derecho a conversión en crédito exigible. (art. 130,6 c) LIS). Ejercicio de generación 2022 [04378]</t>
  </si>
  <si>
    <t>Activos por impuesto diferido (AID). Art. 130 LIS. AID aplicados en el período (por integración dotaciones en la liquidación y compensación de BI negativas). Ejercicio de generación 2022. [02400]</t>
  </si>
  <si>
    <t>Activos por impuesto diferido (AID). Art. 130 LIS. AID convertidos en crédito exigible en el período. Ejercicio de generación 2022 [04379]</t>
  </si>
  <si>
    <t>Activos por impuesto diferido (AID). Art. 130 LIS. AID pendientes de aplicación en períodos futuros. Con derecho a conversión en crédito exigible. (art. 130.6 b) LIS).  Ejercicio de generación 2022 [04380]</t>
  </si>
  <si>
    <t>Activos por impuesto diferido (AID). Art. 130 LIS.AID pendientes de aplicación en períodos futuros. Con derecho a conversión en crédito exigible por exceso cuota en otros períodos iniciados a partir de 2016 (art. 130.1 y 6 b) LIS). Ejercicio de generación 2022[04381]</t>
  </si>
  <si>
    <t>Activos por impuesto diferido (AID). Art. 130 LIS. AID pendientes de aplicacioón en períodos futuros. Sin derecho a conversión en crédito exigible (art. 130.6 c) LIS) Ejercicio de generación 2022 [04382]</t>
  </si>
  <si>
    <t>Activos por impuesto diferido (AID). Art. 130 LIS. Importe total AID (art. 130.6 a) LIS) pendientes de aplicación a principio del período/generados en el propio período. Ejercicio de generación. Total. [00135]</t>
  </si>
  <si>
    <t>Activos por impuesto diferido (AID). Art. 130 LIS. Cuota líquida positiva. Ejercicio de generación. Total. [00136]</t>
  </si>
  <si>
    <t>Activos por impuesto diferido (AID). Art. 130 LIS. AID pendientes de aplicación a principio del período/generados en el propio período. Con derecho a conversión en crédito exigible (art. 130.6 b) LIS). Ejercicio de generación.Total. [00137]</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</si>
  <si>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Total. [00138]</t>
  </si>
  <si>
    <t>Activos por impuesto diferido (AID). Art. 130 LIS. AID pendientes de aplicación a principio del período/generados en el propio período. Sin derecho a conversión en crédito exigible (art. 130.6 c) LIS). Ejercicio de generación. Total. [00139]</t>
  </si>
  <si>
    <t>Activos por impuesto diferido (AID). Art. 130 LIS. AID aplicados en el período (por integración dotaciones en la liquidación y compensación de BI negativas). Ejercicio de generación. Total. [01311]</t>
  </si>
  <si>
    <t>Activos por impuesto diferido (AID). Art. 130 LIS. AID convertidos en crédito exigible en el período. Ejercicio de generación.Total. [01312]</t>
  </si>
  <si>
    <t>Activos por impuesto diferido (AID). Art. 130 LIS. AID pendientes de aplicación en períodos futuros. Con derecho a conversión en crédito exigible (art. 130.6 b) LIS). Ejercicio de generación. Total. [01313]</t>
  </si>
  <si>
    <t>Activos por impuesto diferido (AID). Art. 130 LIS. AID pendientes de aplicación en períodos futuros. Con derecho a conversión en crédito exigible por exceso cuota en otros períodos iniciados a partir de 2016 (art. 130.1 y 6 b) LIS). Ejercicio de generación. Total. [01314]</t>
  </si>
  <si>
    <t>Activos por impuesto diferido (AID). Art. 130 LIS. AID pendientes de aplicación en períodos futuros. Sin derecho a conversión en crédito exigible (art. 130.6 c) LIS). Ejercicio de generación. Total. [00140]</t>
  </si>
  <si>
    <t>Conversión de activos por impuesto diferido en crédito exigible frente a la Admón. Tributaria. Importe del crédito exigible. [05015]</t>
  </si>
  <si>
    <t>Exceso cuota líquida positiva (art. 130.1 y DT 33ª.4 LIS). Exceso cuota líquida positiva pendiente a principio del período/generado en el propio período. Ejercicio de generación. Total.  [00148]</t>
  </si>
  <si>
    <t>Exceso cuota líquida positiva (art. 130.1 y DT 33ª.4 LIS). Exceso cuota líquida positiva aplicado en períodos impositivos de 2008 a 2015 (DT 33ª.4 LIS). Ejercicio de generación. Total [00149]</t>
  </si>
  <si>
    <t>Exceso cuota líquida positiva (art. 130.1 y DT 33ª.4 LIS). Exceso cuota líquida positiva aplicado en períodos impositivos iniciados a partir de 2016 (art. 130.1 párrafo 2º LIS). Ejercicio de generación. Total. [00150]</t>
  </si>
  <si>
    <t>Exceso cuota líquida positiva (art. 130.1 y DT 33ª.4 LIS). Exceso cuota líquida positiva pendiente de aplicación en períodos futuros. Ejercicio de generación. Total. [00151]</t>
  </si>
  <si>
    <t>&lt;/T22007I11&gt;</t>
  </si>
  <si>
    <t xml:space="preserve">Impuesto Sobre Sociedades. Régimen de consolidación Fiscal. TOTAL GRUPO. DOTACIONES POR DETERIORO DE CRÉDITOS U OTROS ACTIVOS DERIVADOS DE LAS POSIBLES INSOLVENCIAS DE LOS DEUDORES NO VINCULADOS CON EL SUJETO PASIVO Y OTRAS DEL ART. 11.12 LIS, GENERADOS EN PERÍODOS PREVIOS A SU INCORPORACIÓN AL GRUPO.(**) </t>
  </si>
  <si>
    <t>J</t>
  </si>
  <si>
    <t>RESERVA DE NIVELACIÓN PENDIENTE DE DOTACIÓN PREVIA A LA INCORPORACIÓN AL GRUPO. Reducción pendiente de adicionar(**). Pendiente de adicionar a principio del período. Ejercicio de generación 2021. [02481]</t>
  </si>
  <si>
    <t>RESERVA DE NIVELACIÓN PENDIENTE DE DOTACIÓN PREVIA A LA INCORPORACIÓN AL GRUPO. Reducción pendiente de adicionar(**). Importe adicionado a base imponible en el período. Ejercicio de generación 2021. [02482]</t>
  </si>
  <si>
    <t>RESERVA DE NIVELACIÓN PENDIENTE DE DOTACIÓN PREVIA A LA INCORPORACIÓN AL GRUPO. Reducción pendiente de adicionar(**). Importe integrado en la declaración por incumplimiento de requisitos. Ejercicio de generación 2021. [02483]</t>
  </si>
  <si>
    <t>RESERVA DE NIVELACIÓN PENDIENTE DE DOTACIÓN PREVIA A LA INCORPORACIÓN AL GRUPO. Reducción pendiente de adicionar(**).Importe pendiente de adicionar en períodos futuros. Ejercicio de generación 2021. [02484]</t>
  </si>
  <si>
    <t>RESERVA DE NIVELACIÓN PENDIENTE DE DOTACIÓN PREVIA A LA INCORPORACIÓN AL GRUPO. Reducción pendiente de adicionar(**). Pendiente de adicionar a principio del período. Ejercicio de generación 2022. [01548]</t>
  </si>
  <si>
    <t>RESERVA DE NIVELACIÓN PENDIENTE DE DOTACIÓN PREVIA A LA INCORPORACIÓN AL GRUPO. Reducción pendiente de adicionar(**). Importe adicionado a base imponible en el período. Ejercicio de generación 2022. [01549]</t>
  </si>
  <si>
    <t>RESERVA DE NIVELACIÓN PENDIENTE DE DOTACIÓN PREVIA A LA INCORPORACIÓN AL GRUPO. Reducción pendiente de adicionar(**). Importe integrado en la declaración por incumplimiento de requisitos. Ejercicio de generación 2022. [01550]</t>
  </si>
  <si>
    <t>RESERVA DE NIVELACIÓN PENDIENTE DE DOTACIÓN PREVIA A LA INCORPORACIÓN AL GRUPO. Reducción pendiente de adicionar(**).Importe pendiente de adicionar en períodos futuros. Ejercicio de generación 2022. [01551]</t>
  </si>
  <si>
    <t>RESERVA DE NIVELACIÓN PENDIENTE DE DOTACIÓN PREVIA A LA INCORPORACIÓN AL GRUPO. Reserva pendiente de dotar. Importe reserva a dotar. Ejercicio de generación 2020. [02301]</t>
  </si>
  <si>
    <t>RESERVA DE NIVELACIÓN PENDIENTE DE DOTACIÓN PREVIA A LA INCORPORACIÓN AL GRUPO. Reserva pendiente de dotar. Importe reserva dotada. Ejercicio de generación 2020. [02302]</t>
  </si>
  <si>
    <t>RESERVA DE NIVELACIÓN PENDIENTE DE DOTACIÓN PREVIA A LA INCORPORACIÓN AL GRUPO. Reserva pendiente de dotar. Importe reserva pendiente dotación. Ejercicio de generación 2020. [02303]</t>
  </si>
  <si>
    <t>RESERVA DE NIVELACIÓN PENDIENTE DE DOTACIÓN PREVIA A LA INCORPORACIÓN AL GRUPO. Reserva pendiente de dotar. Importe reserva a dotar. Ejercicio de generación 2021. [00066]</t>
  </si>
  <si>
    <t>RESERVA DE NIVELACIÓN PENDIENTE DE DOTACIÓN PREVIA A LA INCORPORACIÓN AL GRUPO. Reserva pendiente de dotar. Importe reserva dotada. Ejercicio de generación 2021. [02486]</t>
  </si>
  <si>
    <t>RESERVA DE NIVELACIÓN PENDIENTE DE DOTACIÓN PREVIA A LA INCORPORACIÓN AL GRUPO. Reserva pendiente de dotar. Importe reserva pendiente dotación. Ejercicio de generación 2021. [02487]</t>
  </si>
  <si>
    <t>RESERVA DE NIVELACIÓN PENDIENTE DE DOTACIÓN PREVIA A LA INCORPORACIÓN AL GRUPO. Reserva pendiente de dotar. Reserva dispuesta. Ejercicio de generación 2021. [02488]</t>
  </si>
  <si>
    <t>RESERVA DE NIVELACIÓN PENDIENTE DE DOTACIÓN PREVIA A LA INCORPORACIÓN AL GRUPO. Reserva pendiente de dotar. Importe reserva a dotar. Ejercicio de generación 2022. [01552]</t>
  </si>
  <si>
    <t>RESERVA DE NIVELACIÓN PENDIENTE DE DOTACIÓN PREVIA A LA INCORPORACIÓN AL GRUPO. Reserva pendiente de dotar. Importe reserva dotada. Ejercicio de generación 2022. [01553]</t>
  </si>
  <si>
    <t>RESERVA DE NIVELACIÓN PENDIENTE DE DOTACIÓN PREVIA A LA INCORPORACIÓN AL GRUPO. Reserva pendiente de dotar. Importe reserva pendiente dotación. Ejercicio de generación 2022. [01554]</t>
  </si>
  <si>
    <t>RESERVA DE NIVELACIÓN PENDIENTE DE DOTACIÓN PREVIA A LA INCORPORACIÓN AL GRUPO. Reserva pendiente de dotar. Reserva dispuesta. Ejercicio de generación 2022. [01555]</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</si>
  <si>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Pérdidas por deterioro del art. 13.1 LIS y provisiones y gastos (art. 14.1 y 14.2) a los que se refiere el art. 11.12 LIS y dotaciones de la DT 33ª.1 LIS. Integración dotaciones sin límite. Disminución. [01339]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</si>
  <si>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Pérdidas por deterioro del art. 13.1 LIS y provisiones y gastos (art. 14.1 y 14.2) a los que se refiere el art. 11.12 LIS y dotaciones de la DT 33ª.1 LIS. Integración dotaciones con límite. Disminución. [01340]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</si>
  <si>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Aplicación del límite del art. 67 d) y 74.3 d) LIS. Aumento. [01341]</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</si>
  <si>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Aplicación del límite del art. 67 d) y 74.3 d) LIS. Disminución.  [01342]</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</si>
  <si>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Ejercicio de generación. 2007 y anteriores. [01343]</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</si>
  <si>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Ejercicio de generación. 2007 y anteriores. [01179]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</si>
  <si>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Ejercicio de generación.2007 y anteriores. [01344]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</si>
  <si>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Ejercicio de generación. 2007 y anteriores. [01345]</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</si>
  <si>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Ejercicio de generación. 2007 y anteriores. [01346]</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</si>
  <si>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 Ejercicio de generación. 2007 y anteriores. [01180]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</si>
  <si>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Ejercicio de generación. 2008 a 2015. [01383]</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</si>
  <si>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Ejercicio de generación. 2008 a 2015. [01384]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</si>
  <si>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Ejercicio de generación. 2008 a 2015. [01385]</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</si>
  <si>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Ejercicio de generación. 2008 a 2015. [01386]</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</si>
  <si>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Ejercicio de generación. 2008 a 2015. [01387]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</si>
  <si>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 2008 a 2015. [01388]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</si>
  <si>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Ejercicio de generación. 2016. [01389]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</si>
  <si>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Ejercicio de generación. 2016. [01390]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</si>
  <si>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Ejercicio de generación. 2016. [01391]</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</si>
  <si>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Ejercicio de generación. 2016. [01392]</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</si>
  <si>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Ejercicio de generación. 2016. [01393]</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</si>
  <si>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límite.2016. [01394]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</si>
  <si>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Ejercicio de generación. 2017. [00557]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</si>
  <si>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Ejercicio de generación. 2017. [00559]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</si>
  <si>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Ejercicio de generación. 2017. [00564]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</si>
  <si>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Ejercicio de generación. 2017. [00573]</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</si>
  <si>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Ejercicio de generación. 2017. [00578]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</si>
  <si>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límite.2017. [00579]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</si>
  <si>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Ejercicio de generación. 2018. [02590]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</si>
  <si>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Ejercicio de generación. 2018. [02591]</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</si>
  <si>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Ejercicio de generación. 2018. [02592]</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</si>
  <si>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Ejercicio de generación. 2018. [02593]</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</si>
  <si>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Ejercicio de generación. 2018. [02594]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</si>
  <si>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límite.2018. [02595]</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</si>
  <si>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Ejercicio de generación. 2019. [00934]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</si>
  <si>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Ejercicio de generación. 2019. [00944]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</si>
  <si>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Ejercicio de generación. 2019. [01037]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</si>
  <si>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Ejercicio de generación. 2019. [01038]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</si>
  <si>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Ejercicio de generación. 2019. [01039]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</si>
  <si>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límite.2019. [01048]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</si>
  <si>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2020. [02305]</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</si>
  <si>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2020. [02306]</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</si>
  <si>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2020. [02307]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</si>
  <si>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2020 [02308]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</si>
  <si>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 2020 [02309]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</si>
  <si>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han cumplido condiciones de deducibilidad fiscal pero no integradas por aplicación límite. 2020. [02310]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</si>
  <si>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2021. [02489]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</si>
  <si>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2021. [02490]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</si>
  <si>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2021. [02491]</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</si>
  <si>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2021. [02492]</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</si>
  <si>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2021. [02493]</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</si>
  <si>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Quue han cumplido condiciones de deducibilidad fiscal pero no integradas por aplicación límite. 2021. [02494]</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</si>
  <si>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2022. [01556]</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</si>
  <si>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2022. [01557]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</si>
  <si>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2022. [01558]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</si>
  <si>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2022. [01559]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</si>
  <si>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2022. [01560]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</si>
  <si>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Quue han cumplido condiciones de deducibilidad fiscal pero no integradas por aplicación límite. 2022. [01561]</t>
  </si>
  <si>
    <t>&lt;/T22007J00&gt;</t>
  </si>
  <si>
    <t>Impuesto Sobre Sociedades. Régimen de consolidación Fiscal. TOTAL GRUPO. ACTIVOS POR IMPUESTO DIFERIDO GENERADOS EN PERÍODOS PREVIOS A SU INCORPORACIÓN AL GRUPO. CONVERSIÓN EN CRÉDITO EXIGIBLE FRENTE A LA ADMÓN TRIBUTARIA (Art. 130, DA 13ª y DT 33ª LIS)</t>
  </si>
  <si>
    <t>Activos por impuesto diferido (AID). DT 33ª y DA 13ª LIS. Importe total AID pendientes de aplicación a principio del período (DT 33ª.1 y 6 a) LIS)(*). Ejercicio de generación. 2007 y anteriores. [01401]</t>
  </si>
  <si>
    <t>Activos por impuesto diferido (AID). DT 33ª y DA 13ª LIS. AID aplicados en el período (por integración dotaciones en la liquidación). Ejercicio de generación. 2007 y anteriores. [01402]</t>
  </si>
  <si>
    <t>Activos por impuesto diferido (AID). DT 33ª y DA 13ª LIS. AID convertidos en crédito exigible en el período. Ejercicio de generación.2007 y anteriores. [01403]</t>
  </si>
  <si>
    <t>Activos por impuesto diferido (AID). DT 33ª y DA 13ª LIS.AID pendientes de aplicación en períodos futuros. Sin prestación patrimonial (DT 33ª.6 d) LIS). Ejercicio de generación. 2007 y anteriores. [01404]</t>
  </si>
  <si>
    <t>Activos por impuesto diferido (AID). DT 33ª y DA 13ª LIS. AID pendientes de aplicación en períodos futuros. Importe total AID pendientes (DT 33ª.1 y 6 a) LIS)(*). Ejercicio de generación. 2007 y anteriores. [01405]</t>
  </si>
  <si>
    <t>Activos por impuesto diferido (AID). DT 33ª y DA 13ª LIS. Importe total AID pendientes de aplicación a principio del período (DT 33ª.1 y 6 a) LIS)(*). Ejercicio de generación. 2008 a 2015. [01462]</t>
  </si>
  <si>
    <t>Activos por impuesto diferido (AID). DT 33ª y DA 13ª LIS. Cuota líquida positiva. Ejercicio de generación. 2008 a 2015. [01463]</t>
  </si>
  <si>
    <t>Activos por impuesto diferido (AID). DT 33ª y DA 13ª LIS. AID aplicados en el período (por integración dotaciones en la liquidación). Ejercicio de generación. 2008 a 2015. [01464]</t>
  </si>
  <si>
    <t>Activos por impuesto diferido (AID). DT 33ª y DA 13ª LIS. AID convertidos en crédito exigible en el período. Ejercicio de generación. 2008 a 2015. [01465]</t>
  </si>
  <si>
    <t>Activos por impuesto diferido (AID). DT 33ª y DA 13ª LIS. AID pendientes de aplicación en períodos futuros. Con prestación patrimonial (DT 33ª.6 c) LIS). Ejercicio de generación. 2008 a 2015. [01466]</t>
  </si>
  <si>
    <t>Activos por impuesto diferido (AID). DT 33ª y DA 13ª LIS.AID pendientes de aplicación en períodos futuros. Sin prestación patrimonial (DT 33ª.6 d) LIS). Ejercicio de generación. 2008 a 2015. [01467]</t>
  </si>
  <si>
    <t>Activos por impuesto diferido (AID). DT 33ª y DA 13ª LIS. AID pendientes de aplicación en períodos futuros. Sin prestación patrimonial. Minoración prestación por exceso cuota otros períodos iniciados a partir de 2016 (DT 33ª.4 y 6 d) LIS). Ejercicio de generación. 2008 a 2015. [01468]</t>
  </si>
  <si>
    <t>Activos por impuesto diferido (AID). DT 33ª y DA 13ª LIS. AID pendientes de aplicación en períodos futuros. Importe total AID pendientes (DT 33ª.1 y 6 a) LIS)(*). Ejercicio de generación. 2008 a 2015. [01469]</t>
  </si>
  <si>
    <t>Activos por impuesto diferido (AID). Art. 130 LIS. Importe total AID (art. 130.6 a) LIS) pendientes de aplicación a principio del período. Ejercicio de generación. 2016. [01481]</t>
  </si>
  <si>
    <t>Activos por impuesto diferido (AID). Art. 130 LIS. Cuota líquida positiva. Ejercicio de generación. 2016. [01482]</t>
  </si>
  <si>
    <t>Activos por impuesto diferido (AID). Art. 130 LIS. AID pendientes de aplicación a principio del período. Con derecho a conversión en crédito exigible (art. 130.6 b) LIS). Ejercicio de generación. 2016. [01483]</t>
  </si>
  <si>
    <t>Activos por impuesto diferido (AID). Art. 130 LIS. AID pendientes de aplicación a principio del período. Con derecho a conversión en crédito exigible por exceso cuota en otros períodos iniciados a partir de 2016 (art. 130.1 y 6 b) LIS). Ejercicio de generación. 2016. [01484]</t>
  </si>
  <si>
    <t>Activos por impuesto diferido (AID). Art. 130 LIS. AID pendientes de aplicación a principio del período. Sin derecho a conversión en crédito exigible (art. 130.6 c) LIS). Ejercicio de generación. 2016. [01485]</t>
  </si>
  <si>
    <t>Activos por impuesto diferido (AID). Art. 130 LIS. AID aplicados en el período (por integración dotaciones en la liquidación y compensación de BI negativas). Ejercicio de generación. 2016. [01487]</t>
  </si>
  <si>
    <t>Activos por impuesto diferido (AID). Art. 130 LIS. AID convertidos en crédito exigible en el período. Ejercicio de generación. 2016. [01488]</t>
  </si>
  <si>
    <t>Activos por impuesto diferido (AID). Art. 130 LIS. AID pendientes de aplicación en períodos futuros. Con derecho a conversión en crédito exigible (art. 130.6 b) LIS). Ejercicio de generación. 2016. [01489]</t>
  </si>
  <si>
    <t>Activos por impuesto diferido (AID). Art. 130 LIS. AID pendientes de aplicación en períodos futuros. Con derecho a conversión en crédito exigible por exceso cuota en otros períodos iniciados a partir de 2016 (art. 130.1 y 6 b) LIS). Ejercicio de generación. 2016. [01490]</t>
  </si>
  <si>
    <t>Activos por impuesto diferido (AID). Art. 130 LIS. AID pendientes de aplicación en períodos futuros. Sin derecho a conversión en crédito exigible (art. 130.6 c) LIS). Ejercicio de generación. 2016. [01491]</t>
  </si>
  <si>
    <t>Activos por impuesto diferido (AID). Art. 130 LIS. Importe total AID (art. 130.6 a) LIS) pendientes de aplicación a principio del período. Ejercicio de generación. 2017.[00642]</t>
  </si>
  <si>
    <t>Activos por impuesto diferido (AID). Art. 130 LIS. Cuota líquida positiva. Ejercicio de generación. 2017. [00675]</t>
  </si>
  <si>
    <t>Activos por impuesto diferido (AID). Art. 130 LIS. AID pendientes de aplicación a principio del período. Con derecho a conversión en crédito exigible (art. 130.6 b) LIS). Ejercicio de generación. 2017. [00700]</t>
  </si>
  <si>
    <t xml:space="preserve">Activos por impuesto diferido (AID). Art. 130 LIS. AID pendientes de aplicación a principio del período. Con derecho a conversión en crédito exigible por exceso cuota en otros períodos iniciados a partir de 2016 (art. 130.1 y 6 b) LIS). Ejercicio de generación. 2017. [00708]
</t>
  </si>
  <si>
    <t>Activos por impuesto diferido (AID). Art. 130 LIS. AID pendientes de aplicación a principio del período. Sin derecho a conversión en crédito exigible (art. 130.6 c) LIS). Ejercicio de generación. 2017. [00720]</t>
  </si>
  <si>
    <t>Activos por impuesto diferido (AID). Art. 130 LIS. AID aplicados en el período (por integración dotaciones en la liquidación y compensación de BI negativas). Ejercicio de generación. 2017. [00721]</t>
  </si>
  <si>
    <t>Activos por impuesto diferido (AID). Art. 130 LIS. AID convertidos en crédito exigible en el período. Ejercicio de generación. 2017. [00722]</t>
  </si>
  <si>
    <t>Activos por impuesto diferido (AID). Art. 130 LIS. AID pendientes de aplicación en períodos futuros. Con derecho a conversión en crédito exigible (art. 130.6 b) LIS). Ejercicio de generación. 2017. [00723]</t>
  </si>
  <si>
    <t>Activos por impuesto diferido (AID). Art. 130 LIS. AID pendientes de aplicación en períodos futuros. Con derecho a conversión en crédito exigible por exceso cuota en otros períodos iniciados a partir de 2016 (art. 130.1 y 6 b) LIS). Ejercicio de generación. 2017. [00724]</t>
  </si>
  <si>
    <t>Activos por impuesto diferido (AID). Art. 130 LIS. AID pendientes de aplicación en períodos futuros. Sin derecho a conversión en crédito exigible (art. 130.6 c) LIS). Ejercicio de generación. 2017. [00728]</t>
  </si>
  <si>
    <t>Activos por impuesto diferido (AID). Art. 130 LIS. Importe total AID (art. 130.6 a) LIS) pendientes de aplicación a principio del período. Ejercicio de generación. 2018.[02596]</t>
  </si>
  <si>
    <t>Activos por impuesto diferido (AID). Art. 130 LIS. Cuota líquida positiva. Ejercicio de generación. 2018. [02597]</t>
  </si>
  <si>
    <t>Activos por impuesto diferido (AID). Art. 130 LIS. AID pendientes de aplicación a principio del período. Con derecho a conversión en crédito exigible (art. 130.6 b) LIS). Ejercicio de generación. 2018. [02598]</t>
  </si>
  <si>
    <t>Activos por impuesto diferido (AID). Art. 130 LIS. AID pendientes de aplicación a principio del período. Con derecho a conversión en crédito exigible por exceso cuota en otros períodos iniciados a partir de 2016 (art. 130.1 y 6 b) LIS). Ejercicio de generación. 2018. [02599]</t>
  </si>
  <si>
    <t>Activos por impuesto diferido (AID). Art. 130 LIS. AID pendientes de aplicación a principio del período. Sin derecho a conversión en crédito exigible (art. 130.6 c) LIS). Ejercicio de generación. 2018. [02600]</t>
  </si>
  <si>
    <t>Activos por impuesto diferido (AID). Art. 130 LIS. AID aplicados en el período (por integración dotaciones en la liquidación y compensación de BI negativas). Ejercicio de generación. 2018(*). [02601]</t>
  </si>
  <si>
    <t>Activos por impuesto diferido (AID). Art. 130 LIS. AID convertidos en crédito exigible en el período. Ejercicio de generación. 2018. [02602]</t>
  </si>
  <si>
    <t>Activos por impuesto diferido (AID). Art. 130 LIS. AID pendientes de aplicación en períodos futuros. Con derecho a conversión en crédito exigible (art. 130.6 b) LIS). Ejercicio de generación. 2018. [02603]</t>
  </si>
  <si>
    <t>Activos por impuesto diferido (AID). Art. 130 LIS. AID pendientes de aplicación en períodos futuros. Con derecho a conversión en crédito exigible por exceso cuota en otros períodos iniciados a partir de 2016 (art. 130.1 y 6 b) LIS). Ejercicio de generación. 2018. [02604]</t>
  </si>
  <si>
    <t>Activos por impuesto diferido (AID). Art. 130 LIS. AID pendientes de aplicación en períodos futuros. Sin derecho a conversión en crédito exigible (art. 130.6 c) LIS). Ejercicio de generación. 2018. [02605]</t>
  </si>
  <si>
    <t>Activos por impuesto diferido (AID). Art. 130 LIS. Importe total AID (art. 130.6 a) LIS) pendientes de aplicación a principio del período. Ejercicio de generación. 2019.[01049]</t>
  </si>
  <si>
    <t>Activos por impuesto diferido (AID). Art. 130 LIS. Cuota líquida positiva. Ejercicio de generación. 2019. [01050]</t>
  </si>
  <si>
    <t>Activos por impuesto diferido (AID). Art. 130 LIS. AID pendientes de aplicación a principio del período. Con derecho a conversión en crédito exigible (art. 130.6 b) LIS). Ejercicio de generación. 2019.  [01064]</t>
  </si>
  <si>
    <t>Activos por impuesto diferido (AID). Art. 130 LIS. AID pendientes de aplicación a principio del período. Con derecho a conversión en crédito exigible por exceso cuota en otros períodos iniciados a partir de 2016 (art. 130.1 y 6 b) LIS). Ejercicio de generación. 2019. [01070]</t>
  </si>
  <si>
    <t>Activos por impuesto diferido (AID). Art. 130 LIS. AID pendientes de aplicación a principio del período. Sin derecho a conversión en crédito exigible (art. 130.6 c) LIS). Ejercicio de generación. 2019. [01076]</t>
  </si>
  <si>
    <t>Activos por impuesto diferido (AID). Art. 130 LIS. AID aplicados en el período (por integración dotaciones en la liquidación y compensación de BI negativas). Ejercicio de generación. 2019.[01094]</t>
  </si>
  <si>
    <t>Activos por impuesto diferido (AID). Art. 130 LIS. AID convertidos en crédito exigible en el período. Ejercicio de generación. 2019. [01095]</t>
  </si>
  <si>
    <t>Activos por impuesto diferido (AID). Art. 130 LIS. AID pendientes de aplicación en períodos futuros. Con derecho a conversión en crédito exigible (art. 130.6 b) LIS). Ejercicio de generación. 2019. [01096]</t>
  </si>
  <si>
    <t>Activos por impuesto diferido (AID). Art. 130 LIS. AID pendientes de aplicación en períodos futuros. Con derecho a conversión en crédito exigible por exceso cuota en otros períodos iniciados a partir de 2016 (art. 130.1 y 6 b) LIS). Ejercicio de generación. 2019. [01097]</t>
  </si>
  <si>
    <t>Activos por impuesto diferido (AID). Art. 130 LIS. AID pendientes de aplicación en períodos futuros. Sin derecho a conversión en crédito exigible (art. 130.6 c) LIS). Ejercicio de generación. 2019. [01101]</t>
  </si>
  <si>
    <t>Activos por impuesto diferido (AID). Art. 130 LIS. Importe total AID (art. 130.6 a) LIS) pendientes de aplicación a principio del período. Ejercicio de generación 2020 [02311]</t>
  </si>
  <si>
    <t>Activos por impuesto diferido (AID). Art. 130 LIS. Cuota líquida positiva. Ejercicio de generación 2020. [02312]</t>
  </si>
  <si>
    <t>Activos por impuesto diferido (AID). Art. 130 LIS. AID pendientes de aplicación a principio del período. Con derecho a conversión en crédito exigible (art. 130.6 b) LIS). Ejercicio de generación 2020. [02313]</t>
  </si>
  <si>
    <t>Activos por impuesto diferido (AID). Art. 130 LIS. AID pendientes de aplicación a principio del período. Con derecho a conversión en crédito exigible por exceso cuota en otros períodos iniciados a partir de 2016 (art. 130.1 y 6 b) LIS). Ejercicio de generación 2020. [02314]</t>
  </si>
  <si>
    <t>Activos por impuesto diferido (AID). Art. 130 LIS. AID pendientes de aplicación a principio del período. Sin derecho a conversión en crédito exigible (art. 130.6 c) LIS). Ejercicio de generación 2020. [02315]</t>
  </si>
  <si>
    <t>Activos por impuesto diferido (AID). Art. 130 LIS. AID aplicados en el período (por integración dotaciones en la liquidación y compensación de BI negativas). Ejercicio de generación 2020. [02316]</t>
  </si>
  <si>
    <t>Activos por impuesto diferido (AID). Art. 130 LIS. AID convertidos en créidto exigible en el período. Ejercicio de generación 2020. [02317]</t>
  </si>
  <si>
    <t>Activos por impuesto diferido (AID). Art. 130 LIS. AID pendientes de aplicación en períodos futuros. Con derecho a conversión en crédito exigible (art. 130.6 b) LIS). Ejercicio de generación 2020 [02318]</t>
  </si>
  <si>
    <t>Activos por impuesto diferido (AID). Art. 130 LIS. AID pendientes de aplicación en períodos futuros. Con derecho a conversión en crédito por exceso cuota en otros períodos iniciados a partir de 2016 (art. 130.1 y 6 b) LIS). Ejercicio de generación 2020. [02319]</t>
  </si>
  <si>
    <t>Activos por impuesto diferido (AID). Art. 130 LIS. AID pendientes de aplicación en períodos futuros. Sin derecho a conversión en crédito exigible (art. 130.6 c) LIS). Ejercicio de generación 2020 [02320]</t>
  </si>
  <si>
    <t>Activos por impuesto diferido (AID). Art. 130 LIS. Importe total AID (art. 130.6 a) LIS) pendientes de aplicación a principio del período. Ejercicio de generación 2021 [02495]</t>
  </si>
  <si>
    <t>Activos por impuesto diferido (AID). Art. 130 LIS. Cuota líquida positiva. Ejercicio de generación 2021 . [02496]</t>
  </si>
  <si>
    <t>Activos por impuesto diferido (AID). Art. 130 LIS. AID pendientes de aplicación a principio del período. Con derecho a conversión  en crédito exigible (art. 130,6 b) LIS). Ejercicio de generación 2021 . [02497]</t>
  </si>
  <si>
    <t>Activos por impuesto diferido (AID). Art. 130 LIS. AID pendientes de aplicación a principio del período. Con derecho a conversión en crédito exigible por exceso cuota en otros períodos iniciados a partir de 2016 (art. 130.1 y 6 b) LIS). Ejercicio de generación 2021 . [02498]</t>
  </si>
  <si>
    <t>Activos por impuesto diferido (AID). Art. 130 LIS. AID pendientes de aplicación a principio del período. Sin derecho a conversión en crédito exigible (art. 130.6 c) LIS). Ejercicio de generación 2021 [02499]</t>
  </si>
  <si>
    <t>Activos por impuesto diferido (AID). Art. 130 LIS. AID aplicados en el período (por integración dotaciones en la liquidación y compensación de BI negativas). Ejercicio de generación 2021 [02500]</t>
  </si>
  <si>
    <t>Activos por impuesto diferido (AID). Art. 130 LIS. AID convertidos en crédito exigible en el período. Ejercicio de generación 2021[02501]</t>
  </si>
  <si>
    <t>Activos por impuesto diferido (AID). Art. 130 LIS. AID pendientes de aplicación en períodos futuros. Con derecho a conversión en crédito exigible (art. 130.6 b) LIS) Ejercicio de generación 2021 [02502]</t>
  </si>
  <si>
    <t>Activos por impuesto diferido (AID). Art. 130 LIS. AID pendientes de aplicación en períodos futuros. Con derecho a conversión en crédito exigible por exceso cuota en otros períodos iniciados a partir de 2016 (art. 130.1 y 6 B) LIS). Ejercicio de generación 2021 [02503]</t>
  </si>
  <si>
    <t>Activos por impuesto diferido (AID). Art. 130 LIS. AID pendientes de aplicación en períodos futuros. Sin derecho a conversión en crédito exigible (art. 130.6Ejercicio de generación 2021 [02504]</t>
  </si>
  <si>
    <t>Activos por impuesto diferido (AID). Art. 130 LIS. Importe total AID (art. 130.6 a) LIS) pendientes de aplicación a principio del período. Ejercicio de generación 2022 [01562]</t>
  </si>
  <si>
    <t>Activos por impuesto diferido (AID). Art. 130 LIS. Cuota líquida positiva. Ejercicio de generación 2022 . [01563]</t>
  </si>
  <si>
    <t>Activos por impuesto diferido (AID). Art. 130 LIS. AID pendientes de aplicación a principio del período. Con derecho a conversión  en crédito exigible (art. 130,6 b) LIS). Ejercicio de generación 2022. [01564]</t>
  </si>
  <si>
    <t>Activos por impuesto diferido (AID). Art. 130 LIS. AID pendientes de aplicación a principio del período. Con derecho a conversión en crédito exigible por exceso cuota en otros períodos iniciados a partir de 2016 (art. 130.1 y 6 b) LIS). Ejercicio de generación 2022 . [01565]</t>
  </si>
  <si>
    <t>Activos por impuesto diferido (AID). Art. 130 LIS. AID pendientes de aplicación a principio del período. Sin derecho a conversión en crédito exigible (art. 130.6 c) LIS). Ejercicio de generación 2022 [01566]</t>
  </si>
  <si>
    <t>Activos por impuesto diferido (AID). Art. 130 LIS. AID aplicados en el período (por integración dotaciones en la liquidación y compensación de BI negativas). Ejercicio de generación 2022 [01567]</t>
  </si>
  <si>
    <t>Activos por impuesto diferido (AID). Art. 130 LIS. AID convertidos en crédito exigible en el período. Ejercicio de generación 2022[01568]</t>
  </si>
  <si>
    <t>Activos por impuesto diferido (AID). Art. 130 LIS. AID pendientes de aplicación en períodos futuros. Con derecho a conversión en crédito exigible (art. 130.6 b) LIS) Ejercicio de generación 2022 [01569]</t>
  </si>
  <si>
    <t>Activos por impuesto diferido (AID). Art. 130 LIS. AID pendientes de aplicación en períodos futuros. Con derecho a conversión en crédito exigible por exceso cuota en otros períodos iniciados a partir de 2016 (art. 130.1 y 6 B) LIS). Ejercicio de generación 2022 [01570]</t>
  </si>
  <si>
    <t>Activos por impuesto diferido (AID). Art. 130 LIS. AID pendientes de aplicación en períodos futuros. Sin derecho a conversión en crédito exigible (art. 130.6Ejercicio de generación 2022 [01571]</t>
  </si>
  <si>
    <t>Conversión de activos por impuesto diferido en crédito exigible frente a la Admón. Tributaria. Importe del crédito exigible. [00736]</t>
  </si>
  <si>
    <t>Conversión de activos por impuesto diferido en crédito exigible frente a la Admón. Tributaria. Importe del crédito exigible. Abono. [00738]</t>
  </si>
  <si>
    <t>Conversión de activos por impuesto diferido en crédito exigible frente a la Admón. Tributaria. Importe del crédito exigible. Compensación. [00739]</t>
  </si>
  <si>
    <t>&lt;/T22007J01&gt;</t>
  </si>
  <si>
    <t>Impuesto Sobre Sociedades. Régimen de consolidación Fiscal.DOTACIONES POR DETERIORO DE CRÉDITOS U OTROS ACTIVOS DERIVADOS DE LAS POSIBLES INSOLVENCIAS DE LOS DEUDORES NO VINCULADOS CON EL SUJETO PASIVO Y OTRAS DEL ART. 11.12 LIS, GENERADOS EN PERÍODOS PREVIOS A SU INCORPORACIÓN AL GRUPO O, EN SU CASO, AL GRUPO PREVIO. IMPORTES INTEGRADOS ATRIBUIDOS A LA ENTIDAD. CONVERSIÓN DE ACTIVOS POR IMPUESTO DIFERIDO EN CRÉDITO EXIGIBLE FRENTE A LA ADMÓN. TRIBUTARIA (Art. 130 LIS Y art. 67 d) LIS)(**)</t>
  </si>
  <si>
    <t>RESERVA DE CAPITALIZACIÓN PENDIENTE DE APLICAR GENERADA PREVIA A LA INCORPORACIÓN AL GRUPO O, EN SU CASO, AL GRUPO PREVIO (ART. 67 c) LIS). Pendiente de aplicar a principio del período. Total [05147]</t>
  </si>
  <si>
    <t>RESERVA DE CAPITALIZACIÓN PENDIENTE DE APLICAR GENERADA PREVIA A LA INCORPORACIÓN AL GRUPO O, EN SU CASO, AL GRUPO PREVIO (ART. 67 c) LIS). Reducción base imponible aplicada. Total [05148]</t>
  </si>
  <si>
    <t>RESERVA DE CAPITALIZACIÓN PENDIENTE DE APLICAR GENERADA PREVIA A LA INCORPORACIÓN AL GRUPO O, EN SU CASO, AL GRUPO PREVIO (ART. 67 c) LIS). Reducción base imponible pendiente de aplicar en períodos futuros. Total [05149]</t>
  </si>
  <si>
    <t>RESERVA DE NIVELACIÓN PENDIENTE DE DOTACIÓN PREVIA A LA INCORPORACIÓN AL GRUPO O, EN SU CASO, AL GRUPO PREVIO (ART. 67 f) LIS). Reducción pendiente de adicionar(**). Pendiente de aplicar a principio del período. 2020. [03903]</t>
  </si>
  <si>
    <t>RESERVA DE NIVELACIÓN PENDIENTE DE DOTACIÓN PREVIA A LA INCORPORACIÓN AL GRUPO O, EN SU CASO, AL GRUPO PREVIO (ART. 67 f) LIS). Reducción pendiente de adicionar(**). Importe adicionado a base imponible en el período. 2020. [03904]</t>
  </si>
  <si>
    <t>RESERVA DE NIVELACIÓN PENDIENTE DE DOTACIÓN PREVIA A LA INCORPORACIÓN AL GRUPO O, EN SU CASO, AL GRUPO PREVIO (ART. 67 f) LIS). Reducción pendiente de adicionar(**) Importe integrado en la declaración por incumplimiento de requisitos. 2020. [04394]</t>
  </si>
  <si>
    <t>RESERVA DE NIVELACIÓN PENDIENTE DE DOTACIÓN PREVIA A LA INCORPORACIÓN AL GRUPO O, EN SU CASO, AL GRUPO PREVIO (ART. 67 f) LIS). Reducción pendiente de adicionar(**). Pendiente de aplicar a principio del período. 2021. [04395]</t>
  </si>
  <si>
    <t>RESERVA DE NIVELACIÓN PENDIENTE DE DOTACIÓN PREVIA A LA INCORPORACIÓN AL GRUPO O, EN SU CASO, AL GRUPO PREVIO (ART. 67 f) LIS). Reducción pendiente de adicionar(**). Importe adicionado a base imponible en el período. 2021. [04396]</t>
  </si>
  <si>
    <t>RESERVA DE NIVELACIÓN PENDIENTE DE DOTACIÓN PREVIA A LA INCORPORACIÓN AL GRUPO O, EN SU CASO, AL GRUPO PREVIO (ART. 67 f) LIS). Reducción pendiente de adicionar(**) Importe integrado en la declaración por incumplimiento de requisitos. 2021. [04397]</t>
  </si>
  <si>
    <t>RESERVA DE NIVELACIÓN PENDIENTE DE DOTACIÓN PREVIA A LA INCORPORACIÓN AL GRUPO O, EN SU CASO, AL GRUPO PREVIO (ART. 67 f) LIS). Reducción pendiente de adicionar(**). Importe pendiente de adicionar en períodos futuros. 2021 [04398]</t>
  </si>
  <si>
    <t>RESERVA DE NIVELACIÓN PENDIENTE DE DOTACIÓN PREVIA A LA INCORPORACIÓN AL GRUPO O, EN SU CASO, AL GRUPO PREVIO (ART. 67 f) LIS). Reducción pendiente de adicionar(**). Pendiente de aplicar a principio del período. 2022. [02597]</t>
  </si>
  <si>
    <t>RESERVA DE NIVELACIÓN PENDIENTE DE DOTACIÓN PREVIA A LA INCORPORACIÓN AL GRUPO O, EN SU CASO, AL GRUPO PREVIO (ART. 67 f) LIS). Reducción pendiente de adicionar(**). Importe adicionado a base imponible en el período. 2022. [02598]</t>
  </si>
  <si>
    <t>RESERVA DE NIVELACIÓN PENDIENTE DE DOTACIÓN PREVIA A LA INCORPORACIÓN AL GRUPO O, EN SU CASO, AL GRUPO PREVIO (ART. 67 f) LIS). Reducción pendiente de adicionar(**) Importe integrado en la declaración por incumplimiento de requisitos. 2022. [02599]</t>
  </si>
  <si>
    <t>RESERVA DE NIVELACIÓN PENDIENTE DE DOTACIÓN PREVIA A LA INCORPORACIÓN AL GRUPO O, EN SU CASO, AL GRUPO PREVIO (ART. 67 f) LIS). Reducción pendiente de adicionar(**). Importe pendiente de adicionar en períodos futuros. 2022 [02600]</t>
  </si>
  <si>
    <t>RESERVA DE NIVELACIÓN PENDIENTE DE DOTACIÓN PREVIA A LA INCORPORACIÓN AL GRUPO O, EN SU CASO, AL GRUPO PREVIO (ART. 67 f) LIS). Reducción pendiente de adicionar(**). Pendiente de aplicar a principio del período. Total [05153]</t>
  </si>
  <si>
    <t>RESERVA DE NIVELACIÓN PENDIENTE DE DOTACIÓN PREVIA A LA INCORPORACIÓN AL GRUPO O, EN SU CASO, AL GRUPO PREVIO (ART. 67 f) LIS). Reducción pendiente de adicionar(**). Importe adicionado a base imponible en el período. Total [05154]</t>
  </si>
  <si>
    <t>RESERVA DE NIVELACIÓN PENDIENTE DE DOTACIÓN PREVIA A LA INCORPORACIÓN AL GRUPO O, EN SU CASO, AL GRUPO PREVIO (ART. 67 f) LIS). Importe integrado en la declaración por incumplimiento de requisitos. Total [04399]</t>
  </si>
  <si>
    <t>RESERVA DE NIVELACIÓN PENDIENTE DE DOTACIÓN PREVIA A LA INCORPORACIÓN AL GRUPO O, EN SU CASO, AL GRUPO PREVIO (ART. 67 f) LIS). Reducción pendiente de adicionar(**). Importe pendiente de adicionar en períodos futuros. Total [05155]</t>
  </si>
  <si>
    <t>RESERVA DE NIVELACIÓN PENDIENTE DE DOTACIÓN PREVIA A LA INCORPORACIÓN AL GRUPO O, EN SU CASO, AL GRUPO PREVIO (ART. 67 f) LIS). Reserva pendiente de dotar. Importe reserva a dotar. 2020 [03906]</t>
  </si>
  <si>
    <t>RESERVA DE NIVELACIÓN PENDIENTE DE DOTACIÓN PREVIA A LA INCORPORACIÓN AL GRUPO O, EN SU CASO, AL GRUPO PREVIO (ART. 67 f) LIS). Reserva pendiente de dotar. Importe reserva dotada. 2020 [03907]</t>
  </si>
  <si>
    <t>RESERVA DE NIVELACIÓN PENDIENTE DE DOTACIÓN PREVIA A LA INCORPORACIÓN AL GRUPO O, EN SU CASO, AL GRUPO PREVIO (ART. 67 f) LIS). Reserva pendiente de dotar. Importe reserva pendiente dotación. 2020 [03908]</t>
  </si>
  <si>
    <t>RESERVA DE NIVELACIÓN PENDIENTE DE DOTACIÓN PREVIA A LA INCORPORACIÓN AL GRUPO O, EN SU CASO, AL GRUPO PREVIO (ART. 67 f) LIS). Reserva pendiente de dotar. Reserva dispuesta. 2020 [03909]</t>
  </si>
  <si>
    <t>RESERVA DE NIVELACIÓN PENDIENTE DE DOTACIÓN PREVIA A LA INCORPORACIÓN AL GRUPO O, EN SU CASO, AL GRUPO PREVIO (ART. 67 f) LIS). Reserva pendiente de dotar. Importe reserva a dotar. 2021 [00804]</t>
  </si>
  <si>
    <t>RESERVA DE NIVELACIÓN PENDIENTE DE DOTACIÓN PREVIA A LA INCORPORACIÓN AL GRUPO O, EN SU CASO, AL GRUPO PREVIO (ART. 67 f) LIS). Reserva pendiente de dotar. Importe reserva dotada. 2021 [04400]</t>
  </si>
  <si>
    <t>RESERVA DE NIVELACIÓN PENDIENTE DE DOTACIÓN PREVIA A LA INCORPORACIÓN AL GRUPO O, EN SU CASO, AL GRUPO PREVIO (ART. 67 f) LIS). Reserva pendiente de dotar. Importe reserva pendiente dotación. 2021 [04401]</t>
  </si>
  <si>
    <t>RESERVA DE NIVELACIÓN PENDIENTE DE DOTACIÓN PREVIA A LA INCORPORACIÓN AL GRUPO O, EN SU CASO, AL GRUPO PREVIO (ART. 67 f) LIS). Reserva pendiente de dotar. Reserva dispuesta. 2021 [04402]</t>
  </si>
  <si>
    <t>RESERVA DE NIVELACIÓN PENDIENTE DE DOTACIÓN PREVIA A LA INCORPORACIÓN AL GRUPO O, EN SU CASO, AL GRUPO PREVIO (ART. 67 f) LIS). Reserva pendiente de dotar. Importe reserva a dotar. 2022 [02601]</t>
  </si>
  <si>
    <t>RESERVA DE NIVELACIÓN PENDIENTE DE DOTACIÓN PREVIA A LA INCORPORACIÓN AL GRUPO O, EN SU CASO, AL GRUPO PREVIO (ART. 67 f) LIS). Reserva pendiente de dotar. Importe reserva dotada. 2022 [02602]</t>
  </si>
  <si>
    <t>RESERVA DE NIVELACIÓN PENDIENTE DE DOTACIÓN PREVIA A LA INCORPORACIÓN AL GRUPO O, EN SU CASO, AL GRUPO PREVIO (ART. 67 f) LIS). Reserva pendiente de dotar. Importe reserva pendiente dotación. 2022 [02603]</t>
  </si>
  <si>
    <t>RESERVA DE NIVELACIÓN PENDIENTE DE DOTACIÓN PREVIA A LA INCORPORACIÓN AL GRUPO O, EN SU CASO, AL GRUPO PREVIO (ART. 67 f) LIS). Reserva pendiente de dotar. Reserva dispuesta. 2022 [02604]</t>
  </si>
  <si>
    <t>RESERVA DE NIVELACIÓN PENDIENTE DE DOTACIÓN PREVIA A LA INCORPORACIÓN AL GRUPO O, EN SU CASO, AL GRUPO PREVIO (ART. 67 f) LIS). Reserva pendiente de dotar. Importe reserva a dotar. Total [05160]</t>
  </si>
  <si>
    <t>RESERVA DE NIVELACIÓN PENDIENTE DE DOTACIÓN PREVIA A LA INCORPORACIÓN AL GRUPO O, EN SU CASO, AL GRUPO PREVIO (ART. 67 f) LIS). Reserva pendiente de dotar. Importe reserva dotada. Total [05161]</t>
  </si>
  <si>
    <t>RESERVA DE NIVELACIÓN PENDIENTE DE DOTACIÓN PREVIA A LA INCORPORACIÓN AL GRUPO O, EN SU CASO, AL GRUPO PREVIO (ART. 67 f) LIS). . Reserva pendiente de dotar. Importe reserva pendiente dotación. Total [05162]</t>
  </si>
  <si>
    <t>RESERVA DE NIVELACIÓN PENDIENTE DE DOTACIÓN PREVIA A LA INCORPORACIÓN AL GRUPO O, EN SU CASO, AL GRUPO PREVIO (ART. 67 f) LIS). Reserva pendiente de dotar. Reserva dispuesta. Total [05163]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</si>
  <si>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EXIGIBLE(**).Pérdidas por deterioro del art. 13.1 LIS y provisiones y gastos (art. 14.1 y 14.2) a los que se refi ere el art. 11.12 LIS y dotaciones de la DT 33ª.1 LIS. Integración dotaciones sin límite. Disminución. [00162]</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</si>
  <si>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Pérdidas por deterioro del art. 13.1 LIS y provisiones y gastos (art. 14.1 y 14.2) a los que se refi ere el art. 11.12 LIS y dotaciones de la DT 33ª.1 LIS. Integración dotaciones con límite. Disminución. [00163]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</si>
  <si>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Aplicación del límite del art. 67 d) LIS. Aumento. [00164]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</si>
  <si>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Aplicación del límite del art. 67 d) LIS. Disminución. [00165]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</si>
  <si>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2007 y anteriores. [00166]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</si>
  <si>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2007 y anteriores. [00977]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</si>
  <si>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generación.2007 y anteriores. [00167]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</si>
  <si>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generación.2007 y anteriores. [00168]</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</si>
  <si>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2007 y anteriores. [00169]</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</si>
  <si>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2007 y anteriores. [00978]</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</si>
  <si>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2008 a 2015. [00204]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</si>
  <si>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2008 a 2015. [01568]</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</si>
  <si>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2008 a 2015. [01569]</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</si>
  <si>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2008 a 2015. [00205]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</si>
  <si>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2008 a 2015. [00206]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</si>
  <si>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2008 a 2015. [00207]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</si>
  <si>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generación.2016. [00208]</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</si>
  <si>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2016. [00209]</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</si>
  <si>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2016. [00210]</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</si>
  <si>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2016. [00211]</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</si>
  <si>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2016. [00212]</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</si>
  <si>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2016. [00213]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</si>
  <si>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generación.2017. [00082]</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</si>
  <si>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2017. [00083]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</si>
  <si>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2017. [00084]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</si>
  <si>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2017. [00085]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</si>
  <si>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2017. [00086]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</si>
  <si>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2017. [00087]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</si>
  <si>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generación.2018. [03294]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</si>
  <si>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2018. [03295]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</si>
  <si>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2018. [03296]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</si>
  <si>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2018. [03297]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</si>
  <si>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2018. [03298]</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</si>
  <si>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2018. [03299]</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</si>
  <si>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generación.2019. [00613]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</si>
  <si>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2019. [00614]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</si>
  <si>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2019. [00615]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</si>
  <si>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2019. [00616]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</si>
  <si>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2019. [00617]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</si>
  <si>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2019. [00618]</t>
  </si>
  <si>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generación.2020. [03910] </t>
  </si>
  <si>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generación.2020. [03911] </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</si>
  <si>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2020. [03912]</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</si>
  <si>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EXIGIBLE(**).Dotaciones aplicadas por la conversión de los activos por impuesto diferido. Ejercicio de generación. 2020. [03913]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</si>
  <si>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2020. [03914]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</si>
  <si>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2021. [04403]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</si>
  <si>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2021. [04404]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</si>
  <si>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2021. [04405]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</si>
  <si>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2021. [04406]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</si>
  <si>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2021. [04407]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</si>
  <si>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2021. [04408]</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</si>
  <si>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2022. [02605]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</si>
  <si>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2022. [02652]</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</si>
  <si>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2022. [02653]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</si>
  <si>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2022. [02654]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</si>
  <si>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2022. [02655]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</si>
  <si>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2022. [02656]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</si>
  <si>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generación.Total. [00214]</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</si>
  <si>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generación.Total. [01580]</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</si>
  <si>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Total. [00215]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</si>
  <si>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Total. [01582]</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</si>
  <si>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Total. [01583]</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</si>
  <si>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Total. [01584]</t>
  </si>
  <si>
    <t>&lt;/T22007J10&gt;</t>
  </si>
  <si>
    <t>Impuesto Sobre Sociedades. Régimen de consolidación Fiscal. ACTIVOS POR IMPUESTO DIFERIDO GENERADOS EN PERÍODOS PREVIOS A SU INCORPORACIÓN AL GRUPO O, EN SU CASO, AL GRUPO PREVIO.
CONVERSIÓN EN CRÉDITO EXIGIBLE FRENTE A LA ADMÓN. TRIBUTARIA. IMPORTES ATRIBUIDOS A LA ENTIDAD (Art. 130, DA 13ª y DT 33ª LIS)</t>
  </si>
  <si>
    <t>Activos por impuesto diferido (AID). DT 33ª y DA 13ª LIS. Importe total AID pendientes de aplicación a principio del período (DT 33ª.1 y 6 a) LIS)(*). Ejercicio de generación. 2007 y anteriores. [00216]</t>
  </si>
  <si>
    <t>Activos por impuesto diferido (AID). DT 33ª y DA 13ª LIS. AID aplicados en el período (por integración dotaciones en la liquidación). Ejercicio de generación.2007 y anteriores. [00217]</t>
  </si>
  <si>
    <t>Activos por impuesto diferido (AID). DT 33ª y DA 13ª LIS. AID convertidos en crédito exigible en el período. Ejercicio de generación. 2007 y anteriores. [00218]</t>
  </si>
  <si>
    <t>Activos por impuesto diferido (AID). DT 33ª y DA 13ª LIS. AID pendientes de aplicación en períodos futuros. Sin prestación patrimonial (DT 33ª.6 d) LIS). Ejercicio de generación. 2007 y anteriores. [00219]</t>
  </si>
  <si>
    <t>Activos por impuesto diferido (AID). DT 33ª y DA 13ª LIS. AID pendientes de aplicación en períodos futuros. Importe total AID pendientes (DT 33ª.1 y 6 a) LIS)(*). Ejercicio de generación. 2007 y anteriores. [00220]</t>
  </si>
  <si>
    <t>Activos por impuesto diferido (AID). DT 33ª y DA 13ª LIS. Importe total AID pendientes de aplicación a principio del período (DT 33ª.1 y 6 a) LIS)(*). Ejercicio de generación. 2008 a 2015. [00277]</t>
  </si>
  <si>
    <t>Activos por impuesto diferido (AID). DT 33ª y DA 13ª LIS. Cuota líquida positiva. Ejercicio de generación. 2008 a 2015. [00278]</t>
  </si>
  <si>
    <t>Activos por impuesto diferido (AID). DT 33ª y DA 13ª LIS. AID aplicados en el período (por integración dotaciones en la liquidación). Ejercicio de generación. 2008 a 2015. [00279]</t>
  </si>
  <si>
    <t>Activos por impuesto diferido (AID). DT 33ª y DA 13ª LIS. AID convertidos en crédito exigible en el período. Ejercicio de generación. 2008 a 2015. [00280]</t>
  </si>
  <si>
    <t>Activos por impuesto diferido (AID). DT 33ª y DA 13ª LIS. AID pendientes de aplicación en períodos futuros. Con prestación patrimonial (DT 33ª.6 c) LIS). Ejercicio de generación. 2008 a 2015. [00281]</t>
  </si>
  <si>
    <t>Activos por impuesto diferido (AID). DT 33ª y DA 13ª LIS. AID pendientes de aplicación en períodos futuros. Sin prestación patrimonial (DT 33ª.6 d) LIS). Ejercicio de generación. 2008 a 2015. [01651]</t>
  </si>
  <si>
    <t>Activos por impuesto diferido (AID). DT 33ª y DA 13ª LIS. AID pendientes de aplicación en períodos futuros. Sin prestación patrimonial. Minoración prestación por exceso cuota otros períodos iniciados a partir de 2016 (DT 33ª.4 y 6 d) LIS). Ejercicio de generación. 2008 a 2015. [01652]</t>
  </si>
  <si>
    <t>Activos por impuesto diferido (AID). DT 33ª y DA 13ª LIS. AID pendientes de aplicación en períodos futuros. Importe total AID pendientes (DT 33ª.1 y 6 a) LIS)(*). Ejercicio de generación. 2008 a 2015. [01653]</t>
  </si>
  <si>
    <t>Activos por impuesto diferido (AID). DT 33ª y DA 13ª LIS. Importe total AID pendientes de aplicación a principio del período (DT 33ª.1 y 6 a) LIS)(*). Ejercicio de generación. Total. [00287]</t>
  </si>
  <si>
    <t>Activos por impuesto diferido (AID). DT 33ª y DA 13ª LIS. AID aplicados en el período (por integración dotaciones en la liquidación). Ejercicio de generación.Total. [00288]</t>
  </si>
  <si>
    <t>Activos por impuesto diferido (AID). DT 33ª y DA 13ª LIS. AID convertidos en crédito exigible en el período. Ejercicio de generación. Total. [00289]</t>
  </si>
  <si>
    <t>Activos por impuesto diferido (AID). DT 33ª y DA 13ª LIS. AID pendientes de aplicación en períodos futuros. Con prestación patrimonial (DT 33ª.6 c) LIS). Ejercicio de generación. Total. [00221]</t>
  </si>
  <si>
    <t>Activos por impuesto diferido (AID). DT 33ª y DA 13ª LIS. AID pendientes de aplicación en períodos futuros. Sin prestación patrimonial (DT 33ª.6 d) LIS). Ejercicio de generación. Total. [00290]</t>
  </si>
  <si>
    <t>Activos por impuesto diferido (AID). DT 33ª y DA 13ª LIS. AID pendientes de aplicación en períodos futuros. Sin prestación patrimonial. Minoración prestación por exceso cuota otros períodos iniciados a partir de 2016 (DT 33ª.4 y 6 d) LIS). Ejercicio de generación. Total. [00222]</t>
  </si>
  <si>
    <t>Activos por impuesto diferido (AID). DT 33ª y DA 13ª LIS. AID pendientes de aplicación en períodos futuros. Importe total AID pendientes (DT 33ª.1 y 6 a) LIS)(*). Ejercicio de generación. Total. [00291]</t>
  </si>
  <si>
    <t>Activos por impuesto diferido (AID). Art. 130 LIS.Importe total AID (art. 130.6 a) LIS) pendientes de aplicación a principio del período. Ejercicio de generación. 2016. [00292]</t>
  </si>
  <si>
    <t>Activos por impuesto diferido (AID). Art. 130 LIS.Cuota líquida positiva. Ejercicio de generación. 2016. [00293]</t>
  </si>
  <si>
    <t>Activos por impuesto diferido (AID). Art. 130 LIS. AID pendientes de aplicación a principio del período. Con derecho a conversión en crédito exigible (art. 130.6 b) LIS). Ejercicio de generación. 2016. [00294]</t>
  </si>
  <si>
    <t>Activos por impuesto diferido (AID). Art. 130 LIS. AID pendientes de aplicación a principio del período. Con derecho a conversión en crédito exigible por exceso cuota en otros períodos iniciados a partir de 2016 (art. 130.1 y 6 b) LIS). Ejercicio de generación. 2016. [00295]</t>
  </si>
  <si>
    <t>Activos por impuesto diferido (AID). Art. 130 LIS. AID pendientes de aplicación a principio del período. Sin derecho a conversión en crédito exigible (art. 130.6 c) LIS). Ejercicio de generación. 2016. [00296]</t>
  </si>
  <si>
    <t>Activos por impuesto diferido (AID). Art. 130 LIS. AID aplicados en el período (por integración dotaciones en la liquidación y compensación de BI negativas). Ejercicio de generación. 2016. [00297]</t>
  </si>
  <si>
    <t>Activos por impuesto diferido (AID). Art. 130 LIS. AID convertidos en crédito exigible en el período. Ejercicio de generación. 2016. [00298]</t>
  </si>
  <si>
    <t>Activos por impuesto diferido (AID). Art. 130 LIS. AID pendientes de aplicación en períodos futuros. Con derecho a conversión en crédito exigible (art. 130.6 b) LIS). Ejercicio de generación. 2016. [00299]</t>
  </si>
  <si>
    <t>Activos por impuesto diferido (AID). Art. 130 LIS. AID pendientes de aplicación en períodos futuros. Con derecho a conversión en crédito exigible por exceso cuota en otros períodos iniciados a partir de 2016 (art. 130.1 y 6 b) LIS). Ejercicio de generación. 2016. [00300]</t>
  </si>
  <si>
    <t>Activos por impuesto diferido (AID). Art. 130 LIS. AID pendientes de aplicación en períodos futuros. Sin derecho a conversión en crédito exigible (art. 130.6 c) LIS). Ejercicio de generación. 2016. [00301]</t>
  </si>
  <si>
    <t>Activos por impuesto diferido (AID). Art. 130 LIS.Importe total AID (art. 130.6 a) LIS) pendientes de aplicación a principio del período. Ejercicio de generación. 2017. [00088]</t>
  </si>
  <si>
    <t>Activos por impuesto diferido (AID). Art. 130 LIS.Cuota líquida positiva. Ejercicio de generación. 2017. [00089]</t>
  </si>
  <si>
    <t>Activos por impuesto diferido (AID). Art. 130 LIS. AID pendientes de aplicación a principio del período. Con derecho a conversión en crédito exigible (art. 130.6 b) LIS). Ejercicio de generación. 2017. [00090]</t>
  </si>
  <si>
    <t>Activos por impuesto diferido (AID). Art. 130 LIS. AID pendientes de aplicación a principio del período. Con derecho a conversión en crédito exigible por exceso cuota en otros períodos iniciados a partir de 2016 (art. 130.1 y 6 b) LIS). Ejercicio de generación. 2017. [00091]</t>
  </si>
  <si>
    <t>Activos por impuesto diferido (AID). Art. 130 LIS. AID pendientes de aplicación a principio del período. Sin derecho a conversión en crédito exigible (art. 130.6 c) LIS). Ejercicio de generación. 2017. [00092]</t>
  </si>
  <si>
    <t>Activos por impuesto diferido (AID). Art. 130 LIS. AID aplicados en el período (por integración dotaciones en la liquidación y compensación de BI negativas). Ejercicio de generación. 2017. [00093]</t>
  </si>
  <si>
    <t>Activos por impuesto diferido (AID). Art. 130 LIS. AID convertidos en crédito exigible en el período. Ejercicio de generación. 2017. [00094]</t>
  </si>
  <si>
    <t>Activos por impuesto diferido (AID). Art. 130 LIS. AID pendientes de aplicación en períodos futuros. Con derecho a conversión en crédito exigible (art. 130.6 b) LIS). Ejercicio de generación. 2017. [00095]</t>
  </si>
  <si>
    <t>Activos por impuesto diferido (AID). Art. 130 LIS. AID pendientes de aplicación en períodos futuros. Con derecho a conversión en crédito exigible por exceso cuota en otros períodos iniciados a partir de 2016 (art. 130.1 y 6 b) LIS). Ejercicio de generación. 2017. [00096]</t>
  </si>
  <si>
    <t>Activos por impuesto diferido (AID). Art. 130 LIS. AID pendientes de aplicación en períodos futuros. Sin derecho a conversión en crédito exigible (art. 130.6 c) LIS). Ejercicio de generación. 2017. [00097]</t>
  </si>
  <si>
    <t>Activos por impuesto diferido (AID). Art. 130 LIS.Importe total AID (art. 130.6 a) LIS) pendientes de aplicación a principio del período. Ejercicio de generación. 2018. [03300]</t>
  </si>
  <si>
    <t>Activos por impuesto diferido (AID). Art. 130 LIS.Cuota líquida positiva. Ejercicio de generación. 2018. [03301]</t>
  </si>
  <si>
    <t>Activos por impuesto diferido (AID). Art. 130 LIS. AID pendientes de aplicación a principio del período. Con derecho a conversión en crédito exigible (art. 130.6 b) LIS). Ejercicio de generación. 2018. [03302]</t>
  </si>
  <si>
    <t>Activos por impuesto diferido (AID). Art. 130 LIS. AID pendientes de aplicación a principio del período. Con derecho a conversión en crédito exigible por exceso cuota en otros períodos iniciados a partir de 2016 (art. 130.1 y 6 b) LIS). Ejercicio de generación. 2018. [03303]</t>
  </si>
  <si>
    <t>Activos por impuesto diferido (AID). Art. 130 LIS. AID pendientes de aplicación a principio del período. Sin derecho a conversión en crédito exigible (art. 130.6 c) LIS). Ejercicio de generación. 2018. [03304]</t>
  </si>
  <si>
    <t>Activos por impuesto diferido (AID). Art. 130 LIS. AID aplicados en el período (por integración dotaciones en la liquidación y compensación de BI negativas). Ejercicio de generación. 2018. [03305]</t>
  </si>
  <si>
    <t>Activos por impuesto diferido (AID). Art. 130 LIS. AID convertidos en crédito exigible en el período. Ejercicio de generación. 2018. [03306]</t>
  </si>
  <si>
    <t>Activos por impuesto diferido (AID). Art. 130 LIS. AID pendientes de aplicación en períodos futuros. Con derecho a conversión en crédito exigible (art. 130.6 b) LIS). Ejercicio de generación. 2018. [03307]</t>
  </si>
  <si>
    <t>Activos por impuesto diferido (AID). Art. 130 LIS. AID pendientes de aplicación en períodos futuros. Con derecho a conversión en crédito exigible por exceso cuota en otros períodos iniciados a partir de 2016 (art. 130.1 y 6 b) LIS). Ejercicio de generación. 2018. [03308]</t>
  </si>
  <si>
    <t>Activos por impuesto diferido (AID). Art. 130 LIS. AID pendientes de aplicación en períodos futuros. Sin derecho a conversión en crédito exigible (art. 130.6 c) LIS). Ejercicio de generación. 2018. [03309]</t>
  </si>
  <si>
    <t>Activos por impuesto diferido (AID). Art. 130 LIS.Importe total AID (art. 130.6 a) LIS) pendientes de aplicación a principio del período. Ejercicio de generación. 2019. [00619]</t>
  </si>
  <si>
    <t>Activos por impuesto diferido (AID). Art. 130 LIS.Cuota líquida positiva. Ejercicio de generación. 2019. [00620]</t>
  </si>
  <si>
    <t>Activos por impuesto diferido (AID). Art. 130 LIS. AID pendientes de aplicación a principio del período. Con derecho a conversión en crédito exigible (art. 130.6 b) LIS). Ejercicio de generación. 2019. [00624]</t>
  </si>
  <si>
    <t>Activos por impuesto diferido (AID). Art. 130 LIS. AID pendientes de aplicación a principio del período. Con derecho a conversión en crédito exigible por exceso cuota en otros períodos iniciados a partir de 2016 (art. 130.1 y 6 b) LIS). Ejercicio de generación. 2019. [00625]</t>
  </si>
  <si>
    <t>Activos por impuesto diferido (AID). Art. 130 LIS. AID pendientes de aplicación a principio del período. Sin derecho a conversión en crédito exigible (art. 130.6 c) LIS). Ejercicio de generación. 2019. [00626]</t>
  </si>
  <si>
    <t>Activos por impuesto diferido (AID). Art. 130 LIS. AID aplicados en el período (por integración dotaciones en la liquidación y compensación de BI negativas). Ejercicio de generación. 2019. [00627]</t>
  </si>
  <si>
    <t>Activos por impuesto diferido (AID). Art. 130 LIS. AID convertidos en crédito exigible en el período. Ejercicio de generación. 2019. [00628]</t>
  </si>
  <si>
    <t>Activos por impuesto diferido (AID). Art. 130 LIS. AID pendientes de aplicación en períodos futuros. Con derecho a conversión en crédito exigible (art. 130.6 b) LIS). Ejercicio de generación. 2019. [00629]</t>
  </si>
  <si>
    <t>Activos por impuesto diferido (AID). Art. 130 LIS. AID pendientes de aplicación en períodos futuros. Con derecho a conversión en crédito exigible por exceso cuota en otros períodos iniciados a partir de 2016 (art. 130.1 y 6 b) LIS). Ejercicio de generación. 2019. [00638]</t>
  </si>
  <si>
    <t>Activos por impuesto diferido (AID). Art. 130 LIS. AID pendientes de aplicación en períodos futuros. Sin derecho a conversión en crédito exigible (art. 130.6 c) LIS). Ejercicio de generación. 2019. [00639]</t>
  </si>
  <si>
    <t>Activos por impuesto diferido (AID). Art. 130 LIS. Importe total AID (art. 130.6 a) LIS) pendientes de aplicación a principio del períodod. Ejercicio de generación 2020. [03916]</t>
  </si>
  <si>
    <t>Activos por impuesto diferido (AID). Art. 130 LIS. Cuota líquida positiva. Ejercicio de generación 2020. [03917]</t>
  </si>
  <si>
    <t>Activos por impuesto diferido (AID). Art. 130 LIS. AID pendientes de aplicación a principio del período. Con derecho a conversión en crédito exigible (art. 130.6 b) LIS). Ejercicio de generación 2020. [03918]</t>
  </si>
  <si>
    <t>Activos por impuesto diferido (AID). Art. 130 LIS. AID pendientes de aplicación a principio del período. Con derecho a conversión en crédito exigible por exceso cuota en otros períodos iniciados a partir de 2016 (art. 130.1 y 6 b) LIS). Ejercicio de generación 2020. [03919]</t>
  </si>
  <si>
    <t>Activos por impuesto diferido (AID). Art. 130 LIS. AID pendientes de aplicación a principio del período. Sin derecho a conversión en crédito exigible (art. 130.6 c) LIS). Ejercicio de generación 2020. [03920]</t>
  </si>
  <si>
    <t>Activos por impuesto diferido (AID). Art. 130 LIS. AID aplicados en el período (por integración dotaciones en la liquidación y compensación  de BI negaticas). Ejercicio de generación 2020. [03921]</t>
  </si>
  <si>
    <t>Activos por impuesto diferido (AID). Art. 130 LIS. AID convertidos en crédito exigible en el período. Ejercicio de generación 2020. [03922]</t>
  </si>
  <si>
    <t>Activos por impuesto diferido (AID). Art. 130 LIS. AID pendientes de aplicación en períodos futuros. Con derecho a conversión en crédito exigible (art. 130.6 b) LIS). Ejercicio de generación 2020. [03923]</t>
  </si>
  <si>
    <t>Activos por impuesto diferido (AID). Art. 130 LIS. AID pendientes de aplicación en períodos futuros. Con derecho a conversión en crédito exigible por exceso cuota en otros períodos iniciados a partir de 2016 (art. 130.1 y 6 b) LIS). Ejercicio de generación 2020. [03924]</t>
  </si>
  <si>
    <t>Activos por impuesto diferido (AID). Art. 130 LIS .AID pendientes de aplicación en períodos futuros. Sin derecho a conversión en crédito exigible (art. 130.6 c) LIS). Ejercicio de generación 2020. [03925]</t>
  </si>
  <si>
    <t>Activos por impuesto diferido (AID). Art. 130 LIS. Importe total AID (art. 130.6 a) LIS) pendientes de aplicación a principio del período. Ejercicio de generación 2021. [04409]</t>
  </si>
  <si>
    <t>Activos por impuesto diferido (AID). Art. 130 LIS. Cuota líquida positiva. Ejercicio de generación 2021. [04410]</t>
  </si>
  <si>
    <t>Activos por impuesto diferido (AID). Art. 130 LIS. AID pendientes de aplicación a principio del período. Con derecho a conversión en crédito exigible (art. 130.6 b) LIS). Ejercicio de generación 2021. [04411]</t>
  </si>
  <si>
    <t>Activos por impuesto diferido (AID). Art. 130 LIS. AID pendientes de aplicación a principio del período. Con derecho a conversión en crédito exigible por exceso cuota en otros períodos iniciados a partir de 2016  (art. 130.1 y 6 b) LIS). Ejercicio de generación 2021. [04412]</t>
  </si>
  <si>
    <t>Activos por impuesto diferido (AID). Art. 130 LIS. AID pendientes de aplicación a principio del período. Sin derecho a conversión en crédito exigible (art. 130.6c) LIS). Ejercicio de generación 2021. [04413]</t>
  </si>
  <si>
    <t>Activos por impuesto diferido (AID). Art. 130 LIS. AID aplicados en el período (por integración dotaciones en la liquidación y compensación de BI negativas). Ejercicio de generación 2021. [04414]</t>
  </si>
  <si>
    <t>Activos por impuesto diferido (AID). Art. 130 LIS. AID convertidos en crédito exigible en el período. Ejercicio de generación 2021. [04415]</t>
  </si>
  <si>
    <t>Activos por impuesto diferido (AID). Art. 130 LIS. AID pendientes de aplicación en períodos futuros. Con derecho a conversión en crédito exigible (art. 130.6 b) LIS). Ejercicio de generación 2021. [04416]</t>
  </si>
  <si>
    <t>Activos por impuesto diferido (AID). Art. 130 LIS. AID pendientes de aplicación en períodos futuros. Con derecho a conversión en crédito exigible por exceso cuota en otros períodos iniciados a partir de 2016(art. 130.1 y 6 b) LIS). Ejercicio de generación 2021. [04417]</t>
  </si>
  <si>
    <t>Activos por impuesto diferido (AID). Art. 130 LIS. Ejercicio de generación 2021 Sin derecho a conversión en crédito exigible (art. 130.6 c) LIS) [04418]</t>
  </si>
  <si>
    <t>Activos por impuesto diferido (AID). Art. 130 LIS. Importe total AID (art. 130.6 a) LIS) pendientes de aplicación a principio del período. Ejercicio de generación 2022 [02657]</t>
  </si>
  <si>
    <t>Activos por impuesto diferido (AID). Art. 130 LIS. Cuota líquida positiva. Ejercicio de generación 2022. [02658]</t>
  </si>
  <si>
    <t>Activos por impuesto diferido (AID). Art. 130 LIS. AID pendientes de aplicación a principio del período. Con derecho a conversión en crédito exigible (art. 130.6 b) LIS). Ejercicio de generación 2022. [02659]</t>
  </si>
  <si>
    <t>Activos por impuesto diferido (AID). Art. 130 LIS. AID pendientes de aplicación a principio del período. Con derecho a conversión en crédito exigible por exceso cuota en otros períodos iniciados a partir de 2016  (art. 130.1 y 6 b) LIS). Ejercicio de generación 2022. [02660]</t>
  </si>
  <si>
    <t>Activos por impuesto diferido (AID). Art. 130 LIS. AID pendientes de aplicación a principio del período. Sin derecho a conversión en crédito exigible (art. 130.6c) LIS). Ejercicio de generación 2022. [02661]</t>
  </si>
  <si>
    <t>Activos por impuesto diferido (AID). Art. 130 LIS. AID aplicados en el período (por integración dotaciones en la liquidación y compensación de BI negativas). Ejercicio de generación 2022. [02662]</t>
  </si>
  <si>
    <t>Activos por impuesto diferido (AID). Art. 130 LIS. AID convertidos en crédito exigible en el período. Ejercicio de generación 2022. [02663]</t>
  </si>
  <si>
    <t>Activos por impuesto diferido (AID). Art. 130 LIS. AID pendientes de aplicación en períodos futuros. Con derecho a conversión en crédito exigible (art. 130.6 b) LIS). Ejercicio de generación 2022. [02664]</t>
  </si>
  <si>
    <t>Activos por impuesto diferido (AID). Art. 130 LIS. AID pendientes de aplicación en períodos futuros. Con derecho a conversión en crédito exigible por exceso cuota en otros períodos iniciados a partir de 2016(art. 130.1 y 6 b) LIS). Ejercicio de generación 2022. [02665]</t>
  </si>
  <si>
    <t>Activos por impuesto diferido (AID). Art. 130 LIS. Sin derecho a conversión en crédito exigible (art. 130.6 c) LIS) Ejercicio de generación 2022  [02666]</t>
  </si>
  <si>
    <t>Activos por impuesto diferido (AID). Art. 130 LIS.Importe total AID (art. 130.6 a) LIS) pendientes de aplicación a principio del período. Ejercicio de generación. Total. [00302]</t>
  </si>
  <si>
    <t>Activos por impuesto diferido (AID). Art. 130 LIS.Cuota líquida positiva. Ejercicio de generación.Total. [00303]</t>
  </si>
  <si>
    <t>Activos por impuesto diferido (AID). Art. 130 LIS. AID pendientes de aplicación a principio del período. Con derecho a conversión en crédito exigible (art. 130.6 b) LIS). Ejercicio de generación. Total. [00304]</t>
  </si>
  <si>
    <t>Activos por impuesto diferido (AID). Art. 130 LIS. AID pendientes de aplicación a principio del período. Con derecho a conversión en crédito exigible por exceso cuota en otros períodos iniciados a partir de 2016 (art. 130.1 y 6 b) LIS). Ejercicio de generación.Total. [00305]</t>
  </si>
  <si>
    <t>Activos por impuesto diferido (AID). Art. 130 LIS. AID pendientes de aplicación a principio del período. Sin derecho a conversión en crédito exigible (art. 130.6 c) LIS). Ejercicio de generación. Total. [00306]</t>
  </si>
  <si>
    <t>Activos por impuesto diferido (AID). Art. 130 LIS. AID aplicados en el período (por integración dotaciones en la liquidación y compensación de BI negativas). Ejercicio de generación. . [00307]</t>
  </si>
  <si>
    <t>Activos por impuesto diferido (AID). Art. 130 LIS. AID convertidos en crédito exigible en el período. Ejercicio de generación. Total. [00308]</t>
  </si>
  <si>
    <t>Activos por impuesto diferido (AID). Art. 130 LIS. AID pendientes de aplicación en períodos futuros. Con derecho a conversión en crédito exigible (art. 130.6 b) LIS). Ejercicio de generación. Total. [00309]</t>
  </si>
  <si>
    <t>Activos por impuesto diferido (AID). Art. 130 LIS. AID pendientes de aplicación en períodos futuros. Con derecho a conversión en crédito exigible por exceso cuota en otros períodos iniciados a partir de 2016 (art. 130.1 y 6 b) LIS). Ejercicio de generación. Total. [00310]</t>
  </si>
  <si>
    <t>Activos por impuesto diferido (AID). Art. 130 LIS. AID pendientes de aplicación en períodos futuros. Sin derecho a conversión en crédito exigible (art. 130.6 c) LIS). Ejercicio de generación. Total. [00311]</t>
  </si>
  <si>
    <t>Conversión de activos por impuesto diferido en crédito exigible frente a la Admón. Tributaria. Importe del crédito exigible. [03054]</t>
  </si>
  <si>
    <t>Exceso cuota líquida positiva (art. 130.1 y DT 33ª.4 LIS). Exceso cuota líquida positiva pendiente a principio del período. Ejercicio de generación. Total. [00316]</t>
  </si>
  <si>
    <t>Exceso cuota líquida positiva (art. 130.1 y DT 33ª.4 LIS). Exceso cuota líquida positiva aplicado en períodos impositivos de 2008 a 2015 (DT 33ª.4 LIS). Ejercicio de generación. Total. [00317]</t>
  </si>
  <si>
    <t>Exceso cuota líquida positiva (art. 130.1 y DT 33ª.4 LIS). Exceso cuota líquida positiva aplicado en períodos impositivos iniciados a partir de 2016 (art. 130.1 párrafo 2º LIS). Ejercicio de generación.Total. [00318]</t>
  </si>
  <si>
    <t>Exceso cuota líquida positiva (art. 130.1 y DT 33ª.4 LIS). Exceso cuota líquida positiva pendiente de aplicación en períodos futuros. Ejercicio de generación. Total. [00319]</t>
  </si>
  <si>
    <t>&lt;/T22007J11&gt;</t>
  </si>
  <si>
    <t>Impuesto Sobre Sociedades. Régimen de consolidación Fiscal.DOTACIONES POR DETERIORO DE CRÉDITOS U OTROS ACTIVOS DERIVADOS DE LAS POSIBLES INSOLVENCIAS DE LOS DEUDORES NO VINCULADOS CON EL CONTRIBUYENTE Y OTRAS DEL ART. 11.12 LIS, GENERADOS EN  PERÍODOS ANTERIORES POR UN GRUPO PREVIO, ASUMIDAS POR LA ENTIDAD INTEGRANTE DEL MISMO AL INCORPORARSE AL GRUPO. IMPORTES INTEGRADOS ATRIBUIDOS A LA ENTIDAD DE UN GRUPO PREVIO. CONVERSIÓN DE ACTIVOS POR IMPUESTO DIFERIDO EN CRÉDITO EXIGIBLE FRENTE A LA ADMÓN. TRIBUTARIA (Art. 130 LIS Y 
art. 74.3 d) LIS)(**)</t>
  </si>
  <si>
    <t>20</t>
  </si>
  <si>
    <t>RESERVA DE CAPITALIZACIÓN PENDIENTE DE APLICAR GENERADA POR UN GRUPO PREVIO ASUMIDA POR LA ENTIDAD INTEGRANTE DEL MISMO AL INCORPORARSE AL GRUPO (ART. 74.3 c) LIS). Pendiente de aplicar a principio del período. Total [05188]</t>
  </si>
  <si>
    <t>RESERVA DE CAPITALIZACIÓN PENDIENTE DE APLICAR GENERADA POR UN GRUPO PREVIO ASUMIDA POR LA ENTIDAD INTEGRANTE DEL MISMO AL INCORPORARSE AL GRUPO (ART. 74.3 c) LIS). Reducción base imponible aplicada. Total [05189]</t>
  </si>
  <si>
    <t>RESERVA DE CAPITALIZACIÓN PENDIENTE DE APLICAR GENERADA POR UN GRUPO PREVIO ASUMIDA POR LA ENTIDAD INTEGRANTE DEL MISMO AL INCORPORARSE AL GRUPO (ART. 74.3 c) LIS). Reducción base imponible pendiente de aplicar en períodos futuros. Total [05190]</t>
  </si>
  <si>
    <t>RESERVA DE NIVELACIÓN PENDIENTE DE DOTACIÓN POR UN GRUPO PREVIO ASUMIDA POR LA ENTIDAD INTEGRANTE DEL MISMO AL INCORPORARSE AL GRUPO (ART. 74.3 f) LIS). Reducción pendiente de adicionar(**). Pendiente de aplicar a principio del período. 2021. [04431]</t>
  </si>
  <si>
    <t>RESERVA DE NIVELACIÓN PENDIENTE DE DOTACIÓN POR UN GRUPO PREVIO ASUMIDA POR LA ENTIDAD INTEGRANTE DEL MISMO AL INCORPORARSE AL GRUPO (ART. 74.3 f) LIS). Reducción pendiente de adicionar(**). Importe adicionado a base imponible en el período. 2021. [04432]</t>
  </si>
  <si>
    <t>RESERVA DE NIVELACIÓN PENDIENTE DE DOTACIÓN POR UN GRUPO PREVIO ASUMIDA POR LA ENTIDAD INTEGRANTE DEL MISMO AL INCORPORARSE AL GRUPO (ART. 74.3 f) LIS).Reducción pendiente de adicionar(**). Importe integrado en la declaración por incumplimiento de requisitos. 2021 [04433]</t>
  </si>
  <si>
    <t>RESERVA DE NIVELACIÓN PENDIENTE DE DOTACIÓN POR UN GRUPO PREVIO ASUMIDA POR LA ENTIDAD INTEGRANTE DEL MISMO AL INCORPORARSE AL GRUPO (ART. 74.3 f) LIS). Reducción pendiente de adicionar(**). Importe pendiente de adicionar en períodos futuros. 2021. [04434]</t>
  </si>
  <si>
    <t>RESERVA DE NIVELACIÓN PENDIENTE DE DOTACIÓN POR UN GRUPO PREVIO ASUMIDA POR LA ENTIDAD INTEGRANTE DEL MISMO AL INCORPORARSE AL GRUPO (ART. 74.3 f) LIS). Reducción pendiente de adicionar(**). Pendiente de aplicar a principio del período. 2022. [02785]</t>
  </si>
  <si>
    <t>RESERVA DE NIVELACIÓN PENDIENTE DE DOTACIÓN POR UN GRUPO PREVIO ASUMIDA POR LA ENTIDAD INTEGRANTE DEL MISMO AL INCORPORARSE AL GRUPO (ART. 74.3 f) LIS). Reducción pendiente de adicionar(**). Importe adicionado a base imponible en el período. 2022. [02786]</t>
  </si>
  <si>
    <t>RESERVA DE NIVELACIÓN PENDIENTE DE DOTACIÓN POR UN GRUPO PREVIO ASUMIDA POR LA ENTIDAD INTEGRANTE DEL MISMO AL INCORPORARSE AL GRUPO (ART. 74.3 f) LIS).Reducción pendiente de adicionar(**). Importe integrado en la declaración por incumplimiento de requisitos. 2022 [02787]</t>
  </si>
  <si>
    <t>RESERVA DE NIVELACIÓN PENDIENTE DE DOTACIÓN POR UN GRUPO PREVIO ASUMIDA POR LA ENTIDAD INTEGRANTE DEL MISMO AL INCORPORARSE AL GRUPO (ART. 74.3 f) LIS). Reducción pendiente de adicionar(**). Importe pendiente de adicionar en períodos futuros. 2022. [02788]</t>
  </si>
  <si>
    <t>RESERVA DE NIVELACIÓN PENDIENTE DE DOTACIÓN POR UN GRUPO PREVIO ASUMIDA POR LA ENTIDAD INTEGRANTE DEL MISMO AL INCORPORARSE AL GRUPO (ART. 74.3 f) LIS). Reducción pendiente de adicionar(**). Pendiente de aplicar a principio del período. Total [05194]</t>
  </si>
  <si>
    <t>RESERVA DE NIVELACIÓN PENDIENTE DE DOTACIÓN POR UN GRUPO PREVIO ASUMIDA POR LA ENTIDAD INTEGRANTE DEL MISMO AL INCORPORARSE AL GRUPO (ART. 74.3 f) LIS). Reducción pendiente de adicionar(**). Importe adicionado a base imponible en el período. Total [05195]</t>
  </si>
  <si>
    <t>RESERVA DE NIVELACIÓN PENDIENTE DE DOTACIÓN POR UN GRUPO PREVIO ASUMIDA POR LA ENTIDAD INTEGRANTE DEL MISMO AL INCORPORARSE AL GRUPO (ART. 74.3 f) LIS).Reducción pendiente de adicionar(**). Importe integrado en la declaración por incumplimiento de requisitos. Total [04435]</t>
  </si>
  <si>
    <t>RESERVA DE NIVELACIÓN PENDIENTE DE DOTACIÓN POR UN GRUPO PREVIO ASUMIDA POR LA ENTIDAD INTEGRANTE DEL MISMO AL INCORPORARSE AL GRUPO (ART. 74.3 f) LIS). Reducción pendiente de adicionar(**). Importe pendiente de adicionar en períodos futuros. Total [05196]</t>
  </si>
  <si>
    <t>RESERVA DE NIVELACIÓN PENDIENTE DE DOTACIÓN POR UN GRUPO PREVIO ASUMIDA POR LA ENTIDAD INTEGRANTE DEL MISMO AL INCORPORARSE AL GRUPO (ART. 74.3 f) LIS). Reserva pendiente de dotar. Importe reserva a dotar. 2021. [04436]</t>
  </si>
  <si>
    <t>RESERVA DE NIVELACIÓN PENDIENTE DE DOTACIÓN POR UN GRUPO PREVIO ASUMIDA POR LA ENTIDAD INTEGRANTE DEL MISMO AL INCORPORARSE AL GRUPO (ART. 74.3 f) LIS). Reserva pendiente de dotar. Importe reserva dotada. 2021 [04437]</t>
  </si>
  <si>
    <t>RESERVA DE NIVELACIÓN PENDIENTE DE DOTACIÓN POR UN GRUPO PREVIO ASUMIDA POR LA ENTIDAD INTEGRANTE DEL MISMO AL INCORPORARSE AL GRUPO (ART. 74.3 f) LIS). Reserva pendiente de dotar. Importe reserva pendiente dotación. 2021. [04438]</t>
  </si>
  <si>
    <t>RESERVA DE NIVELACIÓN PENDIENTE DE DOTACIÓN POR UN GRUPO PREVIO ASUMIDA POR LA ENTIDAD INTEGRANTE DEL MISMO AL INCORPORARSE AL GRUPO (ART. 74.3 f) LIS). Reserva pendiente de dotar. Reserva dispuesta. 2021  [04439]</t>
  </si>
  <si>
    <t>RESERVA DE NIVELACIÓN PENDIENTE DE DOTACIÓN POR UN GRUPO PREVIO ASUMIDA POR LA ENTIDAD INTEGRANTE DEL MISMO AL INCORPORARSE AL GRUPO (ART. 74.3 f) LIS). Reserva pendiente de dotar. Importe reserva a dotar. 2022. [02789]</t>
  </si>
  <si>
    <t>RESERVA DE NIVELACIÓN PENDIENTE DE DOTACIÓN POR UN GRUPO PREVIO ASUMIDA POR LA ENTIDAD INTEGRANTE DEL MISMO AL INCORPORARSE AL GRUPO (ART. 74.3 f) LIS). Reserva pendiente de dotar. Importe reserva dotada. 2022 [02790]</t>
  </si>
  <si>
    <t>RESERVA DE NIVELACIÓN PENDIENTE DE DOTACIÓN POR UN GRUPO PREVIO ASUMIDA POR LA ENTIDAD INTEGRANTE DEL MISMO AL INCORPORARSE AL GRUPO (ART. 74.3 f) LIS). Reserva pendiente de dotar. Importe reserva pendiente dotación. 2022. [02791]</t>
  </si>
  <si>
    <t>RESERVA DE NIVELACIÓN PENDIENTE DE DOTACIÓN POR UN GRUPO PREVIO ASUMIDA POR LA ENTIDAD INTEGRANTE DEL MISMO AL INCORPORARSE AL GRUPO (ART. 74.3 f) LIS). Reserva pendiente de dotar. Reserva dispuesta. 2022  [02792]</t>
  </si>
  <si>
    <t>RESERVA DE NIVELACIÓN PENDIENTE DE DOTACIÓN POR UN GRUPO PREVIO ASUMIDA POR LA ENTIDAD INTEGRANTE DEL MISMO AL INCORPORARSE AL GRUPO (ART. 74.3 f) LIS). Reserva pendiente de dotar. Importe reserva a dotar. Total [05201]</t>
  </si>
  <si>
    <t>RESERVA DE NIVELACIÓN PENDIENTE DE DOTACIÓN POR UN GRUPO PREVIO ASUMIDA POR LA ENTIDAD INTEGRANTE DEL MISMO AL INCORPORARSE AL GRUPO (ART. 74.3 f) LIS). Reserva pendiente de dotar. Importe reserva dotada. Total [05202]</t>
  </si>
  <si>
    <t>RESERVA DE NIVELACIÓN PENDIENTE DE DOTACIÓN POR UN GRUPO PREVIO ASUMIDA POR LA ENTIDAD INTEGRANTE DEL MISMO AL INCORPORARSE AL GRUPO (ART. 74.3 f) LIS). Reserva pendiente de dotar. Importe reserva pendiente dotación. Total [05203]</t>
  </si>
  <si>
    <t>RESERVA DE NIVELACIÓN PENDIENTE DE DOTACIÓN POR UN GRUPO PREVIO ASUMIDA POR LA ENTIDAD INTEGRANTE DEL MISMO AL INCORPORARSE AL GRUPO (ART. 74.3 f) LIS). Reserva pendiente de dotar. Reserva dispuesta. Total [05204]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</si>
  <si>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Pérdidas por deterioro del art. 13.1 LIS y provisiones y gastos (art. 14.1 y 14.2) a los que se refiere el art. 11.12 LIS y dotaciones de la DT 33ª.1 LIS. Integración dotaciones sin límite. Disminución. [00330]</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</si>
  <si>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Pérdidas por deterioro del art. 13.1 LIS y provisiones y gastos (art. 14.1 y 14.2) a los que se refiere el art. 11.12 LIS y dotaciones de la DT 33ª.1 LIS. Integración dotaciones con límite. Disminución. [00331]</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</si>
  <si>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Aplicación del límite del art. 74.3 d) LIS. Aumento. [00332]</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</si>
  <si>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Aplicación del límite del art. 74.3 d) LIS. Disminución. [00333]</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</si>
  <si>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2007 y anteriores. [00334]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</si>
  <si>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límite.Ejercicio de generación. 2007 y anteriores. [00979]</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</si>
  <si>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2007 y anteriores. [00335]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</si>
  <si>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2007 y anteriores. [00336]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</si>
  <si>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2007 y anteriores. [00337]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</si>
  <si>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2007 y anteriores. [00980]</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</si>
  <si>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2008 a 2015. [00374]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</si>
  <si>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 Ejercicio de generación. 2008 a 2015. [00375]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</si>
  <si>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2008 a 2015. [00376]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</si>
  <si>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2008 a 2015. [00377]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</si>
  <si>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2008 a 2015. [00378]</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</si>
  <si>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2008 a 2015. [00379]</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</si>
  <si>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2016. [01757]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</si>
  <si>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 Ejercicio de generación. 2016. [01758]</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</si>
  <si>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generación.2016. [01759]</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</si>
  <si>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2016. [00380]</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</si>
  <si>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2016. [00381]</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</si>
  <si>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2016. [00382]</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</si>
  <si>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2017. [00176]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</si>
  <si>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 Ejercicio de generación. 2017. [00177]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</si>
  <si>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generación.2017. [00178]</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</si>
  <si>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2017. [00179]</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</si>
  <si>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2017. [00180]</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</si>
  <si>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2017. [00181]</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</si>
  <si>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2018. [03324]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</si>
  <si>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 Ejercicio de generación. 2018. [03325]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</si>
  <si>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generación.2018. [03326]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</si>
  <si>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2018. [03327]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</si>
  <si>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2018. [03328]</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</si>
  <si>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2018. [03329]</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</si>
  <si>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2019. [00657]</t>
  </si>
  <si>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 Ejercicio de generación. 2019. [00658] </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</si>
  <si>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generación.2019. [00704]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</si>
  <si>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2019. [00705]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</si>
  <si>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2019. [00706]</t>
  </si>
  <si>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2019. [00707] </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</si>
  <si>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2020. [03940]</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</si>
  <si>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no integradas por aplicación límite. Ejercicio de generación 2020. [03941]</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</si>
  <si>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2020. [03942]</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</si>
  <si>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2020. [03943]</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</si>
  <si>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2020. [03944]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</si>
  <si>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2020. [03945]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</si>
  <si>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2021. [04440]</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</si>
  <si>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no integradas por aplicación límite. Ejercicio de generación 2021. [04441]</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</si>
  <si>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2021. [04442]</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</si>
  <si>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2021. [04443]</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</si>
  <si>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2021. [04444]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</si>
  <si>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2021. [04445]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</si>
  <si>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2022. [02793]</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</si>
  <si>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no integradas por aplicación límite. Ejercicio de generación 2022 [02794]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</si>
  <si>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2022. [02795]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</si>
  <si>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2022.(*) [02796]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</si>
  <si>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2022. [02797]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</si>
  <si>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2022. [02798]</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</si>
  <si>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generación.Total. [00383]</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</si>
  <si>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pero no integradas por aplicación límite. Ejercicio de generación.Total. [00384]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</si>
  <si>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generación.Total. [00385]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</si>
  <si>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Total. [00386]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</si>
  <si>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Total. [00387]</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</si>
  <si>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Total. [00388]</t>
  </si>
  <si>
    <t>&lt;/T22007J20&gt;</t>
  </si>
  <si>
    <t>Impuesto Sobre Sociedades. Régimen de consolidación Fiscal.ACTIVOS POR IMPUESTO DIFERIDO GENERADOS EN PERÍODOS ANTERIORES POR UN GRUPO PREVIO, ASUMIDAS POR LA ENTIDAD INTEGRANTE DEL MISMO AL INCORPORARSE AL GRUPO. CONVERSIÓN EN CRÉDITO EXIGIBLE FRENTE A LA ADMÓN. TRIBUTARIA. IMPORTES ATRIBUIDOS A LA ENTIDAD DE UN GRUPO PREVIO (Art. 130, DA 13ª y DT 33ª LIS)</t>
  </si>
  <si>
    <t>21</t>
  </si>
  <si>
    <t>Activos por impuesto diferido (AID). DT 33ª y DA 13ª LIS. Importe total AID pendientes de aplicación a principio del período (DT 33ª.1 y 6 a) LIS)(*). Ejercicio de generación. 2007 y anteriores. [00389]</t>
  </si>
  <si>
    <t>Activos por impuesto diferido (AID). DT 33ª y DA 13ª LIS. AID aplicados en el período (por integración dotaciones en la liquidación). Ejercicio de generación. 2007 y anteriores. [00390]</t>
  </si>
  <si>
    <t>Activos por impuesto diferido (AID). DT 33ª y DA 13ª LIS. AID convertidos en crédito exigible en el período. Ejercicio de generación. 2007 y anteriores. [00391]</t>
  </si>
  <si>
    <t>Activos por impuesto diferido (AID). DT 33ª y DA 13ª LIS. AID pendientes de aplicación en períodos futuros. Sin prestación patrimonial (DT 33ª.6 d) LIS). Ejercicio de generación. 2007 y anteriores. [00392]</t>
  </si>
  <si>
    <t>Activos por impuesto diferido (AID). DT 33ª y DA 13ª LIS. AID pendientes de aplicación en períodos futuros. Importe total AID pendientes (DT 33ª.1 y 6 a) LIS)(*). Ejercicio de generación. 2007 y anteriores. [00393]</t>
  </si>
  <si>
    <t>Activos por impuesto diferido (AID). DT 33ª y DA 13ª LIS. Importe total AID pendientes de aplicación a principio del período (DT 33ª.1 y 6 a) LIS)(*). Ejercicio de generación. 2008 a 2015. [00449]</t>
  </si>
  <si>
    <t>Activos por impuesto diferido (AID). DT 33ª y DA 13ª LIS. Cuota líquida positiva. Ejercicio de generación. 2008 a 2015. [00450]</t>
  </si>
  <si>
    <t>Activos por impuesto diferido (AID). DT 33ª y DA 13ª LIS. AID aplicados en el período (por integración dotaciones en la liquidación). Ejercicio de generación. 2008 a 2015. [00451]</t>
  </si>
  <si>
    <t>Activos por impuesto diferido (AID). DT 33ª y DA 13ª LIS. AID convertidos en crédito exigible en el período. Ejercicio de generación. 2008 a 2015. [00452]</t>
  </si>
  <si>
    <t>Activos por impuesto diferido (AID). DT 33ª y DA 13ª LIS. AID pendientes de aplicación en períodos futuros. Con prestación patrimonial (DT 33ª.6 c) LIS). Ejercicio de generación. 2008 a 2015. [00453]</t>
  </si>
  <si>
    <t>Activos por impuesto diferido (AID). DT 33ª y DA 13ª LIS. AID pendientes de aplicación en períodos futuros. Sin prestación patrimonial (DT 33ª.6 d) LIS). Ejercicio de generación. 2008 a 2015. [00454]</t>
  </si>
  <si>
    <t>Activos por impuesto diferido (AID). DT 33ª y DA 13ª LIS. AID pendientes de aplicación en períodos futuros. Sin prestación patrimonial. Minoración prestación por exceso cuota otros períodos iniciados a partir de 2016 (DT 33ª.4 y 6 d) LIS). Ejercicio de generación. 2008 a 2015. [00455]</t>
  </si>
  <si>
    <t>Activos por impuesto diferido (AID). DT 33ª y DA 13ª LIS. AID pendientes de aplicación en períodos futuros. Importe total AID pendientes (DT 33ª.1 y 6 a) LIS)(*). Ejercicio de generación. 2008 a 2015. [00456]</t>
  </si>
  <si>
    <t>Activos por impuesto diferido (AID). DT 33ª y DA 13ª LIS. Importe total AID pendientes de aplicación a principio del período (DT 33ª.1 y 6 a) LIS)(*). Ejercicio de generación. Total. [00460]</t>
  </si>
  <si>
    <t>Activos por impuesto diferido (AID). DT 33ª y DA 13ª LIS. AID aplicados en el período (por integración dotaciones en la liquidación). Ejercicio de generación. Total. [00461]</t>
  </si>
  <si>
    <t>Activos por impuesto diferido (AID). DT 33ª y DA 13ª LIS. AID convertidos en crédito exigible en el período. Ejercicio de generación. Total. [00462]</t>
  </si>
  <si>
    <t>Activos por impuesto diferido (AID). DT 33ª y DA 13ª LIS. AID pendientes de aplicación en períodos futuros. Con prestación patrimonial (DT 33ª.6 c) LIS). Ejercicio de generación. Total. [00394]</t>
  </si>
  <si>
    <t>Activos por impuesto diferido (AID). DT 33ª y DA 13ª LIS. AID pendientes de aplicación en períodos futuros. Sin prestación patrimonial (DT 33ª.6 d) LIS). Ejercicio de generación. Total. [00463]</t>
  </si>
  <si>
    <t>Activos por impuesto diferido (AID). DT 33ª y DA 13ª LIS. AID pendientes de aplicación en períodos futuros. Sin prestación patrimonial. Minoración prestación por exceso cuota otros períodos iniciados a partir de 2016 (DT 33ª.4 y 6 d) LIS). Ejercicio de generación. Total. [00395]</t>
  </si>
  <si>
    <t>Activos por impuesto diferido (AID). DT 33ª y DA 13ª LIS. AID pendientes de aplicación en períodos futuros. Importe total AID pendientes (DT 33ª.1 y 6 a) LIS)(*). Ejercicio de generación. Total. [00464]</t>
  </si>
  <si>
    <t>Activos por impuesto diferido (AID). Art. 130 LIS. Importe total AID (art. 130.6 a) LIS) pendientes de aplicación a principio del período. Ejercicio de generación. 2016. [01849]</t>
  </si>
  <si>
    <t>Activos por impuesto diferido (AID). Art. 130 LIS. Cuota líquida positiva. Ejercicio de generación. 2016. [01850]</t>
  </si>
  <si>
    <t>Activos por impuesto diferido (AID). Art. 130 LIS. AID pendientes de aplicación a principio del período. Con derecho a conversión en crédito exigible (art. 130.6 b) LIS). Ejercicio de generación. 2016. [01851]</t>
  </si>
  <si>
    <t>Activos por impuesto diferido (AID). Art. 130 LIS. AID pendientes de aplicación a principio del período. Con derecho a conversión en crédito exigible por exceso cuota en otros períodos iniciados a partir de 2016 (art. 130.1 y 6 b) LIS). Ejercicio de generación. 2016. [01852]</t>
  </si>
  <si>
    <t>Activos por impuesto diferido (AID). Art. 130 LIS. AID pendientes de aplicación a principio del período. Sin derecho a conversión en crédito exigible (art. 130.6 c) LIS). Ejercicio de generación. 2016. [00465]</t>
  </si>
  <si>
    <t>Activos por impuesto diferido (AID). Art. 130 LIS. AID aplicados en el período (por integración dotaciones en la liquidación y compensación de BI negativas). Ejercicio de generación. 2016. [00466]</t>
  </si>
  <si>
    <t>Activos por impuesto diferido (AID). Art. 130 LIS. AID convertidos en crédito exigible en el período. Ejercicio de generación. 2016. [01856]</t>
  </si>
  <si>
    <t>Activos por impuesto diferido (AID). Art. 130 LIS. AID pendientes de aplicación en períodos futuros. Con derecho a conversión en crédito exigible (art. 130.6 b) LIS). Ejercicio de generación. 2016. [01857]</t>
  </si>
  <si>
    <t>Activos por impuesto diferido (AID). Art. 130 LIS. AID pendientes de aplicación en períodos futuros.Con derecho a conversión en crédito exigible por exceso cuota en otros períodos iniciados a partir de 2016 (art. 130.1 y 6 b) LIS). Ejercicio de generación. 2016. [01858]</t>
  </si>
  <si>
    <t>Activos por impuesto diferido (AID). Art. 130 LIS. AID pendientes de aplicación en períodos futuros. Sin derecho a conversión en crédito exigible (art. 130.6 c) LIS). Ejercicio de generación. 2016. [01859]</t>
  </si>
  <si>
    <t>Activos por impuesto diferido (AID). Art. 130 LIS. Importe total AID (art. 130.6 a) LIS) pendientes de aplicación a principio del período. Ejercicio de generación. 2017. [00182]</t>
  </si>
  <si>
    <t>Activos por impuesto diferido (AID). Art. 130 LIS. Cuota líquida positiva. Ejercicio de generación. 2017. [00183]</t>
  </si>
  <si>
    <t>Activos por impuesto diferido (AID). Art. 130 LIS. AID pendientes de aplicación a principio del período. Con derecho a conversión en crédito exigible (art. 130.6 b) LIS). Ejercicio de generación. 2017. [00184]</t>
  </si>
  <si>
    <t>Activos por impuesto diferido (AID). Art. 130 LIS. AID pendientes de aplicación a principio del período. Con derecho a conversión en crédito exigible por exceso cuota en otros períodos iniciados a partir de 2016 (art. 130.1 y 6 b) LIS). Ejercicio de generación. 2017. [00185]</t>
  </si>
  <si>
    <t>Activos por impuesto diferido (AID). Art. 130 LIS. AID pendientes de aplicación a principio del período. Sin derecho a conversión en crédito exigible (art. 130.6 c) LIS). Ejercicio de generación. 2017. [00186]</t>
  </si>
  <si>
    <t>Activos por impuesto diferido (AID). Art. 130 LIS. AID aplicados en el período (por integración dotaciones en la liquidación y compensación de BI negativas). Ejercicio de generación. 2017. [00187]</t>
  </si>
  <si>
    <t>Activos por impuesto diferido (AID). Art. 130 LIS. AID convertidos en crédito exigible en el período. Ejercicio de generación. 2017. [00188]</t>
  </si>
  <si>
    <t>Activos por impuesto diferido (AID). Art. 130 LIS. AID pendientes de aplicación en períodos futuros. Con derecho a conversión en crédito exigible (art. 130.6 b) LIS). Ejercicio de generación. 2017. [00189]</t>
  </si>
  <si>
    <t>Activos por impuesto diferido (AID). Art. 130 LIS. AID pendientes de aplicación en períodos futuros.Con derecho a conversión en crédito exigible por exceso cuota en otros períodos iniciados a partir de 2016 (art. 130.1 y 6 b) LIS). Ejercicio de generación. 2017. [00190]</t>
  </si>
  <si>
    <t>Activos por impuesto diferido (AID). Art. 130 LIS. AID pendientes de aplicación en períodos futuros. Sin derecho a conversión en crédito exigible (art. 130.6 c) LIS). Ejercicio de generación. 2017. [00191]</t>
  </si>
  <si>
    <t>Activos por impuesto diferido (AID). Art. 130 LIS. Importe total AID (art. 130.6 a) LIS) pendientes de aplicación a principio del período. Ejercicio de generación. 2018. [03330]</t>
  </si>
  <si>
    <t>Activos por impuesto diferido (AID). Art. 130 LIS. Cuota líquida positiva. Ejercicio de generación. 2018. [03331]</t>
  </si>
  <si>
    <t>Activos por impuesto diferido (AID). Art. 130 LIS. AID pendientes de aplicación a principio del período. Con derecho a conversión en crédito exigible (art. 130.6 b) LIS). Ejercicio de generación. 2018.[03332]</t>
  </si>
  <si>
    <t>Activos por impuesto diferido (AID). Art. 130 LIS. AID pendientes de aplicación a principio del período. Con derecho a conversión en crédito exigible por exceso cuota en otros períodos iniciados a partir de 2016 (art. 130.1 y 6 b) LIS). Ejercicio de generación. 2018. [03333]</t>
  </si>
  <si>
    <t>Activos por impuesto diferido (AID). Art. 130 LIS. AID pendientes de aplicación a principio del período. Sin derecho a conversión en crédito exigible (art. 130.6 c) LIS). Ejercicio de generación. 2018. [03334]</t>
  </si>
  <si>
    <t>Activos por impuesto diferido (AID). Art. 130 LIS. AID aplicados en el período (por integración dotaciones en la liquidación y compensación de BI negativas). Ejercicio de generación. 2018. [03335]</t>
  </si>
  <si>
    <t>Activos por impuesto diferido (AID). Art. 130 LIS. AID convertidos en crédito exigible en el período. Ejercicio de generación. 2018. [03336]</t>
  </si>
  <si>
    <t>Activos por impuesto diferido (AID). Art. 130 LIS. AID pendientes de aplicación en períodos futuros. Con derecho a conversión en crédito exigible (art. 130.6 b) LIS). Ejercicio de generación. 2018. [03337]</t>
  </si>
  <si>
    <t>Activos por impuesto diferido (AID). Art. 130 LIS. AID pendientes de aplicación en períodos futuros.Con derecho a conversión en crédito exigible por exceso cuota en otros períodos iniciados a partir de 2016 (art. 130.1 y 6 b) LIS). Ejercicio de generación. 2018. [03338]</t>
  </si>
  <si>
    <t>Activos por impuesto diferido (AID). Art. 130 LIS. AID pendientes de aplicación en períodos futuros. Sin derecho a conversión en crédito exigible (art. 130.6 c) LIS). Ejercicio de generación. 2018. [03339]</t>
  </si>
  <si>
    <t>Activos por impuesto diferido (AID). Art. 130 LIS. Importe total AID (art. 130.6 a) LIS) pendientes de aplicación a principio del período. Ejercicio de generación. 2019. [00708]</t>
  </si>
  <si>
    <t>Activos por impuesto diferido (AID). Art. 130 LIS. Cuota líquida positiva. Ejercicio de generación. 2019. [00709]</t>
  </si>
  <si>
    <t>Activos por impuesto diferido (AID). Art. 130 LIS. AID pendientes de aplicación a principio del período. Con derecho a conversión en crédito exigible (art. 130.6 b) LIS). Ejercicio de generación. 2019. [00713]</t>
  </si>
  <si>
    <t>Activos por impuesto diferido (AID). Art. 130 LIS. AID pendientes de aplicación a principio del período. Con derecho a conversión en crédito exigible por exceso cuota en otros períodos iniciados a partir de 2016 (art. 130.1 y 6 b) LIS). Ejercicio de generación. 2019. [00714]</t>
  </si>
  <si>
    <t>Activos por impuesto diferido (AID). Art. 130 LIS. AID pendientes de aplicación a principio del período. Sin derecho a conversión en crédito exigible (art. 130.6 c) LIS). Ejercicio de generación. 2019. [00715]</t>
  </si>
  <si>
    <t>Activos por impuesto diferido (AID). Art. 130 LIS. AID aplicados en el período (por integración dotaciones en la liquidación y compensación de BI negativas). Ejercicio de generación. 2019. [00719]</t>
  </si>
  <si>
    <t>Activos por impuesto diferido (AID). Art. 130 LIS. AID convertidos en crédito exigible en el período. Ejercicio de generación. 2019.[00720]</t>
  </si>
  <si>
    <t>Activos por impuesto diferido (AID). Art. 130 LIS. AID pendientes de aplicación en períodos futuros. Con derecho a conversión en crédito exigible (art. 130.6 b) LIS). Ejercicio de generación. 2019. [00721]</t>
  </si>
  <si>
    <t>Activos por impuesto diferido (AID). Art. 130 LIS. AID pendientes de aplicación en períodos futuros.Con derecho a conversión en crédito exigible por exceso cuota en otros períodos iniciados a partir de 2016 (art. 130.1 y 6 b) LIS). Ejercicio de generación. 2019. [00731]</t>
  </si>
  <si>
    <t>Activos por impuesto diferido (AID). Art. 130 LIS. AID pendientes de aplicación en períodos futuros. Sin derecho a conversión en crédito exigible (art. 130.6 c) LIS). Ejercicio de generación. 2019. [00732]</t>
  </si>
  <si>
    <t>Activos por impuesto diferido (AID). Art. 130 LIS. Importe total AID (art. 130,6 a) LIS pendientes de aplicación a principio del período. Ejercicio de generación. 2020 [03946]</t>
  </si>
  <si>
    <t>Activos por impuesto diferido (AID). Art. 130 LIS. Cuota líquida positiva. Ejercicio de generación 2020. [03947]</t>
  </si>
  <si>
    <t>Activos por impuesto diferido (AID). Art. 130 LIS.AID pendientes de aplicación a principio del período. Con derecho a conversión en crédito exigible (art. 130,6 b) LIS). Ejercicio de generación 2020. [03948]</t>
  </si>
  <si>
    <t>Activos por impuesto diferido (AID). Art. 130 LIS. AID pendientes de aplicación a principio del período. Con derecho a conversión en crédito exigible por exceso cuota en otros períodos iniciados a partir de 2016 (art. 130.1 y 6 b) LIS). Ejercicio de generación 2020. [03949]</t>
  </si>
  <si>
    <t>Activos por impuesto diferido (AID). Art. 130 LIS.AID pendientes de aplicación a principio del período. Sin derecho a conversión en crédito exigible (art. 130.6 c) LIS). Ejercicio de generación 2020. [03950]</t>
  </si>
  <si>
    <t>Activos por impuesto diferido (AID). Art. 130 LIS. AID aplicados en el período (por integración dotaciones en la liquidación y compensación de BI negativas). Ejercicio de generación 2020. [03951]</t>
  </si>
  <si>
    <t>Activos por impuesto diferido (AID). Art. 130 LIS.AID convertidos en crédito exigible en el período. Ejercicio de generación 2020. [03952]</t>
  </si>
  <si>
    <t>Activos por impuesto diferido (AID). Art. 130 LIS. AID pendientes de aplicación en períodos futuros. Con derecho a conversión en crédito exigible (art. 130.6 b) LIS). Ejercicio de generación 2020. [03953]</t>
  </si>
  <si>
    <t>Activos por impuesto diferido (AID). Art. 130 LIS. AID pendientes de aplicación en períodos futuros. Con derecho a conversión en crédito exigible por exceso cuota en otros períodos iniciados a partir de 2016 (art. 130.1 y 6 b) LIS). Ejercicio de generación 2020. [03954]</t>
  </si>
  <si>
    <t>Activos por impuesto diferido (AID). Art. 130 LIS.  AID pendientes de aplicación en períodos futuros. Sin derecho a conversión en crédito exigible (art. 130.6 c) LIS). Ejercicio de generación 2020. [03955]</t>
  </si>
  <si>
    <t>Activos por impuesto diferido (AID). Art. 130 LIS.  Importe total AID (art. 130,6 a) LIS pendientes de aplicación a principio del período. Ejercicio de generación. 2021 [04446]</t>
  </si>
  <si>
    <t>Activos por impuesto diferido (AID). Art. 130 LIS. Cuota líquida positiva. Ejercicio de generación 2021. [04447]</t>
  </si>
  <si>
    <t>Activos por impuesto diferido (AID). Art. 130 LIS. AID pendientes de aplicación a principio del período. Con derecho a conversión en crédito exigible (art. 130,6 b) LIS). Ejercicio de generación 2021. [04448]</t>
  </si>
  <si>
    <t>Activos por impuesto diferido (AID). Art. 130 LIS. AID pendientes de aplicación a principio del período. Con derecho a conversión en crédito exigible por exceso cuota en otros períodos iniciados a partir de 2016 (art. 130.1 y 6 b) LIS). Ejercicio de generación 2021. [04449]</t>
  </si>
  <si>
    <t>Activos por impuesto diferido (AID). Art. 130 LIS.AID pendientes de aplicación a principio del período. Sin derecho a conversión en crédito exigible (art. 130.6 c) LIS). Ejercicio de generación 2021. [04450]</t>
  </si>
  <si>
    <t>Activos por impuesto diferido (AID). Art. 130 LIS. AID aplicados en el período (por integración dotaciones en la liquidación y compensación de BI negativas). Ejercicio de generación 2021. [04451]</t>
  </si>
  <si>
    <t>Activos por impuesto diferido (AID). Art. 130 LIS. AID convertidos en crédito exigible en el período. Ejercicio de generación 2021. [04452]</t>
  </si>
  <si>
    <t>tivos por impuesto diferido (AID). Art. 130 LIS.  AID pendientes de aplicación en períodos futuros. Con derecho a conversión en crédito exigible (art. 130.6 b) LIS). Ejercicio de generación 2021. [04453]</t>
  </si>
  <si>
    <t>Activos por impuesto diferido (AID). Art. 130 LIS. AID pendientes de aplicación en períodos futuros. Con derecho a conversión en crédito exigible por exceso cuota en otros períodos iniciados a partir de 2016 (art. 130.1 y 6 b) LIS). Ejercicio de generación 2021. [04454]</t>
  </si>
  <si>
    <t>Activos por impuesto diferido (AID). Art. 130 LIS.  AID pendientes de aplicación en períodos futuros. Sin derecho a conversión en crédito exigible (art. 130.6 c) LIS). Ejercicio de generación 2021. [04455]</t>
  </si>
  <si>
    <t>Activos por impuesto diferido (AID). Art. 130 LIS.  Importe total AID (art. 130,6 a) LIS pendientes de aplicación a principio del período. Ejercicio de generación. 2022 [02799]</t>
  </si>
  <si>
    <t>Activos por impuesto diferido (AID). Art. 130 LIS.  Cuota líquida positiva. Ejercicio de generación 2022. [03511]</t>
  </si>
  <si>
    <t>Activos por impuesto diferido (AID). Art. 130 LIS.AID pendientes de aplicación a principio del período. Con derecho a conversión en crédito exigible (art. 130,6 b) LIS). Ejercicio de generación 2022. [03512]</t>
  </si>
  <si>
    <t>Activos por impuesto diferido (AID). Art. 130 LIS. AID pendientes de aplicación a principio del período. Con derecho a conversión en crédito exigible por exceso cuota en otros períodos iniciados a partir de 2016 (art. 130.1 y 6 b) LIS). Ejercicio de generación 2022. [03513]</t>
  </si>
  <si>
    <t>Activos por impuesto diferido (AID). Art. 130 LIS.  AID pendientes de aplicación a principio del período. Sin derecho a conversión en crédito exigible (art. 130.6 c) LIS). Ejercicio de generación 2022. [03514]</t>
  </si>
  <si>
    <t>Activos por impuesto diferido (AID). Art. 130 LIS. AID aplicados en el período (por integración dotaciones en la liquidación y compensación de BI negativas). Ejercicio de generación 2022. [03515]</t>
  </si>
  <si>
    <t>Activos por impuesto diferido (AID). Art. 130 LIS. AID convertidos en crédito exigible en el período. Ejercicio de generación 2022. [03516]</t>
  </si>
  <si>
    <t>tivos por impuesto diferido (AID). Art. 130 LIS. AID pendientes de aplicación en períodos futuros. Con derecho a conversión en crédito exigible (art. 130.6 b) LIS). Ejercicio de generación 2022. [03517]</t>
  </si>
  <si>
    <t>Activos por impuesto diferido (AID). Art. 130 LIS. AID pendientes de aplicación en períodos futuros. Con derecho a conversión en crédito exigible por exceso cuota en otros períodos iniciados a partir de 2016 (art. 130.1 y 6 b) LIS). Ejercicio de generación 2022. [03518]</t>
  </si>
  <si>
    <t>Activos por impuesto diferido (AID). Art. 130 LIS. AID pendientes de aplicación en períodos futuros. Sin derecho a conversión en crédito exigible (art. 130.6 c) LIS). Ejercicio de generación 2022. [03519]</t>
  </si>
  <si>
    <t>Activos por impuesto diferido (AID). Art. 130 LIS. Importe total AID (art. 130.6 a) LIS) pendientes de aplicación a principio del período. Ejercicio de generación. Total. [01861]</t>
  </si>
  <si>
    <t>Activos por impuesto diferido (AID). Art. 130 LIS. Cuota líquida positiva. Ejercicio de generación. Total. [01862]</t>
  </si>
  <si>
    <t>Activos por impuesto diferido (AID). Art. 130 LIS. AID pendientes de aplicación a principio del período. Con derecho a conversión en crédito exigible (art. 130.6 b) LIS). Ejercicio de generación. Total. [01863]</t>
  </si>
  <si>
    <t>Activos por impuesto diferido (AID). Art. 130 LIS. AID pendientes de aplicación a principio del período. Con derecho a conversión en crédito exigible por exceso cuota en otros períodos iniciados a partir de 2016 (art. 130.1 y 6 b) LIS). Ejercicio de generación. Total. [01864]</t>
  </si>
  <si>
    <t>Activos por impuesto diferido (AID). Art. 130 LIS. AID pendientes de aplicación a principio del período. Sin derecho a conversión en crédito exigible (art. 130.6 c) LIS). Ejercicio de generación.Total. [01865]</t>
  </si>
  <si>
    <t>Activos por impuesto diferido (AID). Art. 130 LIS. AID aplicados en el período (por integración dotaciones en la liquidación y compensación de BI negativas). Ejercicio de generación. Total. [01867]</t>
  </si>
  <si>
    <t>Activos por impuesto diferido (AID). Art. 130 LIS. AID convertidos en crédito exigible en el período. Ejercicio de generación. Total. [01868]</t>
  </si>
  <si>
    <t>Activos por impuesto diferido (AID). Art. 130 LIS. AID pendientes de aplicación en períodos futuros. Con derecho a conversión en crédito exigible (art. 130.6 b) LIS). Ejercicio de generación. Total. [01869]</t>
  </si>
  <si>
    <t>Activos por impuesto diferido (AID). Art. 130 LIS. AID pendientes de aplicación en períodos futuros.Con derecho a conversión en crédito exigible por exceso cuota en otros períodos iniciados a partir de 2016 (art. 130.1 y 6 b) LIS). Ejercicio de generación. Total. [01870]</t>
  </si>
  <si>
    <t>Activos por impuesto diferido (AID). Art. 130 LIS. AID pendientes de aplicación en períodos futuros. Sin derecho a conversión en crédito exigible (art. 130.6 c) LIS). Ejercicio de generación. Total. [01871]</t>
  </si>
  <si>
    <t>Conversión de activos por impuesto diferido en crédito exigible frente a la Admón. Tributaria. Importe del crédito exigible. [05184]</t>
  </si>
  <si>
    <t>Exceso cuota líquida positiva (art. 130.1 y DT 33ª.4 LIS). Exceso cuota líquida positiva pendiente a principio del período. Ejercicio de generación. Total. [01877]</t>
  </si>
  <si>
    <t>Exceso cuoa líquida positiva (art. 130.1 y DT 33ª.4 LIS). Exceso cuota líquida positiva aplicado en períodos impositivos de 2008 a 2015 (DT 33ª.4 LIS). Ejercicio de generación. Total.  [01878]</t>
  </si>
  <si>
    <t>Exceso cuota líquida positiva (art. 130.1 y DT 33ª.4 LIS). Exceso cuota líquida positiva aplicado en períodos impositivos iniciados a partir de 2016 (art. 130.1 párrafo 2º LIS). Ejercicio de generación. Total. [01879]</t>
  </si>
  <si>
    <t>Exceso cuota líquida positiva (art. 130.1 y DT 33ª.4 LIS). Exceso cuota líquida positiva pendiente de aplicación en períodos futuros. Ejercicio de generación. Total. [01880]</t>
  </si>
  <si>
    <t>&lt;/T22007J21&gt;</t>
  </si>
  <si>
    <t>Impuesto Sobre Sociedades. Régimen de consolidación Fiscal.BASES IMPONIBLES NEGATIVAS DEL GRUPO PENDIENTES DE COMPENSACIÓN</t>
  </si>
  <si>
    <t>K</t>
  </si>
  <si>
    <t>Bases imponibles negativas del grupo pendientes de compensación.Ejercicio 1997.Pendiente de aplicación a principio del período/generado en el propio período [00109]</t>
  </si>
  <si>
    <t>Bases imponibles negativas del grupo pendientes de compensación.Ejercicio 1997.Aplicado en esta liquidación [00111]</t>
  </si>
  <si>
    <t>Bases imponibles negativas del grupo pendientes de compensación.Ejercicio 1997.Pendiente de aplicación en períodos futuros. [00516]</t>
  </si>
  <si>
    <t>Bases imponibles negativas del grupo pendientes de compensación.Ejercicio 1998.Pendiente de aplicación a principio del período/generado en el propio período [00113]</t>
  </si>
  <si>
    <t>Bases imponibles negativas del grupo pendientes de compensación.Ejercicio 1998.Aplicado en esta liquidación [00115]</t>
  </si>
  <si>
    <t>Bases imponibles negativas del grupo pendientes de compensación.Ejercicio 1998.Pendiente de aplicación en períodos futuros [00134]</t>
  </si>
  <si>
    <t>Bases imponibles negativas del grupo pendientes de compensación.Ejercicio 1999.Pendiente de aplicación a principio del período/generado en el propio período [00135]</t>
  </si>
  <si>
    <t>Bases imponibles negativas del grupo pendientes de compensación.Ejercicio 1999.Aplicado en esta liquidación [00136]</t>
  </si>
  <si>
    <t>Bases imponibles negativas del grupo pendientes de compensación.Ejercicio 1999.Pendiente de aplicación en períodos futuros [00137]</t>
  </si>
  <si>
    <t>Bases imponibles negativas del grupo pendientes de compensación.Ejercicio 2000.Pendiente de aplicación a principio del período/generado en el propio período [00138]</t>
  </si>
  <si>
    <t>Bases imponibles negativas del grupo pendientes de compensación.Ejercicio 2000.Aplicado en esta liquidación [00139]</t>
  </si>
  <si>
    <t>Bases imponibles negativas del grupo pendientes de compensación.Ejercicio 2000.Pendiente de aplicación en períodos futuros [00140]</t>
  </si>
  <si>
    <t>Bases imponibles negativas del grupo pendientes de compensación.Ejercicio 2001.Pendiente de aplicación a principio del período/generado en el propio período [00141]</t>
  </si>
  <si>
    <t>Bases imponibles negativas del grupo pendientes de compensación.Ejercicio 2001.Aplicado en esta liquidación [00142]</t>
  </si>
  <si>
    <t>Bases imponibles negativas del grupo pendientes de compensación.Ejercicio 2001.Pendiente de aplicación en períodos futuros [00143]</t>
  </si>
  <si>
    <t>Bases imponibles negativas del grupo pendientes de compensación.Ejercicio 2002.Pendiente de aplicación a principio del período/generado en el propio período [00144]</t>
  </si>
  <si>
    <t>Bases imponibles negativas del grupo pendientes de compensación.Ejercicio 2002.Aplicado en esta liquidación [00145]</t>
  </si>
  <si>
    <t>Bases imponibles negativas del grupo pendientes de compensación.Ejercicio 2002.Pendiente de aplicación en períodos futuros [00146]</t>
  </si>
  <si>
    <t>Bases imponibles negativas del grupo pendientes de compensación.Ejercicio 2003.Pendiente de aplicación a principio del período/generado en el propio período [00147]</t>
  </si>
  <si>
    <t>Bases imponibles negativas del grupo pendientes de compensación.Ejercicio 2003.Aplicado en esta liquidación [00148]</t>
  </si>
  <si>
    <t>Bases imponibles negativas del grupo pendientes de compensación.Ejercicio 2003. Pendiente de aplicación en períodos futuros [00149]</t>
  </si>
  <si>
    <t>Bases imponibles negativas del grupo pendientes de compensación.Ejercicio 2004.Pendiente de aplicación a principio del período/generado en el propio período [00150]</t>
  </si>
  <si>
    <t>Bases imponibles negativas del grupo pendientes de compensación.Ejercicio 2004.Aplicado en esta liquidación [00152]</t>
  </si>
  <si>
    <t>Bases imponibles negativas del grupo pendientes de compensación.Ejercicio 2004.Pendiente de aplicación en períodos futuros [00173]</t>
  </si>
  <si>
    <t>Bases imponibles negativas del grupo pendientes de compensación.Ejercicio 2005.Pendiente de aplicación a principio del período/generado en el propio período [00175]</t>
  </si>
  <si>
    <t>Bases imponibles negativas del grupo pendientes de compensación.Ejercicio 2005.Aplicado en esta liquidación [00176]</t>
  </si>
  <si>
    <t>Bases imponibles negativas del grupo pendientes de compensación.Ejercicio 2005.Pendiente de aplicación en períodos futuros [00184]</t>
  </si>
  <si>
    <t>Bases imponibles negativas del grupo pendientes de compensación.Ejercicio 2006.Pendiente de aplicación a principio del período/generado en el propio período [00199]</t>
  </si>
  <si>
    <t>Bases imponibles negativas del grupo pendientes de compensación.Ejercicio 2006.Aplicado en esta liquidación [00204]</t>
  </si>
  <si>
    <t>Bases imponibles negativas del grupo pendientes de compensación.Ejercicio 2006.Pendiente de aplicación en períodos futuros [00205]</t>
  </si>
  <si>
    <t>Bases imponibles negativas del grupo pendientes de compensación.Ejercicio 2007.Pendiente de aplicación a principio del período/generado en el propio período [00206]</t>
  </si>
  <si>
    <t>Bases imponibles negativas del grupo pendientes de compensación.Ejercicio 2007.Aplicado en esta liquidación [00207]</t>
  </si>
  <si>
    <t>Bases imponibles negativas del grupo pendientes de compensación.Ejercicio 2007.Pendiente de aplicación en períodos futuros [00208]</t>
  </si>
  <si>
    <t>Bases imponibles negativas del grupo pendientes de compensación.Ejercicio 2008.Pendiente de aplicación a principio del período/generado en el propio período [00209]</t>
  </si>
  <si>
    <t>Bases imponibles negativas del grupo pendientes de compensación.Ejercicio 2008.Aplicado en esta liquidación [00210]</t>
  </si>
  <si>
    <t>Bases imponibles negativas del grupo pendientes de compensación.Ejercicio 2008.Pendiente de aplicación en períodos futuros [00211]</t>
  </si>
  <si>
    <t>Bases imponibles negativas del grupo pendientes de compensación.Ejercicio 2009.Pendiente de aplicación a principio del período/generado en el propio período [00212]</t>
  </si>
  <si>
    <t>Bases imponibles negativas del grupo pendientes de compensación.Ejercicio 2009.Aplicado en esta liquidación [00213]</t>
  </si>
  <si>
    <t>Bases imponibles negativas del grupo pendientes de compensación.Ejercicio 2009.Pendiente de aplicación en períodos futuros [00214]</t>
  </si>
  <si>
    <t>Bases imponibles negativas del grupo pendientes de compensación.Ejercicio 2010.Pendiente de aplicación a principio del período/generado en el propio período [00215]</t>
  </si>
  <si>
    <t>Bases imponibles negativas del grupo pendientes de compensación.Ejercicio 2010.Aplicado en esta liquidación [00216]</t>
  </si>
  <si>
    <t>Bases imponibles negativas del grupo pendientes de compensación.Ejercicio 2010.Pendiente de aplicación en períodos futuros [00217]</t>
  </si>
  <si>
    <t>Bases imponibles negativas del grupo pendientes de compensación.Ejercicio 2011.Pendiente de aplicación a principio del período/generado en el propio período [00218]</t>
  </si>
  <si>
    <t>Bases imponibles negativas del grupo pendientes de compensación.Ejercicio 2011.Aplicado en esta liquidación [00219]</t>
  </si>
  <si>
    <t>Bases imponibles negativas del grupo pendientes de compensación.Ejercicio 2011.Pendiente de aplicación en períodos futuros [00220]</t>
  </si>
  <si>
    <t>Bases imponibles negativas del grupo pendientes de compensación.Ejercicio 2012 .Pendiente de aplicación a principio del período/generado en el propio período [00221]</t>
  </si>
  <si>
    <t>Bases imponibles negativas del grupo pendientes de compensación.Ejercicio 2012 .Aplicado en esta liquidación [00222]</t>
  </si>
  <si>
    <t>Bases imponibles negativas del grupo pendientes de compensación.Ejercicio 2012 .Pendiente de aplicación en períodos futuros [00223]</t>
  </si>
  <si>
    <t>Bases imponibles negativas del grupo pendientes de compensación.Ejercicio 2013 .Pendiente de aplicación a principio del período/generado en el propio período [00190]</t>
  </si>
  <si>
    <t>Bases imponibles negativas del grupo pendientes de compensación.Ejercicio 2013 .Aplicado en esta liquidación [00196]</t>
  </si>
  <si>
    <t>Bases imponibles negativas del grupo pendientes de compensación.Ejercicio 2013 .Pendiente de aplicación en períodos futuros [00227]</t>
  </si>
  <si>
    <t>Bases imponibles negativas del grupo pendientes de compensación.Ejercicio 2014 .Pendiente de aplicación a principio del período/generado en el propio período [00534]</t>
  </si>
  <si>
    <t>Bases imponibles negativas del grupo pendientes de compensación.Ejercicio 2014 .Aplicado en esta liquidación [00535]</t>
  </si>
  <si>
    <t>Bases imponibles negativas del grupo pendientes de compensación.Ejercicio 2014 .Pendiente de aplicación en períodos futuros [00536]</t>
  </si>
  <si>
    <t>Bases imponibles negativas del grupo pendientes de compensación.Ejercicio 2015 .Pendiente de aplicación a principio del período/generado en el propio período [00081]</t>
  </si>
  <si>
    <t>Bases imponibles negativas del grupo pendientes de compensación.Ejercicio 2015 .Aplicado en esta liquidación [03156]</t>
  </si>
  <si>
    <t>Bases imponibles negativas del grupo pendientes de compensación.Ejercicio 2015  .Pendiente de aplicación en períodos futuros [00188]</t>
  </si>
  <si>
    <t>Bases imponibles negativas del grupo pendientes de compensación.Ejercicio 2016. Pendiente de aplicación a principio del período/generado en el propio periodo. [01881]</t>
  </si>
  <si>
    <t>Bases imponibles negativas del grupo pendientes de compensación.Ejercicio 2016. Aplicado en esta liquidación. [01882]</t>
  </si>
  <si>
    <t>Bases imponibles negativas del grupo pendientes de compensación.Ejercicio 2016. Pendiente de aplicación en períodos futuros. [01883]</t>
  </si>
  <si>
    <t>Bases imponibles negativas del grupo pendientes de compensación.Ejercicio 2017. Pendiente de aplicación a principio del período/generado en el propio periodo. [00733]</t>
  </si>
  <si>
    <t>Bases imponibles negativas del grupo pendientes de compensación.Ejercicio 2017. Aplicado en esta liquidación. [00734]</t>
  </si>
  <si>
    <t>Bases imponibles negativas del grupo pendientes de compensación.Ejercicio 2017. Pendiente de aplicación en períodos futuros. [00735]</t>
  </si>
  <si>
    <t>Bases imponibles negativas del grupo pendientes de compensación.Ejercicio 2018. Pendiente de aplicación a principio del período/generado en el propio periodo. [02610]</t>
  </si>
  <si>
    <t>Bases imponibles negativas del grupo pendientes de compensación.Ejercicio 2018. Aplicado en esta liquidación. [02611]</t>
  </si>
  <si>
    <t>Bases imponibles negativas del grupo pendientes de compensación.Ejercicio 2018. Pendiente de aplicación en períodos futuros. [02612]</t>
  </si>
  <si>
    <t>Bases imponibles negativas del grupo pendientes de compensación.Ejercicio 2019. Pendiente de aplicación a principio del período/generado en el propio periodo. [01119]</t>
  </si>
  <si>
    <t>Bases imponibles negativas del grupo pendientes de compensación.Ejercicio 2019. Aplicado en esta liquidación. [01120]</t>
  </si>
  <si>
    <t>Bases imponibles negativas del grupo pendientes de compensación.Ejercicio 2019. Pendiente de aplicación en períodos futuros. [01124]</t>
  </si>
  <si>
    <t>Bases imponibles negativas del grupo pendientes de compensación. Ejercicio 2020. Pendiente de aplicación a principio del período/generado en el propio período. [02325]</t>
  </si>
  <si>
    <t>Bases imponibles negativas del grupo pendientes de compensación. Ejercicio 2020. Aplicado en esta liquidación. [02326]</t>
  </si>
  <si>
    <t>Bases imponibles negativas del grupo pendientes de compensación. Ejercicio 2020. Pendiente de aplicación en períodos futuros. [02327]</t>
  </si>
  <si>
    <t>Bases imponibles negativas del grupo pendientes de compensación. Ejercicio 2021. Pendiente de aplicación a principio del período/generado en el propio período. [02510]</t>
  </si>
  <si>
    <t>Bases imponibles negativas del grupo pendientes de compensación. Ejercicio 2021. Aplicado en esta liquidación. [02511]</t>
  </si>
  <si>
    <t>Bases imponibles negativas del grupo pendientes de compensación. Ejercicio 2021. Pendiente de aplicación en períodos futuros. [02512]</t>
  </si>
  <si>
    <t>Bases imponibles negativas del grupo pendientes de compensación. Ejercicio 2022. Pendiente de aplicación a principio del período/generado en el propio período. [01576]</t>
  </si>
  <si>
    <t>Bases imponibles negativas del grupo pendientes de compensación. Ejercicio 2022. Aplicado en esta liquidación. [01577]</t>
  </si>
  <si>
    <t>Bases imponibles negativas del grupo pendientes de compensación. Ejercicio 2022. Pendiente de aplicación en períodos futuros. [01578]</t>
  </si>
  <si>
    <t>Régimen especial de buques y empresas navieras en Canarias: desglose de la compensación de bases imponibles negativas del grupo pendientes de compensación. Compensación de base imponible especial año 2021.Aplicado en esta liquidación [01583]</t>
  </si>
  <si>
    <t>Régimen especial de buques y empresas navieras en Canarias: desglose de la compensación de bases imponibles negativas del grupo pendientes de compensación. Compensación de base imponible especial año 2021. Pendiente de aplicación en
períodos futuros [01584]</t>
  </si>
  <si>
    <t>Régimen especial de buques y empresas navieras en Canarias: desglose de la compensación de bases imponibles negativas del grupo pendientes de compensación. Compensación de base imponible resto actividades año 2021. Pendiente de aplicación a principio
del período/generada en el período [01585]</t>
  </si>
  <si>
    <t>Régimen especial de buques y empresas navieras en Canarias: desglose de la compensación de bases imponibles negativas del grupo pendientes de compensación. Compensación de base imponible resto actividades año 2021.Aplicado en esta liquidación [01586]</t>
  </si>
  <si>
    <t>Régimen especial de buques y empresas navieras en Canarias: desglose de la compensación de bases imponibles negativas del grupo pendientes de compensación. Compensación de base imponible resto actividades año 2021. Pendiente de aplicación en
períodos futuros [01587]</t>
  </si>
  <si>
    <t>Régimen especial de buques y empresas navieras en Canarias: desglose de la compensación de bases imponibles negativas del grupo pendientes de compensación. Compensación de base imponible especial año 2022. Pendiente de aplicación a principio
del período/generada en el período [01588]</t>
  </si>
  <si>
    <t>Régimen especial de buques y empresas navieras en Canarias: desglose de la compensación de bases imponibles negativas del grupo pendientes de compensación. Compensación de base imponible especial año 2022.Aplicado en esta liquidación [01589]</t>
  </si>
  <si>
    <t>Régimen especial de buques y empresas navieras en Canarias: desglose de la compensación de bases imponibles negativas del grupo pendientes de compensación. Compensación de base imponible especial año 2022. Pendiente de aplicación en
períodos futuros [01590]</t>
  </si>
  <si>
    <t>Régimen especial de buques y empresas navieras en Canarias: desglose de la compensación de bases imponibles negativas del grupo pendientes de compensación. Compensación de base imponible resto actividades año 2022. Pendiente de aplicación a principio
del período/generada en el período [01591]</t>
  </si>
  <si>
    <t>Régimen especial de buques y empresas navieras en Canarias: desglose de la compensación de bases imponibles negativas del grupo pendientes de compensación. Compensación de base imponible resto actividades año 2022 .Aplicado en esta liquidación [01592]</t>
  </si>
  <si>
    <t>Régimen especial de buques y empresas navieras en Canarias: desglose de la compensación de bases imponibles negativas del grupo pendientes de compensación. Compensación de base imponible resto actividades año 2022. Pendiente de aplicación en
períodos futuros [01593]</t>
  </si>
  <si>
    <t>Régimen especial de buques y empresas navieras en Canarias: desglose de la compensación de bases imponibles negativas del grupo pendientes de compensación. Subtotal de compensación de base imponible especial. Pendiente de aplicación a principio del periodo/generada en el periodo[01594]</t>
  </si>
  <si>
    <t>Régimen especial de buques y empresas navieras en Canarias: desglose de la compensación de bases imponibles negativas del grupo pendientes de compensación. Subtotal de compensación de base imponible especial .Aplicado en esta liquidación [01595]</t>
  </si>
  <si>
    <t>Régimen especial de buques y empresas navieras en Canarias: desglose de la compensación de bases imponibles negativas del grupo pendientes de compensación. Subtotal de compensación de base imponible especial. Pendiente de aplicación en
períodos futuros [01596]</t>
  </si>
  <si>
    <t>Régimen especial de buques y empresas navieras en Canarias: desglose de la compensación de bases imponibles negativas del grupo pendientes de compensación. Subtotal de compensación de base imponible resto actividades.. Pendiente de aplicación a principio del periodo/generada en el periodo[01597]</t>
  </si>
  <si>
    <t>Régimen especial de buques y empresas navieras en Canarias: desglose de la compensación de bases imponibles negativas del grupo pendientes de compensación. Subtotal de compensación de base imponible resto actividades. .Aplicado en esta liquidación [01598]</t>
  </si>
  <si>
    <t>Régimen especial de buques y empresas navieras en Canarias: desglose de la compensación de bases imponibles negativas del grupo pendientes de compensación. Subtotal de compensación de base imponible resto actividades.. Pendiente de aplicación en
períodos futuros [01599]</t>
  </si>
  <si>
    <t>&lt;/T22007K00&gt;</t>
  </si>
  <si>
    <t>Cooperativas: cuotas por pérdidas del grupo pendientes de compensación.Ejercicio 2000.Pendiente de aplicación a principio del período [00229]</t>
  </si>
  <si>
    <t>Cooperativas: cuotas por pérdidas del grupo pendientes de compensación.Ejercicio 2000.Aplicado en esta liquidación [00230]</t>
  </si>
  <si>
    <t>Cooperativas: cuotas por pérdidas del grupo pendientes de compensación.Ejercicio 2000.Pendiente de aplicación en períodos futuros [03159]</t>
  </si>
  <si>
    <t>Cooperativas: cuotas por pérdidas del grupo pendientes de compensación.Ejercicio 2001.Pendiente de aplicación a principio del período [00232]</t>
  </si>
  <si>
    <t>Cooperativas: cuotas por pérdidas del grupo pendientes de compensación.Ejercicio 2001.Aplicado en esta liquidación [00233]</t>
  </si>
  <si>
    <t>Cooperativas: cuotas por pérdidas del grupo pendientes de compensación.Ejercicio 2001.Pendiente de aplicación en períodos futuros [00234]</t>
  </si>
  <si>
    <t>Cooperativas: cuotas por pérdidas del grupo pendientes de compensación.Ejercicio 2002.Pendiente de aplicación a principio del período [00235]</t>
  </si>
  <si>
    <t>Cooperativas: cuotas por pérdidas del grupo pendientes de compensación.Ejercicio 2002.Aplicado en esta liquidación [00236]</t>
  </si>
  <si>
    <t>Cooperativas: cuotas por pérdidas del grupo pendientes de compensación.Ejercicio 2002.Pendiente de aplicación en períodos futuros [00237]</t>
  </si>
  <si>
    <t>Cooperativas: cuotas por pérdidas del grupo pendientes de compensación.Ejercicio 2003.Pendiente de aplicación a principio del período [00238]</t>
  </si>
  <si>
    <t>Cooperativas: cuotas por pérdidas del grupo pendientes de compensación.Ejercicio 2003.Aplicado en esta liquidación [00239]</t>
  </si>
  <si>
    <t>Cooperativas: cuotas por pérdidas del grupo pendientes de compensación.Ejercicio 2003.Pendiente de aplicación en períodos futuros [00240]</t>
  </si>
  <si>
    <t>Cooperativas: cuotas por pérdidas del grupo pendientes de compensación.Ejercicio 2004.Pendiente de aplicación a principio del período [00241]</t>
  </si>
  <si>
    <t>Cooperativas: cuotas por pérdidas del grupo pendientes de compensación.Ejercicio 2004.Aplicado en esta liquidación [00242]</t>
  </si>
  <si>
    <t>Cooperativas: cuotas por pérdidas del grupo pendientes de compensación.Ejercicio 2004.Pendiente de aplicación en períodos futuros [00243]</t>
  </si>
  <si>
    <t>Cooperativas: cuotas por pérdidas del grupo pendientes de compensación.Ejercicio 2005.Pendiente de aplicación a principio del período [00244]</t>
  </si>
  <si>
    <t>Cooperativas: cuotas por pérdidas del grupo pendientes de compensación.Ejercicio 2005.Aplicado en esta liquidación [00245]</t>
  </si>
  <si>
    <t>Cooperativas: cuotas por pérdidas del grupo pendientes de compensación.Ejercicio 2005.Pendiente de aplicación en períodos futuros [00246]</t>
  </si>
  <si>
    <t>Cooperativas: cuotas por pérdidas del grupo pendientes de compensación.Ejercicio 2006.Pendiente de aplicación a principio del período [00247]</t>
  </si>
  <si>
    <t>Cooperativas: cuotas por pérdidas del grupo pendientes de compensación.Ejercicio 2006.Aplicado en esta liquidación [00248]</t>
  </si>
  <si>
    <t>Cooperativas: cuotas por pérdidas del grupo pendientes de compensación.Ejercicio 2006.Pendiente de aplicación en períodos futuros [00249]</t>
  </si>
  <si>
    <t>Cooperativas: cuotas por pérdidas del grupo pendientes de compensación.Ejercicio 2007.Pendiente de aplicación a principio del período [00250]</t>
  </si>
  <si>
    <t>Cooperativas: cuotas por pérdidas del grupo pendientes de compensación.Ejercicio 2007.Aplicado en esta liquidación [00251]</t>
  </si>
  <si>
    <t>Cooperativas: cuotas por pérdidas del grupo pendientes de compensación.Ejercicio 2007.Pendiente de aplicación en períodos futuros [00252]</t>
  </si>
  <si>
    <t>Cooperativas: cuotas por pérdidas del grupo pendientes de compensación.Ejercicio 2008.Pendiente de aplicación a principio del período [00253]</t>
  </si>
  <si>
    <t>Cooperativas: cuotas por pérdidas del grupo pendientes de compensación.Ejercicio 2008.Aplicado en esta liquidación [00254]</t>
  </si>
  <si>
    <t>Cooperativas: cuotas por pérdidas del grupo pendientes de compensación.Ejercicio 2008.Pendiente de aplicación en períodos futuros [00255]</t>
  </si>
  <si>
    <t>Cooperativas: cuotas por pérdidas del grupo pendientes de compensación.Ejercicio 2009.Pendiente de aplicación a principio del período [00256]</t>
  </si>
  <si>
    <t>Cooperativas: cuotas por pérdidas del grupo pendientes de compensación.Ejercicio 2009.Aplicado en esta liquidación [00258]</t>
  </si>
  <si>
    <t>Cooperativas: cuotas por pérdidas del grupo pendientes de compensación.Ejercicio 2009.Pendiente de aplicación en períodos futuros [00259]</t>
  </si>
  <si>
    <t>Cooperativas: cuotas por pérdidas del grupo pendientes de compensación.Ejercicio 2010.Pendiente de aplicación a principio del período [00260]</t>
  </si>
  <si>
    <t>Cooperativas: cuotas por pérdidas del grupo pendientes de compensación.Ejercicio 2010.Aplicado en esta liquidación [00261]</t>
  </si>
  <si>
    <t>Cooperativas: cuotas por pérdidas del grupo pendientes de compensación.Ejercicio 2010.Pendiente de aplicación en períodos futuros [00262]</t>
  </si>
  <si>
    <t>Cooperativas: cuotas por pérdidas del grupo pendientes de compensación.Ejercicio 2011.Pendiente de aplicación a principio del período [00263]</t>
  </si>
  <si>
    <t>Cooperativas: cuotas por pérdidas del grupo pendientes de compensación.Ejercicio 2011.Aplicado en esta liquidación [00264]</t>
  </si>
  <si>
    <t>Cooperativas: cuotas por pérdidas del grupo pendientes de compensación.Ejercicio 2011.Pendiente de aplicación en períodos futuros [00265]</t>
  </si>
  <si>
    <t>Cooperativas: cuotas por pérdidas del grupo pendientes de compensación.Ejercicio 2012.Pendiente de aplicación a principio del período [00266]</t>
  </si>
  <si>
    <t>Cooperativas: cuotas por pérdidas del grupo pendientes de compensación.Ejercicio 2012.Aplicado en esta liquidación [00267]</t>
  </si>
  <si>
    <t>Cooperativas: cuotas por pérdidas del grupo pendientes de compensación.Ejercicio 2012.Pendiente de aplicación en períodos futuros [00268]</t>
  </si>
  <si>
    <t>Cooperativas: cuotas por pérdidas del grupo pendientes de compensación.Ejercicio 2013.Pendiente de aplicación a principio del período [00269]</t>
  </si>
  <si>
    <t>Cooperativas: cuotas por pérdidas del grupo pendientes de compensación.Ejercicio 2013.Aplicado en esta liquidación [00270]</t>
  </si>
  <si>
    <t>Cooperativas: cuotas por pérdidas del grupo pendientes de compensación.Ejercicio 2013.Pendiente de aplicación en períodos futuros [00271]</t>
  </si>
  <si>
    <t>Cooperativas: cuotas por pérdidas del grupo pendientes de compensación.Ejercicio 2014.Pendiente de aplicación a principio del período [00228]</t>
  </si>
  <si>
    <t>Cooperativas: cuotas por pérdidas del grupo pendientes de compensación.Ejercicio 2014.Aplicado en esta liquidación [00975]</t>
  </si>
  <si>
    <t>Cooperativas: cuotas por pérdidas del grupo pendientes de compensación.Ejercicio 2014.Pendiente de aplicación en períodos futuros [00999]</t>
  </si>
  <si>
    <t>Cooperativas: cuotas por pérdidas del grupo pendientes de compensación.Ejercicio 2015 .Pendiente de aplicación a principio del período [00272]</t>
  </si>
  <si>
    <t>Cooperativas: cuotas por pérdidas del grupo pendientes de compensación.Ejercicio 2015 .Aplicado en esta liquidación [00273]</t>
  </si>
  <si>
    <t>Cooperativas: cuotas por pérdidas del grupo pendientes de compensación.Ejercicio 2015 .Pendiente de aplicación en períodos futuros [00274]</t>
  </si>
  <si>
    <t>Cooperativas: cuotas por pérdidas del grupo pendientes de compensación.Ejercicio 2016. Pendiente de aplicación a principio del período/generado en el propio periodo. [01884]</t>
  </si>
  <si>
    <t>Cooperativas: cuotas por pérdidas del grupo pendientes de compensación.Ejercicio 2016. Aplicado en esta liquidación. [01885]</t>
  </si>
  <si>
    <t>Cooperativas: cuotas por pérdidas del grupo pendientes de compensación.Ejercicio 2016. Pendiente de aplicación en períodos futuros. [01886]</t>
  </si>
  <si>
    <t>Cooperativas: cuotas por pérdidas del grupo pendientes de compensación.Ejercicio 2017. Pendiente de aplicación a principio del período/generado en el propio periodo. [00770]</t>
  </si>
  <si>
    <t>Cooperativas: cuotas por pérdidas del grupo pendientes de compensación.Ejercicio 2017. Aplicado en esta liquidación. [00779]</t>
  </si>
  <si>
    <t>Cooperativas: cuotas por pérdidas del grupo pendientes de compensación.Ejercicio 2017. Pendiente de aplicación en períodos futuros. [00842]</t>
  </si>
  <si>
    <t>Cooperativas: cuotas por pérdidas del grupo pendientes de compensación.Ejercicio 2018. Pendiente de aplicación a principio del período/generado en el propio periodo. [02613]</t>
  </si>
  <si>
    <t>Cooperativas: cuotas por pérdidas del grupo pendientes de compensación.Ejercicio 2018. Aplicado en esta liquidación. [02614]</t>
  </si>
  <si>
    <t>Cooperativas: cuotas por pérdidas del grupo pendientes de compensación.Ejercicio 2018. Pendiente de aplicación en períodos futuros. [02615]</t>
  </si>
  <si>
    <t>Cooperativas: cuotas por pérdidas del grupo pendientes de compensación.Ejercicio 2019. Pendiente de aplicación a principio del período/generado en el propio periodo. [01125]</t>
  </si>
  <si>
    <t>Cooperativas: cuotas por pérdidas del grupo pendientes de compensación.Ejercicio 2019. Aplicado en esta liquidación. [01126]</t>
  </si>
  <si>
    <t>Cooperativas: cuotas por pérdidas del grupo pendientes de compensación.Ejercicio 2019. Pendiente de aplicación en períodos futuros. [01130]</t>
  </si>
  <si>
    <t>Cooperativas: cuotas por pérdidas del grupo pendientes de compensación.Ejercicio 2020. Pendiente de aplicación a principio del período/generado en el propio período. [02328]</t>
  </si>
  <si>
    <t>Cooperativas: cuotas por pérdidas del grupo pendientes de compensación.Ejercicio 2020. Aplicado en esta  liquidación [02329]</t>
  </si>
  <si>
    <t>Cooperativas: cuotas por pérdidas del grupo pendientes de compensación.Ejercicio 2020. Pendiente de aplicación en períodos futuros. [02330]</t>
  </si>
  <si>
    <t>Cooperativas: cuotas por pérdidas del grupo pendientes de compensación.Ejercicio 2021. Pendiente de aplicación a principio del período/generado en el propio período. [02513]</t>
  </si>
  <si>
    <t>Cooperativas: cuotas por pérdidas del grupo pendientes de compensación.Ejercicio 2021. Aplicado en esta liquidación. [02514]</t>
  </si>
  <si>
    <t>Cooperativas: cuotas por pérdidas del grupo pendientes de compensación.Ejercicio 2021. Pendiente de aplicación en períodos futuros. [02515]</t>
  </si>
  <si>
    <t>Cooperativas: cuotas por pérdidas del grupo pendientes de compensación.Ejercicio 2022. Pendiente de aplicación a principio del período/generado en el propio período. [01579]</t>
  </si>
  <si>
    <t>Cooperativas: cuotas por pérdidas del grupo pendientes de compensación.Ejercicio 2022. Aplicado en esta liquidación. [01580]</t>
  </si>
  <si>
    <t>Cooperativas: cuotas por pérdidas del grupo pendientes de compensación.Ejercicio 2022. Pendiente de aplicación en períodos futuros. [01581]</t>
  </si>
  <si>
    <t>[0=no, 1=sí]</t>
  </si>
  <si>
    <t>&lt;/T22007K01&gt;</t>
  </si>
  <si>
    <t>Impuesto Sobre Sociedades. Régimen de consolidación Fiscal. BASES IMPONIBLES NEGATIVAS DEL GRUPO PENDIENTES DE COMPENSACIÓN: Imputación individual del saldo pendiente</t>
  </si>
  <si>
    <t>N.I:F: sociedad dependiente</t>
  </si>
  <si>
    <t>Bases imponibles negativas del grupo pendientes de compensación.Ejercicio 1997. Pendiente de aplicación a principio del período/generado en el propio ejercicio [05205]</t>
  </si>
  <si>
    <t>Bases imponibles negativas del grupo pendientes de compensación.Ejercicio 1997. Aplicado en esta liquidación [05206]</t>
  </si>
  <si>
    <t>Bases imponibles negativas del grupo pendientes de compensación.Ejercicio 1997.Pendiente de aplicación en períodos futuros [05207]</t>
  </si>
  <si>
    <t>Bases imponibles negativas del grupo pendientes de compensación.Ejercicio 1998. Pendiente de aplicación a principio del período/generado en el propio ejercicio [05208]</t>
  </si>
  <si>
    <t>Bases imponibles negativas del grupo pendientes de compensación.Ejercicio 1998. Aplicado en esta liquidación [05209]</t>
  </si>
  <si>
    <t>Bases imponibles negativas del grupo pendientes de compensación.Ejercicio 1998.Pendiente de aplicación en períodos futuros [01001]</t>
  </si>
  <si>
    <t>Bases imponibles negativas del grupo pendientes de compensación.Ejercicio 1999. Pendiente de aplicación a principio del período/generado en el propio ejercicio [05210]</t>
  </si>
  <si>
    <t>Bases imponibles negativas del grupo pendientes de compensación.Ejercicio 1999. Aplicado en esta liquidación [05211]</t>
  </si>
  <si>
    <t>Bases imponibles negativas del grupo pendientes de compensación.Ejercicio 1999.Pendiente de aplicación en períodos futuros [01002]</t>
  </si>
  <si>
    <t>Bases imponibles negativas del grupo pendientes de compensación.Ejercicio 2000. Pendiente de aplicación a principio del período/generado en el propio ejercicio [05212]</t>
  </si>
  <si>
    <t>Bases imponibles negativas del grupo pendientes de compensación.Ejercicio 2000. Aplicado en esta liquidación [05213]</t>
  </si>
  <si>
    <t>Bases imponibles negativas del grupo pendientes de compensación.Ejercicio 2000. Pendiente de aplicación en períodos futuros [01003]</t>
  </si>
  <si>
    <t>Bases imponibles negativas del grupo pendientes de compensación.Ejercicio 2001. Pendiente de aplicación a principio del período/generado en el propio ejercicio [05214]</t>
  </si>
  <si>
    <t>Bases imponibles negativas del grupo pendientes de compensación.Ejercicio 2001. Aplicado en esta liquidación [05215]</t>
  </si>
  <si>
    <t>Bases imponibles negativas del grupo pendientes de compensación.Ejercicio 2001. Pendiente de aplicación en períodos futuros [01004]</t>
  </si>
  <si>
    <t>Bases imponibles negativas del grupo pendientes de compensación.Ejercicio 2002. Pendiente de aplicación a principio del período/generado en el propio ejercicio [05216]</t>
  </si>
  <si>
    <t>Bases imponibles negativas del grupo pendientes de compensación.Ejercicio 2002. Aplicado en esta liquidación [05217]</t>
  </si>
  <si>
    <t>Bases imponibles negativas del grupo pendientes de compensación.Ejercicio 2002. Pendiente de aplicación en períodos futuros [01005]</t>
  </si>
  <si>
    <t>Bases imponibles negativas del grupo pendientes de compensación.Ejercicio 2003. Pendiente de aplicación a principio del período/generado en el propio ejercicio [05218]</t>
  </si>
  <si>
    <t>Bases imponibles negativas del grupo pendientes de compensación.Ejercicio 2003. Aplicado en esta liquidación [05219]</t>
  </si>
  <si>
    <t>Bases imponibles negativas del grupo pendientes de compensación.Ejercicio 2003. Pendiente de aplicación en períodos futuros [01006]</t>
  </si>
  <si>
    <t>Bases imponibles negativas del grupo pendientes de compensación.Ejercicio 2004. Pendiente de aplicación a principio del período/generado en el propio ejercicio [05220]</t>
  </si>
  <si>
    <t>Bases imponibles negativas del grupo pendientes de compensación.Ejercicio 2004. Aplicado en esta liquidación [05221]</t>
  </si>
  <si>
    <t>Bases imponibles negativas del grupo pendientes de compensación.Ejercicio 2004. Pendiente de aplicación en períodos futuros [01007]</t>
  </si>
  <si>
    <t>Bases imponibles negativas del grupo pendientes de compensación.Ejercicio 2005. Pendiente de aplicación a principio del período/generado en el propio ejercicio [05222]</t>
  </si>
  <si>
    <t>Bases imponibles negativas del grupo pendientes de compensación.Ejercicio 2005. Aplicado en esta liquidación [05223]</t>
  </si>
  <si>
    <t>Bases imponibles negativas del grupo pendientes de compensación.Ejercicio 2005. Pendiente de aplicación en períodos futuros [01008]</t>
  </si>
  <si>
    <t>Bases imponibles negativas del grupo pendientes de compensación.Ejercicio 2006. Pendiente de aplicación a principio del período/generado en el propio ejercicio [05224]</t>
  </si>
  <si>
    <t>Bases imponibles negativas del grupo pendientes de compensación.Ejercicio 2006. Aplicado en esta liquidación [05225]</t>
  </si>
  <si>
    <t>Bases imponibles negativas del grupo pendientes de compensación.Ejercicio 2006. Pendiente de aplicación en períodos futuros [01009]</t>
  </si>
  <si>
    <t>Bases imponibles negativas del grupo pendientes de compensación.Ejercicio 2007. Pendiente de aplicación a principio del período/generado en el propio ejercicio [05226]</t>
  </si>
  <si>
    <t>Bases imponibles negativas del grupo pendientes de compensación.Ejercicio 2007. Aplicado en esta liquidación [05227]</t>
  </si>
  <si>
    <t>Bases imponibles negativas del grupo pendientes de compensación.Ejercicio 2007. Pendiente de aplicación en períodos futuros [01010]</t>
  </si>
  <si>
    <t>Bases imponibles negativas del grupo pendientes de compensación.Ejercicio 2008. Pendiente de aplicación a principio del período/generado en el propio ejercicio [05228]</t>
  </si>
  <si>
    <t>Bases imponibles negativas del grupo pendientes de compensación.Ejercicio 2008. Aplicado en esta liquidación [05229]</t>
  </si>
  <si>
    <t>Bases imponibles negativas del grupo pendientes de compensación.Ejercicio 2008. Pendiente de aplicación en períodos futuros [01011]</t>
  </si>
  <si>
    <t>Bases imponibles negativas del grupo pendientes de compensación.Ejercicio 2009. Pendiente de aplicación a principio del período/generado en el propio ejercicio [05230]</t>
  </si>
  <si>
    <t>Bases imponibles negativas del grupo pendientes de compensación.Ejercicio 2009. Aplicado en esta liquidación [05231]</t>
  </si>
  <si>
    <t>Bases imponibles negativas del grupo pendientes de compensación.Ejercicio 2009. Pendiente de aplicación en períodos futuros [01012]</t>
  </si>
  <si>
    <t>Bases imponibles negativas del grupo pendientes de compensación.Ejercicio 2010. Pendiente de aplicación a principio del período/generado en el propio ejercicio [05232]</t>
  </si>
  <si>
    <t>Bases imponibles negativas del grupo pendientes de compensación.Ejercicio 2010. Aplicado en esta liquidación [05233]</t>
  </si>
  <si>
    <t>Bases imponibles negativas del grupo pendientes de compensación.Ejercicio 2010. Pendiente de aplicación en períodos futuros [01013]</t>
  </si>
  <si>
    <t>Bases imponibles negativas del grupo pendientes de compensación.Ejercicio 2011. Pendiente de aplicación a principio del período/generado en el propio ejercicio [05234]</t>
  </si>
  <si>
    <t>Bases imponibles negativas del grupo pendientes de compensación.Ejercicio 2011. Aplicado en esta liquidación [05235]</t>
  </si>
  <si>
    <t>Bases imponibles negativas del grupo pendientes de compensación.Ejercicio 2011. Pendiente de aplicación en períodos futuros [01014]</t>
  </si>
  <si>
    <t>Bases imponibles negativas del grupo pendientes de compensación.Ejercicio 2012. Pendiente de aplicación a principio del período/generado en el propio ejercicio [05236]</t>
  </si>
  <si>
    <t>Bases imponibles negativas del grupo pendientes de compensación.Ejercicio 2012. Aplicado en esta liquidación [05237]</t>
  </si>
  <si>
    <t>Bases imponibles negativas del grupo pendientes de compensación.Ejercicio 2012. Pendiente de aplicación en períodos futuros [01015]</t>
  </si>
  <si>
    <t>Bases imponibles negativas del grupo pendientes de compensación.Ejercicio 2013. Pendiente de aplicación a principio del período/generado en el propio ejercicio [05238]</t>
  </si>
  <si>
    <t>Bases imponibles negativas del grupo pendientes de compensación.Ejercicio 2013. Aplicado en esta liquidación [05239]</t>
  </si>
  <si>
    <t>Bases imponibles negativas del grupo pendientes de compensación.Ejercicio 2013. Pendiente de aplicación en períodos futuros [02880]</t>
  </si>
  <si>
    <t>Bases imponibles negativas del grupo pendientes de compensación.Ejercicio 2014. Pendiente de aplicación a principio del período/generado en el propio ejercicio [05240]</t>
  </si>
  <si>
    <t>Bases imponibles negativas del grupo pendientes de compensación.Ejercicio 2014. Aplicado en esta liquidación [05241]</t>
  </si>
  <si>
    <t>Bases imponibles negativas del grupo pendientes de compensación.Ejercicio 2014. Pendiente de aplicación en períodos futuros [02740]</t>
  </si>
  <si>
    <t>Bases imponibles negativas del grupo pendientes de compensación.Ejercicio 2015. Pendiente de aplicación a principio del período/generado en el propio ejercicio [05242]</t>
  </si>
  <si>
    <t>Bases imponibles negativas del grupo pendientes de compensación.Ejercicio 2015. Aplicado en esta liquidación [05243]</t>
  </si>
  <si>
    <t>Bases imponibles negativas del grupo pendientes de compensación.Ejercicio 2015. Pendiente de aplicación en períodos futuros [02821]</t>
  </si>
  <si>
    <t>Bases imponibles negativas del grupo pendientes de compensación.Ejercicio 2016.  Pendiente de aplicación a principio del período/generado en el propio período. [01887]</t>
  </si>
  <si>
    <t>Bases imponibles negativas del grupo pendientes de compensación.Ejercicio 2016. Aplicado en esta liquidación. [01888]</t>
  </si>
  <si>
    <t>Bases imponibles negativas del grupo pendientes de compensación.Ejercicio 2016. Pendiente de aplicación en perÍodos futuros. [01889]</t>
  </si>
  <si>
    <t>Bases imponibles negativas del grupo pendientes de compensación.Ejercicio 2017.  Pendiente de aplicación a principio del período/generado en el propio período. [00196]</t>
  </si>
  <si>
    <t>Bases imponibles negativas del grupo pendientes de compensación.Ejercicio 2017. Aplicado en esta liquidación. [00197]</t>
  </si>
  <si>
    <t>Bases imponibles negativas del grupo pendientes de compensación.Ejercicio 2017. Pendiente de aplicación en perÍodos futuros. [00198]</t>
  </si>
  <si>
    <t>Bases imponibles negativas del grupo pendientes de compensación.Ejercicio 2018.  Pendiente de aplicación a principio del período/generado en el propio período. [03344]</t>
  </si>
  <si>
    <t>Bases imponibles negativas del grupo pendientes de compensación.Ejercicio 2018. Aplicado en esta liquidación. [03345]</t>
  </si>
  <si>
    <t>Bases imponibles negativas del grupo pendientes de compensación.Ejercicio 2018. Pendiente de aplicación en perÍodos futuros. [03346]</t>
  </si>
  <si>
    <t>Bases imponibles negativas del grupo pendientes de compensación.Ejercicio 2019  Pendiente de aplicación a principio del período/generado en el propio período. [00743]</t>
  </si>
  <si>
    <t>Bases imponibles negativas del grupo pendientes de compensación.Ejercicio 2019. Aplicado en esta liquidación. [00744]</t>
  </si>
  <si>
    <t>Bases imponibles negativas del grupo pendientes de compensación.Ejercicio 2019. Pendiente de aplicación en perÍodos futuros. [00745]</t>
  </si>
  <si>
    <t>Bases imponibles negativas del grupo pendientes de compensación.Ejercicio 2020. Pendiente de aplicación a principio del período/generado en el propio período. [03960]</t>
  </si>
  <si>
    <t>Bases imponibles negativas del grupo pendientes de compensación.Ejercicio 2020. Aplicado en esta liquidación. [03961]</t>
  </si>
  <si>
    <t>Bases imponibles negativas del grupo pendientes de compensación.Ejercicio 2020. Pendiente de aplicación en períodos futuros. [03962]</t>
  </si>
  <si>
    <t>Bases imponibles negativas del grupo pendientes de compensación.Ejercicio 2021 Pendiente de aplicación a principio del período/generado en el propio período. [04460]</t>
  </si>
  <si>
    <t>Bases imponibles negativas del grupo pendientes de compensación.Ejercicio 2021. Aplicado en esta liquidación. [04461]</t>
  </si>
  <si>
    <t>Bases imponibles negativas del grupo pendientes de compensación.Ejercicio 2021. Pendiente de aplicación en períodos futuros. [04462]</t>
  </si>
  <si>
    <t>Bases imponibles negativas del grupo pendientes de compensación.Ejercicio 2022 Pendiente de aplicación a principio del período/generado en el propio período. [03524]</t>
  </si>
  <si>
    <t>Bases imponibles negativas del grupo pendientes de compensación.Ejercicio 2022. Aplicado en esta liquidación. [03525]</t>
  </si>
  <si>
    <t>Bases imponibles negativas del grupo pendientes de compensación.Ejercicio 2022. Pendiente de aplicación en períodos futuros. [03526]</t>
  </si>
  <si>
    <t>Bases imponibles negativas del grupo pendientes de compensación. Total. Pendiente de aplicación a principio del período/generado en el propio ejercicio [05244]</t>
  </si>
  <si>
    <t>Bases imponibles negativas del grupo pendientes de compensación. Total. Aplicado en esta liquidación [05245]</t>
  </si>
  <si>
    <t>Bases imponibles negativas del grupo pendientes de compensación. Total. Pendiente de aplicación en períodos futuros [01016]</t>
  </si>
  <si>
    <t>Régimen especial de buques y empresas navieras en Canarias: desglose de la compensación de bases imponibles negativas del grupo pendientes de compensación: imputación individual del saldo pendiente. Compensación de base imponible especial año 2021. Pendiente de aplicación a principio
del período/generada en el período [03527]</t>
  </si>
  <si>
    <t>Régimen especial de buques y empresas navieras en Canarias: desglose de la compensación de bases imponibles negativas del grupo pendientes de compensación: imputación individual del saldo pendiente. Compensación de base imponible especial año 2021.Aplicado en esta liquidación [03528]</t>
  </si>
  <si>
    <t>Régimen especial de buques y empresas navieras en Canarias: desglose de la compensación de bases imponibles negativas del grupo pendientes de compensación: imputación individual del saldo pendiente. Compensación de base imponible especial año 2021. Pendiente de aplicación en
períodos futuros [03532]</t>
  </si>
  <si>
    <t>Régimen especial de buques y empresas navieras en Canarias: desglose de la compensación de bases imponibles negativas del grupo pendientes de compensación: imputación individual del saldo pendiente. Compensación de base imponible resto actividades año 2021. Pendiente de aplicación a principio
del período/generada en el período [03533]</t>
  </si>
  <si>
    <t>Régimen especial de buques y empresas navieras en Canarias: desglose de la compensación de bases imponibles negativas del grupo pendientes de compensación: imputación individual del saldo pendiente. Compensación de base imponible resto actividades año 2021.Aplicado en esta liquidación [03534]</t>
  </si>
  <si>
    <t>Régimen especial de buques y empresas navieras en Canarias: desglose de la compensación de bases imponibles negativas del grupo pendientes de compensación: imputación individual del saldo pendiente. Compensación de base imponible resto actividades año 2021. Pendiente de aplicación en
períodos futuros [03535]</t>
  </si>
  <si>
    <t>Régimen especial de buques y empresas navieras en Canarias: desglose de la compensación de bases imponibles negativas del grupo pendientes de compensación: imputación individual del saldo pendiente. Compensación de base imponible especial año 2022. Pendiente de aplicación a principio
del período/generada en el período [03536]</t>
  </si>
  <si>
    <t>Régimen especial de buques y empresas navieras en Canarias: desglose de la compensación de bases imponibles negativas del grupo pendientes de compensación: imputación individual del saldo pendiente. Compensación de base imponible especial año 2022.Aplicado en esta liquidación [03537]</t>
  </si>
  <si>
    <t>Régimen especial de buques y empresas navieras en Canarias: desglose de la compensación de bases imponibles negativas del grupo pendientes de compensación: imputación individual del saldo pendiente. Compensación de base imponible especial año 2022. Pendiente de aplicación en
períodos futuros [03538]</t>
  </si>
  <si>
    <t>Régimen especial de buques y empresas navieras en Canarias: desglose de la compensación de bases imponibles negativas del grupo pendientes de compensación: imputación individual del saldo pendiente. Compensación de base imponible resto actividades año 2022. Pendiente de aplicación a principio
del período/generada en el período [03539]</t>
  </si>
  <si>
    <t>Régimen especial de buques y empresas navieras en Canarias: desglose de la compensación de bases imponibles negativas del grupo pendientes de compensación: imputación individual del saldo pendiente. Compensación de base imponible resto actividades año 2022 .Aplicado en esta liquidación [03540]</t>
  </si>
  <si>
    <t>Régimen especial de buques y empresas navieras en Canarias: desglose de la compensación de bases imponibles negativas del grupo pendientes de compensación: imputación individual del saldo pendiente. Compensación de base imponible resto actividades año 2022. Pendiente de aplicación en
períodos futuros [03541]</t>
  </si>
  <si>
    <t>Régimen especial de buques y empresas navieras en Canarias: desglose de la compensación de bases imponibles negativas del grupo pendientes de compensación: imputación individual del saldo pendiente. Subtotal de compensación de base imponible especial .Aplicado en esta liquidación [03543]</t>
  </si>
  <si>
    <t>Régimen especial de buques y empresas navieras en Canarias: desglose de la compensación de bases imponibles negativas del grupo pendientes de compensación: imputación individual del saldo pendiente. Subtotal de compensación de base imponible especial. Pendiente de aplicación en
períodos futuros [03544]</t>
  </si>
  <si>
    <t>Régimen especial de buques y empresas navieras en Canarias: desglose de la compensación de bases imponibles negativas del grupo pendientes de compensación: imputación individual del saldo pendiente. Subtotal de compensación de base imponible resto actividades.. Pendiente de aplicación a principio del periodo/generada en el periodo[03545]</t>
  </si>
  <si>
    <t>Régimen especial de buques y empresas navieras en Canarias: desglose de la compensación de bases imponibles negativas del grupo pendientes de compensación: imputación individual del saldo pendiente. Subtotal de compensación de base imponible resto actividades. .Aplicado en esta liquidación [03546]</t>
  </si>
  <si>
    <t>Régimen especial de buques y empresas navieras en Canarias: desglose de la compensación de bases imponibles negativas del grupo pendientes de compensación: imputación individual del saldo pendiente. Subtotal de compensación de base imponible resto actividades.. Pendiente de aplicación en
períodos futuros [03547]</t>
  </si>
  <si>
    <t>&lt;/T22007K10&gt;</t>
  </si>
  <si>
    <t>COOPERATIVAS: CUOTAS POR PÉRDIDAS DEL GRUPO PENDIENTES DE COMPENSACIÓN: Imputación individual del saldo pendiente.Ejercicio 2000. Pendiente de aplicación a principio del período/generado en el propio ejercicio [05248]</t>
  </si>
  <si>
    <t>OOPERATIVAS: CUOTAS POR PÉRDIDAS DEL GRUPO PENDIENTES DE COMPENSACIÓN: Imputación individual del saldo pendiente.Ejercicio 2000. Aplicado en esta liquidación [05249]</t>
  </si>
  <si>
    <t xml:space="preserve">COOPERATIVAS: CUOTAS POR PÉRDIDAS DEL GRUPO PENDIENTES DE COMPENSACIÓN: Imputación individual del saldo pendiente.Ejercicio 2000.Pendiente de aplicación en períodos futuros [05250] </t>
  </si>
  <si>
    <t>COOPERATIVAS: CUOTAS POR PÉRDIDAS DEL GRUPO PENDIENTES DE COMPENSACIÓN: Imputación individual del saldo pendiente.Ejercicio 2001. Pendiente de aplicación a principio del período/generado en el propio ejercicio [05251]</t>
  </si>
  <si>
    <t>COOPERATIVAS: CUOTAS POR PÉRDIDAS DEL GRUPO PENDIENTES DE COMPENSACIÓN: Imputación individual del saldo pendiente.Ejercicio 2001. Aplicado en esta liquidación [05252]</t>
  </si>
  <si>
    <t xml:space="preserve">COOPERATIVAS: CUOTAS POR PÉRDIDAS DEL GRUPO PENDIENTES DE COMPENSACIÓN: Imputación individual del saldo pendiente.Ejercicio 2001.Pendiente de aplicación en períodos futuros [01018] </t>
  </si>
  <si>
    <t>COOPERATIVAS: CUOTAS POR PÉRDIDAS DEL GRUPO PENDIENTES DE COMPENSACIÓN: Imputación individual del saldo pendiente.Ejercicio 2002. Pendiente de aplicación a principio del período/generado en el propio ejercicio [05253]</t>
  </si>
  <si>
    <t>COOPERATIVAS: CUOTAS POR PÉRDIDAS DEL GRUPO PENDIENTES DE COMPENSACIÓN: Imputación individual del saldo pendiente.Ejercicio 2002. Aplicado en esta liquidación [05254]</t>
  </si>
  <si>
    <t xml:space="preserve">COOPERATIVAS: CUOTAS POR PÉRDIDAS DEL GRUPO PENDIENTES DE COMPENSACIÓN: Imputación individual del saldo pendiente.Ejercicio 2002.Pendiente de aplicación en períodos futuros [01019] </t>
  </si>
  <si>
    <t>COOPERATIVAS: CUOTAS POR PÉRDIDAS DEL GRUPO PENDIENTES DE COMPENSACIÓN: Imputación individual del saldo pendiente.Ejercicio 2003. Pendiente de aplicación a principio del período/generado en el propio ejercicio [05255]</t>
  </si>
  <si>
    <t>COOPERATIVAS: CUOTAS POR PÉRDIDAS DEL GRUPO PENDIENTES DE COMPENSACIÓN: Imputación individual del saldo pendiente.Ejercicio 2003. Aplicado en esta liquidación [05256]</t>
  </si>
  <si>
    <t xml:space="preserve">COOPERATIVAS: CUOTAS POR PÉRDIDAS DEL GRUPO PENDIENTES DE COMPENSACIÓN: Imputación individual del saldo pendiente.Ejercicio 2003.Pendiente de aplicación en períodos futuros [01020] </t>
  </si>
  <si>
    <t>COOPERATIVAS: CUOTAS POR PÉRDIDAS DEL GRUPO PENDIENTES DE COMPENSACIÓN: Imputación individual del saldo pendiente.Ejercicio 2004. Pendiente de aplicación a principio del período/generado en el propio ejercicio [05257]</t>
  </si>
  <si>
    <t>COOPERATIVAS: CUOTAS POR PÉRDIDAS DEL GRUPO PENDIENTES DE COMPENSACIÓN: Imputación individual del saldo pendiente.Ejercicio 2004. Aplicado en esta liquidación [05258]</t>
  </si>
  <si>
    <t xml:space="preserve">COOPERATIVAS: CUOTAS POR PÉRDIDAS DEL GRUPO PENDIENTES DE COMPENSACIÓN: Imputación individual del saldo pendiente.Ejercicio 2004.Pendiente de aplicación en períodos futuros [01021] </t>
  </si>
  <si>
    <t>COOPERATIVAS: CUOTAS POR PÉRDIDAS DEL GRUPO PENDIENTES DE COMPENSACIÓN: Imputación individual del saldo pendiente.Ejercicio 2005. Pendiente de aplicación a principio del período/generado en el propio ejercicio [05259]</t>
  </si>
  <si>
    <t>COOPERATIVAS: CUOTAS POR PÉRDIDAS DEL GRUPO PENDIENTES DE COMPENSACIÓN: Imputación individual del saldo pendiente.Ejercicio 2005. Aplicado en esta liquidación [05260]</t>
  </si>
  <si>
    <t xml:space="preserve">COOPERATIVAS: CUOTAS POR PÉRDIDAS DEL GRUPO PENDIENTES DE COMPENSACIÓN: Imputación individual del saldo pendiente.Ejercicio 2005.Pendiente de aplicación en períodos futuros [01022] </t>
  </si>
  <si>
    <t>COOPERATIVAS: CUOTAS POR PÉRDIDAS DEL GRUPO PENDIENTES DE COMPENSACIÓN: Imputación individual del saldo pendiente.Ejercicio 2006. Pendiente de aplicación a principio del período/generado en el propio ejercicio [05261]</t>
  </si>
  <si>
    <t>COOPERATIVAS: CUOTAS POR PÉRDIDAS DEL GRUPO PENDIENTES DE COMPENSACIÓN: Imputación individual del saldo pendiente.Ejercicio 2006. Aplicado en esta liquidación [05262]</t>
  </si>
  <si>
    <t xml:space="preserve">COOPERATIVAS: CUOTAS POR PÉRDIDAS DEL GRUPO PENDIENTES DE COMPENSACIÓN: Imputación individual del saldo pendiente.Ejercicio 2006.Pendiente de aplicación en períodos futuros [01023] </t>
  </si>
  <si>
    <t>COOPERATIVAS: CUOTAS POR PÉRDIDAS DEL GRUPO PENDIENTES DE COMPENSACIÓN: Imputación individual del saldo pendiente.Ejercicio 2007. Pendiente de aplicación a principio del período/generado en el propio ejercicio [05263]</t>
  </si>
  <si>
    <t>COOPERATIVAS: CUOTAS POR PÉRDIDAS DEL GRUPO PENDIENTES DE COMPENSACIÓN: Imputación individual del saldo pendiente.Ejercicio 2007. Aplicado en esta liquidación [05264]</t>
  </si>
  <si>
    <t xml:space="preserve">COOPERATIVAS: CUOTAS POR PÉRDIDAS DEL GRUPO PENDIENTES DE COMPENSACIÓN: Imputación individual del saldo pendiente.Ejercicio 2007.Pendiente de aplicación en períodos futuros [01024] </t>
  </si>
  <si>
    <t>COOPERATIVAS: CUOTAS POR PÉRDIDAS DEL GRUPO PENDIENTES DE COMPENSACIÓN: Imputación individual del saldo pendiente.Ejercicio 2008. Pendiente de aplicación a principio del período/generado en el propio ejercicio [05265]</t>
  </si>
  <si>
    <t>COOPERATIVAS: CUOTAS POR PÉRDIDAS DEL GRUPO PENDIENTES DE COMPENSACIÓN: Imputación individual del saldo pendiente.Ejercicio 2008. Aplicado en esta liquidación [05266]</t>
  </si>
  <si>
    <t xml:space="preserve">COOPERATIVAS: CUOTAS POR PÉRDIDAS DEL GRUPO PENDIENTES DE COMPENSACIÓN: Imputación individual del saldo pendiente.Ejercicio 2008.Pendiente de aplicación en períodos futuros [01025] </t>
  </si>
  <si>
    <t>COOPERATIVAS: CUOTAS POR PÉRDIDAS DEL GRUPO PENDIENTES DE COMPENSACIÓN: Imputación individual del saldo pendiente.Ejercicio 2009. Pendiente de aplicación a principio del período/generado en el propio ejercicio [05267]</t>
  </si>
  <si>
    <t>COOPERATIVAS: CUOTAS POR PÉRDIDAS DEL GRUPO PENDIENTES DE COMPENSACIÓN: Imputación individual del saldo pendiente.Ejercicio 2009. Aplicado en esta liquidación [05268]</t>
  </si>
  <si>
    <t xml:space="preserve">COOPERATIVAS: CUOTAS POR PÉRDIDAS DEL GRUPO PENDIENTES DE COMPENSACIÓN: Imputación individual del saldo pendiente.Ejercicio 2009.Pendiente de aplicación en períodos futuros [01026] </t>
  </si>
  <si>
    <t>COOPERATIVAS: CUOTAS POR PÉRDIDAS DEL GRUPO PENDIENTES DE COMPENSACIÓN: Imputación individual del saldo pendiente.Ejercicio 2010. Pendiente de aplicación a principio del período/generado en el propio ejercicio [05269]</t>
  </si>
  <si>
    <t>COOPERATIVAS: CUOTAS POR PÉRDIDAS DEL GRUPO PENDIENTES DE COMPENSACIÓN: Imputación individual del saldo pendiente.Ejercicio 2010. Aplicado en esta liquidación [05270]</t>
  </si>
  <si>
    <t xml:space="preserve">COOPERATIVAS: CUOTAS POR PÉRDIDAS DEL GRUPO PENDIENTES DE COMPENSACIÓN: Imputación individual del saldo pendiente.Ejercicio 2010.Pendiente de aplicación en períodos futuros [01027] </t>
  </si>
  <si>
    <t>COOPERATIVAS: CUOTAS POR PÉRDIDAS DEL GRUPO PENDIENTES DE COMPENSACIÓN: Imputación individual del saldo pendiente.Ejercicio 2011. Pendiente de aplicación a principio del período/generado en el propio ejercicio [05271]</t>
  </si>
  <si>
    <t>COOPERATIVAS: CUOTAS POR PÉRDIDAS DEL GRUPO PENDIENTES DE COMPENSACIÓN: Imputación individual del saldo pendiente.Ejercicio 2011. Aplicado en esta liquidación [05272]</t>
  </si>
  <si>
    <t xml:space="preserve">COOPERATIVAS: CUOTAS POR PÉRDIDAS DEL GRUPO PENDIENTES DE COMPENSACIÓN: Imputación individual del saldo pendiente.Ejercicio 2011.Pendiente de aplicación en períodos futuros [01028] </t>
  </si>
  <si>
    <t>COOPERATIVAS: CUOTAS POR PÉRDIDAS DEL GRUPO PENDIENTES DE COMPENSACIÓN: Imputación individual del saldo pendiente.Ejercicio 2012. Pendiente de aplicación a principio del período/generado en el propio ejercicio [05273]</t>
  </si>
  <si>
    <t>COOPERATIVAS: CUOTAS POR PÉRDIDAS DEL GRUPO PENDIENTES DE COMPENSACIÓN: Imputación individual del saldo pendiente.Ejercicio 2012. Aplicado en esta liquidación [05274]</t>
  </si>
  <si>
    <t xml:space="preserve">COOPERATIVAS: CUOTAS POR PÉRDIDAS DEL GRUPO PENDIENTES DE COMPENSACIÓN: Imputación individual del saldo pendiente.Ejercicio 2012.Pendiente de aplicación en períodos futuros [01029] </t>
  </si>
  <si>
    <t>COOPERATIVAS: CUOTAS POR PÉRDIDAS DEL GRUPO PENDIENTES DE COMPENSACIÓN: Imputación individual del saldo pendiente.Ejercicio 2013. Pendiente de aplicación a principio del período/generado en el propio ejercicio [05275]</t>
  </si>
  <si>
    <t>COOPERATIVAS: CUOTAS POR PÉRDIDAS DEL GRUPO PENDIENTES DE COMPENSACIÓN: Imputación individual del saldo pendiente.Ejercicio 2013. Aplicado en esta liquidación [05276]</t>
  </si>
  <si>
    <t xml:space="preserve">COOPERATIVAS: CUOTAS POR PÉRDIDAS DEL GRUPO PENDIENTES DE COMPENSACIÓN: Imputación individual del saldo pendiente.Ejercicio 2013.Pendiente de aplicación en períodos futuros [01030] </t>
  </si>
  <si>
    <t>COOPERATIVAS: CUOTAS POR PÉRDIDAS DEL GRUPO PENDIENTES DE COMPENSACIÓN: Imputación individual del saldo pendiente.Ejercicio 2014. Pendiente de aplicación a principio del período/generado en el propio ejercicio [05277]</t>
  </si>
  <si>
    <t>COOPERATIVAS: CUOTAS POR PÉRDIDAS DEL GRUPO PENDIENTES DE COMPENSACIÓN: Imputación individual del saldo pendiente.Ejercicio 2014. Aplicado en esta liquidación [05278]</t>
  </si>
  <si>
    <t xml:space="preserve">COOPERATIVAS: CUOTAS POR PÉRDIDAS DEL GRUPO PENDIENTES DE COMPENSACIÓN: Imputación individual del saldo pendiente.Ejercicio 2014.Pendiente de aplicación en períodos futuros [02881] </t>
  </si>
  <si>
    <t>COOPERATIVAS: CUOTAS POR PÉRDIDAS DEL GRUPO PENDIENTES DE COMPENSACIÓN: Imputación individual del saldo pendiente.Ejercicio 2015. Pendiente de aplicación a principio del período/generado en el propio ejercicio [05279]</t>
  </si>
  <si>
    <t>COOPERATIVAS: CUOTAS POR PÉRDIDAS DEL GRUPO PENDIENTES DE COMPENSACIÓN: Imputación individual del saldo pendiente.Ejercicio 2015. Aplicado en esta liquidación [05280]</t>
  </si>
  <si>
    <t xml:space="preserve">COOPERATIVAS: CUOTAS POR PÉRDIDAS DEL GRUPO PENDIENTES DE COMPENSACIÓN: Imputación individual del saldo pendiente.Ejercicio 2015.Pendiente de aplicación en períodos futuros [01031] </t>
  </si>
  <si>
    <t>COOPERATIVAS: CUOTAS POR PÉRDIDAS DEL GRUPO PENDIENTES DE COMPENSACIÓN: Imputación individual del saldo pendiente.Ejercicio 2016. Pendiente de aplicación a principio del período/generado en el propio ejercicio [01890]</t>
  </si>
  <si>
    <t>COOPERATIVAS: CUOTAS POR PÉRDIDAS DEL GRUPO PENDIENTES DE COMPENSACIÓN: Imputación individual del saldo pendiente.Ejercicio 2016. Aplicado en esta liquidación [01891]</t>
  </si>
  <si>
    <t xml:space="preserve">COOPERATIVAS: CUOTAS POR PÉRDIDAS DEL GRUPO PENDIENTES DE COMPENSACIÓN: Imputación individual del saldo pendiente.Ejercicio 2016.Pendiente de aplicación en períodos futuros [01892] </t>
  </si>
  <si>
    <t>COOPERATIVAS: CUOTAS POR PÉRDIDAS DEL GRUPO PENDIENTES DE COMPENSACIÓN: Imputación individual del saldo pendiente.Ejercicio 2017. Pendiente de aplicación a principio del período/generado en el propio ejercicio [00199]</t>
  </si>
  <si>
    <t>COOPERATIVAS: CUOTAS POR PÉRDIDAS DEL GRUPO PENDIENTES DE COMPENSACIÓN: Imputación individual del saldo pendiente.Ejercicio 2017. Aplicado en esta liquidación [00200]</t>
  </si>
  <si>
    <t>COOPERATIVAS: CUOTAS POR PÉRDIDAS DEL GRUPO PENDIENTES DE COMPENSACIÓN: Imputación individual del saldo pendiente.Ejercicio 2017.Pendiente de aplicación en períodos futuros [00201]</t>
  </si>
  <si>
    <t>COOPERATIVAS: CUOTAS POR PÉRDIDAS DEL GRUPO PENDIENTES DE COMPENSACIÓN: Imputación individual del saldo pendiente.Ejercicio 2018. Pendiente de aplicación a principio del período/generado en el propio ejercicio [03347]</t>
  </si>
  <si>
    <t>COOPERATIVAS: CUOTAS POR PÉRDIDAS DEL GRUPO PENDIENTES DE COMPENSACIÓN: Imputación individual del saldo pendiente.Ejercicio 2018. Aplicado en esta liquidación [03348]</t>
  </si>
  <si>
    <t>COOPERATIVAS: CUOTAS POR PÉRDIDAS DEL GRUPO PENDIENTES DE COMPENSACIÓN: Imputación individual del saldo pendiente.Ejercicio 2018.Pendiente de aplicación en períodos futuros [03349]</t>
  </si>
  <si>
    <t>COOPERATIVAS: CUOTAS POR PÉRDIDAS DEL GRUPO PENDIENTES DE COMPENSACIÓN: Imputación individual del saldo pendiente.Ejercicio 2019. Pendiente de aplicación a principio del período/generado en el propio ejercicio [00752]</t>
  </si>
  <si>
    <t>COOPERATIVAS: CUOTAS POR PÉRDIDAS DEL GRUPO PENDIENTES DE COMPENSACIÓN: Imputación individual del saldo pendiente.Ejercicio 2019. Aplicado en esta liquidación [00753]</t>
  </si>
  <si>
    <t>COOPERATIVAS: CUOTAS POR PÉRDIDAS DEL GRUPO PENDIENTES DE COMPENSACIÓN: Imputación individual del saldo pendiente.Ejercicio 2019.Pendiente de aplicación en períodos futuros [00754]</t>
  </si>
  <si>
    <t>COOPERATIVAS: CUOTAS POR PÉRDIDAS DEL GRUPO PENDIENTES DE COMPENSACIÓN: Imputación individual del saldo pendiente.Ejercicio 2020. Pendiente de aplicación a principio del período/generado en el propio período. [03963]</t>
  </si>
  <si>
    <t>COOPERATIVAS: CUOTAS POR PÉRDIDAS DEL GRUPO PENDIENTES DE COMPENSACIÓN: Imputación individual del saldo pendiente.Ejercicio 2020. Aplicado en esta liquidación. [03964]</t>
  </si>
  <si>
    <t>COOPERATIVAS: CUOTAS POR PÉRDIDAS DEL GRUPO PENDIENTES DE COMPENSACIÓN: Imputación individual del saldo pendiente.Ejercicio 2020. Pendiente de aplicación en períodos futuros. [03965]</t>
  </si>
  <si>
    <t>COOPERATIVAS: CUOTAS POR PÉRDIDAS DEL GRUPO PENDIENTES DE COMPENSACIÓN: Imputación individual del saldo pendiente.Ejercicio 2021. Pendiente de aplicación a principio del período/generado en el propio período. [04463]</t>
  </si>
  <si>
    <t>COOPERATIVAS: CUOTAS POR PÉRDIDAS DEL GRUPO PENDIENTES DE COMPENSACIÓN: Imputación individual del saldo pendiente.Ejercicio 2021. Aplicado en esta liquidación. [04464]</t>
  </si>
  <si>
    <t>COOPERATIVAS: CUOTAS POR PÉRDIDAS DEL GRUPO PENDIENTES DE COMPENSACIÓN: Imputación individual del saldo pendiente.Ejercicio 2021. Pendiente de aplicación en períodos futuros. [04465]</t>
  </si>
  <si>
    <t>COOPERATIVAS: CUOTAS POR PÉRDIDAS DEL GRUPO PENDIENTES DE COMPENSACIÓN: Imputación individual del saldo pendiente.Ejercicio 2022. Pendiente de aplicación a principio del período/generado en el propio período. [03555]</t>
  </si>
  <si>
    <t>COOPERATIVAS: CUOTAS POR PÉRDIDAS DEL GRUPO PENDIENTES DE COMPENSACIÓN: Imputación individual del saldo pendiente.Ejercicio 2022. Aplicado en esta liquidación. [03556]</t>
  </si>
  <si>
    <t>COOPERATIVAS: CUOTAS POR PÉRDIDAS DEL GRUPO PENDIENTES DE COMPENSACIÓN: Imputación individual del saldo pendiente.Ejercicio 2022. Pendiente de aplicación en períodos futuros. [03557]</t>
  </si>
  <si>
    <t>COOPERATIVAS: CUOTAS POR PÉRDIDAS DEL GRUPO PENDIENTES DE COMPENSACIÓN: Imputación individual del saldo pendiente. Total. Pendiente de aplicación a principio del período/generado en el propio ejercicio [05281]</t>
  </si>
  <si>
    <t>COOPERATIVAS: CUOTAS POR PÉRDIDAS DEL GRUPO PENDIENTES DE COMPENSACIÓN: Imputación individual del saldo pendiente. Total. Aplicado en esta liquidación [05282]</t>
  </si>
  <si>
    <t xml:space="preserve">COOPERATIVAS: CUOTAS POR PÉRDIDAS DEL GRUPO PENDIENTES DE COMPENSACIÓN: Imputación individual del saldo pendiente. Total.Pendiente de aplicación en períodos futuros [01032] </t>
  </si>
  <si>
    <t>&lt;/T22007K11&gt;</t>
  </si>
  <si>
    <t>Impuesto Sobre Sociedades. Régimen de consolidación Fiscal. TOTAL GRUPO. BASES IMPONIBLES NEGATIVAS DE LAS ENTIDADES EN EJERCICIOS ANTERIORES A SU INCORPORACIÓN AL GRUPO, PENDIENTES DE COMPENSACIÓN (art. 67 e) y art 74.3 e) LIS)</t>
  </si>
  <si>
    <t>L</t>
  </si>
  <si>
    <t>BASES IMPONIBLES NEGATIVAS DE LAS ENTIDADES EN EJERCICIOS ANTERIORES A SU INCORPORACIÓN AL GRUPO, PENDIENTES DE COMPENSACIÓN (art. 67 e) y art 74.3 e) LIS).Ejercicio 1997.Pendiente de aplicación a principio del período [00640]</t>
  </si>
  <si>
    <t>BASES IMPONIBLES NEGATIVAS DE LAS ENTIDADES EN EJERCICIOS ANTERIORES A SU INCORPORACIÓN AL GRUPO, PENDIENTES DE COMPENSACIÓN (art. 67 e) y art 74.3 e) LIS).Ejercicio 1997.Aplicado en esta liquidación [00641]</t>
  </si>
  <si>
    <t>BASES IMPONIBLES NEGATIVAS DE LAS ENTIDADES EN EJERCICIOS ANTERIORES A SU INCORPORACIÓN AL GRUPO, PENDIENTES DE COMPENSACIÓN (art. 67 e) y art 74.3 e) LIS).Ejercicio 1997. Pendiente de aplicación en períodos futuros [00548]</t>
  </si>
  <si>
    <t>BASES IMPONIBLES NEGATIVAS DE LAS ENTIDADES EN EJERCICIOS ANTERIORES A SU INCORPORACIÓN AL GRUPO, PENDIENTES DE COMPENSACIÓN (art. 67 e) y art 74.3 e) LIS).Ejercicio 1998.Pendiente de aplicación a principio del período [00643]</t>
  </si>
  <si>
    <t>BASES IMPONIBLES NEGATIVAS DE LAS ENTIDADES EN EJERCICIOS ANTERIORES A SU INCORPORACIÓN AL GRUPO, PENDIENTES DE COMPENSACIÓN (art. 67 e) y art 74.3 e) LIS).Ejercicio 1998.Aplicado en esta liquidación [00644]</t>
  </si>
  <si>
    <t>BASES IMPONIBLES NEGATIVAS DE LAS ENTIDADES EN EJERCICIOS ANTERIORES A SU INCORPORACIÓN AL GRUPO, PENDIENTES DE COMPENSACIÓN (art. 67 e) y art 74.3 e) LIS).Ejercicio 1998.Pendiente de aplicación en períodos futuros [00645]</t>
  </si>
  <si>
    <t>BASES IMPONIBLES NEGATIVAS DE LAS ENTIDADES EN EJERCICIOS ANTERIORES A SU INCORPORACIÓN AL GRUPO, PENDIENTES DE COMPENSACIÓN (art. 67 e) y art 74.3 e) LIS).Ejercicio 1999.Pendiente de aplicación a principio del período [00646]</t>
  </si>
  <si>
    <t>BASES IMPONIBLES NEGATIVAS DE LAS ENTIDADES EN EJERCICIOS ANTERIORES A SU INCORPORACIÓN AL GRUPO, PENDIENTES DE COMPENSACIÓN (art. 67 e) y art 74.3 e) LIS).Ejercicio 1999.Aplicado en esta liquidación [00647]</t>
  </si>
  <si>
    <t>BASES IMPONIBLES NEGATIVAS DE LAS ENTIDADES EN EJERCICIOS ANTERIORES A SU INCORPORACIÓN AL GRUPO, PENDIENTES DE COMPENSACIÓN (art. 67 e) y art 74.3 e) LIS).Ejercicio 1999.Pendiente de aplicación en períodos futuros [00648]</t>
  </si>
  <si>
    <t>BASES IMPONIBLES NEGATIVAS DE LAS ENTIDADES EN EJERCICIOS ANTERIORES A SU INCORPORACIÓN AL GRUPO, PENDIENTES DE COMPENSACIÓN (art. 67 e) y art 74.3 e) LIS).Ejercicio 2000.Pendiente de aplicación a principio del período [00649]</t>
  </si>
  <si>
    <t>BASES IMPONIBLES NEGATIVAS DE LAS ENTIDADES EN EJERCICIOS ANTERIORES A SU INCORPORACIÓN AL GRUPO, PENDIENTES DE COMPENSACIÓN (art. 67 e) y art 74.3 e) LIS).Ejercicio 2000.Aplicado en esta liquidación [00650]</t>
  </si>
  <si>
    <t>BASES IMPONIBLES NEGATIVAS DE LAS ENTIDADES EN EJERCICIOS ANTERIORES A SU INCORPORACIÓN AL GRUPO, PENDIENTES DE COMPENSACIÓN (art. 67 e) y art 74.3 e) LIS).Ejercicio 2000.Pendiente de aplicación en períodos futuros [00651]</t>
  </si>
  <si>
    <t>BASES IMPONIBLES NEGATIVAS DE LAS ENTIDADES EN EJERCICIOS ANTERIORES A SU INCORPORACIÓN AL GRUPO, PENDIENTES DE COMPENSACIÓN (art. 67 e) y art 74.3 e) LIS).Ejercicio 2001.Pendiente de aplicación a principio del período [00652]</t>
  </si>
  <si>
    <t>BASES IMPONIBLES NEGATIVAS DE LAS ENTIDADES EN EJERCICIOS ANTERIORES A SU INCORPORACIÓN AL GRUPO, PENDIENTES DE COMPENSACIÓN (art. 67 e) y art 74.3 e) LIS).Ejercicio 2001.Aplicado en esta liquidación [00653]</t>
  </si>
  <si>
    <t>BASES IMPONIBLES NEGATIVAS DE LAS ENTIDADES EN EJERCICIOS ANTERIORES A SU INCORPORACIÓN AL GRUPO, PENDIENTES DE COMPENSACIÓN (art. 67 e) y art 74.3 e) LIS).Ejercicio 2001.Pendiente de aplicación en períodos futuros [00654]</t>
  </si>
  <si>
    <t>BASES IMPONIBLES NEGATIVAS DE LAS ENTIDADES EN EJERCICIOS ANTERIORES A SU INCORPORACIÓN AL GRUPO, PENDIENTES DE COMPENSACIÓN (art. 67 e) y art 74.3 e) LIS).Ejercicio 2002.Pendiente de aplicación a principio del período [00655]</t>
  </si>
  <si>
    <t>BASES IMPONIBLES NEGATIVAS DE LAS ENTIDADES EN EJERCICIOS ANTERIORES A SU INCORPORACIÓN AL GRUPO, PENDIENTES DE COMPENSACIÓN (art. 67 e) y art 74.3 e) LIS).Ejercicio 2002.Aplicado en esta liquidación [00656]</t>
  </si>
  <si>
    <t>BASES IMPONIBLES NEGATIVAS DE LAS ENTIDADES EN EJERCICIOS ANTERIORES A SU INCORPORACIÓN AL GRUPO, PENDIENTES DE COMPENSACIÓN (art. 67 e) y art 74.3 e) LIS).Ejercicio 2002.Pendiente de aplicación en períodos futuros [00657]</t>
  </si>
  <si>
    <t>BASES IMPONIBLES NEGATIVAS DE LAS ENTIDADES EN EJERCICIOS ANTERIORES A SU INCORPORACIÓN AL GRUPO, PENDIENTES DE COMPENSACIÓN (art. 67 e) y art 74.3 e) LIS).Ejercicio 2003.Pendiente de aplicación a principio del período [00658]</t>
  </si>
  <si>
    <t>BASES IMPONIBLES NEGATIVAS DE LAS ENTIDADES EN EJERCICIOS ANTERIORES A SU INCORPORACIÓN AL GRUPO, PENDIENTES DE COMPENSACIÓN (art. 67 e) y art 74.3 e) LIS).Ejercicio 2003.Aplicado en esta liquidación [00659]</t>
  </si>
  <si>
    <t>BASES IMPONIBLES NEGATIVAS DE LAS ENTIDADES EN EJERCICIOS ANTERIORES A SU INCORPORACIÓN AL GRUPO, PENDIENTES DE COMPENSACIÓN (art. 67 e) y art 74.3 e) LIS).Ejercicio 2003.Pendiente de aplicación en períodos futuros [00660]</t>
  </si>
  <si>
    <t>BASES IMPONIBLES NEGATIVAS DE LAS ENTIDADES EN EJERCICIOS ANTERIORES A SU INCORPORACIÓN AL GRUPO, PENDIENTES DE COMPENSACIÓN (art. 67 e) y art 74.3 e) LIS).Ejercicio 2004.Pendiente de aplicación a principio del período [00661]</t>
  </si>
  <si>
    <t>BASES IMPONIBLES NEGATIVAS DE LAS ENTIDADES EN EJERCICIOS ANTERIORES A SU INCORPORACIÓN AL GRUPO, PENDIENTES DE COMPENSACIÓN (art. 67 e) y art 74.3 e) LIS).Ejercicio 2004.Aplicado en esta liquidación [00662]</t>
  </si>
  <si>
    <t>BASES IMPONIBLES NEGATIVAS DE LAS ENTIDADES EN EJERCICIOS ANTERIORES A SU INCORPORACIÓN AL GRUPO, PENDIENTES DE COMPENSACIÓN (art. 67 e) y art 74.3 e) LIS).Ejercicio 2004.Pendiente de aplicación en períodos futuros [00663]</t>
  </si>
  <si>
    <t>BASES IMPONIBLES NEGATIVAS DE LAS ENTIDADES EN EJERCICIOS ANTERIORES A SU INCORPORACIÓN AL GRUPO, PENDIENTES DE COMPENSACIÓN (art. 67 e) y art 74.3 e) LIS).Ejercicio 2005.Pendiente de aplicación a principio del período [00664]</t>
  </si>
  <si>
    <t>BASES IMPONIBLES NEGATIVAS DE LAS ENTIDADES EN EJERCICIOS ANTERIORES A SU INCORPORACIÓN AL GRUPO, PENDIENTES DE COMPENSACIÓN (art. 67 e) y art 74.3 e) LIS).Ejercicio 2005.Aplicado en esta liquidación [00665]</t>
  </si>
  <si>
    <t>BASES IMPONIBLES NEGATIVAS DE LAS ENTIDADES EN EJERCICIOS ANTERIORES A SU INCORPORACIÓN AL GRUPO, PENDIENTES DE COMPENSACIÓN (art. 67 e) y art 74.3 e) LIS).Ejercicio 2005.Pendiente de aplicación en períodos futuros [00666]</t>
  </si>
  <si>
    <t>BASES IMPONIBLES NEGATIVAS DE LAS ENTIDADES EN EJERCICIOS ANTERIORES A SU INCORPORACIÓN AL GRUPO, PENDIENTES DE COMPENSACIÓN (art. 67 e) y art 74.3 e) LIS).Ejercicio 2006.Pendiente de aplicación a principio del período [00667]</t>
  </si>
  <si>
    <t>BASES IMPONIBLES NEGATIVAS DE LAS ENTIDADES EN EJERCICIOS ANTERIORES A SU INCORPORACIÓN AL GRUPO, PENDIENTES DE COMPENSACIÓN (art. 67 e) y art 74.3 e) LIS).Ejercicio 2006.Aplicado en esta liquidación [00668]</t>
  </si>
  <si>
    <t>BASES IMPONIBLES NEGATIVAS DE LAS ENTIDADES EN EJERCICIOS ANTERIORES A SU INCORPORACIÓN AL GRUPO, PENDIENTES DE COMPENSACIÓN (art. 67 e) y art 74.3 e) LIS).Ejercicio 2006.Pendiente de aplicación en períodos futuros [00669]</t>
  </si>
  <si>
    <t>BASES IMPONIBLES NEGATIVAS DE LAS ENTIDADES EN EJERCICIOS ANTERIORES A SU INCORPORACIÓN AL GRUPO, PENDIENTES DE COMPENSACIÓN (art. 67 e) y art 74.3 e) LIS).Ejercicio 2007.Pendiente de aplicación a principio del período [00743]</t>
  </si>
  <si>
    <t>BASES IMPONIBLES NEGATIVAS DE LAS ENTIDADES EN EJERCICIOS ANTERIORES A SU INCORPORACIÓN AL GRUPO, PENDIENTES DE COMPENSACIÓN (art. 67 e) y art 74.3 e) LIS).Ejercicio 2007.Aplicado en esta liquidación [00747]</t>
  </si>
  <si>
    <t>BASES IMPONIBLES NEGATIVAS DE LAS ENTIDADES EN EJERCICIOS ANTERIORES A SU INCORPORACIÓN AL GRUPO, PENDIENTES DE COMPENSACIÓN (art. 67 e) y art 74.3 e) LIS).Ejercicio 2007.Pendiente de aplicación en períodos futuros [00748]</t>
  </si>
  <si>
    <t>BASES IMPONIBLES NEGATIVAS DE LAS ENTIDADES EN EJERCICIOS ANTERIORES A SU INCORPORACIÓN AL GRUPO, PENDIENTES DE COMPENSACIÓN (art. 67 e) y art 74.3 e) LIS).Ejercicio 2008.Pendiente de aplicación a principio del período [00275]</t>
  </si>
  <si>
    <t>BASES IMPONIBLES NEGATIVAS DE LAS ENTIDADES EN EJERCICIOS ANTERIORES A SU INCORPORACIÓN AL GRUPO, PENDIENTES DE COMPENSACIÓN (art. 67 e) y art 74.3 e) LIS).Ejercicio 2008.Aplicado en esta liquidación [00276]</t>
  </si>
  <si>
    <t>BASES IMPONIBLES NEGATIVAS DE LAS ENTIDADES EN EJERCICIOS ANTERIORES A SU INCORPORACIÓN AL GRUPO, PENDIENTES DE COMPENSACIÓN (art. 67 e) y art 74.3 e) LIS).Ejercicio 2008.Pendiente de aplicación en períodos futuros [00277]</t>
  </si>
  <si>
    <t>BASES IMPONIBLES NEGATIVAS DE LAS ENTIDADES EN EJERCICIOS ANTERIORES A SU INCORPORACIÓN AL GRUPO, PENDIENTES DE COMPENSACIÓN (art. 67 e) y art 74.3 e) LIS).Ejercicio 2009.Pendiente de aplicación a principio del período [00608]</t>
  </si>
  <si>
    <t>BASES IMPONIBLES NEGATIVAS DE LAS ENTIDADES EN EJERCICIOS ANTERIORES A SU INCORPORACIÓN AL GRUPO, PENDIENTES DE COMPENSACIÓN (art. 67 e) y art 74.3 e) LIS).Ejercicio 2009.Aplicado en esta liquidación [00609]</t>
  </si>
  <si>
    <t>BASES IMPONIBLES NEGATIVAS DE LAS ENTIDADES EN EJERCICIOS ANTERIORES A SU INCORPORACIÓN AL GRUPO, PENDIENTES DE COMPENSACIÓN (art. 67 e) y art 74.3 e) LIS).Ejercicio 2009.Pendiente de aplicación en períodos futuros [00610]</t>
  </si>
  <si>
    <t>BASES IMPONIBLES NEGATIVAS DE LAS ENTIDADES EN EJERCICIOS ANTERIORES A SU INCORPORACIÓN AL GRUPO, PENDIENTES DE COMPENSACIÓN (art. 67 e) y art 74.3 e) LIS).Ejercicio 2010.Pendiente de aplicación a principio del período [00704]</t>
  </si>
  <si>
    <t>BASES IMPONIBLES NEGATIVAS DE LAS ENTIDADES EN EJERCICIOS ANTERIORES A SU INCORPORACIÓN AL GRUPO, PENDIENTES DE COMPENSACIÓN (art. 67 e) y art 74.3 e) LIS).Ejercicio 2010.Aplicado en esta liquidación [00705]</t>
  </si>
  <si>
    <t>BASES IMPONIBLES NEGATIVAS DE LAS ENTIDADES EN EJERCICIOS ANTERIORES A SU INCORPORACIÓN AL GRUPO, PENDIENTES DE COMPENSACIÓN (art. 67 e) y art 74.3 e) LIS).Ejercicio 2010.Pendiente de aplicación en períodos futuros [00706]</t>
  </si>
  <si>
    <t>BASES IMPONIBLES NEGATIVAS DE LAS ENTIDADES EN EJERCICIOS ANTERIORES A SU INCORPORACIÓN AL GRUPO, PENDIENTES DE COMPENSACIÓN (art. 67 e) y art 74.3 e) LIS).Ejercicio 2011.Pendiente de aplicación a principio del período [00013]</t>
  </si>
  <si>
    <t xml:space="preserve">BASES IMPONIBLES NEGATIVAS DE LAS ENTIDADES EN EJERCICIOS ANTERIORES A SU INCORPORACIÓN AL GRUPO, PENDIENTES DE COMPENSACIÓN (art. 67 e) y art 74.3 e) LIS).Ejercicio 2011.Aplicado en esta liquidación [00014]                   </t>
  </si>
  <si>
    <t>BASES IMPONIBLES NEGATIVAS DE LAS ENTIDADES EN EJERCICIOS ANTERIORES A SU INCORPORACIÓN AL GRUPO, PENDIENTES DE COMPENSACIÓN (art. 67 e) y art 74.3 e) LIS).Ejercicio 2011.Pendiente de aplicación en períodos futuros [00015]</t>
  </si>
  <si>
    <t>BASES IMPONIBLES NEGATIVAS DE LAS ENTIDADES EN EJERCICIOS ANTERIORES A SU INCORPORACIÓN AL GRUPO, PENDIENTES DE COMPENSACIÓN (art. 67 e) y art 74.3 e) LIS).Ejercicio 2012.Pendiente de aplicación a principio del período [00725]</t>
  </si>
  <si>
    <t>BASES IMPONIBLES NEGATIVAS DE LAS ENTIDADES EN EJERCICIOS ANTERIORES A SU INCORPORACIÓN AL GRUPO, PENDIENTES DE COMPENSACIÓN (art. 67 e) y art 74.3 e) LIS).Ejercicio 2012.Aplicado en esta liquidación [00726]</t>
  </si>
  <si>
    <t>BASES IMPONIBLES NEGATIVAS DE LAS ENTIDADES EN EJERCICIOS ANTERIORES A SU INCORPORACIÓN AL GRUPO, PENDIENTES DE COMPENSACIÓN (art. 67 e) y art 74.3 e) LIS).Ejercicio 2012.Pendiente de aplicación en períodos futuros [00727]</t>
  </si>
  <si>
    <t>BASES IMPONIBLES NEGATIVAS DE LAS ENTIDADES EN EJERCICIOS ANTERIORES A SU INCORPORACIÓN AL GRUPO, PENDIENTES DE COMPENSACIÓN (art. 67 e) y art 74.3 e) LIS).Ejercicio 2013.Pendiente de aplicación a principio del período [00673]</t>
  </si>
  <si>
    <t>BASES IMPONIBLES NEGATIVAS DE LAS ENTIDADES EN EJERCICIOS ANTERIORES A SU INCORPORACIÓN AL GRUPO, PENDIENTES DE COMPENSACIÓN (art. 67 e) y art 74.3 e) LIS).Ejercicio 2013.Aplicado en esta liquidación [00674]</t>
  </si>
  <si>
    <t>BASES IMPONIBLES NEGATIVAS DE LAS ENTIDADES EN EJERCICIOS ANTERIORES A SU INCORPORACIÓN AL GRUPO, PENDIENTES DE COMPENSACIÓN (art. 67 e) y art 74.3 e) LIS).Ejercicio 2013.Pendiente de aplicación en períodos futuros [00063]</t>
  </si>
  <si>
    <t>BASES IMPONIBLES NEGATIVAS DE LAS ENTIDADES EN EJERCICIOS ANTERIORES A SU INCORPORACIÓN AL GRUPO, PENDIENTES DE COMPENSACIÓN (art. 67 e) y art 74.3 e) LIS).Ejercicio 2014.Pendiente de aplicación a principio del período [00422]</t>
  </si>
  <si>
    <t>BASES IMPONIBLES NEGATIVAS DE LAS ENTIDADES EN EJERCICIOS ANTERIORES A SU INCORPORACIÓN AL GRUPO, PENDIENTES DE COMPENSACIÓN (art. 67 e) y art 74.3 e) LIS).Ejercicio 2014.Aplicado en esta liquidación [00423]</t>
  </si>
  <si>
    <t>BASES IMPONIBLES NEGATIVAS DE LAS ENTIDADES EN EJERCICIOS ANTERIORES A SU INCORPORACIÓN AL GRUPO, PENDIENTES DE COMPENSACIÓN (art. 67 e) y art 74.3 e) LIS).Ejercicio 2014.Pendiente de aplicación en períodos futuros [00424]</t>
  </si>
  <si>
    <t>BASES IMPONIBLES NEGATIVAS DE LAS ENTIDADES EN EJERCICIOS ANTERIORES A SU INCORPORACIÓN AL GRUPO, PENDIENTES DE COMPENSACIÓN (art. 67 e) y art 74.3 e) LIS).Ejercicio 2015.Pendiente de aplicación a principio del período [03160]</t>
  </si>
  <si>
    <t>BASES IMPONIBLES NEGATIVAS DE LAS ENTIDADES EN EJERCICIOS ANTERIORES A SU INCORPORACIÓN AL GRUPO, PENDIENTES DE COMPENSACIÓN (art. 67 e) y art 74.3 e) LIS).Ejercicio 2015.Aplicado en esta liquidación [03161]</t>
  </si>
  <si>
    <t>BASES IMPONIBLES NEGATIVAS DE LAS ENTIDADES EN EJERCICIOS ANTERIORES A SU INCORPORACIÓN AL GRUPO, PENDIENTES DE COMPENSACIÓN (art. 67 e) y art 74.3 e) LIS).Ejercicio 2015.Pendiente de aplicación en períodos futuros [03162]</t>
  </si>
  <si>
    <t>BASES IMPONIBLES NEGATIVAS DE LAS ENTIDADES EN EJERCICIOS ANTERIORES A SU INCORPORACIÓN AL GRUPO, PENDIENTES DE COMPENSACIÓN (art. 67 e) y art 74.3 e) LIS).Ejercicio 2016.Pendiente de aplicación a principio del período [01893]</t>
  </si>
  <si>
    <t>BASES IMPONIBLES NEGATIVAS DE LAS ENTIDADES EN EJERCICIOS ANTERIORES A SU INCORPORACIÓN AL GRUPO, PENDIENTES DE COMPENSACIÓN (art. 67 e) y art 74.3 e) LIS).Ejercicio 2016.Aplicado en esta liquidación [01894]</t>
  </si>
  <si>
    <t>BASES IMPONIBLES NEGATIVAS DE LAS ENTIDADES EN EJERCICIOS ANTERIORES A SU INCORPORACIÓN AL GRUPO, PENDIENTES DE COMPENSACIÓN (art. 67 e) y art 74.3 e) LIS).Ejercicio 2016.Pendiente de aplicación en períodos futuros [01895]</t>
  </si>
  <si>
    <t>BASES IMPONIBLES NEGATIVAS DE LAS ENTIDADES EN EJERCICIOS ANTERIORES A SU INCORPORACIÓN AL GRUPO, PENDIENTES DE COMPENSACIÓN (art. 67 e) y art 74.3 e) LIS).Ejercicio 2017.Pendiente de aplicación a principio del período [01167]</t>
  </si>
  <si>
    <t>BASES IMPONIBLES NEGATIVAS DE LAS ENTIDADES EN EJERCICIOS ANTERIORES A SU INCORPORACIÓN AL GRUPO, PENDIENTES DE COMPENSACIÓN (art. 67 e) y art 74.3 e) LIS).Ejercicio 2017.Aplicado en esta liquidación [01168]</t>
  </si>
  <si>
    <t>BASES IMPONIBLES NEGATIVAS DE LAS ENTIDADES EN EJERCICIOS ANTERIORES A SU INCORPORACIÓN AL GRUPO, PENDIENTES DE COMPENSACIÓN (art. 67 e) y art 74.3 e) LIS).Ejercicio 2017.Pendiente de aplicación en períodos futuros [01169]</t>
  </si>
  <si>
    <t>BASES IMPONIBLES NEGATIVAS DE LAS ENTIDADES EN EJERCICIOS ANTERIORES A SU INCORPORACIÓN AL GRUPO, PENDIENTES DE COMPENSACIÓN (art. 67 e) y art 74.3 e) LIS).Ejercicio 2018.Pendiente de aplicación a principio del período [02616]</t>
  </si>
  <si>
    <t>BASES IMPONIBLES NEGATIVAS DE LAS ENTIDADES EN EJERCICIOS ANTERIORES A SU INCORPORACIÓN AL GRUPO, PENDIENTES DE COMPENSACIÓN (art. 67 e) y art 74.3 e) LIS).Ejercicio 2018.Aplicado en esta liquidación [02617]</t>
  </si>
  <si>
    <t>BASES IMPONIBLES NEGATIVAS DE LAS ENTIDADES EN EJERCICIOS ANTERIORES A SU INCORPORACIÓN AL GRUPO, PENDIENTES DE COMPENSACIÓN (art. 67 e) y art 74.3 e) LIS).Ejercicio 2018.Pendiente de aplicación en períodos futuros [02618]</t>
  </si>
  <si>
    <t>BASES IMPONIBLES NEGATIVAS DE LAS ENTIDADES EN EJERCICIOS ANTERIORES A SU INCORPORACIÓN AL GRUPO, PENDIENTES DE COMPENSACIÓN (art. 67 e) y art 74.3 e) LIS).Ejercicio 2019.Pendiente de aplicación a principio del período [01131]</t>
  </si>
  <si>
    <t>BASES IMPONIBLES NEGATIVAS DE LAS ENTIDADES EN EJERCICIOS ANTERIORES A SU INCORPORACIÓN AL GRUPO, PENDIENTES DE COMPENSACIÓN (art. 67 e) y art 74.3 e) LIS).Ejercicio 2019.Aplicado en esta liquidación [01132]</t>
  </si>
  <si>
    <t>BASES IMPONIBLES NEGATIVAS DE LAS ENTIDADES EN EJERCICIOS ANTERIORES A SU INCORPORACIÓN AL GRUPO, PENDIENTES DE COMPENSACIÓN (art. 67 e) y art 74.3 e) LIS).Ejercicio 2019.Pendiente de aplicación en períodos futuros [01139]</t>
  </si>
  <si>
    <t>BASES IMPONIBLES NEGATIVAS DE LAS ENTIDADES EN EJERCICIOS ANTERIORES A SU INCORPORACIÓN AL GRUPO, PENDIENTES DE COMPENSACIÓN (art. 67 e) y art 74.3 e) LIS).Ejercicio 2020. Pendiente de aplicación a principio del período. [02331]</t>
  </si>
  <si>
    <t>BASES IMPONIBLES NEGATIVAS DE LAS ENTIDADES EN EJERCICIOS ANTERIORES A SU INCORPORACIÓN AL GRUPO, PENDIENTES DE COMPENSACIÓN (art. 67 e) y art 74.3 e) LIS).Ejercicio 2020. Aplicado en esta liquidación. [02332]</t>
  </si>
  <si>
    <t>BASES IMPONIBLES NEGATIVAS DE LAS ENTIDADES EN EJERCICIOS ANTERIORES A SU INCORPORACIÓN AL GRUPO, PENDIENTES DE COMPENSACIÓN (art. 67 e) y art 74.3 e) LIS).Ejercicio 2020. Pendiente de aplicación en períodos futuros. [02333]</t>
  </si>
  <si>
    <t>BASES IMPONIBLES NEGATIVAS DE LAS ENTIDADES EN EJERCICIOS ANTERIORES A SU INCORPORACIÓN AL GRUPO, PENDIENTES DE COMPENSACIÓN (art. 67 e) y art 74.3 e) LIS).Ejercicio 2021. Pendiente de aplicación a principio del período. [02516]</t>
  </si>
  <si>
    <t>BASES IMPONIBLES NEGATIVAS DE LAS ENTIDADES EN EJERCICIOS ANTERIORES A SU INCORPORACIÓN AL GRUPO, PENDIENTES DE COMPENSACIÓN (art. 67 e) y art 74.3 e) LIS).Ejercicio 2021. Aplicado en esta liquidación. [02517]</t>
  </si>
  <si>
    <t>BASES IMPONIBLES NEGATIVAS DE LAS ENTIDADES EN EJERCICIOS ANTERIORES A SU INCORPORACIÓN AL GRUPO, PENDIENTES DE COMPENSACIÓN (art. 67 e) y art 74.3 e) LIS).Ejercicio 2021. Pendiente de aplicación en períodos futuros. [02518]</t>
  </si>
  <si>
    <t>BASES IMPONIBLES NEGATIVAS DE LAS ENTIDADES EN EJERCICIOS ANTERIORES A SU INCORPORACIÓN AL GRUPO, PENDIENTES DE COMPENSACIÓN (art. 67 e) y art 74.3 e) LIS).Ejercicio 2022. Pendiente de aplicación a principio del período. [01607]</t>
  </si>
  <si>
    <t>BASES IMPONIBLES NEGATIVAS DE LAS ENTIDADES EN EJERCICIOS ANTERIORES A SU INCORPORACIÓN AL GRUPO, PENDIENTES DE COMPENSACIÓN (art. 67 e) y art 74.3 e) LIS).Ejercicio 2022. Aplicado en esta liquidación. [01608]</t>
  </si>
  <si>
    <t>BASES IMPONIBLES NEGATIVAS DE LAS ENTIDADES EN EJERCICIOS ANTERIORES A SU INCORPORACIÓN AL GRUPO, PENDIENTES DE COMPENSACIÓN (art. 67 e) y art 74.3 e) LIS).Ejercicio 2022. Pendiente de aplicación en períodos futuros. [01609]</t>
  </si>
  <si>
    <t>Régimen especial de buques y empresas navieras en Canarias: desglose de la compensación de bases imponibles negativas de las entidades en períodos anteriores a su incorporación al grupo, pendientes de compensaciónCompensación de base imponible especial año 2021. Pendiente de aplicación a principio
del período/generada en el período [02071]</t>
  </si>
  <si>
    <t>Régimen especial de buques y empresas navieras en Canarias: desglose de la compensación de bases imponibles negativas de las entidades en períodos anteriores a su incorporación al grupo, pendientes de compensaciónCompensación de base imponible especial año 2021.Aplicado en esta liquidación [02072]</t>
  </si>
  <si>
    <t>Régimen especial de buques y empresas navieras en Canarias: desglose de la compensación de bases imponibles negativas de las entidades en períodos anteriores a su incorporación al grupo, pendientes de compensaciónCompensación de base imponible especial año 2021. Pendiente de aplicación en
períodos futuros [02073]</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</si>
  <si>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2021. Pendiente de aplicación a principio
del período/generada en el período [02074]</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</si>
  <si>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2021.Aplicado en esta liquidación [02075]</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</si>
  <si>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2021. Pendiente de aplicación en
períodos futuros [02076]</t>
  </si>
  <si>
    <t>Régimen especial de buques y empresas navieras en Canarias: desglose de la compensación de bases imponibles negativas de las entidades en períodos anteriores a su incorporación al grupo, pendientes de compensaciónCompensación de base imponible especial año 2022. Pendiente de aplicación a principio
del período/generada en el período [02077]</t>
  </si>
  <si>
    <t>Régimen especial de buques y empresas navieras en Canarias: desglose de la compensación de bases imponibles negativas de las entidades en períodos anteriores a su incorporación al grupo, pendientes de compensaciónCompensación de base imponible especial año 2022.Aplicado en esta liquidación [02078]</t>
  </si>
  <si>
    <t>Régimen especial de buques y empresas navieras en Canarias: desglose de la compensación de bases imponibles negativas de las entidades en períodos anteriores a su incorporación al grupo, pendientes de compensaciónCompensación de base imponible especial año 2022. Pendiente de aplicación en
períodos futuros [02079]</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</si>
  <si>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2022. Pendiente de aplicación a principio
del período/generada en el período [02093]</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</si>
  <si>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2022 .Aplicado en esta liquidación [02094]</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</si>
  <si>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2022. Pendiente de aplicación en
períodos futuros [02095]</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</si>
  <si>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2023. Pendiente de aplicación a principio
del período/generada en el período [01353]</t>
  </si>
  <si>
    <t>Régimen especial de buques y empresas navieras en Canarias: desglose de la compensación de bases imponibles negativas de las entidades en períodos anteriores a su incorporación al grupo, pendientes de compensaciónSubtotal de compensación de base imponible especial. Pendiente de aplicación a principio del periodo/generada en el periodo[02096]</t>
  </si>
  <si>
    <t>Régimen especial de buques y empresas navieras en Canarias: desglose de la compensación de bases imponibles negativas de las entidades en períodos anteriores a su incorporación al grupo, pendientes de compensaciónSubtotal de compensación de base imponible especial .Aplicado en esta liquidación [02097]</t>
  </si>
  <si>
    <t>Régimen especial de buques y empresas navieras en Canarias: desglose de la compensación de bases imponibles negativas de las entidades en períodos anteriores a su incorporación al grupo, pendientes de compensaciónSubtotal de compensación de base imponible especial. Pendiente de aplicación en
períodos futuros [02098]</t>
  </si>
  <si>
    <t>Régimen especial de buques y empresas navieras en Canarias: desglose de la compensación de bases imponibles negativas de las entidades en períodos anteriores a su incorporación al grupo, pendientes de compensaciónSubtotal de compensación de base imponible resto actividades.. Pendiente de aplicación a principio del periodo/generada en el periodo[02099]</t>
  </si>
  <si>
    <t>Régimen especial de buques y empresas navieras en Canarias: desglose de la compensación de bases imponibles negativas de las entidades en períodos anteriores a su incorporación al grupo, pendientes de compensaciónSubtotal de compensación de base imponible resto actividades. .Aplicado en esta liquidación [02100]</t>
  </si>
  <si>
    <t>Régimen especial de buques y empresas navieras en Canarias: desglose de la compensación de bases imponibles negativas de las entidades en períodos anteriores a su incorporación al grupo, pendientes de compensaciónSubtotal de compensación de base imponible resto actividades.. Pendiente de aplicación en
períodos futuros [02101]</t>
  </si>
  <si>
    <t>&lt;/T22007L00&gt;</t>
  </si>
  <si>
    <t>COOPERATIVAS: CUOTAS POR PÉRDIDAS DE LAS ENTIDADES EN EJERCICIOS ANTERIORES A SU INCORPORACIÓN AL GRUPO, PENDIENTES DE COMPENSACIÓN.Ejercicio 2000.Pendiente de aplicación a principio del período [00676]</t>
  </si>
  <si>
    <t>COOPERATIVAS: CUOTAS POR PÉRDIDAS DE LAS ENTIDADES EN EJERCICIOS ANTERIORES A SU INCORPORACIÓN AL GRUPO, PENDIENTES DE COMPENSACIÓN.Ejercicio 2000.Aplicado en esta liquidación [00677]</t>
  </si>
  <si>
    <t>COOPERATIVAS: CUOTAS POR PÉRDIDAS DE LAS ENTIDADES EN EJERCICIOS ANTERIORES A SU INCORPORACIÓN AL GRUPO, PENDIENTES DE COMPENSACIÓN.Ejercicio 2000.Pendiente de aplicación en períodos futuros [03163]</t>
  </si>
  <si>
    <t>COOPERATIVAS: CUOTAS POR PÉRDIDAS DE LAS ENTIDADES EN EJERCICIOS ANTERIORES A SU INCORPORACIÓN AL GRUPO, PENDIENTES DE COMPENSACIÓN.Ejercicio 2001.Pendiente de aplicación a principio del período [00679]</t>
  </si>
  <si>
    <t>COOPERATIVAS: CUOTAS POR PÉRDIDAS DE LAS ENTIDADES EN EJERCICIOS ANTERIORES A SU INCORPORACIÓN AL GRUPO, PENDIENTES DE COMPENSACIÓN.Ejercicio 2001.Aplicado en esta liquidación [00680]</t>
  </si>
  <si>
    <t>COOPERATIVAS: CUOTAS POR PÉRDIDAS DE LAS ENTIDADES EN EJERCICIOS ANTERIORES A SU INCORPORACIÓN AL GRUPO, PENDIENTES DE COMPENSACIÓN.Ejercicio 2001.Pendiente de aplicación en períodos futuros [00681]</t>
  </si>
  <si>
    <t>COOPERATIVAS: CUOTAS POR PÉRDIDAS DE LAS ENTIDADES EN EJERCICIOS ANTERIORES A SU INCORPORACIÓN AL GRUPO, PENDIENTES DE COMPENSACIÓN.Ejercicio 2002.Pendiente de aplicación a principio del período [00682]</t>
  </si>
  <si>
    <t>COOPERATIVAS: CUOTAS POR PÉRDIDAS DE LAS ENTIDADES EN EJERCICIOS ANTERIORES A SU INCORPORACIÓN AL GRUPO, PENDIENTES DE COMPENSACIÓN.Ejercicio 2002.Aplicado en esta liquidación [00683]</t>
  </si>
  <si>
    <t>COOPERATIVAS: CUOTAS POR PÉRDIDAS DE LAS ENTIDADES EN EJERCICIOS ANTERIORES A SU INCORPORACIÓN AL GRUPO, PENDIENTES DE COMPENSACIÓN.Ejercicio 2002.Pendiente de aplicación en períodos futuros [00684]</t>
  </si>
  <si>
    <t>COOPERATIVAS: CUOTAS POR PÉRDIDAS DE LAS ENTIDADES EN EJERCICIOS ANTERIORES A SU INCORPORACIÓN AL GRUPO, PENDIENTES DE COMPENSACIÓN.Ejercicio 2003.Pendiente de aplicación a principio del período [00685]</t>
  </si>
  <si>
    <t>COOPERATIVAS: CUOTAS POR PÉRDIDAS DE LAS ENTIDADES EN EJERCICIOS ANTERIORES A SU INCORPORACIÓN AL GRUPO, PENDIENTES DE COMPENSACIÓN.Ejercicio 2003.Aplicado en esta liquidación [00686]</t>
  </si>
  <si>
    <t>COOPERATIVAS: CUOTAS POR PÉRDIDAS DE LAS ENTIDADES EN EJERCICIOS ANTERIORES A SU INCORPORACIÓN AL GRUPO, PENDIENTES DE COMPENSACIÓN.Ejercicio 2003.Pendiente de aplicación en períodos futuros [00687]</t>
  </si>
  <si>
    <t>COOPERATIVAS: CUOTAS POR PÉRDIDAS DE LAS ENTIDADES EN EJERCICIOS ANTERIORES A SU INCORPORACIÓN AL GRUPO, PENDIENTES DE COMPENSACIÓN.Ejercicio 2004.Pendiente de aplicación a principio del período [00688]</t>
  </si>
  <si>
    <t>COOPERATIVAS: CUOTAS POR PÉRDIDAS DE LAS ENTIDADES EN EJERCICIOS ANTERIORES A SU INCORPORACIÓN AL GRUPO, PENDIENTES DE COMPENSACIÓN.Ejercicio 2004.Aplicado en esta liquidación [00689]</t>
  </si>
  <si>
    <t>COOPERATIVAS: CUOTAS POR PÉRDIDAS DE LAS ENTIDADES EN EJERCICIOS ANTERIORES A SU INCORPORACIÓN AL GRUPO, PENDIENTES DE COMPENSACIÓN.Ejercicio 2004.Pendiente de aplicación en períodos futuros [00690]</t>
  </si>
  <si>
    <t>COOPERATIVAS: CUOTAS POR PÉRDIDAS DE LAS ENTIDADES EN EJERCICIOS ANTERIORES A SU INCORPORACIÓN AL GRUPO, PENDIENTES DE COMPENSACIÓN.Ejercicio 2005.Pendiente de aplicación a principio del período [00691]</t>
  </si>
  <si>
    <t>COOPERATIVAS: CUOTAS POR PÉRDIDAS DE LAS ENTIDADES EN EJERCICIOS ANTERIORES A SU INCORPORACIÓN AL GRUPO, PENDIENTES DE COMPENSACIÓN.Ejercicio 2005.Aplicado en esta liquidación [00692]</t>
  </si>
  <si>
    <t>COOPERATIVAS: CUOTAS POR PÉRDIDAS DE LAS ENTIDADES EN EJERCICIOS ANTERIORES A SU INCORPORACIÓN AL GRUPO, PENDIENTES DE COMPENSACIÓN.Ejercicio 2005.Pendiente de aplicación en períodos futuros [00693]</t>
  </si>
  <si>
    <t>COOPERATIVAS: CUOTAS POR PÉRDIDAS DE LAS ENTIDADES EN EJERCICIOS ANTERIORES A SU INCORPORACIÓN AL GRUPO, PENDIENTES DE COMPENSACIÓN.Ejercicio 2006.Pendiente de aplicación a principio del período [00623]</t>
  </si>
  <si>
    <t>COOPERATIVAS: CUOTAS POR PÉRDIDAS DE LAS ENTIDADES EN EJERCICIOS ANTERIORES A SU INCORPORACIÓN AL GRUPO, PENDIENTES DE COMPENSACIÓN.Ejercicio 2006.Aplicado en esta liquidación [00624]</t>
  </si>
  <si>
    <t>COOPERATIVAS: CUOTAS POR PÉRDIDAS DE LAS ENTIDADES EN EJERCICIOS ANTERIORES A SU INCORPORACIÓN AL GRUPO, PENDIENTES DE COMPENSACIÓN.Ejercicio 2006.Pendiente de aplicación en períodos futuros [00672]</t>
  </si>
  <si>
    <t>COOPERATIVAS: CUOTAS POR PÉRDIDAS DE LAS ENTIDADES EN EJERCICIOS ANTERIORES A SU INCORPORACIÓN AL GRUPO, PENDIENTES DE COMPENSACIÓN.Ejercicio 2007.Pendiente de aplicación a principio del período [00279]</t>
  </si>
  <si>
    <t>COOPERATIVAS: CUOTAS POR PÉRDIDAS DE LAS ENTIDADES EN EJERCICIOS ANTERIORES A SU INCORPORACIÓN AL GRUPO, PENDIENTES DE COMPENSACIÓN.Ejercicio 2007.Aplicado en esta liquidación [00280]</t>
  </si>
  <si>
    <t>COOPERATIVAS: CUOTAS POR PÉRDIDAS DE LAS ENTIDADES EN EJERCICIOS ANTERIORES A SU INCORPORACIÓN AL GRUPO, PENDIENTES DE COMPENSACIÓN.Ejercicio 2007.Pendiente de aplicación en períodos futuros [00281]</t>
  </si>
  <si>
    <t>COOPERATIVAS: CUOTAS POR PÉRDIDAS DE LAS ENTIDADES EN EJERCICIOS ANTERIORES A SU INCORPORACIÓN AL GRUPO, PENDIENTES DE COMPENSACIÓN.Ejercicio 2008.Pendiente de aplicación a principio del período [00587]</t>
  </si>
  <si>
    <t>COOPERATIVAS: CUOTAS POR PÉRDIDAS DE LAS ENTIDADES EN EJERCICIOS ANTERIORES A SU INCORPORACIÓN AL GRUPO, PENDIENTES DE COMPENSACIÓN.Ejercicio 2008.Aplicado en esta liquidación [00515]</t>
  </si>
  <si>
    <t>COOPERATIVAS: CUOTAS POR PÉRDIDAS DE LAS ENTIDADES EN EJERCICIOS ANTERIORES A SU INCORPORACIÓN AL GRUPO, PENDIENTES DE COMPENSACIÓN.Ejercicio 2008.Pendiente de aplicación en períodos futuros [00900]</t>
  </si>
  <si>
    <t>COOPERATIVAS: CUOTAS POR PÉRDIDAS DE LAS ENTIDADES EN EJERCICIOS ANTERIORES A SU INCORPORACIÓN AL GRUPO, PENDIENTES DE COMPENSACIÓN.Ejercicio 2009.Pendiente de aplicación a principio del período [00059]</t>
  </si>
  <si>
    <t>COOPERATIVAS: CUOTAS POR PÉRDIDAS DE LAS ENTIDADES EN EJERCICIOS ANTERIORES A SU INCORPORACIÓN AL GRUPO, PENDIENTES DE COMPENSACIÓN.Ejercicio 2009.Aplicado en esta liquidación [00099]</t>
  </si>
  <si>
    <t>COOPERATIVAS: CUOTAS POR PÉRDIDAS DE LAS ENTIDADES EN EJERCICIOS ANTERIORES A SU INCORPORACIÓN AL GRUPO, PENDIENTES DE COMPENSACIÓN.Ejercicio 2009.Pendiente de aplicación en períodos futuros [00100]</t>
  </si>
  <si>
    <t>COOPERATIVAS: CUOTAS POR PÉRDIDAS DE LAS ENTIDADES EN EJERCICIOS ANTERIORES A SU INCORPORACIÓN AL GRUPO, PENDIENTES DE COMPENSACIÓN.Ejercicio 2010.Pendiente de aplicación a principio del período [00017]</t>
  </si>
  <si>
    <t>COOPERATIVAS: CUOTAS POR PÉRDIDAS DE LAS ENTIDADES EN EJERCICIOS ANTERIORES A SU INCORPORACIÓN AL GRUPO, PENDIENTES DE COMPENSACIÓN.Ejercicio 2010.Aplicado en esta liquidación [00018]</t>
  </si>
  <si>
    <t>COOPERATIVAS: CUOTAS POR PÉRDIDAS DE LAS ENTIDADES EN EJERCICIOS ANTERIORES A SU INCORPORACIÓN AL GRUPO, PENDIENTES DE COMPENSACIÓN.Ejercicio 2010.Pendiente de aplicación en períodos futuros [00019]</t>
  </si>
  <si>
    <t>COOPERATIVAS: CUOTAS POR PÉRDIDAS DE LAS ENTIDADES EN EJERCICIOS ANTERIORES A SU INCORPORACIÓN AL GRUPO, PENDIENTES DE COMPENSACIÓN.Ejercicio 2011.Pendiente de aplicación a principio del período [00332]</t>
  </si>
  <si>
    <t>COOPERATIVAS: CUOTAS POR PÉRDIDAS DE LAS ENTIDADES EN EJERCICIOS ANTERIORES A SU INCORPORACIÓN AL GRUPO, PENDIENTES DE COMPENSACIÓN.Ejercicio 2011.Aplicado en esta liquidación [00333]</t>
  </si>
  <si>
    <t>COOPERATIVAS: CUOTAS POR PÉRDIDAS DE LAS ENTIDADES EN EJERCICIOS ANTERIORES A SU INCORPORACIÓN AL GRUPO, PENDIENTES DE COMPENSACIÓN.Ejercicio 2011.Pendiente de aplicación en períodos futuros [00334]</t>
  </si>
  <si>
    <t>COOPERATIVAS: CUOTAS POR PÉRDIDAS DE LAS ENTIDADES EN EJERCICIOS ANTERIORES A SU INCORPORACIÓN AL GRUPO, PENDIENTES DE COMPENSACIÓN.Ejercicio 2012.Pendiente de aplicación a principio del período [00335]</t>
  </si>
  <si>
    <t>COOPERATIVAS: CUOTAS POR PÉRDIDAS DE LAS ENTIDADES EN EJERCICIOS ANTERIORES A SU INCORPORACIÓN AL GRUPO, PENDIENTES DE COMPENSACIÓN.Ejercicio 2012.Aplicado en esta liquidación [00336]</t>
  </si>
  <si>
    <t>COOPERATIVAS: CUOTAS POR PÉRDIDAS DE LAS ENTIDADES EN EJERCICIOS ANTERIORES A SU INCORPORACIÓN AL GRUPO, PENDIENTES DE COMPENSACIÓN.Ejercicio 2012.Pendiente de aplicación en períodos futuros [00337]</t>
  </si>
  <si>
    <t>COOPERATIVAS: CUOTAS POR PÉRDIDAS DE LAS ENTIDADES EN EJERCICIOS ANTERIORES A SU INCORPORACIÓN AL GRUPO, PENDIENTES DE COMPENSACIÓN.Ejercicio 2013.Pendiente de aplicación a principio del período [00338]</t>
  </si>
  <si>
    <t>COOPERATIVAS: CUOTAS POR PÉRDIDAS DE LAS ENTIDADES EN EJERCICIOS ANTERIORES A SU INCORPORACIÓN AL GRUPO, PENDIENTES DE COMPENSACIÓN.Ejercicio 2013.Aplicado en esta liquidación [00339]</t>
  </si>
  <si>
    <t>COOPERATIVAS: CUOTAS POR PÉRDIDAS DE LAS ENTIDADES EN EJERCICIOS ANTERIORES A SU INCORPORACIÓN AL GRUPO, PENDIENTES DE COMPENSACIÓN.Ejercicio 2013.Pendiente de aplicación en períodos futuros [00340]</t>
  </si>
  <si>
    <t>COOPERATIVAS: CUOTAS POR PÉRDIDAS DE LAS ENTIDADES EN EJERCICIOS ANTERIORES A SU INCORPORACIÓN AL GRUPO, PENDIENTES DE COMPENSACIÓN.Ejercicio 2014.Pendiente de aplicación a principio del período [00064]</t>
  </si>
  <si>
    <t>COOPERATIVAS: CUOTAS POR PÉRDIDAS DE LAS ENTIDADES EN EJERCICIOS ANTERIORES A SU INCORPORACIÓN AL GRUPO, PENDIENTES DE COMPENSACIÓN.Ejercicio 2014.Aplicado en esta liquidación [00901]</t>
  </si>
  <si>
    <t>COOPERATIVAS: CUOTAS POR PÉRDIDAS DE LAS ENTIDADES EN EJERCICIOS ANTERIORES A SU INCORPORACIÓN AL GRUPO, PENDIENTES DE COMPENSACIÓN.Ejercicio 2014.Pendiente de aplicación en períodos futuros [00902]</t>
  </si>
  <si>
    <t>COOPERATIVAS: CUOTAS POR PÉRDIDAS DE LAS ENTIDADES EN EJERCICIOS ANTERIORES A SU INCORPORACIÓN AL GRUPO, PENDIENTES DE COMPENSACIÓN.Ejercicio 2015.Pendiente de aplicación a principio del período [00341]</t>
  </si>
  <si>
    <t>COOPERATIVAS: CUOTAS POR PÉRDIDAS DE LAS ENTIDADES EN EJERCICIOS ANTERIORES A SU INCORPORACIÓN AL GRUPO, PENDIENTES DE COMPENSACIÓN.Ejercicio 2015.Aplicado en esta liquidación [00342]</t>
  </si>
  <si>
    <t>COOPERATIVAS: CUOTAS POR PÉRDIDAS DE LAS ENTIDADES EN EJERCICIOS ANTERIORES A SU INCORPORACIÓN AL GRUPO, PENDIENTES DE COMPENSACIÓN.Ejercicio 2015.Pendiente de aplicación en períodos futuros [00343]</t>
  </si>
  <si>
    <t>COOPERATIVAS: CUOTAS POR PÉRDIDAS DE LAS ENTIDADES EN EJERCICIOS ANTERIORES A SU INCORPORACIÓN AL GRUPO, PENDIENTES DE COMPENSACIÓN.Ejercicio 2016.Pendiente de aplicación a principio del período [01896]</t>
  </si>
  <si>
    <t>COOPERATIVAS: CUOTAS POR PÉRDIDAS DE LAS ENTIDADES EN EJERCICIOS ANTERIORES A SU INCORPORACIÓN AL GRUPO, PENDIENTES DE COMPENSACIÓN.Ejercicio 2016.Aplicado en esta liquidación [01897]</t>
  </si>
  <si>
    <t>COOPERATIVAS: CUOTAS POR PÉRDIDAS DE LAS ENTIDADES EN EJERCICIOS ANTERIORES A SU INCORPORACIÓN AL GRUPO, PENDIENTES DE COMPENSACIÓN.Ejercicio 2016.Pendiente de aplicación en períodos futuros [01898]</t>
  </si>
  <si>
    <t>COOPERATIVAS: CUOTAS POR PÉRDIDAS DE LAS ENTIDADES EN EJERCICIOS ANTERIORES A SU INCORPORACIÓN AL GRUPO, PENDIENTES DE COMPENSACIÓN.Ejercicio 2017.Pendiente de aplicación a principio del período [01170]</t>
  </si>
  <si>
    <t>COOPERATIVAS: CUOTAS POR PÉRDIDAS DE LAS ENTIDADES EN EJERCICIOS ANTERIORES A SU INCORPORACIÓN AL GRUPO, PENDIENTES DE COMPENSACIÓN.Ejercicio 2017.Aplicado en esta liquidación [01171]</t>
  </si>
  <si>
    <t>COOPERATIVAS: CUOTAS POR PÉRDIDAS DE LAS ENTIDADES EN EJERCICIOS ANTERIORES A SU INCORPORACIÓN AL GRUPO, PENDIENTES DE COMPENSACIÓN.Ejercicio 2017.Pendiente de aplicación en períodos futuros [01172]</t>
  </si>
  <si>
    <t>COOPERATIVAS: CUOTAS POR PÉRDIDAS DE LAS ENTIDADES EN EJERCICIOS ANTERIORES A SU INCORPORACIÓN AL GRUPO, PENDIENTES DE COMPENSACIÓN.Ejercicio 2018. Pendiente de aplicación a principio del período [02619]</t>
  </si>
  <si>
    <t>COOPERATIVAS: CUOTAS POR PÉRDIDAS DE LAS ENTIDADES EN EJERCICIOS ANTERIORES A SU INCORPORACIÓN AL GRUPO, PENDIENTES DE COMPENSACIÓN.Ejercicio 2018.Aplicado en esta liquidación [02620]</t>
  </si>
  <si>
    <t>COOPERATIVAS: CUOTAS POR PÉRDIDAS DE LAS ENTIDADES EN EJERCICIOS ANTERIORES A SU INCORPORACIÓN AL GRUPO, PENDIENTES DE COMPENSACIÓN.Ejercicio 2018.Pendiente de aplicación en períodos futuros [02621]</t>
  </si>
  <si>
    <t>COOPERATIVAS: CUOTAS POR PÉRDIDAS DE LAS ENTIDADES EN EJERCICIOS ANTERIORES A SU INCORPORACIÓN AL GRUPO, PENDIENTES DE COMPENSACIÓN.Ejercicio 2019.Pendiente de aplicación a principio del período [01140]</t>
  </si>
  <si>
    <t>COOPERATIVAS: CUOTAS POR PÉRDIDAS DE LAS ENTIDADES EN EJERCICIOS ANTERIORES A SU INCORPORACIÓN AL GRUPO, PENDIENTES DE COMPENSACIÓN.Ejercicio 2019.Aplicado en esta liquidación [01141]</t>
  </si>
  <si>
    <t>COOPERATIVAS: CUOTAS POR PÉRDIDAS DE LAS ENTIDADES EN EJERCICIOS ANTERIORES A SU INCORPORACIÓN AL GRUPO, PENDIENTES DE COMPENSACIÓN.Ejercicio 2019.Pendiente de aplicación en períodos futuros [01142]</t>
  </si>
  <si>
    <t>COOPERATIVAS: CUOTAS POR PÉRDIDAS DE LAS ENTIDADES EN EJERCICIOS ANTERIORES A SU INCORPORACIÓN AL GRUPO, PENDIENTES DE COMPENSACIÓN.Ejercicio 2020. Pendiente de aplicación a principio del período. [02334]</t>
  </si>
  <si>
    <t>COOPERATIVAS: CUOTAS POR PÉRDIDAS DE LAS ENTIDADES EN EJERCICIOS ANTERIORES A SU INCORPORACIÓN AL GRUPO, PENDIENTES DE COMPENSACIÓN.Ejercicio 2020. Aplicado en esta liquidación. [02335]</t>
  </si>
  <si>
    <t>COOPERATIVAS: CUOTAS POR PÉRDIDAS DE LAS ENTIDADES EN EJERCICIOS ANTERIORES A SU INCORPORACIÓN AL GRUPO, PENDIENTES DE COMPENSACIÓN.Ejercicio 2020. Pendiente de aplicación en períodos futuros. [02336]</t>
  </si>
  <si>
    <t>COOPERATIVAS: CUOTAS POR PÉRDIDAS DE LAS ENTIDADES EN EJERCICIOS ANTERIORES A SU INCORPORACIÓN AL GRUPO, PENDIENTES DE COMPENSACIÓN.Ejercicio 2021. Pendiente de aplicación a principio del período. [02519]</t>
  </si>
  <si>
    <t>COOPERATIVAS: CUOTAS POR PÉRDIDAS DE LAS ENTIDADES EN EJERCICIOS ANTERIORES A SU INCORPORACIÓN AL GRUPO, PENDIENTES DE COMPENSACIÓN.Ejercicio 2021. Aplicado en esta liquidación. [02520]</t>
  </si>
  <si>
    <t>COOPERATIVAS: CUOTAS POR PÉRDIDAS DE LAS ENTIDADES EN EJERCICIOS ANTERIORES A SU INCORPORACIÓN AL GRUPO, PENDIENTES DE COMPENSACIÓN.Ejercicio 2021. Pendiente de aplicación en períodos futuros. [02521]</t>
  </si>
  <si>
    <t>COOPERATIVAS: CUOTAS POR PÉRDIDAS DE LAS ENTIDADES EN EJERCICIOS ANTERIORES A SU INCORPORACIÓN AL GRUPO, PENDIENTES DE COMPENSACIÓN.Ejercicio 2022. Pendiente de aplicación a principio del período. [01610]</t>
  </si>
  <si>
    <t>COOPERATIVAS: CUOTAS POR PÉRDIDAS DE LAS ENTIDADES EN EJERCICIOS ANTERIORES A SU INCORPORACIÓN AL GRUPO, PENDIENTES DE COMPENSACIÓN.Ejercicio 2022. Aplicado en esta liquidación. [01611]</t>
  </si>
  <si>
    <t>COOPERATIVAS: CUOTAS POR PÉRDIDAS DE LAS ENTIDADES EN EJERCICIOS ANTERIORES A SU INCORPORACIÓN AL GRUPO, PENDIENTES DE COMPENSACIÓN.Ejercicio 2022. Pendiente de aplicación en períodos futuros. [01612]</t>
  </si>
  <si>
    <t>&lt;/T22007L01&gt;</t>
  </si>
  <si>
    <t>Impuesto Sobre Sociedades. Régimen de consolidación Fiscal.BASES IMPONIBLES NEGATIVAS DE LAS ENTIDADES EN EJERCICIOS ANTERIORES A SU INCORPORACIÓN AL GRUPO O, EN SU CASO, AL GRUPO PREVIO. PENDIENTES DE COMPENSACIÓN (art. 67 e) LIS)</t>
  </si>
  <si>
    <t>Fecha de incorporación al grupo (AAAAMMDD)</t>
  </si>
  <si>
    <t>BASES IMPONIBLES NEGATIVAS DE LAS ENTIDADES EN EJERCICIOS ANTERIORES A SU INCORPORACIÓN AL GRUPO O, EN SU CASO, AL GRUPO PREVIO. PENDIENTES DE COMPENSACIÓN (art. 67 e) LIS).Ejercicio 1997.Pendiente de aplicación a principio del período [01033]</t>
  </si>
  <si>
    <t>BASES IMPONIBLES NEGATIVAS DE LAS ENTIDADES EN EJERCICIOS ANTERIORES A SU INCORPORACIÓN AL GRUPO O, EN SU CASO, AL GRUPO PREVIO. PENDIENTES DE COMPENSACIÓN (art. 67 e) LIS).Ejercicio 1997.Aplicado en esta liquidación [01034]</t>
  </si>
  <si>
    <t>BASES IMPONIBLES NEGATIVAS DE LAS ENTIDADES EN EJERCICIOS ANTERIORES A SU INCORPORACIÓN AL GRUPO O, EN SU CASO, AL GRUPO PREVIO. PENDIENTES DE COMPENSACIÓN (art. 67 e) LIS).Ejercicio 1997.Pendiente de aplicación en períodos futuros [02671]</t>
  </si>
  <si>
    <t>BASES IMPONIBLES NEGATIVAS DE LAS ENTIDADES EN EJERCICIOS ANTERIORES A SU INCORPORACIÓN AL GRUPO O, EN SU CASO, AL GRUPO PREVIO. PENDIENTES DE COMPENSACIÓN (art. 67 e) LIS).Ejercicio 1998.Pendiente de aplicación a principio del período [01035]</t>
  </si>
  <si>
    <t>BASES IMPONIBLES NEGATIVAS DE LAS ENTIDADES EN EJERCICIOS ANTERIORES A SU INCORPORACIÓN AL GRUPO O, EN SU CASO, AL GRUPO PREVIO. PENDIENTES DE COMPENSACIÓN (art. 67 e) LIS).Ejercicio 1998.Aplicado en esta liquidación [01036]</t>
  </si>
  <si>
    <t>BASES IMPONIBLES NEGATIVAS DE LAS ENTIDADES EN EJERCICIOS ANTERIORES A SU INCORPORACIÓN AL GRUPO O, EN SU CASO, AL GRUPO PREVIO. PENDIENTES DE COMPENSACIÓN (art. 67 e) LIS).Ejercicio 1998.Pendiente de aplicación en períodos futuros [01037]</t>
  </si>
  <si>
    <t>BASES IMPONIBLES NEGATIVAS DE LAS ENTIDADES EN EJERCICIOS ANTERIORES A SU INCORPORACIÓN AL GRUPO O, EN SU CASO, AL GRUPO PREVIO. PENDIENTES DE COMPENSACIÓN (art. 67 e) LIS).Ejercicio 1999.Pendiente de aplicación a principio del período [01038]</t>
  </si>
  <si>
    <t>BASES IMPONIBLES NEGATIVAS DE LAS ENTIDADES EN EJERCICIOS ANTERIORES A SU INCORPORACIÓN AL GRUPO O, EN SU CASO, AL GRUPO PREVIO. PENDIENTES DE COMPENSACIÓN (art. 67 e) LIS).Ejercicio 1999.Aplicado en esta liquidación [01039]</t>
  </si>
  <si>
    <t>BASES IMPONIBLES NEGATIVAS DE LAS ENTIDADES EN EJERCICIOS ANTERIORES A SU INCORPORACIÓN AL GRUPO O, EN SU CASO, AL GRUPO PREVIO. PENDIENTES DE COMPENSACIÓN (art. 67 e) LIS).Ejercicio 1999.Pendiente de aplicación en períodos futuros [01040]</t>
  </si>
  <si>
    <t>BASES IMPONIBLES NEGATIVAS DE LAS ENTIDADES EN EJERCICIOS ANTERIORES A SU INCORPORACIÓN AL GRUPO O, EN SU CASO, AL GRUPO PREVIO. PENDIENTES DE COMPENSACIÓN (art. 67 e) LIS).Ejercicio 2000.Pendiente de aplicación a principio del período [01041]</t>
  </si>
  <si>
    <t>BASES IMPONIBLES NEGATIVAS DE LAS ENTIDADES EN EJERCICIOS ANTERIORES A SU INCORPORACIÓN AL GRUPO O, EN SU CASO, AL GRUPO PREVIO. PENDIENTES DE COMPENSACIÓN (art. 67 e) LIS).Ejercicio 2000.Aplicado en esta liquidación [01042]</t>
  </si>
  <si>
    <t>BASES IMPONIBLES NEGATIVAS DE LAS ENTIDADES EN EJERCICIOS ANTERIORES A SU INCORPORACIÓN AL GRUPO O, EN SU CASO, AL GRUPO PREVIO. PENDIENTES DE COMPENSACIÓN (art. 67 e) LIS).Ejercicio 2000.Pendiente de aplicación en períodos futuros [01043]</t>
  </si>
  <si>
    <t>BASES IMPONIBLES NEGATIVAS DE LAS ENTIDADES EN EJERCICIOS ANTERIORES A SU INCORPORACIÓN AL GRUPO O, EN SU CASO, AL GRUPO PREVIO. PENDIENTES DE COMPENSACIÓN (art. 67 e) LIS).Ejercicio 2001.Pendiente de aplicación a principio del período [01044]</t>
  </si>
  <si>
    <t>BASES IMPONIBLES NEGATIVAS DE LAS ENTIDADES EN EJERCICIOS ANTERIORES A SU INCORPORACIÓN AL GRUPO O, EN SU CASO, AL GRUPO PREVIO. PENDIENTES DE COMPENSACIÓN (art. 67 e) LIS).Ejercicio 2001.Aplicado en esta liquidación [01045]</t>
  </si>
  <si>
    <t>BASES IMPONIBLES NEGATIVAS DE LAS ENTIDADES EN EJERCICIOS ANTERIORES A SU INCORPORACIÓN AL GRUPO O, EN SU CASO, AL GRUPO PREVIO. PENDIENTES DE COMPENSACIÓN (art. 67 e) LIS).Ejercicio 2001.Pendiente de aplicación en períodos futuros [01046]</t>
  </si>
  <si>
    <t>BASES IMPONIBLES NEGATIVAS DE LAS ENTIDADES EN EJERCICIOS ANTERIORES A SU INCORPORACIÓN AL GRUPO O, EN SU CASO, AL GRUPO PREVIO. PENDIENTES DE COMPENSACIÓN (art. 67 e) LIS).Ejercicio 2002.Pendiente de aplicación a principio del período [01047]</t>
  </si>
  <si>
    <t>BASES IMPONIBLES NEGATIVAS DE LAS ENTIDADES EN EJERCICIOS ANTERIORES A SU INCORPORACIÓN AL GRUPO O, EN SU CASO, AL GRUPO PREVIO. PENDIENTES DE COMPENSACIÓN (art. 67 e) LIS).Ejercicio 2002.Aplicado en esta liquidación [01048]</t>
  </si>
  <si>
    <t>BASES IMPONIBLES NEGATIVAS DE LAS ENTIDADES EN EJERCICIOS ANTERIORES A SU INCORPORACIÓN AL GRUPO O, EN SU CASO, AL GRUPO PREVIO. PENDIENTES DE COMPENSACIÓN (art. 67 e) LIS).Ejercicio 2002.Pendiente de aplicación en períodos futuros [01049]</t>
  </si>
  <si>
    <t>BASES IMPONIBLES NEGATIVAS DE LAS ENTIDADES EN EJERCICIOS ANTERIORES A SU INCORPORACIÓN AL GRUPO O, EN SU CASO, AL GRUPO PREVIO. PENDIENTES DE COMPENSACIÓN (art. 67 e) LIS).Ejercicio 2003.Pendiente de aplicación a principio del período [01050]</t>
  </si>
  <si>
    <t>BASES IMPONIBLES NEGATIVAS DE LAS ENTIDADES EN EJERCICIOS ANTERIORES A SU INCORPORACIÓN AL GRUPO O, EN SU CASO, AL GRUPO PREVIO. PENDIENTES DE COMPENSACIÓN (art. 67 e) LIS).Ejercicio 2003.Aplicado en esta liquidación [01051]</t>
  </si>
  <si>
    <t>BASES IMPONIBLES NEGATIVAS DE LAS ENTIDADES EN EJERCICIOS ANTERIORES A SU INCORPORACIÓN AL GRUPO O, EN SU CASO, AL GRUPO PREVIO. PENDIENTES DE COMPENSACIÓN (art. 67 e) LIS).Ejercicio 2003.Pendiente de aplicación en períodos futuros [01052]</t>
  </si>
  <si>
    <t>BASES IMPONIBLES NEGATIVAS DE LAS ENTIDADES EN EJERCICIOS ANTERIORES A SU INCORPORACIÓN AL GRUPO O, EN SU CASO, AL GRUPO PREVIO. PENDIENTES DE COMPENSACIÓN (art. 67 e) LIS).Ejercicio 2004.Pendiente de aplicación a principio del período [01053]</t>
  </si>
  <si>
    <t>BASES IMPONIBLES NEGATIVAS DE LAS ENTIDADES EN EJERCICIOS ANTERIORES A SU INCORPORACIÓN AL GRUPO O, EN SU CASO, AL GRUPO PREVIO. PENDIENTES DE COMPENSACIÓN (art. 67 e) LIS).Ejercicio 2004.Aplicado en esta liquidación [01054]</t>
  </si>
  <si>
    <t>BASES IMPONIBLES NEGATIVAS DE LAS ENTIDADES EN EJERCICIOS ANTERIORES A SU INCORPORACIÓN AL GRUPO O, EN SU CASO, AL GRUPO PREVIO. PENDIENTES DE COMPENSACIÓN (art. 67 e) LIS).Ejercicio 2004.Pendiente de aplicación en períodos futuros [01055]</t>
  </si>
  <si>
    <t>BASES IMPONIBLES NEGATIVAS DE LAS ENTIDADES EN EJERCICIOS ANTERIORES A SU INCORPORACIÓN AL GRUPO O, EN SU CASO, AL GRUPO PREVIO. PENDIENTES DE COMPENSACIÓN (art. 67 e) LIS).Ejercicio 2005.Pendiente de aplicación a principio del período [01056]</t>
  </si>
  <si>
    <t>BASES IMPONIBLES NEGATIVAS DE LAS ENTIDADES EN EJERCICIOS ANTERIORES A SU INCORPORACIÓN AL GRUPO O, EN SU CASO, AL GRUPO PREVIO. PENDIENTES DE COMPENSACIÓN (art. 67 e) LIS).Ejercicio 2005.Aplicado en esta liquidación [01057]</t>
  </si>
  <si>
    <t>BASES IMPONIBLES NEGATIVAS DE LAS ENTIDADES EN EJERCICIOS ANTERIORES A SU INCORPORACIÓN AL GRUPO O, EN SU CASO, AL GRUPO PREVIO. PENDIENTES DE COMPENSACIÓN (art. 67 e) LIS).Ejercicio 2005.Pendiente de aplicación en períodos futuros [01058]</t>
  </si>
  <si>
    <t>BASES IMPONIBLES NEGATIVAS DE LAS ENTIDADES EN EJERCICIOS ANTERIORES A SU INCORPORACIÓN AL GRUPO O, EN SU CASO, AL GRUPO PREVIO. PENDIENTES DE COMPENSACIÓN (art. 67 e) LIS).Ejercicio 2006.Pendiente de aplicación a principio del período [01059]</t>
  </si>
  <si>
    <t>BASES IMPONIBLES NEGATIVAS DE LAS ENTIDADES EN EJERCICIOS ANTERIORES A SU INCORPORACIÓN AL GRUPO O, EN SU CASO, AL GRUPO PREVIO. PENDIENTES DE COMPENSACIÓN (art. 67 e) LIS).Ejercicio 2006.Aplicado en esta liquidación [01060]</t>
  </si>
  <si>
    <t>BASES IMPONIBLES NEGATIVAS DE LAS ENTIDADES EN EJERCICIOS ANTERIORES A SU INCORPORACIÓN AL GRUPO O, EN SU CASO, AL GRUPO PREVIO. PENDIENTES DE COMPENSACIÓN (art. 67 e) LIS).Ejercicio 2006.Pendiente de aplicación en períodos futuros [01061]</t>
  </si>
  <si>
    <t>BASES IMPONIBLES NEGATIVAS DE LAS ENTIDADES EN EJERCICIOS ANTERIORES A SU INCORPORACIÓN AL GRUPO O, EN SU CASO, AL GRUPO PREVIO. PENDIENTES DE COMPENSACIÓN (art. 67 e) LIS).Ejercicio 2007.Pendiente de aplicación a principio del período [01062]</t>
  </si>
  <si>
    <t>BASES IMPONIBLES NEGATIVAS DE LAS ENTIDADES EN EJERCICIOS ANTERIORES A SU INCORPORACIÓN AL GRUPO O, EN SU CASO, AL GRUPO PREVIO. PENDIENTES DE COMPENSACIÓN (art. 67 e) LIS).Ejercicio 2007.Aplicado en esta liquidación [01063]</t>
  </si>
  <si>
    <t>BASES IMPONIBLES NEGATIVAS DE LAS ENTIDADES EN EJERCICIOS ANTERIORES A SU INCORPORACIÓN AL GRUPO O, EN SU CASO, AL GRUPO PREVIO. PENDIENTES DE COMPENSACIÓN (art. 67 e) LIS).Ejercicio 2007.Pendiente de aplicación en períodos futuros [01064]</t>
  </si>
  <si>
    <t>BASES IMPONIBLES NEGATIVAS DE LAS ENTIDADES EN EJERCICIOS ANTERIORES A SU INCORPORACIÓN AL GRUPO O, EN SU CASO, AL GRUPO PREVIO. PENDIENTES DE COMPENSACIÓN (art. 67 e) LIS).Ejercicio 2008.Pendiente de aplicación a principio del período [01065]</t>
  </si>
  <si>
    <t>BASES IMPONIBLES NEGATIVAS DE LAS ENTIDADES EN EJERCICIOS ANTERIORES A SU INCORPORACIÓN AL GRUPO O, EN SU CASO, AL GRUPO PREVIO. PENDIENTES DE COMPENSACIÓN (art. 67 e) LIS).Ejercicio 2008.Aplicado en esta liquidación [01066]</t>
  </si>
  <si>
    <t>BASES IMPONIBLES NEGATIVAS DE LAS ENTIDADES EN EJERCICIOS ANTERIORES A SU INCORPORACIÓN AL GRUPO O, EN SU CASO, AL GRUPO PREVIO. PENDIENTES DE COMPENSACIÓN (art. 67 e) LIS).Ejercicio 2008.Pendiente de aplicación en períodos futuros [01067]</t>
  </si>
  <si>
    <t>BASES IMPONIBLES NEGATIVAS DE LAS ENTIDADES EN EJERCICIOS ANTERIORES A SU INCORPORACIÓN AL GRUPO O, EN SU CASO, AL GRUPO PREVIO. PENDIENTES DE COMPENSACIÓN (art. 67 e) LIS).Ejercicio 2009.Pendiente de aplicación a principio del período [01068]</t>
  </si>
  <si>
    <t>BASES IMPONIBLES NEGATIVAS DE LAS ENTIDADES EN EJERCICIOS ANTERIORES A SU INCORPORACIÓN AL GRUPO O, EN SU CASO, AL GRUPO PREVIO. PENDIENTES DE COMPENSACIÓN (art. 67 e) LIS).Ejercicio 2009.Aplicado en esta liquidación [01069]</t>
  </si>
  <si>
    <t>BASES IMPONIBLES NEGATIVAS DE LAS ENTIDADES EN EJERCICIOS ANTERIORES A SU INCORPORACIÓN AL GRUPO O, EN SU CASO, AL GRUPO PREVIO. PENDIENTES DE COMPENSACIÓN (art. 67 e) LIS).Ejercicio 2009.Pendiente de aplicación en períodos futuros [01070]</t>
  </si>
  <si>
    <t>BASES IMPONIBLES NEGATIVAS DE LAS ENTIDADES EN EJERCICIOS ANTERIORES A SU INCORPORACIÓN AL GRUPO O, EN SU CASO, AL GRUPO PREVIO. PENDIENTES DE COMPENSACIÓN (art. 67 e) LIS).Ejercicio 2010.Pendiente de aplicación a principio del período [01071]</t>
  </si>
  <si>
    <t>BASES IMPONIBLES NEGATIVAS DE LAS ENTIDADES EN EJERCICIOS ANTERIORES A SU INCORPORACIÓN AL GRUPO O, EN SU CASO, AL GRUPO PREVIO. PENDIENTES DE COMPENSACIÓN (art. 67 e) LIS).Ejercicio 2010.Aplicado en esta liquidación [01072]</t>
  </si>
  <si>
    <t>BASES IMPONIBLES NEGATIVAS DE LAS ENTIDADES EN EJERCICIOS ANTERIORES A SU INCORPORACIÓN AL GRUPO O, EN SU CASO, AL GRUPO PREVIO. PENDIENTES DE COMPENSACIÓN (art. 67 e) LIS).Ejercicio 2010.Pendiente de aplicación en períodos futuros [01073]</t>
  </si>
  <si>
    <t>BASES IMPONIBLES NEGATIVAS DE LAS ENTIDADES EN EJERCICIOS ANTERIORES A SU INCORPORACIÓN AL GRUPO O, EN SU CASO, AL GRUPO PREVIO. PENDIENTES DE COMPENSACIÓN (art. 67 e) LIS).Ejercicio 2011.Pendiente de aplicación a principio del período [01074]</t>
  </si>
  <si>
    <t xml:space="preserve">BASES IMPONIBLES NEGATIVAS DE LAS ENTIDADES EN EJERCICIOS ANTERIORES A SU INCORPORACIÓN AL GRUPO O, EN SU CASO, AL GRUPO PREVIO. PENDIENTES DE COMPENSACIÓN (art. 67 e) LIS).Ejercicio 2011.Aplicado en esta liquidación [01075]                   </t>
  </si>
  <si>
    <t>BASES IMPONIBLES NEGATIVAS DE LAS ENTIDADES EN EJERCICIOS ANTERIORES A SU INCORPORACIÓN AL GRUPO O, EN SU CASO, AL GRUPO PREVIO. PENDIENTES DE COMPENSACIÓN (art. 67 e) LIS).Ejercicio 2011.Pendiente de aplicación en períodos futuros [01076]</t>
  </si>
  <si>
    <t>BASES IMPONIBLES NEGATIVAS DE LAS ENTIDADES EN EJERCICIOS ANTERIORES A SU INCORPORACIÓN AL GRUPO O, EN SU CASO, AL GRUPO PREVIO. PENDIENTES DE COMPENSACIÓN (art. 67 e) LIS).Ejercicio 2012.Pendiente de aplicación a principio del período [01077]</t>
  </si>
  <si>
    <t>BASES IMPONIBLES NEGATIVAS DE LAS ENTIDADES EN EJERCICIOS ANTERIORES A SU INCORPORACIÓN AL GRUPO O, EN SU CASO, AL GRUPO PREVIO. PENDIENTES DE COMPENSACIÓN (art. 67 e) LIS).Ejercicio 2012.Aplicado en esta liquidación [01078]</t>
  </si>
  <si>
    <t>BASES IMPONIBLES NEGATIVAS DE LAS ENTIDADES EN EJERCICIOS ANTERIORES A SU INCORPORACIÓN AL GRUPO O, EN SU CASO, AL GRUPO PREVIO. PENDIENTES DE COMPENSACIÓN (art. 67 e) LIS).Ejercicio 2012.Pendiente de aplicación en períodos futuros [01079]</t>
  </si>
  <si>
    <t>BASES IMPONIBLES NEGATIVAS DE LAS ENTIDADES EN EJERCICIOS ANTERIORES A SU INCORPORACIÓN AL GRUPO O, EN SU CASO, AL GRUPO PREVIO. PENDIENTES DE COMPENSACIÓN (art. 67 e) LIS).Ejercicio 2013.Pendiente de aplicación a principio del período [02882]</t>
  </si>
  <si>
    <t>BASES IMPONIBLES NEGATIVAS DE LAS ENTIDADES EN EJERCICIOS ANTERIORES A SU INCORPORACIÓN AL GRUPO O, EN SU CASO, AL GRUPO PREVIO. PENDIENTES DE COMPENSACIÓN (art. 67 e) LIS).Ejercicio 2013.Aplicado en esta liquidación [02883]</t>
  </si>
  <si>
    <t>BASES IMPONIBLES NEGATIVAS DE LAS ENTIDADES EN EJERCICIOS ANTERIORES A SU INCORPORACIÓN AL GRUPO O, EN SU CASO, AL GRUPO PREVIO. PENDIENTES DE COMPENSACIÓN (art. 67 e) LIS).Ejercicio 2013.Pendiente de aplicación en períodos futuros [02884]</t>
  </si>
  <si>
    <t>BASES IMPONIBLES NEGATIVAS DE LAS ENTIDADES EN EJERCICIOS ANTERIORES A SU INCORPORACIÓN AL GRUPO O, EN SU CASO, AL GRUPO PREVIO. PENDIENTES DE COMPENSACIÓN (art. 67 e) LIS).Ejercicio 2014.Pendiente de aplicación a principio del período [02741]</t>
  </si>
  <si>
    <t>BASES IMPONIBLES NEGATIVAS DE LAS ENTIDADES EN EJERCICIOS ANTERIORES A SU INCORPORACIÓN AL GRUPO O, EN SU CASO, AL GRUPO PREVIO. PENDIENTES DE COMPENSACIÓN (art. 67 e) LIS).Ejercicio 2014.Aplicado en esta liquidación [02742]</t>
  </si>
  <si>
    <t>BASES IMPONIBLES NEGATIVAS DE LAS ENTIDADES EN EJERCICIOS ANTERIORES A SU INCORPORACIÓN AL GRUPO O, EN SU CASO, AL GRUPO PREVIO. PENDIENTES DE COMPENSACIÓN (art. 67 e) LIS).Ejercicio 2014.Pendiente de aplicación en períodos futuros [02743]</t>
  </si>
  <si>
    <t>BASES IMPONIBLES NEGATIVAS DE LAS ENTIDADES EN EJERCICIOS ANTERIORES A SU INCORPORACIÓN AL GRUPO O, EN SU CASO, AL GRUPO PREVIO. PENDIENTES DE COMPENSACIÓN (art. 67 e) LIS).Ejercicio 2015. Pendiente de aplicación a principio del período [06365]</t>
  </si>
  <si>
    <t>BASES IMPONIBLES NEGATIVAS DE LAS ENTIDADES EN EJERCICIOS ANTERIORES A SU INCORPORACIÓN AL GRUPO O, EN SU CASO, AL GRUPO PREVIO. PENDIENTES DE COMPENSACIÓN (art. 67 e) LIS).Ejercicio 2015. Aplicado en esta liquidación [06366]</t>
  </si>
  <si>
    <t>BASES IMPONIBLES NEGATIVAS DE LAS ENTIDADES EN EJERCICIOS ANTERIORES A SU INCORPORACIÓN AL GRUPO O, EN SU CASO, AL GRUPO PREVIO. PENDIENTES DE COMPENSACIÓN (art. 67 e) LIS).Ejercicio 2015. Pendiente de aplicación en períodos futuros [06367]</t>
  </si>
  <si>
    <t>BASES IMPONIBLES NEGATIVAS DE LAS ENTIDADES EN EJERCICIOS ANTERIORES A SU INCORPORACIÓN AL GRUPO O, EN SU CASO, AL GRUPO PREVIO. PENDIENTES DE COMPENSACIÓN (art. 67 e) LIS).Ejercicio 2016. Pendiente de aplicación a principio del período [00467]</t>
  </si>
  <si>
    <t>BASES IMPONIBLES NEGATIVAS DE LAS ENTIDADES EN EJERCICIOS ANTERIORES A SU INCORPORACIÓN AL GRUPO O, EN SU CASO, AL GRUPO PREVIO. PENDIENTES DE COMPENSACIÓN (art. 67 e) LIS).Ejercicio 2016. Aplicado en esta liquidación [00468]</t>
  </si>
  <si>
    <t>BASES IMPONIBLES NEGATIVAS DE LAS ENTIDADES EN EJERCICIOS ANTERIORES A SU INCORPORACIÓN AL GRUPO O, EN SU CASO, AL GRUPO PREVIO. PENDIENTES DE COMPENSACIÓN (art. 67 e) LIS).Ejercicio 2016. Pendiente de aplicación en períodos futuros [00469]</t>
  </si>
  <si>
    <t>BASES IMPONIBLES NEGATIVAS DE LAS ENTIDADES EN EJERCICIOS ANTERIORES A SU INCORPORACIÓN AL GRUPO O, EN SU CASO, AL GRUPO PREVIO. PENDIENTES DE COMPENSACIÓN (art. 67 e) LIS).Ejercicio 2017. Pendiente de aplicación a principio del período [00202]</t>
  </si>
  <si>
    <t>BASES IMPONIBLES NEGATIVAS DE LAS ENTIDADES EN EJERCICIOS ANTERIORES A SU INCORPORACIÓN AL GRUPO O, EN SU CASO, AL GRUPO PREVIO. PENDIENTES DE COMPENSACIÓN (art. 67 e) LIS).Ejercicio 2017. Aplicado en esta liquidación [00203]</t>
  </si>
  <si>
    <t>BASES IMPONIBLES NEGATIVAS DE LAS ENTIDADES EN EJERCICIOS ANTERIORES A SU INCORPORACIÓN AL GRUPO O, EN SU CASO, AL GRUPO PREVIO. PENDIENTES DE COMPENSACIÓN (art. 67 e) LIS).Ejercicio 2017. Pendiente de aplicación en períodos futuros [00223]</t>
  </si>
  <si>
    <t>BASES IMPONIBLES NEGATIVAS DE LAS ENTIDADES EN EJERCICIOS ANTERIORES A SU INCORPORACIÓN AL GRUPO O, EN SU CASO, AL GRUPO PREVIO. PENDIENTES DE COMPENSACIÓN (art. 67 e) LIS).Ejercicio 2018. Pendiente de aplicación a principio del período [03350]</t>
  </si>
  <si>
    <t>BASES IMPONIBLES NEGATIVAS DE LAS ENTIDADES EN EJERCICIOS ANTERIORES A SU INCORPORACIÓN AL GRUPO O, EN SU CASO, AL GRUPO PREVIO. PENDIENTES DE COMPENSACIÓN (art. 67 e) LIS).Ejercicio 2018. Aplicado en esta liquidación [03351]</t>
  </si>
  <si>
    <t>BASES IMPONIBLES NEGATIVAS DE LAS ENTIDADES EN EJERCICIOS ANTERIORES A SU INCORPORACIÓN AL GRUPO O, EN SU CASO, AL GRUPO PREVIO. PENDIENTES DE COMPENSACIÓN (art. 67 e) LIS).Ejercicio 2018. Pendiente de aplicación en períodos futuros [03352]</t>
  </si>
  <si>
    <t>BASES IMPONIBLES NEGATIVAS DE LAS ENTIDADES EN EJERCICIOS ANTERIORES A SU INCORPORACIÓN AL GRUPO O, EN SU CASO, AL GRUPO PREVIO. PENDIENTES DE COMPENSACIÓN (art. 67 e) LIS).Ejercicio 2019. Pendiente de aplicación a principio del período [00755]</t>
  </si>
  <si>
    <t>BASES IMPONIBLES NEGATIVAS DE LAS ENTIDADES EN EJERCICIOS ANTERIORES A SU INCORPORACIÓN AL GRUPO O, EN SU CASO, AL GRUPO PREVIO. PENDIENTES DE COMPENSACIÓN (art. 67 e) LIS).Ejercicio 2019. Aplicado en esta liquidación [00756]</t>
  </si>
  <si>
    <t>BASES IMPONIBLES NEGATIVAS DE LAS ENTIDADES EN EJERCICIOS ANTERIORES A SU INCORPORACIÓN AL GRUPO O, EN SU CASO, AL GRUPO PREVIO. PENDIENTES DE COMPENSACIÓN (art. 67 e) LIS).Ejercicio 2019. Pendiente de aplicación en períodos futuros [00757]</t>
  </si>
  <si>
    <t>BASES IMPONIBLES NEGATIVAS DE LAS ENTIDADES EN EJERCICIOS ANTERIORES A SU INCORPORACIÓN AL GRUPO O, EN SU CASO, AL GRUPO PREVIO. PENDIENTES DE COMPENSACIÓN (art. 67 e) LIS).Ejercicio 2020. Pendiente de aplicación a principio del período. [03966]</t>
  </si>
  <si>
    <t>BASES IMPONIBLES NEGATIVAS DE LAS ENTIDADES EN EJERCICIOS ANTERIORES A SU INCORPORACIÓN AL GRUPO O, EN SU CASO, AL GRUPO PREVIO. PENDIENTES DE COMPENSACIÓN (art. 67 e) LIS).Ejercicio 2020. Aplicado en esta liquidación. [03967]</t>
  </si>
  <si>
    <t>BASES IMPONIBLES NEGATIVAS DE LAS ENTIDADES EN EJERCICIOS ANTERIORES A SU INCORPORACIÓN AL GRUPO O, EN SU CASO, AL GRUPO PREVIO. PENDIENTES DE COMPENSACIÓN (art. 67 e) LIS).Ejercicio 2020. Pendiente de aplicación en períodos futuros. [03968]</t>
  </si>
  <si>
    <t>BASES IMPONIBLES NEGATIVAS DE LAS ENTIDADES EN EJERCICIOS ANTERIORES A SU INCORPORACIÓN AL GRUPO O, EN SU CASO, AL GRUPO PREVIO. PENDIENTES DE COMPENSACIÓN (art. 67 e) LIS).Ejercicio 2021 Pendiente de aplicación a principio del período. [04466]</t>
  </si>
  <si>
    <t>BASES IMPONIBLES NEGATIVAS DE LAS ENTIDADES EN EJERCICIOS ANTERIORES A SU INCORPORACIÓN AL GRUPO O, EN SU CASO, AL GRUPO PREVIO. PENDIENTES DE COMPENSACIÓN (art. 67 e) LIS).Ejercicio 2021. Aplicado en esta liquidación. [04467]</t>
  </si>
  <si>
    <t>BASES IMPONIBLES NEGATIVAS DE LAS ENTIDADES EN EJERCICIOS ANTERIORES A SU INCORPORACIÓN AL GRUPO O, EN SU CASO, AL GRUPO PREVIO. PENDIENTES DE COMPENSACIÓN (art. 67 e) LIS).Ejercicio 2021. Pendiente de aplicación en períodos futuros. [04468]</t>
  </si>
  <si>
    <t>BASES IMPONIBLES NEGATIVAS DE LAS ENTIDADES EN EJERCICIOS ANTERIORES A SU INCORPORACIÓN AL GRUPO O, EN SU CASO, AL GRUPO PREVIO. PENDIENTES DE COMPENSACIÓN (art. 67 e) LIS).Ejercicio 2022. Pendiente de aplicación a principio del período. [03558]</t>
  </si>
  <si>
    <t>BASES IMPONIBLES NEGATIVAS DE LAS ENTIDADES EN EJERCICIOS ANTERIORES A SU INCORPORACIÓN AL GRUPO O, EN SU CASO, AL GRUPO PREVIO. PENDIENTES DE COMPENSACIÓN (art. 67 e) LIS).Ejercicio 2022. Aplicado en esta liquidación. [03559]</t>
  </si>
  <si>
    <t>BASES IMPONIBLES NEGATIVAS DE LAS ENTIDADES EN EJERCICIOS ANTERIORES A SU INCORPORACIÓN AL GRUPO O, EN SU CASO, AL GRUPO PREVIO. PENDIENTES DE COMPENSACIÓN (art. 67 e) LIS).Ejercicio 2022. Pendiente de aplicación en períodos futuros. [03560]</t>
  </si>
  <si>
    <t>BASES IMPONIBLES NEGATIVAS DE LAS ENTIDADES EN EJERCICIOS ANTERIORES A SU INCORPORACIÓN AL GRUPO O, EN SU CASO, AL GRUPO PREVIO. PENDIENTES DE COMPENSACIÓN (art. 67 e) LIS).Total pendiente de aplicación a principio del período [01080]</t>
  </si>
  <si>
    <t>BASES IMPONIBLES NEGATIVAS DE LAS ENTIDADES EN EJERCICIOS ANTERIORES A SU INCORPORACIÓN AL GRUPO O, EN SU CASO, AL GRUPO PREVIO. PENDIENTES DE COMPENSACIÓN (art. 67 e) LIS).Total aplicado en esta liquidación [01081]</t>
  </si>
  <si>
    <t>BASES IMPONIBLES NEGATIVAS DE LAS ENTIDADES EN EJERCICIOS ANTERIORES A SU INCORPORACIÓN AL GRUPO O, EN SU CASO, AL GRUPO PREVIO. PENDIENTES DE COMPENSACIÓN (art. 67 e) LIS).Total pendiente de aplicación en períodos futuros [01082]</t>
  </si>
  <si>
    <t>&lt;/T22007L10&gt;</t>
  </si>
  <si>
    <t>Impuesto Sobre Sociedades. Régimen de consolidación Fiscal. DEDUCCIONES INDIVIDUALES PENDIENTES DE APLICAR AL INCORPORARSE AL GRUPO (Art. 71)</t>
  </si>
  <si>
    <t xml:space="preserve">Fecha incorporación grupo (pag 2). (AAAAMMDD) </t>
  </si>
  <si>
    <t>COOPERATIVAS: CUOTAS POR PÉRDIDAS DE LAS ENTIDADES EN PERÍODOS ANTERIORES A SU INCORPORACIÓN AL GRUPO O, EN SU CASO, AL GRUPO PREVIO. PENDIENTES DE COMPENSACIÓN.Ejercicio 2000.Pendiente de aplicación a principio del período [01085]</t>
  </si>
  <si>
    <t>COOPERATIVAS: CUOTAS POR PÉRDIDAS DE LAS ENTIDADES EN PERÍODOS ANTERIORES A SU INCORPORACIÓN AL GRUPO O, EN SU CASO, AL GRUPO PREVIO. PENDIENTES DE COMPENSACIÓN.Ejercicio 2000.Aplicado en esta liquidación [01086]</t>
  </si>
  <si>
    <t>COOPERATIVAS: CUOTAS POR PÉRDIDAS DE LAS ENTIDADES EN PERÍODOS ANTERIORES A SU INCORPORACIÓN AL GRUPO O, EN SU CASO, AL GRUPO PREVIO. PENDIENTES DE COMPENSACIÓN.Ejercicio 2000.Pendiente de aplicación en períodos futuros [01087]</t>
  </si>
  <si>
    <t>COOPERATIVAS: CUOTAS POR PÉRDIDAS DE LAS ENTIDADES EN PERÍODOS ANTERIORES A SU INCORPORACIÓN AL GRUPO O, EN SU CASO, AL GRUPO PREVIO. PENDIENTES DE COMPENSACIÓN.Ejercicio 2001.Pendiente de aplicación a principio del período [01088]</t>
  </si>
  <si>
    <t>COOPERATIVAS: CUOTAS POR PÉRDIDAS DE LAS ENTIDADES EN PERÍODOS ANTERIORES A SU INCORPORACIÓN AL GRUPO O, EN SU CASO, AL GRUPO PREVIO. PENDIENTES DE COMPENSACIÓN.Ejercicio 2001.Aplicado en esta liquidación [01089]</t>
  </si>
  <si>
    <t>COOPERATIVAS: CUOTAS POR PÉRDIDAS DE LAS ENTIDADES EN PERÍODOS ANTERIORES A SU INCORPORACIÓN AL GRUPO O, EN SU CASO, AL GRUPO PREVIO. PENDIENTES DE COMPENSACIÓN.Ejercicio 2001.Pendiente de aplicación en períodos futuros [01090]</t>
  </si>
  <si>
    <t>COOPERATIVAS: CUOTAS POR PÉRDIDAS DE LAS ENTIDADES EN PERÍODOS ANTERIORES A SU INCORPORACIÓN AL GRUPO O, EN SU CASO, AL GRUPO PREVIO. PENDIENTES DE COMPENSACIÓN.Ejercicio 2002.Pendiente de aplicación a principio del período [01091]</t>
  </si>
  <si>
    <t>COOPERATIVAS: CUOTAS POR PÉRDIDAS DE LAS ENTIDADES EN PERÍODOS ANTERIORES A SU INCORPORACIÓN AL GRUPO O, EN SU CASO, AL GRUPO PREVIO. PENDIENTES DE COMPENSACIÓN.Ejercicio 2002.Aplicado en esta liquidación [01092]</t>
  </si>
  <si>
    <t>COOPERATIVAS: CUOTAS POR PÉRDIDAS DE LAS ENTIDADES EN PERÍODOS ANTERIORES A SU INCORPORACIÓN AL GRUPO O, EN SU CASO, AL GRUPO PREVIO. PENDIENTES DE COMPENSACIÓN.Ejercicio 2002.Pendiente de aplicación en períodos futuros [01093]</t>
  </si>
  <si>
    <t>COOPERATIVAS: CUOTAS POR PÉRDIDAS DE LAS ENTIDADES EN PERÍODOS ANTERIORES A SU INCORPORACIÓN AL GRUPO O, EN SU CASO, AL GRUPO PREVIO. PENDIENTES DE COMPENSACIÓN.Ejercicio 2003.Pendiente de aplicación a principio del período [01094]</t>
  </si>
  <si>
    <t>COOPERATIVAS: CUOTAS POR PÉRDIDAS DE LAS ENTIDADES EN PERÍODOS ANTERIORES A SU INCORPORACIÓN AL GRUPO O, EN SU CASO, AL GRUPO PREVIO. PENDIENTES DE COMPENSACIÓN.Ejercicio 2003.Aplicado en esta liquidación [01095]</t>
  </si>
  <si>
    <t>COOPERATIVAS: CUOTAS POR PÉRDIDAS DE LAS ENTIDADES EN PERÍODOS ANTERIORES A SU INCORPORACIÓN AL GRUPO O, EN SU CASO, AL GRUPO PREVIO. PENDIENTES DE COMPENSACIÓN.Ejercicio 2003.Pendiente de aplicación en períodos futuros [01096]</t>
  </si>
  <si>
    <t>COOPERATIVAS: CUOTAS POR PÉRDIDAS DE LAS ENTIDADES EN PERÍODOS ANTERIORES A SU INCORPORACIÓN AL GRUPO O, EN SU CASO, AL GRUPO PREVIO. PENDIENTES DE COMPENSACIÓN.Ejercicio 2004.Pendiente de aplicación a principio del período [01097]</t>
  </si>
  <si>
    <t>COOPERATIVAS: CUOTAS POR PÉRDIDAS DE LAS ENTIDADES EN PERÍODOS ANTERIORES A SU INCORPORACIÓN AL GRUPO O, EN SU CASO, AL GRUPO PREVIO. PENDIENTES DE COMPENSACIÓN.Ejercicio 2004.Aplicado en esta liquidación [01098]</t>
  </si>
  <si>
    <t>COOPERATIVAS: CUOTAS POR PÉRDIDAS DE LAS ENTIDADES EN PERÍODOS ANTERIORES A SU INCORPORACIÓN AL GRUPO O, EN SU CASO, AL GRUPO PREVIO. PENDIENTES DE COMPENSACIÓN.Ejercicio 2004.Pendiente de aplicación en períodos futuros [01099]</t>
  </si>
  <si>
    <t>COOPERATIVAS: CUOTAS POR PÉRDIDAS DE LAS ENTIDADES EN PERÍODOS ANTERIORES A SU INCORPORACIÓN AL GRUPO O, EN SU CASO, AL GRUPO PREVIO. PENDIENTES DE COMPENSACIÓN.Ejercicio 2005.Pendiente de aplicación a principio del período [01100]</t>
  </si>
  <si>
    <t>COOPERATIVAS: CUOTAS POR PÉRDIDAS DE LAS ENTIDADES EN PERÍODOS ANTERIORES A SU INCORPORACIÓN AL GRUPO O, EN SU CASO, AL GRUPO PREVIO. PENDIENTES DE COMPENSACIÓN.Ejercicio 2005.Aplicado en esta liquidación [01101]</t>
  </si>
  <si>
    <t>COOPERATIVAS: CUOTAS POR PÉRDIDAS DE LAS ENTIDADES EN PERÍODOS ANTERIORES A SU INCORPORACIÓN AL GRUPO O, EN SU CASO, AL GRUPO PREVIO. PENDIENTES DE COMPENSACIÓN.Ejercicio 2005.Pendiente de aplicación en períodos futuros [01102]</t>
  </si>
  <si>
    <t>COOPERATIVAS: CUOTAS POR PÉRDIDAS DE LAS ENTIDADES EN PERÍODOS ANTERIORES A SU INCORPORACIÓN AL GRUPO O, EN SU CASO, AL GRUPO PREVIO. PENDIENTES DE COMPENSACIÓN.Ejercicio 2006.Pendiente de aplicación a principio del período [01103]</t>
  </si>
  <si>
    <t>COOPERATIVAS: CUOTAS POR PÉRDIDAS DE LAS ENTIDADES EN PERÍODOS ANTERIORES A SU INCORPORACIÓN AL GRUPO O, EN SU CASO, AL GRUPO PREVIO. PENDIENTES DE COMPENSACIÓN.Ejercicio 2006.Aplicado en esta liquidación [01104]</t>
  </si>
  <si>
    <t>COOPERATIVAS: CUOTAS POR PÉRDIDAS DE LAS ENTIDADES EN PERÍODOS ANTERIORES A SU INCORPORACIÓN AL GRUPO O, EN SU CASO, AL GRUPO PREVIO. PENDIENTES DE COMPENSACIÓN.Ejercicio 2006.Pendiente de aplicación en períodos futuros [01105]</t>
  </si>
  <si>
    <t>COOPERATIVAS: CUOTAS POR PÉRDIDAS DE LAS ENTIDADES EN PERÍODOS ANTERIORES A SU INCORPORACIÓN AL GRUPO O, EN SU CASO, AL GRUPO PREVIO. PENDIENTES DE COMPENSACIÓN.Ejercicio 2007.Pendiente de aplicación a principio del período [01106]</t>
  </si>
  <si>
    <t>COOPERATIVAS: CUOTAS POR PÉRDIDAS DE LAS ENTIDADES EN PERÍODOS ANTERIORES A SU INCORPORACIÓN AL GRUPO O, EN SU CASO, AL GRUPO PREVIO. PENDIENTES DE COMPENSACIÓN.Ejercicio 2007.Aplicado en esta liquidación [01107]</t>
  </si>
  <si>
    <t>COOPERATIVAS: CUOTAS POR PÉRDIDAS DE LAS ENTIDADES EN PERÍODOS ANTERIORES A SU INCORPORACIÓN AL GRUPO O, EN SU CASO, AL GRUPO PREVIO. PENDIENTES DE COMPENSACIÓN.Ejercicio 2007.Pendiente de aplicación en períodos futuros [01108]</t>
  </si>
  <si>
    <t>COOPERATIVAS: CUOTAS POR PÉRDIDAS DE LAS ENTIDADES EN PERÍODOS ANTERIORES A SU INCORPORACIÓN AL GRUPO O, EN SU CASO, AL GRUPO PREVIO. PENDIENTES DE COMPENSACIÓN.Ejercicio 2008.Pendiente de aplicación a principio del período [01109]</t>
  </si>
  <si>
    <t>COOPERATIVAS: CUOTAS POR PÉRDIDAS DE LAS ENTIDADES EN PERÍODOS ANTERIORES A SU INCORPORACIÓN AL GRUPO O, EN SU CASO, AL GRUPO PREVIO. PENDIENTES DE COMPENSACIÓN.Ejercicio 2008.Aplicado en esta liquidación [01110]</t>
  </si>
  <si>
    <t>COOPERATIVAS: CUOTAS POR PÉRDIDAS DE LAS ENTIDADES EN PERÍODOS ANTERIORES A SU INCORPORACIÓN AL GRUPO O, EN SU CASO, AL GRUPO PREVIO. PENDIENTES DE COMPENSACIÓN.Ejercicio 2008.Pendiente de aplicación en períodos futuros [01111]</t>
  </si>
  <si>
    <t>COOPERATIVAS: CUOTAS POR PÉRDIDAS DE LAS ENTIDADES EN PERÍODOS ANTERIORES A SU INCORPORACIÓN AL GRUPO O, EN SU CASO, AL GRUPO PREVIO. PENDIENTES DE COMPENSACIÓN.Ejercicio 2009.Pendiente de aplicación a principio del período [01112]</t>
  </si>
  <si>
    <t>COOPERATIVAS: CUOTAS POR PÉRDIDAS DE LAS ENTIDADES EN PERÍODOS ANTERIORES A SU INCORPORACIÓN AL GRUPO O, EN SU CASO, AL GRUPO PREVIO. PENDIENTES DE COMPENSACIÓN.Ejercicio 2009.Aplicado en esta liquidación [01113]</t>
  </si>
  <si>
    <t>COOPERATIVAS: CUOTAS POR PÉRDIDAS DE LAS ENTIDADES EN PERÍODOS ANTERIORES A SU INCORPORACIÓN AL GRUPO O, EN SU CASO, AL GRUPO PREVIO. PENDIENTES DE COMPENSACIÓN.Ejercicio 2009.Pendiente de aplicación en períodos futuros [01114]</t>
  </si>
  <si>
    <t>COOPERATIVAS: CUOTAS POR PÉRDIDAS DE LAS ENTIDADES EN PERÍODOS ANTERIORES A SU INCORPORACIÓN AL GRUPO O, EN SU CASO, AL GRUPO PREVIO. PENDIENTES DE COMPENSACIÓN.Ejercicio 2010.Pendiente de aplicación a principio del período [01115]</t>
  </si>
  <si>
    <t>COOPERATIVAS: CUOTAS POR PÉRDIDAS DE LAS ENTIDADES EN PERÍODOS ANTERIORES A SU INCORPORACIÓN AL GRUPO O, EN SU CASO, AL GRUPO PREVIO. PENDIENTES DE COMPENSACIÓN.Ejercicio 2010.Aplicado en esta liquidación [01116]</t>
  </si>
  <si>
    <t>COOPERATIVAS: CUOTAS POR PÉRDIDAS DE LAS ENTIDADES EN PERÍODOS ANTERIORES A SU INCORPORACIÓN AL GRUPO O, EN SU CASO, AL GRUPO PREVIO. PENDIENTES DE COMPENSACIÓN.Ejercicio 2010.Pendiente de aplicación en períodos futuros [01117]</t>
  </si>
  <si>
    <t>COOPERATIVAS: CUOTAS POR PÉRDIDAS DE LAS ENTIDADES EN PERÍODOS ANTERIORES A SU INCORPORACIÓN AL GRUPO O, EN SU CASO, AL GRUPO PREVIO. PENDIENTES DE COMPENSACIÓN.Ejercicio 2011.Pendiente de aplicación a principio del período [01118]</t>
  </si>
  <si>
    <t>COOPERATIVAS: CUOTAS POR PÉRDIDAS DE LAS ENTIDADES EN PERÍODOS ANTERIORES A SU INCORPORACIÓN AL GRUPO O, EN SU CASO, AL GRUPO PREVIO. PENDIENTES DE COMPENSACIÓN.Ejercicio 2011.Aplicado en esta liquidación [01119]</t>
  </si>
  <si>
    <t>COOPERATIVAS: CUOTAS POR PÉRDIDAS DE LAS ENTIDADES EN PERÍODOS ANTERIORES A SU INCORPORACIÓN AL GRUPO O, EN SU CASO, AL GRUPO PREVIO. PENDIENTES DE COMPENSACIÓN.Ejercicio 2011.Pendiente de aplicación en períodos futuros [01120]</t>
  </si>
  <si>
    <t>COOPERATIVAS: CUOTAS POR PÉRDIDAS DE LAS ENTIDADES EN PERÍODOS ANTERIORES A SU INCORPORACIÓN AL GRUPO O, EN SU CASO, AL GRUPO PREVIO. PENDIENTES DE COMPENSACIÓN.Ejercicio 2012.Pendiente de aplicación a principio del período [01121]</t>
  </si>
  <si>
    <t>COOPERATIVAS: CUOTAS POR PÉRDIDAS DE LAS ENTIDADES EN PERÍODOS ANTERIORES A SU INCORPORACIÓN AL GRUPO O, EN SU CASO, AL GRUPO PREVIO. PENDIENTES DE COMPENSACIÓN.Ejercicio 2012.Aplicado en esta liquidación [01122]</t>
  </si>
  <si>
    <t>COOPERATIVAS: CUOTAS POR PÉRDIDAS DE LAS ENTIDADES EN PERÍODOS ANTERIORES A SU INCORPORACIÓN AL GRUPO O, EN SU CASO, AL GRUPO PREVIO. PENDIENTES DE COMPENSACIÓN.Ejercicio 2012.Pendiente de aplicación en períodos futuros [01123]</t>
  </si>
  <si>
    <t>COOPERATIVAS: CUOTAS POR PÉRDIDAS DE LAS ENTIDADES EN PERÍODOS ANTERIORES A SU INCORPORACIÓN AL GRUPO O, EN SU CASO, AL GRUPO PREVIO. PENDIENTES DE COMPENSACIÓN.Ejercicio 2013.Pendiente de aplicación a principio del período [01124]</t>
  </si>
  <si>
    <t>COOPERATIVAS: CUOTAS POR PÉRDIDAS DE LAS ENTIDADES EN PERÍODOS ANTERIORES A SU INCORPORACIÓN AL GRUPO O, EN SU CASO, AL GRUPO PREVIO. PENDIENTES DE COMPENSACIÓN.Ejercicio 2013.Aplicado en esta liquidación [01125]</t>
  </si>
  <si>
    <t>COOPERATIVAS: CUOTAS POR PÉRDIDAS DE LAS ENTIDADES EN PERÍODOS ANTERIORES A SU INCORPORACIÓN AL GRUPO O, EN SU CASO, AL GRUPO PREVIO. PENDIENTES DE COMPENSACIÓN.Ejercicio 2013.Pendiente de aplicación en períodos futuros [01126]</t>
  </si>
  <si>
    <t>COOPERATIVAS: CUOTAS POR PÉRDIDAS DE LAS ENTIDADES EN PERÍODOS ANTERIORES A SU INCORPORACIÓN AL GRUPO O, EN SU CASO, AL GRUPO PREVIO. PENDIENTES DE COMPENSACIÓN.Ejercicio 2014.Pendiente de aplicación a principio del período [02885]</t>
  </si>
  <si>
    <t>COOPERATIVAS: CUOTAS POR PÉRDIDAS DE LAS ENTIDADES EN PERÍODOS ANTERIORES A SU INCORPORACIÓN AL GRUPO O, EN SU CASO, AL GRUPO PREVIO. PENDIENTES DE COMPENSACIÓN.Ejercicio 2014.Aplicado en esta liquidación [02886]</t>
  </si>
  <si>
    <t>COOPERATIVAS: CUOTAS POR PÉRDIDAS DE LAS ENTIDADES EN PERÍODOS ANTERIORES A SU INCORPORACIÓN AL GRUPO O, EN SU CASO, AL GRUPO PREVIO. PENDIENTES DE COMPENSACIÓN.Ejercicio 2014.Pendiente de aplicación en períodos futuros [02887]</t>
  </si>
  <si>
    <t>COOPERATIVAS: CUOTAS POR PÉRDIDAS DE LAS ENTIDADES EN PERÍODOS ANTERIORES A SU INCORPORACIÓN AL GRUPO O, EN SU CASO, AL GRUPO PREVIO. PENDIENTES DE COMPENSACIÓN.Ejercicio 2015.Pendiente de aplicación a principio del período [01127]</t>
  </si>
  <si>
    <t>COOPERATIVAS: CUOTAS POR PÉRDIDAS DE LAS ENTIDADES EN PERÍODOS ANTERIORES A SU INCORPORACIÓN AL GRUPO O, EN SU CASO, AL GRUPO PREVIO. PENDIENTES DE COMPENSACIÓN.Ejercicio 2015 .Aplicado en esta liquidación [01128]</t>
  </si>
  <si>
    <t>COOPERATIVAS: CUOTAS POR PÉRDIDAS DE LAS ENTIDADES EN PERÍODOS ANTERIORES A SU INCORPORACIÓN AL GRUPO O, EN SU CASO, AL GRUPO PREVIO. PENDIENTES DE COMPENSACIÓN.Ejercicio 2015.Pendiente de aplicación en períodos futuros [01129]</t>
  </si>
  <si>
    <t>COOPERATIVAS: CUOTAS POR PÉRDIDAS DE LAS ENTIDADES EN PERÍODOS ANTERIORES A SU INCORPORACIÓN AL GRUPO O, EN SU CASO, AL GRUPO PREVIO. PENDIENTES DE COMPENSACIÓN.Ejercicio 2016.Pendiente de aplicación a principio del período [00470]</t>
  </si>
  <si>
    <t>COOPERATIVAS: CUOTAS POR PÉRDIDAS DE LAS ENTIDADES EN PERÍODOS ANTERIORES A SU INCORPORACIÓN AL GRUPO O, EN SU CASO, AL GRUPO PREVIO. PENDIENTES DE COMPENSACIÓN.Ejercicio 2016.Aplicado en esta liquidación [00471]</t>
  </si>
  <si>
    <t>COOPERATIVAS: CUOTAS POR PÉRDIDAS DE LAS ENTIDADES EN PERÍODOS ANTERIORES A SU INCORPORACIÓN AL GRUPO O, EN SU CASO, AL GRUPO PREVIO. PENDIENTES DE COMPENSACIÓN.Ejercicio 2016 .Pendiente de aplicación en períodos futuros [00472]</t>
  </si>
  <si>
    <t>COOPERATIVAS: CUOTAS POR PÉRDIDAS DE LAS ENTIDADES EN PERÍODOS ANTERIORES A SU INCORPORACIÓN AL GRUPO O, EN SU CASO, AL GRUPO PREVIO. PENDIENTES DE COMPENSACIÓN.Ejercicio 2017.Pendiente de aplicación a principio del período [00224]</t>
  </si>
  <si>
    <t>COOPERATIVAS: CUOTAS POR PÉRDIDAS DE LAS ENTIDADES EN PERÍODOS ANTERIORES A SU INCORPORACIÓN AL GRUPO O, EN SU CASO, AL GRUPO PREVIO. PENDIENTES DE COMPENSACIÓN.Ejercicio 2017.Aplicado en esta liquidación [00225]</t>
  </si>
  <si>
    <t>COOPERATIVAS: CUOTAS POR PÉRDIDAS DE LAS ENTIDADES EN PERÍODOS ANTERIORES A SU INCORPORACIÓN AL GRUPO O, EN SU CASO, AL GRUPO PREVIO. PENDIENTES DE COMPENSACIÓN.Ejercicio 2017 .Pendiente de aplicación en períodos futuros [00226]</t>
  </si>
  <si>
    <t>COOPERATIVAS: CUOTAS POR PÉRDIDAS DE LAS ENTIDADES EN PERÍODOS ANTERIORES A SU INCORPORACIÓN AL GRUPO O, EN SU CASO, AL GRUPO PREVIO. PENDIENTES DE COMPENSACIÓN.Ejercicio 2018.Pendiente de aplicación a principio del período [03353]</t>
  </si>
  <si>
    <t>COOPERATIVAS: CUOTAS POR PÉRDIDAS DE LAS ENTIDADES EN PERÍODOS ANTERIORES A SU INCORPORACIÓN AL GRUPO O, EN SU CASO, AL GRUPO PREVIO. PENDIENTES DE COMPENSACIÓN.Ejercicio 2018.Aplicado en esta liquidación [03354]</t>
  </si>
  <si>
    <t>COOPERATIVAS: CUOTAS POR PÉRDIDAS DE LAS ENTIDADES EN PERÍODOS ANTERIORES A SU INCORPORACIÓN AL GRUPO O, EN SU CASO, AL GRUPO PREVIO. PENDIENTES DE COMPENSACIÓN.Ejercicio 2018 .Pendiente de aplicación en períodos futuros [03355]</t>
  </si>
  <si>
    <t>COOPERATIVAS: CUOTAS POR PÉRDIDAS DE LAS ENTIDADES EN PERÍODOS ANTERIORES A SU INCORPORACIÓN AL GRUPO O, EN SU CASO, AL GRUPO PREVIO. PENDIENTES DE COMPENSACIÓN.Ejercicio 2019.Pendiente de aplicación a principio del período [02250]</t>
  </si>
  <si>
    <t>COOPERATIVAS: CUOTAS POR PÉRDIDAS DE LAS ENTIDADES EN PERÍODOS ANTERIORES A SU INCORPORACIÓN AL GRUPO O, EN SU CASO, AL GRUPO PREVIO. PENDIENTES DE COMPENSACIÓN.Ejercicio 2019.Aplicado en esta liquidación [02251]</t>
  </si>
  <si>
    <t>COOPERATIVAS: CUOTAS POR PÉRDIDAS DE LAS ENTIDADES EN PERÍODOS ANTERIORES A SU INCORPORACIÓN AL GRUPO O, EN SU CASO, AL GRUPO PREVIO. PENDIENTES DE COMPENSACIÓN.Ejercicio 2019 .Pendiente de aplicación en períodos futuros [02252]</t>
  </si>
  <si>
    <t>COOPERATIVAS: CUOTAS POR PÉRDIDAS DE LAS ENTIDADES EN PERÍODOS ANTERIORES A SU INCORPORACIÓN AL GRUPO O, EN SU CASO, AL GRUPO PREVIO. PENDIENTES DE COMPENSACIÓN.Ejercicio 2020. Pendiente de aplicación a principio del período [03969]</t>
  </si>
  <si>
    <t>COOPERATIVAS: CUOTAS POR PÉRDIDAS DE LAS ENTIDADES EN PERÍODOS ANTERIORES A SU INCORPORACIÓN AL GRUPO O, EN SU CASO, AL GRUPO PREVIO. PENDIENTES DE COMPENSACIÓN.Ejercicio 2020. Aplicado en esta liquidación [03970]</t>
  </si>
  <si>
    <t>COOPERATIVAS: CUOTAS POR PÉRDIDAS DE LAS ENTIDADES EN PERÍODOS ANTERIORES A SU INCORPORACIÓN AL GRUPO O, EN SU CASO, AL GRUPO PREVIO. PENDIENTES DE COMPENSACIÓN.Ejercicio 2020. Pendiente de aplicación en períodos futuros [03971]</t>
  </si>
  <si>
    <t>COOPERATIVAS: CUOTAS POR PÉRDIDAS DE LAS ENTIDADES EN PERÍODOS ANTERIORES A SU INCORPORACIÓN AL GRUPO O, EN SU CASO, AL GRUPO PREVIO. PENDIENTES DE COMPENSACIÓN.Ejercicio 2021.Pendiente de aplicación a principio del período [04469]</t>
  </si>
  <si>
    <t>COOPERATIVAS: CUOTAS POR PÉRDIDAS DE LAS ENTIDADES EN PERÍODOS ANTERIORES A SU INCORPORACIÓN AL GRUPO O, EN SU CASO, AL GRUPO PREVIO. PENDIENTES DE COMPENSACIÓN.Ejercicio 2021.Aplicado en esta liquidación [04470]</t>
  </si>
  <si>
    <t>COOPERATIVAS: CUOTAS POR PÉRDIDAS DE LAS ENTIDADES EN PERÍODOS ANTERIORES A SU INCORPORACIÓN AL GRUPO O, EN SU CASO, AL GRUPO PREVIO. PENDIENTES DE COMPENSACIÓN.Ejercicio 2021 .Pendiente de aplicación en períodos futuros [04471]</t>
  </si>
  <si>
    <t>COOPERATIVAS: CUOTAS POR PÉRDIDAS DE LAS ENTIDADES EN PERÍODOS ANTERIORES A SU INCORPORACIÓN AL GRUPO O, EN SU CASO, AL GRUPO PREVIO. PENDIENTES DE COMPENSACIÓN.Ejercicio 2022.Pendiente de aplicación a principio del período [03561]</t>
  </si>
  <si>
    <t>COOPERATIVAS: CUOTAS POR PÉRDIDAS DE LAS ENTIDADES EN PERÍODOS ANTERIORES A SU INCORPORACIÓN AL GRUPO O, EN SU CASO, AL GRUPO PREVIO. PENDIENTES DE COMPENSACIÓN.Ejercicio 2022 .Aplicado en esta liquidación [03568]</t>
  </si>
  <si>
    <t>COOPERATIVAS: CUOTAS POR PÉRDIDAS DE LAS ENTIDADES EN PERÍODOS ANTERIORES A SU INCORPORACIÓN AL GRUPO O, EN SU CASO, AL GRUPO PREVIO. PENDIENTES DE COMPENSACIÓN.Ejercicio 2022 .Pendiente de aplicación en períodos futuros [03569]</t>
  </si>
  <si>
    <t>COOPERATIVAS: CUOTAS POR PÉRDIDAS DE LAS ENTIDADES EN PERÍODOS ANTERIORES A SU INCORPORACIÓN AL GRUPO O, EN SU CASO, AL GRUPO PREVIO. PENDIENTES DE COMPENSACIÓN.Total pendiente de aplicación a principio del período [01130]</t>
  </si>
  <si>
    <t>COOPERATIVAS: CUOTAS POR PÉRDIDAS DE LAS ENTIDADES EN PERÍODOS ANTERIORES A SU INCORPORACIÓN AL GRUPO O, EN SU CASO, AL GRUPO PREVIO. PENDIENTES DE COMPENSACIÓN.Total aplicado en esta liquidación [01131]</t>
  </si>
  <si>
    <t>COOPERATIVAS: CUOTAS POR PÉRDIDAS DE LAS ENTIDADES EN PERÍODOS ANTERIORES A SU INCORPORACIÓN AL GRUPO O, EN SU CASO, AL GRUPO PREVIO. PENDIENTES DE COMPENSACIÓN.Total pendiente de aplicación en períodos futuros [01132]</t>
  </si>
  <si>
    <t>AN</t>
  </si>
  <si>
    <t>&lt;/T22007L11&gt;</t>
  </si>
  <si>
    <t>Impuesto Sobre Sociedades. Régimen de consolidación Fiscal.BASES IMPONIBLES NEGATIVAS DE PERÍODOS ANTERIORES GENERADAS POR UN GRUPO PREVIO ASUMIDAS POR LA ENTIDAD INTEGRANTE DEL MISMO AL INCORPORARSE AL GRUPO. PENDIENTES DE COMPENSACIÓN (art. 74.3 e) LIS)</t>
  </si>
  <si>
    <t>BASES IMPONIBLES NEGATIVAS DE PERÍODOS ANTERIORES GENERADAS POR UN GRUPO PREVIO ASUMIDAS POR LA ENTIDAD INTEGRANTE DEL MISMO AL INCORPORARSE AL GRUPO. PENDIENTES DE COMPENSACIÓN (art. 74.3 e) LIS).Ejercicio 1997.Pendiente de aplicación a principio del período [05284]</t>
  </si>
  <si>
    <t>BASES IMPONIBLES NEGATIVAS DE PERÍODOS ANTERIORES GENERADAS POR UN GRUPO PREVIO ASUMIDAS POR LA ENTIDAD INTEGRANTE DEL MISMO AL INCORPORARSE AL GRUPO. PENDIENTES DE COMPENSACIÓN (art. 74.3 e) LIS).Ejercicio 1997.Aplicado en esta liquidación [05285]</t>
  </si>
  <si>
    <t>BASES IMPONIBLES NEGATIVAS DE PERÍODOS ANTERIORES GENERADAS POR UN GRUPO PREVIO ASUMIDAS POR LA ENTIDAD INTEGRANTE DEL MISMO AL INCORPORARSE AL GRUPO. PENDIENTES DE COMPENSACIÓN (art. 74.3 e) LIS).Ejercicio 1997Pendiente de aplicación en períodos futuros [05286]</t>
  </si>
  <si>
    <t>BASES IMPONIBLES NEGATIVAS DE PERÍODOS ANTERIORES GENERADAS POR UN GRUPO PREVIO ASUMIDAS POR LA ENTIDAD INTEGRANTE DEL MISMO AL INCORPORARSE AL GRUPO. PENDIENTES DE COMPENSACIÓN (art. 74.3 e) LIS).Ejercicio 1998.Pendiente de aplicación a principio del período [05287]</t>
  </si>
  <si>
    <t>BASES IMPONIBLES NEGATIVAS DE PERÍODOS ANTERIORES GENERADAS POR UN GRUPO PREVIO ASUMIDAS POR LA ENTIDAD INTEGRANTE DEL MISMO AL INCORPORARSE AL GRUPO. PENDIENTES DE COMPENSACIÓN (art. 74.3 e) LIS).Ejercicio 1998.Aplicado en esta liquidación [05288]</t>
  </si>
  <si>
    <t>BASES IMPONIBLES NEGATIVAS DE PERÍODOS ANTERIORES GENERADAS POR UN GRUPO PREVIO ASUMIDAS POR LA ENTIDAD INTEGRANTE DEL MISMO AL INCORPORARSE AL GRUPO. PENDIENTES DE COMPENSACIÓN (art. 74.3 e) LIS).Ejercicio 1998.Pendiente de aplicación en períodos futuros [05289]</t>
  </si>
  <si>
    <t>BASES IMPONIBLES NEGATIVAS DE PERÍODOS ANTERIORES GENERADAS POR UN GRUPO PREVIO ASUMIDAS POR LA ENTIDAD INTEGRANTE DEL MISMO AL INCORPORARSE AL GRUPO. PENDIENTES DE COMPENSACIÓN (art. 74.3 e) LIS).Ejercicio 1999.Pendiente de aplicación a principio del período [05290]</t>
  </si>
  <si>
    <t>BASES IMPONIBLES NEGATIVAS DE PERÍODOS ANTERIORES GENERADAS POR UN GRUPO PREVIO ASUMIDAS POR LA ENTIDAD INTEGRANTE DEL MISMO AL INCORPORARSE AL GRUPO. PENDIENTES DE COMPENSACIÓN (art. 74.3 e) LIS).Ejercicio 1999.Aplicado en esta liquidación [05291]</t>
  </si>
  <si>
    <t>BASES IMPONIBLES NEGATIVAS DE PERÍODOS ANTERIORES GENERADAS POR UN GRUPO PREVIO ASUMIDAS POR LA ENTIDAD INTEGRANTE DEL MISMO AL INCORPORARSE AL GRUPO. PENDIENTES DE COMPENSACIÓN (art. 74.3 e) LIS).Ejercicio 1999.Pendiente de aplicación en períodos futuros [05292]</t>
  </si>
  <si>
    <t>BASES IMPONIBLES NEGATIVAS DE PERÍODOS ANTERIORES GENERADAS POR UN GRUPO PREVIO ASUMIDAS POR LA ENTIDAD INTEGRANTE DEL MISMO AL INCORPORARSE AL GRUPO. PENDIENTES DE COMPENSACIÓN (art. 74.3 e) LIS).Ejercicio 2000.Pendiente de aplicación a principio del período [05293]</t>
  </si>
  <si>
    <t>BASES IMPONIBLES NEGATIVAS DE PERÍODOS ANTERIORES GENERADAS POR UN GRUPO PREVIO ASUMIDAS POR LA ENTIDAD INTEGRANTE DEL MISMO AL INCORPORARSE AL GRUPO. PENDIENTES DE COMPENSACIÓN (art. 74.3 e) LIS).Ejercicio 2000.Aplicado en esta liquidación [05294]</t>
  </si>
  <si>
    <t>BASES IMPONIBLES NEGATIVAS DE PERÍODOS ANTERIORES GENERADAS POR UN GRUPO PREVIO ASUMIDAS POR LA ENTIDAD INTEGRANTE DEL MISMO AL INCORPORARSE AL GRUPO. PENDIENTES DE COMPENSACIÓN (art. 74.3 e) LIS).Ejercicio 2000.Pendiente de aplicación en períodos futuros [05295]</t>
  </si>
  <si>
    <t>BASES IMPONIBLES NEGATIVAS DE PERÍODOS ANTERIORES GENERADAS POR UN GRUPO PREVIO ASUMIDAS POR LA ENTIDAD INTEGRANTE DEL MISMO AL INCORPORARSE AL GRUPO. PENDIENTES DE COMPENSACIÓN (art. 74.3 e) LIS).Ejercicio 2001.Pendiente de aplicación a principio del período [05296]</t>
  </si>
  <si>
    <t>BASES IMPONIBLES NEGATIVAS DE PERÍODOS ANTERIORES GENERADAS POR UN GRUPO PREVIO ASUMIDAS POR LA ENTIDAD INTEGRANTE DEL MISMO AL INCORPORARSE AL GRUPO. PENDIENTES DE COMPENSACIÓN (art. 74.3 e) LIS).Ejercicio 2001.Aplicado en esta liquidación [05297]</t>
  </si>
  <si>
    <t>BASES IMPONIBLES NEGATIVAS DE PERÍODOS ANTERIORES GENERADAS POR UN GRUPO PREVIO ASUMIDAS POR LA ENTIDAD INTEGRANTE DEL MISMO AL INCORPORARSE AL GRUPO. PENDIENTES DE COMPENSACIÓN (art. 74.3 e) LIS).Ejercicio 2001.Pendiente de aplicación en períodos futuros [05298]</t>
  </si>
  <si>
    <t>BASES IMPONIBLES NEGATIVAS DE PERÍODOS ANTERIORES GENERADAS POR UN GRUPO PREVIO ASUMIDAS POR LA ENTIDAD INTEGRANTE DEL MISMO AL INCORPORARSE AL GRUPO. PENDIENTES DE COMPENSACIÓN (art. 74.3 e) LIS).Ejercicio 2002.Pendiente de aplicación a principio del período [05299]</t>
  </si>
  <si>
    <t>BASES IMPONIBLES NEGATIVAS DE PERÍODOS ANTERIORES GENERADAS POR UN GRUPO PREVIO ASUMIDAS POR LA ENTIDAD INTEGRANTE DEL MISMO AL INCORPORARSE AL GRUPO. PENDIENTES DE COMPENSACIÓN (art. 74.3 e) LIS).Ejercicio 2002.Aplicado en esta liquidación [05300]</t>
  </si>
  <si>
    <t>BASES IMPONIBLES NEGATIVAS DE PERÍODOS ANTERIORES GENERADAS POR UN GRUPO PREVIO ASUMIDAS POR LA ENTIDAD INTEGRANTE DEL MISMO AL INCORPORARSE AL GRUPO. PENDIENTES DE COMPENSACIÓN (art. 74.3 e) LIS).Ejercicio 2002.Pendiente de aplicación en períodos futuros [05301]</t>
  </si>
  <si>
    <t>BASES IMPONIBLES NEGATIVAS DE PERÍODOS ANTERIORES GENERADAS POR UN GRUPO PREVIO ASUMIDAS POR LA ENTIDAD INTEGRANTE DEL MISMO AL INCORPORARSE AL GRUPO. PENDIENTES DE COMPENSACIÓN (art. 74.3 e) LIS).Ejercicio 2003.Pendiente de aplicación a principio del período [05302]</t>
  </si>
  <si>
    <t>BASES IMPONIBLES NEGATIVAS DE PERÍODOS ANTERIORES GENERADAS POR UN GRUPO PREVIO ASUMIDAS POR LA ENTIDAD INTEGRANTE DEL MISMO AL INCORPORARSE AL GRUPO. PENDIENTES DE COMPENSACIÓN (art. 74.3 e) LIS).Ejercicio 2003.Aplicado en esta liquidación [05303]</t>
  </si>
  <si>
    <t>BASES IMPONIBLES NEGATIVAS DE PERÍODOS ANTERIORES GENERADAS POR UN GRUPO PREVIO ASUMIDAS POR LA ENTIDAD INTEGRANTE DEL MISMO AL INCORPORARSE AL GRUPO. PENDIENTES DE COMPENSACIÓN (art. 74.3 e) LIS).Ejercicio 2003.Pendiente de aplicación en períodos futuros [05304]</t>
  </si>
  <si>
    <t>BASES IMPONIBLES NEGATIVAS DE PERÍODOS ANTERIORES GENERADAS POR UN GRUPO PREVIO ASUMIDAS POR LA ENTIDAD INTEGRANTE DEL MISMO AL INCORPORARSE AL GRUPO. PENDIENTES DE COMPENSACIÓN (art. 74.3 e) LIS).Ejercicio 2004.Pendiente de aplicación a principio del período [05305]</t>
  </si>
  <si>
    <t>BASES IMPONIBLES NEGATIVAS DE PERÍODOS ANTERIORES GENERADAS POR UN GRUPO PREVIO ASUMIDAS POR LA ENTIDAD INTEGRANTE DEL MISMO AL INCORPORARSE AL GRUPO. PENDIENTES DE COMPENSACIÓN (art. 74.3 e) LIS).Ejercicio 2004.Aplicado en esta liquidación [05306]</t>
  </si>
  <si>
    <t>BASES IMPONIBLES NEGATIVAS DE PERÍODOS ANTERIORES GENERADAS POR UN GRUPO PREVIO ASUMIDAS POR LA ENTIDAD INTEGRANTE DEL MISMO AL INCORPORARSE AL GRUPO. PENDIENTES DE COMPENSACIÓN (art. 74.3 e) LIS).Ejercicio 2004.Pendiente de aplicación en períodos futuros [05307]</t>
  </si>
  <si>
    <t>BASES IMPONIBLES NEGATIVAS DE PERÍODOS ANTERIORES GENERADAS POR UN GRUPO PREVIO ASUMIDAS POR LA ENTIDAD INTEGRANTE DEL MISMO AL INCORPORARSE AL GRUPO. PENDIENTES DE COMPENSACIÓN (art. 74.3 e) LIS).Ejercicio 2005.Pendiente de aplicación a principio del período [05308]</t>
  </si>
  <si>
    <t>BASES IMPONIBLES NEGATIVAS DE PERÍODOS ANTERIORES GENERADAS POR UN GRUPO PREVIO ASUMIDAS POR LA ENTIDAD INTEGRANTE DEL MISMO AL INCORPORARSE AL GRUPO. PENDIENTES DE COMPENSACIÓN (art. 74.3 e) LIS).Ejercicio 2005.Aplicado en esta liquidación [05309]</t>
  </si>
  <si>
    <t>BASES IMPONIBLES NEGATIVAS DE PERÍODOS ANTERIORES GENERADAS POR UN GRUPO PREVIO ASUMIDAS POR LA ENTIDAD INTEGRANTE DEL MISMO AL INCORPORARSE AL GRUPO. PENDIENTES DE COMPENSACIÓN (art. 74.3 e) LIS).Ejercicio 2005.Pendiente de aplicación en períodos futuros [05310]</t>
  </si>
  <si>
    <t>BASES IMPONIBLES NEGATIVAS DE PERÍODOS ANTERIORES GENERADAS POR UN GRUPO PREVIO ASUMIDAS POR LA ENTIDAD INTEGRANTE DEL MISMO AL INCORPORARSE AL GRUPO. PENDIENTES DE COMPENSACIÓN (art. 74.3 e) LIS).Ejercicio 2006.Pendiente de aplicación a principio del período [05311]</t>
  </si>
  <si>
    <t>BASES IMPONIBLES NEGATIVAS DE PERÍODOS ANTERIORES GENERADAS POR UN GRUPO PREVIO ASUMIDAS POR LA ENTIDAD INTEGRANTE DEL MISMO AL INCORPORARSE AL GRUPO. PENDIENTES DE COMPENSACIÓN (art. 74.3 e) LIS).Ejercicio 2006.Aplicado en esta liquidación [05312]</t>
  </si>
  <si>
    <t>BASES IMPONIBLES NEGATIVAS DE PERÍODOS ANTERIORES GENERADAS POR UN GRUPO PREVIO ASUMIDAS POR LA ENTIDAD INTEGRANTE DEL MISMO AL INCORPORARSE AL GRUPO. PENDIENTES DE COMPENSACIÓN (art. 74.3 e) LIS).Ejercicio 2006.Pendiente de aplicación en períodos futuros [05313]</t>
  </si>
  <si>
    <t>BASES IMPONIBLES NEGATIVAS DE PERÍODOS ANTERIORES GENERADAS POR UN GRUPO PREVIO ASUMIDAS POR LA ENTIDAD INTEGRANTE DEL MISMO AL INCORPORARSE AL GRUPO. PENDIENTES DE COMPENSACIÓN (art. 74.3 e) LIS).Ejercicio 2007.Pendiente de aplicación a principio del período [05314]</t>
  </si>
  <si>
    <t>BASES IMPONIBLES NEGATIVAS DE PERÍODOS ANTERIORES GENERADAS POR UN GRUPO PREVIO ASUMIDAS POR LA ENTIDAD INTEGRANTE DEL MISMO AL INCORPORARSE AL GRUPO. PENDIENTES DE COMPENSACIÓN (art. 74.3 e) LIS).Ejercicio 2007.Aplicado en esta liquidación [05315]</t>
  </si>
  <si>
    <t>BASES IMPONIBLES NEGATIVAS DE PERÍODOS ANTERIORES GENERADAS POR UN GRUPO PREVIO ASUMIDAS POR LA ENTIDAD INTEGRANTE DEL MISMO AL INCORPORARSE AL GRUPO. PENDIENTES DE COMPENSACIÓN (art. 74.3 e) LIS).Ejercicio 2007.Pendiente de aplicación en períodos futuros [05316]</t>
  </si>
  <si>
    <t>BASES IMPONIBLES NEGATIVAS DE PERÍODOS ANTERIORES GENERADAS POR UN GRUPO PREVIO ASUMIDAS POR LA ENTIDAD INTEGRANTE DEL MISMO AL INCORPORARSE AL GRUPO. PENDIENTES DE COMPENSACIÓN (art. 74.3 e) LIS).Ejercicio 2008.Pendiente de aplicación a principio del período [05317]</t>
  </si>
  <si>
    <t>BASES IMPONIBLES NEGATIVAS DE PERÍODOS ANTERIORES GENERADAS POR UN GRUPO PREVIO ASUMIDAS POR LA ENTIDAD INTEGRANTE DEL MISMO AL INCORPORARSE AL GRUPO. PENDIENTES DE COMPENSACIÓN (art. 74.3 e) LIS).Ejercicio 2008.Aplicado en esta liquidación [05318]</t>
  </si>
  <si>
    <t>BASES IMPONIBLES NEGATIVAS DE PERÍODOS ANTERIORES GENERADAS POR UN GRUPO PREVIO ASUMIDAS POR LA ENTIDAD INTEGRANTE DEL MISMO AL INCORPORARSE AL GRUPO. PENDIENTES DE COMPENSACIÓN (art. 74.3 e) LIS).Ejercicio 2008.Pendiente de aplicación en períodos futuros [05319]</t>
  </si>
  <si>
    <t>BASES IMPONIBLES NEGATIVAS DE PERÍODOS ANTERIORES GENERADAS POR UN GRUPO PREVIO ASUMIDAS POR LA ENTIDAD INTEGRANTE DEL MISMO AL INCORPORARSE AL GRUPO. PENDIENTES DE COMPENSACIÓN (art. 74.3 e) LIS).Ejercicio 2009.Pendiente de aplicación a principio del período [05320]</t>
  </si>
  <si>
    <t>BASES IMPONIBLES NEGATIVAS DE PERÍODOS ANTERIORES GENERADAS POR UN GRUPO PREVIO ASUMIDAS POR LA ENTIDAD INTEGRANTE DEL MISMO AL INCORPORARSE AL GRUPO. PENDIENTES DE COMPENSACIÓN (art. 74.3 e) LIS).Ejercicio 2009.Aplicado en esta liquidación [05321]</t>
  </si>
  <si>
    <t>BASES IMPONIBLES NEGATIVAS DE PERÍODOS ANTERIORES GENERADAS POR UN GRUPO PREVIO ASUMIDAS POR LA ENTIDAD INTEGRANTE DEL MISMO AL INCORPORARSE AL GRUPO. PENDIENTES DE COMPENSACIÓN (art. 74.3 e) LIS).Ejercicio 2009.Pendiente de aplicación en períodos futuros [05322]</t>
  </si>
  <si>
    <t>BASES IMPONIBLES NEGATIVAS DE PERÍODOS ANTERIORES GENERADAS POR UN GRUPO PREVIO ASUMIDAS POR LA ENTIDAD INTEGRANTE DEL MISMO AL INCORPORARSE AL GRUPO. PENDIENTES DE COMPENSACIÓN (art. 74.3 e) LIS).Ejercicio 2010.Pendiente de aplicación a principio del período [05323]</t>
  </si>
  <si>
    <t>BASES IMPONIBLES NEGATIVAS DE PERÍODOS ANTERIORES GENERADAS POR UN GRUPO PREVIO ASUMIDAS POR LA ENTIDAD INTEGRANTE DEL MISMO AL INCORPORARSE AL GRUPO. PENDIENTES DE COMPENSACIÓN (art. 74.3 e) LIS).Ejercicio 2010.Aplicado en esta liquidación [05324]</t>
  </si>
  <si>
    <t>BASES IMPONIBLES NEGATIVAS DE PERÍODOS ANTERIORES GENERADAS POR UN GRUPO PREVIO ASUMIDAS POR LA ENTIDAD INTEGRANTE DEL MISMO AL INCORPORARSE AL GRUPO. PENDIENTES DE COMPENSACIÓN (art. 74.3 e) LIS).Ejercicio 2010.Pendiente de aplicación en períodos futuros [05325]</t>
  </si>
  <si>
    <t>BASES IMPONIBLES NEGATIVAS DE PERÍODOS ANTERIORES GENERADAS POR UN GRUPO PREVIO ASUMIDAS POR LA ENTIDAD INTEGRANTE DEL MISMO AL INCORPORARSE AL GRUPO. PENDIENTES DE COMPENSACIÓN (art. 74.3 e) LIS).Ejercicio 2011.Pendiente de aplicación a principio del período [05326]</t>
  </si>
  <si>
    <t xml:space="preserve">BASES IMPONIBLES NEGATIVAS DE PERÍODOS ANTERIORES GENERADAS POR UN GRUPO PREVIO ASUMIDAS POR LA ENTIDAD INTEGRANTE DEL MISMO AL INCORPORARSE AL GRUPO. PENDIENTES DE COMPENSACIÓN (art. 74.3 e) LIS).Ejercicio 2011.Aplicado en esta liquidación [05327]                   </t>
  </si>
  <si>
    <t>BASES IMPONIBLES NEGATIVAS DE PERÍODOS ANTERIORES GENERADAS POR UN GRUPO PREVIO ASUMIDAS POR LA ENTIDAD INTEGRANTE DEL MISMO AL INCORPORARSE AL GRUPO. PENDIENTES DE COMPENSACIÓN (art. 74.3 e) LIS).Ejercicio 2011.Pendiente de aplicación en períodos futuros [05328]</t>
  </si>
  <si>
    <t>BASES IMPONIBLES NEGATIVAS DE PERÍODOS ANTERIORES GENERADAS POR UN GRUPO PREVIO ASUMIDAS POR LA ENTIDAD INTEGRANTE DEL MISMO AL INCORPORARSE AL GRUPO. PENDIENTES DE COMPENSACIÓN (art. 74.3 e) LIS).Ejercicio 2012.Pendiente de aplicación a principio del período [05329]</t>
  </si>
  <si>
    <t>BASES IMPONIBLES NEGATIVAS DE PERÍODOS ANTERIORES GENERADAS POR UN GRUPO PREVIO ASUMIDAS POR LA ENTIDAD INTEGRANTE DEL MISMO AL INCORPORARSE AL GRUPO. PENDIENTES DE COMPENSACIÓN (art. 74.3 e) LIS).Ejercicio 2012.Aplicado en esta liquidación [05330]</t>
  </si>
  <si>
    <t>BASES IMPONIBLES NEGATIVAS DE PERÍODOS ANTERIORES GENERADAS POR UN GRUPO PREVIO ASUMIDAS POR LA ENTIDAD INTEGRANTE DEL MISMO AL INCORPORARSE AL GRUPO. PENDIENTES DE COMPENSACIÓN (art. 74.3 e) LIS).Ejercicio 2012.Pendiente de aplicación en períodos futuros [05331]</t>
  </si>
  <si>
    <t>BASES IMPONIBLES NEGATIVAS DE PERÍODOS ANTERIORES GENERADAS POR UN GRUPO PREVIO ASUMIDAS POR LA ENTIDAD INTEGRANTE DEL MISMO AL INCORPORARSE AL GRUPO. PENDIENTES DE COMPENSACIÓN (art. 74.3 e) LIS).Ejercicio 2013.Pendiente de aplicación a principio del período [05332]</t>
  </si>
  <si>
    <t>BASES IMPONIBLES NEGATIVAS DE PERÍODOS ANTERIORES GENERADAS POR UN GRUPO PREVIO ASUMIDAS POR LA ENTIDAD INTEGRANTE DEL MISMO AL INCORPORARSE AL GRUPO. PENDIENTES DE COMPENSACIÓN (art. 74.3 e) LIS).Ejercicio 2013.Aplicado en esta liquidación [05333]</t>
  </si>
  <si>
    <t>BASES IMPONIBLES NEGATIVAS DE PERÍODOS ANTERIORES GENERADAS POR UN GRUPO PREVIO ASUMIDAS POR LA ENTIDAD INTEGRANTE DEL MISMO AL INCORPORARSE AL GRUPO. PENDIENTES DE COMPENSACIÓN (art. 74.3 e) LIS).Ejercicio 2013.Pendiente de aplicación en períodos futuros [05334]</t>
  </si>
  <si>
    <t>BASES IMPONIBLES NEGATIVAS DE PERÍODOS ANTERIORES GENERADAS POR UN GRUPO PREVIO ASUMIDAS POR LA ENTIDAD INTEGRANTE DEL MISMO AL INCORPORARSE AL GRUPO. PENDIENTES DE COMPENSACIÓN (art. 74.3 e) LIS).Ejercicio 2014.Pendiente de aplicación a principio del período [05335]</t>
  </si>
  <si>
    <t>BASES IMPONIBLES NEGATIVAS DE PERÍODOS ANTERIORES GENERADAS POR UN GRUPO PREVIO ASUMIDAS POR LA ENTIDAD INTEGRANTE DEL MISMO AL INCORPORARSE AL GRUPO. PENDIENTES DE COMPENSACIÓN (art. 74.3 e) LIS).Ejercicio 2014.Aplicado en esta liquidación [05336]</t>
  </si>
  <si>
    <t>BASES IMPONIBLES NEGATIVAS DE PERÍODOS ANTERIORES GENERADAS POR UN GRUPO PREVIO ASUMIDAS POR LA ENTIDAD INTEGRANTE DEL MISMO AL INCORPORARSE AL GRUPO. PENDIENTES DE COMPENSACIÓN (art. 74.3 e) LIS).Ejercicio 2014.Pendiente de aplicación en períodos futuros [05337]</t>
  </si>
  <si>
    <t>BASES IMPONIBLES NEGATIVAS DE PERÍODOS ANTERIORES GENERADAS POR UN GRUPO PREVIO ASUMIDAS POR LA ENTIDAD INTEGRANTE DEL MISMO AL INCORPORARSE AL GRUPO. PENDIENTES DE COMPENSACIÓN (art. 74.3 e) LIS).Ejercicio 2015.Pendiente de aplicación a principio del período [05338]</t>
  </si>
  <si>
    <t>BASES IMPONIBLES NEGATIVAS DE PERÍODOS ANTERIORES GENERADAS POR UN GRUPO PREVIO ASUMIDAS POR LA ENTIDAD INTEGRANTE DEL MISMO AL INCORPORARSE AL GRUPO. PENDIENTES DE COMPENSACIÓN (art. 74.3 e) LIS).Ejercicio 2015.Aplicado en esta liquidación [05339]</t>
  </si>
  <si>
    <t>BASES IMPONIBLES NEGATIVAS DE PERÍODOS ANTERIORES GENERADAS POR UN GRUPO PREVIO ASUMIDAS POR LA ENTIDAD INTEGRANTE DEL MISMO AL INCORPORARSE AL GRUPO. PENDIENTES DE COMPENSACIÓN (art. 74.3 e) LIS).Ejercicio 2015.Pendiente de aplicación en períodos futuros [05340]</t>
  </si>
  <si>
    <t>BASES IMPONIBLES NEGATIVAS DE PERÍODOS ANTERIORES GENERADAS POR UN GRUPO PREVIO ASUMIDAS POR LA ENTIDAD INTEGRANTE DEL MISMO AL INCORPORARSE AL GRUPO. PENDIENTES DE COMPENSACIÓN (art. 74.3 e) LIS).Ejercicio 2016.Pendiente de aplicación a principio del período [00475]</t>
  </si>
  <si>
    <t>BASES IMPONIBLES NEGATIVAS DE PERÍODOS ANTERIORES GENERADAS POR UN GRUPO PREVIO ASUMIDAS POR LA ENTIDAD INTEGRANTE DEL MISMO AL INCORPORARSE AL GRUPO. PENDIENTES DE COMPENSACIÓN (art. 74.3 e) LIS).Ejercicio 2016.Aplicado en esta liquidación [00476]</t>
  </si>
  <si>
    <t>BASES IMPONIBLES NEGATIVAS DE PERÍODOS ANTERIORES GENERADAS POR UN GRUPO PREVIO ASUMIDAS POR LA ENTIDAD INTEGRANTE DEL MISMO AL INCORPORARSE AL GRUPO. PENDIENTES DE COMPENSACIÓN (art. 74.3 e) LIS).Ejercicio 2016.Pendiente de aplicación en períodos futuros [00477]</t>
  </si>
  <si>
    <t>BASES IMPONIBLES NEGATIVAS DE PERÍODOS ANTERIORES GENERADAS POR UN GRUPO PREVIO ASUMIDAS POR LA ENTIDAD INTEGRANTE DEL MISMO AL INCORPORARSE AL GRUPO. PENDIENTES DE COMPENSACIÓN (art. 74.3 e) LIS).Ejercicio 2017.Pendiente de aplicación a principio del período [00227]</t>
  </si>
  <si>
    <t>BASES IMPONIBLES NEGATIVAS DE PERÍODOS ANTERIORES GENERADAS POR UN GRUPO PREVIO ASUMIDAS POR LA ENTIDAD INTEGRANTE DEL MISMO AL INCORPORARSE AL GRUPO. PENDIENTES DE COMPENSACIÓN (art. 74.3 e) LIS).Ejercicio 2017.Aplicado en esta liquidación [00228]</t>
  </si>
  <si>
    <t>BASES IMPONIBLES NEGATIVAS DE PERÍODOS ANTERIORES GENERADAS POR UN GRUPO PREVIO ASUMIDAS POR LA ENTIDAD INTEGRANTE DEL MISMO AL INCORPORARSE AL GRUPO. PENDIENTES DE COMPENSACIÓN (art. 74.3 e) LIS).Ejercicio 2017.Pendiente de aplicación en períodos futuros [00229]</t>
  </si>
  <si>
    <t>BASES IMPONIBLES NEGATIVAS DE PERÍODOS ANTERIORES GENERADAS POR UN GRUPO PREVIO ASUMIDAS POR LA ENTIDAD INTEGRANTE DEL MISMO AL INCORPORARSE AL GRUPO. PENDIENTES DE COMPENSACIÓN (art. 74.3 e) LIS).Ejercicio 2019.Pendiente de aplicación a principio del período [00816]</t>
  </si>
  <si>
    <t>BASES IMPONIBLES NEGATIVAS DE PERÍODOS ANTERIORES GENERADAS POR UN GRUPO PREVIO ASUMIDAS POR LA ENTIDAD INTEGRANTE DEL MISMO AL INCORPORARSE AL GRUPO. PENDIENTES DE COMPENSACIÓN (art. 74.3 e) LIS).Ejercicio 2019.Aplicado en esta liquidación [00817]</t>
  </si>
  <si>
    <t>BASES IMPONIBLES NEGATIVAS DE PERÍODOS ANTERIORES GENERADAS POR UN GRUPO PREVIO ASUMIDAS POR LA ENTIDAD INTEGRANTE DEL MISMO AL INCORPORARSE AL GRUPO. PENDIENTES DE COMPENSACIÓN (art. 74.3 e) LIS).Ejercicio 2019.Pendiente de aplicación en períodos futuros [00818]</t>
  </si>
  <si>
    <t>BASES IMPONIBLES NEGATIVAS DE PERÍODOS ANTERIORES GENERADAS POR UN GRUPO PREVIO ASUMIDAS POR LA ENTIDAD INTEGRANTE DEL MISMO AL INCORPORARSE AL GRUPO. PENDIENTES DE COMPENSACIÓN (art. 74.3 e) LIS).Ejercicio 2020.Pendiente de aplicación a principio del período [03972]</t>
  </si>
  <si>
    <t>BASES IMPONIBLES NEGATIVAS DE PERÍODOS ANTERIORES GENERADAS POR UN GRUPO PREVIO ASUMIDAS POR LA ENTIDAD INTEGRANTE DEL MISMO AL INCORPORARSE AL GRUPO. PENDIENTES DE COMPENSACIÓN (art. 74.3 e) LIS).Ejercicio 2020.Aplicado en esta liquidación [03973]</t>
  </si>
  <si>
    <t>BASES IMPONIBLES NEGATIVAS DE PERÍODOS ANTERIORES GENERADAS POR UN GRUPO PREVIO ASUMIDAS POR LA ENTIDAD INTEGRANTE DEL MISMO AL INCORPORARSE AL GRUPO. PENDIENTES DE COMPENSACIÓN (art. 74.3 e) LIS).Ejercicio 2020.Pendiente de aplicación en períodos futuros [03974]</t>
  </si>
  <si>
    <t>BASES IMPONIBLES NEGATIVAS DE PERÍODOS ANTERIORES GENERADAS POR UN GRUPO PREVIO ASUMIDAS POR LA ENTIDAD INTEGRANTE DEL MISMO AL INCORPORARSE AL GRUPO. PENDIENTES DE COMPENSACIÓN (art. 74.3 e) LIS).Ejercicio 2021.Pendiente de aplicación a principio del período [04473]</t>
  </si>
  <si>
    <t>BASES IMPONIBLES NEGATIVAS DE PERÍODOS ANTERIORES GENERADAS POR UN GRUPO PREVIO ASUMIDAS POR LA ENTIDAD INTEGRANTE DEL MISMO AL INCORPORARSE AL GRUPO. PENDIENTES DE COMPENSACIÓN (art. 74.3 e) LIS).Ejercicio 2021.Aplicado en esta liquidación [04474]</t>
  </si>
  <si>
    <t>BASES IMPONIBLES NEGATIVAS DE PERÍODOS ANTERIORES GENERADAS POR UN GRUPO PREVIO ASUMIDAS POR LA ENTIDAD INTEGRANTE DEL MISMO AL INCORPORARSE AL GRUPO. PENDIENTES DE COMPENSACIÓN (art. 74.3 e) LIS).Ejercicio 2021.Pendiente de aplicación en períodos futuros [04475]</t>
  </si>
  <si>
    <t>BASES IMPONIBLES NEGATIVAS DE PERÍODOS ANTERIORES GENERADAS POR UN GRUPO PREVIO ASUMIDAS POR LA ENTIDAD INTEGRANTE DEL MISMO AL INCORPORARSE AL GRUPO. PENDIENTES DE COMPENSACIÓN (art. 74.3 e) LIS).Ejercicio 2022.Pendiente de aplicación a principio del período [03634]</t>
  </si>
  <si>
    <t>BASES IMPONIBLES NEGATIVAS DE PERÍODOS ANTERIORES GENERADAS POR UN GRUPO PREVIO ASUMIDAS POR LA ENTIDAD INTEGRANTE DEL MISMO AL INCORPORARSE AL GRUPO. PENDIENTES DE COMPENSACIÓN (art. 74.3 e) LIS).Ejercicio 2022.Aplicado en esta liquidación [03635]</t>
  </si>
  <si>
    <t>BASES IMPONIBLES NEGATIVAS DE PERÍODOS ANTERIORES GENERADAS POR UN GRUPO PREVIO ASUMIDAS POR LA ENTIDAD INTEGRANTE DEL MISMO AL INCORPORARSE AL GRUPO. PENDIENTES DE COMPENSACIÓN (art. 74.3 e) LIS).Ejercicio 2022.Pendiente de aplicación en períodos futuros [03636]</t>
  </si>
  <si>
    <t>BASES IMPONIBLES NEGATIVAS DE PERÍODOS ANTERIORES GENERADAS POR UN GRUPO PREVIO ASUMIDAS POR LA ENTIDAD INTEGRANTE DEL MISMO AL INCORPORARSE AL GRUPO. PENDIENTES DE COMPENSACIÓN (art. 74.3 e) LIS).Total pendiente de aplicación a principio del período [05341]</t>
  </si>
  <si>
    <t>BASES IMPONIBLES NEGATIVAS DE PERÍODOS ANTERIORES GENERADAS POR UN GRUPO PREVIO ASUMIDAS POR LA ENTIDAD INTEGRANTE DEL MISMO AL INCORPORARSE AL GRUPO. PENDIENTES DE COMPENSACIÓN (art. 74.3 e) LIS).Total aplicado en esta liquidación [05342]</t>
  </si>
  <si>
    <t>BASES IMPONIBLES NEGATIVAS DE PERÍODOS ANTERIORES GENERADAS POR UN GRUPO PREVIO ASUMIDAS POR LA ENTIDAD INTEGRANTE DEL MISMO AL INCORPORARSE AL GRUPO. PENDIENTES DE COMPENSACIÓN (art. 74.3 e) LIS).Total pendiente de aplicación en períodos futuros [05343]</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</si>
  <si>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2021. Pendiente de aplicación a principio
del período/generada en el período [03637]</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</si>
  <si>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2021.Aplicado en esta liquidación [03638]</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</si>
  <si>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2021. Pendiente de aplicación en
períodos futuros [03639]</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</si>
  <si>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2021. Pendiente de aplicación a principio
del período/generada en el período [03640]</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</si>
  <si>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2021.Aplicado en esta liquidación [03641]</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</si>
  <si>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2021. Pendiente de aplicación en
períodos futuros [03642]</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</si>
  <si>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2022. Pendiente de aplicación a principio
del período/generada en el período [03643]</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</si>
  <si>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2022.Aplicado en esta liquidación [03644]</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</si>
  <si>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2022. Pendiente de aplicación en
períodos futuros [03645]</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</si>
  <si>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2022. Pendiente de aplicación a principio
del período/generada en el período [03646]</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</si>
  <si>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2022 .Aplicado en esta liquidación [03647]</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</si>
  <si>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2022. Pendiente de aplicación en
períodos futuros [03648]</t>
  </si>
  <si>
    <t>Régimen especial de buques y empresas navieras en Canarias: desglose de la compensación de bases imponibles negativas generadas por un grupo previo, asumidas por la entidad integrante del mismo al incorporarse al grupo, pendientes de compensacionSubtotal de compensación de base imponible especial. Pendiente de aplicación a principio del periodo/generada en el periodo[03649]</t>
  </si>
  <si>
    <t>Régimen especial de buques y empresas navieras en Canarias: desglose de la compensación de bases imponibles negativas generadas por un grupo previo, asumidas por la entidad integrante del mismo al incorporarse al grupo, pendientes de compensacionSubtotal de compensación de base imponible especial .Aplicado en esta liquidación [03653]</t>
  </si>
  <si>
    <t>Régimen especial de buques y empresas navieras en Canarias: desglose de la compensación de bases imponibles negativas generadas por un grupo previo, asumidas por la entidad integrante del mismo al incorporarse al grupo, pendientes de compensacionSubtotal de compensación de base imponible especial. Pendiente de aplicación en
períodos futuros [03654]</t>
  </si>
  <si>
    <t>Régimen especial de buques y empresas navieras en Canarias: desglose de la compensación de bases imponibles negativas generadas por un grupo previo, asumidas por la entidad integrante del mismo al incorporarse al grupo, pendientes de compensacionSubtotal de compensación de base imponible resto actividades.. Pendiente de aplicación a principio del periodo/generada en el periodo[03655]</t>
  </si>
  <si>
    <t>Régimen especial de buques y empresas navieras en Canarias: desglose de la compensación de bases imponibles negativas generadas por un grupo previo, asumidas por la entidad integrante del mismo al incorporarse al grupo, pendientes de compensacionSubtotal de compensación de base imponible resto actividades. .Aplicado en esta liquidación [03656]</t>
  </si>
  <si>
    <t>Régimen especial de buques y empresas navieras en Canarias: desglose de la compensación de bases imponibles negativas generadas por un grupo previo, asumidas por la entidad integrante del mismo al incorporarse al grupo, pendientes de compensacionSubtotal de compensación de base imponible resto actividades.. Pendiente de aplicación en
períodos futuros [03657]</t>
  </si>
  <si>
    <t>&lt;/T22007L20&gt;</t>
  </si>
  <si>
    <t>Impuesto Sobre Sociedades. Régimen de consolidación Fiscal.BASES IMPONIBLES NEGATIVAS DE PERÍODOS ANTERIORES GENERADAS POR UN GRUPO PREVIO ASUMIDAS POR LA ENTIDAD INTEGRANTE DEL MISMO AL INCORPORSE AL GRUPO. PENDIENTES DE COMPENSACIÓN (art. 74.3 e) LIS)</t>
  </si>
  <si>
    <t>COOPERATIVAS: CUOTAS POR PÉRDIDAS DE PERÍODOS ANTERIORES GENERADAS POR UN GRUPO PREVIO ASUMIDAS POR LA ENTIDAD AL INCORPORARSE AL GRUPO. PENDIENTES DE COMPENSACIÓN.Ejercicio 2000.Pendiente de aplicación a principio del período [05345]</t>
  </si>
  <si>
    <t>COOPERATIVAS: CUOTAS POR PÉRDIDAS DE PERÍODOS ANTERIORES GENERADAS POR UN GRUPO PREVIO ASUMIDAS POR LA ENTIDAD AL INCORPORARSE AL GRUPO. PENDIENTES DE COMPENSACIÓN.Ejercicio 2000.Aplicado en esta liquidación [05346]</t>
  </si>
  <si>
    <t>COOPERATIVAS: CUOTAS POR PÉRDIDAS DE PERÍODOS ANTERIORES GENERADAS POR UN GRUPO PREVIO ASUMIDAS POR LA ENTIDAD AL INCORPORARSE AL GRUPO. PENDIENTES DE COMPENSACIÓN.Ejercicio 2000.Pendiente de aplicación en períodos futuros [05347]</t>
  </si>
  <si>
    <t>COOPERATIVAS: CUOTAS POR PÉRDIDAS DE PERÍODOS ANTERIORES GENERADAS POR UN GRUPO PREVIO ASUMIDAS POR LA ENTIDAD AL INCORPORARSE AL GRUPO. PENDIENTES DE COMPENSACIÓN.Ejercicio 2001.Pendiente de aplicación a principio del período [05348]</t>
  </si>
  <si>
    <t>COOPERATIVAS: CUOTAS POR PÉRDIDAS DE PERÍODOS ANTERIORES GENERADAS POR UN GRUPO PREVIO ASUMIDAS POR LA ENTIDAD AL INCORPORARSE AL GRUPO. PENDIENTES DE COMPENSACIÓN.Ejercicio 2001.Aplicado en esta liquidación [05349]</t>
  </si>
  <si>
    <t>COOPERATIVAS: CUOTAS POR PÉRDIDAS DE PERÍODOS ANTERIORES GENERADAS POR UN GRUPO PREVIO ASUMIDAS POR LA ENTIDAD AL INCORPORARSE AL GRUPO. PENDIENTES DE COMPENSACIÓN.Ejercicio 2001.Pendiente de aplicación en períodos futuros [05350]</t>
  </si>
  <si>
    <t>COOPERATIVAS: CUOTAS POR PÉRDIDAS DE PERÍODOS ANTERIORES GENERADAS POR UN GRUPO PREVIO ASUMIDAS POR LA ENTIDAD AL INCORPORARSE AL GRUPO. PENDIENTES DE COMPENSACIÓN.Ejercicio 2002.Pendiente de aplicación a principio del período [05351]</t>
  </si>
  <si>
    <t>COOPERATIVAS: CUOTAS POR PÉRDIDAS DE PERÍODOS ANTERIORES GENERADAS POR UN GRUPO PREVIO ASUMIDAS POR LA ENTIDAD AL INCORPORARSE AL GRUPO. PENDIENTES DE COMPENSACIÓN.Ejercicio 2002.Aplicado en esta liquidación [05352]</t>
  </si>
  <si>
    <t>COOPERATIVAS: CUOTAS POR PÉRDIDAS DE PERÍODOS ANTERIORES GENERADAS POR UN GRUPO PREVIO ASUMIDAS POR LA ENTIDAD AL INCORPORARSE AL GRUPO. PENDIENTES DE COMPENSACIÓN.Ejercicio 2002.Pendiente de aplicación en períodos futuros [05353]</t>
  </si>
  <si>
    <t>COOPERATIVAS: CUOTAS POR PÉRDIDAS DE PERÍODOS ANTERIORES GENERADAS POR UN GRUPO PREVIO ASUMIDAS POR LA ENTIDAD AL INCORPORARSE AL GRUPO. PENDIENTES DE COMPENSACIÓN.Ejercicio 2003.Pendiente de aplicación a principio del período [05354]</t>
  </si>
  <si>
    <t>COOPERATIVAS: CUOTAS POR PÉRDIDAS DE PERÍODOS ANTERIORES GENERADAS POR UN GRUPO PREVIO ASUMIDAS POR LA ENTIDAD AL INCORPORARSE AL GRUPO. PENDIENTES DE COMPENSACIÓN.Ejercicio 2003.Aplicado en esta liquidación [05355]</t>
  </si>
  <si>
    <t>COOPERATIVAS: CUOTAS POR PÉRDIDAS DE PERÍODOS ANTERIORES GENERADAS POR UN GRUPO PREVIO ASUMIDAS POR LA ENTIDAD AL INCORPORARSE AL GRUPO. PENDIENTES DE COMPENSACIÓN.Ejercicio 2003.Pendiente de aplicación en períodos futuros [05356]</t>
  </si>
  <si>
    <t>COOPERATIVAS: CUOTAS POR PÉRDIDAS DE PERÍODOS ANTERIORES GENERADAS POR UN GRUPO PREVIO ASUMIDAS POR LA ENTIDAD AL INCORPORARSE AL GRUPO. PENDIENTES DE COMPENSACIÓN.Ejercicio 2004.Pendiente de aplicación a principio del período [05357]</t>
  </si>
  <si>
    <t>COOPERATIVAS: CUOTAS POR PÉRDIDAS DE PERÍODOS ANTERIORES GENERADAS POR UN GRUPO PREVIO ASUMIDAS POR LA ENTIDAD AL INCORPORARSE AL GRUPO. PENDIENTES DE COMPENSACIÓN.Ejercicio 2004.Aplicado en esta liquidación [05358]</t>
  </si>
  <si>
    <t>COOPERATIVAS: CUOTAS POR PÉRDIDAS DE PERÍODOS ANTERIORES GENERADAS POR UN GRUPO PREVIO ASUMIDAS POR LA ENTIDAD AL INCORPORARSE AL GRUPO. PENDIENTES DE COMPENSACIÓN.Ejercicio 2004.Pendiente de aplicación en períodos futuros [05359]</t>
  </si>
  <si>
    <t>COOPERATIVAS: CUOTAS POR PÉRDIDAS DE PERÍODOS ANTERIORES GENERADAS POR UN GRUPO PREVIO ASUMIDAS POR LA ENTIDAD AL INCORPORARSE AL GRUPO. PENDIENTES DE COMPENSACIÓN.Ejercicio 2005.Pendiente de aplicación a principio del período [05360]</t>
  </si>
  <si>
    <t>COOPERATIVAS: CUOTAS POR PÉRDIDAS DE PERÍODOS ANTERIORES GENERADAS POR UN GRUPO PREVIO ASUMIDAS POR LA ENTIDAD AL INCORPORARSE AL GRUPO. PENDIENTES DE COMPENSACIÓN.Ejercicio 2005.Aplicado en esta liquidación [05361]</t>
  </si>
  <si>
    <t>COOPERATIVAS: CUOTAS POR PÉRDIDAS DE PERÍODOS ANTERIORES GENERADAS POR UN GRUPO PREVIO ASUMIDAS POR LA ENTIDAD AL INCORPORARSE AL GRUPO. PENDIENTES DE COMPENSACIÓN.Ejercicio 2005.Pendiente de aplicación en períodos futuros [05362]</t>
  </si>
  <si>
    <t>COOPERATIVAS: CUOTAS POR PÉRDIDAS DE PERÍODOS ANTERIORES GENERADAS POR UN GRUPO PREVIO ASUMIDAS POR LA ENTIDAD AL INCORPORARSE AL GRUPO. PENDIENTES DE COMPENSACIÓN.Ejercicio 2006.Pendiente de aplicación a principio del período [05363]</t>
  </si>
  <si>
    <t>COOPERATIVAS: CUOTAS POR PÉRDIDAS DE PERÍODOS ANTERIORES GENERADAS POR UN GRUPO PREVIO ASUMIDAS POR LA ENTIDAD AL INCORPORARSE AL GRUPO. PENDIENTES DE COMPENSACIÓN.Ejercicio 2006.Aplicado en esta liquidación [05364]</t>
  </si>
  <si>
    <t>COOPERATIVAS: CUOTAS POR PÉRDIDAS DE PERÍODOS ANTERIORES GENERADAS POR UN GRUPO PREVIO ASUMIDAS POR LA ENTIDAD AL INCORPORARSE AL GRUPO. PENDIENTES DE COMPENSACIÓN.Ejercicio 2006.Pendiente de aplicación en períodos futuros [05365]</t>
  </si>
  <si>
    <t>COOPERATIVAS: CUOTAS POR PÉRDIDAS DE PERÍODOS ANTERIORES GENERADAS POR UN GRUPO PREVIO ASUMIDAS POR LA ENTIDAD AL INCORPORARSE AL GRUPO. PENDIENTES DE COMPENSACIÓN.Ejercicio 2007.Pendiente de aplicación a principio del período [05366]</t>
  </si>
  <si>
    <t>COOPERATIVAS: CUOTAS POR PÉRDIDAS DE PERÍODOS ANTERIORES GENERADAS POR UN GRUPO PREVIO ASUMIDAS POR LA ENTIDAD AL INCORPORARSE AL GRUPO. PENDIENTES DE COMPENSACIÓN.Ejercicio 2007.Aplicado en esta liquidación [05367]</t>
  </si>
  <si>
    <t>COOPERATIVAS: CUOTAS POR PÉRDIDAS DE PERÍODOS ANTERIORES GENERADAS POR UN GRUPO PREVIO ASUMIDAS POR LA ENTIDAD AL INCORPORARSE AL GRUPO. PENDIENTES DE COMPENSACIÓN.Ejercicio 2007.Pendiente de aplicación en períodos futuros [05368]</t>
  </si>
  <si>
    <t>COOPERATIVAS: CUOTAS POR PÉRDIDAS DE PERÍODOS ANTERIORES GENERADAS POR UN GRUPO PREVIO ASUMIDAS POR LA ENTIDAD AL INCORPORARSE AL GRUPO. PENDIENTES DE COMPENSACIÓN.Ejercicio 2008.Pendiente de aplicación a principio del período [05369]</t>
  </si>
  <si>
    <t>COOPERATIVAS: CUOTAS POR PÉRDIDAS DE PERÍODOS ANTERIORES GENERADAS POR UN GRUPO PREVIO ASUMIDAS POR LA ENTIDAD AL INCORPORARSE AL GRUPO. PENDIENTES DE COMPENSACIÓN.Ejercicio 2008.Aplicado en esta liquidación [05370]</t>
  </si>
  <si>
    <t>COOPERATIVAS: CUOTAS POR PÉRDIDAS DE PERÍODOS ANTERIORES GENERADAS POR UN GRUPO PREVIO ASUMIDAS POR LA ENTIDAD AL INCORPORARSE AL GRUPO. PENDIENTES DE COMPENSACIÓN.Ejercicio 2008.Pendiente de aplicación en períodos futuros [05371]</t>
  </si>
  <si>
    <t>COOPERATIVAS: CUOTAS POR PÉRDIDAS DE PERÍODOS ANTERIORES GENERADAS POR UN GRUPO PREVIO ASUMIDAS POR LA ENTIDAD AL INCORPORARSE AL GRUPO. PENDIENTES DE COMPENSACIÓN.Ejercicio 2009.Pendiente de aplicación a principio del período [05372]</t>
  </si>
  <si>
    <t>COOPERATIVAS: CUOTAS POR PÉRDIDAS DE PERÍODOS ANTERIORES GENERADAS POR UN GRUPO PREVIO ASUMIDAS POR LA ENTIDAD AL INCORPORARSE AL GRUPO. PENDIENTES DE COMPENSACIÓN.Ejercicio 2009.Aplicado en esta liquidación [05373]</t>
  </si>
  <si>
    <t>COOPERATIVAS: CUOTAS POR PÉRDIDAS DE PERÍODOS ANTERIORES GENERADAS POR UN GRUPO PREVIO ASUMIDAS POR LA ENTIDAD AL INCORPORARSE AL GRUPO. PENDIENTES DE COMPENSACIÓN.Ejercicio 2009.Pendiente de aplicación en períodos futuros [05374]</t>
  </si>
  <si>
    <t>COOPERATIVAS: CUOTAS POR PÉRDIDAS DE PERÍODOS ANTERIORES GENERADAS POR UN GRUPO PREVIO ASUMIDAS POR LA ENTIDAD AL INCORPORARSE AL GRUPO. PENDIENTES DE COMPENSACIÓN.Ejercicio 2010.Pendiente de aplicación a principio del período [05375]</t>
  </si>
  <si>
    <t>COOPERATIVAS: CUOTAS POR PÉRDIDAS DE PERÍODOS ANTERIORES GENERADAS POR UN GRUPO PREVIO ASUMIDAS POR LA ENTIDAD AL INCORPORARSE AL GRUPO. PENDIENTES DE COMPENSACIÓN.Ejercicio 2010.Aplicado en esta liquidación [05376]</t>
  </si>
  <si>
    <t>COOPERATIVAS: CUOTAS POR PÉRDIDAS DE PERÍODOS ANTERIORES GENERADAS POR UN GRUPO PREVIO ASUMIDAS POR LA ENTIDAD AL INCORPORARSE AL GRUPO. PENDIENTES DE COMPENSACIÓN.Ejercicio 2010.Pendiente de aplicación en períodos futuros [05377]</t>
  </si>
  <si>
    <t>COOPERATIVAS: CUOTAS POR PÉRDIDAS DE PERÍODOS ANTERIORES GENERADAS POR UN GRUPO PREVIO ASUMIDAS POR LA ENTIDAD AL INCORPORARSE AL GRUPO. PENDIENTES DE COMPENSACIÓN.Ejercicio 2011.Pendiente de aplicación a principio del período [05378]</t>
  </si>
  <si>
    <t>COOPERATIVAS: CUOTAS POR PÉRDIDAS DE PERÍODOS ANTERIORES GENERADAS POR UN GRUPO PREVIO ASUMIDAS POR LA ENTIDAD AL INCORPORARSE AL GRUPO. PENDIENTES DE COMPENSACIÓN.Ejercicio 2011.Aplicado en esta liquidación [05379]</t>
  </si>
  <si>
    <t>COOPERATIVAS: CUOTAS POR PÉRDIDAS DE PERÍODOS ANTERIORES GENERADAS POR UN GRUPO PREVIO ASUMIDAS POR LA ENTIDAD AL INCORPORARSE AL GRUPO. PENDIENTES DE COMPENSACIÓN.Ejercicio 2011.Pendiente de aplicación en períodos futuros [05380]</t>
  </si>
  <si>
    <t>COOPERATIVAS: CUOTAS POR PÉRDIDAS DE PERÍODOS ANTERIORES GENERADAS POR UN GRUPO PREVIO ASUMIDAS POR LA ENTIDAD AL INCORPORARSE AL GRUPO. PENDIENTES DE COMPENSACIÓN.Ejercicio 2012.Pendiente de aplicación a principio del período [05381]</t>
  </si>
  <si>
    <t>COOPERATIVAS: CUOTAS POR PÉRDIDAS DE PERÍODOS ANTERIORES GENERADAS POR UN GRUPO PREVIO ASUMIDAS POR LA ENTIDAD AL INCORPORARSE AL GRUPO. PENDIENTES DE COMPENSACIÓN.Ejercicio 2012.Aplicado en esta liquidación [05382]</t>
  </si>
  <si>
    <t>COOPERATIVAS: CUOTAS POR PÉRDIDAS DE PERÍODOS ANTERIORES GENERADAS POR UN GRUPO PREVIO ASUMIDAS POR LA ENTIDAD AL INCORPORARSE AL GRUPO. PENDIENTES DE COMPENSACIÓN.Ejercicio 2012.Pendiente de aplicación en períodos futuros [05383]</t>
  </si>
  <si>
    <t>COOPERATIVAS: CUOTAS POR PÉRDIDAS DE PERÍODOS ANTERIORES GENERADAS POR UN GRUPO PREVIO ASUMIDAS POR LA ENTIDAD AL INCORPORARSE AL GRUPO. PENDIENTES DE COMPENSACIÓN.Ejercicio 2013.Pendiente de aplicación a principio del período [05384]</t>
  </si>
  <si>
    <t>COOPERATIVAS: CUOTAS POR PÉRDIDAS DE PERÍODOS ANTERIORES GENERADAS POR UN GRUPO PREVIO ASUMIDAS POR LA ENTIDAD AL INCORPORARSE AL GRUPO. PENDIENTES DE COMPENSACIÓN.Ejercicio 2013.Aplicado en esta liquidación [05385]</t>
  </si>
  <si>
    <t>COOPERATIVAS: CUOTAS POR PÉRDIDAS DE PERÍODOS ANTERIORES GENERADAS POR UN GRUPO PREVIO ASUMIDAS POR LA ENTIDAD AL INCORPORARSE AL GRUPO. PENDIENTES DE COMPENSACIÓN.Ejercicio 2013.Pendiente de aplicación en períodos futuros [05386]</t>
  </si>
  <si>
    <t>COOPERATIVAS: CUOTAS POR PÉRDIDAS DE PERÍODOS ANTERIORES GENERADAS POR UN GRUPO PREVIO ASUMIDAS POR LA ENTIDAD AL INCORPORARSE AL GRUPO. PENDIENTES DE COMPENSACIÓN.Ejercicio 2014.Pendiente de aplicación a principio del período [05387]</t>
  </si>
  <si>
    <t>COOPERATIVAS: CUOTAS POR PÉRDIDAS DE PERÍODOS ANTERIORES GENERADAS POR UN GRUPO PREVIO ASUMIDAS POR LA ENTIDAD AL INCORPORARSE AL GRUPO. PENDIENTES DE COMPENSACIÓN.Ejercicio 2014.Aplicado en esta liquidación [05388]</t>
  </si>
  <si>
    <t>COOPERATIVAS: CUOTAS POR PÉRDIDAS DE PERÍODOS ANTERIORES GENERADAS POR UN GRUPO PREVIO ASUMIDAS POR LA ENTIDAD AL INCORPORARSE AL GRUPO. PENDIENTES DE COMPENSACIÓN.Ejercicio 2014.Pendiente de aplicación en períodos futuros [05389]</t>
  </si>
  <si>
    <t>COOPERATIVAS: CUOTAS POR PÉRDIDAS DE PERÍODOS ANTERIORES GENERADAS POR UN GRUPO PREVIO ASUMIDAS POR LA ENTIDAD AL INCORPORARSE AL GRUPO. PENDIENTES DE COMPENSACIÓN.Ejercicio 2015.Pendiente de aplicación a principio del período [05390]</t>
  </si>
  <si>
    <t>COOPERATIVAS: CUOTAS POR PÉRDIDAS DE PERÍODOS ANTERIORES GENERADAS POR UN GRUPO PREVIO ASUMIDAS POR LA ENTIDAD AL INCORPORARSE AL GRUPO. PENDIENTES DE COMPENSACIÓN.Ejercicio 2015.Aplicado en esta liquidación [05391]</t>
  </si>
  <si>
    <t>COOPERATIVAS: CUOTAS POR PÉRDIDAS DE PERÍODOS ANTERIORES GENERADAS POR UN GRUPO PREVIO ASUMIDAS POR LA ENTIDAD AL INCORPORARSE AL GRUPO. PENDIENTES DE COMPENSACIÓN.Ejercicio 2015.Pendiente de aplicación en períodos futuros [05392]</t>
  </si>
  <si>
    <t>COOPERATIVAS: CUOTAS POR PÉRDIDAS DE PERÍODOS ANTERIORES GENERADAS POR UN GRUPO PREVIO ASUMIDAS POR LA ENTIDAD AL INCORPORARSE AL GRUPO. PENDIENTES DE COMPENSACIÓN.Ejercicio 2016.Pendiente de aplicación a principio del período [00478]</t>
  </si>
  <si>
    <t>COOPERATIVAS: CUOTAS POR PÉRDIDAS DE PERÍODOS ANTERIORES GENERADAS POR UN GRUPO PREVIO ASUMIDAS POR LA ENTIDAD AL INCORPORARSE AL GRUPO. PENDIENTES DE COMPENSACIÓN.Ejercicio 2016.Aplicado en esta liquidación [00479]</t>
  </si>
  <si>
    <t>COOPERATIVAS: CUOTAS POR PÉRDIDAS DE PERÍODOS ANTERIORES GENERADAS POR UN GRUPO PREVIO ASUMIDAS POR LA ENTIDAD AL INCORPORARSE AL GRUPO. PENDIENTES DE COMPENSACIÓN.Ejercicio 2016.Pendiente de aplicación en períodos futuros [00480]</t>
  </si>
  <si>
    <t>COOPERATIVAS: CUOTAS POR PÉRDIDAS DE PERÍODOS ANTERIORES GENERADAS POR UN GRUPO PREVIO ASUMIDAS POR LA ENTIDAD AL INCORPORARSE AL GRUPO. PENDIENTES DE COMPENSACIÓN.Ejercicio 2017.Pendiente de aplicación a principio del período [00230]</t>
  </si>
  <si>
    <t>COOPERATIVAS: CUOTAS POR PÉRDIDAS DE PERÍODOS ANTERIORES GENERADAS POR UN GRUPO PREVIO ASUMIDAS POR LA ENTIDAD AL INCORPORARSE AL GRUPO. PENDIENTES DE COMPENSACIÓN.Ejercicio 2017.Aplicado en esta liquidación [00231]</t>
  </si>
  <si>
    <t>COOPERATIVAS: CUOTAS POR PÉRDIDAS DE PERÍODOS ANTERIORES GENERADAS POR UN GRUPO PREVIO ASUMIDAS POR LA ENTIDAD AL INCORPORARSE AL GRUPO. PENDIENTES DE COMPENSACIÓN.Ejercicio 2017.Pendiente de aplicación en períodos futuros [00232]</t>
  </si>
  <si>
    <t>COOPERATIVAS: CUOTAS POR PÉRDIDAS DE PERÍODOS ANTERIORES GENERADAS POR UN GRUPO PREVIO ASUMIDAS POR LA ENTIDAD AL INCORPORARSE AL GRUPO. PENDIENTES DE COMPENSACIÓN.Ejercicio 2018.Pendiente de aplicación a principio del período [03359]</t>
  </si>
  <si>
    <t>COOPERATIVAS: CUOTAS POR PÉRDIDAS DE PERÍODOS ANTERIORES GENERADAS POR UN GRUPO PREVIO ASUMIDAS POR LA ENTIDAD AL INCORPORARSE AL GRUPO. PENDIENTES DE COMPENSACIÓN.Ejercicio 2018.Aplicado en esta liquidación [03360]</t>
  </si>
  <si>
    <t>COOPERATIVAS: CUOTAS POR PÉRDIDAS DE PERÍODOS ANTERIORES GENERADAS POR UN GRUPO PREVIO ASUMIDAS POR LA ENTIDAD AL INCORPORARSE AL GRUPO. PENDIENTES DE COMPENSACIÓN.Ejercicio 2018.Pendiente de aplicación en períodos futuros [03361]</t>
  </si>
  <si>
    <t>COOPERATIVAS: CUOTAS POR PÉRDIDAS DE PERÍODOS ANTERIORES GENERADAS POR UN GRUPO PREVIO ASUMIDAS POR LA ENTIDAD AL INCORPORARSE AL GRUPO. PENDIENTES DE COMPENSACIÓN.Ejercicio 2019.Pendiente de aplicación a principio del período [00819]</t>
  </si>
  <si>
    <t>COOPERATIVAS: CUOTAS POR PÉRDIDAS DE PERÍODOS ANTERIORES GENERADAS POR UN GRUPO PREVIO ASUMIDAS POR LA ENTIDAD AL INCORPORARSE AL GRUPO. PENDIENTES DE COMPENSACIÓN.Ejercicio 2019.Aplicado en esta liquidación [00820]</t>
  </si>
  <si>
    <t>COOPERATIVAS: CUOTAS POR PÉRDIDAS DE PERÍODOS ANTERIORES GENERADAS POR UN GRUPO PREVIO ASUMIDAS POR LA ENTIDAD AL INCORPORARSE AL GRUPO. PENDIENTES DE COMPENSACIÓN.Ejercicio 2019.Pendiente de aplicación en períodos futuros [00821]</t>
  </si>
  <si>
    <t>COOPERATIVAS: CUOTAS POR PÉRDIDAS DE PERÍODOS ANTERIORES GENERADAS POR UN GRUPO PREVIO ASUMIDAS POR LA ENTIDAD AL INCORPORARSE AL GRUPO. PENDIENTES DE COMPENSACIÓN.Ejercicio 2020.Pendiente de aplicación a principio del período [03975]</t>
  </si>
  <si>
    <t>COOPERATIVAS: CUOTAS POR PÉRDIDAS DE PERÍODOS ANTERIORES GENERADAS POR UN GRUPO PREVIO ASUMIDAS POR LA ENTIDAD AL INCORPORARSE AL GRUPO. PENDIENTES DE COMPENSACIÓN.Ejercicio 2020.Aplicado en esta liquidación [03976]</t>
  </si>
  <si>
    <t>COOPERATIVAS: CUOTAS POR PÉRDIDAS DE PERÍODOS ANTERIORES GENERADAS POR UN GRUPO PREVIO ASUMIDAS POR LA ENTIDAD AL INCORPORARSE AL GRUPO. PENDIENTES DE COMPENSACIÓN.Ejercicio 2020.Pendiente de aplicación en
períodos futuros. [03977]</t>
  </si>
  <si>
    <t>COOPERATIVAS: CUOTAS POR PÉRDIDAS DE PERÍODOS ANTERIORES GENERADAS POR UN GRUPO PREVIO ASUMIDAS POR LA ENTIDAD AL INCORPORARSE AL GRUPO. PENDIENTES DE COMPENSACIÓN.Ejercicio 2021.Pendiente de aplicación a principio del período [04476]</t>
  </si>
  <si>
    <t>COOPERATIVAS: CUOTAS POR PÉRDIDAS DE PERÍODOS ANTERIORES GENERADAS POR UN GRUPO PREVIO ASUMIDAS POR LA ENTIDAD AL INCORPORARSE AL GRUPO. PENDIENTES DE COMPENSACIÓN.Ejercicio 2021.Aplicado en esta liquidación [04477]</t>
  </si>
  <si>
    <t>COOPERATIVAS: CUOTAS POR PÉRDIDAS DE PERÍODOS ANTERIORES GENERADAS POR UN GRUPO PREVIO ASUMIDAS POR LA ENTIDAD AL INCORPORARSE AL GRUPO. PENDIENTES DE COMPENSACIÓN.Ejercicio 2021.Pendiente de aplicación en períodos futuros [04478]</t>
  </si>
  <si>
    <t>COOPERATIVAS: CUOTAS POR PÉRDIDAS DE PERÍODOS ANTERIORES GENERADAS POR UN GRUPO PREVIO ASUMIDAS POR LA ENTIDAD AL INCORPORARSE AL GRUPO. PENDIENTES DE COMPENSACIÓN.Ejercicio 2022.Pendiente de aplicación a principio del período [03661]</t>
  </si>
  <si>
    <t>COOPERATIVAS: CUOTAS POR PÉRDIDAS DE PERÍODOS ANTERIORES GENERADAS POR UN GRUPO PREVIO ASUMIDAS POR LA ENTIDAD AL INCORPORARSE AL GRUPO. PENDIENTES DE COMPENSACIÓN.Ejercicio 2022 .Aplicado en esta liquidación [03662]</t>
  </si>
  <si>
    <t>COOPERATIVAS: CUOTAS POR PÉRDIDAS DE PERÍODOS ANTERIORES GENERADAS POR UN GRUPO PREVIO ASUMIDAS POR LA ENTIDAD AL INCORPORARSE AL GRUPO. PENDIENTES DE COMPENSACIÓN.Ejercicio 2022 .Pendiente de aplicación en períodos futuros [03663]</t>
  </si>
  <si>
    <t>COOPERATIVAS: CUOTAS POR PÉRDIDAS DE PERÍODOS ANTERIORES GENERADAS POR UN GRUPO PREVIO ASUMIDAS POR LA ENTIDAD AL INCORPORARSE AL GRUPO. PENDIENTES DE COMPENSACIÓN.Total pendiente de aplicación a principio del período [05393]</t>
  </si>
  <si>
    <t>COOPERATIVAS: CUOTAS POR PÉRDIDAS DE PERÍODOS ANTERIORES GENERADAS POR UN GRUPO PREVIO ASUMIDAS POR LA ENTIDAD AL INCORPORARSE AL GRUPO. PENDIENTES DE COMPENSACIÓN.Total aplicado en esta liquidación [05394]</t>
  </si>
  <si>
    <t>COOPERATIVAS: CUOTAS POR PÉRDIDAS DE PERÍODOS ANTERIORES GENERADAS POR UN GRUPO PREVIO ASUMIDAS POR LA ENTIDAD AL INCORPORARSE AL GRUPO. PENDIENTES DE COMPENSACIÓN.Total pendiente de aplicación en períodos futuros [05395]</t>
  </si>
  <si>
    <t>&lt;/T22007L21&gt;</t>
  </si>
  <si>
    <t>Impuesto Sobre Sociedades. Régimen de consolidación Fiscal. TOTAL GRUPO. LIMITACIÓN EN LA DEDUCIBILIDAD DE GASTOS FINANCIEROS EN EL GRUPO. Art. 16 LIS</t>
  </si>
  <si>
    <t>M</t>
  </si>
  <si>
    <t>Límite art.16.5, 67 b) o 83 LIS. a) Gastos ﬁnancieros del período impositivo derivados de deudas por adquisición de participaciones afectados por art. 16.5, 67 b) o 83 LIS (sin signo) [03196]</t>
  </si>
  <si>
    <t>Límite art.16.5, 67 b) o 83 LIS. b) Límite adicional a la deducción de gastos ﬁnancieros (art. 16.5, 67 b) o 83 LIS (sin signo) [03197]</t>
  </si>
  <si>
    <t>Límite art.16.5, 67 b) o 83 LIS. c1) Gastos ﬁnancieros del período impositivo deducibles tras aplicación límite art. 16.5, 67 b) o 83 LIS (≤ [b], [a=c1+c2], ≥ 0) [03198]</t>
  </si>
  <si>
    <t>Límite art.16.5, 67 b) o 83 LIS. c2) Gastos ﬁnancieros del período impositivo no deducibles tras aplicación límite art. 16.5, 67 b) y/o 83 LIS (=[a- c1], ≥ 0) [03199]</t>
  </si>
  <si>
    <t>Límite art.16.5, 67 b) o 83 LIS. d) Gastos ﬁnancieros del grupo pendientes de deducir en periodos anteriores afectados por art. 16.5, 67 b) y/o 83, deducibles tras este límite ([b≥c1+d+e], ≥ 0] [03200]</t>
  </si>
  <si>
    <t>Límite art.16.5, 67 b) o 83 LIS. e) Gastos ﬁnancieros pendientes de deducir en periodos anteriores afectados por art. 16.5, 67 b) y/o 83 LIS , deducibles tras este límite, generados o asumidos por las entidades previamente a su incorporación al grupo (art. 67 b) y 74.3 b) LIS ([b≥c1+d+e], ≥ 0)] [03201]</t>
  </si>
  <si>
    <t>Límite art. 16.1 y 16.2 LIS. f)   Gastos ﬁnancieros del periodo impositivo no afectados por art. 16.5, 67 b) y/o 83 LIS (sin signo) [03202]</t>
  </si>
  <si>
    <t>Límite art. 16.1 y 16.2 LIS. g)   Gastos financieros del grupo del período impositivo (= [c1+f]) [03203]</t>
  </si>
  <si>
    <t>Límite art. 16.1 y 16.2 LIS. h)   Ingresos ﬁnancieros del grupo del período impositivo derivados de la cesión a terceros de capitales propios [03204]</t>
  </si>
  <si>
    <t>Límite art. 16.1 y 16.2 LIS. i)   Gastos ﬁnancieros netos del grupo del período impositivo (= [g-h]) [03205]</t>
  </si>
  <si>
    <t xml:space="preserve">Límite art. 16.1 y 16.2 LIS. j1) Resultado de explotación (signo igual a Cuenta de Pérd. y Gan.) [03207]  </t>
  </si>
  <si>
    <t>Límite art. 16.1 y 16.2 LIS. j2) Amortización del inmovilizado (signo igual a Cuenta de Pérd. y Gan.) [03208]</t>
  </si>
  <si>
    <t>Límite art. 16.1 y 16.2 LIS. j3)    Imputación de subvenciones de inmovilizado no ﬁnanciero y otras (signo igual a Cuenta de Pérd. y Gan.)[03209]</t>
  </si>
  <si>
    <t>Límite art. 16.1 y 16.2 LIS. j5) Ingresos ﬁnancieros de participaciones en instrumentos de patrimonio (signo igual a Cuenta de Pérd. y Gan.) [03211]</t>
  </si>
  <si>
    <t>Límite art. 16.1 y 16.2 LIS. k) Adición por límite beneﬁcio operativo no aplicado en los cinco ejercicios anteriores generado en el grupo [03212]</t>
  </si>
  <si>
    <t>Límite art. 16.1 y 16.2 LIS. l)  Adición por límite beneﬁcio operativo no aplicado en los cinco ejercicios anteriores, generado o asumido por las entidades previamente a su incorporación al grupo (art. 67 a) y 74.3 b) LIS [03213]</t>
  </si>
  <si>
    <t>&lt;/T22007M00&gt;</t>
  </si>
  <si>
    <t>Impuesto Sobre Sociedades. Régimen de consolidación Fiscal. TOTAL GRUPO</t>
  </si>
  <si>
    <t>LIMITACIÓN EN LA DEDUCIBILIDAD DE GASTOS FINANCIEROS NETOS. GASTOS FINANCIEROS PENDIENTES DE DEDUCIR. Ejercicio de generación. 2012. Pendiente de aplicación a principio del período/generado en el propio período. Resto [00412]</t>
  </si>
  <si>
    <t>LIMITACIÓN EN LA DEDUCIBILIDAD DE GASTOS FINANCIEROS NETOS. GASTOS FINANCIEROS PENDIENTES DE DEDUCIR. Ejercicio de generación. 2012. Aplicado en esta liquidación [00413]</t>
  </si>
  <si>
    <t>LIMITACIÓN EN LA DEDUCIBILIDAD DE GASTOS FINANCIEROS NETOS. GASTOS FINANCIEROS PENDIENTES DE DEDUCIR. Ejercicio de generación. 2012.Pendiente de aplicación en períodos futuros. Resto [00414]</t>
  </si>
  <si>
    <t>LIMITACIÓN EN LA DEDUCIBILIDAD DE GASTOS FINANCIEROS NETOS. GASTOS FINANCIEROS PENDIENTES DE DEDUCIR. Ejercicio de generación. 2013. Pendiente de aplicación a principio del período/generado en el propio período. Resto [00065]</t>
  </si>
  <si>
    <t>LIMITACIÓN EN LA DEDUCIBILIDAD DE GASTOS FINANCIEROS NETOS. GASTOS FINANCIEROS PENDIENTES DE DEDUCIR. Ejercicio de generación. 2013. Aplicado en esta liquidación [00069]</t>
  </si>
  <si>
    <t>LIMITACIÓN EN LA DEDUCIBILIDAD DE GASTOS FINANCIEROS NETOS. GASTOS FINANCIEROS PENDIENTES DE DEDUCIR. Ejercicio de generación. 2013.Pendiente de aplicación en períodos futuros. Resto [00070]</t>
  </si>
  <si>
    <t>LIMITACIÓN EN LA DEDUCIBILIDAD DE GASTOS FINANCIEROS NETOS. GASTOS FINANCIEROS PENDIENTES DE DEDUCIR.Ejercicio de generación. 2014. Pendiente de aplicación a principio del período/generado en el propio período. Resto [00415]</t>
  </si>
  <si>
    <t>LIMITACIÓN EN LA DEDUCIBILIDAD DE GASTOS FINANCIEROS NETOS. GASTOS FINANCIEROS PENDIENTES DE DEDUCIR.Ejercicio de generación. 2014.Aplicado en esta liquidación [00416]</t>
  </si>
  <si>
    <t>LIMITACIÓN EN LA DEDUCIBILIDAD DE GASTOS FINANCIEROS NETOS. GASTOS FINANCIEROS PENDIENTES DE DEDUCIR.Ejercicio de generación. 2014. Pendiente de aplicación en períodos futuros. Resto [00417]</t>
  </si>
  <si>
    <t>LIMITACIÓN EN LA DEDUCIBILIDAD DE GASTOS FINANCIEROS NETOS. GASTOS FINANCIEROS PENDIENTES DE DEDUCIR.Ejercicio de generación. 2015. Pendiente de aplicación a principio del período/generado en el propio período. Por límite 16.5, 67 b) y/o 83 LIS [03221]</t>
  </si>
  <si>
    <t>LIMITACIÓN EN LA DEDUCIBILIDAD DE GASTOS FINANCIEROS NETOS. GASTOS FINANCIEROS PENDIENTES DE DEDUCIR.Ejercicio de generación. 2015. Pendiente de aplicación a principio del período/generado en el propio período. Resto [00969]</t>
  </si>
  <si>
    <t>LIMITACIÓN EN LA DEDUCIBILIDAD DE GASTOS FINANCIEROS NETOS. GASTOS FINANCIEROS PENDIENTES DE DEDUCIR.Ejercicio de generación. 2015.Aplicado en esta liquidación [00970]</t>
  </si>
  <si>
    <t>LIMITACIÓN EN LA DEDUCIBILIDAD DE GASTOS FINANCIEROS NETOS. GASTOS FINANCIEROS PENDIENTES DE DEDUCIR.Ejercicio de generación. 2015 .Pendiente de aplicación en períodos futuros. Por límite 16.5, 67 b) y/o 83 LIS [03222]</t>
  </si>
  <si>
    <t>LIMITACIÓN EN LA DEDUCIBILIDAD DE GASTOS FINANCIEROS NETOS. GASTOS FINANCIEROS PENDIENTES DE DEDUCIR.Ejercicio de generación. 2015.Pendiente de aplicación en períodos futuros. Resto [00971]</t>
  </si>
  <si>
    <t>LIMITACIÓN EN LA DEDUCIBILIDAD DE GASTOS FINANCIEROS NETOS. GASTOS FINANCIEROS PENDIENTES DE DEDUCIR.Ejercicio de generación. 2016.Pendiente de aplicación a principio del período. Por límite 16.5, 67 b) o 83 LIS. [01912]</t>
  </si>
  <si>
    <t>LIMITACIÓN EN LA DEDUCIBILIDAD DE GASTOS FINANCIEROS NETOS. GASTOS FINANCIEROS PENDIENTES DE DEDUCIR.Ejercicio de generación. 2016. Pendiente de aplicación a principio del período. Resto. [01913]</t>
  </si>
  <si>
    <t>LIMITACIÓN EN LA DEDUCIBILIDAD DE GASTOS FINANCIEROS NETOS. GASTOS FINANCIEROS PENDIENTES DE DEDUCIR.Ejercicio de generación. 2016.Aplicado en esta liquidación [03223]</t>
  </si>
  <si>
    <t>LIMITACIÓN EN LA DEDUCIBILIDAD DE GASTOS FINANCIEROS NETOS. GASTOS FINANCIEROS PENDIENTES DE DEDUCIR.Ejercicio de generación. 2016 .Pendiente de aplicación en períodos futuros. Por límite 16.5, 67 b) y/o 83 LIS [03224]</t>
  </si>
  <si>
    <t>LIMITACIÓN EN LA DEDUCIBILIDAD DE GASTOS FINANCIEROS NETOS. GASTOS FINANCIEROS PENDIENTES DE DEDUCIR.Ejercicio de generación. 2016. Pendiente de aplicación en períodos futuros. Resto [03225]</t>
  </si>
  <si>
    <t>LIMITACIÓN EN LA DEDUCIBILIDAD DE GASTOS FINANCIEROS NETOS. GASTOS FINANCIEROS PENDIENTES DE DEDUCIR.Ejercicio de generación. 2017.Pendiente de aplicación a principio del período. Por límite 16.5, 67 b) o 83 LIS. [00844]</t>
  </si>
  <si>
    <t>LIMITACIÓN EN LA DEDUCIBILIDAD DE GASTOS FINANCIEROS NETOS. GASTOS FINANCIEROS PENDIENTES DE DEDUCIR.Ejercicio de generación. 2017. Pendiente de aplicación a principio del período. Resto. [00892]</t>
  </si>
  <si>
    <t>LIMITACIÓN EN LA DEDUCIBILIDAD DE GASTOS FINANCIEROS NETOS. GASTOS FINANCIEROS PENDIENTES DE DEDUCIR.Ejercicio de generación. 2017.Aplicado en esta liquidación [01914]</t>
  </si>
  <si>
    <t>LIMITACIÓN EN LA DEDUCIBILIDAD DE GASTOS FINANCIEROS NETOS. GASTOS FINANCIEROS PENDIENTES DE DEDUCIR.Ejercicio de generación. 2017. Pendiente de aplicación en períodos futuros. Por límite 16.5, 67 b) y/o 83 LIS [01915]</t>
  </si>
  <si>
    <t>LIMITACIÓN EN LA DEDUCIBILIDAD DE GASTOS FINANCIEROS NETOS. GASTOS FINANCIEROS PENDIENTES DE DEDUCIR.Ejercicio de generación. 2017. Pendiente de aplicación en períodos futuros. Resto [01916]</t>
  </si>
  <si>
    <t>LIMITACIÓN EN LA DEDUCIBILIDAD DE GASTOS FINANCIEROS NETOS. GASTOS FINANCIEROS PENDIENTES DE DEDUCIR.Ejercicio de generación. 2018.Pendiente de aplicación a principio del período. Por límite 16.5, 67 b) o 83 LIS. [02622]</t>
  </si>
  <si>
    <t>LIMITACIÓN EN LA DEDUCIBILIDAD DE GASTOS FINANCIEROS NETOS. GASTOS FINANCIEROS PENDIENTES DE DEDUCIR.Ejercicio de generación. 2018. Pendiente de aplicación a principio del período. Resto. [02623]</t>
  </si>
  <si>
    <t>LIMITACIÓN EN LA DEDUCIBILIDAD DE GASTOS FINANCIEROS NETOS. GASTOS FINANCIEROS PENDIENTES DE DEDUCIR.Ejercicio de generación. 2018. Aplicado en esta liquidación [00893]</t>
  </si>
  <si>
    <t>LIMITACIÓN EN LA DEDUCIBILIDAD DE GASTOS FINANCIEROS NETOS. GASTOS FINANCIEROS PENDIENTES DE DEDUCIR.Ejercicio de generación. 2018. Pendiente de aplicación en períodos futuros. Por límite 16.5, 67 b) y/o 83 LIS [00903]</t>
  </si>
  <si>
    <t>LIMITACIÓN EN LA DEDUCIBILIDAD DE GASTOS FINANCIEROS NETOS. GASTOS FINANCIEROS PENDIENTES DE DEDUCIR.Ejercicio de generación. 2018. Pendiente de aplicación en períodos futuros. Resto [00907]</t>
  </si>
  <si>
    <t>LIMITACIÓN EN LA DEDUCIBILIDAD DE GASTOS FINANCIEROS NETOS. GASTOS FINANCIEROS PENDIENTES DE DEDUCIR.Ejercicio de generación. 2019.Pendiente de aplicación a principio del período. Por límite 16.5, 67 b) o 83 LIS. [01143]</t>
  </si>
  <si>
    <t>LIMITACIÓN EN LA DEDUCIBILIDAD DE GASTOS FINANCIEROS NETOS. GASTOS FINANCIEROS PENDIENTES DE DEDUCIR.Ejercicio de generación. 2019. Pendiente de aplicación a principio del período. Resto. [01144]</t>
  </si>
  <si>
    <t>PLIMITACIÓN EN LA DEDUCIBILIDAD DE GASTOS FINANCIEROS NETOS. GASTOS FINANCIEROS PENDIENTES DE DEDUCIR.Ejercicio de generación. 2019.Aplicado en esta liquidación [02624]</t>
  </si>
  <si>
    <t>LIMITACIÓN EN LA DEDUCIBILIDAD DE GASTOS FINANCIEROS NETOS. GASTOS FINANCIEROS PENDIENTES DE DEDUCIR.Ejercicio de generación. 2019.Pendiente de aplicación en períodos futuros. Por límite 16.5, 67 b) o 83 LIS [02625]</t>
  </si>
  <si>
    <t>LIMITACIÓN EN LA DEDUCIBILIDAD DE GASTOS FINANCIEROS NETOS. GASTOS FINANCIEROS PENDIENTES DE DEDUCIR.Ejercicio de generación. 2019. Pendiente de aplicación en períodos futuros. Resto [02626]</t>
  </si>
  <si>
    <t>LIMITACIÓN EN LA DEDUCIBILIDAD DE GASTOS FINANCIEROS NETOS. GASTOS FINANCIEROS PENDIENTES DE DEDUCIR. Ejercicio de generación 2020. Pendiente de aplicación a principio del período. Por límite 16.5, 67 b) o 83 LIS. [02337]</t>
  </si>
  <si>
    <t>LIMITACIÓN EN LA DEDUCIBILIDAD DE GASTOS FINANCIEROS NETOS. GASTOS FINANCIEROS PENDIENTES DE DEDUCIR. Ejercicio de genaración 2020. Pendiente de aplicación a principio del período. Resto. [02338]</t>
  </si>
  <si>
    <t>LIMITACIÓN EN LA DEDUCIBILIDAD DE GASTOS FINANCIEROS NETOS. GASTOS FINANCIEROS PENDIENTES DE DEDUCIR.Ejercicio de generación. 2020.Aplicado en esta liquidación [01176]</t>
  </si>
  <si>
    <t>LIMITACIÓN EN LA DEDUCIBILIDAD DE GASTOS FINANCIEROS NETOS. GASTOS FINANCIEROS PENDIENTES DE DEDUCIR.Ejercicio de generación. 2020.Pendiente de aplicación en períodos futuros. Por límite 16.5, 67 b) o 83 LIS [01181]</t>
  </si>
  <si>
    <t>LIMITACIÓN EN LA DEDUCIBILIDAD DE GASTOS FINANCIEROS NETOS. GASTOS FINANCIEROS PENDIENTES DE DEDUCIR.Ejercicio de generación. 2020. Pendiente de aplicación en períodos futuros. Resto [01182]</t>
  </si>
  <si>
    <t>LIMITACIÓN EN LA DEDUCIBILIDAD DE GASTOS FINANCIEROS NETOS. GASTOS FINANCIEROS PENDIENTES DE DEDUCIR. Ejercicio de generación 2021. Pendiente de aplicación a principio del período. Por límite 16.5, 67 b) o 83 LIS. [02522]</t>
  </si>
  <si>
    <t>LIMITACIÓN EN LA DEDUCIBILIDAD DE GASTOS FINANCIEROS NETOS. GASTOS FINANCIEROS PENDIENTES DE DEDUCIR. Ejercicio de genaración 2021. Pendiente de aplicación a principio del período. Resto. [02523]</t>
  </si>
  <si>
    <t>LIMITACIÓN EN LA DEDUCIBILIDAD DE GASTOS FINANCIEROS NETOS. GASTOS FINANCIEROS PENDIENTES DE DEDUCIR. Ejercicio de generación  2021. Aplicado en esta  liquidación. [02339]</t>
  </si>
  <si>
    <t>LIMITACIÓN EN LA DEDUCIBILIDAD DE GASTOS FINANCIEROS NETOS. GASTOS FINANCIEROS PENDIENTES DE DEDUCIR. Ejercicio de generación  2021. Pendiente de aplicación en períodos futuros. Por límite 16.5, 67 b) o 83 LIS [02340]</t>
  </si>
  <si>
    <t>LIMITACIÓN EN LA DEDUCIBILIDAD DE GASTOS FINANCIEROS NETOS. GASTOS FINANCIEROS PENDIENTES DE DEDUCIR. Ejercicio de generación  2021. Pendiente de aplicación en períodos futuros. Resto. [02341]</t>
  </si>
  <si>
    <t>LIMITACIÓN EN LA DEDUCIBILIDAD DE GASTOS FINANCIEROS NETOS. GASTOS FINANCIEROS PENDIENTES DE DEDUCIR. Ejercicio de generación 2022. Pendiente de aplicación a principio del período. Por límite 16.5, 67 b) o 83 LIS. [01613]</t>
  </si>
  <si>
    <t>LIMITACIÓN EN LA DEDUCIBILIDAD DE GASTOS FINANCIEROS NETOS. GASTOS FINANCIEROS PENDIENTES DE DEDUCIR. Ejercicio de genaración 2022. Pendiente de aplicación a principio del período. Resto. [01614]</t>
  </si>
  <si>
    <t>LIMITACIÓN EN LA DEDUCIBILIDAD DE GASTOS FINANCIEROS NETOS. GASTOS FINANCIEROS PENDIENTES DE DEDUCIR. Ejercicio de generación  2022. Aplicado en esta  liquidación. [02524]</t>
  </si>
  <si>
    <t>LIMITACIÓN EN LA DEDUCIBILIDAD DE GASTOS FINANCIEROS NETOS. GASTOS FINANCIEROS PENDIENTES DE DEDUCIR. Ejercicio de generación 2022. Pendiente de aplicación en períodos futuros. Por límite 16.5, 67 b) o 83 LIS [02525]</t>
  </si>
  <si>
    <t>LIMITACIÓN EN LA DEDUCIBILIDAD DE GASTOS FINANCIEROS NETOS. GASTOS FINANCIEROS PENDIENTES DE DEDUCIR. Ejercicio de generación  2022. Pendiente de aplicación en períodos futuros. Resto. [02526]</t>
  </si>
  <si>
    <t>PENDIENTE DE ADICIÓN GRUPO POR LÍMITE BENEFICIO OPERATIVO NO APLICADO. Ejercicio de generación.  2020. Pendiente de aplicación a principio del período/generado en el propio período [01183]</t>
  </si>
  <si>
    <t>PENDIENTE DE ADICIÓN GRUPO POR LÍMITE BENEFICIO OPERATIVO NO APLICADO. Ejercicio de generación.  2020. Aplicado en esta liquidación [01184]</t>
  </si>
  <si>
    <t>PENDIENTE DE ADICIÓN GRUPO POR LÍMITE BENEFICIO OPERATIVO NO APLICADO. Ejercicio de generación.  2021. Pendiente de aplicación a principio del período/generado en el propio período. [02342]</t>
  </si>
  <si>
    <t>PENDIENTE DE ADICIÓN GRUPO POR LÍMITE BENEFICIO OPERATIVO NO APLICADO. Ejercicio de generación.   2021. Aplicado en esta liquidación. [02343]</t>
  </si>
  <si>
    <t>PENDIENTE DE ADICIÓN GRUPO POR LÍMITE BENEFICIO OPERATIVO NO APLICADO. Ejercicio de generación.  2021. Pendiente de aplicación en períodos futuros. [02344]</t>
  </si>
  <si>
    <t>PENDIENTE DE ADICIÓN GRUPO POR LÍMITE BENEFICIO OPERATIVO NO APLICADO. Ejercicio de generación.  2022. Pendiente de aplicación a principio del período/generado en el propio período. [02527]</t>
  </si>
  <si>
    <t>PENDIENTE DE ADICIÓN GRUPO POR LÍMITE BENEFICIO OPERATIVO NO APLICADO. Ejercicio de generación.   2022. Aplicado en esta liquidación. [02528]</t>
  </si>
  <si>
    <t>PENDIENTE DE ADICIÓN GRUPO POR LÍMITE BENEFICIO OPERATIVO NO APLICADO. Ejercicio de generación.  2022. Pendiente de aplicación en períodos futuros. [02529]</t>
  </si>
  <si>
    <t>&lt;/T22007N00&gt;</t>
  </si>
  <si>
    <t>TOTAL GRUPO. NIF</t>
  </si>
  <si>
    <t>TOTAL GRUPO. Fecha incorporación grupo entidad dominante (pag.2) (AAAAMMDD)</t>
  </si>
  <si>
    <t>LÍMITE DE DEDUCIBILIDAD DE GASTOS FINANCIEROS NETOS. DISTRIBUCIÓN INDIVIDUAL DEL SALDO PENDIENTE DEL GRUPO. Ejercicio de generación. 2012. Pendiente de aplicación a principio del período/generado en el propio período. Resto [02550]</t>
  </si>
  <si>
    <t>LÍMITE DE DEDUCIBILIDAD DE GASTOS FINANCIEROS NETOS. DISTRIBUCIÓN INDIVIDUAL DEL SALDO PENDIENTE DEL GRUPO. Ejercicio de generación. 2012. Aplicado en esta liquidación [02551]</t>
  </si>
  <si>
    <t>LÍMITE DE DEDUCIBILIDAD DE GASTOS FINANCIEROS NETOS. DISTRIBUCIÓN INDIVIDUAL DEL SALDO PENDIENTE DEL GRUPO. Ejercicio de generación. 2012.Pendiente de aplicación en períodos futuros. Resto [02552]</t>
  </si>
  <si>
    <t>LÍMITE DE DEDUCIBILIDAD DE GASTOS FINANCIEROS NETOS. DISTRIBUCIÓN INDIVIDUAL DEL SALDO PENDIENTE DEL GRUPO. Ejercicio de generación. 2013. Pendiente de aplicación a principio del período/generado en el propio período. Resto [02888]</t>
  </si>
  <si>
    <t>LÍMITE DE DEDUCIBILIDAD DE GASTOS FINANCIEROS NETOS. DISTRIBUCIÓN INDIVIDUAL DEL SALDO PENDIENTE DEL GRUPO. Ejercicio de generación. 2013. Aplicado en esta liquidación [02889]</t>
  </si>
  <si>
    <t>LÍMITE DE DEDUCIBILIDAD DE GASTOS FINANCIEROS NETOS. DISTRIBUCIÓN INDIVIDUAL DEL SALDO PENDIENTE DEL GRUPO. Ejercicio de generación. 2013.Pendiente de aplicación en períodos futuros. Resto [02990]</t>
  </si>
  <si>
    <t>LÍMITE DE DEDUCIBILIDAD DE GASTOS FINANCIEROS NETOS. DISTRIBUCIÓN INDIVIDUAL DEL SALDO PENDIENTE DEL GRUPO.Ejercicio de generación. 2014. Pendiente de aplicación a principio del período/generado en el propio período. Resto [02553]</t>
  </si>
  <si>
    <t>LÍMITE DE DEDUCIBILIDAD DE GASTOS FINANCIEROS NETOS. DISTRIBUCIÓN INDIVIDUAL DEL SALDO PENDIENTE DEL GRUPO.Ejercicio de generación. 2014 (*).Aplicado en esta liquidación [02554]</t>
  </si>
  <si>
    <t>LÍMITE DE DEDUCIBILIDAD DE GASTOS FINANCIEROS NETOS. DISTRIBUCIÓN INDIVIDUAL DEL SALDO PENDIENTE DEL GRUPO.Ejercicio de generación. 2014. Pendiente de aplicación en períodos futuros. Resto [02555]</t>
  </si>
  <si>
    <t>LÍMITE DE DEDUCIBILIDAD DE GASTOS FINANCIEROS NETOS. DISTRIBUCIÓN INDIVIDUAL DEL SALDO PENDIENTE DEL GRUPO.Ejercicio de generación. 2015. Pendiente de aplicación a principio del período/generado en el propio período. Por límite 16.5, 67 b) y/o 83 LIS [05396]</t>
  </si>
  <si>
    <t>LÍMITE DE DEDUCIBILIDAD DE GASTOS FINANCIEROS NETOS. DISTRIBUCIÓN INDIVIDUAL DEL SALDO PENDIENTE DEL GRUPO.Ejercicio de generación. 2015. Pendiente de aplicación a principio del período/generado en el propio período. Resto [02744]</t>
  </si>
  <si>
    <t>LÍMITE DE DEDUCIBILIDAD DE GASTOS FINANCIEROS NETOS. DISTRIBUCIÓN INDIVIDUAL DEL SALDO PENDIENTE DEL GRUPO.Ejercicio de generación. 2015.Aplicado en esta liquidación [02745]</t>
  </si>
  <si>
    <t>LÍMITE DE DEDUCIBILIDAD DE GASTOS FINANCIEROS NETOS. DISTRIBUCIÓN INDIVIDUAL DEL SALDO PENDIENTE DEL GRUPO.Ejercicio de generación. 2015.Pendiente de aplicación en períodos futuros. Por límite 16.5, 67 b) y/o 83 LIS [05397]</t>
  </si>
  <si>
    <t>LÍMITE DE DEDUCIBILIDAD DE GASTOS FINANCIEROS NETOS. DISTRIBUCIÓN INDIVIDUAL DEL SALDO PENDIENTE DEL GRUPO.Ejercicio de generación. 2015.Pendiente de aplicación en períodos futuros. Resto [02746]</t>
  </si>
  <si>
    <t>LÍMITE DE DEDUCIBILIDAD DE GASTOS FINANCIEROS NETOS. DISTRIBUCIÓN INDIVIDUAL DEL SALDO PENDIENTE DEL GRUPO.Ejercicio de generación. 2016. Pendiente de aplicación a principio del período/generado en el propio período. Por límite 16.5, 67 b) y/o 83 LIS [00481]</t>
  </si>
  <si>
    <t>LÍMITE DE DEDUCIBILIDAD DE GASTOS FINANCIEROS NETOS. DISTRIBUCIÓN INDIVIDUAL DEL SALDO PENDIENTE DEL GRUPO.Ejercicio de generación. 2016. Pendiente de aplicación a principio del período/generado en el propio período. Resto [01921]</t>
  </si>
  <si>
    <t>LÍMITE DE DEDUCIBILIDAD DE GASTOS FINANCIEROS NETOS. DISTRIBUCIÓN INDIVIDUAL DEL SALDO PENDIENTE DEL GRUPO.Ejercicio de generación. 2016.Aplicado en esta liquidación [05400]</t>
  </si>
  <si>
    <t>LÍMITE DE DEDUCIBILIDAD DE GASTOS FINANCIEROS NETOS. DISTRIBUCIÓN INDIVIDUAL DEL SALDO PENDIENTE DEL GRUPO.Ejercicio de generación. 2016 .Pendiente de aplicación en períodos futuros. Por límite 16.5, 67 b) y/o 83 LIS [05401]</t>
  </si>
  <si>
    <t>LÍMITE DE DEDUCIBILIDAD DE GASTOS FINANCIEROS NETOS. DISTRIBUCIÓN INDIVIDUAL DEL SALDO PENDIENTE DEL GRUPO.Ejercicio de generación. 2016. Pendiente de aplicación en períodos futuros. Resto [05402]</t>
  </si>
  <si>
    <t>LÍMITE DE DEDUCIBILIDAD DE GASTOS FINANCIEROS NETOS. DISTRIBUCIÓN INDIVIDUAL DEL SALDO PENDIENTE DEL GRUPO.Ejercicio de generación. 2017. Pendiente de aplicación a principio del período/generado en el propio período. Por límite 16.5, 67 b) y/o 83 LIS [00233]</t>
  </si>
  <si>
    <t>LÍMITE DE DEDUCIBILIDAD DE GASTOS FINANCIEROS NETOS. DISTRIBUCIÓN INDIVIDUAL DEL SALDO PENDIENTE DEL GRUPO.Ejercicio de generación. 2017. Pendiente de aplicación a principio del período/generado en el propio período. Resto [00234]</t>
  </si>
  <si>
    <t>LÍMITE DE DEDUCIBILIDAD DE GASTOS FINANCIEROS NETOS. DISTRIBUCIÓN INDIVIDUAL DEL SALDO PENDIENTE DEL GRUPO.Ejercicio de generación. 2017.Aplicado en esta liquidación [00482]</t>
  </si>
  <si>
    <t>LÍMITE DE DEDUCIBILIDAD DE GASTOS FINANCIEROS NETOS. DISTRIBUCIÓN INDIVIDUAL DEL SALDO PENDIENTE DEL GRUPO.Ejercicio de generación. 2017.Pendiente de aplicación en períodos futuros. Por límite 16.5, 67 b) y/o 83 LIS [00483]</t>
  </si>
  <si>
    <t>LÍMITE DE DEDUCIBILIDAD DE GASTOS FINANCIEROS NETOS. DISTRIBUCIÓN INDIVIDUAL DEL SALDO PENDIENTE DEL GRUPO.Ejercicio de generación. 2017. Pendiente de aplicación en períodos futuros. Resto [00484]</t>
  </si>
  <si>
    <t>LÍMITE DE DEDUCIBILIDAD DE GASTOS FINANCIEROS NETOS. DISTRIBUCIÓN INDIVIDUAL DEL SALDO PENDIENTE DEL GRUPO.Ejercicio de generación. 2018. Pendiente de aplicación a principio del período/generado en el propio período. Por límite 16.5, 67 b) y/o 83 LIS [03362]</t>
  </si>
  <si>
    <t>LÍMITE DE DEDUCIBILIDAD DE GASTOS FINANCIEROS NETOS. DISTRIBUCIÓN INDIVIDUAL DEL SALDO PENDIENTE DEL GRUPO.Ejercicio de generación. 2018. Pendiente de aplicación a principio del período/generado en el propio período. Resto [03363]</t>
  </si>
  <si>
    <t>LÍMITE DE DEDUCIBILIDAD DE GASTOS FINANCIEROS NETOS. DISTRIBUCIÓN INDIVIDUAL DEL SALDO PENDIENTE DEL GRUPO.Ejercicio de generación. 2018.Aplicado en esta liquidación [00235]</t>
  </si>
  <si>
    <t>LÍMITE DE DEDUCIBILIDAD DE GASTOS FINANCIEROS NETOS. DISTRIBUCIÓN INDIVIDUAL DEL SALDO PENDIENTE DEL GRUPO.Ejercicio de generación. 2018.Pendiente de aplicación en períodos futuros. Por límite 16.5, 67 b) y/o 83 LIS [00236]</t>
  </si>
  <si>
    <t>LÍMITE DE DEDUCIBILIDAD DE GASTOS FINANCIEROS NETOS. DISTRIBUCIÓN INDIVIDUAL DEL SALDO PENDIENTE DEL GRUPO.Ejercicio de generación. 2018. Pendiente de aplicación en períodos futuros. Resto [00237]</t>
  </si>
  <si>
    <t>LÍMITE DE DEDUCIBILIDAD DE GASTOS FINANCIEROS NETOS. DISTRIBUCIÓN INDIVIDUAL DEL SALDO PENDIENTE DEL GRUPO.Ejercicio de generación. 2019. Pendiente de aplicación a principio del período/generado en el propio período. Por límite 16.5, 67 b) y/o 83 LIS [00825]</t>
  </si>
  <si>
    <t>LÍMITE DE DEDUCIBILIDAD DE GASTOS FINANCIEROS NETOS. DISTRIBUCIÓN INDIVIDUAL DEL SALDO PENDIENTE DEL GRUPO.Ejercicio de generación. 2019. Pendiente de aplicación a principio del período/generado en el propio período. Resto [00826]</t>
  </si>
  <si>
    <t>LÍMITE DE DEDUCIBILIDAD DE GASTOS FINANCIEROS NETOS. DISTRIBUCIÓN INDIVIDUAL DEL SALDO PENDIENTE DEL GRUPO.Ejercicio de generación. 2019.Aplicado en esta liquidación [03364]</t>
  </si>
  <si>
    <t>LÍMITE DE DEDUCIBILIDAD DE GASTOS FINANCIEROS NETOS. DISTRIBUCIÓN INDIVIDUAL DEL SALDO PENDIENTE DEL GRUPO.Ejercicio de generación. 2019.Pendiente de aplicación en períodos futuros. Por límite 16.5, 67 b) y/o 83 LIS [03365]</t>
  </si>
  <si>
    <t>LÍMITE DE DEDUCIBILIDAD DE GASTOS FINANCIEROS NETOS. DISTRIBUCIÓN INDIVIDUAL DEL SALDO PENDIENTE DEL GRUPO.Ejercicio de generación. 2019. Pendiente de aplicación en períodos futuros. Resto [03366]</t>
  </si>
  <si>
    <t>LÍMITE DE DEDUCIBILIDAD DE GASTOS FINANCIEROS NETOS. DISTRIBUCIÓN INDIVIDUAL DEL SALDO PENDIENTE DEL GRUPO.Ejercicio de generación. 2020. Pendiente de aplicación a principio del período. Por límite 16.5, 67 b) o 83 LIS. [03978]</t>
  </si>
  <si>
    <t>LÍMITE DE DEDUCIBILIDAD DE GASTOS FINANCIEROS NETOS. DISTRIBUCIÓN INDIVIDUAL DEL SALDO PENDIENTE DEL GRUPO.Ejercicio de generación. 2020. Pendiente de aplicación a principio del período. Resto. [03979]</t>
  </si>
  <si>
    <t>LÍMITE DE DEDUCIBILIDAD DE GASTOS FINANCIEROS NETOS. DISTRIBUCIÓN INDIVIDUAL DEL SALDO PENDIENTE DEL GRUPO.Ejercicio de generación. 2020.Aplicado en esta liquidación [00827]</t>
  </si>
  <si>
    <t>LÍMITE DE DEDUCIBILIDAD DE GASTOS FINANCIEROS NETOS. DISTRIBUCIÓN INDIVIDUAL DEL SALDO PENDIENTE DEL GRUPO.Ejercicio de generación. 2020.Pendiente de aplicación en períodos futuros. Por límite 16.5, 67 b) y/o 83 LIS [00831]</t>
  </si>
  <si>
    <t>LÍMITE DE DEDUCIBILIDAD DE GASTOS FINANCIEROS NETOS. DISTRIBUCIÓN INDIVIDUAL DEL SALDO PENDIENTE DEL GRUPO.Ejercicio de generación. 2020. Pendiente de aplicación en períodos futuros. Resto [00832]</t>
  </si>
  <si>
    <t>LÍMITE DE DEDUCIBILIDAD DE GASTOS FINANCIEROS NETOS. DISTRIBUCIÓN INDIVIDUAL DEL SALDO PENDIENTE DEL GRUPO.Ejercicio de generación. 2021. Pendiente de aplicación a principio del período. Por límite 16.5, 67 b) o 83 LIS. [04479]</t>
  </si>
  <si>
    <t>LÍMITE DE DEDUCIBILIDAD DE GASTOS FINANCIEROS NETOS. DISTRIBUCIÓN INDIVIDUAL DEL SALDO PENDIENTE DEL GRUPO.Ejercicio de generación. 2021. Pendiente de aplicación a principio del período. Resto. [04480]</t>
  </si>
  <si>
    <t>LÍMITE DE DEDUCIBILIDAD DE GASTOS FINANCIEROS NETOS. DISTRIBUCIÓN INDIVIDUAL DEL SALDO PENDIENTE DEL GRUPO.Ejercicio de generación.2021. Aplicado en esta liquidación. [03980]</t>
  </si>
  <si>
    <t>LÍMITE DE DEDUCIBILIDAD DE GASTOS FINANCIEROS NETOS. DISTRIBUCIÓN INDIVIDUAL DEL SALDO PENDIENTE DEL GRUPO.Ejercicio de generación. 2021. Pendiente de aplicación en períodos futuros. Por límite 16.5, 67 b) o 83 LIS. [03981]</t>
  </si>
  <si>
    <t>LÍMITE DE DEDUCIBILIDAD DE GASTOS FINANCIEROS NETOS. DISTRIBUCIÓN INDIVIDUAL DEL SALDO PENDIENTE DEL GRUPO.Ejercicio de generación.2021. Pendiente de aplicación en períodos futuros. Resto. [03982]</t>
  </si>
  <si>
    <t>LÍMITE DE DEDUCIBILIDAD DE GASTOS FINANCIEROS NETOS. DISTRIBUCIÓN INDIVIDUAL DEL SALDO PENDIENTE DEL GRUPO.Ejercicio de generación. 2022. Pendiente de aplicación a principio del período. Por límite 16.5, 67 b) o 83 LIS. [03664]</t>
  </si>
  <si>
    <t>LÍMITE DE DEDUCIBILIDAD DE GASTOS FINANCIEROS NETOS. DISTRIBUCIÓN INDIVIDUAL DEL SALDO PENDIENTE DEL GRUPO.Ejercicio de generación. 2022. Pendiente de aplicación a principio del período. Resto. [03665]</t>
  </si>
  <si>
    <t>LÍMITE DE DEDUCIBILIDAD DE GASTOS FINANCIEROS NETOS. DISTRIBUCIÓN INDIVIDUAL DEL SALDO PENDIENTE DEL GRUPO.Ejercicio de generación.2022. Aplicado en esta liquidación. [04481]</t>
  </si>
  <si>
    <t>LÍMITE DE DEDUCIBILIDAD DE GASTOS FINANCIEROS NETOS. DISTRIBUCIÓN INDIVIDUAL DEL SALDO PENDIENTE DEL GRUPO.Ejercicio de generación. 2022. Pendiente de aplicación en períodos futuros. Por límite 16.5, 67 b) o 83 LIS. [04482]</t>
  </si>
  <si>
    <t>LÍMITE DE DEDUCIBILIDAD DE GASTOS FINANCIEROS NETOS. DISTRIBUCIÓN INDIVIDUAL DEL SALDO PENDIENTE DEL GRUPO.Ejercicio de generación.2022. Pendiente de aplicación en períodos futuros. Resto. [04483]</t>
  </si>
  <si>
    <t>LÍMITE DE DEDUCIBILIDAD DE GASTOS FINANCIEROS NETOS. DISTRIBUCIÓN INDIVIDUAL DEL SALDO PENDIENTE DEL GRUPO. Total. Pendiente de aplicación a principio de periodo. Por límite 16.5, 67 b) y/o 83 LIS [05403]</t>
  </si>
  <si>
    <t>LÍMITE DE DEDUCIBILIDAD DE GASTOS FINANCIEROS NETOS. DISTRIBUCIÓN INDIVIDUAL DEL SALDO PENDIENTE DEL GRUPO. Total. Pendiente de aplicación a principio de periodo. Resto [02556]</t>
  </si>
  <si>
    <t>LÍMITE DE DEDUCIBILIDAD DE GASTOS FINANCIEROS NETOS. DISTRIBUCIÓN INDIVIDUAL DEL SALDO PENDIENTE DEL GRUPO. Total. Aplicado en esta liquidación [02557]</t>
  </si>
  <si>
    <t>LÍMITE DE DEDUCIBILIDAD DE GASTOS FINANCIEROS NETOS. DISTRIBUCIÓN INDIVIDUAL DEL SALDO PENDIENTE DEL GRUPO. Total. Pendiente de aplicación en períodos futuros. Por límite 16.5, 67 b) y/o 83 LIS [05404]</t>
  </si>
  <si>
    <t>LÍMITE DE DEDUCIBILIDAD DE GASTOS FINANCIEROS NETOS. DISTRIBUCIÓN INDIVIDUAL DEL SALDO PENDIENTE DEL GRUPO. Total. Pendiente de aplicación en períodos futuros. Resto [02558]</t>
  </si>
  <si>
    <t>PENDIENTE DE ADICIÓN POR LÍMITE BENEFICIO OPERATIVO NO APLICADO. DISTRIBUCIÓN INDIVIDUAL DEL SALDO PENDIENTE DE ADICIÓN DEL GRUPO (**). Ejercicio de generación. 2021. Pendiente de aplicación a principio del período/generado en el propio período. [03983]</t>
  </si>
  <si>
    <t>PENDIENTE DE ADICIÓN POR LÍMITE BENEFICIO OPERATIVO NO APLICADO. DISTRIBUCIÓN INDIVIDUAL DEL SALDO PENDIENTE DE ADICIÓN DEL GRUPO (**). Ejercicio de generación. 2021. Aplicado en esta liquidación. [03984]</t>
  </si>
  <si>
    <t>PENDIENTE DE ADICIÓN POR LÍMITE BENEFICIO OPERATIVO NO APLICADO. DISTRIBUCIÓN INDIVIDUAL DEL SALDO PENDIENTE DE ADICIÓN DEL GRUPO (**). Ejercicio de generación. 2021. Pendiente de aplicación en períodos futuros. [03985]</t>
  </si>
  <si>
    <t>PENDIENTE DE ADICIÓN POR LÍMITE BENEFICIO OPERATIVO NO APLICADO. DISTRIBUCIÓN INDIVIDUAL DEL SALDO PENDIENTE DE ADICIÓN DEL GRUPO (**). Ejercicio de generación. 2022. Pendiente de aplicación a principio del período/generado en el propio período. [04484]</t>
  </si>
  <si>
    <t>PENDIENTE DE ADICIÓN POR LÍMITE BENEFICIO OPERATIVO NO APLICADO. DISTRIBUCIÓN INDIVIDUAL DEL SALDO PENDIENTE DE ADICIÓN DEL GRUPO (**). Ejercicio de generación. 2022. Aplicado en esta liquidación. [04485]</t>
  </si>
  <si>
    <t>PENDIENTE DE ADICIÓN POR LÍMITE BENEFICIO OPERATIVO NO APLICADO. DISTRIBUCIÓN INDIVIDUAL DEL SALDO PENDIENTE DE ADICIÓN DEL GRUPO (**). Ejercicio de generación. 2022. Pendiente de aplicación en períodos futuros. [04486]</t>
  </si>
  <si>
    <t>PENDIENTE DE ADICIÓN POR LÍMITE BENEFICIO OPERATIVO NO APLICADO. DISTRIBUCIÓN INDIVIDUAL DEL SALDO PENDIENTE DE ADICIÓN DEL GRUPO (**). Total. Pendiente de aplicación a principio del período/generado en el propio período [02565]</t>
  </si>
  <si>
    <t>PENDIENTE DE ADICIÓN POR LÍMITE BENEFICIO OPERATIVO NO APLICADO. DISTRIBUCIÓN INDIVIDUAL DEL SALDO PENDIENTE DE ADICIÓN DEL GRUPO (**). Total. Aplicado en esta liquidación [02566]</t>
  </si>
  <si>
    <t>PENDIENTE DE ADICIÓN POR LÍMITE BENEFICIO OPERATIVO NO APLICADO. DISTRIBUCIÓN INDIVIDUAL DEL SALDO PENDIENTE DE ADICIÓN DEL GRUPO (**). Total. Pendiente de aplicación en períodos futuros [02567]</t>
  </si>
  <si>
    <t>&lt;/T22007N10&gt;</t>
  </si>
  <si>
    <t>O</t>
  </si>
  <si>
    <t>GASTOS FINANCIEROS NETOS DE LAS ENTIDADES DE PERÍODOS ANTERIORES A SU INCORPORACIÓN AL GRUPO. PENDIENTES DE DEDUCIR. Ejercicio de generación. 2012 . Pendiente de aplicación a principio del período. Resto [00499]</t>
  </si>
  <si>
    <t>GASTOS FINANCIEROS NETOS DE LAS ENTIDADES DE PERÍODOS ANTERIORES A SU INCORPORACIÓN AL GRUPO. PENDIENTES DE DEDUCIR. Ejercicio de generación. 2012. Aplicado en esta liquidación [00500]</t>
  </si>
  <si>
    <t>GASTOS FINANCIEROS NETOS DE LAS ENTIDADES DE PERÍODOS ANTERIORES A SU INCORPORACIÓN AL GRUPO. PENDIENTES DE DEDUCIR. Ejercicio de generación. 2012 . Pendiente de aplicación en períodos futuros. Resto [00501]</t>
  </si>
  <si>
    <t>GASTOS FINANCIEROS NETOS DE LAS ENTIDADES DE PERÍODOS ANTERIORES A SU INCORPORACIÓN AL GRUPO. PENDIENTES DE DEDUCIR. Ejercicio de generación. 2013 . Pendiente de aplicación a principio del período. Resto [00543]</t>
  </si>
  <si>
    <t>GASTOS FINANCIEROS NETOS DE LAS ENTIDADES DE PERÍODOS ANTERIORES A SU INCORPORACIÓN AL GRUPO. PENDIENTES DE DEDUCIR. Ejercicio de generación. 2013. Aplicado en esta liquidación [00544]</t>
  </si>
  <si>
    <t>GASTOS FINANCIEROS NETOS DE LAS ENTIDADES DE PERÍODOS ANTERIORES A SU INCORPORACIÓN AL GRUPO. PENDIENTES DE DEDUCIR. Ejercicio de generación. 2013 . Pendiente de aplicación en períodos futuros. Resto [00545]</t>
  </si>
  <si>
    <t>GASTOS FINANCIEROS NETOS DE LAS ENTIDADES DE PERÍODOS ANTERIORES A SU INCORPORACIÓN AL GRUPO. PENDIENTES DE DEDUCIR. Ejercicio de generación. 2014. Pendiente de aplicación a principio del período. Resto [00430]</t>
  </si>
  <si>
    <t>GASTOS FINANCIEROS NETOS DE LAS ENTIDADES DE PERÍODOS ANTERIORES A SU INCORPORACIÓN AL GRUPO. PENDIENTES DE DEDUCIR. Ejercicio de generación. 2014. Aplicado en esta liquidación [00431]</t>
  </si>
  <si>
    <t>GASTOS FINANCIEROS NETOS DE LAS ENTIDADES DE PERÍODOS ANTERIORES A SU INCORPORACIÓN AL GRUPO. PENDIENTES DE DEDUCIR. Ejercicio de generación. 2014. Pendiente de aplicación en períodos futuros. Resto [00432]</t>
  </si>
  <si>
    <t>GASTOS FINANCIEROS NETOS DE LAS ENTIDADES DE PERÍODOS ANTERIORES A SU INCORPORACIÓN AL GRUPO. PENDIENTES DE DEDUCIR. Ejercicio de generación. 2015. Pendiente de aplicación a principio del período. Por límite 16.5, 67 b) y/o 83 LIS [03231]</t>
  </si>
  <si>
    <t>GASTOS FINANCIEROS NETOS DE LAS ENTIDADES DE PERÍODOS ANTERIORES A SU INCORPORACIÓN AL GRUPO. PENDIENTES DE DEDUCIR. Ejercicio de generación. 2015. Pendiente de aplicación a principio del período. Resto [03232]</t>
  </si>
  <si>
    <t>GASTOS FINANCIEROS NETOS DE LAS ENTIDADES DE PERÍODOS ANTERIORES A SU INCORPORACIÓN AL GRUPO. PENDIENTES DE DEDUCIR. Ejercicio de generación. 2015. Aplicado en esta liquidación [03233]</t>
  </si>
  <si>
    <t>GASTOS FINANCIEROS NETOS DE LAS ENTIDADES DE PERÍODOS ANTERIORES A SU INCORPORACIÓN AL GRUPO. PENDIENTES DE DEDUCIR. Ejercicio de generación. 2015. Pendiente de aplicación en períodos futuros. Por límite 16.5, 67 b) y/o 83 LIS [03234]</t>
  </si>
  <si>
    <t>GASTOS FINANCIEROS NETOS DE LAS ENTIDADES DE PERÍODOS ANTERIORES A SU INCORPORACIÓN AL GRUPO. PENDIENTES DE DEDUCIR. Ejercicio de generación. 2015. Pendiente de aplicación en períodos futuros. Resto [03235]</t>
  </si>
  <si>
    <t>GASTOS FINANCIEROS NETOS DE LAS ENTIDADES DE PERÍODOS ANTERIORES A SU INCORPORACIÓN AL GRUPO. PENDIENTES DE DEDUCIR. Ejercicio de generación. 2016. Pendiente de aplicación a principio del período. Por límite 16.5, 67 b) y/o 83 LIS [01928]</t>
  </si>
  <si>
    <t>GASTOS FINANCIEROS NETOS DE LAS ENTIDADES DE PERÍODOS ANTERIORES A SU INCORPORACIÓN AL GRUPO. PENDIENTES DE DEDUCIR. Ejercicio de generación. 2016. Pendiente de aplicación a principio del período. Resto [01929]</t>
  </si>
  <si>
    <t>GASTOS FINANCIEROS NETOS DE LAS ENTIDADES DE PERÍODOS ANTERIORES A SU INCORPORACIÓN AL GRUPO. PENDIENTES DE DEDUCIR. Ejercicio de generación. 2016. Aplicado en esta liquidación [01930]</t>
  </si>
  <si>
    <t>GASTOS FINANCIEROS NETOS DE LAS ENTIDADES DE PERÍODOS ANTERIORES A SU INCORPORACIÓN AL GRUPO. PENDIENTES DE DEDUCIR. Ejercicio de generación. 2016. Pendiente de aplicación en períodos futuros. Por límite 16.5, 67 b) y/o 83 LIS [01931]</t>
  </si>
  <si>
    <t>GASTOS FINANCIEROS NETOS DE LAS ENTIDADES DE PERÍODOS ANTERIORES A SU INCORPORACIÓN AL GRUPO. PENDIENTES DE DEDUCIR. Ejercicio de generación. 2016. Pendiente de aplicación en períodos futuros. Resto [01932]</t>
  </si>
  <si>
    <t>GASTOS FINANCIEROS NETOS DE LAS ENTIDADES DE PERÍODOS ANTERIORES A SU INCORPORACIÓN AL GRUPO. PENDIENTES DE DEDUCIR. Ejercicio de generación. 2017. Pendiente de aplicación a principio del período. Por límite 16.5, 67 b) y/o 83 LIS [00916]</t>
  </si>
  <si>
    <t>GASTOS FINANCIEROS NETOS DE LAS ENTIDADES DE PERÍODOS ANTERIORES A SU INCORPORACIÓN AL GRUPO. PENDIENTES DE DEDUCIR. Ejercicio de generación. 2017. Pendiente de aplicación a principio del período. Resto [00917]</t>
  </si>
  <si>
    <t>GASTOS FINANCIEROS NETOS DE LAS ENTIDADES DE PERÍODOS ANTERIORES A SU INCORPORACIÓN AL GRUPO. PENDIENTES DE DEDUCIR. Ejercicio de generación. 2017. Aplicado en esta liquidación [00920]</t>
  </si>
  <si>
    <t>GASTOS FINANCIEROS NETOS DE LAS ENTIDADES DE PERÍODOS ANTERIORES A SU INCORPORACIÓN AL GRUPO. PENDIENTES DE DEDUCIR. Ejercicio de generación. 2017. Pendiente de aplicación en períodos futuros. Por límite 16.5, 67 b) y/o 83 LIS [00921]</t>
  </si>
  <si>
    <t>GASTOS FINANCIEROS NETOS DE LAS ENTIDADES DE PERÍODOS ANTERIORES A SU INCORPORACIÓN AL GRUPO. PENDIENTES DE DEDUCIR. Ejercicio de generación. 2017. Pendiente de aplicación en períodos futuros. Resto [00922]</t>
  </si>
  <si>
    <t>GASTOS FINANCIEROS NETOS DE LAS ENTIDADES DE PERÍODOS ANTERIORES A SU INCORPORACIÓN AL GRUPO. PENDIENTES DE DEDUCIR. Ejercicio de generación. 2018. Pendiente de aplicación a principio del período. Por límite 16.5, 67 b) y/o 83 LIS [02630]</t>
  </si>
  <si>
    <t>GASTOS FINANCIEROS NETOS DE LAS ENTIDADES DE PERÍODOS ANTERIORES A SU INCORPORACIÓN AL GRUPO. PENDIENTES DE DEDUCIR. Ejercicio de generación. 2018. Pendiente de aplicación a principio del período. Resto [02631]</t>
  </si>
  <si>
    <t>GASTOS FINANCIEROS NETOS DE LAS ENTIDADES DE PERÍODOS ANTERIORES A SU INCORPORACIÓN AL GRUPO. PENDIENTES DE DEDUCIR. Ejercicio de generación. 2018. Aplicado en esta liquidación [02632]</t>
  </si>
  <si>
    <t>GASTOS FINANCIEROS NETOS DE LAS ENTIDADES DE PERÍODOS ANTERIORES A SU INCORPORACIÓN AL GRUPO. PENDIENTES DE DEDUCIR. Ejercicio de generación. 2018. Pendiente de aplicación en períodos futuros. Por límite 16.5, 67 b) y/o 83 LIS [02633]</t>
  </si>
  <si>
    <t>GASTOS FINANCIEROS NETOS DE LAS ENTIDADES DE PERÍODOS ANTERIORES A SU INCORPORACIÓN AL GRUPO. PENDIENTES DE DEDUCIR. Ejercicio de generación. 2018. Pendiente de aplicación en períodos futuros. Resto [02634]</t>
  </si>
  <si>
    <t>GASTOS FINANCIEROS NETOS DE LAS ENTIDADES DE PERÍODOS ANTERIORES A SU INCORPORACIÓN AL GRUPO. PENDIENTES DE DEDUCIR. Ejercicio de generación. 2019. Pendiente de aplicación a principio del período. Por límite 16.5, 67 b) y/o 83 LIS [01186]</t>
  </si>
  <si>
    <t>GASTOS FINANCIEROS NETOS DE LAS ENTIDADES DE PERÍODOS ANTERIORES A SU INCORPORACIÓN AL GRUPO. PENDIENTES DE DEDUCIR. Ejercicio de generación. 2019. Pendiente de aplicación a principio del período. Resto [01187]</t>
  </si>
  <si>
    <t>GASTOS FINANCIEROS NETOS DE LAS ENTIDADES DE PERÍODOS ANTERIORES A SU INCORPORACIÓN AL GRUPO. PENDIENTES DE DEDUCIR. Ejercicio de generación. 2019. Aplicado en esta liquidación [01188]</t>
  </si>
  <si>
    <t>GASTOS FINANCIEROS NETOS DE LAS ENTIDADES DE PERÍODOS ANTERIORES A SU INCORPORACIÓN AL GRUPO. PENDIENTES DE DEDUCIR. Ejercicio de generación. 2019. Pendiente de aplicación en períodos futuros. Por límite 16.5, 67 b) y/o 83 LIS [01189]</t>
  </si>
  <si>
    <t>GASTOS FINANCIEROS NETOS DE LAS ENTIDADES DE PERÍODOS ANTERIORES A SU INCORPORACIÓN AL GRUPO. PENDIENTES DE DEDUCIR. Ejercicio de generación. 2019. Pendiente de aplicación en períodos futuros. Resto [01190]</t>
  </si>
  <si>
    <t>GASTOS FINANCIEROS NETOS DE LAS ENTIDADES DE PERÍODOS ANTERIORES A SU INCORPORACIÓN AL GRUPO. PENDIENTES DE DEDUCIR. Ejercicio de generación. 2020. Pendiente de aplicación a principio del período. Por límite 16.5, 67 b) o 83 LIS. [02345]</t>
  </si>
  <si>
    <t>GASTOS FINANCIEROS NETOS DE LAS ENTIDADES DE PERÍODOS ANTERIORES A SU INCORPORACIÓN AL GRUPO. PENDIENTES DE DEDUCIR. Ejercicio de generación. 2020. Pendiente de aplicación a principio del período. Resto. [02346]</t>
  </si>
  <si>
    <t>GASTOS FINANCIEROS NETOS DE LAS ENTIDADES DE PERÍODOS ANTERIORES A SU INCORPORACIÓN AL GRUPO. PENDIENTES DE DEDUCIR. Ejercicio de generación. 2020. Aplicado en esta liquidación. [02347]</t>
  </si>
  <si>
    <t>GASTOS FINANCIEROS NETOS DE LAS ENTIDADES DE PERÍODOS ANTERIORES A SU INCORPORACIÓN AL GRUPO. PENDIENTES DE DEDUCIR. Ejercicio de generación. 2020. Pendiente de aplicación en períodos futuros. Por límite 16.5, 67 b) o 83 LIS. [02348]</t>
  </si>
  <si>
    <t>GASTOS FINANCIEROS NETOS DE LAS ENTIDADES DE PERÍODOS ANTERIORES A SU INCORPORACIÓN AL GRUPO. PENDIENTES DE DEDUCIR. Ejercicio de generación. 2020. Pendiente de aplicación en períodos futuros. Resto. [02349]</t>
  </si>
  <si>
    <t>GASTOS FINANCIEROS NETOS DE LAS ENTIDADES DE PERÍODOS ANTERIORES A SU INCORPORACIÓN AL GRUPO. PENDIENTES DE DEDUCIR. Ejercicio de generación. 2021. Pendiente de aplicación a principio del período. Por límite 16.5, 67 b) o 83 LIS. [02530]</t>
  </si>
  <si>
    <t>GASTOS FINANCIEROS NETOS DE LAS ENTIDADES DE PERÍODOS ANTERIORES A SU INCORPORACIÓN AL GRUPO. PENDIENTES DE DEDUCIR. Ejercicio de generación. 2021. Pendiente de aplicación a principio del período. Resto. [02531]</t>
  </si>
  <si>
    <t>GASTOS FINANCIEROS NETOS DE LAS ENTIDADES DE PERÍODOS ANTERIORES A SU INCORPORACIÓN AL GRUPO. PENDIENTES DE DEDUCIR. Ejercicio de generación. 2021. Aplicado en esta liquidación. [02532]</t>
  </si>
  <si>
    <t>GASTOS FINANCIEROS NETOS DE LAS ENTIDADES DE PERÍODOS ANTERIORES A SU INCORPORACIÓN AL GRUPO. PENDIENTES DE DEDUCIR. Ejercicio de generación. 2021. Pendiente de aplicación en períodos futuros. Por límite 16.5, 67 b) o 83 LIS. [02533]</t>
  </si>
  <si>
    <t>GASTOS FINANCIEROS NETOS DE LAS ENTIDADES DE PERÍODOS ANTERIORES A SU INCORPORACIÓN AL GRUPO. PENDIENTES DE DEDUCIR. Ejercicio de generación. 2021. Pendiente de aplicación en períodos futuros. Resto. [02534]</t>
  </si>
  <si>
    <t>GASTOS FINANCIEROS NETOS DE LAS ENTIDADES DE PERÍODOS ANTERIORES A SU INCORPORACIÓN AL GRUPO. PENDIENTES DE DEDUCIR. Ejercicio de generación. 2022. Pendiente de aplicación a principio del período. Por límite 16.5, 67 b) o 83 LIS. [01621]</t>
  </si>
  <si>
    <t>GASTOS FINANCIEROS NETOS DE LAS ENTIDADES DE PERÍODOS ANTERIORES A SU INCORPORACIÓN AL GRUPO. PENDIENTES DE DEDUCIR. Ejercicio de generación. 2022. Pendiente de aplicación a principio del período. Resto. [01622]</t>
  </si>
  <si>
    <t>GASTOS FINANCIEROS NETOS DE LAS ENTIDADES DE PERÍODOS ANTERIORES A SU INCORPORACIÓN AL GRUPO. PENDIENTES DE DEDUCIR. Ejercicio de generación. 2022. Aplicado en esta liquidación. [01623]</t>
  </si>
  <si>
    <t>GASTOS FINANCIEROS NETOS DE LAS ENTIDADES DE PERÍODOS ANTERIORES A SU INCORPORACIÓN AL GRUPO. PENDIENTES DE DEDUCIR. Ejercicio de generación. 2022. Pendiente de aplicación en períodos futuros. Por límite 16.5, 67 b) o 83 LIS. [01624]</t>
  </si>
  <si>
    <t>GASTOS FINANCIEROS NETOS DE LAS ENTIDADES DE PERÍODOS ANTERIORES A SU INCORPORACIÓN AL GRUPO. PENDIENTES DE DEDUCIR. Ejercicio de generación. 2022. Pendiente de aplicación en períodos futuros. Resto. [01625]</t>
  </si>
  <si>
    <t>PENDIENTES DE ADICIÓN POR LÍMITE BENEFICIO OPERATIVO NO APLICADO DE LAS ENTIDADES EN PERIODOS ANTERIORES A SU INCORPORACIÓN AL GRUPO. Ejercicio de generación. Ejercicio de generación 2021. Pendiente de aplicación a principio del período [02535]</t>
  </si>
  <si>
    <t>PENDIENTES DE ADICIÓN POR LÍMITE BENEFICIO OPERATIVO NO APLICADO DE LAS ENTIDADES EN PERIODOS ANTERIORES A SU INCORPORACIÓN AL GRUPO. Ejercicio de generación. Ejercicio de generación 2021. Aplicado en esta liquidación [02536]</t>
  </si>
  <si>
    <t>PENDIENTES DE ADICIÓN POR LÍMITE BENEFICIO OPERATIVO NO APLICADO DE LAS ENTIDADES EN PERIODOS ANTERIORES A SU INCORPORACIÓN AL GRUPO. Ejercicio de generación. Ejercicio de generación 2021 Pendiente de aplicación en períodos futuros [02537]</t>
  </si>
  <si>
    <t>PENDIENTES DE ADICIÓN POR LÍMITE BENEFICIO OPERATIVO NO APLICADO DE LAS ENTIDADES EN PERIODOS ANTERIORES A SU INCORPORACIÓN AL GRUPO. Ejercicio de generación. Ejercicio de generación 2022. Pendiente de aplicación a principio del período [01626]</t>
  </si>
  <si>
    <t>PENDIENTES DE ADICIÓN POR LÍMITE BENEFICIO OPERATIVO NO APLICADO DE LAS ENTIDADES EN PERIODOS ANTERIORES A SU INCORPORACIÓN AL GRUPO. Ejercicio de generación. Ejercicio de generación 2022. Aplicado en esta liquidación [01627]</t>
  </si>
  <si>
    <t>PENDIENTES DE ADICIÓN POR LÍMITE BENEFICIO OPERATIVO NO APLICADO DE LAS ENTIDADES EN PERIODOS ANTERIORES A SU INCORPORACIÓN AL GRUPO. Ejercicio de generación. Ejercicio de generación 2022 Pendiente de aplicación en períodos futuros [01628]</t>
  </si>
  <si>
    <t>&lt;/T22007O00&gt;</t>
  </si>
  <si>
    <t>Impuesto Sobre Sociedades. Régimen de consolidación Fiscal.</t>
  </si>
  <si>
    <t>Indicador de página complementaria. (Admite 999 complementarias)</t>
  </si>
  <si>
    <t>NIF sociedad dependiente</t>
  </si>
  <si>
    <t>Fecha de incorporación al grupo (pag.2) (AAAAMMDD)</t>
  </si>
  <si>
    <t>GASTOS FINANCIEROS NETOS DE LA ENTIDAD DE PERÍODOS ANTERIORES A SU INCORPORACIÓN AL GRUPO O, EN SU CASO, AL GRUPO PREVIO. PENDIENTES DE DEDUCIR (Art. 67 b) LIS). Ejercicio de generación. 2012. Pendiente de aplicación a principio del período. Resto [02568]</t>
  </si>
  <si>
    <t>GASTOS FINANCIEROS NETOS DE LA ENTIDAD DE PERÍODOS ANTERIORES A SU INCORPORACIÓN AL GRUPO O, EN SU CASO, AL GRUPO PREVIO. PENDIENTES DE DEDUCIR (Art. 67 b) LIS). Ejercicio de generación. 2012. Aplicado en esta liquidación [02569]</t>
  </si>
  <si>
    <t>GASTOS FINANCIEROS NETOS DE LA ENTIDAD DE PERÍODOS ANTERIORES A SU INCORPORACIÓN AL GRUPO O, EN SU CASO, AL GRUPO PREVIO. PENDIENTES DE DEDUCIR (Art. 67 b) LIS). Ejercicio de generación. 2012. Pendiente de aplicación en períodos futuros. Resto [02570]</t>
  </si>
  <si>
    <t>GASTOS FINANCIEROS NETOS DE LA ENTIDAD DE PERÍODOS ANTERIORES A SU INCORPORACIÓN AL GRUPO O, EN SU CASO, AL GRUPO PREVIO. PENDIENTES DE DEDUCIR (Art. 67 b) LIS). Ejercicio de generación. 2013. Pendiente de aplicación a principio del período. Resto [02995]</t>
  </si>
  <si>
    <t>GASTOS FINANCIEROS NETOS DE LA ENTIDAD DE PERÍODOS ANTERIORES A SU INCORPORACIÓN AL GRUPO O, EN SU CASO, AL GRUPO PREVIO. PENDIENTES DE DEDUCIR (Art. 67 b) LIS). Ejercicio de generación. 2013. Aplicado en esta liquidación [02996]</t>
  </si>
  <si>
    <t>GASTOS FINANCIEROS NETOS DE LA ENTIDAD DE PERÍODOS ANTERIORES A SU INCORPORACIÓN AL GRUPO O, EN SU CASO, AL GRUPO PREVIO. PENDIENTES DE DEDUCIR (Art. 67 b) LIS). Ejercicio de generación. 2013. Pendiente de aplicación en períodos futuros. Resto [02997]</t>
  </si>
  <si>
    <t>GASTOS FINANCIEROS NETOS DE LA ENTIDAD DE PERÍODOS ANTERIORES A SU INCORPORACIÓN AL GRUPO O, EN SU CASO, AL GRUPO PREVIO. PENDIENTES DE DEDUCIR (Art. 67 b) LIS). Ejercicio de generación. 2014. Pendiente de aplicación a principio del período. Resto [02750]</t>
  </si>
  <si>
    <t>GASTOS FINANCIEROS NETOS DE LA ENTIDAD DE PERÍODOS ANTERIORES A SU INCORPORACIÓN AL GRUPO O, EN SU CASO, AL GRUPO PREVIO. PENDIENTES DE DEDUCIR (Art. 67 b) LIS). Ejercicio de generación. 2014. Aplicado en esta liquidación [02751]</t>
  </si>
  <si>
    <t>GASTOS FINANCIEROS NETOS DE LA ENTIDAD DE PERÍODOS ANTERIORES A SU INCORPORACIÓN AL GRUPO O, EN SU CASO, AL GRUPO PREVIO. PENDIENTES DE DEDUCIR (Art. 67 b) LIS). Ejercicio de generación. 2014. Pendiente de aplicación en períodos futuros [02752]</t>
  </si>
  <si>
    <t>GASTOS FINANCIEROS NETOS DE LA ENTIDAD DE PERÍODOS ANTERIORES A SU INCORPORACIÓN AL GRUPO O, EN SU CASO, AL GRUPO PREVIO. PENDIENTES DE DEDUCIR (Art. 67 b) LIS). 2015. Pendiente de aplicación a principio del período. Por límite 16.5, 67 b) y/o 83 LIS [05408]</t>
  </si>
  <si>
    <t>GASTOS FINANCIEROS NETOS DE LA ENTIDAD DE PERÍODOS ANTERIORES A SU INCORPORACIÓN AL GRUPO O, EN SU CASO, AL GRUPO PREVIO. PENDIENTES DE DEDUCIR (Art. 67 b) LIS). 2015. Pendiente de aplicación a principio del período. Resto [05409]</t>
  </si>
  <si>
    <t>GASTOS FINANCIEROS NETOS DE LA ENTIDAD DE PERÍODOS ANTERIORES A SU INCORPORACIÓN AL GRUPO O, EN SU CASO, AL GRUPO PREVIO. PENDIENTES DE DEDUCIR (Art. 67 b) LIS). 2015. Aplicado en esta liquidación [05410]</t>
  </si>
  <si>
    <t>GASTOS FINANCIEROS NETOS DE LA ENTIDAD DE PERÍODOS ANTERIORES A SU INCORPORACIÓN AL GRUPO O, EN SU CASO, AL GRUPO PREVIO. PENDIENTES DE DEDUCIR (Art. 67 b) LIS). 2015. Pendiente de aplicación en períodos futuros. Por límite 16.5, 67 b) y/o 83 LIS. [05411]</t>
  </si>
  <si>
    <t>GASTOS FINANCIEROS NETOS DE LA ENTIDAD DE PERÍODOS ANTERIORES A SU INCORPORACIÓN AL GRUPO O, EN SU CASO, AL GRUPO PREVIO. PENDIENTES DE DEDUCIR (Art. 67 b) LIS). 2015. Pendiente de aplicación en períodos futuros. Resto [05412]</t>
  </si>
  <si>
    <t>GASTOS FINANCIEROS NETOS DE LA ENTIDAD DE PERÍODOS ANTERIORES A SU INCORPORACIÓN AL GRUPO O, EN SU CASO, AL GRUPO PREVIO. PENDIENTES DE DEDUCIR (Art. 67 b) LIS). 2016. Pendiente de aplicación a principio del período. Por límite 16.5, 67 b) y/o 83 LIS [00488]</t>
  </si>
  <si>
    <t>GASTOS FINANCIEROS NETOS DE LA ENTIDAD DE PERÍODOS ANTERIORES A SU INCORPORACIÓN AL GRUPO O, EN SU CASO, AL GRUPO PREVIO. PENDIENTES DE DEDUCIR (Art. 67 b) LIS). 2016. Pendiente de aplicación a principio del período. Resto [00489]</t>
  </si>
  <si>
    <t>GASTOS FINANCIEROS NETOS DE LA ENTIDAD DE PERÍODOS ANTERIORES A SU INCORPORACIÓN AL GRUPO O, EN SU CASO, AL GRUPO PREVIO. PENDIENTES DE DEDUCIR (Art. 67 b) LIS). 2016. Aplicado en esta liquidación [00490]</t>
  </si>
  <si>
    <t>GASTOS FINANCIEROS NETOS DE LA ENTIDAD DE PERÍODOS ANTERIORES A SU INCORPORACIÓN AL GRUPO O, EN SU CASO, AL GRUPO PREVIO. PENDIENTES DE DEDUCIR (Art. 67 b) LIS). 2016 . Pendiente de aplicación en períodos futuros. Por límite 16.5, 67 b) y/o 83 LIS. [00491]</t>
  </si>
  <si>
    <t>GASTOS FINANCIEROS NETOS DE LA ENTIDAD DE PERÍODOS ANTERIORES A SU INCORPORACIÓN AL GRUPO O, EN SU CASO, AL GRUPO PREVIO. PENDIENTES DE DEDUCIR (Art. 67 b) LIS). 2016. Pendiente de aplicación en períodos futuros. Resto [00492]</t>
  </si>
  <si>
    <t>GASTOS FINANCIEROS NETOS DE LA ENTIDAD DE PERÍODOS ANTERIORES A SU INCORPORACIÓN AL GRUPO O, EN SU CASO, AL GRUPO PREVIO. PENDIENTES DE DEDUCIR (Art. 67 b) LIS). 2017. Pendiente de aplicación a principio del período. Por límite 16.5, 67 b) y/o 83 LIS [00241]</t>
  </si>
  <si>
    <t>GASTOS FINANCIEROS NETOS DE LA ENTIDAD DE PERÍODOS ANTERIORES A SU INCORPORACIÓN AL GRUPO O, EN SU CASO, AL GRUPO PREVIO. PENDIENTES DE DEDUCIR (Art. 67 b) LIS). 2017. Pendiente de aplicación a principio del período. Resto [00242]</t>
  </si>
  <si>
    <t>GASTOS FINANCIEROS NETOS DE LA ENTIDAD DE PERÍODOS ANTERIORES A SU INCORPORACIÓN AL GRUPO O, EN SU CASO, AL GRUPO PREVIO. PENDIENTES DE DEDUCIR (Art. 67 b) LIS). 2017. Aplicado en esta liquidación [00243]</t>
  </si>
  <si>
    <t>GASTOS FINANCIEROS NETOS DE LA ENTIDAD DE PERÍODOS ANTERIORES A SU INCORPORACIÓN AL GRUPO O, EN SU CASO, AL GRUPO PREVIO. PENDIENTES DE DEDUCIR (Art. 67 b) LIS). 2017 . Pendiente de aplicación en períodos futuros. Por límite 16.5, 67 b) y/o 83 LIS. [00244]</t>
  </si>
  <si>
    <t>GASTOS FINANCIEROS NETOS DE LA ENTIDAD DE PERÍODOS ANTERIORES A SU INCORPORACIÓN AL GRUPO O, EN SU CASO, AL GRUPO PREVIO. PENDIENTES DE DEDUCIR (Art. 67 b) LIS). 2017. Pendiente de aplicación en períodos futuros. Resto [00245]</t>
  </si>
  <si>
    <t>GASTOS FINANCIEROS NETOS DE LA ENTIDAD DE PERÍODOS ANTERIORES A SU INCORPORACIÓN AL GRUPO O, EN SU CASO, AL GRUPO PREVIO. PENDIENTES DE DEDUCIR (Art. 67 b) LIS). 2018. Pendiente de aplicación a principio del período. Por límite 16.5, 67 b) y/o 83 LIS [03370]</t>
  </si>
  <si>
    <t>GASTOS FINANCIEROS NETOS DE LA ENTIDAD DE PERÍODOS ANTERIORES A SU INCORPORACIÓN AL GRUPO O, EN SU CASO, AL GRUPO PREVIO. PENDIENTES DE DEDUCIR (Art. 67 b) LIS). 2018. Pendiente de aplicación a principio del período. Resto [03371]</t>
  </si>
  <si>
    <t>GASTOS FINANCIEROS NETOS DE LA ENTIDAD DE PERÍODOS ANTERIORES A SU INCORPORACIÓN AL GRUPO O, EN SU CASO, AL GRUPO PREVIO. PENDIENTES DE DEDUCIR (Art. 67 b) LIS). 2018. Aplicado en esta liquidación [03372]</t>
  </si>
  <si>
    <t>GASTOS FINANCIEROS NETOS DE LA ENTIDAD DE PERÍODOS ANTERIORES A SU INCORPORACIÓN AL GRUPO O, EN SU CASO, AL GRUPO PREVIO. PENDIENTES DE DEDUCIR (Art. 67 b) LIS). 2018. Pendiente de aplicación en períodos futuros. Por límite 16.5, 67 b) y/o 83 LIS. [03373]</t>
  </si>
  <si>
    <t>GASTOS FINANCIEROS NETOS DE LA ENTIDAD DE PERÍODOS ANTERIORES A SU INCORPORACIÓN AL GRUPO O, EN SU CASO, AL GRUPO PREVIO. PENDIENTES DE DEDUCIR (Art. 67 b) LIS). 2018. Pendiente de aplicación en períodos futuros. Resto [03374]</t>
  </si>
  <si>
    <t>GASTOS FINANCIEROS NETOS DE LA ENTIDAD DE PERÍODOS ANTERIORES A SU INCORPORACIÓN AL GRUPO O, EN SU CASO, AL GRUPO PREVIO. PENDIENTES DE DEDUCIR (Art. 67 b) LIS). 2019. Pendiente de aplicación a principio del período. Por límite 16.5, 67 b) y/o 83 LIS [00845]</t>
  </si>
  <si>
    <t>GASTOS FINANCIEROS NETOS DE LA ENTIDAD DE PERÍODOS ANTERIORES A SU INCORPORACIÓN AL GRUPO O, EN SU CASO, AL GRUPO PREVIO. PENDIENTES DE DEDUCIR (Art. 67 b) LIS). 2019. Pendiente de aplicación a principio del período. Resto [00849]</t>
  </si>
  <si>
    <t>GASTOS FINANCIEROS NETOS DE LA ENTIDAD DE PERÍODOS ANTERIORES A SU INCORPORACIÓN AL GRUPO O, EN SU CASO, AL GRUPO PREVIO. PENDIENTES DE DEDUCIR (Art. 67 b) LIS). 2019. Aplicado en esta liquidación [00850]</t>
  </si>
  <si>
    <t>GASTOS FINANCIEROS NETOS DE LA ENTIDAD DE PERÍODOS ANTERIORES A SU INCORPORACIÓN AL GRUPO O, EN SU CASO, AL GRUPO PREVIO. PENDIENTES DE DEDUCIR (Art. 67 b) LIS). 2019 . Pendiente de aplicación en períodos futuros. Por límite 16.5, 67 b) y/o 83 LIS. [00851]</t>
  </si>
  <si>
    <t>GASTOS FINANCIEROS NETOS DE LA ENTIDAD DE PERÍODOS ANTERIORES A SU INCORPORACIÓN AL GRUPO O, EN SU CASO, AL GRUPO PREVIO. PENDIENTES DE DEDUCIR (Art. 67 b) LIS). 2019. Pendiente de aplicación en períodos futuros. Resto [00855]</t>
  </si>
  <si>
    <t>GASTOS FINANCIEROS NETOS DE LA ENTIDAD DE PERÍODOS ANTERIORES A SU INCORPORACIÓN AL GRUPO O, EN SU CASO, AL GRUPO PREVIO. PENDIENTES DE DEDUCIR (Art. 67 b) LIS). 2020. Pendiente de aplicación a principio del período. Por límite 16.5, 67 b) o 83 LIS. [03986]</t>
  </si>
  <si>
    <t>GASTOS FINANCIEROS NETOS DE LA ENTIDAD DE PERÍODOS ANTERIORES A SU INCORPORACIÓN AL GRUPO O, EN SU CASO, AL GRUPO PREVIO. PENDIENTES DE DEDUCIR (Art. 67 b) LIS). 2020. Pendiente de aplicación a principio del período. Resto. [03987]</t>
  </si>
  <si>
    <t>GASTOS FINANCIEROS NETOS DE LA ENTIDAD DE PERÍODOS ANTERIORES A SU INCORPORACIÓN AL GRUPO O, EN SU CASO, AL GRUPO PREVIO. PENDIENTES DE DEDUCIR (Art. 67 b) LIS). 2020. Aplicado en esta liquidación. [03988]</t>
  </si>
  <si>
    <t>GASTOS FINANCIEROS NETOS DE LA ENTIDAD DE PERÍODOS ANTERIORES A SU INCORPORACIÓN AL GRUPO O, EN SU CASO, AL GRUPO PREVIO. PENDIENTES DE DEDUCIR (Art. 67 b) LIS). 2020. Pendiente de aplicación en períodos futuros. Por límite 16.5, 67 b) o 83 LIS. [03989]</t>
  </si>
  <si>
    <t>GASTOS FINANCIEROS NETOS DE LA ENTIDAD DE PERÍODOS ANTERIORES A SU INCORPORACIÓN AL GRUPO O, EN SU CASO, AL GRUPO PREVIO. PENDIENTES DE DEDUCIR (Art. 67 b) LIS). 2020. Pendiente de aplicación en períodos futuros. Resto. [03990]</t>
  </si>
  <si>
    <t>GASTOS FINANCIEROS NETOS DE LA ENTIDAD DE PERÍODOS ANTERIORES A SU INCORPORACIÓN AL GRUPO O, EN SU CASO, AL GRUPO PREVIO. PENDIENTES DE DEDUCIR (Art. 67 b) LIS). 2021. Pendiente de aplicación a principio del período. Por límite 16.5, 67 b) o 83 LIS. [04487]</t>
  </si>
  <si>
    <t>GASTOS FINANCIEROS NETOS DE LA ENTIDAD DE PERÍODOS ANTERIORES A SU INCORPORACIÓN AL GRUPO O, EN SU CASO, AL GRUPO PREVIO. PENDIENTES DE DEDUCIR (Art. 67 b) LIS). 2021. Pendiente de aplicación a principio del período. Resto. [04488]</t>
  </si>
  <si>
    <t>GASTOS FINANCIEROS NETOS DE LA ENTIDAD DE PERÍODOS ANTERIORES A SU INCORPORACIÓN AL GRUPO O, EN SU CASO, AL GRUPO PREVIO. PENDIENTES DE DEDUCIR (Art. 67 b) LIS). 2021. Aplicado en esta liquidación. [04489]</t>
  </si>
  <si>
    <t>GASTOS FINANCIEROS NETOS DE LA ENTIDAD DE PERÍODOS ANTERIORES A SU INCORPORACIÓN AL GRUPO O, EN SU CASO, AL GRUPO PREVIO. PENDIENTES DE DEDUCIR (Art. 67 b) LIS). 2021. Pendiente de aplicación en períodos futuros. Por límite 16.5, 67 b) o 83 LIS. [04490]</t>
  </si>
  <si>
    <t>GASTOS FINANCIEROS NETOS DE LA ENTIDAD DE PERÍODOS ANTERIORES A SU INCORPORACIÓN AL GRUPO O, EN SU CASO, AL GRUPO PREVIO. PENDIENTES DE DEDUCIR (Art. 67 b) LIS). 2021. Pendiente de aplicación en períodos futuros. Resto. [04491]</t>
  </si>
  <si>
    <t>GASTOS FINANCIEROS NETOS DE LA ENTIDAD DE PERÍODOS ANTERIORES A SU INCORPORACIÓN AL GRUPO O, EN SU CASO, AL GRUPO PREVIO. PENDIENTES DE DEDUCIR (Art. 67 b) LIS). 2022. Pendiente de aplicación a principio del período. Por límite 16.5, 67 b) o 83 LIS. [03672]</t>
  </si>
  <si>
    <t>GASTOS FINANCIEROS NETOS DE LA ENTIDAD DE PERÍODOS ANTERIORES A SU INCORPORACIÓN AL GRUPO O, EN SU CASO, AL GRUPO PREVIO. PENDIENTES DE DEDUCIR (Art. 67 b) LIS). 2022. Pendiente de aplicación a principio del período. Resto. [03673]</t>
  </si>
  <si>
    <t>GASTOS FINANCIEROS NETOS DE LA ENTIDAD DE PERÍODOS ANTERIORES A SU INCORPORACIÓN AL GRUPO O, EN SU CASO, AL GRUPO PREVIO. PENDIENTES DE DEDUCIR (Art. 67 b) LIS). 2022. Aplicado en esta liquidación. [03674]</t>
  </si>
  <si>
    <t>GASTOS FINANCIEROS NETOS DE LA ENTIDAD DE PERÍODOS ANTERIORES A SU INCORPORACIÓN AL GRUPO O, EN SU CASO, AL GRUPO PREVIO. PENDIENTES DE DEDUCIR (Art. 67 b) LIS). 2022. Pendiente de aplicación en períodos futuros. Por límite 16.5, 67 b) o 83 LIS. [03675]</t>
  </si>
  <si>
    <t>GASTOS FINANCIEROS NETOS DE LA ENTIDAD DE PERÍODOS ANTERIORES A SU INCORPORACIÓN AL GRUPO O, EN SU CASO, AL GRUPO PREVIO. PENDIENTES DE DEDUCIR (Art. 67 b) LIS). 2022. Pendiente de aplicación en períodos futuros. Resto. [03676]</t>
  </si>
  <si>
    <t>GASTOS FINANCIEROS NETOS DE LA ENTIDAD DE PERÍODOS ANTERIORES A SU INCORPORACIÓN AL GRUPO O, EN SU CASO, AL GRUPO PREVIO. PENDIENTES DE DEDUCIR (Art. 67 b) LIS). Total. Pendiente de aplicación a principio del período. Por límite 16.5, 67 b) y/o 83 LIS [05413]</t>
  </si>
  <si>
    <t>GASTOS FINANCIEROS NETOS DE LA ENTIDAD DE PERÍODOS ANTERIORES A SU INCORPORACIÓN AL GRUPO O, EN SU CASO, AL GRUPO PREVIO. PENDIENTES DE DEDUCIR (Art. 67 b) LIS). Total. Pendiente de aplicación a principio del período. Resto [02574]</t>
  </si>
  <si>
    <t>GASTOS FINANCIEROS NETOS DE LA ENTIDAD DE PERÍODOS ANTERIORES A SU INCORPORACIÓN AL GRUPO O, EN SU CASO, AL GRUPO PREVIO. PENDIENTES DE DEDUCIR (Art. 67 b) LIS). Total. Aplicado en esta liquidación [02575]</t>
  </si>
  <si>
    <t>GASTOS FINANCIEROS NETOS DE LA ENTIDAD DE PERÍODOS ANTERIORES A SU INCORPORACIÓN AL GRUPO O, EN SU CASO, AL GRUPO PREVIO. PENDIENTES DE DEDUCIR (Art. 67 b) LIS). Total. Pendiente de aplicación en períodos futuros. Por límite 16.5, 67 b) y/o 83 LIS. [05414]</t>
  </si>
  <si>
    <t>GASTOS FINANCIEROS NETOS DE LA ENTIDAD DE PERÍODOS ANTERIORES A SU INCORPORACIÓN AL GRUPO O, EN SU CASO, AL GRUPO PREVIO. PENDIENTES DE DEDUCIR (Art. 67 b) LIS). Total. Pendiente de aplicación en períodos futuros. Resto [02576]</t>
  </si>
  <si>
    <t>PENDIENTE DE ADICIÓN POR LÍMITE BENEFICIO OPERATIVO NO APLICADO DE LA ENTIDAD EN PERÍODOS ANTERIORES A SU INCORPORACIÓN AL GRUPO O, EN SU CASO, AL GRUPO PREVIO. (Art. 67 b) LIS) (**). Ejercicio de generación. 2020. Pendiente de aplicación a principio del período[03991]</t>
  </si>
  <si>
    <t>PENDIENTE DE ADICIÓN POR LÍMITE BENEFICIO OPERATIVO NO APLICADO DE LA ENTIDAD EN PERÍODOS ANTERIORES A SU INCORPORACIÓN AL GRUPO O, EN SU CASO, AL GRUPO PREVIO. (Art. 67 b) LIS) (**). Ejercicio de generación. 2020. Aplicado en esta liquidación [03992]</t>
  </si>
  <si>
    <t>PENDIENTE DE ADICIÓN POR LÍMITE BENEFICIO OPERATIVO NO APLICADO DE LA ENTIDAD EN PERÍODOS ANTERIORES A SU INCORPORACIÓN AL GRUPO O, EN SU CASO, AL GRUPO PREVIO. (Art. 67 b) LIS) (**). Ejercicio de generación. 2021. Pendiente de aplicación a principio del período[04492]</t>
  </si>
  <si>
    <t>PENDIENTE DE ADICIÓN POR LÍMITE BENEFICIO OPERATIVO NO APLICADO DE LA ENTIDAD EN PERÍODOS ANTERIORES A SU INCORPORACIÓN AL GRUPO O, EN SU CASO, AL GRUPO PREVIO. (Art. 67 b) LIS) (**). Ejercicio de generación. 2021. Aplicado en esta liquidación [04493]</t>
  </si>
  <si>
    <t>PENDIENTE DE ADICIÓN POR LÍMITE BENEFICIO OPERATIVO NO APLICADO DE LA ENTIDAD EN PERÍODOS ANTERIORES A SU INCORPORACIÓN AL GRUPO O, EN SU CASO, AL GRUPO PREVIO. (Art. 67 b) LIS) (**) O, EN SU CASO, AL GRUPO PREVIO. (Art. 67 b) LIS) (**). Ejercicio de generación. 2021. Pendiente de aplicación en períodos futuros [04494]</t>
  </si>
  <si>
    <t>PENDIENTE DE ADICIÓN POR LÍMITE BENEFICIO OPERATIVO NO APLICADO DE LA ENTIDAD EN PERÍODOS ANTERIORES A SU INCORPORACIÓN AL GRUPO O, EN SU CASO, AL GRUPO PREVIO. (Art. 67 b) LIS) (**). Ejercicio de generación. 2022. Pendiente de aplicación a principio del período[03677]</t>
  </si>
  <si>
    <t>PENDIENTE DE ADICIÓN POR LÍMITE BENEFICIO OPERATIVO NO APLICADO DE LA ENTIDAD EN PERÍODOS ANTERIORES A SU INCORPORACIÓN AL GRUPO O, EN SU CASO, AL GRUPO PREVIO. (Art. 67 b) LIS) (**). Ejercicio de generación. 2022. Aplicado en esta liquidación [03678]</t>
  </si>
  <si>
    <t>PENDIENTE DE ADICIÓN POR LÍMITE BENEFICIO OPERATIVO NO APLICADO DE LA ENTIDAD EN PERÍODOS ANTERIORES A SU INCORPORACIÓN AL GRUPO O, EN SU CASO, AL GRUPO PREVIO. (Art. 67 b) LIS) (**) O, EN SU CASO, AL GRUPO PREVIO. (Art. 67 b) LIS) (**). Ejercicio de generación. 2022. Pendiente de aplicación en períodos futuros [03679]</t>
  </si>
  <si>
    <t>PENDIENTE DE ADICIÓN POR LÍMITE BENEFICIO OPERATIVO NO APLICADO DE LA ENTIDAD EN PERÍODOS ANTERIORES A SU INCORPORACIÓN AL GRUPO O, EN SU CASO, AL GRUPO PREVIO. (Art. 67 b) LIS) (**). Total. Pendiente de aplicación a principio del período [02583]</t>
  </si>
  <si>
    <t>PENDIENTE DE ADICIÓN POR LÍMITE BENEFICIO OPERATIVO NO APLICADO DE LA ENTIDAD EN PERÍODOS ANTERIORES A SU INCORPORACIÓN AL GRUPO O, EN SU CASO, AL GRUPO PREVIO. (Art. 67 b) LIS) (**). Total. Aplicado en esta liquidación [02584]</t>
  </si>
  <si>
    <t>PENDIENTE DE ADICIÓN POR LÍMITE BENEFICIO OPERATIVO NO APLICADO DE LA ENTIDAD EN PERÍODOS ANTERIORES A SU INCORPORACIÓN AL GRUPO O, EN SU CASO, AL GRUPO PREVIO. (Art. 67 b) LIS) (**). Total. Pendiente de aplicación en períodos futuros [02585]</t>
  </si>
  <si>
    <t>&lt;/T22007O10&gt;</t>
  </si>
  <si>
    <t>GASTOS FINANCIEROS NETOS DE PERÍODOS ANTERIORES GENERADOS POR UN GRUPO PREVIO ASUMIDOS POR LA ENTIDAD INTEGRANTE DEL MISMO AL INCORPORSE AL GRUPO. PENDIENTES DE DEDUCIR (Art. 74.3 b) LIS). Ejercicio de generación. 2012. Pendiente de aplicación a principio del período. Resto [05432]</t>
  </si>
  <si>
    <t>GASTOS FINANCIEROS NETOS DE PERÍODOS ANTERIORES GENERADOS POR UN GRUPO PREVIO ASUMIDOS POR LA ENTIDAD INTEGRANTE DEL MISMO AL INCORPORSE AL GRUPO. PENDIENTES DE DEDUCIR (Art. 74.3 b) LIS). Ejercicio de generación. 2012. Aplicado en esta liquidación [05433]</t>
  </si>
  <si>
    <t>GASTOS FINANCIEROS NETOS DE PERÍODOS ANTERIORES GENERADOS POR UN GRUPO PREVIO ASUMIDOS POR LA ENTIDAD INTEGRANTE DEL MISMO AL INCORPORSE AL GRUPO. PENDIENTES DE DEDUCIR (Art. 74.3 b) LIS). Ejercicio de generación. 2012. Pendiente de aplicación en períodos futuros. Resto [05434]</t>
  </si>
  <si>
    <t>GASTOS FINANCIEROS NETOS DE PERÍODOS ANTERIORES GENERADOS POR UN GRUPO PREVIO ASUMIDOS POR LA ENTIDAD INTEGRANTE DEL MISMO AL INCORPORSE AL GRUPO. PENDIENTES DE DEDUCIR (Art. 74.3 b) LIS). Ejercicio de generación. 2013. Pendiente de aplicación a principio del período. Resto [05435]</t>
  </si>
  <si>
    <t>GASTOS FINANCIEROS NETOS DE PERÍODOS ANTERIORES GENERADOS POR UN GRUPO PREVIO ASUMIDOS POR LA ENTIDAD INTEGRANTE DEL MISMO AL INCORPORSE AL GRUPO. PENDIENTES DE DEDUCIR (Art. 74.3 b) LIS). Ejercicio de generación. 2013. Aplicado en esta liquidación [05436]</t>
  </si>
  <si>
    <t>GASTOS FINANCIEROS NETOS DE PERÍODOS ANTERIORES GENERADOS POR UN GRUPO PREVIO ASUMIDOS POR LA ENTIDAD INTEGRANTE DEL MISMO AL INCORPORSE AL GRUPO. PENDIENTES DE DEDUCIR (Art. 74.3 b) LIS). Ejercicio de generación. 2013. Pendiente de aplicación en períodos futuros. Resto [05437]</t>
  </si>
  <si>
    <t>GASTOS FINANCIEROS NETOS DE PERÍODOS ANTERIORES GENERADOS POR UN GRUPO PREVIO ASUMIDOS POR LA ENTIDAD INTEGRANTE DEL MISMO AL INCORPORSE AL GRUPO. PENDIENTES DE DEDUCIR (Art. 74.3 b) LIS). Ejercicio de generación. 2014. Pendiente de aplicación a principio del período. Resto [05438]</t>
  </si>
  <si>
    <t>GASTOS FINANCIEROS NETOS DE PERÍODOS ANTERIORES GENERADOS POR UN GRUPO PREVIO ASUMIDOS POR LA ENTIDAD INTEGRANTE DEL MISMO AL INCORPORSE AL GRUPO. PENDIENTES DE DEDUCIR (Art. 74.3 b) LIS). Ejercicio de generación. 2014. Aplicado en esta liquidación [05439]</t>
  </si>
  <si>
    <t>GASTOS FINANCIEROS NETOS DE PERÍODOS ANTERIORES GENERADOS POR UN GRUPO PREVIO ASUMIDOS POR LA ENTIDAD INTEGRANTE DEL MISMO AL INCORPORSE AL GRUPO. PENDIENTES DE DEDUCIR (Art. 74.3 b) LIS). Ejercicio de generación. 2014. Pendiente de aplicación en períodos futuros. Resto [05440]</t>
  </si>
  <si>
    <t>GASTOS FINANCIEROS NETOS DE PERÍODOS ANTERIORES GENERADOS POR UN GRUPO PREVIO ASUMIDOS POR LA ENTIDAD INTEGRANTE DEL MISMO AL INCORPORSE AL GRUPO. PENDIENTES DE DEDUCIR (Art. 74.3 b) LIS). 2015. Pendiente de aplicación a principio del período. Por límite 16.5, 67 b) y/o 83 LIS [05441]</t>
  </si>
  <si>
    <t>GASTOS FINANCIEROS NETOS DE PERÍODOS ANTERIORES GENERADOS POR UN GRUPO PREVIO ASUMIDOS POR LA ENTIDAD INTEGRANTE DEL MISMO AL INCORPORSE AL GRUPO. PENDIENTES DE DEDUCIR (Art. 74.3 b) LIS).  2015. Pendiente de aplicación a principio del período. Resto [05442]</t>
  </si>
  <si>
    <t>GASTOS FINANCIEROS NETOS DE PERÍODOS ANTERIORES GENERADOS POR UN GRUPO PREVIO ASUMIDOS POR LA ENTIDAD INTEGRANTE DEL MISMO AL INCORPORSE AL GRUPO. PENDIENTES DE DEDUCIR (Art. 74.3 b) LIS). 2015. Aplicado en esta liquidación [05443]</t>
  </si>
  <si>
    <t>GASTOS FINANCIEROS NETOS DE PERÍODOS ANTERIORES GENERADOS POR UN GRUPO PREVIO ASUMIDOS POR LA ENTIDAD INTEGRANTE DEL MISMO AL INCORPORSE AL GRUPO. PENDIENTES DE DEDUCIR (Art. 74.3 b) LIS). 2015. Pendiente de aplicación en períodos futuros. Por límite 16.5, 67 b) y/o 83 LIS. [05444]</t>
  </si>
  <si>
    <t>GASTOS FINANCIEROS NETOS DE PERÍODOS ANTERIORES GENERADOS POR UN GRUPO PREVIO ASUMIDOS POR LA ENTIDAD INTEGRANTE DEL MISMO AL INCORPORSE AL GRUPO. 2015. Pendiente de aplicación en períodos futuros. Resto [05445]</t>
  </si>
  <si>
    <t>GASTOS FINANCIEROS NETOS DE PERÍODOS ANTERIORES GENERADOS POR UN GRUPO PREVIO ASUMIDOS POR LA ENTIDAD INTEGRANTE DEL MISMO AL INCORPORSE AL GRUPO. PENDIENTES DE DEDUCIR (Art. 74.3 b) LIS). 2016. Pendiente de aplicación a principio del período. Por límite 16.5, 67 b) y/o 83 LIS [00496]</t>
  </si>
  <si>
    <t>GASTOS FINANCIEROS NETOS DE PERÍODOS ANTERIORES GENERADOS POR UN GRUPO PREVIO ASUMIDOS POR LA ENTIDAD INTEGRANTE DEL MISMO AL INCORPORSE AL GRUPO. PENDIENTES DE DEDUCIR (Art. 74.3 b) LIS).  2016.Pendiente de aplicación a principio del período. Resto [00497]</t>
  </si>
  <si>
    <t>GASTOS FINANCIEROS NETOS DE PERÍODOS ANTERIORES GENERADOS POR UN GRUPO PREVIO ASUMIDOS POR LA ENTIDAD INTEGRANTE DEL MISMO AL INCORPORSE AL GRUPO. PENDIENTES DE DEDUCIR (Art. 74.3 b) LIS). 2016. Aplicado en esta liquidación [00498]</t>
  </si>
  <si>
    <t>GASTOS FINANCIEROS NETOS DE PERÍODOS ANTERIORES GENERADOS POR UN GRUPO PREVIO ASUMIDOS POR LA ENTIDAD INTEGRANTE DEL MISMO AL INCORPORSE AL GRUPO. PENDIENTES DE DEDUCIR (Art. 74.3 b) LIS). 2016. Pendiente de aplicación en períodos futuros. Por límite 16.5, 67 b) y/o 83 LIS. [01947]</t>
  </si>
  <si>
    <t>GASTOS FINANCIEROS NETOS DE PERÍODOS ANTERIORES GENERADOS POR UN GRUPO PREVIO ASUMIDOS POR LA ENTIDAD INTEGRANTE DEL MISMO AL INCORPORSE AL GRUPO.  2016. Pendiente de aplicación en períodos futuros. Resto [01948]</t>
  </si>
  <si>
    <t>GASTOS FINANCIEROS NETOS DE PERÍODOS ANTERIORES GENERADOS POR UN GRUPO PREVIO ASUMIDOS POR LA ENTIDAD INTEGRANTE DEL MISMO AL INCORPORSE AL GRUPO. PENDIENTES DE DEDUCIR (Art. 74.3 b) LIS). 2017. Pendiente de aplicación a principio del período. Por límite 16.5, 67 b) y/o 83 LIS [00249]</t>
  </si>
  <si>
    <t>GASTOS FINANCIEROS NETOS DE PERÍODOS ANTERIORES GENERADOS POR UN GRUPO PREVIO ASUMIDOS POR LA ENTIDAD INTEGRANTE DEL MISMO AL INCORPORSE AL GRUPO. PENDIENTES DE DEDUCIR (Art. 74.3 b) LIS).  2017.Pendiente de aplicación a principio del período. Resto [00250]</t>
  </si>
  <si>
    <t>GASTOS FINANCIEROS NETOS DE PERÍODOS ANTERIORES GENERADOS POR UN GRUPO PREVIO ASUMIDOS POR LA ENTIDAD INTEGRANTE DEL MISMO AL INCORPORSE AL GRUPO. PENDIENTES DE DEDUCIR (Art. 74.3 b) LIS). 2017. Aplicado en esta liquidación [00251]</t>
  </si>
  <si>
    <t>GASTOS FINANCIEROS NETOS DE PERÍODOS ANTERIORES GENERADOS POR UN GRUPO PREVIO ASUMIDOS POR LA ENTIDAD INTEGRANTE DEL MISMO AL INCORPORSE AL GRUPO. PENDIENTES DE DEDUCIR (Art. 74.3 b) LIS). 2017. Pendiente de aplicación en períodos futuros. Por límite 16.5, 67 b) y/o 83 LIS. [00252]</t>
  </si>
  <si>
    <t>GASTOS FINANCIEROS NETOS DE PERÍODOS ANTERIORES GENERADOS POR UN GRUPO PREVIO ASUMIDOS POR LA ENTIDAD INTEGRANTE DEL MISMO AL INCORPORSE AL GRUPO.  2017. Pendiente de aplicación en períodos futuros. Resto [00253]</t>
  </si>
  <si>
    <t>GASTOS FINANCIEROS NETOS DE PERÍODOS ANTERIORES GENERADOS POR UN GRUPO PREVIO ASUMIDOS POR LA ENTIDAD INTEGRANTE DEL MISMO AL INCORPORSE AL GRUPO. PENDIENTES DE DEDUCIR (Art. 74.3 b) LIS). 2018. Pendiente de aplicación a principio del período. Por límite 16.5, 67 b) y/o 83 LIS [03378]</t>
  </si>
  <si>
    <t>GASTOS FINANCIEROS NETOS DE PERÍODOS ANTERIORES GENERADOS POR UN GRUPO PREVIO ASUMIDOS POR LA ENTIDAD INTEGRANTE DEL MISMO AL INCORPORSE AL GRUPO. PENDIENTES DE DEDUCIR (Art. 74.3 b) LIS).  2018.Pendiente de aplicación a principio del período. Resto [03379]</t>
  </si>
  <si>
    <t>GASTOS FINANCIEROS NETOS DE PERÍODOS ANTERIORES GENERADOS POR UN GRUPO PREVIO ASUMIDOS POR LA ENTIDAD INTEGRANTE DEL MISMO AL INCORPORSE AL GRUPO. PENDIENTES DE DEDUCIR (Art. 74.3 b) LIS). 2018. Aplicado en esta liquidación [03380]</t>
  </si>
  <si>
    <t>GASTOS FINANCIEROS NETOS DE PERÍODOS ANTERIORES GENERADOS POR UN GRUPO PREVIO ASUMIDOS POR LA ENTIDAD INTEGRANTE DEL MISMO AL INCORPORSE AL GRUPO. PENDIENTES DE DEDUCIR (Art. 74.3 b) LIS). 2018. Pendiente de aplicación en períodos futuros. Por límite 16.5, 67 b) y/o 83 LIS. [03381]</t>
  </si>
  <si>
    <t>GASTOS FINANCIEROS NETOS DE PERÍODOS ANTERIORES GENERADOS POR UN GRUPO PREVIO ASUMIDOS POR LA ENTIDAD INTEGRANTE DEL MISMO AL INCORPORSE AL GRUPO.  2018. Pendiente de aplicación en períodos futuros. Resto [03382]</t>
  </si>
  <si>
    <t>GASTOS FINANCIEROS NETOS DE PERÍODOS ANTERIORES GENERADOS POR UN GRUPO PREVIO ASUMIDOS POR LA ENTIDAD INTEGRANTE DEL MISMO AL INCORPORSE AL GRUPO. PENDIENTES DE DEDUCIR (Art. 74.3 b) LIS). 2019. Pendiente de aplicación a principio del período. Por límite 16.5, 67 b) y/o 83 LIS [00865]</t>
  </si>
  <si>
    <t>GASTOS FINANCIEROS NETOS DE PERÍODOS ANTERIORES GENERADOS POR UN GRUPO PREVIO ASUMIDOS POR LA ENTIDAD INTEGRANTE DEL MISMO AL INCORPORSE AL GRUPO. PENDIENTES DE DEDUCIR (Art. 74.3 b) LIS).  2019.Pendiente de aplicación a principio del período. Resto [00866]</t>
  </si>
  <si>
    <t>GASTOS FINANCIEROS NETOS DE PERÍODOS ANTERIORES GENERADOS POR UN GRUPO PREVIO ASUMIDOS POR LA ENTIDAD INTEGRANTE DEL MISMO AL INCORPORSE AL GRUPO. PENDIENTES DE DEDUCIR (Art. 74.3 b) LIS). 2019. Aplicado en esta liquidación [00867]</t>
  </si>
  <si>
    <t>GASTOS FINANCIEROS NETOS DE PERÍODOS ANTERIORES GENERADOS POR UN GRUPO PREVIO ASUMIDOS POR LA ENTIDAD INTEGRANTE DEL MISMO AL INCORPORSE AL GRUPO. PENDIENTES DE DEDUCIR (Art. 74.3 b) LIS). 2019. Pendiente de aplicación en períodos futuros. Por límite 16.5, 67 b) y/o 83 LIS. [00868]</t>
  </si>
  <si>
    <t>GASTOS FINANCIEROS NETOS DE PERÍODOS ANTERIORES GENERADOS POR UN GRUPO PREVIO ASUMIDOS POR LA ENTIDAD INTEGRANTE DEL MISMO AL INCORPORSE AL GRUPO.  2019. Pendiente de aplicación en períodos futuros. Resto [00869]</t>
  </si>
  <si>
    <t>GASTOS FINANCIEROS NETOS DE PERÍODOS ANTERIORES GENERADOS POR UN GRUPO PREVIO ASUMIDOS POR LA ENTIDAD INTEGRANTE DEL MISMO AL INCORPORSE AL GRUPO. PENDIENTES DE DEDUCIR (Art. 74.3 b) LIS). 2020 Pendiente de aplicación a principio del período. Por límite 16.5, 67 b) y/o 83 LIS [03994]</t>
  </si>
  <si>
    <t>GASTOS FINANCIEROS NETOS DE PERÍODOS ANTERIORES GENERADOS POR UN GRUPO PREVIO ASUMIDOS POR LA ENTIDAD INTEGRANTE DEL MISMO AL INCORPORSE AL GRUPO. PENDIENTES DE DEDUCIR (Art. 74.3 b) LIS).  2020. Pendiente de aplicación a principio del período. Resto [03995]</t>
  </si>
  <si>
    <t>GASTOS FINANCIEROS NETOS DE PERÍODOS ANTERIORES GENERADOS POR UN GRUPO PREVIO ASUMIDOS POR LA ENTIDAD INTEGRANTE DEL MISMO AL INCORPORSE AL GRUPO. PENDIENTES DE DEDUCIR (Art. 74.3 b) LIS). 2020. Aplicado en esta liquidación [03996]</t>
  </si>
  <si>
    <t>GASTOS FINANCIEROS NETOS DE PERÍODOS ANTERIORES GENERADOS POR UN GRUPO PREVIO ASUMIDOS POR LA ENTIDAD INTEGRANTE DEL MISMO AL INCORPORSE AL GRUPO. PENDIENTES DE DEDUCIR (Art. 74.3 b) LIS). 2020. Pendiente de aplicación en períodos futuros. Por límite 16.5, 67 b) y/o 83 LIS. [03997]</t>
  </si>
  <si>
    <t>GASTOS FINANCIEROS NETOS DE PERÍODOS ANTERIORES GENERADOS POR UN GRUPO PREVIO ASUMIDOS POR LA ENTIDAD INTEGRANTE DEL MISMO AL INCORPORSE AL GRUPO.  2020. Pendiente de aplicación en períodos futuros. Resto [03998]</t>
  </si>
  <si>
    <t>GASTOS FINANCIEROS NETOS DE PERÍODOS ANTERIORES GENERADOS POR UN GRUPO PREVIO ASUMIDOS POR LA ENTIDAD INTEGRANTE DEL MISMO AL INCORPORSE AL GRUPO. PENDIENTES DE DEDUCIR (Art. 74.3 b) LIS). 2021 Pendiente de aplicación a principio del período. Por límite 16.5, 67 b) y/o 83 LIS [04495]</t>
  </si>
  <si>
    <t>GASTOS FINANCIEROS NETOS DE PERÍODOS ANTERIORES GENERADOS POR UN GRUPO PREVIO ASUMIDOS POR LA ENTIDAD INTEGRANTE DEL MISMO AL INCORPORSE AL GRUPO. PENDIENTES DE DEDUCIR (Art. 74.3 b) LIS).  2021. Pendiente de aplicación a principio del período. Resto [04496]</t>
  </si>
  <si>
    <t>GASTOS FINANCIEROS NETOS DE PERÍODOS ANTERIORES GENERADOS POR UN GRUPO PREVIO ASUMIDOS POR LA ENTIDAD INTEGRANTE DEL MISMO AL INCORPORSE AL GRUPO. PENDIENTES DE DEDUCIR (Art. 74.3 b) LIS). 2021. Aplicado en esta liquidación [04497]</t>
  </si>
  <si>
    <t>GASTOS FINANCIEROS NETOS DE PERÍODOS ANTERIORES GENERADOS POR UN GRUPO PREVIO ASUMIDOS POR LA ENTIDAD INTEGRANTE DEL MISMO AL INCORPORSE AL GRUPO. PENDIENTES DE DEDUCIR (Art. 74.3 b) LIS). 2021. Pendiente de aplicación en períodos futuros. Por límite 16.5, 67 b) y/o 83 LIS. [04498]</t>
  </si>
  <si>
    <t>GASTOS FINANCIEROS NETOS DE PERÍODOS ANTERIORES GENERADOS POR UN GRUPO PREVIO ASUMIDOS POR LA ENTIDAD INTEGRANTE DEL MISMO AL INCORPORSE AL GRUPO.  2021. Pendiente de aplicación en períodos futuros. Resto [04499]</t>
  </si>
  <si>
    <t>GASTOS FINANCIEROS NETOS DE PERÍODOS ANTERIORES GENERADOS POR UN GRUPO PREVIO ASUMIDOS POR LA ENTIDAD INTEGRANTE DEL MISMO AL INCORPORSE AL GRUPO. PENDIENTES DE DEDUCIR (Art. 74.3 b) LIS). 2022 Pendiente de aplicación a principio del período. Por límite 16.5, 67 b) y/o 83 LIS [03680]</t>
  </si>
  <si>
    <t>GASTOS FINANCIEROS NETOS DE PERÍODOS ANTERIORES GENERADOS POR UN GRUPO PREVIO ASUMIDOS POR LA ENTIDAD INTEGRANTE DEL MISMO AL INCORPORSE AL GRUPO. PENDIENTES DE DEDUCIR (Art. 74.3 b) LIS).  2022. Pendiente de aplicación a principio del período. Resto [03681]</t>
  </si>
  <si>
    <t>GASTOS FINANCIEROS NETOS DE PERÍODOS ANTERIORES GENERADOS POR UN GRUPO PREVIO ASUMIDOS POR LA ENTIDAD INTEGRANTE DEL MISMO AL INCORPORSE AL GRUPO. PENDIENTES DE DEDUCIR (Art. 74.3 b) LIS). 2022. Aplicado en esta liquidación [03682]</t>
  </si>
  <si>
    <t>GASTOS FINANCIEROS NETOS DE PERÍODOS ANTERIORES GENERADOS POR UN GRUPO PREVIO ASUMIDOS POR LA ENTIDAD INTEGRANTE DEL MISMO AL INCORPORSE AL GRUPO. PENDIENTES DE DEDUCIR (Art. 74.3 b) LIS). 2022. Pendiente de aplicación en períodos futuros. Por límite 16.5, 67 b) y/o 83 LIS. [03689]</t>
  </si>
  <si>
    <t>GASTOS FINANCIEROS NETOS DE PERÍODOS ANTERIORES GENERADOS POR UN GRUPO PREVIO ASUMIDOS POR LA ENTIDAD INTEGRANTE DEL MISMO AL INCORPORSE AL GRUPO.  2022. Pendiente de aplicación en períodos futuros. Resto [03690]</t>
  </si>
  <si>
    <t>GASTOS FINANCIEROS NETOS DE PERÍODOS ANTERIORES GENERADOS POR UN GRUPO PREVIO ASUMIDOS POR LA ENTIDAD INTEGRANTE DEL MISMO AL INCORPORSE AL GRUPO. PENDIENTES DE DEDUCIR (Art. 74.3 b) LIS). Total. Pendiente de aplicación a principio del período.Por límite 16.5, 67 b) y/o 83 LIS [05446]</t>
  </si>
  <si>
    <t>GASTOS FINANCIEROS NETOS DE PERÍODOS ANTERIORES GENERADOS POR UN GRUPO PREVIO ASUMIDOS POR LA ENTIDAD INTEGRANTE DEL MISMO AL INCORPORSE AL GRUPO. PENDIENTES DE DEDUCIR (Art. 74.3 b) LIS). Total. Pendiente de aplicación a principio del período. Resto [05447]</t>
  </si>
  <si>
    <t>GASTOS FINANCIEROS NETOS DE PERÍODOS ANTERIORES GENERADOS POR UN GRUPO PREVIO ASUMIDOS POR LA ENTIDAD INTEGRANTE DEL MISMO AL INCORPORSE AL GRUPO. PENDIENTES DE DEDUCIR (Art. 74.3 b) LIS). Total. Aplicado en esta liquidación [05448]</t>
  </si>
  <si>
    <t>GASTOS FINANCIEROS NETOS DE PERÍODOS ANTERIORES GENERADOS POR UN GRUPO PREVIO ASUMIDOS POR LA ENTIDAD INTEGRANTE DEL MISMO AL INCORPORSE AL GRUPO. PENDIENTES DE DEDUCIR (Art. 74.3 b) LIS). Total. Pendiente de aplicación en períodos futuros. Por límite 16.5, 67 b) y/o 83 LIS. [05449]</t>
  </si>
  <si>
    <t>GASTOS FINANCIEROS NETOS DE PERÍODOS ANTERIORES GENERADOS POR UN GRUPO PREVIO ASUMIDOS POR LA ENTIDAD INTEGRANTE DEL MISMO AL INCORPORSE AL GRUPO. PENDIENTES DE DEDUCIR (Art. 74.3 b) LIS). Total. Pendiente de aplicación en períodos futuros. Resto [05450]</t>
  </si>
  <si>
    <t>PENDIENTE DE ADICIÓN POR LÍMITE BENEFICIO OPERATIVO NO APLICADOS EN PERÍODOS ANTERIORES GENERADOS POR UN GRUPO PREVIO ASUMIDOS POR LA ENTIDAD INTEGRANTE DEL MISMO AL INCORPORSE AL GRUPO. (Art. 74.3 b) LIS) (**). Ejercicio de generación. 2020. Pendiente de aplicación a principio del período [03999]</t>
  </si>
  <si>
    <t>PENDIENTE DE ADICIÓN POR LÍMITE BENEFICIO OPERATIVO NO APLICADOS EN PERÍODOS ANTERIORES GENERADOS POR UN GRUPO PREVIO ASUMIDOS POR LA ENTIDAD INTEGRANTE DEL MISMO AL INCORPORSE AL GRUPO. (Art. 74.3 b) LIS) (**). Ejercicio de generación. 2020. Aplicado en esta liquidación [04000]</t>
  </si>
  <si>
    <t>PENDIENTE DE ADICIÓN POR LÍMITE BENEFICIO OPERATIVO NO APLICADOS EN PERÍODOS ANTERIORES GENERADOS POR UN GRUPO PREVIO ASUMIDOS POR LA ENTIDAD INTEGRANTE DEL MISMO AL INCORPORSE AL GRUPO. (Art. 74.3 b) LIS) (**). Ejercicio de generación. 2021. Pendiente de aplicación a principio del período [04500]</t>
  </si>
  <si>
    <t>PENDIENTE DE ADICIÓN POR LÍMITE BENEFICIO OPERATIVO NO APLICADOS EN PERÍODOS ANTERIORES GENERADOS POR UN GRUPO PREVIO ASUMIDOS POR LA ENTIDAD INTEGRANTE DEL MISMO AL INCORPORSE AL GRUPO. (Art. 74.3 b) LIS) (**). Ejercicio de generación. 2021. Aplicado en esta liquidación [04501]</t>
  </si>
  <si>
    <t>PENDIENTE DE ADICIÓN POR LÍMITE BENEFICIO OPERATIVO NO APLICADOS EN PERÍODOS ANTERIORES GENERADOS POR UN GRUPO PREVIO ASUMIDOS POR LA ENTIDAD INTEGRANTE DEL MISMO AL INCORPORSE AL GRUPO. (Art. 74.3 b) LIS) (**) . Ejercicio de generación. 2021. Pendiente de aplicación en períodos futuros [04502]</t>
  </si>
  <si>
    <t>PENDIENTE DE ADICIÓN POR LÍMITE BENEFICIO OPERATIVO NO APLICADOS EN PERÍODOS ANTERIORES GENERADOS POR UN GRUPO PREVIO ASUMIDOS POR LA ENTIDAD INTEGRANTE DEL MISMO AL INCORPORSE AL GRUPO. (Art. 74.3 b) LIS) (**). Ejercicio de generación. 2022. Pendiente de aplicación a principio del período [03691]</t>
  </si>
  <si>
    <t>PENDIENTE DE ADICIÓN POR LÍMITE BENEFICIO OPERATIVO NO APLICADOS EN PERÍODOS ANTERIORES GENERADOS POR UN GRUPO PREVIO ASUMIDOS POR LA ENTIDAD INTEGRANTE DEL MISMO AL INCORPORSE AL GRUPO. (Art. 74.3 b) LIS) (**). Ejercicio de generación. 2022. Aplicado en esta liquidación [03692]</t>
  </si>
  <si>
    <t>PENDIENTE DE ADICIÓN POR LÍMITE BENEFICIO OPERATIVO NO APLICADOS EN PERÍODOS ANTERIORES GENERADOS POR UN GRUPO PREVIO ASUMIDOS POR LA ENTIDAD INTEGRANTE DEL MISMO AL INCORPORSE AL GRUPO. (Art. 74.3 b) LIS) (**) . Ejercicio de generación. 2022. Pendiente de aplicación en períodos futuros [03693]</t>
  </si>
  <si>
    <t>PENDIENTE DE ADICIÓN POR LÍMITE BENEFICIO OPERATIVO NO APLICADOS EN PERÍODOS ANTERIORES GENERADOS POR UN GRUPO PREVIO ASUMIDOS POR LA ENTIDAD INTEGRANTE DEL MISMO AL INCORPORSE AL GRUPO. (Art. 74.3 b) LIS) (**). Total. Pendiente de aplicación a principio del período [05463]</t>
  </si>
  <si>
    <t>PENDIENTE DE ADICIÓN POR LÍMITE BENEFICIO OPERATIVO NO APLICADOS EN PERÍODOS ANTERIORES GENERADOS POR UN GRUPO PREVIO ASUMIDOS POR LA ENTIDAD INTEGRANTE DEL MISMO AL INCORPORSE AL GRUPO. (Art. 74.3 b) LIS) (**). Total. Aplicado en esta liquidación [05464]</t>
  </si>
  <si>
    <t>PENDIENTE DE ADICIÓN POR LÍMITE BENEFICIO OPERATIVO NO APLICADOS EN PERÍODOS ANTERIORES GENERADOS POR UN GRUPO PREVIO ASUMIDOS POR LA ENTIDAD INTEGRANTE DEL MISMO AL INCORPORSE AL GRUPO. (Art. 74.3 b) LIS) (**). Total. Pendiente de aplicación en períodos futuros [05465]</t>
  </si>
  <si>
    <t>&lt;/T22007O20&gt;</t>
  </si>
  <si>
    <t>Impuesto Sobre Sociedades. Régimen de consolidación Fiscal. Conciliación de la consolidación de resultados y bases imponibles del grupo</t>
  </si>
  <si>
    <t>08</t>
  </si>
  <si>
    <t>Consolidación de resultados contables. A. Resultados consolidados del grupo fiscal en el ejercicio, antes de impuestos  [00293]</t>
  </si>
  <si>
    <t>Consolidación de resultados contables. B. Suma de los resultados de las sociedades del grupo fiscal en el ejercicio, antes de impuestos [00301]</t>
  </si>
  <si>
    <t>Consolidación de bases imponibles. C. Diferencia por consolidacion de resultados (= A - B) [00302]</t>
  </si>
  <si>
    <t>Consolidación de bases imponibles. D. Base imponible previa del grupo [00225]</t>
  </si>
  <si>
    <t>Consolidación de bases imponibles. F. Diferencia por consolidación de bases imponibles ( = D - E) [00304]</t>
  </si>
  <si>
    <t>Diferencias en el diferimiento de resultados internos. Por op. Internas de bienes y servicios activados en existencias en la entidad adquiriente [00306]</t>
  </si>
  <si>
    <t>Diferencias en el diferimiento de resultados internos. Por op. Internas de bienes y servicios activados en inmovilizado amortizante en la entidad adquiriente [00307]</t>
  </si>
  <si>
    <t>Diferencias en el diferimiento de resultados internos. Por op. Internas de bienes y servicios activados en terrenos en la entidad adquiriente [00308]</t>
  </si>
  <si>
    <t>Diferencias en el diferimiento de resultados internos. Por transmisiones internas de drchos. De crédito y activos financieros representativos de deuda [00309]</t>
  </si>
  <si>
    <t>Diferencias en el diferimiento de resultados internos. Por transmisiones internas de derivados (opciones, futuros, ...) [00310]</t>
  </si>
  <si>
    <t>Diferencias en el diferimiento de resultados internos. Por transmisiones internas de activos financieros representativos de fondos propios [00311]</t>
  </si>
  <si>
    <t>Diferencias en el diferimiento de resultados internos. Por operaciones internas no comprendidas en los epígrafes anteriores  [00312]</t>
  </si>
  <si>
    <t>Diferencias en el diferimiento de resultados internos. G1. Total diferencias por diferimiento de resultados internos. [00313]</t>
  </si>
  <si>
    <t>Diferencias por otros conceptos. Por eliminación de los dividendos internos del grupo fiscal. [00314]</t>
  </si>
  <si>
    <t>Diferencias por otros conceptos. Por eliminación dedeterioros de valor de participaciones en fondos propios de entidades del grupo fiscal. [00315]</t>
  </si>
  <si>
    <t>Diferencias por otros conceptos. Por incorporación de deterioros de valor de participaciones en fondos propios de entidades del grupo fiscal. [00316]</t>
  </si>
  <si>
    <t>Diferencias por otros conceptos. Por fondos de comercio de consolidación y diferencia negativa de consolidación. [00317]</t>
  </si>
  <si>
    <t>Diferencias por otros conceptos. Por otros conceptos no comprendidos en los apartados anteriores. (especificar). [00318]</t>
  </si>
  <si>
    <t>Diferencias por otros conceptos. G2. Total diferencias por otros conceptos. [00319]</t>
  </si>
  <si>
    <t>&lt;/T22008A00&gt;</t>
  </si>
  <si>
    <t>Impuesto Sobre Sociedades. Régimen de consolidación Fiscal. Conciliación del importe neto de ingresos y gastos del ejercicio con la base imponible del Impuesto sobre Beneficios.</t>
  </si>
  <si>
    <t>SALDO DE INGRESOS Y GASTOS DEL EJERCICIO. Cuenta de Pérdidas y Ganancias [00513]</t>
  </si>
  <si>
    <t>SALDO DE INGRESOS Y GASTOS DEL EJERCICIO. Ingresos y gastos directamente imputados al patrimonio neto [00517]</t>
  </si>
  <si>
    <t>SALDO DE INGRESOS Y GASTOS DEL EJERCICIO. Reservas [00518]</t>
  </si>
  <si>
    <t>SALDO DE INGRESOS Y GASTOS DEL EJERCICIO. Total [00519]</t>
  </si>
  <si>
    <t>IMPUESTO SOBRE SOCIEDADES. Cuenta de Pérdidas y Ganancias. Aumentos (A) [00520]</t>
  </si>
  <si>
    <t>IMPUESTO SOBRE SOCIEDADES. Cuenta de Pérdidas y Ganancias. Disminuciones (D) [00521]</t>
  </si>
  <si>
    <t>IMPUESTO SOBRE SOCIEDADES. Ingresos y gastos directamente imputados al patrimonio neto. (A) [00522]</t>
  </si>
  <si>
    <t>IMPUESTO SOBRE SOCIEDADES. Ingresos y gastos directamente imputados al patrimonio neto. (D) [00523]</t>
  </si>
  <si>
    <t>IMPUESTO SOBRE SOCIEDADES. Reservas (A) [00524]</t>
  </si>
  <si>
    <t>IMPUESTO SOBRE SOCIEDADES. Reservas (D) [00525]</t>
  </si>
  <si>
    <t>IMPUESTO SOBRE SOCIEDADES. Total [00526]</t>
  </si>
  <si>
    <t>Diferencias permanentes. de las sociedades individuales. Cuenta de Pérdidas y Ganancias. Aumentos (A) [00527]</t>
  </si>
  <si>
    <t>Diferencias permanentes. de las sociedades individuales. Cuenta de Pérdidas y Ganancias. Disminuciones (D) [00591]</t>
  </si>
  <si>
    <t>Diferencias permanentes. de las sociedades individuales. Ingresos y gastos directamente imputados al patrimonio neto. (A) [00607]</t>
  </si>
  <si>
    <t>Diferencias permanentes. de las sociedades individuales. Ingresos y gastos directamente imputados al patrimonio neto. (D) [00709]</t>
  </si>
  <si>
    <t>Diferencias permanentes. de las sociedades individuales. Reservas. (A) [00710]</t>
  </si>
  <si>
    <t>Diferencias permanentes. de las sociedades individuales. Reservas. (D) [00783]</t>
  </si>
  <si>
    <t>Diferencias permanentes. de las sociedades individuales. Total [00784]</t>
  </si>
  <si>
    <t>Diferencias permanentes. de los ajustes por consolidación. Cuenta de Pérdidas y Ganancias. Aumentos (A) [00785]</t>
  </si>
  <si>
    <t>Diferencias permanentes. de los ajustes por consolidación. Cuenta de Pérdidas y Ganancias. Disminuciones (D) [00789]</t>
  </si>
  <si>
    <t>Diferencias permanentes. de los ajustes por consolidación. Ingresos y gastos directamente imputados al patrimonio neto. (A) [00801]</t>
  </si>
  <si>
    <t>Diferencias permanentes. de los ajustes por consolidación. Ingresos y gastos directamente imputados al patrimonio neto. (D) [00802]</t>
  </si>
  <si>
    <t>Diferencias permanentes. de los ajustes por consolidación. Reservas. (A) [00803]</t>
  </si>
  <si>
    <t>Diferencias permanentes. de los ajustes por consolidación. Reservas. (D) [00804]</t>
  </si>
  <si>
    <t>Diferencias permanentes. de los ajustes por consolidación. Total [00805]</t>
  </si>
  <si>
    <t>Diferencias temporarias de las sociedades individuales con origen en el ejercicio. Cuenta de Pérdidas y Ganancias. Aumentos (A) [00806]</t>
  </si>
  <si>
    <t>Diferencias temporarias de las sociedades individuales con origen en el ejercicio. Cuenta de Pérdidas y Ganancias. Disminuciones (D) [00813]</t>
  </si>
  <si>
    <t>Diferencias temporarias de las sociedades individuales con origen en el ejercicio. Ingresos y gastos directamente imputados al patrimonio neto. (A) [00814]</t>
  </si>
  <si>
    <t>Diferencias temporarias de las sociedades individuales con origen en el ejercicio. Ingresos y gastos directamente imputados al patrimonio neto. (D) [00815]</t>
  </si>
  <si>
    <t>Diferencias temporarias de las sociedades individuales con origen en el ejercicio. Reservas. (A) [00850]</t>
  </si>
  <si>
    <t>Diferencias temporarias de las sociedades individuales con origen en el ejercicio. Reservas. (D) [00851]</t>
  </si>
  <si>
    <t>Diferencias temporarias de las sociedades individuales con origen en el ejercicio. Total [00888]</t>
  </si>
  <si>
    <t>Diferencias temporarias de las sociedades individuales con origen en ejercicios anteriores. Cuenta de Pérdidas y Ganancias. Aumentos (A) [00889]</t>
  </si>
  <si>
    <t>Diferencias temporarias de las sociedades individuales con origen en ejercicios anteriores. Cuenta de Pérdidas y Ganancias. Disminuciones (D) [00890]</t>
  </si>
  <si>
    <t>Diferencias temporarias de las sociedades individuales con origen en ejercicios anteriores. Ingresos y gastos directamente imputados al patrimonio neto. (A) [00898]</t>
  </si>
  <si>
    <t>Diferencias temporarias de las sociedades individuales con origen en ejercicios anteriores. Ingresos y gastos directamente imputados al patrimonio neto. (D) [00899]</t>
  </si>
  <si>
    <t>Diferencias temporarias de las sociedades individuales con origen en ejercicios anteriores. Reservas. (A) [00935]</t>
  </si>
  <si>
    <t>Diferencias temporarias de las sociedades individuales con origen en ejercicios anteriores. Reservas. (D) [00936]</t>
  </si>
  <si>
    <t>Diferencias temporarias de las sociedades individuales con origen en ejercicios anteriores. Total [00937]</t>
  </si>
  <si>
    <t>Diferencias temporarias de los ajustes por consolidación con origen en el ejercicio. Cuenta de Pérdidas y Ganancias. Aumentos (A) [00938]</t>
  </si>
  <si>
    <t>Diferencias temporarias de los ajustes por consolidación con origen en el ejercicio. Cuenta de Pérdidas y Ganancias. Disminuciones (D) [00961]</t>
  </si>
  <si>
    <t>Diferencias temporarias de los ajustes por consolidación con origen en el ejercicio. Ingresos y gastos directamente imputados al patrimonio neto. (A) [00962]</t>
  </si>
  <si>
    <t>Diferencias temporarias de los ajustes por consolidación con origen en el ejercicio. Ingresos y gastos directamente imputados al patrimonio neto. (D) [00979]</t>
  </si>
  <si>
    <t>Diferencias temporarias de los ajustes por consolidación con origen en el ejercicio. Reservas. (A) [00980]</t>
  </si>
  <si>
    <t>Diferencias temporarias de los ajustes por consolidación con origen en el ejercicio. Reservas. (D) [00981]</t>
  </si>
  <si>
    <t>Diferencias temporarias de los ajustes por consolidación con origen en el ejercicio. Total [00982]</t>
  </si>
  <si>
    <t>Diferencias temporarias de los ajustes por consolidación con origen en ejercicios anteriores. Cuenta de Pérdidas y Ganancias. Aumentos (A) [00983]</t>
  </si>
  <si>
    <t>Diferencias temporarias de los ajustes por consolidación con origen en ejercicios anteriores. Cuenta de Pérdidas y Ganancias. Disminuciones (D) [00984]</t>
  </si>
  <si>
    <t>Diferencias temporarias de los ajustes por consolidación con origen en ejercicios anteriores. Ingresos y gastos directamente imputados al patrimonio neto. (A) [00985]</t>
  </si>
  <si>
    <t>Diferencias temporarias de los ajustes por consolidación con origen en ejercicios anteriores. Ingresos y gastos directamente imputados al patrimonio neto. (D) [00986]</t>
  </si>
  <si>
    <t>Diferencias temporarias de los ajustes por consolidación con origen en ejercicios anteriores. Reservas. (A) [00987]</t>
  </si>
  <si>
    <t>Diferencias temporarias de los ajustes por consolidación con origen en ejercicios anteriores. Reservas. (D) [00988]</t>
  </si>
  <si>
    <t>Diferencias temporarias de los ajustes por consolidación con origen en ejercicios anteriores. Total [00989]</t>
  </si>
  <si>
    <t>Compensación de bases imponibles negativas de ejercicios anteriores [00990]</t>
  </si>
  <si>
    <t>Base imponible (resultado fiscal) [00991]</t>
  </si>
  <si>
    <t>&lt;/T22008B00&gt;</t>
  </si>
  <si>
    <t>Impuesto Sobre Sociedades. Régimen de consolidación Fiscal. Liquidación (II)</t>
  </si>
  <si>
    <t>09</t>
  </si>
  <si>
    <t>Cuota íntegra. [00562]</t>
  </si>
  <si>
    <t>Cuota íntegra. Regularización reserva de nivelación (Art. 105.6 LIS) [03358]</t>
  </si>
  <si>
    <t>Bonificaciones y deducciones por doble imposición. Cuota íntegra ajustada positiva. Bonificación por rentas obtenidas en Ceuta y Melilla (art. 33 LIS) (pág.11) [00567]</t>
  </si>
  <si>
    <t>Bonificaciones y deducciones por doble imposición. Cuota íntegra ajustada positiva. Bonificaciones por prestación de servicios (art. 34 LIS) (pág. 11) [00568]</t>
  </si>
  <si>
    <t>Bonificaciones y deducciones por doble imposición. Cuota íntegra ajustada positiva. Bonificación de rendimientos por venta bienes corporales producidos en Canarias (art. 26 Ley 19/1994) (pág.11) [00563]</t>
  </si>
  <si>
    <t>Bonificaciones y deducciones por doble imposición. Cuota íntegra ajustada positiva. Bonificación rendimientos por venta bienes corporales producidos en Illes Balears (DA 70.Cinco Ley 31/2022) (pág. 11) [01375]</t>
  </si>
  <si>
    <t>Bonificaciones y deducciones por doble imposición. Cuota íntegra ajustada positiva. Bonificaciones sociedades cooperativas (Ley 20/1990) (pag. 11) [00566]</t>
  </si>
  <si>
    <t>Bonificaciones y deducciones por doble imposición. Cuota íntegra ajustada positiva. Bonificaciones entidades dedicadas al arrendamiento de viviendas (Cap. III Tit. VII LIS) (pág.11) [00576]</t>
  </si>
  <si>
    <t>Bonificaciones y deducciones por doble imposición. Cuota íntegra ajustada positiva. Otras bonificaciones (pág. 11) [00569]</t>
  </si>
  <si>
    <t>Bonificaciones y deducciones por doble imposición. Cuota íntegra ajustada positiva. D.I. DI interna de períodos anteriores aplicada en el ejercicio (art. 30 RDLEG 4/2004) (pág. 12) [00570]</t>
  </si>
  <si>
    <t>Bonifi caciones y deducciones por doble imposición. Cuota íntegra ajustada positiva. DI interna de períodos anteriores aplicada en el periodo (DT 23ª.1 LIS) (pág. 12). [01965]</t>
  </si>
  <si>
    <t>Bonifi caciones y deducciones por doble imposición. Cuota íntegra ajustada positiva. DI interna generada y aplicada en el período (DT 23ª.1 LIS) (pág. 12). [00571]</t>
  </si>
  <si>
    <t>Bonificaciones y deducciones por doble imposición. Cuota íntegra ajustada positiva. DI internacional de períodos anteriores aplicada en el período (arts. 31 y 32 RDLEG 4/2004) (pág. 12) [00572]</t>
  </si>
  <si>
    <t>Bonificaciones y deducciones por doble imposición. Cuota íntegra ajustada positiva. Transparencia fi scal internacional (art. 100.10 LIS) (pág. 10) [00575]</t>
  </si>
  <si>
    <t>Bonificaciones y deducciones por doble imposición. Cuota íntegra ajustada positiva. D.I. Interna intersocietaria al 5/10% (cooperativas) (pág 10) [00577]</t>
  </si>
  <si>
    <t>Bonificaciones y deducciones por doble imposición. Cuota íntegra ajustada positiva. Bonificaciones empresas navieras en Canarias (art. 76 Ley 19/1994) (pág. 11) [00581]</t>
  </si>
  <si>
    <t>Bonificaciones y deducciones por doble imposición. Cuota íntegra ajustada positiva [00582]</t>
  </si>
  <si>
    <t>Otras deducciones, Cuota líquida. Apoyo fiscal a la inversión y otras deducciones. [00583]</t>
  </si>
  <si>
    <t>Otras deducciones. Cuota líquida. Deducción DT 24ª.7 LIS, art. 42 RDLeg.4/2004 (pág. 13) [00585]</t>
  </si>
  <si>
    <t>Otras deducciones. Cuota líquida. Deducciones DT 24ª.1 LIS (pág. 13) [00584]</t>
  </si>
  <si>
    <t>Otras deducciones. Cuota líquida. Deducción por producciones cinematográficas extranjeras (art. 36.2 LIS) (pág. 14 ter) [03359]</t>
  </si>
  <si>
    <t>Otras deducciones. Cuota líquida. Deducción por producciones cinematográficas extranjeras en Canarias (art 36.2 LIS y DA 14ª Ley 14/1994) pág. 13 ter)[02353]</t>
  </si>
  <si>
    <t>Otras deducciones. Cuota líquida. Deducciones por inversiones y gastos realizados por las autoridades portuarias (art. 38 bis LIS) (pág. 14 ter). [02354]</t>
  </si>
  <si>
    <t>Otras deducciones. Cuota líquida. Deducciones Inversión Canarias (pág. 13 bis) [00590]</t>
  </si>
  <si>
    <t>Otras deducciones. Cuota líquida. Deducciones específi cas de las entidades sometidas a normativa foral [00399]</t>
  </si>
  <si>
    <t>Otras deducciones. Cuota líquida. Cuota líquida mínima (art. 30 bis. LIS) [01629]</t>
  </si>
  <si>
    <t>Otras deducciones. Cuota líquida. Cuota liquida [00592]</t>
  </si>
  <si>
    <t>Cuota del ejercicio a ingresar o a devolver Retenciones e ingresos a cuenta/pagos a cuenta participaciones  I.I.C [00595]</t>
  </si>
  <si>
    <t>Cuota del ejercicio a ingresar o a devolver Retenciones e ingresos a cuenta /pagos a cuenta participaciones I.I.C. Imputados por agrupaciones de interés económico y uniones temporales de empresas [00596]</t>
  </si>
  <si>
    <t>Cuota del ejercicio a ingresar o a devolver. Retenciones sobre los premios de determinadas loterías y apuestas [00597]</t>
  </si>
  <si>
    <t>Cuota del período a ingresar o a devolver. Total retenciones e ingresos a cuenta. [02188]</t>
  </si>
  <si>
    <t>Cuota del ejercicio a ingresar o a devolver. Cuota del periodo a ingresar o devolver. Estado [00599]</t>
  </si>
  <si>
    <t>Cuota del ejercicio a ingresar o a devolver. Cuota del periodo a ingresar o devolver. D. Forales/Navarra [00600]</t>
  </si>
  <si>
    <t>Pagos fraccionados. Cuota diferencial. Pago fracionado 1.Estado. [00601]</t>
  </si>
  <si>
    <t>Pagos fraccionados. Cuota diferencial. Pago fracionado 1.D. Forales/Navarra. [00602]</t>
  </si>
  <si>
    <t>Pagos fraccionados. Cuota diferencial. Pago fracionado 2.Estado. [00603]</t>
  </si>
  <si>
    <t>Pagos fraccionados. Cuota diferencial. Pago fracionado 2.D. Forales/Navarra. [00604]</t>
  </si>
  <si>
    <t>Pagos fraccionados. Cuota diferencial. Pago fracionado 3.Estado. [00605]</t>
  </si>
  <si>
    <t>Pagos fraccionados. Cuota diferencial. Pago fracionado 3.D. Forales/Navarra. [00606]</t>
  </si>
  <si>
    <t>Pagos fraccionados. Cuota diferencial. Cuota diferencial. Estado [00611]</t>
  </si>
  <si>
    <t>Cuota diferencial. D. Forales/Navarra [00612]</t>
  </si>
  <si>
    <t>Resultado de la autoliquidación. Incremento por pérdida beneficios fiscales periodos anteriores. Estado. [00615]</t>
  </si>
  <si>
    <t>Resultado de la autoliquidación. Incremento por pérdida beneficios fiscales periodos anteriores.D. Forales/Navarra. [00616]</t>
  </si>
  <si>
    <t>Resultado de la autoliquidación. Intereses de demora. Estado. [00617]</t>
  </si>
  <si>
    <t>Resultado de la autoliquidación. Intereses de demora.D. Forales/Navarra. [00618]</t>
  </si>
  <si>
    <t>Resultado de la autoliquidación. Abono de deducciones I+D+i por insuficiencia de cuota (opción art. 39.2 LIS) (pág. 14 quinquies). ESTADO [03399]</t>
  </si>
  <si>
    <t>Resultado de la autoliquidación. Abono de deducciones I+D+i por insuficiencia de cuota (opción art. 39.2 LIS) (pág. 14 quinquies). D. FORALES/NAVARRA [03393]</t>
  </si>
  <si>
    <t>Resultado de la autoliquidación. Abono de deducciones por producciones cinematográficas
extranjeras en Canarias (art. 39.3 LIS y DA 14ª Ley 19/1994). TOTAL (Estado + D. Forales/Navarra) [01737]</t>
  </si>
  <si>
    <t>Resultado de la autoliquidación. Abono de deducciones por producciones cinematográficas
extranjeras en Canarias (art. 39.3 LIS y DA 14ª Ley 19/1994). ESTADO [01631]</t>
  </si>
  <si>
    <t>Resultado de la autoliquidación. Abono de deducciones por producciones cinematográficas
extranjeras en Canarias (art. 39.3 LIS y DA 14ª Ley 19/1994). D. FORALES/NAVARRA [01632]</t>
  </si>
  <si>
    <t>Liquidación. Resultado de la autoliquidación. Estado. [02538]</t>
  </si>
  <si>
    <t>Liquidación. Resultado de la autoliquidación. D. Forales/Navarra. [02539]</t>
  </si>
  <si>
    <t>%, con 2 decimales</t>
  </si>
  <si>
    <t>RESERVADO AEAT</t>
  </si>
  <si>
    <t>&lt;/T22009000&gt;</t>
  </si>
  <si>
    <t>Impuesto Sobre Sociedades. Régimen de consolidación Fiscal. Liquidación (III)</t>
  </si>
  <si>
    <t>Liquidación. Líquido a ingresar o a devolver. Estado [00621]</t>
  </si>
  <si>
    <t>Liquidación. Líquido a ingresar o a devolver. D. Forales / Navarra [00622]</t>
  </si>
  <si>
    <t>Liquidación. Opción de fraccionamiento en supuestos de cambios de residencia (art. 19,1 LIS). Importe integrado en la base imponible. Estado [02790]</t>
  </si>
  <si>
    <t>Liquidación. Opción de fraccionamiento en supuestos de cambios de residencia (art. 19,1 LIS). Importe integrado en la base imponible. D. Forales / Navarra (totales) [02791]</t>
  </si>
  <si>
    <t>Liquidación. Opción de fraccionamiento en supuestos de cambios de residencia (art. 19,1 LIS). Deuda tributaria resultante del fraccionamiento art. 19,1 LIS. Estado [02792]</t>
  </si>
  <si>
    <t>Liquidación. Opción de fraccionamiento en supuestos de cambios de residencia (art. 19,1 LIS). Deuda tributaria resultante del fraccionamiento art. 19,1 LIS. D. Forales / Navarra (totales) [02793]</t>
  </si>
  <si>
    <t>Liquidación. Opción de fraccionamiento en supuestos de cambios de residencia (art. 19,1 LIS). 1º fraccionamiento. Estado [02794]</t>
  </si>
  <si>
    <t>Liquidación. Opción de fraccionamiento en supuestos de cambios de residencia (art. 19,1 LIS). 1º fraccionamiento. D. Forales / Navarra (totales) [02795]</t>
  </si>
  <si>
    <t>Liquidación. Opción de fraccionamiento en supuestos de cambios de residencia (art. 19,1 LIS). Resultado de la autoliquidación incluido el 1º fraccionamiento del art. 19.1 LIS. Estado. [02796]</t>
  </si>
  <si>
    <t>Liquidación. Opción de fraccionamiento en supuestos de cambios de residencia (art. 19,1 LIS). Resultado de la autoliquidación incluido el 1º fraccionamiento del art. 19.1 LIS. Estado. [02797]</t>
  </si>
  <si>
    <t>Liquidación. Líquido a ingresar. Liquido a ingresar incluido el 1º fraccionamiento del art. 19.1 LIS. Estado [02800]</t>
  </si>
  <si>
    <t>Liquidación. Líquido a ingresar. Liquido a ingresar incluido el 1º fraccionamiento del art. 19.1 LIS. D. Forales / Navarra (totales) [02801]</t>
  </si>
  <si>
    <t>Liquidación. Conversión de activos por impuesto diferido en  crédito exigible frente a la Administración tributaria (art. 130 LIS). Abono por conversión de activos por impuesto diferido en crédito exigible frente a la Administración tributaria (art. 130 LIS). TOTAL (Estado + D Forales / Navarra) [01953]</t>
  </si>
  <si>
    <t>Liquidación. Conversión de activos por impuesto diferido en  crédito exigible frente a la Administración tributaria (art. 130 LIS). Abono por conversión de activos por impuesto diferido en crédito exigible frente a la Administración tributaria (art. 130 LIS). TOTAL Estado [03361]</t>
  </si>
  <si>
    <t>Liquidación. Conversión de activos por impuesto diferido en  crédito exigible frente a la Administración tributaria (art. 130 LIS). Abono por conversión de activos por impuesto diferido en crédito exigible frente a la Administración tributaria (art. 130 LIS). TOTAL  D Forales / Navarra [03362]</t>
  </si>
  <si>
    <t>Liquidación. Conversión de activos por impuesto diferido en  crédito exigible frente a la Administración tributaria (art. 130 LIS). Compensación por conversión de activos por impuesto diferido en crédito exigible frente a la Administración tributaria (art. 130 LIS). TOTAL (Estado + D. Forales/Navarra) [01954]</t>
  </si>
  <si>
    <t>Liquidación. Conversión de activos por impuesto diferido en  crédito exigible frente a la Administración tributaria (art. 130 LIS). Compensación por conversión de activos por impuesto diferido en crédito exigible frente a la Administración tributaria (art. 130 LIS). TOTAL Estado [03363]</t>
  </si>
  <si>
    <t>Liquidación. Conversión de activos por impuesto diferido en  crédito exigible frente a la Administración tributaria (art. 130 LIS). Compensación por conversión de activos por impuesto diferido en crédito exigible frente a la Administración tributaria (art. 130 LIS). TOTAL  D. Forales/Navarra [03364]</t>
  </si>
  <si>
    <t>Liquidación. Conversión de activos por impuesto diferido en  crédito exigible frente a la Administración tributaria (art. 130 LIS). Líquido a ingresar o a devolver: Complementaria: Devolución acordada / compensada. Total (Estado + D. Forales / Navarra) [02802]</t>
  </si>
  <si>
    <t>Liquidación. Conversión de activos por impuesto diferido en  crédito exigible frente a la Administración tributaria (art. 130 LIS). Líquido a ingresar o a devolver: Complementaria: Devolución acordada / compensada. Estado [02803]</t>
  </si>
  <si>
    <t>Liquidación. Conversión de activos por impuesto diferido en  crédito exigible frente a la Administración tributaria (art. 130 LIS). Líquido a ingresar o a devolver: Complementaria: Devolución acordada / compensada. D. Forales / Navarra [02804]</t>
  </si>
  <si>
    <t>Liquidación. Conversión de activos por impuesto diferido en  crédito exigible frente a la Administración tributaria (art. 130 LIS). Líquido a ingresar o a devolver: Resultado de conversión de AID tras regularización. Abono. Total (Estado + D. Forales / Navarra) [02805]</t>
  </si>
  <si>
    <t>Liquidación. Conversión de activos por impuesto diferido en  crédito exigible frente a la Administración tributaria (art. 130 LIS). Líquido a ingresar o a devolver: Resultado de conversión de AID tras regularización. Abono. Estado [02806]</t>
  </si>
  <si>
    <t>Liquidación. Conversión de activos por impuesto diferido en  crédito exigible frente a la Administración tributaria (art. 130 LIS). Líquido a ingresar o a devolver: Resultado de conversión de AID tras regularización. Abono.  D. Forales / Navarra [02807]</t>
  </si>
  <si>
    <t>Liquidación. Conversión de activos por impuesto diferido en  crédito exigible frente a la Administración tributaria (art. 130 LIS). Líquido a ingresar o a devolver: Resultado de conversión de AID tras regularización. Compensación. Total (Estado + D. Forales / Navarra) [02808]</t>
  </si>
  <si>
    <t>Liquidación. Conversión de activos por impuesto diferido en  crédito exigible frente a la Administración tributaria (art. 130 LIS). Líquido a ingresar o a devolver: Resultado de conversión de AID tras regularización. Compensación. Estado  [02809]</t>
  </si>
  <si>
    <t>Liquidación. Conversión de activos por impuesto diferido en  crédito exigible frente a la Administración tributaria (art. 130 LIS). Líquido a ingresar o a devolver: Resultado de conversión de AID tras regularización. Compensación.  D. Forales / Navarra [02810]</t>
  </si>
  <si>
    <t>Liquidación. Conversión de activos por impuesto diferido en  crédito exigible frente a la Administración tributaria (art. 130 LIS). Líquido a ingresar o a devolver: Resultado de conversión de AID tras regularización. A ingresar. Total (Estado + D. Forales / Navarra) [02811]</t>
  </si>
  <si>
    <t>Liquidación. Conversión de activos por impuesto diferido en  crédito exigible frente a la Administración tributaria (art. 130 LIS). Líquido a ingresar o a devolver: Resultado de conversión de AID tras regularización. A ingresar. Estado [02812]</t>
  </si>
  <si>
    <t>Liquidación. Conversión de activos por impuesto diferido en  crédito exigible frente a la Administración tributaria (art. 130 LIS). Líquido a ingresar o a devolver: Resultado de conversión de AID tras regularización. A ingresar. D. Forales / Navarra [02813]</t>
  </si>
  <si>
    <t>&lt;/T22009001&gt;</t>
  </si>
  <si>
    <t>Impuesto Sobre Sociedades. Régimen de consolidación Fiscal. Deducciones del grupo por doble imposición no trasladables a ejercicios siguientes</t>
  </si>
  <si>
    <t>Nif. 1</t>
  </si>
  <si>
    <t>Transparencia fiscal internacional (art. 100.10 LIS). 1</t>
  </si>
  <si>
    <t>D.I. Interna intersocietaria al 5/10% (cooperativas). 1</t>
  </si>
  <si>
    <t>Nif. 2</t>
  </si>
  <si>
    <t>Transparencia fiscal internacional (art. 100.10 LIS). 2</t>
  </si>
  <si>
    <t>D.I. Interna intersocietaria al 5/10% (cooperativas). 2</t>
  </si>
  <si>
    <t>Nif. 3</t>
  </si>
  <si>
    <t>Transparencia fiscal internacional (art. 100.10 LIS). 3</t>
  </si>
  <si>
    <t>D.I. Interna intersocietaria al 5/10% (cooperativas). 3</t>
  </si>
  <si>
    <t>Nif. 4</t>
  </si>
  <si>
    <t>Transparencia fiscal internacional (art. 100.10 LIS). 4</t>
  </si>
  <si>
    <t>D.I. Interna intersocietaria al 5/10% (cooperativas). 4</t>
  </si>
  <si>
    <t>Nif. 5</t>
  </si>
  <si>
    <t>Transparencia fiscal internacional (art. 100.10 LIS). 5</t>
  </si>
  <si>
    <t>D.I. Interna intersocietaria al 5/10% (cooperativas). 5</t>
  </si>
  <si>
    <t>Nif. 6</t>
  </si>
  <si>
    <t>Transparencia fiscal internacional (art. 100.10 LIS). 6</t>
  </si>
  <si>
    <t>D.I. Interna intersocietaria al 5/10% (cooperativas). 6</t>
  </si>
  <si>
    <t>Nif. 7</t>
  </si>
  <si>
    <t>Transparencia fiscal internacional (art. 100.10 LIS). 7</t>
  </si>
  <si>
    <t>D.I. Interna intersocietaria al 5/10% (cooperativas). 7</t>
  </si>
  <si>
    <t>Nif. 8</t>
  </si>
  <si>
    <t>Transparencia fiscal internacional (art. 100.10 LIS). 8</t>
  </si>
  <si>
    <t>D.I. Interna intersocietaria al 5/10% (cooperativas). 8</t>
  </si>
  <si>
    <t>Nif. 9</t>
  </si>
  <si>
    <t>Transparencia fiscal internacional (art. 100.10 LIS). 9</t>
  </si>
  <si>
    <t>D.I. Interna intersocietaria al 5/10% (cooperativas). 9</t>
  </si>
  <si>
    <t>Nif. 10</t>
  </si>
  <si>
    <t>Transparencia fiscal internacional (art. 100.10 LIS). 10</t>
  </si>
  <si>
    <t>D.I. Interna intersocietaria al 5/10% (cooperativas). 10</t>
  </si>
  <si>
    <t>Nif. 11</t>
  </si>
  <si>
    <t>Transparencia fiscal internacional (art. 100.10 LIS). 11</t>
  </si>
  <si>
    <t>D.I. Interna intersocietaria al 5/10% (cooperativas). 11</t>
  </si>
  <si>
    <t>Nif. 12</t>
  </si>
  <si>
    <t>Transparencia fiscal internacional (art. 100.10 LIS). 12</t>
  </si>
  <si>
    <t>D.I. Interna intersocietaria al 5/10% (cooperativas). 12</t>
  </si>
  <si>
    <t>Nif. 13</t>
  </si>
  <si>
    <t>Transparencia fiscal internacional (art. 100.10 LIS). 13</t>
  </si>
  <si>
    <t>D.I. Interna intersocietaria al 5/10% (cooperativas). 13</t>
  </si>
  <si>
    <t>Nif. 14</t>
  </si>
  <si>
    <t>Transparencia fiscal internacional (art. 100.10 LIS). 14</t>
  </si>
  <si>
    <t>D.I. Interna intersocietaria al 5/10% (cooperativas). 14</t>
  </si>
  <si>
    <t>Nif. 15</t>
  </si>
  <si>
    <t>Transparencia fiscal internacional (art. 100.10 LIS). 15</t>
  </si>
  <si>
    <t>D.I. Interna intersocietaria al 5/10% (cooperativas). 15</t>
  </si>
  <si>
    <t>Nif. 16</t>
  </si>
  <si>
    <t>Transparencia fiscal internacional (art. 100.10 LIS). 16</t>
  </si>
  <si>
    <t>D.I. Interna intersocietaria al 5/10% (cooperativas). 16</t>
  </si>
  <si>
    <t>Nif. 17</t>
  </si>
  <si>
    <t>Transparencia fiscal internacional (art. 100.10 LIS). 17</t>
  </si>
  <si>
    <t>D.I. Interna intersocietaria al 5/10% (cooperativas). 17</t>
  </si>
  <si>
    <t>Nif. 18</t>
  </si>
  <si>
    <t>Transparencia fiscal internacional (art. 100.10 LIS). 18</t>
  </si>
  <si>
    <t>D.I. Interna intersocietaria al 5/10% (cooperativas). 18</t>
  </si>
  <si>
    <t>Nif. 19</t>
  </si>
  <si>
    <t>Transparencia fiscal internacional (art. 100.10 LIS). 19</t>
  </si>
  <si>
    <t>D.I. Interna intersocietaria al 5/10% (cooperativas). 19</t>
  </si>
  <si>
    <t>Nif. 20</t>
  </si>
  <si>
    <t>Transparencia fiscal internacional (art. 100.10 LIS). 20</t>
  </si>
  <si>
    <t>D.I. Interna intersocietaria al 5/10% (cooperativas). 20</t>
  </si>
  <si>
    <t>Nif. 21</t>
  </si>
  <si>
    <t>Transparencia fiscal internacional (art. 100.10 LIS). 21</t>
  </si>
  <si>
    <t>D.I. Interna intersocietaria al 5/10% (cooperativas). 21</t>
  </si>
  <si>
    <t>Nif. 22</t>
  </si>
  <si>
    <t>Transparencia fiscal internacional (art. 100.10 LIS). 22</t>
  </si>
  <si>
    <t>D.I. Interna intersocietaria al 5/10% (cooperativas). 22</t>
  </si>
  <si>
    <t>Nif. 23</t>
  </si>
  <si>
    <t>Transparencia fiscal internacional (art. 100.10 LIS). 23</t>
  </si>
  <si>
    <t>D.I. Interna intersocietaria al 5/10% (cooperativas). 23</t>
  </si>
  <si>
    <t>Nif. 24</t>
  </si>
  <si>
    <t>Transparencia fiscal internacional (art. 100.10 LIS). 24</t>
  </si>
  <si>
    <t>D.I. Interna intersocietaria al 5/10% (cooperativas). 24</t>
  </si>
  <si>
    <t>Nif. 25</t>
  </si>
  <si>
    <t>Transparencia fiscal internacional (art. 100.10 LIS). 25</t>
  </si>
  <si>
    <t>D.I. Interna intersocietaria al 5/10% (cooperativas). 25</t>
  </si>
  <si>
    <t>Nif. 26</t>
  </si>
  <si>
    <t>Transparencia fiscal internacional (art. 100.10 LIS). 26</t>
  </si>
  <si>
    <t>D.I. Interna intersocietaria al 5/10% (cooperativas). 26</t>
  </si>
  <si>
    <t>Nif. 27</t>
  </si>
  <si>
    <t>Transparencia fiscal internacional (art. 100.10 LIS). 27</t>
  </si>
  <si>
    <t>D.I. Interna intersocietaria al 5/10% (cooperativas). 27</t>
  </si>
  <si>
    <t>Nif. 28</t>
  </si>
  <si>
    <t>Transparencia fiscal internacional (art. 100.10 LIS). 28</t>
  </si>
  <si>
    <t>D.I. Interna intersocietaria al 5/10% (cooperativas). 28</t>
  </si>
  <si>
    <t>Nif. 29</t>
  </si>
  <si>
    <t>Transparencia fiscal internacional (art. 100.10 LIS). 29</t>
  </si>
  <si>
    <t>D.I. Interna intersocietaria al 5/10% (cooperativas). 29</t>
  </si>
  <si>
    <t>Nif. 30</t>
  </si>
  <si>
    <t>Transparencia fiscal internacional (art. 100.10 LIS). 30</t>
  </si>
  <si>
    <t>D.I. Interna intersocietaria al 5/10% (cooperativas). 30</t>
  </si>
  <si>
    <t>Nif. 31</t>
  </si>
  <si>
    <t>Transparencia fiscal internacional (art. 100.10 LIS). 31</t>
  </si>
  <si>
    <t>D.I. Interna intersocietaria al 5/10% (cooperativas). 31</t>
  </si>
  <si>
    <t>Nif. 32</t>
  </si>
  <si>
    <t>Transparencia fiscal internacional (art. 100.10 LIS). 32</t>
  </si>
  <si>
    <t>D.I. Interna intersocietaria al 5/10% (cooperativas). 32</t>
  </si>
  <si>
    <t>Nif. 33</t>
  </si>
  <si>
    <t>Transparencia fiscal internacional (art. 100.10 LIS).33</t>
  </si>
  <si>
    <t>D.I. Interna intersocietaria al 5/10% (cooperativas). 33</t>
  </si>
  <si>
    <t>Nif. 34</t>
  </si>
  <si>
    <t>Transparencia fiscal internacional (art. 100.10 LIS). 34</t>
  </si>
  <si>
    <t>D.I. Interna intersocietaria al 5/10% (cooperativas). 34</t>
  </si>
  <si>
    <t>Nif. 35</t>
  </si>
  <si>
    <t>Transparencia fiscal internacional (art. 100.10 LIS). 35</t>
  </si>
  <si>
    <t>D.I. Interna intersocietaria al 5/10% (cooperativas). 35</t>
  </si>
  <si>
    <t>Nif. 36</t>
  </si>
  <si>
    <t>Transparencia fiscal internacional (art. 100.10 LIS). 36</t>
  </si>
  <si>
    <t>D.I. Interna intersocietaria al 5/10% (cooperativas). 36</t>
  </si>
  <si>
    <t>Nif. 37</t>
  </si>
  <si>
    <t>Transparencia fiscal internacional (art. 100.10 LIS). 37</t>
  </si>
  <si>
    <t>D.I. Interna intersocietaria al 5/10% (cooperativas). 37</t>
  </si>
  <si>
    <t>Nif. 38</t>
  </si>
  <si>
    <t>Transparencia fiscal internacional (art. 100.10 LIS). 38</t>
  </si>
  <si>
    <t>D.I. Interna intersocietaria al 5/10% (cooperativas). 38</t>
  </si>
  <si>
    <t>Nif. 39</t>
  </si>
  <si>
    <t>Transparencia fiscal internacional (art. 100.10 LIS). 39</t>
  </si>
  <si>
    <t>D.I. Interna intersocietaria al 5/10% (cooperativas). 39</t>
  </si>
  <si>
    <t>Nif. 40</t>
  </si>
  <si>
    <t>Transparencia fiscal internacional (art. 100.10 LIS). 40</t>
  </si>
  <si>
    <t>D.I. Interna intersocietaria al 5/10% (cooperativas). 40</t>
  </si>
  <si>
    <t>Nif. 41</t>
  </si>
  <si>
    <t>Transparencia fiscal internacional (art. 100.10 LIS). 41</t>
  </si>
  <si>
    <t>D.I. Interna intersocietaria al 5/10% (cooperativas). 41</t>
  </si>
  <si>
    <t>Nif. 42</t>
  </si>
  <si>
    <t>Transparencia fiscal internacional (art. 100.10 LIS). 42</t>
  </si>
  <si>
    <t>D.I. Interna intersocietaria al 5/10% (cooperativas). 42</t>
  </si>
  <si>
    <t>Nif. 43</t>
  </si>
  <si>
    <t>Transparencia fiscal internacional (art. 100.10 LIS). 43</t>
  </si>
  <si>
    <t>D.I. Interna intersocietaria al 5/10% (cooperativas). 43</t>
  </si>
  <si>
    <t>Nif. 44</t>
  </si>
  <si>
    <t>Transparencia fiscal internacional (art. 100.10 LIS). 44</t>
  </si>
  <si>
    <t>D.I. Interna intersocietaria al 5/10% (cooperativas). 44</t>
  </si>
  <si>
    <t>Transparencia fiscal internacional (art. 100.10 LIS). Total [00575]</t>
  </si>
  <si>
    <t>D.I. Interna societaria al 5/10% (cooperativas). Total [00577]</t>
  </si>
  <si>
    <t>&lt;/T22010000&gt;</t>
  </si>
  <si>
    <t>Impuesto Sobre Sociedades. Régimen de consolidación FiscaLey. Bonificaciones del grupo</t>
  </si>
  <si>
    <t>NIF.1</t>
  </si>
  <si>
    <t>Bonificaciones por rentas obtenidas en Ceuta y Melilla (art. 33 LIS). 1</t>
  </si>
  <si>
    <t>Bonificaciones por prestación de servicios (art. 34 LIS). 1</t>
  </si>
  <si>
    <t>Bonificación rendimientos por venta bienes corporales producidos en Canarias (art. 26 Ley. 19/1994).1</t>
  </si>
  <si>
    <t>Bonificación rendimientos por venta bienes corporales producidos en Illes Balears (DA 70.Cinco Ley 31/2022). 1</t>
  </si>
  <si>
    <t>Bonificaciones sociedades cooperativas (Ley.20/1990).1</t>
  </si>
  <si>
    <t>Bonificaciones entidades dedicadas al arrendamiento de viviendas (Cap. III Tít. VII LIS). 1</t>
  </si>
  <si>
    <t xml:space="preserve">Otras Bonificaciones.1 </t>
  </si>
  <si>
    <t xml:space="preserve">Bonificaciones empresas navieras en Canarias (art. 76 Ley.19/1994).1 </t>
  </si>
  <si>
    <t>NIF.2</t>
  </si>
  <si>
    <t>Bonificaciones por rentas obtenidas en Ceuta y Melilla (art. 33 LIS). 2</t>
  </si>
  <si>
    <t>Bonificaciones por prestación de servicios (art. 34 LIS). 2</t>
  </si>
  <si>
    <t>Bonificación rendimientos por venta bienes corporales producidos en Canarias (art. 26 Ley. 19/1994).2</t>
  </si>
  <si>
    <t>Bonificación rendimientos por venta bienes corporales producidos en Illes Balears (DA 70.Cinco Ley 31/2022). 2</t>
  </si>
  <si>
    <t>Bonificaciones sociedades cooperativas (Ley.20/1990).2</t>
  </si>
  <si>
    <t>Bonificaciones entidades dedicadas al arrendamiento de viviendas (Cap. III Tít. VII LIS). 2</t>
  </si>
  <si>
    <t>Otras Bonificaciones.2</t>
  </si>
  <si>
    <t>Bonificaciones empresas navieras en Canarias (art. 76 Ley.19/1994).2</t>
  </si>
  <si>
    <t>NIF.3</t>
  </si>
  <si>
    <t>Bonificaciones por rentas obtenidas en Ceuta y Melilla (art. 33 LIS). 3</t>
  </si>
  <si>
    <t>Bonificaciones por prestación de servicios (art. 34 LIS). 3</t>
  </si>
  <si>
    <t>Bonificación rendimientos por venta bienes corporales producidos en Canarias (art. 26 Ley. 19/1994).3</t>
  </si>
  <si>
    <t>Bonificación rendimientos por venta bienes corporales producidos en Illes Balears (DA 70.Cinco Ley 31/2022). 3</t>
  </si>
  <si>
    <t>Bonificaciones sociedades cooperativas (Ley.20/1990).3</t>
  </si>
  <si>
    <t>Bonificaciones entidades dedicadas al arrendamiento de viviendas (Cap. III Tít. VII LIS). 3</t>
  </si>
  <si>
    <t>Otras Bonificaciones.3</t>
  </si>
  <si>
    <t>Bonificaciones empresas navieras en Canarias (art. 76 Ley.19/1994).3</t>
  </si>
  <si>
    <t>NIF.4</t>
  </si>
  <si>
    <t>Bonificaciones por rentas obtenidas en Ceuta y Melilla (art. 33 LIS). 4</t>
  </si>
  <si>
    <t>Bonificaciones por prestación de servicios (art. 34 LIS). 4</t>
  </si>
  <si>
    <t>Bonificación rendimientos por venta bienes corporales producidos en Canarias (art. 26 Ley. 19/1994).4</t>
  </si>
  <si>
    <t>Bonificación rendimientos por venta bienes corporales producidos en Illes Balears (DA 70.Cinco Ley 31/2022). 4</t>
  </si>
  <si>
    <t>Bonificaciones sociedades cooperativas (Ley.20/1990).4</t>
  </si>
  <si>
    <t>Bonificaciones entidades dedicadas al arrendamiento de viviendas (Cap. III Tít. VII LIS). 4</t>
  </si>
  <si>
    <t>Otras Bonificaciones.4</t>
  </si>
  <si>
    <t>Bonificaciones empresas navieras en Canarias (art. 76 Ley.19/1994).4</t>
  </si>
  <si>
    <t>NIF.5</t>
  </si>
  <si>
    <t>Bonificaciones por rentas obtenidas en Ceuta y Melilla (art. 33 LIS). 5</t>
  </si>
  <si>
    <t>Bonificaciones por prestación de servicios (art. 34 LIS). 5</t>
  </si>
  <si>
    <t>Bonificación rendimientos por venta bienes corporales producidos en Canarias (art. 26 Ley. 19/1994).5</t>
  </si>
  <si>
    <t>Bonificación rendimientos por venta bienes corporales producidos en Illes Balears (DA 70.Cinco Ley 31/2022). 5</t>
  </si>
  <si>
    <t>Bonificaciones sociedades cooperativas (Ley.20/1990).5</t>
  </si>
  <si>
    <t>Bonificaciones entidades dedicadas al arrendamiento de viviendas (Cap. III Tít. VII LIS). 5</t>
  </si>
  <si>
    <t>Otras Bonificaciones.5</t>
  </si>
  <si>
    <t>Bonificaciones empresas navieras en Canarias (art. 76 Ley.19/1994).5</t>
  </si>
  <si>
    <t>NIF.6</t>
  </si>
  <si>
    <t>Bonificaciones por rentas obtenidas en Ceuta y Melilla (art. 33 LIS). 6</t>
  </si>
  <si>
    <t>Bonificaciones por prestación de servicios (art. 34 LIS). 6</t>
  </si>
  <si>
    <t>Bonificación rendimientos por venta bienes corporales producidos en Canarias (art. 26 Ley. 19/1994).6</t>
  </si>
  <si>
    <t>Bonificación rendimientos por venta bienes corporales producidos en Illes Balears (DA 70.Cinco Ley 31/2022). 6</t>
  </si>
  <si>
    <t>Bonificaciones sociedades cooperativas (Ley.20/1990).6</t>
  </si>
  <si>
    <t>Bonificaciones entidades dedicadas al arrendamiento de viviendas (Cap. III Tít. VII LIS). 6</t>
  </si>
  <si>
    <t>Otras Bonificaciones.6</t>
  </si>
  <si>
    <t>Bonificaciones empresas navieras en Canarias (art. 76 Ley.19/1994).6</t>
  </si>
  <si>
    <t>NIF.7</t>
  </si>
  <si>
    <t>Bonificaciones por rentas obtenidas en Ceuta y Melilla (art. 33 LIS). 7</t>
  </si>
  <si>
    <t>Bonificaciones por prestación de servicios (art. 34 LIS). 7</t>
  </si>
  <si>
    <t>Bonificación rendimientos por venta bienes corporales producidos en Canarias (art. 26 Ley. 19/1994). 7</t>
  </si>
  <si>
    <t>Bonificación rendimientos por venta bienes corporales producidos en Illes Balears (DA 70.Cinco Ley 31/2022). 7</t>
  </si>
  <si>
    <t>Bonificaciones sociedades cooperativas (Ley.20/1990). 7</t>
  </si>
  <si>
    <t>Bonificaciones entidades dedicadas al arrendamiento de viviendas (Cap. III Tít. VII LIS). 7</t>
  </si>
  <si>
    <t>Otras Bonificaciones. 7</t>
  </si>
  <si>
    <t>Bonificaciones empresas navieras en Canarias (art. 76 Ley.19/1994). 7</t>
  </si>
  <si>
    <t>NIF. 8</t>
  </si>
  <si>
    <t>Bonificaciones por rentas obtenidas en Ceuta y Melilla (art. 33 LIS). 8</t>
  </si>
  <si>
    <t>Bonificaciones por prestación de servicios (art. 34 LIS). 8</t>
  </si>
  <si>
    <t>Bonificación rendimientos por venta bienes corporales producidos en Canarias (art. 26 Ley. 19/1994). 8</t>
  </si>
  <si>
    <t>Bonificación rendimientos por venta bienes corporales producidos en Illes Balears (DA 70.Cinco Ley 31/2022). 8</t>
  </si>
  <si>
    <t>Bonificaciones sociedades cooperativas (Ley.20/1990). 8</t>
  </si>
  <si>
    <t>Bonificaciones entidades dedicadas al arrendamiento de viviendas (Cap. III Tít. VII LIS). 8</t>
  </si>
  <si>
    <t>Otras Bonificaciones. 8</t>
  </si>
  <si>
    <t>Bonificaciones empresas navieras en Canarias (art. 76 Ley.19/1994). 8</t>
  </si>
  <si>
    <t>NIF. 9</t>
  </si>
  <si>
    <t>Bonificaciones por rentas obtenidas en Ceuta y Melilla (art. 33 LIS). 9</t>
  </si>
  <si>
    <t>Bonificaciones por prestación de servicios (art. 34 LIS). 9</t>
  </si>
  <si>
    <t xml:space="preserve">Bonificación rendimientos por venta bienes corporales producidos en Canarias (art. 26 Ley. 19/1994).9 </t>
  </si>
  <si>
    <t>Bonificación rendimientos por venta bienes corporales producidos en Illes Balears (DA 70.Cinco Ley 31/2022). 9</t>
  </si>
  <si>
    <t>Bonificaciones sociedades cooperativas (Ley.20/1990). 9</t>
  </si>
  <si>
    <t>Bonificaciones entidades dedicadas al arrendamiento de viviendas (Cap. III Tít. VII LIS). 9</t>
  </si>
  <si>
    <t>Otras Bonificaciones.9</t>
  </si>
  <si>
    <t>Bonificaciones empresas navieras en Canarias (art. 76 Ley.19/1994). 9</t>
  </si>
  <si>
    <t>NIF.10</t>
  </si>
  <si>
    <t>Bonificaciones por rentas obtenidas en Ceuta y Melilla (art. 33 LIS). 10</t>
  </si>
  <si>
    <t>Bonificaciones por prestación de servicios (art. 34 LIS). 10</t>
  </si>
  <si>
    <t>Bonificación rendimientos por venta bienes corporales producidos en Canarias (art. 26 Ley. 19/1994). 10</t>
  </si>
  <si>
    <t>Bonificación rendimientos por venta bienes corporales producidos en Illes Balears (DA 70.Cinco Ley 31/2022). 10</t>
  </si>
  <si>
    <t>Bonificaciones sociedades cooperativas (Ley.20/1990). 10</t>
  </si>
  <si>
    <t>Bonificaciones entidades dedicadas al arrendamiento de viviendas (Cap. III Tít. VII LIS). 10</t>
  </si>
  <si>
    <t xml:space="preserve">Otras Bonificaciones. 10 </t>
  </si>
  <si>
    <t>Bonificaciones empresas navieras en Canarias (art. 76 Ley.19/1994). 10</t>
  </si>
  <si>
    <t>NIF. 11</t>
  </si>
  <si>
    <t>Bonificaciones por rentas obtenidas en Ceuta y Melilla (art. 33 LIS). 11</t>
  </si>
  <si>
    <t>Bonificaciones por prestación de servicios (art. 34 LIS). 11</t>
  </si>
  <si>
    <t>Bonificación rendimientos por venta bienes corporales producidos en Canarias (art. 26 Ley. 19/1994). 11</t>
  </si>
  <si>
    <t>Bonificación rendimientos por venta bienes corporales producidos en Illes Balears (DA 70.Cinco Ley 31/2022). 11</t>
  </si>
  <si>
    <t xml:space="preserve">Bonificaciones sociedades cooperativas (Ley.20/1990). 11 </t>
  </si>
  <si>
    <t>Bonificaciones entidades dedicadas al arrendamiento de viviendas (Cap. III Tít. VII LIS). 11</t>
  </si>
  <si>
    <t>Otras Bonificaciones.11</t>
  </si>
  <si>
    <t>Bonificaciones empresas navieras en Canarias (art. 76 Ley.19/1994).11</t>
  </si>
  <si>
    <t>NIF.12</t>
  </si>
  <si>
    <t>Bonificaciones por rentas obtenidas en Ceuta y Melilla (art. 33 LIS). 12</t>
  </si>
  <si>
    <t>Bonificaciones por prestación de servicios (art. 34 LIS). 12</t>
  </si>
  <si>
    <t>Bonificación rendimientos por venta bienes corporales producidos en Canarias (art. 26 Ley. 19/1994).12</t>
  </si>
  <si>
    <t>Bonificación rendimientos por venta bienes corporales producidos en Illes Balears (DA 70.Cinco Ley 31/2022). 12</t>
  </si>
  <si>
    <t>Bonificaciones sociedades cooperativas (Ley.20/1990).12</t>
  </si>
  <si>
    <t>Bonificaciones entidades dedicadas al arrendamiento de viviendas (Cap. III Tít. VII LIS). 12</t>
  </si>
  <si>
    <t>Otras Bonificaciones.12</t>
  </si>
  <si>
    <t>Bonificaciones empresas navieras en Canarias (art. 76 Ley.19/1994).12</t>
  </si>
  <si>
    <t>NIF.13</t>
  </si>
  <si>
    <t>Bonificaciones por rentas obtenidas en Ceuta y Melilla (art. 33 LIS). 13</t>
  </si>
  <si>
    <t>Bonificaciones por prestación de servicios (art. 34 LIS). 13</t>
  </si>
  <si>
    <t>Bonificación rendimientos por venta bienes corporales producidos en Canarias (art. 26 Ley. 19/1994).13</t>
  </si>
  <si>
    <t>Bonificación rendimientos por venta bienes corporales producidos en Illes Balears (DA 70.Cinco Ley 31/2022). 13</t>
  </si>
  <si>
    <t>Bonificaciones sociedades cooperativas (Ley.20/1990).13</t>
  </si>
  <si>
    <t>Bonificaciones entidades dedicadas al arrendamiento de viviendas (Cap. III Tít. VII LIS). 13</t>
  </si>
  <si>
    <t>Otras Bonificaciones.13</t>
  </si>
  <si>
    <t>Bonificaciones empresas navieras en Canarias (art. 76 Ley.19/1994).13</t>
  </si>
  <si>
    <t>NIF.14</t>
  </si>
  <si>
    <t>Bonificaciones por rentas obtenidas en Ceuta y Melilla (art. 33 LIS). 14</t>
  </si>
  <si>
    <t>Bonificaciones por prestación de servicios (art. 34 LIS). 14</t>
  </si>
  <si>
    <t>Bonificación rendimientos por venta bienes corporales producidos en Canarias (art. 26 Ley. 19/1994).14</t>
  </si>
  <si>
    <t>Bonificación rendimientos por venta bienes corporales producidos en Illes Balears (DA 70.Cinco Ley 31/2022). 14</t>
  </si>
  <si>
    <t>Bonificaciones sociedades cooperativas (Ley.20/1990).14</t>
  </si>
  <si>
    <t>Bonificaciones entidades dedicadas al arrendamiento de viviendas (Cap. III Tít. VII LIS). 14</t>
  </si>
  <si>
    <t>Otras Bonificaciones.14</t>
  </si>
  <si>
    <t>Bonificaciones empresas navieras en Canarias (art. 76 Ley.19/1994).14</t>
  </si>
  <si>
    <t>NIF.15</t>
  </si>
  <si>
    <t>Bonificaciones por rentas obtenidas en Ceuta y Melilla (art. 33 LIS). 15</t>
  </si>
  <si>
    <t>Bonificaciones por prestación de servicios (art. 34 LIS). 15</t>
  </si>
  <si>
    <t>Bonificación rendimientos por venta bienes corporales producidos en Canarias (art. 26 Ley. 19/1994).15</t>
  </si>
  <si>
    <t>Bonificación rendimientos por venta bienes corporales producidos en Illes Balears (DA 70.Cinco Ley 31/2022). 15</t>
  </si>
  <si>
    <t>Bonificaciones sociedades cooperativas (Ley.20/1990).15</t>
  </si>
  <si>
    <t>Bonificaciones entidades dedicadas al arrendamiento de viviendas (Cap. III Tít. VII LIS). 15</t>
  </si>
  <si>
    <t>Otras Bonificaciones.15</t>
  </si>
  <si>
    <t>Bonificaciones empresas navieras en Canarias (art. 76 Ley.19/1994).15</t>
  </si>
  <si>
    <t>NIF.16</t>
  </si>
  <si>
    <t>Bonificaciones por rentas obtenidas en Ceuta y Melilla (art. 33 LIS). 16</t>
  </si>
  <si>
    <t>Bonificaciones por prestación de servicios (art. 34 LIS). 16</t>
  </si>
  <si>
    <t>Bonificación rendimientos por venta bienes corporales producidos en Canarias (art. 26 Ley. 19/1994).16</t>
  </si>
  <si>
    <t>Bonificación rendimientos por venta bienes corporales producidos en Illes Balears (DA 70.Cinco Ley 31/2022). 16</t>
  </si>
  <si>
    <t>Bonificaciones sociedades cooperativas (Ley.20/1990).16</t>
  </si>
  <si>
    <t>Bonificaciones entidades dedicadas al arrendamiento de viviendas (Cap. III Tít. VII LIS). 16</t>
  </si>
  <si>
    <t>Otras Bonificaciones.16</t>
  </si>
  <si>
    <t>Bonificaciones empresas navieras en Canarias (art. 76 Ley.19/1994).16</t>
  </si>
  <si>
    <t>NIF.17</t>
  </si>
  <si>
    <t>Bonificaciones por rentas obtenidas en Ceuta y Melilla (art. 33 LIS). 17</t>
  </si>
  <si>
    <t>Bonificaciones por prestación de servicios (art. 34 LIS). 17</t>
  </si>
  <si>
    <t xml:space="preserve">Bonificación rendimientos por venta bienes corporales producidos en Canarias (art. 26 Ley. 19/1994).17 </t>
  </si>
  <si>
    <t>Bonificación rendimientos por venta bienes corporales producidos en Illes Balears (DA 70.Cinco Ley 31/2022). 17</t>
  </si>
  <si>
    <t xml:space="preserve">Bonificaciones sociedades cooperativas (Ley.20/1990).17 </t>
  </si>
  <si>
    <t>Bonificaciones entidades dedicadas al arrendamiento de viviendas (Cap. III Tít. VII LIS). 17</t>
  </si>
  <si>
    <t xml:space="preserve">Otras Bonificaciones.17 </t>
  </si>
  <si>
    <t xml:space="preserve">Bonificaciones empresas navieras en Canarias (art. 76 Ley.19/1994).17 </t>
  </si>
  <si>
    <t>NIF.18</t>
  </si>
  <si>
    <t>Bonificaciones por rentas obtenidas en Ceuta y Melilla (art. 33 LIS). 18</t>
  </si>
  <si>
    <t>Bonificaciones por prestación de servicios (art. 34 LIS). 18</t>
  </si>
  <si>
    <t xml:space="preserve">Bonificación rendimientos por venta bienes corporales producidos en Canarias (art. 26 Ley. 19/1994).18 </t>
  </si>
  <si>
    <t>Bonificación rendimientos por venta bienes corporales producidos en Illes Balears (DA 70.Cinco Ley 31/2022). 18</t>
  </si>
  <si>
    <t xml:space="preserve">Bonificaciones sociedades cooperativas (Ley.20/1990).18 </t>
  </si>
  <si>
    <t>Bonificaciones entidades dedicadas al arrendamiento de viviendas (Cap. III Tít. VII LIS). 18</t>
  </si>
  <si>
    <t xml:space="preserve">Otras Bonificaciones.18 </t>
  </si>
  <si>
    <t xml:space="preserve">Bonificaciones empresas navieras en Canarias (art. 76 Ley.19/1994).18 </t>
  </si>
  <si>
    <t>NIF.19</t>
  </si>
  <si>
    <t>Bonificaciones por rentas obtenidas en Ceuta y Melilla (art. 33 LIS). 19</t>
  </si>
  <si>
    <t>Bonificaciones por prestación de servicios (art. 34 LIS). 19</t>
  </si>
  <si>
    <t xml:space="preserve">Bonificación rendimientos por venta bienes corporales producidos en Canarias (art. 26 Ley. 19/1994).19 </t>
  </si>
  <si>
    <t>Bonificación rendimientos por venta bienes corporales producidos en Illes Balears (DA 70.Cinco Ley 31/2022). 19</t>
  </si>
  <si>
    <t>Bonificaciones sociedades cooperativas (Ley.20/1990).19</t>
  </si>
  <si>
    <t>Bonificaciones entidades dedicadas al arrendamiento de viviendas (Cap. III Tít. VII LIS). 19</t>
  </si>
  <si>
    <t>Otras Bonificaciones.19</t>
  </si>
  <si>
    <t xml:space="preserve">Bonificaciones empresas navieras en Canarias (art. 76 Ley.19/1994).19 </t>
  </si>
  <si>
    <t>NIF.20</t>
  </si>
  <si>
    <t>Bonificaciones por rentas obtenidas en Ceuta y Melilla (art. 33 LIS). 20</t>
  </si>
  <si>
    <t>Bonificaciones por prestación de servicios (art. 34 LIS). 20</t>
  </si>
  <si>
    <t>Bonificación rendimientos por venta bienes corporales producidos en Canarias (art. 26 Ley. 19/1994).20</t>
  </si>
  <si>
    <t>Bonificación rendimientos por venta bienes corporales producidos en Illes Balears (DA 70.Cinco Ley 31/2022). 20</t>
  </si>
  <si>
    <t>Bonificaciones sociedades cooperativas (Ley.20/1990).20</t>
  </si>
  <si>
    <t>Bonificaciones entidades dedicadas al arrendamiento de viviendas (Cap. III Tít. VII LIS). 20</t>
  </si>
  <si>
    <t>Otras Bonificaciones.20</t>
  </si>
  <si>
    <t>Bonificaciones empresas navieras en Canarias (art. 76 Ley.19/1994).20</t>
  </si>
  <si>
    <t>NIF.21</t>
  </si>
  <si>
    <t>Bonificaciones por rentas obtenidas en Ceuta y Melilla (art. 33 LIS). 21</t>
  </si>
  <si>
    <t>Bonificaciones por prestación de servicios (art. 34 LIS). 21</t>
  </si>
  <si>
    <t xml:space="preserve">Bonificación rendimientos por venta bienes corporales producidos en Canarias (art. 26 Ley. 19/1994).21 </t>
  </si>
  <si>
    <t>Bonificación rendimientos por venta bienes corporales producidos en Illes Balears (DA 70.Cinco Ley 31/2022). 21</t>
  </si>
  <si>
    <t xml:space="preserve">Bonificaciones sociedades cooperativas (Ley.20/1990).21 </t>
  </si>
  <si>
    <t>Bonificaciones entidades dedicadas al arrendamiento de viviendas (Cap. III Tít. VII LIS). 21</t>
  </si>
  <si>
    <t xml:space="preserve">Otras Bonificaciones.21 </t>
  </si>
  <si>
    <t xml:space="preserve">Bonificaciones empresas navieras en Canarias (art. 76 Ley.19/1994).21 </t>
  </si>
  <si>
    <t>NIF.22</t>
  </si>
  <si>
    <t>Bonificaciones por rentas obtenidas en Ceuta y Melilla (art. 33 LIS). 22</t>
  </si>
  <si>
    <t>Bonificaciones por prestación de servicios (art. 34 LIS). 22</t>
  </si>
  <si>
    <t xml:space="preserve">Bonificación rendimientos por venta bienes corporales producidos en Canarias (art. 26 Ley. 19/1994).22 </t>
  </si>
  <si>
    <t>Bonificación rendimientos por venta bienes corporales producidos en Illes Balears (DA 70.Cinco Ley 31/2022). 22</t>
  </si>
  <si>
    <t>Bonificaciones sociedades cooperativas (Ley.20/1990).22</t>
  </si>
  <si>
    <t>Bonificaciones entidades dedicadas al arrendamiento de viviendas (Cap. III Tít. VII LIS). 22</t>
  </si>
  <si>
    <t>Otras Bonificaciones.22</t>
  </si>
  <si>
    <t>Bonificaciones empresas navieras en Canarias (art. 76 Ley.19/1994).22</t>
  </si>
  <si>
    <t>NIF.23</t>
  </si>
  <si>
    <t>Bonificaciones por rentas obtenidas en Ceuta y Melilla (art. 33 LIS). 23</t>
  </si>
  <si>
    <t>Bonificaciones por prestación de servicios (art. 34 LIS). 23</t>
  </si>
  <si>
    <t>Bonificación rendimientos por venta bienes corporales producidos en Canarias (art. 26 Ley. 19/1994).23</t>
  </si>
  <si>
    <t>Bonificación rendimientos por venta bienes corporales producidos en Illes Balears (DA 70.Cinco Ley 31/2022). 23</t>
  </si>
  <si>
    <t>Bonificaciones sociedades cooperativas (Ley.20/1990). 23</t>
  </si>
  <si>
    <t>Bonificaciones entidades dedicadas al arrendamiento de viviendas (Cap. III Tít. VII LIS). 23</t>
  </si>
  <si>
    <t>Otras Bonificaciones.23</t>
  </si>
  <si>
    <t>Bonificaciones empresas navieras en Canarias (art. 76 Ley.19/1994).23</t>
  </si>
  <si>
    <t>NIF.24</t>
  </si>
  <si>
    <t>Bonificaciones por rentas obtenidas en Ceuta y Melilla (art. 33 LIS). 24</t>
  </si>
  <si>
    <t>Bonificaciones por prestación de servicios (art. 34 LIS). 24</t>
  </si>
  <si>
    <t>Bonificación rendimientos por venta bienes corporales producidos en Canarias (art. 26 Ley. 19/1994).24</t>
  </si>
  <si>
    <t>Bonificación rendimientos por venta bienes corporales producidos en Illes Balears (DA 70.Cinco Ley 31/2022). 24</t>
  </si>
  <si>
    <t>Bonificaciones sociedades cooperativas (Ley.20/1990).24</t>
  </si>
  <si>
    <t>Bonificaciones entidades dedicadas al arrendamiento de viviendas (Cap. III Tít. VII LIS). 24</t>
  </si>
  <si>
    <t>Otras Bonificaciones.24</t>
  </si>
  <si>
    <t>Bonificaciones empresas navieras en Canarias (art. 76 Ley.19/1994).24</t>
  </si>
  <si>
    <t>Bonificaciones por rentas obtenidas en Ceuta y Melilla (art. 33 LIS). Total [00567]</t>
  </si>
  <si>
    <t>Bonificaciones por prestación de servicios (art. 34 LIS). Total [00568]</t>
  </si>
  <si>
    <t>Bonificación rendimientos por venta bienes corporales producidos en Canarias (art. 26 Ley. 19/1994). Total [00563]</t>
  </si>
  <si>
    <t>Bonificación rendimientos por venta bienes corporales producidos en Illes Balears (DA 70.Cinco Ley 31/2022). Total [01375]</t>
  </si>
  <si>
    <t>Bonificaciones sociedades cooperativas (Ley.20/1990). Total [00566]</t>
  </si>
  <si>
    <t>Bonificaciones entidades dedicadas al arrendamiento de viviendas (Cap. III Tit. VII LIS). Total [00576]</t>
  </si>
  <si>
    <t>Otras Bonificaciones. Total [00569]</t>
  </si>
  <si>
    <t>Bonificaciones empresas navieras en Canarias (art. 76 Ley.19/1994). Total [00581]</t>
  </si>
  <si>
    <t>&lt;/T22011000&gt;</t>
  </si>
  <si>
    <t>Total</t>
  </si>
  <si>
    <t>Entidad dominante/Entidad cabeza de grupo.Denominación social</t>
  </si>
  <si>
    <t>Entidades dependientes/Cooperativa integrante del grupo (1).NIF</t>
  </si>
  <si>
    <t>Entidades dependientes/Cooperativa integrante del grupo (1).Denominación social</t>
  </si>
  <si>
    <t>Entidades dependientes/Cooperativa integrante del grupo (1).Importe neto de la cifra de negocios</t>
  </si>
  <si>
    <t>Entidades dependientes/Cooperativa integrante del grupo (1).Resultado del ejercicio</t>
  </si>
  <si>
    <t>Entidades dependientes/Cooperativa integrante del grupo (1).Otras correccionesnetas al resultado contable</t>
  </si>
  <si>
    <t>Entidades dependientes/Cooperativa integrante del grupo (1).Base imponible individual (**)(excl. BI especial naviera)</t>
  </si>
  <si>
    <t>Entidades dependientes/Cooperativa integrante del grupo (1).Grupos de Cooperativas: Base imponible por resultados cooperativos</t>
  </si>
  <si>
    <t>Entidades dependientes/Cooperativa integrante del grupo (1).Grupos de Cooperativas: Base imponible por resultados extracooperativos</t>
  </si>
  <si>
    <t>Entidades dependientes/Cooperativa integrante del grupo (1).Régimen especial de navieras: BI determinada por el método de estimación objetiva (***).</t>
  </si>
  <si>
    <t>Entidades dependientes/Cooperativa integrante del grupo (2).NIF</t>
  </si>
  <si>
    <t>Entidades dependientes/Cooperativa integrante del grupo (2).Denominación social</t>
  </si>
  <si>
    <t>Entidades dependientes/Cooperativa integrante del grupo (2).Importe neto de la cifra de negocios</t>
  </si>
  <si>
    <t>Entidades dependientes/Cooperativa integrante del grupo (2).Resultado del ejercicio</t>
  </si>
  <si>
    <t>Entidades dependientes/Cooperativa integrante del grupo (2).Base imponible individual (**)(excl. BI especial naviera)</t>
  </si>
  <si>
    <t>Entidades dependientes/Cooperativa integrante del grupo (2).Grupos de Cooperativas: Base imponible por resultados cooperativos</t>
  </si>
  <si>
    <t>Entidades dependientes/Cooperativa integrante del grupo (2).Grupos de Cooperativas: Base imponible por resultados extracooperativos</t>
  </si>
  <si>
    <t>Entidades dependientes/Cooperativa integrante del grupo (2).Régimen especial de navieras: BI determinada por el método de estimación objetiva (***).</t>
  </si>
  <si>
    <t>Entidades dependientes/Cooperativa integrante del grupo (3).NIF</t>
  </si>
  <si>
    <t>Entidades dependientes/Cooperativa integrante del grupo (3).Denominación social</t>
  </si>
  <si>
    <t>Entidades dependientes/Cooperativa integrante del grupo (3).Importe neto de la cifra de negocios</t>
  </si>
  <si>
    <t>Entidades dependientes/Cooperativa integrante del grupo (3).Resultado del ejercicio</t>
  </si>
  <si>
    <t>Entidades dependientes/Cooperativa integrante del grupo (3).Base imponible individual (**)(excl. BI especial naviera)</t>
  </si>
  <si>
    <t>Entidades dependientes/Cooperativa integrante del grupo (3).Grupos de Cooperativas: Base imponible por resultados cooperativos</t>
  </si>
  <si>
    <t>Entidades dependientes/Cooperativa integrante del grupo (3).Grupos de Cooperativas: Base imponible por resultados extracooperativos</t>
  </si>
  <si>
    <t>Entidades dependientes/Cooperativa integrante del grupo (3).Régimen especial de navieras: BI determinada por el método de estimación objetiva (***).</t>
  </si>
  <si>
    <t>Entidades dependientes/Cooperativa integrante del grupo (4).NIF</t>
  </si>
  <si>
    <t>Entidades dependientes/Cooperativa integrante del grupo (4).Denominación social</t>
  </si>
  <si>
    <t>Entidades dependientes/Cooperativa integrante del grupo (4).Importe neto de la cifra de negocios</t>
  </si>
  <si>
    <t>Entidades dependientes/Cooperativa integrante del grupo (4).Resultado del ejercicio</t>
  </si>
  <si>
    <t>Entidades dependientes/Cooperativa integrante del grupo (4).Base imponible individual (**)(excl. BI especial naviera)</t>
  </si>
  <si>
    <t>Entidades dependientes/Cooperativa integrante del grupo (4).Grupos de Cooperativas: Base imponible por resultados cooperativos</t>
  </si>
  <si>
    <t>Entidades dependientes/Cooperativa integrante del grupo (4).Grupos de Cooperativas: Base imponible por resultados extracooperativos</t>
  </si>
  <si>
    <t>Entidades dependientes/Cooperativa integrante del grupo (4).Régimen especial de navieras: BI determinada por el método de estimación objetiva (***).</t>
  </si>
  <si>
    <t>Entidades dependientes/Cooperativa integrante del grupo (5).NIF</t>
  </si>
  <si>
    <t>Entidades dependientes/Cooperativa integrante del grupo (5).Denominación social</t>
  </si>
  <si>
    <t>Entidades dependientes/Cooperativa integrante del grupo (5).Importe neto de la cifra de negocios</t>
  </si>
  <si>
    <t>Entidades dependientes/Cooperativa integrante del grupo (5).Resultado del ejercicio</t>
  </si>
  <si>
    <t>Entidades dependientes/Cooperativa integrante del grupo (5).Base imponible individual (**)(excl. BI especial naviera)</t>
  </si>
  <si>
    <t>Entidades dependientes/Cooperativa integrante del grupo (5).Grupos de Cooperativas: Base imponible por resultados cooperativos</t>
  </si>
  <si>
    <t>Entidades dependientes/Cooperativa integrante del grupo (5).Grupos de Cooperativas: Base imponible por resultados extracooperativos</t>
  </si>
  <si>
    <t>Entidades dependientes/Cooperativa integrante del grupo (5).Régimen especial de navieras: BI determinada por el método de estimación objetiva (***).</t>
  </si>
  <si>
    <t>Entidades dependientes/Cooperativa integrante del grupo (6).NIF</t>
  </si>
  <si>
    <t>Entidades dependientes/Cooperativa integrante del grupo (6).Denominación social</t>
  </si>
  <si>
    <t>Entidades dependientes/Cooperativa integrante del grupo (6).Importe neto de la cifra de negocios</t>
  </si>
  <si>
    <t>Entidades dependientes/Cooperativa integrante del grupo (6).Resultado del ejercicio</t>
  </si>
  <si>
    <t>Entidades dependientes/Cooperativa integrante del grupo (6).Base imponible individual (**)(excl. BI especial naviera)</t>
  </si>
  <si>
    <t>Entidades dependientes/Cooperativa integrante del grupo (6).Grupos de Cooperativas: Base imponible por resultados cooperativos</t>
  </si>
  <si>
    <t>Entidades dependientes/Cooperativa integrante del grupo (6).Grupos de Cooperativas: Base imponible por resultados extracooperativos</t>
  </si>
  <si>
    <t>Entidades dependientes/Cooperativa integrante del grupo (6).Régimen especial de navieras: BI determinada por el método de estimación objetiva (***).</t>
  </si>
  <si>
    <t>Entidades dependientes/Cooperativa integrante del grupo (7).NIF</t>
  </si>
  <si>
    <t>Entidades dependientes/Cooperativa integrante del grupo (7).Denominación social</t>
  </si>
  <si>
    <t>Entidades dependientes/Cooperativa integrante del grupo (7).Importe neto de la cifra de negocios</t>
  </si>
  <si>
    <t>Entidades dependientes/Cooperativa integrante del grupo (7).Resultado del ejercicio</t>
  </si>
  <si>
    <t>Entidades dependientes/Cooperativa integrante del grupo (7).Base imponible individual (**)(excl. BI especial naviera)</t>
  </si>
  <si>
    <t>Entidades dependientes/Cooperativa integrante del grupo (7).Grupos de Cooperativas: Base imponible por resultados cooperativos</t>
  </si>
  <si>
    <t>Entidades dependientes/Cooperativa integrante del grupo (7).Grupos de Cooperativas: Base imponible por resultados extracooperativos</t>
  </si>
  <si>
    <t>Entidades dependientes/Cooperativa integrante del grupo (7).Régimen especial de navieras: BI determinada por el método de estimación objetiva (***).</t>
  </si>
  <si>
    <t>Entidades dependientes/Cooperativa integrante del grupo (8).NIF</t>
  </si>
  <si>
    <t>Entidades dependientes/Cooperativa integrante del grupo (8).Denominación social</t>
  </si>
  <si>
    <t>Entidades dependientes/Cooperativa integrante del grupo (8).Importe neto de la cifra de negocios</t>
  </si>
  <si>
    <t>Entidades dependientes/Cooperativa integrante del grupo (8).Resultado del ejercicio</t>
  </si>
  <si>
    <t>Entidades dependientes/Cooperativa integrante del grupo (8).Base imponible individual (**)(excl. BI especial naviera)</t>
  </si>
  <si>
    <t>Entidades dependientes/Cooperativa integrante del grupo (8).Grupos de Cooperativas: Base imponible por resultados cooperativos</t>
  </si>
  <si>
    <t>Entidades dependientes/Cooperativa integrante del grupo (8).Grupos de Cooperativas: Base imponible por resultados extracooperativos</t>
  </si>
  <si>
    <t>Entidades dependientes/Cooperativa integrante del grupo (8).Régimen especial de navieras: BI determinada por el método de estimación objetiva (***).</t>
  </si>
  <si>
    <t>Entidades dependientes/Cooperativa integrante del grupo (9).NIF</t>
  </si>
  <si>
    <t>Entidades dependientes/Cooperativa integrante del grupo (9).Denominación social</t>
  </si>
  <si>
    <t>Entidades dependientes/Cooperativa integrante del grupo (9).Importe neto de la cifra de negocios</t>
  </si>
  <si>
    <t>Entidades dependientes/Cooperativa integrante del grupo (9).Resultado del ejercicio</t>
  </si>
  <si>
    <t>Entidades dependientes/Cooperativa integrante del grupo (9).Base imponible individual (**)(excl. BI especial naviera)</t>
  </si>
  <si>
    <t>Entidades dependientes/Cooperativa integrante del grupo (9).Grupos de Cooperativas: Base imponible por resultados cooperativos</t>
  </si>
  <si>
    <t>Entidades dependientes/Cooperativa integrante del grupo (9).Grupos de Cooperativas: Base imponible por resultados extracooperativos</t>
  </si>
  <si>
    <t>Entidades dependientes/Cooperativa integrante del grupo (9).Régimen especial de navieras: BI determinada por el método de estimación objetiva (***).</t>
  </si>
  <si>
    <t>Entidades dependientes/Cooperativa integrante del grupo (10).NIF</t>
  </si>
  <si>
    <t>Entidades dependientes/Cooperativa integrante del grupo (10).Denominación social</t>
  </si>
  <si>
    <t>Entidades dependientes/Cooperativa integrante del grupo (10).Importe neto de la cifra de negocios</t>
  </si>
  <si>
    <t>Entidades dependientes/Cooperativa integrante del grupo (10).Resultado del ejercicio</t>
  </si>
  <si>
    <t>Entidades dependientes/Cooperativa integrante del grupo (10).Base imponible individual (**)(excl. BI especial naviera)</t>
  </si>
  <si>
    <t>Entidades dependientes/Cooperativa integrante del grupo (10).Grupos de Cooperativas: Base imponible por resultados cooperativos</t>
  </si>
  <si>
    <t>Entidades dependientes/Cooperativa integrante del grupo (10).Grupos de Cooperativas: Base imponible por resultados extracooperativos</t>
  </si>
  <si>
    <t>Entidades dependientes/Cooperativa integrante del grupo (10).Régimen especial de navieras: BI determinada por el método de estimación objetiva (***).</t>
  </si>
  <si>
    <t>Entidades dependientes/Cooperativa integrante del grupo (11).NIF</t>
  </si>
  <si>
    <t>Entidades dependientes/Cooperativa integrante del grupo (11).Denominación social</t>
  </si>
  <si>
    <t>Entidades dependientes/Cooperativa integrante del grupo (11).Importe neto de la cifra de negocios</t>
  </si>
  <si>
    <t>Entidades dependientes/Cooperativa integrante del grupo (11).Resultado del ejercicio</t>
  </si>
  <si>
    <t>Entidades dependientes/Cooperativa integrante del grupo (11).Base imponible individual (**)(excl. BI especial naviera)</t>
  </si>
  <si>
    <t>Entidades dependientes/Cooperativa integrante del grupo (11).Grupos de Cooperativas: Base imponible por resultados cooperativos</t>
  </si>
  <si>
    <t>Entidades dependientes/Cooperativa integrante del grupo (11).Grupos de Cooperativas: Base imponible por resultados extracooperativos</t>
  </si>
  <si>
    <t>Entidades dependientes/Cooperativa integrante del grupo (11).Régimen especial de navieras: BI determinada por el método de estimación objetiva (***).</t>
  </si>
  <si>
    <t>Entidades dependientes/Cooperativa integrante del grupo (12).NIF</t>
  </si>
  <si>
    <t>Entidades dependientes/Cooperativa integrante del grupo (12).Denominación social</t>
  </si>
  <si>
    <t>Entidades dependientes/Cooperativa integrante del grupo (12).Importe neto de la cifra de negocios</t>
  </si>
  <si>
    <t>Entidades dependientes/Cooperativa integrante del grupo (12).Resultado del ejercicio</t>
  </si>
  <si>
    <t>Entidades dependientes/Cooperativa integrante del grupo (12).Base imponible individual (**)(excl. BI especial naviera)</t>
  </si>
  <si>
    <t>Entidades dependientes/Cooperativa integrante del grupo (12).Grupos de Cooperativas: Base imponible por resultados cooperativos</t>
  </si>
  <si>
    <t>Entidades dependientes/Cooperativa integrante del grupo (12).Grupos de Cooperativas: Base imponible por resultados extracooperativos</t>
  </si>
  <si>
    <t>Entidades dependientes/Cooperativa integrante del grupo (12).Régimen especial de navieras: BI determinada por el método de estimación objetiva (***).</t>
  </si>
  <si>
    <t>Entidades dependientes/Cooperativa integrante del grupo (13).NIF</t>
  </si>
  <si>
    <t>Entidades dependientes/Cooperativa integrante del grupo (13).Denominación social</t>
  </si>
  <si>
    <t>Entidades dependientes/Cooperativa integrante del grupo (13).Importe neto de la cifra de negocios</t>
  </si>
  <si>
    <t>Entidades dependientes/Cooperativa integrante del grupo (13).Resultado del ejercicio</t>
  </si>
  <si>
    <t>Entidades dependientes/Cooperativa integrante del grupo (13).Base imponible individual (**)(excl. BI especial naviera)</t>
  </si>
  <si>
    <t>Entidades dependientes/Cooperativa integrante del grupo (13).Grupos de Cooperativas: Base imponible por resultados cooperativos</t>
  </si>
  <si>
    <t>Entidades dependientes/Cooperativa integrante del grupo (13).Grupos de Cooperativas: Base imponible por resultados extracooperativos</t>
  </si>
  <si>
    <t>Entidades dependientes/Cooperativa integrante del grupo (13).Régimen especial de navieras: BI determinada por el método de estimación objetiva (***).</t>
  </si>
  <si>
    <t>Entidades dependientes/Cooperativa integrante del grupo (14).NIF</t>
  </si>
  <si>
    <t>Entidades dependientes/Cooperativa integrante del grupo (14).Denominación social</t>
  </si>
  <si>
    <t>Entidades dependientes/Cooperativa integrante del grupo (14).Importe neto de la cifra de negocios</t>
  </si>
  <si>
    <t>Entidades dependientes/Cooperativa integrante del grupo (14).Resultado del ejercicio</t>
  </si>
  <si>
    <t>Entidades dependientes/Cooperativa integrante del grupo (14).Base imponible individual (**)(excl. BI especial naviera)</t>
  </si>
  <si>
    <t>Entidades dependientes/Cooperativa integrante del grupo (14).Grupos de Cooperativas: Base imponible por resultados cooperativos</t>
  </si>
  <si>
    <t>Entidades dependientes/Cooperativa integrante del grupo (14).Grupos de Cooperativas: Base imponible por resultados extracooperativos</t>
  </si>
  <si>
    <t>Entidades dependientes/Cooperativa integrante del grupo (14).Régimen especial de navieras: BI determinada por el método de estimación objetiva (***).</t>
  </si>
  <si>
    <t>Entidades dependientes/Cooperativa integrante del grupo (15).NIF</t>
  </si>
  <si>
    <t>Entidades dependientes/Cooperativa integrante del grupo (15).Denominación social</t>
  </si>
  <si>
    <t>Entidades dependientes/Cooperativa integrante del grupo (15).Importe neto de la cifra de negocios</t>
  </si>
  <si>
    <t>Entidades dependientes/Cooperativa integrante del grupo (15).Resultado del ejercicio</t>
  </si>
  <si>
    <t>Entidades dependientes/Cooperativa integrante del grupo (15).Base imponible individual (**)(excl. BI especial naviera)</t>
  </si>
  <si>
    <t>Entidades dependientes/Cooperativa integrante del grupo (15).Grupos de Cooperativas: Base imponible por resultados cooperativos</t>
  </si>
  <si>
    <t>Entidades dependientes/Cooperativa integrante del grupo (15).Grupos de Cooperativas: Base imponible por resultados extracooperativos</t>
  </si>
  <si>
    <t>Entidades dependientes/Cooperativa integrante del grupo (15).Régimen especial de navieras: BI determinada por el método de estimación objetiva (***).</t>
  </si>
  <si>
    <t>Entidades dependientes/Cooperativa integrante del grupo (16).NIF</t>
  </si>
  <si>
    <t>Entidades dependientes/Cooperativa integrante del grupo (16).Denominación social</t>
  </si>
  <si>
    <t>Entidades dependientes/Cooperativa integrante del grupo (16).Importe neto de la cifra de negocios</t>
  </si>
  <si>
    <t>Entidades dependientes/Cooperativa integrante del grupo (16).Resultado del ejercicio</t>
  </si>
  <si>
    <t>Entidades dependientes/Cooperativa integrante del grupo (16).Base imponible individual (**)(excl. BI especial naviera)</t>
  </si>
  <si>
    <t>Entidades dependientes/Cooperativa integrante del grupo (16).Grupos de Cooperativas: Base imponible por resultados cooperativos</t>
  </si>
  <si>
    <t>Entidades dependientes/Cooperativa integrante del grupo (16).Grupos de Cooperativas: Base imponible por resultados extracooperativos</t>
  </si>
  <si>
    <t>Entidades dependientes/Cooperativa integrante del grupo (16).Régimen especial de navieras: BI determinada por el método de estimación objetiva (***).</t>
  </si>
  <si>
    <t>Entidades dependientes/Cooperativa integrante del grupo (17).NIF</t>
  </si>
  <si>
    <t>Entidades dependientes/Cooperativa integrante del grupo (17).Denominación social</t>
  </si>
  <si>
    <t>Entidades dependientes/Cooperativa integrante del grupo (17).Importe neto de la cifra de negocios</t>
  </si>
  <si>
    <t>Entidades dependientes/Cooperativa integrante del grupo (17).Resultado del ejercicio</t>
  </si>
  <si>
    <t>Entidades dependientes/Cooperativa integrante del grupo (17).Base imponible individual (**)(excl. BI especial naviera)</t>
  </si>
  <si>
    <t>Entidades dependientes/Cooperativa integrante del grupo (17).Grupos de Cooperativas: Base imponible por resultados cooperativos</t>
  </si>
  <si>
    <t>Entidades dependientes/Cooperativa integrante del grupo (17).Grupos de Cooperativas: Base imponible por resultados extracooperativos</t>
  </si>
  <si>
    <t>Entidades dependientes/Cooperativa integrante del grupo (17).Régimen especial de navieras: BI determinada por el método de estimación objetiva (***).</t>
  </si>
  <si>
    <t>Entidades dependientes/Cooperativa integrante del grupo (18).NIF</t>
  </si>
  <si>
    <t>Entidades dependientes/Cooperativa integrante del grupo (18).Denominación social</t>
  </si>
  <si>
    <t>Entidades dependientes/Cooperativa integrante del grupo (18).Importe neto de la cifra de negocios</t>
  </si>
  <si>
    <t>Entidades dependientes/Cooperativa integrante del grupo (18).Resultado del ejercicio</t>
  </si>
  <si>
    <t>Entidades dependientes/Cooperativa integrante del grupo (18).Base imponible individual (**)(excl. BI especial naviera)</t>
  </si>
  <si>
    <t>Entidades dependientes/Cooperativa integrante del grupo (18).Grupos de Cooperativas: Base imponible por resultados cooperativos</t>
  </si>
  <si>
    <t>Entidades dependientes/Cooperativa integrante del grupo (18).Grupos de Cooperativas: Base imponible por resultados extracooperativos</t>
  </si>
  <si>
    <t>Entidades dependientes/Cooperativa integrante del grupo (18).Régimen especial de navieras: BI determinada por el método de estimación objetiva (***).</t>
  </si>
  <si>
    <t>Entidades dependientes/Cooperativa integrante del grupo (19).NIF</t>
  </si>
  <si>
    <t>Entidades dependientes/Cooperativa integrante del grupo (19).Denominación social</t>
  </si>
  <si>
    <t>Entidades dependientes/Cooperativa integrante del grupo (19).Importe neto de la cifra de negocios</t>
  </si>
  <si>
    <t>Entidades dependientes/Cooperativa integrante del grupo (19).Resultado del ejercicio</t>
  </si>
  <si>
    <t>Entidades dependientes/Cooperativa integrante del grupo (19).Base imponible individual (**)(excl. BI especial naviera)</t>
  </si>
  <si>
    <t>Entidades dependientes/Cooperativa integrante del grupo (19).Grupos de Cooperativas: Base imponible por resultados cooperativos</t>
  </si>
  <si>
    <t>Entidades dependientes/Cooperativa integrante del grupo (19).Grupos de Cooperativas: Base imponible por resultados extracooperativos</t>
  </si>
  <si>
    <t>Entidades dependientes/Cooperativa integrante del grupo (19).Régimen especial de navieras: BI determinada por el método de estimación objetiva (***).</t>
  </si>
  <si>
    <t>Entidades dependientes/Cooperativa integrante del grupo (20).NIF</t>
  </si>
  <si>
    <t>Entidades dependientes/Cooperativa integrante del grupo (20).Denominación social</t>
  </si>
  <si>
    <t>Entidades dependientes/Cooperativa integrante del grupo (20).Importe neto de la cifra de negocios</t>
  </si>
  <si>
    <t>Entidades dependientes/Cooperativa integrante del grupo (20).Resultado del ejercicio</t>
  </si>
  <si>
    <t>Entidades dependientes/Cooperativa integrante del grupo (20).Base imponible individual (**)(excl. BI especial naviera)</t>
  </si>
  <si>
    <t>Entidades dependientes/Cooperativa integrante del grupo (20).Grupos de Cooperativas: Base imponible por resultados cooperativos</t>
  </si>
  <si>
    <t>Entidades dependientes/Cooperativa integrante del grupo (20).Grupos de Cooperativas: Base imponible por resultados extracooperativos</t>
  </si>
  <si>
    <t>Entidades dependientes/Cooperativa integrante del grupo (20).Régimen especial de navieras: BI determinada por el método de estimación objetiva (***).</t>
  </si>
  <si>
    <t>Entidades dependientes/Cooperativa integrante del grupo (21).NIF</t>
  </si>
  <si>
    <t>Entidades dependientes/Cooperativa integrante del grupo (21).Denominación social</t>
  </si>
  <si>
    <t>Entidades dependientes/Cooperativa integrante del grupo (21).Importe neto de la cifra de negocios</t>
  </si>
  <si>
    <t>Entidades dependientes/Cooperativa integrante del grupo (21).Resultado del ejercicio</t>
  </si>
  <si>
    <t>Entidades dependientes/Cooperativa integrante del grupo (21).Base imponible individual (**)(excl. BI especial naviera)</t>
  </si>
  <si>
    <t>Entidades dependientes/Cooperativa integrante del grupo (21).Grupos de Cooperativas: Base imponible por resultados cooperativos</t>
  </si>
  <si>
    <t>Entidades dependientes/Cooperativa integrante del grupo (21).Grupos de Cooperativas: Base imponible por resultados extracooperativos</t>
  </si>
  <si>
    <t>Entidades dependientes/Cooperativa integrante del grupo (21).Régimen especial de navieras: BI determinada por el método de estimación objetiva (***).</t>
  </si>
  <si>
    <t>Entidades dependientes/Cooperativa integrante del grupo (22).NIF</t>
  </si>
  <si>
    <t>Entidades dependientes/Cooperativa integrante del grupo (22).Denominación social</t>
  </si>
  <si>
    <t>Entidades dependientes/Cooperativa integrante del grupo (22).Importe neto de la cifra de negocios</t>
  </si>
  <si>
    <t>Entidades dependientes/Cooperativa integrante del grupo (22).Resultado del ejercicio</t>
  </si>
  <si>
    <t>Entidades dependientes/Cooperativa integrante del grupo (22).Base imponible individual (**)(excl. BI especial naviera)</t>
  </si>
  <si>
    <t>Entidades dependientes/Cooperativa integrante del grupo (22).Grupos de Cooperativas: Base imponible por resultados cooperativos</t>
  </si>
  <si>
    <t>Entidades dependientes/Cooperativa integrante del grupo (22).Grupos de Cooperativas: Base imponible por resultados extracooperativos</t>
  </si>
  <si>
    <t>Entidades dependientes/Cooperativa integrante del grupo (22).Régimen especial de navieras: BI determinada por el método de estimación objetiva (***).</t>
  </si>
  <si>
    <t>Entidades dependientes/Cooperativa integrante del grupo (23).NIF</t>
  </si>
  <si>
    <t>Entidades dependientes/Cooperativa integrante del grupo (23).Denominación social</t>
  </si>
  <si>
    <t>Entidades dependientes/Cooperativa integrante del grupo (23).Importe neto de la cifra de negocios</t>
  </si>
  <si>
    <t>Entidades dependientes/Cooperativa integrante del grupo (23).Resultado del ejercicio</t>
  </si>
  <si>
    <t>Entidades dependientes/Cooperativa integrante del grupo (23).Otras correccionesnetas al resultadocontable</t>
  </si>
  <si>
    <t>Entidades dependientes/Cooperativa integrante del grupo (23).Base imponible individual (**)(excl. BI especial naviera)</t>
  </si>
  <si>
    <t>Entidades dependientes/Cooperativa integrante del grupo (23).Grupos de Cooperativas: Base imponible por resultados cooperativos</t>
  </si>
  <si>
    <t>Entidades dependientes/Cooperativa integrante del grupo (23).Grupos de Cooperativas: Base imponible por resultados extracooperativos</t>
  </si>
  <si>
    <t>Entidades dependientes/Cooperativa integrante del grupo (23).Régimen especial de navieras: BI determinada por el método de estimación objetiva (***).</t>
  </si>
  <si>
    <t>Entidades dependientes/Cooperativa integrante del grupo (24).NIF</t>
  </si>
  <si>
    <t>Entidades dependientes/Cooperativa integrante del grupo (24).Denominación social</t>
  </si>
  <si>
    <t>Entidades dependientes/Cooperativa integrante del grupo (24).Importe neto de la cifra de negocios</t>
  </si>
  <si>
    <t>Entidades dependientes/Cooperativa integrante del grupo (24).Resultado del ejercicio</t>
  </si>
  <si>
    <t>Entidades dependientes/Cooperativa integrante del grupo (24).Base imponible individual (**)(excl. BI especial naviera)</t>
  </si>
  <si>
    <t>Entidades dependientes/Cooperativa integrante del grupo (24).Grupos de Cooperativas: Base imponible por resultados cooperativos</t>
  </si>
  <si>
    <t>Entidades dependientes/Cooperativa integrante del grupo (24).Grupos de Cooperativas: Base imponible por resultados extracooperativos</t>
  </si>
  <si>
    <t>Entidades dependientes/Cooperativa integrante del grupo (24).Régimen especial de navieras: BI determinada por el método de estimación objetiva (***).</t>
  </si>
  <si>
    <t>Entidades dependientes/Cooperativa integrante del grupo (25).NIF</t>
  </si>
  <si>
    <t>Entidades dependientes/Cooperativa integrante del grupo (25).Denominación social</t>
  </si>
  <si>
    <t>Entidades dependientes/Cooperativa integrante del grupo (25).Importe neto de la cifra de negocios</t>
  </si>
  <si>
    <t>Entidades dependientes/Cooperativa integrante del grupo (25).Resultado del ejercicio</t>
  </si>
  <si>
    <t>Entidades dependientes/Cooperativa integrante del grupo (25).Base imponible individual (**)(excl. BI especial naviera)</t>
  </si>
  <si>
    <t>Entidades dependientes/Cooperativa integrante del grupo (25).Grupos de Cooperativas: Base imponible por resultados cooperativos</t>
  </si>
  <si>
    <t>Entidades dependientes/Cooperativa integrante del grupo (25).Grupos de Cooperativas: Base imponible por resultados extracooperativos</t>
  </si>
  <si>
    <t>Entidades dependientes/Cooperativa integrante del grupo (25).Régimen especial de navieras: BI determinada por el método de estimación objetiva (***).</t>
  </si>
  <si>
    <t>Entidades dependientes/Cooperativa integrante del grupo (26).NIF</t>
  </si>
  <si>
    <t>Entidades dependientes/Cooperativa integrante del grupo (26).Denominación social</t>
  </si>
  <si>
    <t>Entidades dependientes/Cooperativa integrante del grupo (26).Importe neto de la cifra de negocios</t>
  </si>
  <si>
    <t>Entidades dependientes/Cooperativa integrante del grupo (26).Resultado del ejercicio</t>
  </si>
  <si>
    <t>Entidades dependientes/Cooperativa integrante del grupo (26).Base imponible individual (**)(excl. BI especial naviera)</t>
  </si>
  <si>
    <t>Entidades dependientes/Cooperativa integrante del grupo (26).Grupos de Cooperativas: Base imponible por resultados cooperativos</t>
  </si>
  <si>
    <t>Entidades dependientes/Cooperativa integrante del grupo (26).Grupos de Cooperativas: Base imponible por resultados extracooperativos</t>
  </si>
  <si>
    <t>Entidades dependientes/Cooperativa integrante del grupo (26).Régimen especial de navieras: BI determinada por el método de estimación objetiva (***).</t>
  </si>
  <si>
    <t>Activos por impuesto diferido (AID). Art 130 LIS. Importe total AID (art. 130,6 a) LIS) pendientes de aplicación a principio del período/generados en el propio período. 2023. [01532]</t>
  </si>
  <si>
    <t>Activos por impuesto diferido (AID). Art 130 LIS. Cuota líquida positiva. Ejercicio de generación 2023 [01533]</t>
  </si>
  <si>
    <t>Activos por impuesto diferido (AID). Art 130 LIS. AID pendientes de aplicación a principio del período/generados en el propio período. Con derecho a conversión crédito exigible  (art. 130,6 b) LIS). Ejercicio de generación 2023 [01534]</t>
  </si>
  <si>
    <t>Activos por impuesto diferido (AID). Art 130 LIS. AID aplicados en el período (por integración dotaciones en la liquidación y compensación de BI negativas).  Ejercicio de generación  2023 [01282]</t>
  </si>
  <si>
    <t>Activos por impuesto diferido (AID). Art 130 LIS. AID pendientes de aplicación en períodos futuros. Con derecho a conversión en crédito exigible (art. 130,6 b) LIS) Ejercicio de generación 2023 [01538]</t>
  </si>
  <si>
    <t>Activos por impuesto diferido (AID). Art 130 LIS. AID pendientes de aplicación en períodos futuros. Con derecho a conversión en crédito exigible por exceso de cuota en otros períodos iniciados a partir de 2016 (art. 130,1 y 6 b) LIS). Ejercicio de generación 2023 [01539]</t>
  </si>
  <si>
    <t>Activos por impuesto diferido (AID). Art 130 LIS. AID pendientes de aplicación en períodos futuros. Sin derecho a conversión en crédito exigible (art. 130.6 c) LIS). Ejercicio de generación 2023 [01540]</t>
  </si>
  <si>
    <t>RESERVA DE NIVELACIÓN. IMPUTACIÓN INDIVIDUAL. Reducción pendiente de adicionar(**). Importe minoración pendiente de adicionar en el período/pendiente de adicionar a principio del período 2023. [02388]</t>
  </si>
  <si>
    <t xml:space="preserve">RESERVA DE NIVELACIÓN. IMPUTACIÓN INDIVIDUAL. Reducción pendiente de adicionar(**). Importe pendiente de adicionar en períodos futuros 2023. [02389] </t>
  </si>
  <si>
    <t>RESERVA DE NIVELACIÓN. IMPUTACIÓN INDIVIDUAL. Reserva pendiente de dotar. Importe reserva a dotar 2023. [02390]</t>
  </si>
  <si>
    <t>RESERVA DE NIVELACIÓN. IMPUTACIÓN INDIVIDUAL. Reserva pendiente de dotar. Importe reserva dotada 2023. [02391]</t>
  </si>
  <si>
    <t>RESERVA DE NIVELACIÓN. IMPUTACIÓN INDIVIDUAL. Reserva pendiente de dotar. Importe reserva pendiente dotación. 2023. [02392]</t>
  </si>
  <si>
    <t>RESERVA DE NIVELACIÓN. IMPUTACIÓN INDIVIDUAL. Reserva pendiente de dotar. Reserva dispuesta 2023. [02393]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</si>
  <si>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2023. [02397]</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</si>
  <si>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2023 . [00640]</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</si>
  <si>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2023 . [00641]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</si>
  <si>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2023  [02398]</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</si>
  <si>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2023 [02399]</t>
  </si>
  <si>
    <t xml:space="preserve"> 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condicines de deducibilidad fiscal pero no integradas por aplicación límite. 2023. [00642]</t>
  </si>
  <si>
    <t>Activos por impuesto diferido (AID). Art. 130 LIS. Importe total AID (art. 130.6 a) LIS) pendientes de aplicación a principio del período/generados en el propio período. Ejercicio de generación 2023. [02401]</t>
  </si>
  <si>
    <t>Activos por impuesto diferido (AID). Art. 130 LIS. Cuota líquida positiva. Ejercicio de generación 2023. [02402]</t>
  </si>
  <si>
    <t>Activos por impuesto diferido (AID). Art. 130 LIS. AID pendientes de aplicación a principio del período/generados en el propio período. Con derecho a conversión en crédito exigible (art. 130.6 b) LIS). Ejercicio de generación  2023. [02403]</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</si>
  <si>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2023 [02404]</t>
  </si>
  <si>
    <t>Activos por impuesto diferido (AID). Art. 130 LIS. AID pendientes de aplicación a principio del período/generados en el propio período. Sin derecho a conversión en crédito exigible (art. 130.6 c) LIS). Ejercicio de generación  2023. [02405]</t>
  </si>
  <si>
    <t>Activos por impuesto diferido (AID). Art. 130 LIS. AID aplicados en el período (por integración dotaciones en la liquidación y compensación de BI negativas). Ejercicio de generación 2023. [00646]</t>
  </si>
  <si>
    <t>Activos por impuesto diferido (AID). Art. 130 LIS. AID convertidos en crédito exigible en el período. Ejercicio de generación 2023. [02586]</t>
  </si>
  <si>
    <t>Activos por impuesto diferido (AID). Art. 130 LIS. AID pendientes de aplicación en períodos futuros. Con derecho a conversión en crédito exigible (art. 130.6 b) LIS). Ejercicio de generación 2023. [02587]</t>
  </si>
  <si>
    <t>Activos por impuesto diferido (AID). Art. 130 LIS.AID pendientes de aplicación en períodos futuros. Con derecho a conversión en crédito exigible por exceso cuota en otros períodos iniciados a partir de 2016 (art. 130.1 y 6 b) LIS). Ejercicio de generación 2023 [02588]</t>
  </si>
  <si>
    <t>Activos por impuesto diferido (AID). Art. 130 LIS. AID pendientes de aplicacioón en períodos futuros. Sin derecho a conversión en crédito exigible (art. 130.6 c) LIS) Ejercicio de generación 2023 [02589]</t>
  </si>
  <si>
    <t>RESERVA DE NIVELACIÓN PENDIENTE DE DOTACIÓN PREVIA A LA INCORPORACIÓN AL GRUPO. Reducción pendiente de adicionar(**). Pendiente de adicionar a principio del período. Ejercicio de generación 2023. [01299]</t>
  </si>
  <si>
    <t>RESERVA DE NIVELACIÓN PENDIENTE DE DOTACIÓN PREVIA A LA INCORPORACIÓN AL GRUPO. Reducción pendiente de adicionar(**). Importe adicionado a base imponible en el período. Ejercicio de generación 2023. [01300]</t>
  </si>
  <si>
    <t>RESERVA DE NIVELACIÓN PENDIENTE DE DOTACIÓN PREVIA A LA INCORPORACIÓN AL GRUPO. Reducción pendiente de adicionar(**). Importe integrado en la declaración por incumplimiento de requisitos. Ejercicio de generación 2023.  [01301]</t>
  </si>
  <si>
    <t>RESERVA DE NIVELACIÓN PENDIENTE DE DOTACIÓN PREVIA A LA INCORPORACIÓN AL GRUPO. Reducción pendiente de adicionar(**).Importe pendiente de adicionar en períodos futuros. Ejercicio de generación 2023.  [01302]</t>
  </si>
  <si>
    <t>RESERVA DE NIVELACIÓN PENDIENTE DE DOTACIÓN PREVIA A LA INCORPORACIÓN AL GRUPO. Reserva pendiente de dotar. Importe reserva a dotar. Ejercicio de generación 2023.  [01303]</t>
  </si>
  <si>
    <t>RESERVA DE NIVELACIÓN PENDIENTE DE DOTACIÓN PREVIA A LA INCORPORACIÓN AL GRUPO. Reserva pendiente de dotar. Importe reserva dotada. Ejercicio de generación 2023.  [01304]</t>
  </si>
  <si>
    <t>RESERVA DE NIVELACIÓN PENDIENTE DE DOTACIÓN PREVIA A LA INCORPORACIÓN AL GRUPO. Reserva pendiente de dotar. Importe reserva pendiente dotación. Ejercicio de generación 2023. [01305]</t>
  </si>
  <si>
    <t>RESERVA DE NIVELACIÓN PENDIENTE DE DOTACIÓN PREVIA A LA INCORPORACIÓN AL GRUPO. Reserva pendiente de dotar. Reserva dispuesta. Ejercicio de generación 2023. [01306]</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</si>
  <si>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2023. [01307]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</si>
  <si>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2023.  [01308]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</si>
  <si>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2023.  [01309]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</si>
  <si>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2023. [01310]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</si>
  <si>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2023.  [01311]</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</si>
  <si>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Quue han cumplido condiciones de deducibilidad fiscal pero no integradas por aplicación límite. 2023.  [01312]</t>
  </si>
  <si>
    <t>Activos por impuesto diferido (AID). Art. 130 LIS. Importe total AID (art. 130.6 a) LIS) pendientes de aplicación a principio del período. Ejercicio de generación 2023 [01313]</t>
  </si>
  <si>
    <t>Activos por impuesto diferido (AID). Art. 130 LIS. Cuota líquida positiva. Ejercicio de generación 2023 . [01314]</t>
  </si>
  <si>
    <t>Activos por impuesto diferido (AID). Art. 130 LIS. AID pendientes de aplicación a principio del período. Con derecho a conversión  en crédito exigible (art. 130,6 b) LIS). Ejercicio de generación 2023 [01315]</t>
  </si>
  <si>
    <t>Activos por impuesto diferido (AID). Art. 130 LIS. AID pendientes de aplicación a principio del período. Con derecho a conversión en crédito exigible por exceso cuota en otros períodos iniciados a partir de 2016 (art. 130.1 y 6 b) LIS). Ejercicio de generación 2023 . [01316]</t>
  </si>
  <si>
    <t>Activos por impuesto diferido (AID). Art. 130 LIS. AID pendientes de aplicación a principio del período. Sin derecho a conversión en crédito exigible (art. 130.6 c) LIS). Ejercicio de generación 2023 [01317]</t>
  </si>
  <si>
    <t>Activos por impuesto diferido (AID). Art. 130 LIS. AID aplicados en el período (por integración dotaciones en la liquidación y compensación de BI negativas). Ejercicio de generación 2023 [01318]</t>
  </si>
  <si>
    <t>Activos por impuesto diferido (AID). Art. 130 LIS. AID convertidos en crédito exigible en el período. Ejercicio de generación 2023 [01319]</t>
  </si>
  <si>
    <t>Activos por impuesto diferido (AID). Art. 130 LIS. AID pendientes de aplicación en períodos futuros. Con derecho a conversión en crédito exigible (art. 130.6 b) LIS) Ejercicio de generación 2023 [01320]</t>
  </si>
  <si>
    <t>Activos por impuesto diferido (AID). Art. 130 LIS. AID pendientes de aplicación en períodos futuros. Con derecho a conversión en crédito exigible por exceso cuota en otros períodos iniciados a partir de 2016 (art. 130.1 y 6 B) LIS). Ejercicio de generación 2023 [01321]</t>
  </si>
  <si>
    <t>Activos por impuesto diferido (AID). Art. 130 LIS. AID pendientes de aplicación en períodos futuros. Sin derecho a conversión en crédito exigible (art. 130.6Ejercicio de generación 2023 [01322]</t>
  </si>
  <si>
    <t>Exceso cuota líquida positiva (art. 130.1 y DT 33ª.4 LIS). Exceso cuota líquida positiva aplicado en períodos impositivos de 2008 a 2015 (DT 33ª.4 LIS). Ejercicio de generación. 2023 [01324].</t>
  </si>
  <si>
    <t>Exceso cuota líquida positiva (art. 130.1 y DT 33ª.4 LIS). Exceso cuota líquida positiva aplicado en períodos impositivos iniciados a partir de 2016 (art. 130.1 párrafo 2ª LIS). Ejercicio de generación. 2023 [01325]</t>
  </si>
  <si>
    <t xml:space="preserve">RESERVA DE CAPITALIZACIÓN PENDIENTE DE APLICAR GENERADA PREVIA A LA INCORPORACIÓN AL GRUPO O, EN SU CASO, AL GRUPO PREVIO (ART. 67 c) LIS). Pendiene de aplicar a principio del período. 2023 [00725] </t>
  </si>
  <si>
    <t xml:space="preserve">RESERVA DE CAPITALIZACIÓN PENDIENTE DE APLICAR GENERADA PREVIA A LA INCORPORACIÓN AL GRUPO O, EN SU CASO, AL GRUPO PREVIO (ART. 67 c) LIS). Reducción base imponible aplicada. 2023 [00726] </t>
  </si>
  <si>
    <t xml:space="preserve">RESERVA DE NIVELACIÓN PENDIENTE DE DOTACIÓN PREVIA A LA INCORPORACIÓN AL GRUPO O, EN SU CASO, AL GRUPO PREVIO (ART. 67 f) LIS). Reducción pendiente de adicionar(**). Pendiente de aplicar a principio del período. 2023 [00728]. </t>
  </si>
  <si>
    <t xml:space="preserve">RESERVA DE NIVELACIÓN PENDIENTE DE DOTACIÓN PREVIA A LA INCORPORACIÓN AL GRUPO O, EN SU CASO, AL GRUPO PREVIO (ART. 67 f) LIS). Reducción pendiente de adicionar(**). Importe adicionado a base imponible en el período. 2023 [00729]. </t>
  </si>
  <si>
    <t>RESERVA DE NIVELACIÓN PENDIENTE DE DOTACIÓN PREVIA A LA INCORPORACIÓN AL GRUPO O, EN SU CASO, AL GRUPO PREVIO (ART. 67 f) LIS). Reducción pendiente de adicionar(**) Importe integrado en la declaración por incumplimiento de requisitos. 2023 [00730].</t>
  </si>
  <si>
    <t xml:space="preserve">RESERVA DE NIVELACIÓN PENDIENTE DE DOTACIÓN PREVIA A LA INCORPORACIÓN AL GRUPO O, EN SU CASO, AL GRUPO PREVIO (ART. 67 f) LIS). Reducción pendiente de adicionar(**). Importe pendiente de adicionar en períodos futuros. 2023 [00792] </t>
  </si>
  <si>
    <t xml:space="preserve">RESERVA DE NIVELACIÓN PENDIENTE DE DOTACIÓN PREVIA A LA INCORPORACIÓN AL GRUPO O, EN SU CASO, AL GRUPO PREVIO (ART. 67 f) LIS). Reserva pendiente de dotar. Importe reserva a dotar. 2023 [00793] </t>
  </si>
  <si>
    <t xml:space="preserve">RESERVA DE NIVELACIÓN PENDIENTE DE DOTACIÓN PREVIA A LA INCORPORACIÓN AL GRUPO O, EN SU CASO, AL GRUPO PREVIO (ART. 67 f) LIS). Reserva pendiente de dotar. Importe reserva dotada. 2023 [00794] </t>
  </si>
  <si>
    <t xml:space="preserve">RESERVA DE NIVELACIÓN PENDIENTE DE DOTACIÓN PREVIA A LA INCORPORACIÓN AL GRUPO O, EN SU CASO, AL GRUPO PREVIO (ART. 67 f) LIS). Reserva pendiente de dotar. Importe reserva pendiente dotación. 2023 [00795] </t>
  </si>
  <si>
    <t xml:space="preserve">RESERVA DE NIVELACIÓN PENDIENTE DE DOTACIÓN PREVIA A LA INCORPORACIÓN AL GRUPO O, EN SU CASO, AL GRUPO PREVIO (ART. 67 f) LIS). Reserva pendiente de dotar. Reserva dispuesta. 2023 [00796] </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</si>
  <si>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2023 [00797].</t>
  </si>
  <si>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2023 [00798]. </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</si>
  <si>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2023 [00799].</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</si>
  <si>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2023 [00800].</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</si>
  <si>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2023 [00801].</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</si>
  <si>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2023 [00802].</t>
  </si>
  <si>
    <t xml:space="preserve">Activos por impuesto diferido (AID). Art. 130 LIS. Importe total AID (art. 130.6 a) LIS) pendientes de aplicación a principio del período. Ejercicio de generación 2023 [00803] </t>
  </si>
  <si>
    <t xml:space="preserve">Activos por impuesto diferido (AID). Art. 130 LIS. Cuota líquida positiva. Ejercicio de generación 2023 [00807]. </t>
  </si>
  <si>
    <t>Activos por impuesto diferido (AID). Art. 130 LIS. AID pendientes de aplicación a principio del período. Con derecho a conversión en crédito exigible (art. 130.6 b) LIS). Ejercicio de generación 2023 [00808].</t>
  </si>
  <si>
    <t>Activos por impuesto diferido (AID). Art. 130 LIS. AID pendientes de aplicación a principio del período. Con derecho a conversión en crédito exigible por exceso cuota en otros períodos iniciados a partir de 2016  (art. 130.1 y 6 b) LIS). Ejercicio de generación 2023 [00809].</t>
  </si>
  <si>
    <t xml:space="preserve">Activos por impuesto diferido (AID). Art. 130 LIS. AID pendientes de aplicación a principio del período. Sin derecho a conversión en crédito exigible (art. 130.6c) LIS). Ejercicio de generación 2023 [00810]. </t>
  </si>
  <si>
    <t xml:space="preserve">Activos por impuesto diferido (AID). Art. 130 LIS. AID aplicados en el período (por integración dotaciones en la liquidación y compensación de BI negativas). Ejercicio de generación 2023 [00811]. </t>
  </si>
  <si>
    <t xml:space="preserve">Activos por impuesto diferido (AID). Art. 130 LIS. AID convertidos en crédito exigible en el período. Ejercicio de generación 2023 [00812]. </t>
  </si>
  <si>
    <t>Activos por impuesto diferido (AID). Art. 130 LIS. AID pendientes de aplicación en períodos futuros. Con derecho a conversión en crédito exigible (art. 130.6 b) LIS). Ejercicio de generación 2023 [00813].</t>
  </si>
  <si>
    <t xml:space="preserve">Activos por impuesto diferido (AID). Art. 130 LIS. AID pendientes de aplicación en períodos futuros. Con derecho a conversión en crédito exigible por exceso cuota en otros períodos iniciados a partir de 2016(art. 130.1 y 6 b) LIS). Ejercicio de generación 2023 [00814]. </t>
  </si>
  <si>
    <t xml:space="preserve">Activos por impuesto diferido (AID). Art. 130 LIS.Sin derecho a conversión en crédito exigible (art. 130.6 c) LIS)  Ejercicio de generación 2023 [00815] </t>
  </si>
  <si>
    <t>Exceso cuota líquida positiva (art. 130.1 y DT 33ª.4 LIS). Exceso cuota líquida positiva pendiente a principio del período. Ejercicio de generación 2023 [00834]</t>
  </si>
  <si>
    <t>Exceso cuota líquida positiva (art. 130.1 y DT 33ª.4 LIS). Exceso cuota líquida positiva aplicado en períodos impositivos de 2008 a 2015 (DT 33ª.4 LIS). Ejercicio de generación 2023 [00835]</t>
  </si>
  <si>
    <t>Exceso cuota líquida positiva (art. 130.1 y DT 33ª.4 LIS). Exceso cuota líquida positiva aplicado en períodos impositivos iniciados a partir de 2016 (art. 130.1 párrafo 2º LIS). Ejercicio de generación 2023 [00836]</t>
  </si>
  <si>
    <t>RESERVA DE NIVELACIÓN PENDIENTE DE DOTACIÓN POR UN GRUPO PREVIO ASUMIDA POR LA ENTIDAD INTEGRANTE DEL MISMO AL INCORPORARSE AL GRUPO (ART. 74.3 f) LIS). Reducción pendiente de adicionar(**). Pendiente de aplicar a principio del período. 2023 [00841].</t>
  </si>
  <si>
    <t xml:space="preserve">RESERVA DE NIVELACIÓN PENDIENTE DE DOTACIÓN POR UN GRUPO PREVIO ASUMIDA POR LA ENTIDAD INTEGRANTE DEL MISMO AL INCORPORARSE AL GRUPO (ART. 74.3 f) LIS). Reducción pendiente de adicionar(**). Importe adicionado a base imponible en el período. 2023 [00842]. </t>
  </si>
  <si>
    <t>RESERVA DE NIVELACIÓN PENDIENTE DE DOTACIÓN POR UN GRUPO PREVIO ASUMIDA POR LA ENTIDAD INTEGRANTE DEL MISMO AL INCORPORARSE AL GRUPO (ART. 74.3 f) LIS).Reducción pendiente de adicionar(**). Importe integrado en la declaración por incumplimiento de requisitos. 2023 [01464]</t>
  </si>
  <si>
    <t xml:space="preserve">RESERVA DE NIVELACIÓN PENDIENTE DE DOTACIÓN POR UN GRUPO PREVIO ASUMIDA POR LA ENTIDAD INTEGRANTE DEL MISMO AL INCORPORARSE AL GRUPO (ART. 74.3 f) LIS). Reducción pendiente de adicionar(**). Importe pendiente de adicionar en períodos futuros. 2023 [01465]. </t>
  </si>
  <si>
    <t xml:space="preserve">RESERVA DE NIVELACIÓN PENDIENTE DE DOTACIÓN POR UN GRUPO PREVIO ASUMIDA POR LA ENTIDAD INTEGRANTE DEL MISMO AL INCORPORARSE AL GRUPO (ART. 74.3 f) LIS). Reserva pendiente de dotar. Importe reserva a dotar. 2023 [01466]. </t>
  </si>
  <si>
    <t xml:space="preserve">RESERVA DE NIVELACIÓN PENDIENTE DE DOTACIÓN POR UN GRUPO PREVIO ASUMIDA POR LA ENTIDAD INTEGRANTE DEL MISMO AL INCORPORARSE AL GRUPO (ART. 74.3 f) LIS). Reserva pendiente de dotar. Importe reserva dotada. 2023 [01467] </t>
  </si>
  <si>
    <t xml:space="preserve">RESERVA DE NIVELACIÓN PENDIENTE DE DOTACIÓN POR UN GRUPO PREVIO ASUMIDA POR LA ENTIDAD INTEGRANTE DEL MISMO AL INCORPORARSE AL GRUPO (ART. 74.3 f) LIS). Reserva pendiente de dotar. Importe reserva pendiente dotación. 2023 [01468]. </t>
  </si>
  <si>
    <t xml:space="preserve">RESERVA DE NIVELACIÓN PENDIENTE DE DOTACIÓN POR UN GRUPO PREVIO ASUMIDA POR LA ENTIDAD INTEGRANTE DEL MISMO AL INCORPORARSE AL GRUPO (ART. 74.3 f) LIS). Reserva pendiente de dotar. Reserva dispuesta. 2023 [01469]  </t>
  </si>
  <si>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2023 [01470]. </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</si>
  <si>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no integradas por aplicación límite. Ejercicio de generación 2023 [01471]</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</si>
  <si>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2023 [01472].</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</si>
  <si>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2023 [01515].</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</si>
  <si>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2023 [01516].</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</si>
  <si>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2023 [01514].</t>
  </si>
  <si>
    <t xml:space="preserve">Activos por impuesto diferido (AID). Art. 130 LIS.  Importe total AID (art. 130,6 a) LIS pendientes de aplicación a principio del período. Ejercicio de generación. 2023 [01517] </t>
  </si>
  <si>
    <t xml:space="preserve">Activos por impuesto diferido (AID). Art. 130 LIS.AID pendientes de aplicación a principio del período. Con derecho a conversión en crédito exigible (art. 130,6 b) LIS). Ejercicio de generación 2023 [01519]. </t>
  </si>
  <si>
    <t>Activos por impuesto diferido (AID). Art. 130 LIS.  Cuota líquida positiva. Ejercicio de generación 2023 [01518].</t>
  </si>
  <si>
    <t xml:space="preserve">Activos por impuesto diferido (AID). Art. 130 LIS. AID pendientes de aplicación a principio del período. Con derecho a conversión en crédito exigible por exceso cuota en otros períodos iniciados a partir de 2016 (art. 130.1 y 6 b) LIS). Ejercicio de generación 2023 [01520]. </t>
  </si>
  <si>
    <t>Activos por impuesto diferido (AID). Art. 130 LIS.  AID pendientes de aplicación a principio del período. Sin derecho a conversión en crédito exigible (art. 130.6 c) LIS). Ejercicio de generación 2023 [01521].</t>
  </si>
  <si>
    <t xml:space="preserve">Activos por impuesto diferido (AID). Art. 130 LIS. AID aplicados en el período (por integración dotaciones en la liquidación y compensación de BI negativas). Ejercicio de generación 2023 [01522]. </t>
  </si>
  <si>
    <t xml:space="preserve">Activos por impuesto diferido (AID). Art. 130 LIS. AID convertidos en crédito exigible en el período. Ejercicio de generación 2023 [01596]. </t>
  </si>
  <si>
    <t xml:space="preserve">tivos por impuesto diferido (AID). Art. 130 LIS. AID pendientes de aplicación en períodos futuros. Con derecho a conversión en crédito exigible (art. 130.6 b) LIS). Ejercicio de generación 2023 [01597]. </t>
  </si>
  <si>
    <t xml:space="preserve">Activos por impuesto diferido (AID). Art. 130 LIS. AID pendientes de aplicación en períodos futuros. Con derecho a conversión en crédito exigible por exceso cuota en otros períodos iniciados a partir de 2016 (art. 130.1 y 6 b) LIS). Ejercicio de generación 2023 [01598]. </t>
  </si>
  <si>
    <t xml:space="preserve">Activos por impuesto diferido (AID). Art. 130 LIS. AID pendientes de aplicación en períodos futuros. Sin derecho a conversión en crédito exigible (art. 130.6 c) LIS). Ejercicio de generación 2023 [01599]. </t>
  </si>
  <si>
    <t xml:space="preserve">Exceso cuota líquida positiva (art. 130.1 y DT 33ª.4 LIS). Exceso cuota líquida positiva pendiente a principio del período. Ejercicio de generación 2023 [01600] </t>
  </si>
  <si>
    <t xml:space="preserve">Exceso cuota líquida positiva (art. 130.1 y DT 33ª.4 LIS). Exceso cuota líquida positiva aplicado en períodos impositivos de 2008 a 2015 (DT 33ª.4 LIS). Ejercicio de generación 2023 [01601]. </t>
  </si>
  <si>
    <t>Exceso cuota líquida positiva (art. 130.1 y DT 33ª.4 LIS). Exceso cuota líquida positiva aplicado en períodos impositivos iniciados a partir de 2016 (art. 130.1 párrafo 2º LIS). Ejercicio de generación 2023 [01602].</t>
  </si>
  <si>
    <t>Régimen especial de buques y empresas navieras en Canarias: desglose de la compensación de bases imponibles negativas del grupo pendientes de compensación. Compensación de base imponible especial año 2023 .Aplicado en esta liquidación [01331]</t>
  </si>
  <si>
    <t>Régimen especial de buques y empresas navieras en Canarias: desglose de la compensación de bases imponibles negativas del grupo pendientes de compensación. Compensación de base imponible especial año 2023  Pendiente de aplicación en períodos futuros [01332].</t>
  </si>
  <si>
    <t>Régimen especial de buques y empresas navieras en Canarias: desglose de la compensación de bases imponibles negativas del grupo pendientes de compensación. Compensación de base imponible especial año 2023 Pendiente de aplicación a principio del período/generada en el período  [01330].</t>
  </si>
  <si>
    <t xml:space="preserve">Régimen especial de buques y empresas navieras en Canarias: desglose de la compensación de bases imponibles negativas del grupo pendientes de compensación. Compensación de base imponible resto actividades año 2023 Pendiente de aplicación a principio del período/generada en el período [01333]. </t>
  </si>
  <si>
    <t xml:space="preserve">Régimen especial de buques y empresas navieras en Canarias: desglose de la compensación de bases imponibles negativas del grupo pendientes de compensación. Compensación de base imponible resto actividades año 2023 .Aplicado en esta liquidación [01334] </t>
  </si>
  <si>
    <t xml:space="preserve">Régimen especial de buques y empresas navieras en Canarias: desglose de la compensación de bases imponibles negativas del grupo pendientes de compensación. Compensación de base imponible resto actividades año 2023 Pendiente de aplicación en períodos futuros [01335]. </t>
  </si>
  <si>
    <t>Cooperativas: cuotas por pérdidas del grupo pendientes de compensación.Ejercicio 2023. Pendiente de aplicación a principio del período/generado en el propio período. [01336]</t>
  </si>
  <si>
    <t>Cooperativas: cuotas por pérdidas del grupo pendientes de compensación.Ejercicio 2023. Aplicado en esta liquidación. [01337]</t>
  </si>
  <si>
    <t>Cooperativas: cuotas por pérdidas del grupo pendientes de compensación.Ejercicio 2023. Pendiente de aplicación en períodos futuros.  [01338]</t>
  </si>
  <si>
    <t>Bases imponibles negativas del grupo pendientes de compensación.Ejercicio 2023. Aplicado en esta liquidación. [01622]</t>
  </si>
  <si>
    <t>Bases imponibles negativas del grupo pendientes de compensación.Ejercicio 2023. Pendiente de aplicación a principio del período/generado en el propio período. [01604]</t>
  </si>
  <si>
    <t>Bases imponibles negativas del grupo pendientes de compensación.Ejercicio 2023. Pendiente de aplicación en períodos futuros.[01623]</t>
  </si>
  <si>
    <t>Régimen especial de buques y empresas navieras en Canarias: desglose de la compensación de bases imponibles negativas del grupo pendientes de compensación: imputación individual del saldo pendiente. Compensación de base imponible especial año 2023. Pendiente de aplicación a principio
del período/generada en el período [01624]</t>
  </si>
  <si>
    <t>Régimen especial de buques y empresas navieras en Canarias: desglose de la compensación de bases imponibles negativas del grupo pendientes de compensación: imputación individual del saldo pendiente. Compensación de base imponible especial año 2023. Aplicado en esta liquidación [01625]</t>
  </si>
  <si>
    <t>Régimen especial de buques y empresas navieras en Canarias: desglose de la compensación de bases imponibles negativas del grupo pendientes de compensación: imputación individual del saldo pendiente. Compensación de base imponible especial año 2023. Pendiente de aplicación en
períodos futuros [01626]</t>
  </si>
  <si>
    <t>Régimen especial de buques y empresas navieras en Canarias: desglose de la compensación de bases imponibles negativas del grupo pendientes de compensación: imputación individual del saldo pendiente. Compensación de base imponible resto actividades año 2023. Pendiente de aplicación a principio del período/generada en el período [01627]</t>
  </si>
  <si>
    <t>Régimen especial de buques y empresas navieras en Canarias: desglose de la compensación de bases imponibles negativas del grupo pendientes de compensación: imputación individual del saldo pendiente. Compensación de base imponible resto actividades año 2023. .Aplicado en esta liquidación [01628]</t>
  </si>
  <si>
    <t>Régimen especial de buques y empresas navieras en Canarias: desglose de la compensación de bases imponibles negativas del grupo pendientes de compensación: imputación individual del saldo pendiente. Compensación de base imponible resto actividades año 2023. Pendiente de aplicación en
períodos futuros [01629]</t>
  </si>
  <si>
    <t>COOPERATIVAS: CUOTAS POR PÉRDIDAS DEL GRUPO PENDIENTES DE COMPENSACIÓN: Imputación individual del saldo pendiente.Ejercicio 2023. Pendiente de aplicación a principio del período/generado en el propio período. [01630]</t>
  </si>
  <si>
    <t>COOPERATIVAS: CUOTAS POR PÉRDIDAS DEL GRUPO PENDIENTES DE COMPENSACIÓN: Imputación individual del saldo pendiente.Ejercicio 2023. Aplicado en esta liquidación. [01669]</t>
  </si>
  <si>
    <t>COOPERATIVAS: CUOTAS POR PÉRDIDAS DEL GRUPO PENDIENTES DE COMPENSACIÓN: Imputación individual del saldo pendiente.Ejercicio 2023. Pendiente de aplicación en períodos futuros. [01670]</t>
  </si>
  <si>
    <t>BASES IMPONIBLES NEGATIVAS DE LAS ENTIDADES EN EJERCICIOS ANTERIORES A SU INCORPORACIÓN AL GRUPO, PENDIENTES DE COMPENSACIÓN (art. 67 e) y art 74.3 e) LIS).Ejercicio 2023. Pendiente de aplicación a principio del período. [01347]</t>
  </si>
  <si>
    <t>BASES IMPONIBLES NEGATIVAS DE LAS ENTIDADES EN EJERCICIOS ANTERIORES A SU INCORPORACIÓN AL GRUPO, PENDIENTES DE COMPENSACIÓN (art. 67 e) y art 74.3 e) LIS).Ejercicio 2023. Aplicado en esta liquidación. [01348]</t>
  </si>
  <si>
    <t>BASES IMPONIBLES NEGATIVAS DE LAS ENTIDADES EN EJERCICIOS ANTERIORES A SU INCORPORACIÓN AL GRUPO, PENDIENTES DE COMPENSACIÓN (art. 67 e) y art 74.3 e) LIS).Ejercicio 2023. Pendiente de aplicación en períodos futuros. [01349]</t>
  </si>
  <si>
    <t>Régimen especial de buques y empresas navieras en Canarias: desglose de la compensación de bases imponibles negativas de las entidades en períodos anteriores a su incorporación al grupo, pendientes de compensación. Compensación de base imponible especial año 2023. Pendiente de aplicación a principio
del período/generada en el período [01350]</t>
  </si>
  <si>
    <t>Régimen especial de buques y empresas navieras en Canarias: desglose de la compensación de bases imponibles negativas de las entidades en períodos anteriores a su incorporación al grupo, pendientes de compensaciónCompensación de base imponible especial año 2023. .Aplicado en esta liquidación [01351]</t>
  </si>
  <si>
    <t>Régimen especial de buques y empresas navieras en Canarias: desglose de la compensación de bases imponibles negativas de las entidades en períodos anteriores a su incorporación al grupo, pendientes de compensaciónCompensación de base imponible especial año 2023. Pendiente de aplicación en
períodos futuros [01352]</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</si>
  <si>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2023 .Aplicado en esta liquidación [01354]</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</si>
  <si>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2023. Pendiente de aplicación en
períodos futuros [01355]</t>
  </si>
  <si>
    <t>COOPERATIVAS: CUOTAS POR PÉRDIDAS DE LAS ENTIDADES EN EJERCICIOS ANTERIORES A SU INCORPORACIÓN AL GRUPO, PENDIENTES DE COMPENSACIÓN.Ejercicio 2023. Pendiente de aplicación a principio del período. [01356]</t>
  </si>
  <si>
    <t>COOPERATIVAS: CUOTAS POR PÉRDIDAS DE LAS ENTIDADES EN EJERCICIOS ANTERIORES A SU INCORPORACIÓN AL GRUPO, PENDIENTES DE COMPENSACIÓN.Ejercicio 2023. Aplicado en esta liquidación. [01357]</t>
  </si>
  <si>
    <t>COOPERATIVAS: CUOTAS POR PÉRDIDAS DE LAS ENTIDADES EN EJERCICIOS ANTERIORES A SU INCORPORACIÓN AL GRUPO, PENDIENTES DE COMPENSACIÓN.Ejercicio 2023. Pendiente de aplicación en períodos futuros. [01358]</t>
  </si>
  <si>
    <t>BASES IMPONIBLES NEGATIVAS DE LAS ENTIDADES EN EJERCICIOS ANTERIORES A SU INCORPORACIÓN AL GRUPO O, EN SU CASO, AL GRUPO PREVIO. PENDIENTES DE COMPENSACIÓN (art. 67 e) LIS).Ejercicio 2023. Pendiente de aplicación a principio del período. [01671]</t>
  </si>
  <si>
    <t>BASES IMPONIBLES NEGATIVAS DE LAS ENTIDADES EN EJERCICIOS ANTERIORES A SU INCORPORACIÓN AL GRUPO O, EN SU CASO, AL GRUPO PREVIO. PENDIENTES DE COMPENSACIÓN (art. 67 e) LIS).Ejercicio 2023. Aplicado en esta liquidación. [01672]</t>
  </si>
  <si>
    <t>BASES IMPONIBLES NEGATIVAS DE LAS ENTIDADES EN EJERCICIOS ANTERIORES A SU INCORPORACIÓN AL GRUPO O, EN SU CASO, AL GRUPO PREVIO. PENDIENTES DE COMPENSACIÓN (art. 67 e) LIS).Ejercicio 2023. Pendiente de aplicación en períodos futuros. [01673]</t>
  </si>
  <si>
    <t>COOPERATIVAS: CUOTAS POR PÉRDIDAS DE LAS ENTIDADES EN PERÍODOS ANTERIORES A SU INCORPORACIÓN AL GRUPO O, EN SU CASO, AL GRUPO PREVIO. PENDIENTES DE COMPENSACIÓN.Ejercicio 2023. Pendiente de aplicación a principio del período [01727]</t>
  </si>
  <si>
    <t>COOPERATIVAS: CUOTAS POR PÉRDIDAS DE LAS ENTIDADES EN PERÍODOS ANTERIORES A SU INCORPORACIÓN AL GRUPO O, EN SU CASO, AL GRUPO PREVIO. PENDIENTES DE COMPENSACIÓN.Ejercicio 2023 .Aplicado en esta liquidación [01728]</t>
  </si>
  <si>
    <t>COOPERATIVAS: CUOTAS POR PÉRDIDAS DE LAS ENTIDADES EN PERÍODOS ANTERIORES A SU INCORPORACIÓN AL GRUPO O, EN SU CASO, AL GRUPO PREVIO. PENDIENTES DE COMPENSACIÓN.Ejercicio 2023 .Pendiente de aplicación en períodos futuros [01729]</t>
  </si>
  <si>
    <t>BASES IMPONIBLES NEGATIVAS DE PERÍODOS ANTERIORES GENERADAS POR UN GRUPO PREVIO ASUMIDAS POR LA ENTIDAD INTEGRANTE DEL MISMO AL INCORPORARSE AL GRUPO. PENDIENTES DE COMPENSACIÓN (art. 74.3 e) LIS).Ejercicio 2023. Pendiente de aplicación a principio del período [01730]</t>
  </si>
  <si>
    <t>BASES IMPONIBLES NEGATIVAS DE PERÍODOS ANTERIORES GENERADAS POR UN GRUPO PREVIO ASUMIDAS POR LA ENTIDAD INTEGRANTE DEL MISMO AL INCORPORARSE AL GRUPO. PENDIENTES DE COMPENSACIÓN (art. 74.3 e) LIS).Ejercicio 2023. Aplicado en esta liquidación  [01731]</t>
  </si>
  <si>
    <t>BASES IMPONIBLES NEGATIVAS DE PERÍODOS ANTERIORES GENERADAS POR UN GRUPO PREVIO ASUMIDAS POR LA ENTIDAD INTEGRANTE DEL MISMO AL INCORPORARSE AL GRUPO. PENDIENTES DE COMPENSACIÓN (art. 74.3 e) LIS).Ejercicio 2023. Pendiente de aplicación en períodos futuros  [01732]</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</si>
  <si>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2023. Pendiente de aplicación a principio
del período/generada en el período [01733]</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</si>
  <si>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2023. Aplicado en esta liquidación  [01734]</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</si>
  <si>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2023. Pendiente de aplicación en
períodos futuros  [01735]</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</si>
  <si>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2023. Pendiente de aplicación a principio del período/generada en el período [01736]</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</si>
  <si>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2023. .Aplicado en esta liquidación  [01775]</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</si>
  <si>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2023. Pendiente de aplicación en
períodos futuros  [01776]</t>
  </si>
  <si>
    <t>COOPERATIVAS: CUOTAS POR PÉRDIDAS DE PERÍODOS ANTERIORES GENERADAS POR UN GRUPO PREVIO ASUMIDAS POR LA ENTIDAD AL INCORPORARSE AL GRUPO. PENDIENTES DE COMPENSACIÓN.Ejercicio 2023. Pendiente de aplicación a principio del período [01777]</t>
  </si>
  <si>
    <t>COOPERATIVAS: CUOTAS POR PÉRDIDAS DE PERÍODOS ANTERIORES GENERADAS POR UN GRUPO PREVIO ASUMIDAS POR LA ENTIDAD AL INCORPORARSE AL GRUPO. PENDIENTES DE COMPENSACIÓN.Ejercicio 2023 .Aplicado en esta liquidación [01778]</t>
  </si>
  <si>
    <t>COOPERATIVAS: CUOTAS POR PÉRDIDAS DE PERÍODOS ANTERIORES GENERADAS POR UN GRUPO PREVIO ASUMIDAS POR LA ENTIDAD AL INCORPORARSE AL GRUPO. PENDIENTES DE COMPENSACIÓN.Ejercicio 2023 .Pendiente de aplicación en períodos futuros [01779]</t>
  </si>
  <si>
    <t>LIMITACIÓN EN LA DEDUCIBILIDAD DE GASTOS FINANCIEROS NETOS. GASTOS FINANCIEROS PENDIENTES DE DEDUCIR. Ejercicio de generación 2023. Pendiente de aplicación a principio del período. Por límite 16.5, 67 b) o 83 LIS. [01359]</t>
  </si>
  <si>
    <t>LIMITACIÓN EN LA DEDUCIBILIDAD DE GASTOS FINANCIEROS NETOS. GASTOS FINANCIEROS PENDIENTES DE DEDUCIR. Ejercicio de genaración 2023. Pendiente de aplicación a principio del período. Resto. [01360]</t>
  </si>
  <si>
    <t>LIMITACIÓN EN LA DEDUCIBILIDAD DE GASTOS FINANCIEROS NETOS. GASTOS FINANCIEROS PENDIENTES DE DEDUCIR. Ejercicio de generación  2023. Aplicado en esta  liquidación. [01615]</t>
  </si>
  <si>
    <t>LIMITACIÓN EN LA DEDUCIBILIDAD DE GASTOS FINANCIEROS NETOS. GASTOS FINANCIEROS PENDIENTES DE DEDUCIR. Ejercicio de generación  2023. Pendiente de aplicación en períodos futuros. Por límite 16.5, 67 b) o 83 LIS [01616]</t>
  </si>
  <si>
    <t>LIMITACIÓN EN LA DEDUCIBILIDAD DE GASTOS FINANCIEROS NETOS. GASTOS FINANCIEROS PENDIENTES DE DEDUCIR. Ejercicio de generación  2023. Pendiente de aplicación en períodos futuros. Resto. [01617]</t>
  </si>
  <si>
    <t>PENDIENTE DE ADICIÓN GRUPO POR LÍMITE BENEFICIO OPERATIVO NO APLICADO. Ejercicio de generación.  2023. Pendiente de aplicación a principio del período/generado en el propio período. [01618]</t>
  </si>
  <si>
    <t>PENDIENTE DE ADICIÓN GRUPO POR LÍMITE BENEFICIO OPERATIVO NO APLICADO. Ejercicio de generación.   2023. Aplicado en esta liquidación. [01619]</t>
  </si>
  <si>
    <t>PENDIENTE DE ADICIÓN GRUPO POR LÍMITE BENEFICIO OPERATIVO NO APLICADO. Ejercicio de generación.  2023. Pendiente de aplicación en períodos futuros. [01620]</t>
  </si>
  <si>
    <t>LÍMITE DE DEDUCIBILIDAD DE GASTOS FINANCIEROS NETOS. DISTRIBUCIÓN INDIVIDUAL DEL SALDO PENDIENTE DEL GRUPO.Ejercicio de generación. 2023. Pendiente de aplicación a principio del período. Por límite 16.5, 67 b) o 83 LIS. [01780]</t>
  </si>
  <si>
    <t>LÍMITE DE DEDUCIBILIDAD DE GASTOS FINANCIEROS NETOS. DISTRIBUCIÓN INDIVIDUAL DEL SALDO PENDIENTE DEL GRUPO.Ejercicio de generación. 2023. Pendiente de aplicación a principio del período. Resto. [01781]</t>
  </si>
  <si>
    <t>LÍMITE DE DEDUCIBILIDAD DE GASTOS FINANCIEROS NETOS. DISTRIBUCIÓN INDIVIDUAL DEL SALDO PENDIENTE DEL GRUPO.Ejercicio de generación. 2023. Aplicado en esta liquidación. [03666]</t>
  </si>
  <si>
    <t>LÍMITE DE DEDUCIBILIDAD DE GASTOS FINANCIEROS NETOS. DISTRIBUCIÓN INDIVIDUAL DEL SALDO PENDIENTE DEL GRUPO.Ejercicio de generación. 2023. Pendiente de aplicación en períodos futuros. Por límite 16.5, 67 b) o 83 LIS. [03667]</t>
  </si>
  <si>
    <t>LÍMITE DE DEDUCIBILIDAD DE GASTOS FINANCIEROS NETOS. DISTRIBUCIÓN INDIVIDUAL DEL SALDO PENDIENTE DEL GRUPO.Ejercicio de generación. 2023. Pendiente de aplicación en períodos futuros. Resto. [03668]</t>
  </si>
  <si>
    <t>PENDIENTE DE ADICIÓN POR LÍMITE BENEFICIO OPERATIVO NO APLICADO. DISTRIBUCIÓN INDIVIDUAL DEL SALDO PENDIENTE DE ADICIÓN DEL GRUPO (**). Ejercicio de generación. 2023. Pendiente de aplicación a principio del período/generado en el propio período. [03669]</t>
  </si>
  <si>
    <t>PENDIENTE DE ADICIÓN POR LÍMITE BENEFICIO OPERATIVO NO APLICADO. DISTRIBUCIÓN INDIVIDUAL DEL SALDO PENDIENTE DE ADICIÓN DEL GRUPO (**). Ejercicio de generación. 2023. Aplicado en esta liquidación. [03670]</t>
  </si>
  <si>
    <t>PENDIENTE DE ADICIÓN POR LÍMITE BENEFICIO OPERATIVO NO APLICADO. DISTRIBUCIÓN INDIVIDUAL DEL SALDO PENDIENTE DE ADICIÓN DEL GRUPO (**). Ejercicio de generación. 2023. Pendiente de aplicación en períodos futuros. [03671]</t>
  </si>
  <si>
    <t>GASTOS FINANCIEROS NETOS DE LAS ENTIDADES DE PERÍODOS ANTERIORES A SU INCORPORACIÓN AL GRUPO. PENDIENTES DE DEDUCIR. Ejercicio de generación. 2023. Pendiente de aplicación a principio del período. Por límite 16.5, 67 b) o 83 LIS. [01367]</t>
  </si>
  <si>
    <t>GASTOS FINANCIEROS NETOS DE LAS ENTIDADES DE PERÍODOS ANTERIORES A SU INCORPORACIÓN AL GRUPO. PENDIENTES DE DEDUCIR. Ejercicio de generación. 2023. Pendiente de aplicación a principio del período. Resto. [01368]</t>
  </si>
  <si>
    <t>GASTOS FINANCIEROS NETOS DE LAS ENTIDADES DE PERÍODOS ANTERIORES A SU INCORPORACIÓN AL GRUPO. PENDIENTES DE DEDUCIR. Ejercicio de generación. 2023. Aplicado en esta liquidación. [01369]</t>
  </si>
  <si>
    <t>GASTOS FINANCIEROS NETOS DE LAS ENTIDADES DE PERÍODOS ANTERIORES A SU INCORPORACIÓN AL GRUPO. PENDIENTES DE DEDUCIR. Ejercicio de generación. 2023. Pendiente de aplicación en períodos futuros. Por límite 16.5, 67 b) o 83 LIS. [01370]</t>
  </si>
  <si>
    <t>GASTOS FINANCIEROS NETOS DE LAS ENTIDADES DE PERÍODOS ANTERIORES A SU INCORPORACIÓN AL GRUPO. PENDIENTES DE DEDUCIR. Ejercicio de generación. 2023. Pendiente de aplicación en períodos futuros. Resto. [01371]</t>
  </si>
  <si>
    <t>PENDIENTES DE ADICIÓN POR LÍMITE BENEFICIO OPERATIVO NO APLICADO DE LAS ENTIDADES EN PERIODOS ANTERIORES A SU INCORPORACIÓN AL GRUPO. Ejercicio de generación. Ejercicio de generación 2023. Pendiente de aplicación a principio del período [01372]</t>
  </si>
  <si>
    <t>PENDIENTES DE ADICIÓN POR LÍMITE BENEFICIO OPERATIVO NO APLICADO DE LAS ENTIDADES EN PERIODOS ANTERIORES A SU INCORPORACIÓN AL GRUPO. Ejercicio de generación. Ejercicio de generación 2023. Aplicado en esta liquidación [01373]</t>
  </si>
  <si>
    <t>PENDIENTES DE ADICIÓN POR LÍMITE BENEFICIO OPERATIVO NO APLICADO DE LAS ENTIDADES EN PERIODOS ANTERIORES A SU INCORPORACIÓN AL GRUPO. Ejercicio de generación. Ejercicio de generación 2023. Pendiente de aplicación en períodos futuros [01374]</t>
  </si>
  <si>
    <t>GASTOS FINANCIEROS NETOS DE LA ENTIDAD DE PERÍODOS ANTERIORES A SU INCORPORACIÓN AL GRUPO O, EN SU CASO, AL GRUPO PREVIO. PENDIENTES DE DEDUCIR (Art. 67 b) LIS). 2023. Pendiente de aplicación a principio del período. Por límite 16.5, 67 b) o 83 LIS. [01818]</t>
  </si>
  <si>
    <t>GASTOS FINANCIEROS NETOS DE LA ENTIDAD DE PERÍODOS ANTERIORES A SU INCORPORACIÓN AL GRUPO O, EN SU CASO, AL GRUPO PREVIO. PENDIENTES DE DEDUCIR (Art. 67 b) LIS). 2023. Pendiente de aplicación a principio del período. Resto. [01819]</t>
  </si>
  <si>
    <t>GASTOS FINANCIEROS NETOS DE LA ENTIDAD DE PERÍODOS ANTERIORES A SU INCORPORACIÓN AL GRUPO O, EN SU CASO, AL GRUPO PREVIO. PENDIENTES DE DEDUCIR (Art. 67 b) LIS). 2023. Aplicado en esta liquidación. [01820]</t>
  </si>
  <si>
    <t>GASTOS FINANCIEROS NETOS DE LA ENTIDAD DE PERÍODOS ANTERIORES A SU INCORPORACIÓN AL GRUPO O, EN SU CASO, AL GRUPO PREVIO. PENDIENTES DE DEDUCIR (Art. 67 b) LIS). 2023. Pendiente de aplicación en períodos futuros. Por límite 16.5, 67 b) o 83 LIS. [01821]</t>
  </si>
  <si>
    <t>GASTOS FINANCIEROS NETOS DE LA ENTIDAD DE PERÍODOS ANTERIORES A SU INCORPORACIÓN AL GRUPO O, EN SU CASO, AL GRUPO PREVIO. PENDIENTES DE DEDUCIR (Art. 67 b) LIS). 2023. Pendiente de aplicación en períodos futuros. Resto. [01822]</t>
  </si>
  <si>
    <t>PENDIENTE DE ADICIÓN POR LÍMITE BENEFICIO OPERATIVO NO APLICADO DE LA ENTIDAD EN PERÍODOS ANTERIORES A SU INCORPORACIÓN AL GRUPO O, EN SU CASO, AL GRUPO PREVIO. (Art. 67 b) LIS) (**). Ejercicio de generación. 2023. Pendiente de aplicación a principio del período[02059]</t>
  </si>
  <si>
    <t>PENDIENTE DE ADICIÓN POR LÍMITE BENEFICIO OPERATIVO NO APLICADO DE LA ENTIDAD EN PERÍODOS ANTERIORES A SU INCORPORACIÓN AL GRUPO O, EN SU CASO, AL GRUPO PREVIO. (Art. 67 b) LIS) (**). Ejercicio de generación. 2023. Aplicado en esta liquidación [02060]</t>
  </si>
  <si>
    <t>PENDIENTE DE ADICIÓN POR LÍMITE BENEFICIO OPERATIVO NO APLICADO DE LA ENTIDAD EN PERÍODOS ANTERIORES A SU INCORPORACIÓN AL GRUPO O, EN SU CASO, AL GRUPO PREVIO. (Art. 67 b) LIS) (**) O, EN SU CASO, AL GRUPO PREVIO. (Art. 67 b) LIS) (**). Ejercicio de generación. 2023. Pendiente de aplicación en períodos futuros [02061]</t>
  </si>
  <si>
    <t>GASTOS FINANCIEROS NETOS DE PERÍODOS ANTERIORES GENERADOS POR UN GRUPO PREVIO ASUMIDOS POR LA ENTIDAD INTEGRANTE DEL MISMO AL INCORPORSE AL GRUPO. PENDIENTES DE DEDUCIR (Art. 74.3 b) LIS). 2023 Pendiente de aplicación a principio del período. Por límite 16.5, 67 b) y/o 83 LIS [02062]</t>
  </si>
  <si>
    <t>GASTOS FINANCIEROS NETOS DE PERÍODOS ANTERIORES GENERADOS POR UN GRUPO PREVIO ASUMIDOS POR LA ENTIDAD INTEGRANTE DEL MISMO AL INCORPORSE AL GRUPO. PENDIENTES DE DEDUCIR (Art. 74.3 b) LIS).  2023 Pendiente de aplicación a principio del período. Resto [02063]</t>
  </si>
  <si>
    <t>GASTOS FINANCIEROS NETOS DE PERÍODOS ANTERIORES GENERADOS POR UN GRUPO PREVIO ASUMIDOS POR LA ENTIDAD INTEGRANTE DEL MISMO AL INCORPORSE AL GRUPO. PENDIENTES DE DEDUCIR (Art. 74.3 b) LIS). 2023 Aplicado en esta liquidación [02064]</t>
  </si>
  <si>
    <t>GASTOS FINANCIEROS NETOS DE PERÍODOS ANTERIORES GENERADOS POR UN GRUPO PREVIO ASUMIDOS POR LA ENTIDAD INTEGRANTE DEL MISMO AL INCORPORSE AL GRUPO. PENDIENTES DE DEDUCIR (Art. 74.3 b) LIS). 2023 Pendiente de aplicación en períodos futuros. Por límite 16.5, 67 b) y/o 83 LIS. [02065]</t>
  </si>
  <si>
    <t>GASTOS FINANCIEROS NETOS DE PERÍODOS ANTERIORES GENERADOS POR UN GRUPO PREVIO ASUMIDOS POR LA ENTIDAD INTEGRANTE DEL MISMO AL INCORPORSE AL GRUPO. 2023 Pendiente de aplicación en períodos futuros. Resto [02066]</t>
  </si>
  <si>
    <t>PENDIENTE DE ADICIÓN POR LÍMITE BENEFICIO OPERATIVO NO APLICADOS EN PERÍODOS ANTERIORES GENERADOS POR UN GRUPO PREVIO ASUMIDOS POR LA ENTIDAD INTEGRANTE DEL MISMO AL INCORPORSE AL GRUPO. (Art. 74.3 b) LIS) (**). Ejercicio de generación. 2023. Pendiente de aplicación a principio del período [02067]</t>
  </si>
  <si>
    <t>PENDIENTE DE ADICIÓN POR LÍMITE BENEFICIO OPERATIVO NO APLICADOS EN PERÍODOS ANTERIORES GENERADOS POR UN GRUPO PREVIO ASUMIDOS POR LA ENTIDAD INTEGRANTE DEL MISMO AL INCORPORSE AL GRUPO. (Art. 74.3 b) LIS) (**). Ejercicio de generación. 2023. Aplicado en esta liquidación[02107]</t>
  </si>
  <si>
    <t>PENDIENTE DE ADICIÓN POR LÍMITE BENEFICIO OPERATIVO NO APLICADOS EN PERÍODOS ANTERIORES GENERADOS POR UN GRUPO PREVIO ASUMIDOS POR LA ENTIDAD INTEGRANTE DEL MISMO AL INCORPORSE AL GRUPO. (Art. 74.3 b) LIS) (**) . Ejercicio de generación. 2023. Pendiente de aplicación en períodos futuros [02108]</t>
  </si>
  <si>
    <t>&lt;/T22007A01&gt;</t>
  </si>
  <si>
    <t>Impuesto Sobre Sociedades. Régimen de consolidación Fiscal. BASES IMPONIBLES INDIVIDUALES DE LAS SOCIEDADES DEL GRUPO FISCAL (continuación)</t>
  </si>
  <si>
    <t>Datos para el cálculo de límites de compensación de bases imponibles negativas del grupo, cuotas negativas de cooperativas por perdidas del grupo y correcciones contables (art. 11.12 LIS). Rentas correspondientes a quitas por acuerdo con acreedores no vinculados 11.13 LIS [00972]</t>
  </si>
  <si>
    <t>Datos para el cálculo de límites de compensación de bases imponibles negativas del grupo, cuotas negativas de cooperativas por perdidas del grupo y correcciones contables (art. 11.12 LIS). Rentas correspondientes a quitas a integrar en la base imponible de cooperativas (expresado a nivel de cuota) [00973]</t>
  </si>
  <si>
    <t>Régimen especial de buques y empresas navieras en Canarias: desglose de la compensación de bases imponibles negativas del grupo pendientes de compensación: imputación individual del saldo pendiente. Subtotal de compensación de base imponible especial. Pendiente de aplicación a principio del periodo/generada en el periodo [03542]</t>
  </si>
  <si>
    <t>Límite art. 16.1 y 16.2 LIS. o) Gastos ﬁnancieros del grupo pendientes de deducir en periodos impositivos anteriores afectados por art. 16.5, 67 b) y/o 83 LIS deducibles tras aplicar los 2 límites (≤ [d], ≥ 0) [03216]</t>
  </si>
  <si>
    <t>Límite art. 16.1 y 16.2 LIS. p) Gastos ﬁnancieros pendientes de deducir en períodos anteriores afectados por art. 16.5, 67 b) y/o 83 LIS deducibles tras aplicar los 2 límites, generados o asumidos por las entidades previamente a su incorporación al grupo (art. 67 b) y 74.3 b) LIS) (≤ [e], ≥ 0) [03217]</t>
  </si>
  <si>
    <t>Límite art. 16.1 y 16.2 LIS. q) Gastos ﬁnancieros netos del grupo pendientes de deducir de periodos impositivos anteriores no afectados por art. 16.5, 67 b) y/o 83 LIS aplicados [03218]</t>
  </si>
  <si>
    <t>Límite art. 16.1 y 16.2 LIS. r) Gastos ﬁnancieros netos pendientes de deducir de periodos anteriores aplicados no afectados por art. 16.5, 67 b) y/o 83 LIS, generados o asumidos por las entidades previamente a su incorporación al grupo (art. 67 b) y 74.3 b) LIS [03219]</t>
  </si>
  <si>
    <t>Límite art. 16.1 y 16.2 LIS. Total gastos ﬁnancieros del período impositivo no deducibles (= [c2+n2]) [03220]</t>
  </si>
  <si>
    <t>Límite art. 16.1 y 16.2 LIS. n2)Gastos ﬁnancieros netos del período impositivo no deducibles (=[i- n1], ≥ 0) [03215]</t>
  </si>
  <si>
    <t>Límite art. 16.1 y 16.2 LIS. n1)Gastos ﬁnancieros netos del período impositivo deducibles ( [i=n1+n2], ≥ 0) [03214]</t>
  </si>
  <si>
    <t>Impuesto sobre Sociedades. Regimen de Consolidación Fiscal.</t>
  </si>
  <si>
    <t>Validación</t>
  </si>
  <si>
    <t xml:space="preserve">Constante. </t>
  </si>
  <si>
    <t>Modelo</t>
  </si>
  <si>
    <t>Discriminente</t>
  </si>
  <si>
    <t>(*)[A|E|I|0]</t>
  </si>
  <si>
    <t>Ejercicio de devengo</t>
  </si>
  <si>
    <t>Período</t>
  </si>
  <si>
    <t>Constante</t>
  </si>
  <si>
    <t>0000&gt;</t>
  </si>
  <si>
    <t>"&lt;AUX&gt;"</t>
  </si>
  <si>
    <t>Reservado para la Administración. Rellenar con blancos</t>
  </si>
  <si>
    <t>BLANCOS</t>
  </si>
  <si>
    <t>Versión del programa (**)</t>
  </si>
  <si>
    <t>NIF Empresa Desarrollo (**)</t>
  </si>
  <si>
    <t>"&lt;/AUX&gt;"</t>
  </si>
  <si>
    <t>Variable</t>
  </si>
  <si>
    <t>Contenido del fichero.  Aquí se debe incluir el contenido de las páginas correspondientes a la declaración según el formato descrito para cada página en este mismo documento</t>
  </si>
  <si>
    <t>***</t>
  </si>
  <si>
    <t>&lt;/T</t>
  </si>
  <si>
    <r>
      <t xml:space="preserve">(*) NOTA. </t>
    </r>
    <r>
      <rPr>
        <sz val="9"/>
        <rFont val="Arial"/>
        <family val="2"/>
      </rPr>
      <t>Valor discriminante: "A" Aseguradoras; "E" Entidades de crédito; "I" Inversión colectiva; "0" Resto de entidades.</t>
    </r>
  </si>
  <si>
    <t>Debe rellenarse en función del estado de cuentas que se cumplimenta.</t>
  </si>
  <si>
    <t>(**) A cumplimentar por las entidades desarrolladoras (EEDD):</t>
  </si>
  <si>
    <r>
      <t>Versión del programa</t>
    </r>
    <r>
      <rPr>
        <sz val="9"/>
        <rFont val="Arial"/>
        <family val="2"/>
      </rPr>
      <t>: Debe consignarse el identificador de la versión del SW desarrollado por la ED</t>
    </r>
  </si>
  <si>
    <r>
      <t>NIF Empresa Desarrollo</t>
    </r>
    <r>
      <rPr>
        <sz val="9"/>
        <rFont val="Arial"/>
        <family val="2"/>
      </rPr>
      <t xml:space="preserve">: Debe consignarse el NIF de la ED del SW </t>
    </r>
  </si>
  <si>
    <t>Impuesto Sobre Sociedades. Régimen de consolidación Fiscal. Deducciones totales trasladables a periodos siguientes (Deducciones del grupo + Deducciones individuales pendientes de aplicar al incorporarse al grupo)</t>
  </si>
  <si>
    <t>12</t>
  </si>
  <si>
    <t>Deducciones doble imposición internacional LIS. DI internacional períodos anteriores: DI internacional 2015. Deducción pendiente [03244]</t>
  </si>
  <si>
    <t>Deducciones doble imposición internacional LIS. DI internacional períodos anteriores: DI internacional 2015. Aplicado en esta liquidación [03247]</t>
  </si>
  <si>
    <t>Deducciones doble imposición internacional LIS. DI internacional períodos anteriores: DI internacional 2015. Pendiente de aplicación períodos futuros [03248]</t>
  </si>
  <si>
    <t>Deducciones doble imposición internacional LIS. DI internacional períodos anteriores: DI internacional 2016. Deducción pendiente [01974]</t>
  </si>
  <si>
    <t>Deducciones doble imposición internacional LIS. DI internacional períodos anteriores: DI internacional 2016. Aplicado en esta liquidación [01976]</t>
  </si>
  <si>
    <t>Deducciones doble imposición internacional LIS. DI internacional períodos anteriores: DI internacional 2016. Pendiente de aplicación períodos futuros [01977]</t>
  </si>
  <si>
    <t>Deducciones doble imposición internacional LIS. DI internacional períodos anteriores: DI internacional 2017. Deducción pendiente [00927]</t>
  </si>
  <si>
    <t>Deducciones doble imposición internacional LIS. DI internacional períodos anteriores: DI internacional 2017. Aplicado en esta liquidación [00948]</t>
  </si>
  <si>
    <t>Deducciones doble imposición internacional LIS. DI internacional períodos anteriores: DI internacional 2017. Pendiente de aplicación períodos futuros [00949]</t>
  </si>
  <si>
    <t>Deducciones doble imposición internacional LIS. DI internacional períodos anteriores: DI internacional 2018. Deducción pendiente [02642]</t>
  </si>
  <si>
    <t>Deducciones doble imposición internacional LIS. DI internacional períodos anteriores: DI internacional 2018. Aplicado en esta liquidación [02644]</t>
  </si>
  <si>
    <t>Deducciones doble imposición internacional LIS. DI internacional períodos anteriores: DI internacional 2018. Pendiente de aplicación períodos futuros [02645]</t>
  </si>
  <si>
    <t>Deducciones doble imposición internacional LIS. DI internacional períodos anteriores: DI internacional 2019. Deducción pendiente [01198]</t>
  </si>
  <si>
    <t>Deducciones doble imposición internacional LIS. DI internacional períodos anteriores: DI internacional 2019. Aplicado en esta liquidación [01200]</t>
  </si>
  <si>
    <t>Deducciones doble imposición internacional LIS. DI internacional períodos anteriores: DI internacional 2019. Pendiente de aplicación períodos futuros [01201]</t>
  </si>
  <si>
    <t>Deducciones doble imposición internacional LIS. DI internacional períodos anteriores: DI internacional 2020. Deducción pendiente [02359]</t>
  </si>
  <si>
    <t>Deducciones doble imposición internacional LIS. DI internacional períodos anteriores: DI internacional 2020. Aplicado en esta liquidación [02361]</t>
  </si>
  <si>
    <t>Deducciones doble imposición internacional LIS. DI internacional períodos anteriores: DI internacional 2020. Pendiente de aplicación períodos futuros [02362]</t>
  </si>
  <si>
    <t>Deducciones doble imposición internacional LIS. DI internacional períodos anteriores: DI internacional 2021. Deducción pendiente [02818]</t>
  </si>
  <si>
    <t>Deducciones doble imposición internacional LIS. DI internacional períodos anteriores: DI internacional 2021. Aplicado en esta liquidación [02820]</t>
  </si>
  <si>
    <t>Deducciones doble imposición internacional LIS. DI internacional períodos anteriores: DI internacional 2021. Pendiente de aplicación períodos futuros [02821]</t>
  </si>
  <si>
    <t>Deducciones doble imposición internacional LIS. DI internacional períodos anteriores: DI internacional 2022. Deducción pendiente [01637]</t>
  </si>
  <si>
    <t>Deducciones doble imposición internacional LIS. DI internacional períodos anteriores: DI internacional 2022. Aplicado en esta liquidación [01639]</t>
  </si>
  <si>
    <t>Deducciones doble imposición internacional LIS. DI internacional períodos anteriores: DI internacional 2022. Pendiente de aplicación períodos futuros [01640]</t>
  </si>
  <si>
    <t>Deducciones doble imposición internacional LIS. DI internacional períodos anteriores: Total. Deducción pendiente [03249]</t>
  </si>
  <si>
    <t>Deducciones doble imposición internacional LIS. DI internacional períodos anteriores: Total. Aplicado en esta liquidación [03251]</t>
  </si>
  <si>
    <t>Deducciones doble imposición internacional LIS. DI internacional períodos anteriores: Total. Pendiente de aplicación períodos futuros [03252]</t>
  </si>
  <si>
    <t>Tipo de gravamen a usar en páginas 12A, 12ANIF, 12BNIF1 y 12BNIF2</t>
  </si>
  <si>
    <t>Impuesto Sobre Sociedades. Régimen de consolidación Fiscal. DEDUCCIONES DEL GRUPO</t>
  </si>
  <si>
    <t>Indicador de página complementaria.</t>
  </si>
  <si>
    <t>DEDUCCIONES POR DOBLE IMPOSICIÓN INTERNA RDLEG  4/2004.Ded. pendiente. Ejercicio de generación 2009 [01144]</t>
  </si>
  <si>
    <t>DEDUCCIONES POR DOBLE IMPOSICIÓN INTERNA RDLEG  4/2004. Aplicado en esta liquidación. Ejercicio de generación 2009 [01147]</t>
  </si>
  <si>
    <t>DEDUCCIONES POR DOBLE IMPOSICIÓN INTERNA RDLEG  4/2004. Pendiente de aplicación en períodos futuros. Ejercicio de generación 2009 [01148]</t>
  </si>
  <si>
    <t>DEDUCCIONES POR DOBLE IMPOSICIÓN INTERNA RDLEG  4/2004. Ded. pendiente. Ejercicio de generación 2010 [01149]</t>
  </si>
  <si>
    <t>DEDUCCIONES POR DOBLE IMPOSICIÓN INTERNA RDLEG  4/2004. Aplicado en esta liquidación. Ejercicio de generación 2010 [01152]</t>
  </si>
  <si>
    <t>DEDUCCIONES POR DOBLE IMPOSICIÓN INTERNA RDLEG  4/2004. Pendiente de aplicación en períodos futuros. Ejercicio de generación 2010 [01153]</t>
  </si>
  <si>
    <t>DEDUCCIONES POR DOBLE IMPOSICIÓN INTERNA RDLEG  4/2004. Ded. pendiente. Ejercicio de generación 2011 [01154]</t>
  </si>
  <si>
    <t>DEDUCCIONES POR DOBLE IMPOSICIÓN INTERNA RDLEG  4/2004. Aplicado en esta liquidación. Ejercicio de generación 2011 [01157]</t>
  </si>
  <si>
    <t>DEDUCCIONES POR DOBLE IMPOSICIÓN INTERNA RDLEG  4/2004. Pendiente de aplicación en períodos futuros. Ejercicio de generación 2011 [01158]</t>
  </si>
  <si>
    <t>DEDUCCIONES POR DOBLE IMPOSICIÓN INTERNA RDLEG  4/2004. Ded. pendiente. Ejercicio de generación 2012 [01159]</t>
  </si>
  <si>
    <t>DEDUCCIONES POR DOBLE IMPOSICIÓN INTERNA RDLEG  4/2004. Aplicado en esta liquidación. Ejercicio de generación 2012 [01162]</t>
  </si>
  <si>
    <t>DEDUCCIONES POR DOBLE IMPOSICIÓN INTERNA RDLEG  4/2004. Pendiente de aplicación en períodos futuros. Ejercicio de generación 2012 [01163]</t>
  </si>
  <si>
    <t>DEDUCCIONES POR DOBLE IMPOSICIÓN INTERNA RDLEG  4/2004. Ded. pendiente. Ejercicio de generación 2013 [01164]</t>
  </si>
  <si>
    <t>DEDUCCIONES POR DOBLE IMPOSICIÓN INTERNA RDLEG  4/2004. Aplicado en esta liquidación. Ejercicio de generación 2013 [01167]</t>
  </si>
  <si>
    <t>DEDUCCIONES POR DOBLE IMPOSICIÓN INTERNA RDLEG  4/2004. Pendiente de aplicación en períodos futuros. Ejercicio de generación 2013 [01168]</t>
  </si>
  <si>
    <t>DEDUCCIONES POR DOBLE IMPOSICIÓN INTERNA RDLEG  4/2004. Ded. pendiente. Ejercicio de generación 2014 [01169]</t>
  </si>
  <si>
    <t>DEDUCCIONES POR DOBLE IMPOSICIÓN INTERNA RDLEG  4/2004. Aplicado en esta liquidación. Ejercicio de generación 2014 [01171]</t>
  </si>
  <si>
    <t>DEDUCCIONES POR DOBLE IMPOSICIÓN INTERNA RDLEG  4/2004. Pendiente de aplicación en períodos futuros. Ejercicio de generación 2014 [01172]</t>
  </si>
  <si>
    <t>Deducciones doble imposición interna (DT 23ª.1 LIS). DI interna ejerc. anteriores: DI interna 2015. Deducción pendiente [00501]</t>
  </si>
  <si>
    <t>Deducciones doble imposición interna (DT 23ª.1 LIS). DI interna ejerc. anteriores: DI interna 2015. Aplicado en esta liquidación [01980]</t>
  </si>
  <si>
    <t>Deducciones doble imposición interna (DT 23ª.1 LIS). DI interna ejerc. anteriores: DI interna 2015. Pendiente de aplicación en períodos futuros [01981]</t>
  </si>
  <si>
    <t>Deducciones doble imposición interna (DT 23ª.1 LIS). DI interna ejerc. anteriores: DI interna 2016. Deducción pendiente. [01982]</t>
  </si>
  <si>
    <t>Deducciones doble imposición interna (DT 23ª.1 LIS). DI interna ejerc. anteriores: DI interna 2016.  Aplicado en esta liquidación [00504]</t>
  </si>
  <si>
    <t>Deducciones doble imposición interna (DT 23ª.1 LIS). DI interna ejerc. anteriores: DI interna 2016. Pendiente de aplicación en períodos futuros [01986]</t>
  </si>
  <si>
    <t>Deducciones doble imposición interna (DT 23ª.1 LIS). DI interna ejerc. anteriores: DI interna 2017. Deducción pendiente. [00257]</t>
  </si>
  <si>
    <t>Deducciones doble imposición interna (DT 23ª.1 LIS). DI interna ejerc. anteriores: DI interna 2017.  Aplicado en esta liquidación [00260]</t>
  </si>
  <si>
    <t>Deducciones doble imposición interna (DT 23ª.1 LIS). DI interna ejerc. anteriores: DI interna 2017. Pendiente de aplicación en períodos futuros [00261]</t>
  </si>
  <si>
    <t>Deducciones doble imposición interna (DT 23ª.1 LIS). DI interna ejerc. anteriores: DI interna 2018. Deducción pendiente. [03387]</t>
  </si>
  <si>
    <t>Deducciones doble imposición interna (DT 23ª.1 LIS). DI interna ejerc. anteriores: DI interna 2018.  Aplicado en esta liquidación [03389]</t>
  </si>
  <si>
    <t>Deducciones doble imposición interna (DT 23ª.1 LIS). DI interna ejerc. anteriores: DI interna 2018. Pendiente de aplicación en períodos futuros [03390]</t>
  </si>
  <si>
    <t>Deducciones doble imposición interna (DT 23ª.1 LIS). DI interna ejerc. anteriores: DI interna 2019. Deducción pendiente. [00983]</t>
  </si>
  <si>
    <t>Deducciones doble imposición interna (DT 23ª.1 LIS). DI interna ejerc. anteriores: DI interna 2019.  Aplicado en esta liquidación [00986]</t>
  </si>
  <si>
    <t>Deducciones doble imposición interna (DT 23ª.1 LIS). DI interna ejerc. anteriores: DI interna 2019. Pendiente de aplicación en períodos futuros [00987]</t>
  </si>
  <si>
    <t>Deducciones doble imposición interna (DT 23ª.1 LIS). DI interna ejerc. anteriores: DI interna 2020. Deducción pendiente. [04002]</t>
  </si>
  <si>
    <t>Deducciones doble imposición interna (DT 23ª.1 LIS). DI interna ejerc. anteriores: DI interna 2020.  Aplicado en esta liquidación [04005]</t>
  </si>
  <si>
    <t>Deducciones doble imposición interna (DT 23ª.1 LIS). DI interna ejerc. anteriores: DI interna 2020. Pendiente de aplicación en períodos futuros [04006]</t>
  </si>
  <si>
    <t>Deducciones doble imposición interna (DT 23ª.1 LIS). DI interna ejerc. anteriores: DI interna 2021. Deducción pendiente. [04503]</t>
  </si>
  <si>
    <t>Deducciones doble imposición interna (DT 23ª.1 LIS). DI interna ejerc. anteriores: DI interna 2021.  Aplicado en esta liquidación [04506]</t>
  </si>
  <si>
    <t>Deducciones doble imposición interna (DT 23ª.1 LIS). DI interna ejerc. anteriores: DI interna 2021. Pendiente de aplicación en períodos futuros [04507]</t>
  </si>
  <si>
    <t>Deducciones doble imposición interna (DT 23ª.1 LIS). DI interna ejerc. anteriores: DI interna 2022. Deducción pendiente. [03694]</t>
  </si>
  <si>
    <t>Deducciones doble imposición interna (DT 23ª.1 LIS). DI interna ejerc. anteriores: DI interna 2022.  Aplicado en esta liquidación [03697]</t>
  </si>
  <si>
    <t>Deducciones doble imposición interna (DT 23ª.1 LIS). DI interna ejerc. anteriores: DI interna 2022. Pendiente de aplicación en períodos futuros [03698]</t>
  </si>
  <si>
    <t>Deducciones doble imposición interna (DT 23ª.1 LIS). DI interna ejerc. anteriores: Total. Deducción pendiente [00505]</t>
  </si>
  <si>
    <t>Deducciones doble imposición interna (DT 23ª.1 LIS). DI interna ejerc. anteriores: Total. Aplicado en esta liquidación.  [01989]</t>
  </si>
  <si>
    <t>Deducciones doble imposición interna (DT 23ª.1 LIS). DI interna ejerc. anteriores: Total. Pendiente de aplicación en períodos futuros. [01990]</t>
  </si>
  <si>
    <t>Deducciones doble imposición interna (DT 23ª.1 LIS). Total. Deducción generada. [01994]</t>
  </si>
  <si>
    <t>Deducciones doble imposición interna (DT 23ª.1 LIS). Total.  Aplicado en esta liquidación [01995]</t>
  </si>
  <si>
    <t>Deducciones doble imposición interna (DT 23ª.1 LIS). Total. Pendiente de aplicación en períodos futuros [01996]</t>
  </si>
  <si>
    <t>Deducciones por doble imposición internacional RDLEG 4/2004. Deducción pendiente. 2005 [01197]</t>
  </si>
  <si>
    <t>Deducciones por doble imposición internacional RDLEG 4/2004. Aplicado en esta liquidación. 2005 [01199]</t>
  </si>
  <si>
    <t>Deducciones por doble imposición internacional RDLEG 4/2004. Pendiente de aplicación en períodos futuros. 2005 [02001]</t>
  </si>
  <si>
    <t>Deducciones por doble imposición internacional RDLEG 4/2004. Deducción pendiente. 2006 [01201]</t>
  </si>
  <si>
    <t>Deducciones por doble imposición internacional RDLEG 4/2004. Aplicado en esta liquidación. 2006 [01203]</t>
  </si>
  <si>
    <t>Deducciones por doble imposición internacional RDLEG 4/2004. Pendiente de aplicación en períodos futuros. 2006 [01204]</t>
  </si>
  <si>
    <t>Deducciones por doble imposición internacional RDLEG 4/2004. Deducción pendiente. 2007 [01205]</t>
  </si>
  <si>
    <t>Deducciones por doble imposición internacional RDLEG 4/2004. Aplicado en esta liquidación. 2007 [01207]</t>
  </si>
  <si>
    <t>Deducciones por doble imposición internacional RDLEG 4/2004. Pendiente de aplicación en períodos futuros. 2007 [01208]</t>
  </si>
  <si>
    <t>Deducciones por doble imposición internacional RDLEG 4/2004. Deducción pendiente. 2008 [01209]</t>
  </si>
  <si>
    <t>Deducciones por doble imposición internacional RDLEG 4/2004. Aplicado en esta liquidación. 2008 [01211]</t>
  </si>
  <si>
    <t>Deducciones por doble imposición internacional RDLEG 4/2004. Pendiente de aplicación en períodos futuros. 2008 [01212]</t>
  </si>
  <si>
    <t>Deducciones por doble imposición internacional RDLEG 4/2004. Deducción pendiente. 2009 [01213]</t>
  </si>
  <si>
    <t>Deducciones por doble imposición internacional RDLEG 4/2004. Aplicado en esta liquidación. 2009 [01215]</t>
  </si>
  <si>
    <t>Deducciones por doble imposición internacional RDLEG 4/2004. Pendiente de aplicación en períodos futuros. 2009 [01216]</t>
  </si>
  <si>
    <t>Deducciones por doble imposición internacional RDLEG 4/2004. Deducción pendiente. 2010 [01217]</t>
  </si>
  <si>
    <t>Deducciones por doble imposición internacional RDLEG 4/2004. Aplicado en esta liquidación. 2010 [01219]</t>
  </si>
  <si>
    <t>Deducciones por doble imposición internacional RDLEG 4/2004. Pendiente de aplicación en períodos futuros. 2010 [01220]</t>
  </si>
  <si>
    <t>Deducciones por doble imposición internacional RDLEG 4/2004. Deducción pendiente. 2011 [01221]</t>
  </si>
  <si>
    <t>Deducciones por doble imposición internacional RDLEG 4/2004. Aplicado en esta liquidación. 2011 [01223]</t>
  </si>
  <si>
    <t>Deducciones por doble imposición internacional RDLEG 4/2004. Pendiente de aplicación en períodos futuros. 2011 [01224]</t>
  </si>
  <si>
    <t>Deducciones por doble imposición internacional RDLEG 4/2004. Deducción pendiente. 2012 [01225]</t>
  </si>
  <si>
    <t>Deducciones por doble imposición internacional RDLEG 4/2004. Aplicado en esta liquidación. 2012 [01227]</t>
  </si>
  <si>
    <t>Deducciones por doble imposición internacional RDLEG 4/2004. Pendiente de aplicación en períodos futuros. 2012 [01228]</t>
  </si>
  <si>
    <t>Deducciones por doble imposición internacional RDLEG 4/2004. Deducción pendiente. 2013 [01905]</t>
  </si>
  <si>
    <t>Deducciones por doble imposición internacional RDLEG 4/2004. Aplicado en esta liquidación. 2013 [01907]</t>
  </si>
  <si>
    <t>Deducciones por doble imposición internacional RDLEG 4/2004. Pendiente de aplicación en períodos futuros. 2013 [01908]</t>
  </si>
  <si>
    <t>Deducciones por doble imposición internacional RDLEG 4/2004. Deducción pendiente. 2014 [02300]</t>
  </si>
  <si>
    <t>Deducciones por doble imposición internacional RDLEG 4/2004. Aplicado en esta liquidación. 2014 [02303]</t>
  </si>
  <si>
    <t>Deducciones por doble imposición internacional RDLEG 4/2004. Pendiente de aplicación en períodos futuros. 2014 [02304]</t>
  </si>
  <si>
    <t>Deducciones por doble imposición internacional RDLEG 4/2004.  Total períodos anteriores. Deducción pendiente. [01229]</t>
  </si>
  <si>
    <t>Deducciones por doble imposición internacional RDLEG 4/2004.  Total períodos anteriores. Aplicado en esta liquidación [01231]</t>
  </si>
  <si>
    <t>Deducciones por doble imposición internacional RDLEG 4/2004. Total períodos anteriores. Pendiente de aplicación en períodos futuros [01232]</t>
  </si>
  <si>
    <t>&lt;/T22012A00&gt;</t>
  </si>
  <si>
    <t>Los tipos de gravamen se declaran en el registro de la Página 12</t>
  </si>
  <si>
    <t>Deducciones doble imposición internacional LIS. DI internacional períodos anteriores: DI internacional 2015 Deducción pendiente [05540]</t>
  </si>
  <si>
    <t>Deducciones doble imposición internacional LIS. DI internacional períodos anteriores: DI internacional 2015. Aplicado en esta liquidación [05542]</t>
  </si>
  <si>
    <t>Deducciones doble imposición internacional LIS. DI internacional períodos anteriores: DI internacional 2015. Pendiente de aplicación períodos futuros [05543]</t>
  </si>
  <si>
    <t>Deducciones doble imposición internacional LIS. DI internacional períodos anteriores: DI internacional 2016. Deducción pendiente [01997]</t>
  </si>
  <si>
    <t>Deducciones doble imposición internacional LIS. DI internacional períodos anteriores: DI internacional 2016. Aplicado en esta liquidación [01999]</t>
  </si>
  <si>
    <t>Deducciones doble imposición internacional LIS. DI internacional períodos anteriores: DI internacional 2016. Pendiente de aplicación períodos futuros [02000]</t>
  </si>
  <si>
    <t>Deducciones doble imposición internacional LIS. DI internacional períodos anteriores: DI internacional 2017. Deducción pendiente [00262]</t>
  </si>
  <si>
    <t>Deducciones doble imposición internacional LIS. DI internacional períodos anteriores: DI internacional 2017. Aplicado en esta liquidación [00264]</t>
  </si>
  <si>
    <t>Deducciones doble imposición internacional LIS. DI internacional períodos anteriores: DI internacional 2017. Pendiente de aplicación períodos futuros [00265]</t>
  </si>
  <si>
    <t>Deducciones doble imposición internacional LIS. DI internacional períodos anteriores: DI internacional 2018. Deducción pendiente [03391]</t>
  </si>
  <si>
    <t>Deducciones doble imposición internacional LIS. DI internacional períodos anteriores: DI internacional 2018. Aplicado en esta liquidación [03393]</t>
  </si>
  <si>
    <t>Deducciones doble imposición internacional LIS. DI internacional períodos anteriores: DI internacional 2018. Pendiente de aplicación períodos futuros [03394]</t>
  </si>
  <si>
    <t>Deducciones doble imposición internacional LIS. DI internacional períodos anteriores: DI internacional 2019. Deducción pendiente [00988]</t>
  </si>
  <si>
    <t>Deducciones doble imposición internacional LIS. DI internacional períodos anteriores: DI internacional 2019. Aplicado en esta liquidación [00990]</t>
  </si>
  <si>
    <t>Deducciones doble imposición internacional LIS. DI internacional períodos anteriores: DI internacional 2019. Pendiente de aplicación períodos futuros [00991]</t>
  </si>
  <si>
    <t>Deducciones doble imposición internacional LIS. DI internacional períodos anteriores: DI internacional 2020. Deducción pendiente [04007]</t>
  </si>
  <si>
    <t>Deducciones doble imposición internacional LIS. DI internacional períodos anteriores: DI internacional 2020. Aplicado en esta liquidación [04009]</t>
  </si>
  <si>
    <t>Deducciones doble imposición internacional LIS. DI internacional períodos anteriores: DI internacional 2020. Pendiente de aplicación períodos futuros [04010]</t>
  </si>
  <si>
    <t xml:space="preserve">Deducciones doble imposición internacional LIS. DI internacional períodos anteriores: DI internacional 2021. Deducción pendiente [04508] </t>
  </si>
  <si>
    <t>Deducciones doble imposición internacional LIS. DI internacional períodos anteriores: DI internacional 2021. Aplicado en esta liquidación [04510]</t>
  </si>
  <si>
    <t>Deducciones doble imposición internacional LIS. DI internacional períodos anteriores: DI internacional 2021. Pendiente de aplicación períodos futuros [04511]</t>
  </si>
  <si>
    <t>Deducciones doble imposición internacional LIS. DI internacional períodos anteriores: DI internacional 2022.  deducción pendiente [03699]</t>
  </si>
  <si>
    <t>Deducciones doble imposición internacional LIS. DI internacional períodos anteriores: DI internacional 2022. Aplicado en esta liquidación [03701]</t>
  </si>
  <si>
    <t>Deducciones doble imposición internacional LIS. DI internacional períodos anteriores: DI internacional 2022. Pendiente de aplicación períodos futuros [03702]</t>
  </si>
  <si>
    <t>Deducciones doble imposición internacional LIS. DI internacional períodos anteriores: Total. Deducción pendiente [05544]</t>
  </si>
  <si>
    <t>Deducciones doble imposición internacional LIS. DI internacional períodos anteriores: Total. Aplicado en esta liquidación [05546]</t>
  </si>
  <si>
    <t>Deducciones doble imposición internacional LIS. DI internacional períodos anteriores: Total. Pendiente de aplicación períodos futuros [05547]</t>
  </si>
  <si>
    <t>&lt;/T22012A01&gt;</t>
  </si>
  <si>
    <t>Impuesto Sobre Sociedades.  Régimen de consolidación Fiscal. DEDUCCIONES DEL GRUPO: Deducciones del periodo impositivo e imputación proporcional de las deducciones pendientes</t>
  </si>
  <si>
    <t>Fecha de incorporación al grupo (pag 2). (AAAAMMDD)</t>
  </si>
  <si>
    <t>DEDUCCIONES POR DOBLE IMPOSICIÓN INTERNA RDL 4/2004. Deducción pendiente. Ejercicio de generación. 2008 [05466]</t>
  </si>
  <si>
    <t>DEDUCCIONES POR DOBLE IMPOSICIÓN INTERNA RDLEG 4/2004.Aplicado en esta liquidación. Ejercicio de generación. 2008 [05468]</t>
  </si>
  <si>
    <t>DEDUCCIONES POR DOBLE IMPOSICIÓN INTERNA RDLEG 4/2004. Pendiente de aplicación en periodos futuros. Ejercicio de generación. 2008 [02002]</t>
  </si>
  <si>
    <t>DEDUCCIONES POR DOBLE IMPOSICIÓN INTERNA RDLEG 4/2004. Deducción pendiente. Ejercicio de generación. 2009 [05469]</t>
  </si>
  <si>
    <t>DEDUCCIONES POR DOBLE IMPOSICIÓN INTERNA RDLEG 4/2004. Aplicado en esta liquidación. Ejercicio de generación. 2009 [05471]</t>
  </si>
  <si>
    <t>DEDUCCIONES POR DOBLE IMPOSICIÓN INTERNA RDLEG 4/2004. Pendiente de aplicación en periodos futuros. Ejercicio de generación. 2009 [01247]</t>
  </si>
  <si>
    <t>DEDUCCIONES POR DOBLE IMPOSICIÓN INTERNA RDLEG 4/2004. Deducción pendiente. Ejercicio de generación. 2010 [05472]</t>
  </si>
  <si>
    <t>DEDUCCIONES POR DOBLE IMPOSICIÓN INTERNA RDLEG 4/2004. Aplicado en esta liquidación. Ejercicio de generación. 2010 [05474]</t>
  </si>
  <si>
    <t>DEDUCCIONES POR DOBLE IMPOSICIÓN INTERNA RDLEG 4/2004. Pendiente de aplicación en periodos futuros. Ejercicio de generación. 2010 [01248]</t>
  </si>
  <si>
    <t>DEDUCCIONES POR DOBLE IMPOSICIÓN INTERNA RDLEG 4/2004. Deducción pendiente. Ejercicio de generación. 2011 [05475]</t>
  </si>
  <si>
    <t>DEDUCCIONES POR DOBLE IMPOSICIÓN INTERNA RDLEG 4/2004. Aplicado en esta liquidación. Ejercicio de generación. 2011 [05477]</t>
  </si>
  <si>
    <t>DEDUCCIONES POR DOBLE IMPOSICIÓN INTERNA RDLEG 4/2004. Pendiente de aplicación en periodos futuros. Ejercicio de generación. 2011 [01249]</t>
  </si>
  <si>
    <t>DEDUCCIONES POR DOBLE IMPOSICIÓN INTERNA RDLEG 4/2004. Deducción pendiente. Ejercicio de generación. 2012 [05478]</t>
  </si>
  <si>
    <t>DEDUCCIONES POR DOBLE IMPOSICIÓN INTERNA RDLEG 4/2004. Aplicado en esta liquidación. Ejercicio de generación. 2012 [05480]</t>
  </si>
  <si>
    <t>DEDUCCIONES POR DOBLE IMPOSICIÓN INTERNA RDLEG 4/2004. Pendiente de aplicación en periodos futuros. Ejercicio de generación. 2012 [01250]</t>
  </si>
  <si>
    <t>DEDUCCIONES POR DOBLE IMPOSICIÓN INTERNA RDLEG 4/2004. Deducción pendiente. Ejercicio de generación. 2013 [05481]</t>
  </si>
  <si>
    <t>DEDUCCIONES POR DOBLE IMPOSICIÓN INTERNA RDLEG 4/2004. Aplicado en esta liquidación. Ejercicio de generación. 2013 [05483]</t>
  </si>
  <si>
    <t>DEDUCCIONES POR DOBLE IMPOSICIÓN INTERNA RDLEG 4/2004. Pendiente de aplicación en periodos futuros. Ejercicio de generación. 2013 [01251]</t>
  </si>
  <si>
    <t>DEDUCCIONES POR DOBLE IMPOSICIÓN INTERNA RDLEG 4/2004. Deducción pendiente. Ejercicio de generación. 2014 [05484]</t>
  </si>
  <si>
    <t>DEDUCCIONES POR DOBLE IMPOSICIÓN INTERNA RDLEG4/2004. Aplicado en esta liquidación. Ejercicio de generación. 2014 [05486]</t>
  </si>
  <si>
    <t>DEDUCCIONES POR DOBLE IMPOSICIÓN INTERNA RDLEG 4/2004. Pendiente de aplicación en periodos futuros. Ejercicio de generación. 2014 [01252]</t>
  </si>
  <si>
    <t>Deducciones doble imposición interna (DT 23ª.1 LIS). DI interna ejerc. anteriores: DI interna 2015. Deducción pendiente [02003]</t>
  </si>
  <si>
    <t>Deducciones doble imposición interna (DT 23ª.1 LIS). DI interna ejerc. anteriores: DI interna 2015  Aplicado en esta liquidación  [02005]</t>
  </si>
  <si>
    <t>Deducciones doble imposición interna (DT 23ª.1 LIS). DI interna ejerc. anteriores: DI interna 2015 Pendiente de aplicación en períodos futuros [02006]</t>
  </si>
  <si>
    <t>Deducciones doble imposición interna (DT 23ª.1 LIS). DI interna ejerc. anteriores: DI interna 2016. Deducción pendiente [02007]</t>
  </si>
  <si>
    <t>Deducciones doble imposición interna (DT 23ª.1 LIS). DI interna ejerc. anteriores: DI interna 2016  Aplicado en esta liquidación  [02009]</t>
  </si>
  <si>
    <t>Deducciones doble imposición interna (DT 23ª.1 LIS). DI interna ejerc. anteriores: DI interna 2016 Pendiente de aplicación en períodos futuros [02010]</t>
  </si>
  <si>
    <t>Deducciones doble imposición interna (DT 23ª.1 LIS). DI interna ejerc. anteriores: DI interna 2017. Deducción pendiente [00266]</t>
  </si>
  <si>
    <t>Deducciones doble imposición interna (DT 23ª.1 LIS). DI interna ejerc. anteriores: DI interna 2017.  Aplicado en esta liquidación  [00268]</t>
  </si>
  <si>
    <t>Deducciones doble imposición interna (DT 23ª.1 LIS). DI interna ejerc. anteriores: DI interna 2017. Pendiente de aplicación en períodos futuros [00269]</t>
  </si>
  <si>
    <t>Deducciones doble imposición interna (DT 23ª.1 LIS). DI interna ejerc. anteriores: DI interna 2018. Deducción pendiente [03395]</t>
  </si>
  <si>
    <t>Deducciones doble imposición interna (DT 23ª.1 LIS). DI interna ejerc. anteriores: DI interna 2018.  Aplicado en esta liquidación  [03397]</t>
  </si>
  <si>
    <t>Deducciones doble imposición interna (DT 23ª.1 LIS). DI interna ejerc. anteriores: DI interna 2018. Pendiente de aplicación en períodos futuros [03398]</t>
  </si>
  <si>
    <t>Deducciones doble imposición interna (DT 23ª.1 LIS). DI interna ejerc. anteriores: DI interna 2019. Deducción pendiente [00992]</t>
  </si>
  <si>
    <t>Deducciones doble imposición interna (DT 23ª.1 LIS). DI interna ejerc. anteriores: DI interna 2019.  Aplicado en esta liquidación [00994]</t>
  </si>
  <si>
    <t>Deducciones doble imposición interna (DT 23ª.1 LIS). DI interna ejerc. anteriores: DI interna 2019. Pendiente de aplicación en períodos futuros [00995]</t>
  </si>
  <si>
    <t>Deducciones doble imposición interna (DT 23ª.1 LIS). DI interna ejerc. anteriores: DI interna 2020. Deducción pendiente [04011]</t>
  </si>
  <si>
    <t>Deducciones doble imposición interna (DT 23ª.1 LIS). DI interna ejerc. anteriores: DI interna 2020.  Aplicado en esta liquidación [04013]</t>
  </si>
  <si>
    <t>Deducciones doble imposición interna (DT 23ª.1 LIS). DI interna ejerc. anteriores: DI interna 2020. Pendiente de aplicación en períodos futuros [04014]</t>
  </si>
  <si>
    <t>Deducciones doble imposición interna (DT 23ª.1 LIS). DI interna ejerc. anteriores: DI interna 2021. Deducción pendiente [04512]</t>
  </si>
  <si>
    <t>Deducciones doble imposición interna (DT 23ª.1 LIS). DI interna ejerc. anteriores: DI interna 2021.  Aplicado en esta liquidación [04514]</t>
  </si>
  <si>
    <t>Deducciones doble imposición interna (DT 23ª.1 LIS). DI interna ejerc. anteriores: DI interna 2021. Pendiente de aplicación en períodos futuros [04515]</t>
  </si>
  <si>
    <t>Deducciones doble imposición interna (DT 23ª.1 LIS). DI interna ejerc. anteriores: DI interna 2022. Deducción pendiente [03703]</t>
  </si>
  <si>
    <t>Deducciones doble imposición interna (DT 23ª.1 LIS). DI interna ejerc. anteriores: DI interna 2022.  Aplicado en esta liquidación [03705]</t>
  </si>
  <si>
    <t>Deducciones doble imposición interna (DT 23ª.1 LIS). DI interna ejerc. anteriores: DI interna 2022. Pendiente de aplicación en períodos futuros [03706]</t>
  </si>
  <si>
    <t>Deducciones doble imposición interna (DT 23ª.1 LIS). Deducción generada. Total [02018]</t>
  </si>
  <si>
    <t>Deducciones doble imposición interna (DT 23ª.1 LIS). Aplicado en esta liquidación. Total [02019]</t>
  </si>
  <si>
    <t>Deducciones doble imposición interna (DT 23ª.1 LIS). Pendiente de aplicación en periodos futuros. Total [02020]</t>
  </si>
  <si>
    <t>DEDUCCIONES POR DOBLE IMPOSICIÓN INTERNACIONAL RDLEG 4/2004. Deducción pendiente. Ejercicio de generación 2005 [05490]</t>
  </si>
  <si>
    <t>DEDUCCIONES POR DOBLE IMPOSICIÓN INTERNACIONAL RDLEG 4/2004.Aplicado en esta liquidación. Ejercicio de generación 2005 [05492]</t>
  </si>
  <si>
    <t>DEDUCCIONES POR DOBLE IMPOSICIÓN INTERNACIONAL RDLEG 4/2004. Pendiente de aplicación en periodos futuros.Ejercicio de generación 2005 [02021]</t>
  </si>
  <si>
    <t>DEDUCCIONES POR DOBLE IMPOSICIÓN INTERNACIONAL RDLEG 4/2004. Deducción pendiente. Ejercicio de generación 2006 [05493]</t>
  </si>
  <si>
    <t>DEDUCCIONES POR DOBLE IMPOSICIÓN INTERNACIONAL RDLEG 4/2004.Aplicado en esta liquidación. Ejercicio de generación 2006 [05495]</t>
  </si>
  <si>
    <t>DEDUCCIONES POR DOBLE IMPOSICIÓN INTERNACIONAL RDLEG 4/2004. Pendiente de aplicación en periodos futuros.Ejercicio de generación 2006 [01263]</t>
  </si>
  <si>
    <t>DEDUCCIONES POR DOBLE IMPOSICIÓN INTERNACIONAL RDLEG 4/2004. Deducción pendiente. Ejercicio de generación 2007 [05496]</t>
  </si>
  <si>
    <t>DEDUCCIONES POR DOBLE IMPOSICIÓN INTERNACIONAL RDLEG 4/2004.Aplicado en esta liquidación. Ejercicio de generación 2007 [05498]</t>
  </si>
  <si>
    <t>DEDUCCIONES POR DOBLE IMPOSICIÓN INTERNACIONAL RDLEG 4/2004. Pendiente de aplicación en periodos futuros.Ejercicio de generación 2007 [01264]</t>
  </si>
  <si>
    <t>DEDUCCIONES POR DOBLE IMPOSICIÓN INTERNACIONAL RDLEG 4/2004. Deducción pendiente. Ejercicio de generación 2008 [05499]</t>
  </si>
  <si>
    <t>DEDUCCIONES POR DOBLE IMPOSICIÓN INTERNACIONAL RDLEG 4/2004.Aplicado en esta liquidación. Ejercicio de generación 2008 [05501]</t>
  </si>
  <si>
    <t>DEDUCCIONES POR DOBLE IMPOSICIÓN INTERNACIONAL RDLEG 4/2004. Pendiente de aplicación en periodos futuros.Ejercicio de generación 2008 [01265]</t>
  </si>
  <si>
    <t>DEDUCCIONES POR DOBLE IMPOSICIÓN INTERNACIONAL RDLEG 4/2004. Deducción pendiente. Ejercicio de generación 2009 [05502]</t>
  </si>
  <si>
    <t>DEDUCCIONES POR DOBLE IMPOSICIÓN INTERNACIONAL RDLEG 4/2004.Aplicado en esta liquidación. Ejercicio de generación 2009 [05504]</t>
  </si>
  <si>
    <t>DEDUCCIONES POR DOBLE IMPOSICIÓN INTERNACIONAL RDLEG 4/2004. Pendiente de aplicación en periodos futuros.Ejercicio de generación 2009 [01266]</t>
  </si>
  <si>
    <t>DEDUCCIONES POR DOBLE IMPOSICIÓN INTERNACIONAL RDLEG 4/2004. Deducción pendiente. Ejercicio de generación 2010 [05505]</t>
  </si>
  <si>
    <t>DEDUCCIONES POR DOBLE IMPOSICIÓN INTERNACIONAL RDLEG 4/2004.Aplicado en esta liquidación. Ejercicio de generación 2010 [05507]</t>
  </si>
  <si>
    <t>DEDUCCIONES POR DOBLE IMPOSICIÓN INTERNACIONAL RDLEG 4/2004. Deducción pendiente. Ejercicio de generación 2011 [05508]</t>
  </si>
  <si>
    <t>DEDUCCIONES POR DOBLE IMPOSICIÓN INTERNACIONAL RDLEG 4/2004.Aplicado en esta liquidación. Ejercicio de generación 2011 [05510]</t>
  </si>
  <si>
    <t>DEDUCCIONES POR DOBLE IMPOSICIÓN INTERNACIONAL RDLEG 4/2004. Pendiente de aplicación en periodos futuros.Ejercicio de generación 2011 [01268]</t>
  </si>
  <si>
    <t>DEDUCCIONES POR DOBLE IMPOSICIÓN INTERNACIONAL RDLEG 4/2004. Deducción pendiente. Ejercicio de generación 2012 [05511]</t>
  </si>
  <si>
    <t>DEDUCCIONES POR DOBLE IMPOSICIÓN INTERNACIONAL RDLEG 4/2004.Aplicado en esta liquidación. Ejercicio de generación 2012 [05513]</t>
  </si>
  <si>
    <t>DEDUCCIONES POR DOBLE IMPOSICIÓN INTERNACIONAL RDLEG 4/2004. Pendiente de aplicación en periodos futuros.Ejercicio de generación 2012 [01269]</t>
  </si>
  <si>
    <t>DEDUCCIONES POR DOBLE IMPOSICIÓN INTERNACIONAL RDLEG 4/2004. Deducción pendiente. Ejercicio de generación 2013 [05514]</t>
  </si>
  <si>
    <t>DEDUCCIONES POR DOBLE IMPOSICIÓN INTERNACIONAL RDLEG 4/2004.Aplicado en esta liquidación. Ejercicio de generación 2013 [05516]</t>
  </si>
  <si>
    <t>DEDUCCIONES POR DOBLE IMPOSICIÓN INTERNACIONAL RDLEG 4/2004. Pendiente de aplicación en periodos futuros.Ejercicio de generación 2013 [01909]</t>
  </si>
  <si>
    <t>DEDUCCIONES POR DOBLE IMPOSICIÓN INTERNACIONAL RDLEG 4/2004. Deducción pendiente. Ejercicio de generación 2014 [05517]</t>
  </si>
  <si>
    <t>DEDUCCIONES POR DOBLE IMPOSICIÓN INTERNACIONAL RDLEG 4/2004.Aplicado en esta liquidación. Ejercicio de generación 2014 [05519]</t>
  </si>
  <si>
    <t>DEDUCCIONES POR DOBLE IMPOSICIÓN INTERNACIONAL RDLEG 4/2004. Pendiente de aplicación en periodos futuros.Ejercicio de generación 2014 [02305]</t>
  </si>
  <si>
    <t>DEDUCCIONES POR DOBLE IMPOSICIÓN INTERNACIONAL RDLEG 4/2004. Pendiente de aplicación en periodos futuros.Total períodos anteriores [01270]</t>
  </si>
  <si>
    <t>&lt;/T22012A10&gt;</t>
  </si>
  <si>
    <t>Deducciones doble imposición internacional LIS. DI internacional períodos anteriores. DI internacional 2015. Deducción pendiente [05523]</t>
  </si>
  <si>
    <t>Deducciones doble imposición internacional LIS. DI internacional períodos anteriores. DI internacional 2015. Aplicado en esta liquidación [05525]</t>
  </si>
  <si>
    <t>Deducciones doble imposición internacional LIS. DI internacional períodos anteriores. DI internacional 2015. Pendiente de aplicación períodos futuros [05526]</t>
  </si>
  <si>
    <t>Deducciones doble imposición internacional LIS. DI internacional períodos anteriores. DI internacional 2016. Deducción pendiente [02022]</t>
  </si>
  <si>
    <t>Deducciones doble imposición internacional LIS. DI internacional períodos anteriores. DI internacional 2016. Aplicado en esta liquidación [02024]</t>
  </si>
  <si>
    <t>Deducciones doble imposición internacional LIS. DI internacional períodos anteriores. DI internacional 2016. Pendiente de aplicación períodos futuros [02025]</t>
  </si>
  <si>
    <t>Deducciones doble imposición internacional LIS. DI internacional períodos anteriores. DI internacional 2017. Deducción pendiente [00270]</t>
  </si>
  <si>
    <t>Deducciones doble imposición internacional LIS. DI internacional períodos anteriores. DI internacional 2017. Aplicado en esta liquidación [00272]</t>
  </si>
  <si>
    <t>Deducciones doble imposición internacional LIS. DI internacional períodos anteriores. DI internacional 2017. Pendiente de aplicación períodos futuros [00273]</t>
  </si>
  <si>
    <t>Deducciones doble imposición internacional LIS. DI internacional períodos anteriores. DI internacional 2018. Deducción pendiente [03399]</t>
  </si>
  <si>
    <t>Deducciones doble imposición internacional LIS. DI internacional períodos anteriores. DI internacional 2018. Aplicado en esta liquidación [03401]</t>
  </si>
  <si>
    <t>Deducciones doble imposición internacional LIS. DI internacional períodos anteriores. DI internacional 2018. Pendiente de aplicación períodos futuros [03402]</t>
  </si>
  <si>
    <t>Deducciones doble imposición internacional LIS. DI internacional períodos anteriores. DI internacional 2019. Deducción pendiente [00996]</t>
  </si>
  <si>
    <t>Deducciones doble imposición internacional LIS. DI internacional períodos anteriores. DI internacional 2019. Aplicado en esta liquidación [00998]</t>
  </si>
  <si>
    <t>Deducciones doble imposición internacional LIS. DI internacional períodos anteriores. DI internacional 2019. Pendiente de aplicación períodos futuros [00999]</t>
  </si>
  <si>
    <t>Deducciones doble imposición internacional LIS. DI internacional períodos anteriores. DI internacional 2020. Deducción pendiente [04015]</t>
  </si>
  <si>
    <t>Deducciones doble imposición internacional LIS. DI internacional períodos anteriores. DI internacional 2020. Aplicado en esta liquidación [04017]</t>
  </si>
  <si>
    <t>Deducciones doble imposición internacional LIS. DI internacional períodos anteriores. DI internacional 2020. Pendiente de aplicación períodos futuros [04018]</t>
  </si>
  <si>
    <t>Deducciones doble imposición internacional LIS. DI internacional períodos anteriores. DI internacional 2021. Deducción pendiente [04516]</t>
  </si>
  <si>
    <t>Deducciones doble imposición internacional LIS. DI internacional períodos anteriores. DI internacional 2021. Aplicado en esta liquidación [04518]</t>
  </si>
  <si>
    <t>Deducciones doble imposición internacional LIS. DI internacional períodos anteriores. DI internacional 2021. Pendiente de aplicación períodos futuros [04519]</t>
  </si>
  <si>
    <t>Deducciones doble imposición internacional LIS. DI internacional períodos anteriores. DI internacional 2022. Deducción pendiente [03707]</t>
  </si>
  <si>
    <t>Deducciones doble imposición internacional LIS. DI internacional períodos anteriores. DI internacional 2022. Aplicado en esta liquidación [03709]</t>
  </si>
  <si>
    <t>Deducciones doble imposición internacional LIS. DI internacional períodos anteriores. DI internacional 2022. Pendiente de aplicación períodos futuros [06130]</t>
  </si>
  <si>
    <t>Deducciones doble imposición internacional LIS. DI internacional períodos anteriores. Total. Deducción pendiente [05527]</t>
  </si>
  <si>
    <t>Deducciones doble imposición internacional LIS. DI internacional períodos anteriores. Total. Aplicado en esta liquidación [05529]</t>
  </si>
  <si>
    <t>Deducciones doble imposición internacional LIS. DI internacional períodos anteriores. Total. Pendiente de aplicación períodos futuros [05530]</t>
  </si>
  <si>
    <t>&lt;/T22012A11&gt;</t>
  </si>
  <si>
    <t>Impuesto Sobre Sociedades. Régimen de consolidación Fiscal. TOTAL GRUPO. DEDUCCIONES INDIVIDUALES PENDIENTES DE APLICAR AL INCORPORARSE AL GRUPO</t>
  </si>
  <si>
    <t>DEDUCCIONES POR DOBLE IMPOSICIÓN INTERNA RDLEG 4/2004. Deducción pendiente. Ejercicio de generación. 2008 [01279]</t>
  </si>
  <si>
    <t>DEDUCCIONES POR DOBLE IMPOSICIÓN INTERNA RDLEG 4/2004. Aplicado en esta liquidación. Ejercicio de generación. 2008 [01281]</t>
  </si>
  <si>
    <t>DEDUCCIONES POR DOBLE IMPOSICIÓN INTERNA RDLEG 4/2004. Pendiente de aplicación en periodos futuros. Ejercicio de generación. 2008 [02026]</t>
  </si>
  <si>
    <t>DEDUCCIONES POR DOBLE IMPOSICIÓN INTERNA RDLEG 4/2004.Per. ant: Ded. pendiente. Ejercicio de generación. 2009 [01283]</t>
  </si>
  <si>
    <t>DEDUCCIONES POR DOBLE IMPOSICIÓN INTERNA RDLEG 4/2004. Aplicado en esta liquidación. Ejercicio de generación. 2009 [01285]</t>
  </si>
  <si>
    <t>DEDUCCIONES POR DOBLE IMPOSICIÓN INTERNA RDLEG 4/2004. Pendiente de aplicación en periodos futuros. Ejercicio de generación. 2009 [01286]</t>
  </si>
  <si>
    <t>DEDUCCIONES POR DOBLE IMPOSICIÓN INTERNA RDLEG 4/2004. Deducción pendiente. Ejercicio de generación. 2010 [01287]</t>
  </si>
  <si>
    <t>DEDUCCIONES POR DOBLE IMPOSICIÓN INTERNA RDLEG 4/2004. Aplicado en esta liquidación. Ejercicio de generación. 2010 [01289]</t>
  </si>
  <si>
    <t>DEDUCCIONES POR DOBLE IMPOSICIÓN INTERNA RDLEG 4/2004. Pendiente de aplicación en periodos futuros. Ejercicio de generación. 2010 [01290]</t>
  </si>
  <si>
    <t>DEDUCCIONES POR DOBLE IMPOSICIÓN INTERNA RDLEG 4/2004. Deducción pendiente. Ejercicio de generación. 2011 [01291]</t>
  </si>
  <si>
    <t>DEDUCCIONES POR DOBLE IMPOSICIÓN INTERNA RDLEG 4/2004. Aplicado en esta liquidación. Ejercicio de generación. 2011 [01293]</t>
  </si>
  <si>
    <t>DEDUCCIONES POR DOBLE IMPOSICIÓN INTERNA RDLEG 4/2004. Pendiente de aplicación en periodos futuros. Ejercicio de generación. 2011 [01294]</t>
  </si>
  <si>
    <t>DEDUCCIONES POR DOBLE IMPOSICIÓN INTERNA RDLEG 4/2004. Deducción pendiente. Ejercicio de generación. 2012 [01295]</t>
  </si>
  <si>
    <t>DEDUCCIONES POR DOBLE IMPOSICIÓN INTERNA RDLEG 4/2004. Aplicado en esta liquidación. Ejercicio de generación. 2012 [01297]</t>
  </si>
  <si>
    <t>DEDUCCIONES POR DOBLE IMPOSICIÓN INTERNA RDLEG 4/2004. Pendiente de aplicación en periodos futuros. Ejercicio de generación. 2012 [01298]</t>
  </si>
  <si>
    <t>DEDUCCIONES POR DOBLE IMPOSICIÓN INTERNA RDLEG 4/2004. Deducción pendiente. Ejercicio de generación. 2013 [01299]</t>
  </si>
  <si>
    <t>DEDUCCIONES POR DOBLE IMPOSICIÓN INTERNA RDLEG 4/2004. Aplicado en esta liquidación. Ejercicio de generación. 2013 [01301]</t>
  </si>
  <si>
    <t>DEDUCCIONES POR DOBLE IMPOSICIÓN INTERNA RDLEG 4/2004. Pendiente de aplicación en periodos futuros. Ejercicio de generación. 2013 [01302]</t>
  </si>
  <si>
    <t>DEDUCCIONES POR DOBLE IMPOSICIÓN INTERNA RDLEG 4/2004. Deducción pendiente. Ejercicio de generación. 2014 [01303]</t>
  </si>
  <si>
    <t>DEDUCCIONES POR DOBLE IMPOSICIÓN INTERNA RDLEG 4/2004. Aplicado en esta liquidación. Ejercicio de generación. 2014 [01305]</t>
  </si>
  <si>
    <t>DEDUCCIONES POR DOBLE IMPOSICIÓN INTERNA RDLEG 4/2004. Pendiente de aplicación en periodos futuros. Ejercicio de generación. 2014  [01306]</t>
  </si>
  <si>
    <t>Deducciones doble imposición interna (DT 23ª.1 LIS). DI interna ejerc. anteriores: DI interna 2015. Deducción pendiente [02027]</t>
  </si>
  <si>
    <t>Deducciones doble imposición interna (DT 23ª.1 LIS). DI interna ejerc. anteriores: DI interna 2015. Aplicado en esta liquidación [02029]</t>
  </si>
  <si>
    <t>Deducciones doble imposición interna (DT 23ª.1 LIS). DI interna ejerc. anteriores: DI interna 2015. Pendiente de aplicación en períodos futuros [02030]</t>
  </si>
  <si>
    <t>Deducciones doble imposición interna (DT 23ª.1 LIS). DI interna ejerc. anteriores: DI interna 2016. Deducción pendiente [02031]</t>
  </si>
  <si>
    <t>Deducciones doble imposición interna (DT 23ª.1 LIS). DI interna ejerc. anteriores: DI interna 2016. Aplicado en esta liquidación [00511]</t>
  </si>
  <si>
    <t>Deducciones doble imposición interna (DT 23ª.1 LIS). DI interna ejerc. anteriores: DI interna 2016. Pendiente de aplicación en períodos futuros [00512]</t>
  </si>
  <si>
    <t>Deducciones doble imposición interna (DT 23ª.1 LIS). DI interna ejerc. anteriores: DI interna 2017. Deducción pendiente [00274]</t>
  </si>
  <si>
    <t>Deducciones doble imposición interna (DT 23ª.1 LIS). DI interna ejerc. anteriores: DI interna 2017. Aplicado en esta liquidación [00276]</t>
  </si>
  <si>
    <t>Deducciones doble imposición interna (DT 23ª.1 LIS). DI interna ejerc. anteriores: DI interna 2017. Pendiente de aplicación en períodos futuros [00282]</t>
  </si>
  <si>
    <t>Deducciones doble imposición interna (DT 23ª.1 LIS). DI interna ejerc. anteriores: DI interna 2018. Deducción pendiente [03403]</t>
  </si>
  <si>
    <t>Deducciones doble imposición interna (DT 23ª.1 LIS). DI interna ejerc. anteriores: DI interna 2018. Aplicado en esta liquidación [03405]</t>
  </si>
  <si>
    <t>Deducciones doble imposición interna (DT 23ª.1 LIS). DI interna ejerc. anteriores: DI interna 2018. Pendiente de aplicación en períodos futuros [03406]</t>
  </si>
  <si>
    <t>Deducciones doble imposición interna (DT 23ª.1 LIS). DI interna ejerc. anteriores: DI interna 2019. Deducción pendiente [01000]</t>
  </si>
  <si>
    <t>Deducciones doble imposición interna (DT 23ª.1 LIS). DI interna ejerc. anteriores: DI interna 2019. Aplicado en esta liquidación [01083]</t>
  </si>
  <si>
    <t>Deducciones doble imposición interna (DT 23ª.1 LIS). DI interna ejerc. anteriores: DI interna 2019. Pendiente de aplicación en períodos futuros [01084]</t>
  </si>
  <si>
    <t>Deducciones doble imposición interna (DT 23ª.1 LIS). DI interna ejerc. anteriores: DI interna 2020. Deducción pendiente [04019]</t>
  </si>
  <si>
    <t>Deducciones doble imposición interna (DT 23ª.1 LIS). DI interna ejerc. anteriores: DI interna 2020. Aplicado en esta liquidación [04021]</t>
  </si>
  <si>
    <t>Deducciones doble imposición interna (DT 23ª.1 LIS). DI interna ejerc. anteriores: DI interna 2020. Pendiente de aplicación en períodos futuros [04022]</t>
  </si>
  <si>
    <t>Deducciones doble imposición interna (DT 23ª.1 LIS). DI interna ejerc. anteriores: DI interna 2021. Aplicado en esta liquidación [04522]</t>
  </si>
  <si>
    <t>Deducciones doble imposición interna (DT 23ª.1 LIS). DI interna ejerc. anteriores: DI interna 2021. Pendiente de aplicación en períodos futuros [04523]</t>
  </si>
  <si>
    <t>Deducciones doble imposición interna (DT 23ª.1 LIS). DI interna ejerc. anteriores: DI interna 2022. Deducción pendiente [03588]</t>
  </si>
  <si>
    <t>Deducciones doble imposición interna (DT 23ª.1 LIS). DI interna ejerc. anteriores: DI interna 2022. Aplicado en esta liquidación [06132]</t>
  </si>
  <si>
    <t>Deducciones doble imposición interna (DT 23ª.1 LIS). DI interna ejerc. anteriores: DI interna 2022. Pendiente de aplicación en períodos futuros [06133]</t>
  </si>
  <si>
    <r>
      <t xml:space="preserve">Deducciones doble imposición interna (DT 23ª.1 LIS). DI interna ejerc. anteriores: DI interna </t>
    </r>
    <r>
      <rPr>
        <sz val="9"/>
        <rFont val="Arial"/>
        <family val="2"/>
      </rPr>
      <t>2023. Deducción pendiente [02151]</t>
    </r>
  </si>
  <si>
    <r>
      <t xml:space="preserve">Deducciones doble imposición interna (DT 23ª.1 LIS). DI interna ejerc. anteriores: DI interna </t>
    </r>
    <r>
      <rPr>
        <sz val="9"/>
        <rFont val="Arial"/>
        <family val="2"/>
      </rPr>
      <t>2023. Aplicado en esta liquidación [02153]</t>
    </r>
  </si>
  <si>
    <r>
      <t xml:space="preserve">Deducciones doble imposición interna (DT 23ª.1 LIS). DI interna ejerc. anteriores: DI interna </t>
    </r>
    <r>
      <rPr>
        <sz val="9"/>
        <rFont val="Arial"/>
        <family val="2"/>
      </rPr>
      <t>2023. Pendiente de aplicación en períodos futuros [02154]</t>
    </r>
  </si>
  <si>
    <t>DEDUCCIONES POR DOBLE IMPOSICIÓN INTERNACIONAL RDLEG 4/2004. Aplicado en esta liquidación. Total.  [00515]</t>
  </si>
  <si>
    <t>DEDUCCIONES POR DOBLE IMPOSICIÓN INTERNACIONAL RDLEG 4/2004. Deducción pendiente. Ejercicio de generación 2005. [01315]</t>
  </si>
  <si>
    <t>DEDUCCIONES POR DOBLE IMPOSICIÓN INTERNACIONAL RDLEG 4/2004. Aplicado en esta liquidación. Ejercicio de generación 2005 [01317]</t>
  </si>
  <si>
    <t>DEDUCCIONES POR DOBLE IMPOSICIÓN INTERNACIONAL RDLEG 4/2004. Pendiente de aplicación en periodos futuros. Ejercicio de generación 2005 [02039]</t>
  </si>
  <si>
    <t>DEDUCCIONES POR DOBLE IMPOSICIÓN INTERNACIONAL RDLEG 4/2004. Deducción pendiente. Ejercicio de generación 2006. [01319]</t>
  </si>
  <si>
    <t>DEDUCCIONES POR DOBLE IMPOSICIÓN INTERNACIONAL RDLEG 4/2004. Aplicado en esta liquidación. Ejercicio de generación 2006 [01321]</t>
  </si>
  <si>
    <t>DEDUCCIONES POR DOBLE IMPOSICIÓN INTERNACIONAL RDLEG 4/2004. Pendiente de aplicación en periodos futuros. Ejercicio de generación 2006 [01322]</t>
  </si>
  <si>
    <t>DEDUCCIONES POR DOBLE IMPOSICIÓN INTERNACIONAL RDLEG 4/2004. Deducción pendiente. Ejercicio de generación 2007. [01323]</t>
  </si>
  <si>
    <t>DEDUCCIONES POR DOBLE IMPOSICIÓN INTERNACIONAL RDLEG 4/2004. Aplicado en esta liquidación. Ejercicio de generación 2007 [01325]</t>
  </si>
  <si>
    <t>DEDUCCIONES POR DOBLE IMPOSICIÓN INTERNACIONAL RDLEG 4/2004. Pendiente de aplicación en periodos futuros. Ejercicio de generación 2007 [01326]</t>
  </si>
  <si>
    <t>DEDUCCIONES POR DOBLE IMPOSICIÓN INTERNACIONAL RDLEG 4/2004. Deducción pendiente. Ejercicio de generación 2008. [01327]</t>
  </si>
  <si>
    <t>DEDUCCIONES POR DOBLE IMPOSICIÓN INTERNACIONAL RDLEG 4/2004. Aplicado en esta liquidación. Ejercicio de generación 2008 [01329]</t>
  </si>
  <si>
    <t>DEDUCCIONES POR DOBLE IMPOSICIÓN INTERNACIONAL RDLEG 4/2004. Pendiente de aplicación en periodos futuros. Ejercicio de generación 2008 [01330]</t>
  </si>
  <si>
    <t>DEDUCCIONES POR DOBLE IMPOSICIÓN INTERNACIONAL RDLEG 4/2004. Deducción pendiente. Ejercicio de generación 2009. [01331]</t>
  </si>
  <si>
    <t>DEDUCCIONES POR DOBLE IMPOSICIÓN INTERNACIONAL RDLEG 4/2004. Aplicado en esta liquidación. Ejercicio de generación 2009 [01333]</t>
  </si>
  <si>
    <t>DEDUCCIONES POR DOBLE IMPOSICIÓN INTERNACIONAL RDLEG 4/2004. Pendiente de aplicación en periodos futuros. Ejercicio de generación 2009 [01334]</t>
  </si>
  <si>
    <t>DEDUCCIONES POR DOBLE IMPOSICIÓN INTERNACIONAL RDLEG 4/2004. Deducción pendiente. Ejercicio de generación 2010. [01335]</t>
  </si>
  <si>
    <t>DEDUCCIONES POR DOBLE IMPOSICIÓN INTERNACIONAL RDLEG 4/2004. Aplicado en esta liquidación. Ejercicio de generación 2010 [01337]</t>
  </si>
  <si>
    <t>DEDUCCIONES POR DOBLE IMPOSICIÓN INTERNACIONAL RDLEG 4/2004. Pendiente de aplicación en periodos futuros. Ejercicio de generación 2010 [01338]</t>
  </si>
  <si>
    <t>DEDUCCIONES POR DOBLE IMPOSICIÓN INTERNACIONAL RDL 4/2004. Deducción pendiente. Ejercicio de generación 2011. [01339]</t>
  </si>
  <si>
    <t>DEDUCCIONES POR DOBLE IMPOSICIÓN INTERNACIONAL RDLEG 4/2004. Aplicado en esta liquidación. Ejercicio de generación 2011 [01341]</t>
  </si>
  <si>
    <t>DEDUCCIONES POR DOBLE IMPOSICIÓN INTERNACIONAL RDLEG 4/2004. Pendiente de aplicación en periodos futuros. Ejercicio de generación 2011 [01342]</t>
  </si>
  <si>
    <t>DEDUCCIONES POR DOBLE IMPOSICIÓN INTERNACIONAL RDLEG 4/2004. Deducción pendiente. Ejercicio de generación 2012. [01343]</t>
  </si>
  <si>
    <t>DEDUCCIONES POR DOBLE IMPOSICIÓN INTERNACIONAL RDLEG 4/2004. Aplicado en esta liquidación. Ejercicio de generación 2012 [01345]</t>
  </si>
  <si>
    <t>DEDUCCIONES POR DOBLE IMPOSICIÓN INTERNACIONAL RDLEG 4/2004. Pendiente de aplicación en periodos futuros. Ejercicio de generación 2012 [01346]</t>
  </si>
  <si>
    <t>DEDUCCIONES POR DOBLE IMPOSICIÓN INTERNACIONAL RDLEG 4/2004. Deducción pendiente. Ejercicio de generación 2013 [01910]</t>
  </si>
  <si>
    <t>DEDUCCIONES POR DOBLE IMPOSICIÓN INTERNACIONAL RDLEG 4/2004. Aplicado en esta liquidación. Ejercicio de generación 2013 [01912]</t>
  </si>
  <si>
    <t>DEDUCCIONES POR DOBLE IMPOSICIÓN INTERNACIONAL RDLEG 4/2004. Pendiente de aplicación en periodos futuros. Ejercicio de generación 2013 [01913]</t>
  </si>
  <si>
    <t>DEDUCCIONES POR DOBLE IMPOSICIÓN INTERNACIONAL RDLEG 4/2004. Deducción pendiente. Ejercicio de generación 2014 [02306]</t>
  </si>
  <si>
    <t>DEDUCCIONES POR DOBLE IMPOSICIÓN INTERNACIONAL RDLEG 4/2004. Aplicado en esta liquidación. Ejercicio de generación 2014 [02308]</t>
  </si>
  <si>
    <t>Deducciones doble imposición internacional LIS. DI internac. períodos anteriores. DI internacional 2015. Deducción pendiente [05557]</t>
  </si>
  <si>
    <t>Deducciones doble imposición internacional LIS. DI internac. períodos anteriores. DI internacional 2015. Aplicado en esta liquidación [05559]</t>
  </si>
  <si>
    <t>Deducciones doble imposición internacional LIS. DI internac. períodos anteriores. DI internacional 2015. Pendiente de aplicación períodos futuros [05560]</t>
  </si>
  <si>
    <t>Deducciones doble imposición internacional LIS. DI internac. períodos anteriores. DI internacional 2016. Deducción pendiente [00517]</t>
  </si>
  <si>
    <t>Deducciones doble imposición internacional LIS. DI internac. períodos anteriores. DI internacional 2016. Aplicado en esta liquidación [00519]</t>
  </si>
  <si>
    <t>Deducciones doble imposición internacional LIS. DI internac. períodos anteriores. DI internacional 2016. Pendiente de aplicación períodos futuros [02043]</t>
  </si>
  <si>
    <t>Deducciones doble imposición internacional LIS. DI internac. períodos anteriores. DI internacional 2017. Deducción pendiente [00283]</t>
  </si>
  <si>
    <t>Deducciones doble imposición internacional LIS. DI internac. períodos anteriores. DI internacional 2017. Aplicado en esta liquidación [00285]</t>
  </si>
  <si>
    <t>Deducciones doble imposición internacional LIS. DI internac. períodos anteriores. DI internacional 2017. Pendiente de aplicación períodos futuros [00286]</t>
  </si>
  <si>
    <t>Deducciones doble imposición internacional LIS. DI internac. períodos anteriores. DI internacional 2018. Deducción pendiente [03407]</t>
  </si>
  <si>
    <t>Deducciones doble imposición internacional LIS. DI internac. períodos anteriores. DI internacional 2018. Aplicado en esta liquidación [03409]</t>
  </si>
  <si>
    <t>Deducciones doble imposición internacional LIS. DI internac. períodos anteriores. DI internacional 2018. Pendiente de aplicación períodos futuros [03410]</t>
  </si>
  <si>
    <t>Deducciones doble imposición internacional LIS. DI internac. períodos anteriores. DI internacional 2019. Deducción pendiente [01177]</t>
  </si>
  <si>
    <t>Deducciones doble imposición internacional LIS. DI internac. períodos anteriores. DI internacional 2019. Aplicado en esta liquidación [01179]</t>
  </si>
  <si>
    <t>Deducciones doble imposición internacional LIS. DI internac. períodos anteriores. DI internacional 2019. Pendiente de aplicación períodos futuros [01180]</t>
  </si>
  <si>
    <t>Deducciones doble imposición internacional LIS. DI internac. períodos anteriores. DI internacional 2020. Deducción pendiente [04023]</t>
  </si>
  <si>
    <t>Deducciones doble imposición internacional LIS. DI internac. períodos anteriores. DI internacional 2020. Aplicado en esta liquidación [04025]</t>
  </si>
  <si>
    <t>Deducciones doble imposición internacional LIS. DI internac. períodos anteriores. DI internacional 2020. Pendiente de aplicación períodos futuros [04026]</t>
  </si>
  <si>
    <t>Deducciones doble imposición internacional LIS. DI internac. períodos anteriores. DI internacional 2021. Deducción pendiente [04524]</t>
  </si>
  <si>
    <t>Deducciones doble imposición internacional LIS. DI internac. períodos anteriores. DI internacional 2021. Aplicado en esta liquidación [04526]</t>
  </si>
  <si>
    <t>Deducciones doble imposición internacional LIS. DI internac. períodos anteriores. DI internacional 2021. Pendiente de aplicación períodos futuros [04527]</t>
  </si>
  <si>
    <t>Deducciones doble imposición internacional LIS. DI internac. períodos anteriores. DI internacional 2022. Deducción pendiente [06134]</t>
  </si>
  <si>
    <t>Deducciones doble imposición internacional LIS. DI internac. períodos anteriores. DI internacional 2022. Aplicado en esta liquidación [06136]</t>
  </si>
  <si>
    <t>Deducciones doble imposición internacional LIS. DI internac. períodos anteriores. DI internacional 2022. Pendiente de aplicación períodos futuros [06137]</t>
  </si>
  <si>
    <t>Deducciones doble imposición internacional LIS. DI internac. períodos anteriores. DI internacional 2023. 2024: deducción pendiente [02156]</t>
  </si>
  <si>
    <r>
      <t xml:space="preserve">Deducciones doble imposición internacional LIS. </t>
    </r>
    <r>
      <rPr>
        <sz val="9"/>
        <rFont val="Arial"/>
        <family val="2"/>
      </rPr>
      <t>. Total Aplicado en esta liquidación [05563]</t>
    </r>
  </si>
  <si>
    <t>&lt;/T22012B00&gt;</t>
  </si>
  <si>
    <t>Deducciones individuales pendientes de aplicar al incorporarse al grupo o, en su caso, al grupo previo (art. 71).INCN y cuota íntegra. Cuota íntegra de la entidad teniendo en cuenta eliminaciones e incorporaciones . [01233]</t>
  </si>
  <si>
    <t>Deducciones individuales pendientes de aplicar al incorporarse al grupo o, en su caso, al grupo previo (art. 71).INCN y cuota íntegra. Incremento por incumplimiento reserva de nivelación (art. 105.6 LIS) [01234]</t>
  </si>
  <si>
    <t>DEDUCCIONES POR DOBLE IMPOSICIÓN INTERNA RDLEG 4/2004. Deducción pendiente. Ejercicio de generación. 2008 [01354]</t>
  </si>
  <si>
    <t>DEDUCCIONES POR DOBLE IMPOSICIÓN INTERNA RDLEG 4/2004. Aplicado en esta liquidación. Ejercicio de generación. 2008 [01356]</t>
  </si>
  <si>
    <t>DEDUCCIONES POR DOBLE IMPOSICIÓN INTERNA RDLEG 4/2004. Deducción pendiente. Ejercicio de generación. 2009 [01358]</t>
  </si>
  <si>
    <t>DEDUCCIONES POR DOBLE IMPOSICIÓN INTERNA RDLEG 4/2004. Aplicado en esta liquidación. Ejercicio de generación. 2009 [01360]</t>
  </si>
  <si>
    <t>DEDUCCIONES POR DOBLE IMPOSICIÓN INTERNA RDLEG 4/2004. Pendiente de aplicación en períodos futuros. Ejercicio de generación. 2009 [01361]</t>
  </si>
  <si>
    <t>DEDUCCIONES POR DOBLE IMPOSICIÓN INTERNA RDL 4/2004. Deducción pendiente. Ejercicio de generación. 2010 [01362]</t>
  </si>
  <si>
    <t>DEDUCCIONES POR DOBLE IMPOSICIÓN INTERNA RDLEG 4/2004. Aplicado en esta liquidación. Ejercicio de generación. 2010 [01364]</t>
  </si>
  <si>
    <t>DEDUCCIONES POR DOBLE IMPOSICIÓN INTERNA RDLEG 4/2004. Pendiente de aplicación en períodos futuros. Ejercicio de generación. 2010 [01365]</t>
  </si>
  <si>
    <t>DEDUCCIONES POR DOBLE IMPOSICIÓN INTERNA RDLEG 4/2004. Deducción pendiente. Ejercicio de generación. 2011 [01366]</t>
  </si>
  <si>
    <t>DEDUCCIONES POR DOBLE IMPOSICIÓN INTERNA RDLEG 4/2004. Aplicado en esta liquidación. Ejercicio de generación. 2011 [01368]</t>
  </si>
  <si>
    <t>DEDUCCIONES POR DOBLE IMPOSICIÓN INTERNA RDLEG 4/2004. Pendiente de aplicación en períodos futuros. Ejercicio de generación. 2011 [01369]</t>
  </si>
  <si>
    <t>DEDUCCIONES POR DOBLE IMPOSICIÓN INTERNA RDLEG 4/2004. Deducción pendiente. Ejercicio de generación. 2012 [01370]</t>
  </si>
  <si>
    <t>DEDUCCIONES POR DOBLE IMPOSICIÓN INTERNA RDLEG 4/2004. Aplicado en esta liquidación. Ejercicio de generación. 2012 [01372]</t>
  </si>
  <si>
    <t>DEDUCCIONES POR DOBLE IMPOSICIÓN INTERNA RDLEG 4/2004. Pendiente de aplicación en períodos futuros. Ejercicio de generación. 2012 [01373]</t>
  </si>
  <si>
    <t>DEDUCCIONES POR DOBLE IMPOSICIÓN INTERNA RDLEG 4/2004. Deducción pendiente. Ejercicio de generación. 2013 [01374]</t>
  </si>
  <si>
    <t>DEDUCCIONES POR DOBLE IMPOSICIÓN INTERNA RDLEG 4/2004. Aplicado en esta liquidación. Ejercicio de generación. 2013 [01376]</t>
  </si>
  <si>
    <t>DEDUCCIONES POR DOBLE IMPOSICIÓN INTERNA RDLEG 4/2004. Pendiente de aplicación en períodos futuros. Ejercicio de generación. 2013 [01377]</t>
  </si>
  <si>
    <t>DEDUCCIONES POR DOBLE IMPOSICIÓN INTERNA RDLEG 4/2004. Deducción pendiente. Ejercicio de generación. 2014 [01378]</t>
  </si>
  <si>
    <t>DEDUCCIONES POR DOBLE IMPOSICIÓN INTERNA RDLEG 4/2004. Aplicado en esta liquidación. Ejercicio de generación. 2014 [01380]</t>
  </si>
  <si>
    <t>DEDUCCIONES POR DOBLE IMPOSICIÓN INTERNA RDLEG 4/2004. Pendiente de aplicación en períodos futuros. Ejercicio de generación. 2014 [01381]</t>
  </si>
  <si>
    <t>DEDUCCIONES POR DOBLE IMPOSICIÓN INTERNA DT 23.1 LIS. DI interna. ejerc. anteriores. DI interna 2015. Deducción pendiente  [02045]</t>
  </si>
  <si>
    <t>DEDUCCIONES POR DOBLE IMPOSICIÓN INTERNA DT 23.1 LIS. DI interna. ejerc. anteriores. DI interna 2015. Aplicado en esta liquidación [02047]</t>
  </si>
  <si>
    <t>DEDUCCIONES POR DOBLE IMPOSICIÓN INTERNA DT 23.1 LIS. DI interna. ejerc. anteriores. DI interna 2015. Pendiente de aplicación en ejerc. futuros [02048]</t>
  </si>
  <si>
    <t>DEDUCCIONES POR DOBLE IMPOSICIÓN INTERNA DT 23.1 LIS. DI interna. ejerc. anteriores. DI interna 2016. Deducción pendiente [02049]</t>
  </si>
  <si>
    <t>DEDUCCIONES POR DOBLE IMPOSICIÓN INTERNA DT 23.1 LIS. DI interna. ejerc. anteriores. DI interna 2016. Aplicado en esta liquidación [00521]</t>
  </si>
  <si>
    <t>DEDUCCIONES POR DOBLE IMPOSICIÓN INTERNA DT 23.1 LIS. DI interna. ejerc. anteriores. DI interna 2016. Pendiente de aplicación en ejerc. futuros [00522]</t>
  </si>
  <si>
    <t>DEDUCCIONES POR DOBLE IMPOSICIÓN INTERNA DT 23.1 LIS. DI interna. ejerc. anteriores. DI interna 2017. Deducción pendiente [00338]</t>
  </si>
  <si>
    <t>DEDUCCIONES POR DOBLE IMPOSICIÓN INTERNA DT 23.1 LIS. DI interna. ejerc. anteriores. DI interna 2017. Aplicado en esta liquidación [00341]</t>
  </si>
  <si>
    <t>DEDUCCIONES POR DOBLE IMPOSICIÓN INTERNA DT 23.1 LIS. DI interna. ejerc. anteriores. DI interna 2017. Pendiente de aplicación en ejerc. futuros [00342]</t>
  </si>
  <si>
    <t>DEDUCCIONES POR DOBLE IMPOSICIÓN INTERNA DT 23.1 LIS. DI interna. ejerc. anteriores. DI interna 2018. Deducción pendiente [03411]</t>
  </si>
  <si>
    <t>DEDUCCIONES POR DOBLE IMPOSICIÓN INTERNA DT 23.1 LIS. DI interna. ejerc. anteriores. DI interna 2018. Aplicado en esta liquidación [03413]</t>
  </si>
  <si>
    <t>DEDUCCIONES POR DOBLE IMPOSICIÓN INTERNA DT 23.1 LIS. DI interna. ejerc. anteriores. DI interna 2018. Pendiente de aplicación en ejerc. futuros [03414]</t>
  </si>
  <si>
    <t>DEDUCCIONES POR DOBLE IMPOSICIÓN INTERNA DT 23.1 LIS. DI interna. ejerc. anteriores. DI interna 2019. Deducción pendiente [01235]</t>
  </si>
  <si>
    <t>DEDUCCIONES POR DOBLE IMPOSICIÓN INTERNA DT 23.1 LIS. DI interna. ejerc. anteriores. DI interna 2019. Aplicado en esta liquidación [01237]</t>
  </si>
  <si>
    <t>DEDUCCIONES POR DOBLE IMPOSICIÓN INTERNA DT 23.1 LIS. DI interna. ejerc. anteriores. DI interna 2019. Pendiente de aplicación en ejerc. futuros [01238]</t>
  </si>
  <si>
    <t>DEDUCCIONES POR DOBLE IMPOSICIÓN INTERNA DT 23.1 LIS. DI interna. ejerc. anteriores. DI interna 2020. Deducción pendiente [04027]</t>
  </si>
  <si>
    <t>DEDUCCIONES POR DOBLE IMPOSICIÓN INTERNA DT 23.1 LIS. DI interna. ejerc. anteriores. DI interna 2020. Aplicado en esta liquidación [04030]</t>
  </si>
  <si>
    <t>DEDUCCIONES POR DOBLE IMPOSICIÓN INTERNA DT 23.1 LIS. DI interna. ejerc. anteriores. DI interna 2020. Pendiente de aplicación en ejerc. futuros [04031]</t>
  </si>
  <si>
    <t>DEDUCCIONES POR DOBLE IMPOSICIÓN INTERNA DT 23.1 LIS. DI interna. ejerc. anteriores. DI interna 2021. Deducción pendiente [04528]</t>
  </si>
  <si>
    <t>DEDUCCIONES POR DOBLE IMPOSICIÓN INTERNA DT 23.1 LIS. DI interna. ejerc. anteriores. DI interna 2021. Aplicado en esta liquidación [04530]</t>
  </si>
  <si>
    <t>DEDUCCIONES POR DOBLE IMPOSICIÓN INTERNA DT 23.1 LIS. DI interna. ejerc. anteriores. DI interna 2021. Pendiente de aplicación en ejerc. futuros [04531]</t>
  </si>
  <si>
    <t>DEDUCCIONES POR DOBLE IMPOSICIÓN INTERNA DT 23.1 LIS. DI interna. ejerc. anteriores. DI interna 2022. Deducción pendiente [06138]</t>
  </si>
  <si>
    <t>DEDUCCIONES POR DOBLE IMPOSICIÓN INTERNA DT 23.1 LIS. DI interna. ejerc. anteriores. DI interna 2022. Aplicado en esta liquidación [06141]</t>
  </si>
  <si>
    <t>DEDUCCIONES POR DOBLE IMPOSICIÓN INTERNA DT 23.1 LIS. DI interna. ejerc. anteriores. DI interna 2022. Pendiente de aplicación en ejerc. futuros [06142]</t>
  </si>
  <si>
    <t>DEDUCCIONES POR DOBLE IMPOSICIÓN INTERNA DT 23.1 LIS. DI interna. periodos anteriores. DI interna 2023. Pendiente de aplicación en periodos futuros [02197]</t>
  </si>
  <si>
    <r>
      <t xml:space="preserve">DEDUCCIONES POR DOBLE IMPOSICIÓN INTERNA DT 23.1 LIS. DI interna. ejerc. anteriores. Total. Deducción pendiente </t>
    </r>
    <r>
      <rPr>
        <sz val="9"/>
        <color theme="1"/>
        <rFont val="Arial"/>
        <family val="2"/>
      </rPr>
      <t>[00523]</t>
    </r>
  </si>
  <si>
    <r>
      <t xml:space="preserve">DEDUCCIONES POR DOBLE IMPOSICIÓN INTERNA DT 23.1 LIS. DI interna. ejerc. anteriores. </t>
    </r>
    <r>
      <rPr>
        <sz val="9"/>
        <color theme="1"/>
        <rFont val="Arial"/>
        <family val="2"/>
      </rPr>
      <t>Total.</t>
    </r>
    <r>
      <rPr>
        <sz val="9"/>
        <rFont val="Arial"/>
        <family val="2"/>
      </rPr>
      <t xml:space="preserve"> Aplicado en esta liquidación </t>
    </r>
    <r>
      <rPr>
        <sz val="9"/>
        <color theme="1"/>
        <rFont val="Arial"/>
        <family val="2"/>
      </rPr>
      <t>[00525]</t>
    </r>
  </si>
  <si>
    <r>
      <t xml:space="preserve">DEDUCCIONES POR DOBLE IMPOSICIÓN INTERNA DT 23.1 LIS. DI interna. ejerc. anteriores. </t>
    </r>
    <r>
      <rPr>
        <sz val="9"/>
        <color theme="1"/>
        <rFont val="Arial"/>
        <family val="2"/>
      </rPr>
      <t>Total.</t>
    </r>
    <r>
      <rPr>
        <sz val="9"/>
        <rFont val="Arial"/>
        <family val="2"/>
      </rPr>
      <t xml:space="preserve"> Pendiente de aplicación en periodos. futuros [00526]</t>
    </r>
  </si>
  <si>
    <t>DEDUCCIONES POR DOBLE IMPOSICIÓN INTERNACIONAL RDLEG 4/2004. deducción pendiente . Ejercicio de generación. 2005 [01390]</t>
  </si>
  <si>
    <t>DEDUCCIONES POR DOBLE IMPOSICIÓN INTERNACIONAL RDLEG 4/2004. Aplicado en esta liquidación. Ejercicio de generación. 2005 [01392]</t>
  </si>
  <si>
    <t>DEDUCCIONES POR DOBLE IMPOSICIÓN INTERNACIONAL RDLEG 4/2004. Pendiente de aplicación en períodos futuros. Ejercicio de generación. 2005 [00527]</t>
  </si>
  <si>
    <t>DEDUCCIONES POR DOBLE IMPOSICIÓN INTERNACIONAL RDLEG 4/2004. Deducción pendiente. Ejercicio de generación. 2006 [01394]</t>
  </si>
  <si>
    <t>DEDUCCIONES POR DOBLE IMPOSICIÓN INTERNACIONAL RDLEG 4/2004. Aplicado en esta liquidación. Ejercicio de generación. 2006 [01396]</t>
  </si>
  <si>
    <t>DEDUCCIONES POR DOBLE IMPOSICIÓN INTERNACIONAL RDLEG 4/2004. Pendiente de aplicación en períodos futuros. Ejercicio de generación. 2006 [01397]</t>
  </si>
  <si>
    <t>DEDUCCIONES POR DOBLE IMPOSICIÓN INTERNACIONAL RDLEG 4/2004. Deducción pendiente. Ejercicio de generación. 2007 [01398]</t>
  </si>
  <si>
    <t>DEDUCCIONES POR DOBLE IMPOSICIÓN INTERNACIONAL RDLEG 4/2004. Aplicado en esta liquidación. Ejercicio de generación. 2007 [01400]</t>
  </si>
  <si>
    <t>DEDUCCIONES POR DOBLE IMPOSICIÓN INTERNACIONAL RDLEG 4/2004. Pendiente de aplicación en períodos futuros. Ejercicio de generación. 2007 [01401]</t>
  </si>
  <si>
    <t>DEDUCCIONES POR DOBLE IMPOSICIÓN INTERNACIONAL RDLEG 4/2004. Deducción pendiente. Ejercicio de generación. 2008 [01402]</t>
  </si>
  <si>
    <t>DEDUCCIONES POR DOBLE IMPOSICIÓN INTERNACIONAL RDLEG 4/2004. Aplicado en esta liquidación. Ejercicio de generación. 2008 [01404]</t>
  </si>
  <si>
    <t>DEDUCCIONES POR DOBLE IMPOSICIÓN INTERNACIONAL RDLEG 4/2004. Pendiente de aplicación en períodos futuros. Ejercicio de generación. 2008 [01405]</t>
  </si>
  <si>
    <t>DEDUCCIONES POR DOBLE IMPOSICIÓN INTERNACIONAL RDLEG 4/2004. Deducción pendiente. Ejercicio de generación. 2009 [01406]</t>
  </si>
  <si>
    <t>DEDUCCIONES POR DOBLE IMPOSICIÓN INTERNACIONAL RDLEG 4/2004. Aplicado en esta liquidación. Ejercicio de generación. 2009 [01408]</t>
  </si>
  <si>
    <t>DEDUCCIONES POR DOBLE IMPOSICIÓN INTERNACIONAL RDLEG 4/2004. Pendiente de aplicación en períodos futuros. Ejercicio de generación. 2009 [01409]</t>
  </si>
  <si>
    <t>DEDUCCIONES POR DOBLE IMPOSICIÓN INTERNACIONAL RDLEG 4/2004. Deducción pendiente. Ejercicio de generación. 2010 [01410]</t>
  </si>
  <si>
    <t>DEDUCCIONES POR DOBLE IMPOSICIÓN INTERNACIONAL RDLEG 4/2004. Aplicado en esta liquidación. Ejercicio de generación. 2010 [01412]</t>
  </si>
  <si>
    <t>DEDUCCIONES POR DOBLE IMPOSICIÓN INTERNACIONAL RDLEG 4/2004. Pendiente de aplicación en períodos futuros. Ejercicio de generación. 2010 [01413]</t>
  </si>
  <si>
    <t>DEDUCCIONES POR DOBLE IMPOSICIÓN INTERNACIONAL RDLEG 4/2004. Deducción pendiente. Ejercicio de generación. 2011 [01414]</t>
  </si>
  <si>
    <t>DEDUCCIONES POR DOBLE IMPOSICIÓN INTERNACIONAL RDLEG 4/2004. Aplicado en esta liquidación. Ejercicio de generación. 2011 [01416]</t>
  </si>
  <si>
    <t>DEDUCCIONES POR DOBLE IMPOSICIÓN INTERNACIONAL RDLEG 4/2004. Pendiente de aplicación en períodos futuros. Ejercicio de generación. 2011 [01417]</t>
  </si>
  <si>
    <t>DEDUCCIONES POR DOBLE IMPOSICIÓN INTERNACIONAL RDLEG 4/2004. Deducción pendiente. 2012 [01418]</t>
  </si>
  <si>
    <t>DEDUCCIONES POR DOBLE IMPOSICIÓN INTERNACIONAL RDLEG 4/2004. Aplicado en esta liquidación. Ejercicio de generación. 2012 [01420]</t>
  </si>
  <si>
    <t>DEDUCCIONES POR DOBLE IMPOSICIÓN INTERNACIONAL RDLEG 4/2004. Pendiente de aplicación en períodos futuros. Ejercicio de generación. 2012 [01421]</t>
  </si>
  <si>
    <t>DEDUCCIONES POR DOBLE IMPOSICIÓN INTERNACIONAL RDLEG 4/2004. Deducción pendiente. 2013 [01915]</t>
  </si>
  <si>
    <t>DEDUCCIONES POR DOBLE IMPOSICIÓN INTERNACIONAL RDLEG 4/2004. Aplicado en esta liquidación. Ejercicio de generación. 2013 [01917]</t>
  </si>
  <si>
    <t>DEDUCCIONES POR DOBLE IMPOSICIÓN INTERNACIONAL RDLEG 4/2004. Pendiente de aplicación en períodos futuros. Ejercicio de generación. 2013 [01918]</t>
  </si>
  <si>
    <t>DEDUCCIONES POR DOBLE IMPOSICIÓN INTERNACIONAL RDLEG 4/2004. Deducción pendiente. 2014 [02311]</t>
  </si>
  <si>
    <t>DEDUCCIONES POR DOBLE IMPOSICIÓN INTERNACIONAL RDLEG 4/2004. Aplicado en esta liquidación. Ejercicio de generación. 2014 [02313]</t>
  </si>
  <si>
    <t>DEDUCCIONES POR DOBLE IMPOSICIÓN INTERNACIONAL RDLEG 4/2004. Pendiente de aplicación en períodos futuros. Ejercicio de generación. 2014 [02314]</t>
  </si>
  <si>
    <t>Deducciones doble imposición internacional LIS. DI interna. períodos anteriores. DI interna 2015. Deducción pendiente [05565]</t>
  </si>
  <si>
    <t>Deducciones doble imposición internacional LIS. DI interna. períodos anteriores. DI interna 2015. Aplicado en esta liquidación [05567]</t>
  </si>
  <si>
    <t>Deducciones doble imposición internacional LIS. DI interna. períodos anteriores. DI interna 2015. Pendiente de aplicación períodos futuros [05568]</t>
  </si>
  <si>
    <t>Deducciones doble imposición internacional LIS. DI interna. períodos anteriores. DI interna 2016. Deducción pendiente [00528]</t>
  </si>
  <si>
    <t>Deducciones doble imposición internacional LIS. DI interna. períodos anteriores. DI interna 2016 . Aplicado en esta liquidación [00530]</t>
  </si>
  <si>
    <t>Deducciones doble imposición internacional LIS. DI interna. períodos anteriores. DI interna 2016. Pendiente de aplicación períodos futuros [00531]</t>
  </si>
  <si>
    <t>Deducciones doble imposición internacional LIS. DI interna. períodos anteriores. DI interna 2017. Deducción pendiente [00343]</t>
  </si>
  <si>
    <t>Deducciones doble imposición internacional LIS. DI interna. períodos anteriores. DI interna 2017. Aplicado en esta liquidación [00345]</t>
  </si>
  <si>
    <t>Deducciones doble imposición internacional LIS. DI interna. períodos anteriores. DI interna 2017. Pendiente de aplicación períodos futuros [00346]</t>
  </si>
  <si>
    <t>Deducciones doble imposición internacional LIS. DI interna. períodos anteriores. DI interna 2018. Deducción pendiente [03415]</t>
  </si>
  <si>
    <t>Deducciones doble imposición internacional LIS. DI interna. períodos anteriores. DI interna 2018. Aplicado en esta liquidación [03417]</t>
  </si>
  <si>
    <t>Deducciones doble imposición internacional LIS. DI interna. períodos anteriores. DI interna 2018. Pendiente de aplicación períodos futuros [03418]</t>
  </si>
  <si>
    <t>Deducciones doble imposición internacional LIS. DI interna. períodos anteriores. DI interna 2019. Deducción pendiente [01239]</t>
  </si>
  <si>
    <t>Deducciones doble imposición internacional LIS. DI interna. períodos anteriores. DI interna 2019. Aplicado en esta liquidación [01241]</t>
  </si>
  <si>
    <t>Deducciones doble imposición internacional LIS. DI interna. períodos anteriores. DI interna 2019. Pendiente de aplicación períodos futuros [01242]</t>
  </si>
  <si>
    <t>Deducciones doble imposición internacional LIS. DI interna. períodos anteriores. DI interna 2020. Deducción pendiente [04032]</t>
  </si>
  <si>
    <t>Deducciones doble imposición internacional LIS. DI interna. períodos anteriores. DI interna 2020. Aplicado en esta liquidación [04034]</t>
  </si>
  <si>
    <t>Deducciones doble imposición internacional LIS. DI interna. períodos anteriores. DI interna 2020. Pendiente de aplicación períodos futuros [04035]</t>
  </si>
  <si>
    <t>Deducciones doble imposición internacional LIS. DI interna. períodos anteriores. DI interna 2021. Deducción pendiente [04532]</t>
  </si>
  <si>
    <t>Deducciones doble imposición internacional LIS. DI interna. períodos anteriores. DI interna 2021. Aplicado en esta liquidación [04534]</t>
  </si>
  <si>
    <t>Deducciones doble imposición internacional LIS. DI interna. períodos anteriores. DI interna 2021. Pendiente de aplicación períodos futuros [04535]</t>
  </si>
  <si>
    <t>Deducciones doble imposición internacional LIS. DI interna. períodos anteriores. DI interna 2022. Deducción pendiente [06143]</t>
  </si>
  <si>
    <t>Deducciones doble imposición internacional LIS. DI interna. períodos anteriores. DI interna 2022. Aplicado en esta liquidación [06145]</t>
  </si>
  <si>
    <t>Deducciones doble imposición internacional LIS. DI interna. períodos anteriores. DI interna 2022. Pendiente de aplicación períodos futuros [06146]</t>
  </si>
  <si>
    <t>Deducciones doble imposición internacional LIS. DI interna. períodos anteriores. DI interna 2023. Aplicado en esta liquidación [02200]</t>
  </si>
  <si>
    <t>Deducciones doble imposición internacional LIS. DI interna. períodos anteriores. DI interna 2023. Pendiente de aplicación períodos futuros [02201]</t>
  </si>
  <si>
    <t>Deducciones doble imposición internacional LIS. DI interna. períodos anteriores. Total. Deducción pendiente [05569]</t>
  </si>
  <si>
    <t>Deducciones doble imposición internacional LIS. DI interna. períodos anteriores. Total. Aplicado en esta liquidación [05571]</t>
  </si>
  <si>
    <t>Deducciones doble imposición internacional LIS. DI interna. períodos anteriores. Total. Pendiente de aplicación períodos futuros [05572]</t>
  </si>
  <si>
    <t>&lt;/T22012B10&gt;</t>
  </si>
  <si>
    <t>Impuesto Sobre Sociedades. Régimen de consolidación Fiscal. DEDUCCIONES PENDIENTES DE APLICAR GENERADAS POR UN GRUPO PREVIO ASUMIDOS POR LA ENTIDAD INTEGRANTE DEL MISMO AL INCORPORARSE AL GRUPO (Art. 74 g) LIS)</t>
  </si>
  <si>
    <t>DEDUCCIONES POR DOBLE IMPOSICIÓN INTERNA RDLEG 4/2004. Deducción pendiente. Ejercicio de generación. 2008 [05573]</t>
  </si>
  <si>
    <t>DEDUCCIONES POR DOBLE IMPOSICIÓN INTERNA RDLEG 4/2004. Aplicado en esta liquidación. Ejercicio de generación. 2008 [05575]</t>
  </si>
  <si>
    <t>DEDUCCIONES POR DOBLE IMPOSICIÓN INTERNA RDLEG 4/2004. Pendiente de aplicación en periodos futuros. Ejercicio de generación. 2008 [00532]</t>
  </si>
  <si>
    <t>DEDUCCIONES POR DOBLE IMPOSICIÓN INTERNA RDLEG 4/2004. Deducción pendiente. Ejercicio de generación. 2009 [05576]</t>
  </si>
  <si>
    <t>DEDUCCIONES POR DOBLE IMPOSICIÓN INTERNA RDLEG 4/2004. Aplicado en esta liquidación. Ejercicio de generación. 2009 [05578]</t>
  </si>
  <si>
    <t>DEDUCCIONES POR DOBLE IMPOSICIÓN INTERNA RDLEG 4/2004. Pendiente de aplicación en períodos futuros. Ejercicio de generación. 2009 [05579]</t>
  </si>
  <si>
    <t>DEDUCCIONES POR DOBLE IMPOSICIÓN INTERNA RDLEG 4/2004. Deducción pendiente. Ejercicio de generación. 2010 [05580]</t>
  </si>
  <si>
    <t>DEDUCCIONES POR DOBLE IMPOSICIÓN INTERNA RDLEG 4/2004. Aplicado en esta liquidación. Ejercicio de generación. 2010 [05582]</t>
  </si>
  <si>
    <t>DEDUCCIONES POR DOBLE IMPOSICIÓN INTERNA RDLEG 4/2004. Pendiente de aplicación en períodos futuros. Ejercicio de generación. 2010 [05583]</t>
  </si>
  <si>
    <t>DEDUCCIONES POR DOBLE IMPOSICIÓN INTERNA RDLEG 4/2004. Deducción pendiente. Ejercicio de generación. 2011 [05584]</t>
  </si>
  <si>
    <t>DEDUCCIONES POR DOBLE IMPOSICIÓN INTERNA RDLEG 4/2004. Aplicado en esta liquidación. Ejercicio de generación. 2011 [05586]</t>
  </si>
  <si>
    <t>DEDUCCIONES POR DOBLE IMPOSICIÓN INTERNA RDLEG 4/2004. Pendiente de aplicación en períodos futuros. Ejercicio de generación. 2011 [05587]</t>
  </si>
  <si>
    <t>DEDUCCIONES POR DOBLE IMPOSICIÓN INTERNA RDLEG 4/2004. Deducción pendiente. Ejercicio de generación. 2012 [05588]</t>
  </si>
  <si>
    <t>DEDUCCIONES POR DOBLE IMPOSICIÓN INTERNA RDLEG 4/2004. Aplicado en esta liquidación. Ejercicio de generación. 2012 [05590]</t>
  </si>
  <si>
    <t>DEDUCCIONES POR DOBLE IMPOSICIÓN INTERNA RDLEG 4/2004. Pendiente de aplicación en períodos futuros. Ejercicio de generación. 2012 [05591]</t>
  </si>
  <si>
    <t>DEDUCCIONES POR DOBLE IMPOSICIÓN INTERNA RDLEG 4/2004. Deducción pendiente. Ejercicio de generación. 2013 [05592]</t>
  </si>
  <si>
    <t>DEDUCCIONES POR DOBLE IMPOSICIÓN INTERNA RDLEG 4/2004. Aplicado en esta liquidación. Ejercicio de generación. 2013 [05594]</t>
  </si>
  <si>
    <t>DEDUCCIONES POR DOBLE IMPOSICIÓN INTERNA RDLEG 4/2004. Pendiente de aplicación en períodos futuros. Ejercicio de generación. 2013 [05595]</t>
  </si>
  <si>
    <t>DEDUCCIONES POR DOBLE IMPOSICIÓN INTERNA RDLEG 4/2004. Deducción pendiente. Ejercicio de generación. 2014 [05596]</t>
  </si>
  <si>
    <t>DEDUCCIONES POR DOBLE IMPOSICIÓN INTERNA RDLEG 4/2004. Aplicado en esta liquidación. Ejercicio de generación. 2014 [05598]</t>
  </si>
  <si>
    <t>DEDUCCIONES POR DOBLE IMPOSICIÓN INTERNA RDLEG 4/2004. Pendiente de aplicación en períodos futuros. Ejercicio de generación. 2014 [05599]</t>
  </si>
  <si>
    <t>DEDUCCIONES POR DOBLE IMPOSICIÓN INTERNA DT 23.1 LIS. DI interna. ejerc. anteriores. DI interna. 2015. Deducción pendiente  [00533]</t>
  </si>
  <si>
    <t>DEDUCCIONES POR DOBLE IMPOSICIÓN INTERNA DT 23.1 LIS. DI interna. ejerc. anteriores. DI interna. 2015. Aplicado en esta liquidación [00535]</t>
  </si>
  <si>
    <t>DEDUCCIONES POR DOBLE IMPOSICIÓN INTERNA DT 23.1 LIS. DI interna. ejerc. anteriores. DI interna. 2015. Pendiente de aplicación en ejerc. futuros [00536]</t>
  </si>
  <si>
    <t>DEDUCCIONES POR DOBLE IMPOSICIÓN INTERNA DT 23.1 LIS. DI interna. ejerc. anteriores. DI interna. 2016. Deducción pendiente [00537]</t>
  </si>
  <si>
    <t>DEDUCCIONES POR DOBLE IMPOSICIÓN INTERNA DT 23.1 LIS. DI interna. ejerc. anteriores. DI interna. 2016. Aplicado en esta liquidación [00539]</t>
  </si>
  <si>
    <t>DEDUCCIONES POR DOBLE IMPOSICIÓN INTERNA DT 23.1 LIS. DI interna. ejerc. anteriores. DI interna. 2016. Pendiente de aplicación en ejerc. futuros [00540]</t>
  </si>
  <si>
    <t>DEDUCCIONES POR DOBLE IMPOSICIÓN INTERNA DT 23.1 LIS. DI interna. ejerc. anteriores. DI interna. 2017. Deducción pendiente [00347]</t>
  </si>
  <si>
    <t>DEDUCCIONES POR DOBLE IMPOSICIÓN INTERNA DT 23.1 LIS. DI interna. ejerc. anteriores. DI interna. 2017. Aplicado en esta liquidación [00350]</t>
  </si>
  <si>
    <t>DEDUCCIONES POR DOBLE IMPOSICIÓN INTERNA DT 23.1 LIS. DI interna. ejerc. anteriores. DI interna. 2017. Pendiente de aplicación en ejerc. futuros [00351]</t>
  </si>
  <si>
    <t>DEDUCCIONES POR DOBLE IMPOSICIÓN INTERNA DT 23.1 LIS. DI interna. ejerc. anteriores. DI interna. 2018. Deducción pendiente [03419]</t>
  </si>
  <si>
    <t>DEDUCCIONES POR DOBLE IMPOSICIÓN INTERNA DT 23.1 LIS. DI interna. ejerc. anteriores. DI interna. 2018. Aplicado en esta liquidación [03421]</t>
  </si>
  <si>
    <t>DEDUCCIONES POR DOBLE IMPOSICIÓN INTERNA DT 23.1 LIS. DI interna. ejerc. anteriores. DI interna. 2018. Pendiente de aplicación en ejerc. futuros [03422]</t>
  </si>
  <si>
    <t>DEDUCCIONES POR DOBLE IMPOSICIÓN INTERNA DT 23.1 LIS. DI interna. ejerc. anteriores. DI interna. 2019. Deducción pendiente [01243]</t>
  </si>
  <si>
    <t>DEDUCCIONES POR DOBLE IMPOSICIÓN INTERNA DT 23.1 LIS. DI interna. ejerc. anteriores. DI interna. 2019. Aplicado en esta liquidación [01245]</t>
  </si>
  <si>
    <t>DEDUCCIONES POR DOBLE IMPOSICIÓN INTERNA DT 23.1 LIS. DI interna. ejerc. anteriores. DI interna. 2019. Pendiente de aplicación en ejerc. futuros [01246]</t>
  </si>
  <si>
    <t>DEDUCCIONES POR DOBLE IMPOSICIÓN INTERNA DT 23.1 LIS. DI interna. ejerc. anteriores. DI interna. 2020. Deducción pendiente [04036]</t>
  </si>
  <si>
    <t>DEDUCCIONES POR DOBLE IMPOSICIÓN INTERNA DT 23.1 LIS. DI interna. ejerc. anteriores. DI interna. 2020. Aplicado en esta liquidación [04039]</t>
  </si>
  <si>
    <t>DEDUCCIONES POR DOBLE IMPOSICIÓN INTERNA DT 23.1 LIS. DI interna. ejerc. anteriores. DI interna. 2020. Pendiente de aplicación en ejerc. futuros [04040]</t>
  </si>
  <si>
    <t>DEDUCCIONES POR DOBLE IMPOSICIÓN INTERNA DT 23.1 LIS. DI interna. ejerc. anteriores. DI interna. 2021. Deducción pendiente [04536]</t>
  </si>
  <si>
    <t>DEDUCCIONES POR DOBLE IMPOSICIÓN INTERNA DT 23.1 LIS. DI interna. ejerc. anteriores. DI interna. 2021. Aplicado en esta liquidación [04538]</t>
  </si>
  <si>
    <t>DEDUCCIONES POR DOBLE IMPOSICIÓN INTERNA DT 23.1 LIS. DI interna. ejerc. anteriores. DI interna. 2021. Pendiente de aplicación en ejerc. futuros [04539]</t>
  </si>
  <si>
    <t>DEDUCCIONES POR DOBLE IMPOSICIÓN INTERNA DT 23.1 LIS. DI interna. ejerc. anteriores. DI interna. 2022. Deducción pendiente [06317]</t>
  </si>
  <si>
    <t>DEDUCCIONES POR DOBLE IMPOSICIÓN INTERNA DT 23.1 LIS. DI interna. ejerc. anteriores. DI interna. 2022. Aplicado en esta liquidación [06320]</t>
  </si>
  <si>
    <t>DEDUCCIONES POR DOBLE IMPOSICIÓN INTERNA DT 23.1 LIS. DI interna. ejerc. anteriores. DI interna. 2022. Pendiente de aplicación en ejerc. futuros [06321]</t>
  </si>
  <si>
    <t>DEDUCCIONES POR DOBLE IMPOSICIÓN INTERNACIONAL RDLEG 4/2004. Deducción pendiente. Ejercicio de generación. 2005 [05604]</t>
  </si>
  <si>
    <t>DEDUCCIONES POR DOBLE IMPOSICIÓN INTERNACIONAL RDLEG 4/2004. Aplicado en esta liquidación. Ejercicio de generación. 2005 [05606]</t>
  </si>
  <si>
    <t>DEDUCCIONES POR DOBLE IMPOSICIÓN INTERNACIONAL RDLEG 4/2004. Pendiente de aplicación en períodos futuros. Ejercicio de generación. 2005 [00545]</t>
  </si>
  <si>
    <t>DEDUCCIONES POR DOBLE IMPOSICIÓN INTERNACIONAL RDLEG 4/2004. Deducción pendiente. Ejercicio de generación. 2006 [05607]</t>
  </si>
  <si>
    <t>DEDUCCIONES POR DOBLE IMPOSICIÓN INTERNACIONAL RDLEG 4/2004. Aplicado en esta liquidación. Ejercicio de generación. 2006 [05609]</t>
  </si>
  <si>
    <t>DEDUCCIONES POR DOBLE IMPOSICIÓN INTERNACIONAL RDLEG 4/2004. Pendiente de aplicación en períodos futuros. Ejercicio de generación. 2006 [05610]</t>
  </si>
  <si>
    <t>DEDUCCIONES POR DOBLE IMPOSICIÓN INTERNACIONAL RDLEG 4/2004. Deducción pendiente. Ejercicio de generación. 2007 [05611]</t>
  </si>
  <si>
    <t>DEDUCCIONES POR DOBLE IMPOSICIÓN INTERNACIONAL RDLEG 4/2004. Aplicado en esta liquidación. Ejercicio de generación. 2007 [05613]</t>
  </si>
  <si>
    <t>DEDUCCIONES POR DOBLE IMPOSICIÓN INTERNACIONAL RDLEG 4/2004. Pendiente de aplicación en períodos futuros. Ejercicio de generación. 2007 [05614]</t>
  </si>
  <si>
    <t>DEDUCCIONES POR DOBLE IMPOSICIÓN INTERNACIONAL RDLEG 4/2004. Deducción pendiente. Ejercicio de generación. 2008 [05615]</t>
  </si>
  <si>
    <t>DEDUCCIONES POR DOBLE IMPOSICIÓN INTERNACIONAL RDLEG 4/2004. Aplicado en esta liquidación. Ejercicio de generación. 2008 [05617]</t>
  </si>
  <si>
    <t>DEDUCCIONES POR DOBLE IMPOSICIÓN INTERNACIONAL RDLEG 4/2004. Pendiente de aplicación en períodos futuros. Ejercicio de generación. 2008 [05618]</t>
  </si>
  <si>
    <t>DEDUCCIONES POR DOBLE IMPOSICIÓN INTERNACIONAL RDLEG 4/2004. Deducción pendiente. Ejercicio de generación. 2009 [05619]</t>
  </si>
  <si>
    <t>DEDUCCIONES POR DOBLE IMPOSICIÓN INTERNACIONAL RDLEG 4/2004. Aplicado en esta liquidación. Ejercicio de generación. 2009 [05621]</t>
  </si>
  <si>
    <t>DEDUCCIONES POR DOBLE IMPOSICIÓN INTERNACIONAL RDLEG 4/2004. Pendiente de aplicación en períodos futuros. Ejercicio de generación. 2009 [05622]</t>
  </si>
  <si>
    <t>DEDUCCIONES POR DOBLE IMPOSICIÓN INTERNACIONAL RDLEG 4/2004. Deducción pendiente. Ejercicio de generación. 2010 [05623]</t>
  </si>
  <si>
    <t>DEDUCCIONES POR DOBLE IMPOSICIÓN INTERNACIONAL RDLEG 4/2004. Aplicado en esta liquidación. Ejercicio de generación. 2010 [05625]</t>
  </si>
  <si>
    <t>DEDUCCIONES POR DOBLE IMPOSICIÓN INTERNACIONAL RDLEG 4/2004. Pendiente de aplicación en períodos futuros. Ejercicio de generación. 2010 [05626]</t>
  </si>
  <si>
    <t>DEDUCCIONES POR DOBLE IMPOSICIÓN INTERNACIONAL RDLEG 4/2004. Deducción pendiente. Ejercicio de generación. 2011 [05627]</t>
  </si>
  <si>
    <t>DEDUCCIONES POR DOBLE IMPOSICIÓN INTERNACIONAL RDLEG 4/2004. Aplicado en esta liquidación. Ejercicio de generación. 2011 [05629]</t>
  </si>
  <si>
    <t>DEDUCCIONES POR DOBLE IMPOSICIÓN INTERNACIONAL RDLEG 4/2004. Pendiente de aplicación en períodos futuros. Ejercicio de generación. 2011 [05630]</t>
  </si>
  <si>
    <t>DEDUCCIONES POR DOBLE IMPOSICIÓN INTERNACIONAL RDLEG 4/2004. Deducción pendiente. 2012 [05631]</t>
  </si>
  <si>
    <t>DEDUCCIONES POR DOBLE IMPOSICIÓN INTERNACIONAL RDLEG 4/2004. Aplicado en esta liquidación. Ejercicio de generación. 2012 [05633]</t>
  </si>
  <si>
    <t>DEDUCCIONES POR DOBLE IMPOSICIÓN INTERNACIONAL RDLEG 4/2004. Pendiente de aplicación en períodos futuros. Ejercicio de generación. 2012 [05634]</t>
  </si>
  <si>
    <t>DEDUCCIONES POR DOBLE IMPOSICIÓN INTERNACIONAL RDLEG 4/2004. Deducción pendiente. 2013 [05635]</t>
  </si>
  <si>
    <t>DEDUCCIONES POR DOBLE IMPOSICIÓN INTERNACIONAL RDLEG 4/2004. Aplicado en esta liquidación. Ejercicio de generación. 2013 [05637]</t>
  </si>
  <si>
    <t>DEDUCCIONES POR DOBLE IMPOSICIÓN INTERNACIONAL RDLEG 4/2004. Pendiente de aplicación en períodos futuros. Ejercicio de generación. 2013 [05638]</t>
  </si>
  <si>
    <t>DEDUCCIONES POR DOBLE IMPOSICIÓN INTERNACIONAL RDLEG 4/2004. Deducción pendiente. 2014 [05639]</t>
  </si>
  <si>
    <t>DEDUCCIONES POR DOBLE IMPOSICIÓN INTERNACIONAL RDLEG 4/2004. Aplicado en esta liquidación. Ejercicio de generación. 2014 [05641]</t>
  </si>
  <si>
    <t>DEDUCCIONES POR DOBLE IMPOSICIÓN INTERNACIONAL RDLEG 4/2004. Pendiente de aplicación en períodos futuros. Ejercicio de generación. 2014 [05642]</t>
  </si>
  <si>
    <t>Deducciones doble imposición internacional LIS. DI interna. períodos anteriores. DI interna. 2015. Deducción pendiente [05647]</t>
  </si>
  <si>
    <t>Deducciones doble imposición internacional LIS. DI interna. períodos anteriores. DI interna. 2015. Aplicado en esta liquidación [05649]</t>
  </si>
  <si>
    <t>Deducciones doble imposición internacional LIS. DI interna. períodos anteriores. DI interna. 2015. Pendiente de aplicación períodos futuros [05650]</t>
  </si>
  <si>
    <t>Deducciones doble imposición internacional LIS. DI interna. períodos anteriores. DI interna. 2016. Deducción pendiente [00546]</t>
  </si>
  <si>
    <t>Deducciones doble imposición internacional LIS. DI interna. períodos anteriores. DI interna. 2016. Aplicado en esta liquidación [00548]</t>
  </si>
  <si>
    <t>Deducciones doble imposición internacional LIS. DI interna. períodos anteriores. DI interna. 2016. Pendiente de aplicación períodos futuros [00549]</t>
  </si>
  <si>
    <t>Deducciones doble imposición internacional LIS. DI interna. períodos anteriores. DI interna. 2017. Deducción pendiente [00352]</t>
  </si>
  <si>
    <t>Deducciones doble imposición internacional LIS. DI interna. períodos anteriores. DI interna. 2017. Aplicado en esta liquidación [00354]</t>
  </si>
  <si>
    <t>Deducciones doble imposición internacional LIS. DI interna. períodos anteriores. DI interna. 2017. Pendiente de aplicación períodos futuros [00355]</t>
  </si>
  <si>
    <t>Deducciones doble imposición internacional LIS. DI interna. períodos anteriores. DI interna. 2018. Deducción pendiente [03423]</t>
  </si>
  <si>
    <t>Deducciones doble imposición internacional LIS. DI interna. períodos anteriores. DI interna. 2018. Aplicado en esta liquidación [03425]</t>
  </si>
  <si>
    <t>Deducciones doble imposición internacional LIS. DI interna. períodos anteriores. DI interna. 2018. Pendiente de aplicación períodos futuros [03426]</t>
  </si>
  <si>
    <t>Deducciones doble imposición internacional LIS. DI interna. períodos anteriores. DI interna. 2019. Deducción pendiente [01254]</t>
  </si>
  <si>
    <t>Deducciones doble imposición internacional LIS. DI interna. períodos anteriores. DI interna. 2019. Aplicado en esta liquidación [01256]</t>
  </si>
  <si>
    <t>Deducciones doble imposición internacional LIS. DI interna. períodos anteriores. DI interna. 2019. Pendiente de aplicación períodos futuros [01257]</t>
  </si>
  <si>
    <t>Deducciones doble imposición internacional LIS. DI interna. períodos anteriores. DI interna. 2020. Deducción pendiente [04041]</t>
  </si>
  <si>
    <t>Deducciones doble imposición internacional LIS. DI interna. períodos anteriores. DI interna. 2020. Aplicado en esta liquidación [04043]</t>
  </si>
  <si>
    <t>Deducciones doble imposición internacional LIS. DI interna. períodos anteriores. DI interna. 2020. Pendiente de aplicación períodos futuros [04044]</t>
  </si>
  <si>
    <t>Deducciones doble imposición internacional LIS. DI interna. períodos anteriores. DI interna. 2021. Deducción pendiente [04540]</t>
  </si>
  <si>
    <t>Deducciones doble imposición internacional LIS. DI interna. períodos anteriores. DI interna. 2021. Aplicado en esta liquidación [04542]</t>
  </si>
  <si>
    <t>Deducciones doble imposición internacional LIS. DI interna. períodos anteriores. DI interna. 2021. Pendiente de aplicación períodos futuros [04543]</t>
  </si>
  <si>
    <t>Deducciones doble imposición internacional LIS. DI interna. períodos anteriores. DI interna. 2022. Deducción pendiente [06322]</t>
  </si>
  <si>
    <t>Deducciones doble imposición internacional LIS. DI interna. períodos anteriores. DI interna. 2022. Aplicado en esta liquidación [06324]</t>
  </si>
  <si>
    <t>Deducciones doble imposición internacional LIS. DI interna. períodos anteriores. DI interna. 2022. Pendiente de aplicación períodos futuros [06325]</t>
  </si>
  <si>
    <t>Deducciones doble imposición internacional LIS. DI interna. períodos anteriores. Total. Deducción pendiente [05651]</t>
  </si>
  <si>
    <t>Deducciones doble imposición internacional LIS. DI interna. períodos anteriores. Total. Aplicado en esta liquidación [05653]</t>
  </si>
  <si>
    <t>Deducciones doble imposición internacional LIS. DI interna. períodos anteriores. Total. Pendiente de aplicación períodos futuros [05654]</t>
  </si>
  <si>
    <t>&lt;/T22012B20&gt;</t>
  </si>
  <si>
    <t>Impuesto Sobre Sociedades.  Régimen de consolidación Fiscal. DEDUCCIONES TOTALES TRASLADABLES A PERIODOS SIGUIENTES:(Deducciones del grupo + Deducciones individuales pendientes de aplicar al incorporarse al grupo)</t>
  </si>
  <si>
    <t>13</t>
  </si>
  <si>
    <t>DEDUCCIONES DT 24ª.7 LIS, art. 42 RDLeg 4/2004.Deducción pendiente / generada. Ejercicio de generación. 2010 [00344]</t>
  </si>
  <si>
    <t>DEDUCCIONES DT 24ª.7 LIS, art. 42 RDLeg 4/2004.Aplicado en esta liquidación. Ejercicio de generación. 2010 [00345]</t>
  </si>
  <si>
    <t>DEDUCCIONES DT 24ª.7 LIS, art. 42 RDLeg 4/2004.Per. ant.: Deducción pendiente / generada. Ejercicio de generación. 2011  [00364]</t>
  </si>
  <si>
    <t>DEDUCCIONES DT 24ª.7 LIS, art. 42 RDLeg 4/20045.Aplicado en esta liquidación. Ejercicio de generación. 2011  [00365]</t>
  </si>
  <si>
    <t>DEDUCCIONES DT 24ª.7 LIS, art. 42 RDLeg 4/2004.Pendiente de aplicación en períodos futuros. Ejercicio de generación. 2011  [00366]</t>
  </si>
  <si>
    <t>DEDUCCIONES DT 24ª.7 LIS, art. 42 RDLeg 4/2004. Deducción pendiente / generada. Ejercicio de generación. 2012 [00371]</t>
  </si>
  <si>
    <t>DEDUCCIONES DT 24ª.7 LIS, art. 42 RDLeg 4/2004.Aplicado en esta liquidación. Ejercicio de generación. 2012 [00372]</t>
  </si>
  <si>
    <t>DEDUCCIONES DT 24ª.7 LIS, art. 42 RDLeg 4/2004.Pendiente de aplicación en períodos futuros. Ejercicio de generación. 2012 [00373]</t>
  </si>
  <si>
    <t>DEDUCCIONES DT 24ª.7 LIS, art. 42 RDLeg 4/2004.Deducción pendiente / generada. Ejercicio de generación. 2013 [00950]</t>
  </si>
  <si>
    <t>DEDUCCIONES DT 24ª.7 LIS, art. 42 RDLeg 4/2004.Aplicado en esta liquidación. Ejercicio de generación. 2013 [00951]</t>
  </si>
  <si>
    <t>DEDUCCIONES DT 24ª.7 LIS, art. 42 RDLeg 4/2004 Pendiente de aplicación en períodos futuros. Ejercicio de generación. 2013 [00952]</t>
  </si>
  <si>
    <t>DEDUCCIONES DT 24ª.7 LIS, art. 42 RDLeg 4/2004. Deducción pendiente / generada. Ejercicio de generación. 2014  [00374]</t>
  </si>
  <si>
    <t>DEDUCCIONES DT 24ª.7 LIS, art. 42 RDLeg 4/2004.Aplicado en esta liquidación. Ejercicio de generación. 2014  [00375]</t>
  </si>
  <si>
    <t>DEDUCCIONES DT 24ª.7 LIS, art. 42 RDLeg 4/2004 .Pendiente de aplicación en períodos futuros. Ejercicio de generación. 2014 [00376]</t>
  </si>
  <si>
    <t>DEDUCCIONES DT 24ª.7 LIS, art. 42 RDLeg 4/20045. Deducción pendiente / generada. Ejercicio de generación  2015 [00437]</t>
  </si>
  <si>
    <t>DEDUCCIONES DT 24ª.7 LIS, art. 42 RDLeg 4/2004.Aplicado en esta liquidación. Ejercicio de generación. 2015 [00438]</t>
  </si>
  <si>
    <t>DEDUCCIONES DT 24ª.7 LIS, art. 42 RDLeg 4/2004 Pendiente de aplicación en períodos futuros. Ejercicio de generación. 2015 [00439]</t>
  </si>
  <si>
    <t>DEDUCCIONES DT 24ª.7 LIS, art. 42 RDLeg 4/2004. Deducción pendiente / generada. Ejercicio de generación  2016 [03263]</t>
  </si>
  <si>
    <t>DEDUCCIONES DT 24ª.7 LIS, art. 42 RDLeg 4/2004.Aplicado en esta liquidación. Ejercicio de generación. 2016 [03264]</t>
  </si>
  <si>
    <t>DEDUCCIONES DT 24ª.7 LIS, art. 42RDLeg 4/2004.Pendiente de aplicación en períodos futuros. Ejercicio de generación. 2016 [03265]</t>
  </si>
  <si>
    <t>DEDUCCIONES DT 24ª.7 LIS, art. 42 RDLeg 4/2004.Deducción pendiente / generada. Ejercicio de generación  2017. [02080]</t>
  </si>
  <si>
    <t>DEDUCCIONES DT 24ª.7 LIS, art. 42 RDLeg 4/2004.Aplicado en esta liquidación. Ejercicio de generación. 2017. [02081]</t>
  </si>
  <si>
    <t>DEDUCCIONES DT 24ª.7 LIS, art. 42 RDLeg 4/2004.Pendiente de aplicación en períodos futuros. Ejercicio de generación. 2017. [02082]</t>
  </si>
  <si>
    <t>DEDUCCIONES DT 24ª.7 LIS, art. 42 RDLeg 4/2004 . Deducción pendiente / generada. Ejercicio de generación  2018. [00956]</t>
  </si>
  <si>
    <t>DEDUCCIONES DT 24ª.7 LIS, art. 42 RDLeg 4/2004.Aplicado en esta liquidación. Ejercicio de generación. 2018. [00957]</t>
  </si>
  <si>
    <t>DEDUCCIONES DT 24ª.7 LIS, art. 42 RDLeg 4/2004 .Pendiente de aplicación en períodos futuros. Ejercicio de generación. 2018. [00966]</t>
  </si>
  <si>
    <t>DEDUCCIONES DT 24ª.7 LIS, art. 42 RDLeg 4/2004 . Deducción pendiente / generada. Ejercicio de generación  2019. [02646]</t>
  </si>
  <si>
    <t>DEDUCCIONES DT 24ª.7 LIS, art. 42 RDLeg 4/2004.Aplicado en esta liquidación. Ejercicio de generación. 2019. [02647]</t>
  </si>
  <si>
    <t>DEDUCCIONES DT 24ª.7 LIS, art. 42 RDLeg 4/2004 .Pendiente de aplicación en períodos futuros. Ejercicio de generación. 2019. [02648]</t>
  </si>
  <si>
    <t>DEDUCCIONES DT 24ª.7 LIS, art. 42 RDLeg 4/2004. Deducción pendiente / generada. Ejercicio de generación  2020. [01202]</t>
  </si>
  <si>
    <t>DEDUCCIONES DT 24ª.7 LIS, art. 42 RDLeg 4/2004.Aplicado en esta liquidación. Ejercicio de generación. 2020. [01203]</t>
  </si>
  <si>
    <t>DEDUCCIONES DT 24ª.7 LIS, art. 42 RDLeg 4/2004.Pendiente de aplicación en períodos futuros. Ejercicio de generación. 2020. [01204]</t>
  </si>
  <si>
    <t>DEDUCCIONES DT 24ª.7 LIS, art. 42 RDLeg 4/2004. Deducción pendiente / generada. Ejercicio de generación  2021. [02363]</t>
  </si>
  <si>
    <t>DEDUCCIONES DT 24ª.7 LIS, art. 42 RDLeg 4/2004.Aplicado en esta liquidación. Ejercicio de generación. 2021. [02364]</t>
  </si>
  <si>
    <t>DEDUCCIONES DT 24ª.7 LIS, art. 42 RDLeg 4/2004.Pendiente de aplicación en períodos futuros. Ejercicio de generación. 2021. [02365]</t>
  </si>
  <si>
    <t>DEDUCCIONES DT 24ª.7 LIS, art. 42 RDLeg 4/2004. Deducción pendiente / generada. Ejercicio de generación  2022 . [02822]</t>
  </si>
  <si>
    <t>DEDUCCIONES DT 24ª.7 LIS, art. 42 RDLeg 4/2004.Aplicado en esta liquidación. Ejercicio de generación. 2022. [02823]</t>
  </si>
  <si>
    <t>DEDUCCIONES DT 24ª.7 LIS, art. 42 RDLeg 4/2004.Pendiente de aplicación en períodos futuros. Ejercicio de generación. 2022.[02824]</t>
  </si>
  <si>
    <t>DEDUCCIONES DT 24ª.7 LIS, art. 42 RDLeg 4/2004 .Per. ant.: Deducc. pendiente Per. actual: Deducc. Generada. Ejercicio de generación. Total [00841]</t>
  </si>
  <si>
    <t>DEDUCCIONES DT 24ª.7 LIS, art. 42 RDLeg 4/2004 .Aplicado en esta liquidación. Ejercicio de generación. Total [00585]</t>
  </si>
  <si>
    <t>DEDUCCIONES DT 24ª.7 LIS, art. 42 RDLeg 4/2004 .Pendiente de aplicación en períodos futuros. Ejercicio de generación. Total [00843]</t>
  </si>
  <si>
    <t>DEDUCCIONES DT 24ª.1 LIS.Deducción pendiente / generada.. Ejercicio de generación 2021: Periodiﬁcación [02366]</t>
  </si>
  <si>
    <t>DEDUCCIONES DT 24ª.1 LIS.Aplicado en esta liquidación. Ejercicio de generación 2021: Periodiﬁcación [02367]</t>
  </si>
  <si>
    <t>DEDUCCIONES DT 24ª.1 LIS.Pendiente de aplicación en períodos futuros Ejercicio de generación 2021: Periodiﬁcación [02368]</t>
  </si>
  <si>
    <t>DEDUCCIONES DT 24ª.1 LIS.Deducción pendiente / generada.. Ejercicio de generación 2022: Periodiﬁcación [02825]</t>
  </si>
  <si>
    <t>DEDUCCIONES DT 24ª.1 LIS.Aplicado en esta liquidación. Ejercicio de generación 2022: Periodiﬁcación [02826]</t>
  </si>
  <si>
    <t>DEDUCCIONES DT 24ª.1 LIS.Pendiente de aplicación en períodos futuros Ejercicio de generación 2022: Periodiﬁcación [02827]</t>
  </si>
  <si>
    <t>DEDUCCIONES DT 24ª.1 LIS.Per. ant.: Deducc. pendiente Per. actual: Deducc. Generada. Ejercicio de generación.Total  [00764]</t>
  </si>
  <si>
    <t>DEDUCCIONES DT 24ª.1 LIS.Aplicado en esta liquidación. Total  [00584]</t>
  </si>
  <si>
    <t>DEDUCCIONES DT 24ª.1 LIS.Pendiente de aplicación en períodos futuros Ejercicio de generación.Total  [00765]</t>
  </si>
  <si>
    <t>&lt;/T22013000&gt;</t>
  </si>
  <si>
    <t>Deducciones totales trasladables a períodos siguientes:
(Deducciones del grupo + Deducciones pendientes de aplicación al incorporarse al grupo)  Deducciones inversión en Canarias con límites incrementados.  Ejercicio de generación.  2010.  Activos ﬁjos (Ley 20/1991). Deducción pendiente / generada.[00854]</t>
  </si>
  <si>
    <t>Deducciones totales trasladables a períodos siguientes:
(Deducciones del grupo + Deducciones pendientes de aplicación al incorporarse al grupo)  Deducciones inversión en Canarias con límites incrementados.  Ejercicio de generación.  2010.  Activos ﬁjos (Ley 20/1991). Aplicado en esta liquidación.[00855]</t>
  </si>
  <si>
    <t>Deducciones totales trasladables a períodos siguientes:
(Deducciones del grupo + Deducciones pendientes de aplicación al incorporarse al grupo)  Deducciones inversión en Canarias con límites incrementados.  Ejercicio de generación.  2011.  Activos ﬁjos (Ley 20/1991). Deducción pendiente / generada.[00857]</t>
  </si>
  <si>
    <t>Deducciones totales trasladables a períodos siguientes:
(Deducciones del grupo + Deducciones pendientes de aplicación al incorporarse al grupo)  Deducciones inversión en Canarias con límites incrementados.  Ejercicio de generación.  2011.  Activos ﬁjos (Ley 20/1991). Aplicado en esta liquidación.[00858]</t>
  </si>
  <si>
    <t>Deducciones totales trasladables a períodos siguientes:
(Deducciones del grupo + Deducciones pendientes de aplicación al incorporarse al grupo)  Deducciones inversión en Canarias con límites incrementados.  Ejercicio de generación.  2011.  Activos ﬁjos (Ley 20/1991). Pendiente de aplicación en periodos futuros.[00859]</t>
  </si>
  <si>
    <t>Deducciones totales trasladables a períodos siguientes:
(Deducciones del grupo + Deducciones pendientes de aplicación al incorporarse al grupo)  Deducciones inversión en Canarias con límites incrementados.  Ejercicio de generación.  2012.  Activos ﬁjos (Ley 20/1991). Deducción pendiente / generada.[00860]</t>
  </si>
  <si>
    <t>Deducciones totales trasladables a períodos siguientes:
(Deducciones del grupo + Deducciones pendientes de aplicación al incorporarse al grupo)  Deducciones inversión en Canarias con límites incrementados.  Ejercicio de generación.  2012.  Activos ﬁjos (Ley 20/1991). Aplicado en esta liquidación.[00861]</t>
  </si>
  <si>
    <t>Deducciones totales trasladables a períodos siguientes:
(Deducciones del grupo + Deducciones pendientes de aplicación al incorporarse al grupo)  Deducciones inversión en Canarias con límites incrementados.  Ejercicio de generación.  2012.  Activos ﬁjos (Ley 20/1991). Pendiente de aplicación en periodos futuros.[00862]]</t>
  </si>
  <si>
    <t>Deducciones totales trasladables a períodos siguientes:
(Deducciones del grupo + Deducciones pendientes de aplicación al incorporarse al grupo)  Deducciones inversión en Canarias con límites incrementados.  Ejercicio de generación.  2013.  Activos ﬁjos (Ley 20/1991). Deducción pendiente / generada.[00863]</t>
  </si>
  <si>
    <t>Deducciones totales trasladables a períodos siguientes:
(Deducciones del grupo + Deducciones pendientes de aplicación al incorporarse al grupo)  Deducciones inversión en Canarias con límites incrementados.  Ejercicio de generación.  2013.  Activos ﬁjos (Ley 20/1991). Aplicado en esta liquidación.[00864]</t>
  </si>
  <si>
    <t>Deducciones totales trasladables a períodos siguientes:
(Deducciones del grupo + Deducciones pendientes de aplicación al incorporarse al grupo)  Deducciones inversión en Canarias con límites incrementados.  Ejercicio de generación.  2013.  Activos ﬁjos (Ley 20/1991). Pendiente de aplicación en periodos futuros.[00865]</t>
  </si>
  <si>
    <t>Deducciones totales trasladables a períodos siguientes:
(Deducciones del grupo + Deducciones pendientes de aplicación al incorporarse al grupo)  Deducciones inversión en Canarias con límites incrementados.  Ejercicio de generación.  2014.  Activos ﬁjos (Ley 20/1991). Deducción pendiente / generada.[00883]</t>
  </si>
  <si>
    <t>Deducciones totales trasladables a períodos siguientes:
(Deducciones del grupo + Deducciones pendientes de aplicación al incorporarse al grupo)  Deducciones inversión en Canarias con límites incrementados.  Ejercicio de generación.  2014.  Activos ﬁjos (Ley 20/1991). Pendiente de aplicación en periodos futuros.[00885]</t>
  </si>
  <si>
    <t>Deducciones totales trasladables a períodos siguientes:
(Deducciones del grupo + Deducciones pendientes de aplicación al incorporarse al grupo)  Deducciones inversión en Canarias con límites incrementados.  Ejercicio de generación.  2015.  Activos ﬁjos (Ley 20/1991). Deducción pendiente / generada.[00350]</t>
  </si>
  <si>
    <t>Deducciones totales trasladables a períodos siguientes:
(Deducciones del grupo + Deducciones pendientes de aplicación al incorporarse al grupo)  Deducciones inversión en Canarias con límites incrementados.  Ejercicio de generación.  2015.  Activos ﬁjos (Ley 20/1991). Aplicado en esta liquidación.[00351]</t>
  </si>
  <si>
    <t>Deducciones totales trasladables a períodos siguientes:
(Deducciones del grupo + Deducciones pendientes de aplicación al incorporarse al grupo)  Deducciones inversión en Canarias con límites incrementados.  Ejercicio de generación.  2015.  Activos ﬁjos (Ley 20/1991). Pendiente de aplicación en periodos futuros.[00352]</t>
  </si>
  <si>
    <t>Deducciones totales trasladables a períodos siguientes:
(Deducciones del grupo + Deducciones pendientes de aplicación al incorporarse al grupo)  Deducciones inversión en Canarias con límites incrementados.  Ejercicio de generación.  2016.  Activos ﬁjos (Ley 20/1991). Deducción pendiente / generada.[00852]</t>
  </si>
  <si>
    <t>Deducciones totales trasladables a períodos siguientes:
(Deducciones del grupo + Deducciones pendientes de aplicación al incorporarse al grupo)  Deducciones inversión en Canarias con límites incrementados.  Ejercicio de generación.  2016.  Activos ﬁjos (Ley 20/1991). Aplicado en esta liquidación.[00853]</t>
  </si>
  <si>
    <t>Deducciones totales trasladables a períodos siguientes:
(Deducciones del grupo + Deducciones pendientes de aplicación al incorporarse al grupo)  Deducciones inversión en Canarias con límites incrementados.  Ejercicio de generación.  2016.  Activos ﬁjos (Ley 20/1991). Pendiente de aplicación en periodos futuros.[00856]]</t>
  </si>
  <si>
    <t>Deducciones totales trasladables a períodos siguientes:
(Deducciones del grupo + Deducciones pendientes de aplicación al incorporarse al grupo)  Deducciones inversión en Canarias con límites incrementados.  Ejercicio de generación.  2017.  Activos ﬁjos (Ley 20/1991). Deducción pendiente / generada.[00868]</t>
  </si>
  <si>
    <t>Deducciones totales trasladables a períodos siguientes:
(Deducciones del grupo + Deducciones pendientes de aplicación al incorporarse al grupo)  Deducciones inversión en Canarias con límites incrementados.  Ejercicio de generación.  2017.  Activos ﬁjos (Ley 20/1991). Aplicado en esta liquidación.[00869]</t>
  </si>
  <si>
    <t>Deducciones totales trasladables a períodos siguientes:
(Deducciones del grupo + Deducciones pendientes de aplicación al incorporarse al grupo)  Deducciones inversión en Canarias con límites incrementados.  Ejercicio de generación.  2017.  Activos ﬁjos (Ley 20/1991). Pendiente de aplicación en periodos futuros.[00873]</t>
  </si>
  <si>
    <t>Deducciones totales trasladables a períodos siguientes:
(Deducciones del grupo + Deducciones pendientes de aplicación al incorporarse al grupo)  Deducciones inversión en Canarias con límites incrementados.  Ejercicio de generación.  2018.  Activos ﬁjos (Ley 20/1991). Deducción pendiente / generada.[00871]</t>
  </si>
  <si>
    <t>Deducciones totales trasladables a períodos siguientes:
(Deducciones del grupo + Deducciones pendientes de aplicación al incorporarse al grupo)  Deducciones inversión en Canarias con límites incrementados.  Ejercicio de generación.  2018.  Activos ﬁjos (Ley 20/1991). Aplicado en esta liquidación.[00872]</t>
  </si>
  <si>
    <t>Deducciones totales trasladables a períodos siguientes:
(Deducciones del grupo + Deducciones pendientes de aplicación al incorporarse al grupo)  Deducciones inversión en Canarias con límites incrementados.  Ejercicio de generación.  2018.  Activos ﬁjos (Ley 20/1991). Pendiente de aplicación en periodos futuros.[00876]</t>
  </si>
  <si>
    <t>Deducciones totales trasladables a períodos siguientes:
(Deducciones del grupo + Deducciones pendientes de aplicación al incorporarse al grupo)  Deducciones inversión en Canarias con límites incrementados.  Ejercicio de generación.  2019.  Activos ﬁjos (Ley 20/1991). Deducción pendiente / generada.[02652]</t>
  </si>
  <si>
    <t>Deducciones totales trasladables a períodos siguientes:
(Deducciones del grupo + Deducciones pendientes de aplicación al incorporarse al grupo)  Deducciones inversión en Canarias con límites incrementados.  Ejercicio de generación.  2019.  Activos ﬁjos (Ley 20/1991). Aplicado en esta liquidación.[02653]</t>
  </si>
  <si>
    <t>Deducciones totales trasladables a períodos siguientes:
(Deducciones del grupo + Deducciones pendientes de aplicación al incorporarse al grupo)  Deducciones inversión en Canarias con límites incrementados.  Ejercicio de generación.  2019.  Activos ﬁjos (Ley 20/1991). Pendiente de aplicación en periodos futuros.[02654]</t>
  </si>
  <si>
    <t>Deducciones totales trasladables a períodos siguientes:
(Deducciones del grupo + Deducciones pendientes de aplicación al incorporarse al grupo)  Deducciones inversión en Canarias con límites incrementados.  Ejercicio de generación.  2020.  Activos ﬁjos (Ley 20/1991). Deducción pendiente / generada.[01208]</t>
  </si>
  <si>
    <t>Deducciones totales trasladables a períodos siguientes:
(Deducciones del grupo + Deducciones pendientes de aplicación al incorporarse al grupo)  Deducciones inversión en Canarias con límites incrementados.  Ejercicio de generación.  2020.  Activos ﬁjos (Ley 20/1991). Aplicado en esta liquidación.[01209]</t>
  </si>
  <si>
    <t>Deducciones totales trasladables a períodos siguientes:
(Deducciones del grupo + Deducciones pendientes de aplicación al incorporarse al grupo)  Deducciones inversión en Canarias con límites incrementados.  Ejercicio de generación.  2020.  Activos ﬁjos (Ley 20/1991). Pendiente de aplicación en periodos futuros.[01210]]</t>
  </si>
  <si>
    <t>Deducciones totales trasladables a períodos siguientes:
(Deducciones del grupo + Deducciones pendientes de aplicación al incorporarse al grupo)  Deducciones inversión en Canarias con límites incrementados.  Ejercicio de generación.  2021.  Activos ﬁjos (Ley 20/1991). Deducción pendiente / generada.[02369]</t>
  </si>
  <si>
    <t>Deducciones totales trasladables a períodos siguientes:
(Deducciones del grupo + Deducciones pendientes de aplicación al incorporarse al grupo)  Deducciones inversión en Canarias con límites incrementados.  Ejercicio de generación.  2021.  Activos ﬁjos (Ley 20/1991). Aplicado en esta liquidación.[02370]</t>
  </si>
  <si>
    <t>Deducciones totales trasladables a períodos siguientes:
(Deducciones del grupo + Deducciones pendientes de aplicación al incorporarse al grupo)  Deducciones inversión en Canarias con límites incrementados.  Ejercicio de generación.  2021.  Activos ﬁjos (Ley 20/1991). Pendiente de aplicación en periodos futuros.[02371]</t>
  </si>
  <si>
    <t>Deducciones totales trasladables a períodos siguientes:
(Deducciones del grupo + Deducciones pendientes de aplicación al incorporarse al grupo)  Deducciones inversión en Canarias con límites incrementados.  Ejercicio de generación.  2022.  Activos ﬁjos (Ley 20/1991). Deducción pendiente / generada.[02828]</t>
  </si>
  <si>
    <t>Deducciones totales trasladables a períodos siguientes:
(Deducciones del grupo + Deducciones pendientes de aplicación al incorporarse al grupo)  Deducciones inversión en Canarias con límites incrementados.  Ejercicio de generación.  2022.  Activos ﬁjos (Ley 20/1991). Aplicado en esta liquidación.[02829]</t>
  </si>
  <si>
    <t>Deducciones totales trasladables a períodos siguientes:
(Deducciones del grupo + Deducciones pendientes de aplicación al incorporarse al grupo)  Deducciones inversión en Canarias con límites incrementados.  Ejercicio de generación.  2022.  Activos ﬁjos (Ley 20/1991). Pendiente de aplicación en periodos futuros.[02830]</t>
  </si>
  <si>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Total.   Deducción pendiente / generada. [00886]</t>
    </r>
  </si>
  <si>
    <r>
      <t>Deducciones totales trasladables a períodos siguientes:
(Deducciones del grupo + Deducciones pendientes de aplicación al incorporarse al grupo)  Deducciones inversión en Canarias con límites incrementados.  Ejercicio de generación.  Total</t>
    </r>
    <r>
      <rPr>
        <sz val="9"/>
        <rFont val="Arial"/>
        <family val="2"/>
      </rPr>
      <t>.   Aplicado en esta liquidación. [00590]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</si>
  <si>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Total.  Pendiente de aplicación en periodos futuros. [00887]</t>
    </r>
  </si>
  <si>
    <t>&lt;/T22013001&gt;</t>
  </si>
  <si>
    <t xml:space="preserve"> Deducciones totales trasladables a períodos siguientes:
(Deducciones del grupo + Deducciones pendientes de aplicación al incorporarse al grupo)Deducciones por producciones cinematográficas extranjeras en Canarias (art. 36.2 LIS y DA14 Ley 19/1994). Deducción pendiente/generada. Ejercicio de generación 2015. [01699]</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</si>
  <si>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2015. [01700]</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</si>
  <si>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2015. [01701]</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</si>
  <si>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2015. [01702]</t>
  </si>
  <si>
    <t>Deducciones por producciones cinematográficas extranjeras en Canarias (art. 36.2 LIS y DA14 Ley 19/1994). Deducción pendiente/generada. Ejercicio de generación 2016. [01703]</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</si>
  <si>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2016. [01704]</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</si>
  <si>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2016. [01705]</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</si>
  <si>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2016. [01706]</t>
  </si>
  <si>
    <t>Deducciones por producciones cinematográficas extranjeras en Canarias (art. 36.2 LIS y DA14 Ley 19/1994). Deducción pendiente/generada. Ejercicio de generación 2017. [01707]</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</si>
  <si>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2017. [01708]</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</si>
  <si>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2017. [01709]</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</si>
  <si>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2017. [01710]</t>
  </si>
  <si>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 2018. [01711]</t>
  </si>
  <si>
    <t xml:space="preserve"> Deducciones totales trasladables a períodos siguientes:
(Deducciones del grupo + Deducciones pendientes de aplicación al incorporarse al grupo)Deducciones por producciones cinematográficas extranjeras en Canarias (art. 36.2 LIS y DA14 Ley 19/1994). Aplicado en esta liquidación. Ejercicio de generación 2018. [01712]</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</si>
  <si>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2018. [01713]</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</si>
  <si>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2018. [01714]</t>
  </si>
  <si>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 2019. [01715]</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</si>
  <si>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2019. [01716]</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</si>
  <si>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2019. [01717]</t>
  </si>
  <si>
    <t>Deducciones totales trasladables a períodos siguientes:
(Deducciones del grupo + Deducciones pendientes de aplicación al incorporarse al grupo)Deducciones por producciones cinematográficas extranjeras en Canarias (art. 36.2 LIS y DA14 Ley 19/1994). Pendiente de aplicación en períodos futuros. Ejercicio de generación 2019. [01718]</t>
  </si>
  <si>
    <t>Deducciones totales trasladables a períodos siguientes:
(Deducciones del grupo + Deducciones pendientes de aplicación al incorporarse al grupo)Deducciones por producciones cinematográficas extranjeras en Canarias (art. 36.2 LIS y DA14 Ley 19/1994). Deducción pendiente/generada. Ejercicio de generación 2020. [01719]</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</si>
  <si>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2020. [01720]</t>
  </si>
  <si>
    <t xml:space="preserve"> 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2020. [01721]</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</si>
  <si>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2020. [01722]</t>
  </si>
  <si>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 2021. [01723]</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</si>
  <si>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2021. [01724]</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</si>
  <si>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2021. [01725]</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</si>
  <si>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2021. [01726]</t>
  </si>
  <si>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 2022. [01727]</t>
  </si>
  <si>
    <t>Deducciones por producciones cinematográficas extranjeras en Canarias (art. 36.2 LIS y DA14 Ley 19/1994). Aplicado en esta liquidación. Ejercicio de generación 2022. [01728]</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</si>
  <si>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2022. [01729]</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</si>
  <si>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2022. [01730]</t>
  </si>
  <si>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TOTAL. [01735]</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</si>
  <si>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TOTAL. [02353]</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</si>
  <si>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TOTAL. [01737]</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</si>
  <si>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TOTAL. [01738]</t>
  </si>
  <si>
    <t>&lt;/T22013002&gt;</t>
  </si>
  <si>
    <t>Impuesto Sobre Sociedades.  Régimen de consolidación Fiscal. TOTAL GRUPO. DEDUCCIONES DEL GRUPO</t>
  </si>
  <si>
    <t>DEDUCCIONES DT 24ª.7 LIS, art. 42 RDL 4/2004 .Deducción pendiente / generada. Ejercicio de generación. 2011 [02270]</t>
  </si>
  <si>
    <t>DEDUCCIONES DT 24ª.7 LIS, art. 42 RDL 4/2004.Aplicado en esta liquidación. Ejercicio de generación. 2011 [02271]</t>
  </si>
  <si>
    <t>DEDUCCIONES DT 24ª.7 LIS, art. 42 RDL 4/2004 .Pendiente de aplicación en períodos futuros. Ejercicio de generación. 2011 [02272]</t>
  </si>
  <si>
    <t>DEDUCCIONES DT 24ª.7 LIS, art. 42 RDL 4/2004.Per. ant.: Deducción pendiente / generada. Ejercicio de generación. 2012 [02315]</t>
  </si>
  <si>
    <t>DEDUCCIONES DT 24ª.7 LIS, art. 42 RDL 4/2004.Aplicado en esta liquidación. Ejercicio de generación. 2012 [02316]</t>
  </si>
  <si>
    <t>DEDUCCIONES DT 24ª.7 LIS, art. 42 RDL 4/2004Pendiente de aplicación en períodos futuros. Ejercicio de generación. 2012 [02317]</t>
  </si>
  <si>
    <t>DEDUCCIONES DT 24ª.7 LIS, art. 42 RDL 4/2004.Deducción pendiente / generada. Ejercicio de generación. 2013. [03002]</t>
  </si>
  <si>
    <t>DEDUCCIONES DT 24ª.7 LIS, art. 42 RDL 4/2004 .Aplicado en esta liquidación. Ejercicio de generación. 2013 [03003]</t>
  </si>
  <si>
    <t>DEDUCCIONES DT 24ª.7 LIS, art. 42 RDL 4/2004 .Pendiente de aplicación en períodos futuros. Ejercicio de generación. 2013 [03004]</t>
  </si>
  <si>
    <t>DEDUCCIONES DT 24ª.7 LIS, art. 42 RDL 4/2004.Deducción pendiente / generada. Ejercicio de generación. 2014 [02366]</t>
  </si>
  <si>
    <t>DEDUCCIONES DT 24ª.7 LIS, art. 42 RDL 4/2004.Aplicado en esta liquidación. Ejercicio de generación. 2014 [02367]</t>
  </si>
  <si>
    <t>DEDUCCIONES DT 24ª.7 LIS, art. 42 RDL 4/2004.Pendiente de aplicación en períodos futuros. Ejercicio de generación. 2014 [02368]</t>
  </si>
  <si>
    <t>DEDUCCIONES DT 24ª.7 LIS, art. 42 RDL 4/2004.Deducción pendiente / generada. Ejercicio de generación. 2015 [02756]</t>
  </si>
  <si>
    <t>DEDUCCIONES DT 24ª.7 LIS, art. 42 RDL 4/2004.Aplicado en esta liquidación. Ejercicio de generación. 2015 [02757]</t>
  </si>
  <si>
    <t>DEDUCCIONES DT 24ª.7 LIS, art. 42 RDL 4/2004.Pendiente de aplicación en períodos futuros. Ejercicio de generación. 2015 [02758]</t>
  </si>
  <si>
    <t>DEDUCCIONES DT 24ª.7 LIS, art. 42 RDL 4/2004. Deducción pendiente / generada. Ejercicio de generación. 2016. [05655]</t>
  </si>
  <si>
    <t>DEDUCCIONES DT 24ª.7 LIS, art. 42 RDL 4/2004.Aplicado en esta liquidación. Ejercicio de generación. 2016. [05656]</t>
  </si>
  <si>
    <t>DEDUCCIONES DT 24ª.7 LIS, art. 42 RDL 4/2004.Pendiente de aplicación en períodos futuros. Ejercicio de generación. 2016. [05657]</t>
  </si>
  <si>
    <t>DEDUCCIONES DT 24ª.7 LIS, art. 42 RDL 4/2004.Deducción pendiente / generada. Ejercicio de generación. 2017. [02093]</t>
  </si>
  <si>
    <t>DEDUCCIONES DT 24ª.7 LIS, art. 42 RDL 4/2004 .Aplicado en esta liquidación. Ejercicio de generación. 2017. [02094]</t>
  </si>
  <si>
    <t>DEDUCCIONES DT 24ª.7 LIS, art. 42 RDL 4/2004 .Pendiente de aplicación en períodos futuros. Ejercicio de generación. 2017 . [02095]</t>
  </si>
  <si>
    <t>DEDUCCIONES DT 24ª.7 LIS, art. 42 RDL 4/2004.Deducción pendiente / generada. Ejercicio de generación. 2018. [00356]</t>
  </si>
  <si>
    <t>DEDUCCIONES DT 24ª.7 LIS, art. 42 RDL 4/2004.Aplicado en esta liquidación. Ejercicio de generación. 2018. [00357]</t>
  </si>
  <si>
    <t>DEDUCCIONES DT 24ª.7 LIS, art. 42 RDL 4/2004.Pendiente de aplicación en períodos futuros. Ejercicio de generación. 2018. [00358]</t>
  </si>
  <si>
    <t>DEDUCCIONES DT 24ª.7 LIS, art. 42 RDL 4/2004.Deducción pendiente / generada. Ejercicio de generación. 2019. [03828]</t>
  </si>
  <si>
    <t>DEDUCCIONES DT 24ª.7 LIS, art. 42 RDL 4/2004 .Aplicado en esta liquidación. Ejercicio de generación. 2019. [03829]</t>
  </si>
  <si>
    <t>DEDUCCIONES DT 24ª.7 LIS, art. 42 RDL 4/2004 .Pendiente de aplicación en períodos futuros. Ejercicio de generación. 2019. [03830]</t>
  </si>
  <si>
    <t>DEDUCCIONES DT 24ª.7 LIS, art. 42 RDL 4/2004.Deducción pendiente / generada. Ejercicio de generación. 2020. [01258]</t>
  </si>
  <si>
    <t>DEDUCCIONES DT 24ª.7 LIS, art. 42 RDL 4/2004.Aplicado en esta liquidación. Ejercicio de generación. 2020. [01259]</t>
  </si>
  <si>
    <t>DEDUCCIONES DT 24ª.7 LIS, art. 42 RDL 4/2004.Pendiente de aplicación en períodos futuros. Ejercicio de generación. 2020. [01260]</t>
  </si>
  <si>
    <t>DEDUCCIONES DT 24ª.7 LIS, art. 42 RDL 4/2004.Deducción pendiente / generada. Ejercicio de generación. 2021. [04045]</t>
  </si>
  <si>
    <t>DEDUCCIONES DT 24ª.7 LIS, art. 42 RDL 4/2004.Aplicado en esta liquidación. Ejercicio de generación.2021. [04046]</t>
  </si>
  <si>
    <t>DEDUCCIONES DT 24ª.7 LIS, art. 42 RDL 4/2004.Pendiente de aplicación en períodos futuros. Ejercicio de generación. 2021. [04047]</t>
  </si>
  <si>
    <t>DEDUCCIONES DT 24ª.7 LIS, art. 42 RDL 4/2004.Deducción pendiente / generada. Ejercicio de generación. 2022. [04544]</t>
  </si>
  <si>
    <t>DEDUCCIONES DT 24ª.7 LIS, art. 42 RDL 4/2004.Aplicado en esta liquidación. Ejercicio de generación.2022. [04545]</t>
  </si>
  <si>
    <t>DEDUCCIONES DT 24ª.7 LIS, art. 42 RDL 4/2004.Pendiente de aplicación en períodos futuros. Ejercicio de generación. 2022. [04546]</t>
  </si>
  <si>
    <t>DEDUCCIONES DT 24ª.7 LIS, art. 42 RDL 4/2004.Deducción pendiente / generada. Ejercicio de generación. Total [01453]</t>
  </si>
  <si>
    <t>DEDUCCIONES DT 24ª.7 LIS, art. 42 RDL 4/2004.Aplicado en esta liquidación. Ejercicio de generación. Total [01454]</t>
  </si>
  <si>
    <t>DEDUCCIONES DT 24ª.7 LIS, art. 42 RDL 4/2004.Pendiente de aplicación en períodos futuros. Ejercicio de generación. Total [01455]</t>
  </si>
  <si>
    <t>DEDUCCIONES DT 24ª.1 LIS.Deducción pendiente / generada. Ejercicio de generación. 2021 : Periodiﬁcación [04048]</t>
  </si>
  <si>
    <t>DEDUCCIONES DT 24ª.1 LIS.Aplicado en esta liquidación. Ejercicio de generación. 2021: Periodiﬁcación  [04049]</t>
  </si>
  <si>
    <t>DEDUCCIONES DT 24ª.1 LIS.Pendiente de aplicación en períodos futuros Ejercicio de generación. 2021 : Periodiﬁcación  [04050]</t>
  </si>
  <si>
    <t>DEDUCCIONES DT 24ª.1 LIS.Deducción pendiente / generada. Ejercicio de generación. 2022 : Periodiﬁcación [04547]</t>
  </si>
  <si>
    <t>DEDUCCIONES DT 24ª.1 LIS.Aplicado en esta liquidación. Ejercicio de generación. 2022 : Periodiﬁcación  [04548]</t>
  </si>
  <si>
    <t>DEDUCCIONES DT 24ª.1 LIS.Pendiente de aplicación en períodos futuros Ejercicio de generación. 2022 : Periodiﬁcación  [04549]</t>
  </si>
  <si>
    <t>DEDUCCIONES DT 24ª.1 LIS.Per. ant.: Deducc. pendiente Per. actual: Deducc. Generada. Ejercicio de generación.Total  [01476]</t>
  </si>
  <si>
    <t>DEDUCCIONES DT 24ª.1 LIS.Aplicado en esta liquidación.  Ejercicio de generación. Total  [01477]</t>
  </si>
  <si>
    <t>DEDUCCIONES DT 24ª.1 LIS.Pendiente de aplicación en períodos futuros.Ejercicio de generación. Total  [01478]</t>
  </si>
  <si>
    <t>&lt;/T22013A00&gt;</t>
  </si>
  <si>
    <t>Deducciones inversión en Canarias con límites incrementados. Activos ﬁjos (Ley 20/1991). Deducción pendiente / generada. Ejercicio de generación. 2010  [01479]</t>
  </si>
  <si>
    <t>Deducciones inversión en Canarias con límites incrementados. Activos ﬁjos (Ley 20/1991). Aplicado en esta liquidación. Ejercicio de generación.  2010  [01480]</t>
  </si>
  <si>
    <t>Deducciones inversión en Canarias con límites incrementados. Activos ﬁjos (Ley 20/1991). Deducción pendiente / generada.. Ejercicio de generación.  2011  [01481]</t>
  </si>
  <si>
    <t>Deducciones inversión en Canarias con límites incrementados. Activos ﬁjos (Ley 20/1991). Aplicado en esta liquidación. Ejercicio de generación.  2011  [01482]</t>
  </si>
  <si>
    <t>Deducciones inversión en Canarias con límites incrementados. Activos ﬁjos (Ley 20/1991). Pendiente de aplicación en períodos futuros. Ejercicio de generación. 2011  [01483]</t>
  </si>
  <si>
    <t>Deducciones inversión en Canarias con límites incrementados. Activos ﬁjos (Ley 20/1991). Deducción pendiente / generada.. Ejercicio de generación.  2012   [01484]</t>
  </si>
  <si>
    <t>Deducciones inversión en Canarias con límites incrementados. Activos ﬁjos (Ley 20/1991). Aplicado en esta liquidación. Ejercicio de generación.  2012   [01485]</t>
  </si>
  <si>
    <t>Deducciones inversión en Canarias con límites incrementados. Activos ﬁjos (Ley 20/1991). Pendiente de aplicación en períodos futuros. Ejercicio de generación.  2012   [01486]</t>
  </si>
  <si>
    <t>Deducciones inversión en Canarias con límites incrementados. Activos ﬁjos (Ley 20/1991). Deducción pendiente / generada.. Ejercicio de generación.  2013   [01487]</t>
  </si>
  <si>
    <t>Deducciones inversión en Canarias con límites incrementados. Activos ﬁjos (Ley 20/1991). Aplicado en esta liquidación. Ejercicio de generación.  2013    [01488]</t>
  </si>
  <si>
    <t>Deducciones inversión en Canarias con límites incrementados. Activos ﬁjos (Ley 20/1991). Pendiente de aplicación en períodos futuros. Ejercicio de generación.  2013    [01489]</t>
  </si>
  <si>
    <t>Deducciones inversión en Canarias con límites incrementados. Activos ﬁjos (Ley 20/1991). Deducción pendiente / generada. Ejercicio de generación.  2014    [01490]</t>
  </si>
  <si>
    <t>Deducciones inversión en Canarias con límites incrementados. Activos ﬁjos (Ley 20/1991). Aplicado en esta liquidación. Ejercicio de generación.  2014    [01491]</t>
  </si>
  <si>
    <t>Deducciones inversión en Canarias con límites incrementados. Activos ﬁjos (Ley 20/1991). Pendiente de aplicación en períodos futuros. Ejercicio de generación.  2014   [01492]</t>
  </si>
  <si>
    <t>Deducciones inversión en Canarias con límites incrementados. Activos ﬁjos (Ley 20/1991). Deducción pendiente / generada. Ejercicio de generación.  2015 [01493]</t>
  </si>
  <si>
    <t>Deducciones inversión en Canarias con límites incrementados. Activos ﬁjos (Ley 20/1991). Aplicado en esta liquidación. Ejercicio de generación.  2015 [01494]</t>
  </si>
  <si>
    <t>Deducciones inversión en Canarias con límites incrementados. Activos ﬁjos (Ley 20/1991). Pendiente de aplicación en períodos futuros. Ejercicio de generación.  2015 [01495]</t>
  </si>
  <si>
    <t>Deducciones inversión en Canarias con límites incrementados. Activos ﬁjos (Ley 20/1991). Deducción pendiente / generada.. Ejercicio de generación.  2016. [01541]</t>
  </si>
  <si>
    <t>Deducciones inversión en Canarias con límites incrementados. Activos ﬁjos (Ley 20/1991). Aplicado en esta liquidación. Ejercicio de generación.  2016. [01542]</t>
  </si>
  <si>
    <t>Deducciones inversión en Canarias con límites incrementados. Activos ﬁjos (Ley 20/1991). Pendiente de aplicación en períodos futuros. Ejercicio de generación.  2016. [01543]</t>
  </si>
  <si>
    <t>Deducciones inversión en Canarias con límites incrementados. Activos ﬁjos (Ley 20/1991). Deducción pendiente / generada.. Ejercicio de generación.  2017. [01499]</t>
  </si>
  <si>
    <t>Deducciones inversión en Canarias con límites incrementados. Activos ﬁjos (Ley 20/1991). Aplicado en esta liquidación. Ejercicio de generación.  2017. [01500]</t>
  </si>
  <si>
    <t>Deducciones inversión en Canarias con límites incrementados. Activos ﬁjos (Ley 20/1991). Pendiente de aplicación en períodos futuros. Ejercicio de generación.  2017. [01504]</t>
  </si>
  <si>
    <t>Deducciones inversión en Canarias con límites incrementados. Activos ﬁjos (Ley 20/1991). Deducción pendiente / generada.. Ejercicio de generación.  2018. [00359]</t>
  </si>
  <si>
    <t>Deducciones inversión en Canarias con límites incrementados. Activos ﬁjos (Ley 20/1991). Aplicado en esta liquidación. Ejercicio de generación.  2018. [00360]</t>
  </si>
  <si>
    <t>Deducciones inversión en Canarias con límites incrementados. Activos ﬁjos (Ley 20/1991). Pendiente de aplicación en períodos futuros. Ejercicio de generación.  2018. [00361]</t>
  </si>
  <si>
    <t>Deducciones inversión en Canarias con límites incrementados. Activos ﬁjos (Ley 20/1991). Deducción pendiente / generada.. Ejercicio de generación.  2019. [03427]</t>
  </si>
  <si>
    <t>Deducciones inversión en Canarias con límites incrementados. Activos ﬁjos (Ley 20/1991). Aplicado en esta liquidación. Ejercicio de generación.  2019. [03428]</t>
  </si>
  <si>
    <t>Deducciones inversión en Canarias con límites incrementados. Activos ﬁjos (Ley 20/1991). Pendiente de aplicación en períodos futuros. Ejercicio de generación.  2019. [03429]</t>
  </si>
  <si>
    <t>Deducciones inversión en Canarias con límites incrementados. Activos ﬁjos (Ley 20/1991). Deducción pendiente / generada.. Ejercicio de generación.  2020. [01272]</t>
  </si>
  <si>
    <t>Deducciones inversión en Canarias con límites incrementados. Activos ﬁjos (Ley 20/1991). Aplicado en esta liquidación. Ejercicio de generación.  2020. [01273]</t>
  </si>
  <si>
    <t>Deducciones inversión en Canarias con límites incrementados. Activos ﬁjos (Ley 20/1991). Pendiente de aplicación en períodos futuros. Ejercicio de generación.  2020. [01274]</t>
  </si>
  <si>
    <t>Deducciones inversión en Canarias con límites incrementados. Activos fijos (Ley 20/1991). Deducción pendiente / generada. Ejercicio de generación 2021. [04051]</t>
  </si>
  <si>
    <t>Deducciones inversión en Canarias con límites incrementados. Activos fijos (Ley 20/1991). Aplicado en esta liquidación. Ejercicio de generación 2021. [04052]</t>
  </si>
  <si>
    <t>Deducciones inversión en Canarias con límites incrementados. Activos fijos (Ley 20/1991). Pendiente de aplicación en períodos futuros. Ejercicio de generación 2021. [04053]</t>
  </si>
  <si>
    <t>Deducciones inversión en Canarias con límites incrementados. Activos fijos (Ley 20/1991). Deducción pendiente / generada. Ejercicio de generación 2022. [04550]</t>
  </si>
  <si>
    <t>Deducciones inversión en Canarias con límites incrementados. Activos fijos (Ley 20/1991). Aplicado en esta liquidación. Ejercicio de generación 2022. [04551]</t>
  </si>
  <si>
    <t>Deducciones inversión en Canarias con límites incrementados. Activos fijos (Ley 20/1991). Pendiente de aplicación en períodos futuros. Ejercicio de generación 2022. [04552]</t>
  </si>
  <si>
    <t>Deducciones inversión en Canarias con límites incrementados. Activos fijos en La Palma, La Gomera y El Hierro. Deducción pendiente / generada. Ejercicio de generación 2018. [04296]</t>
  </si>
  <si>
    <t>Deducciones inversión en Canarias con límites incrementados. Activos fijos en La Palma, La Gomera y El Hierro. Aplicado en esta liquidación. Ejercicio de generación 2018. [04297]</t>
  </si>
  <si>
    <t>Deducciones inversión en Canarias con límites incrementados. Activos fijos en La Palma, La Gomera y El Hierro. Pendiente de aplicación en períodos futuros. Ejercicio de generación 2018. [04298]</t>
  </si>
  <si>
    <t>Deducciones inversión en Canarias con límites incrementados. Activos fijos en La Palma, La Gomera y El Hierro. Deducción pendiente / generada Ejercicio de generación 2019. [04299]</t>
  </si>
  <si>
    <t>Deducciones inversión en Canarias con límites incrementados. Activos fijos en La Palma, La Gomera y El Hierro. Aplicado en esta liquidación. Ejercicio de generación 2019. [04300]</t>
  </si>
  <si>
    <t>Deducciones inversión en Canarias con límites incrementados. Activos fijos en La Palma, La Gomera y El Hierro. Pendiente de aplicación en períodos futuros. Ejercicio de generación 2019. [04301]</t>
  </si>
  <si>
    <t>Deducciones inversión en Canarias con límites incrementados. Activos fijos en La Palma, La Gomera y El Hierro. Deducción  pendiente / generada. Ejercicio de generación 2020. [04302]</t>
  </si>
  <si>
    <t>Deducciones inversión en Canarias con límites incrementados. Activos fijos en La Palma, La Gomera y El Hierro. Aplicado en esta liquidación. Ejercicio de generación 2020. [04303]</t>
  </si>
  <si>
    <t>Deducciones inversión en Canarias con límites incrementados. Activos fijos en La Palma, La Gomera y El Hierro. Pendiente de aplicación en períodos futuros. Ejercicio de generación 2020. [04304]</t>
  </si>
  <si>
    <t>Deducciones inversión en Canarias con límites incrementados. Activos fijos en La Palma, La Gomera y El Hierro. Deducción pendiente / generada. Ejercicio de generación 2021. [04305]</t>
  </si>
  <si>
    <t>Deducciones inversión en Canarias con límites incrementados. Activos fijos en La Palma, La Gomera y El Hierro. Aplicado en esta liquidación. Ejercicio de generación 2021. [04306]</t>
  </si>
  <si>
    <t>Deducciones inversión en Canarias con límites incrementados. Activos fijos en La Palma, La Gomera y El Hierro. Pendiente de aplicación en períodos futuros. Ejercicio de generación 2021. [04307]</t>
  </si>
  <si>
    <t>Deducciones inversión en Canarias con límites incrementados. Activos fijos en La Palma, La Gomera y El Hierro. Deducción pendiente / generada. Ejercicio de generación 2022. [04553]</t>
  </si>
  <si>
    <t>Deducciones inversión en Canarias con límites incrementados. Activos fijos en La Palma, La Gomera y El Hierro. Aplicado en esta liquidación. Ejercicio de generación 2022. [04554]</t>
  </si>
  <si>
    <t>Deducciones inversión en Canarias con límites incrementados. Activos fijos en La Palma, La Gomera y El Hierro. Pendiente de aplicación en períodos futuros. Ejercicio de generación 2022. [04555]</t>
  </si>
  <si>
    <t>Deducciones inversión en Canarias con límites incrementados.Inversiones en Canarias (Ley 20/1991). Deducción pendiente / generada.. Ejercicio de generación. 2008 [01532]</t>
  </si>
  <si>
    <t>Deducciones inversión en Canarias con límites incrementados.Inversiones en Canarias (Ley 20/1991). Aplicado en esta liquidación. Ejercicio de generación. 2008 [01533]</t>
  </si>
  <si>
    <t>Deducciones inversión en Canarias con límites incrementados. Inversiones en Canarias (Ley 20/1991). Pendiente de aplicación en períodos futuros. Ejercicio de generación. 2008 [01534]</t>
  </si>
  <si>
    <t>Deducciones inversión en Canarias con límites incrementados.Inversiones en Canarias (Ley 20/1991). Deducción pendiente / generada. Ejercicio de generación. 2009 [01535]</t>
  </si>
  <si>
    <t>Deducciones inversión en Canarias con límites incrementados.Inversiones en Canarias (Ley 20/1991). Aplicado en esta liquidación. Ejercicio de generación. 2009 [01536]</t>
  </si>
  <si>
    <t>Deducciones inversión en Canarias con límites incrementados. Inversiones en Canarias (Ley 20/1991). Pendiente de aplicación en períodos futuros. Ejercicio de generación. 2009 [01537]</t>
  </si>
  <si>
    <t>Deducciones inversión en Canarias con límites incrementados.Inversiones en Canarias (Ley 20/1991). Deducción pendiente / generada. Ejercicio de generación. 2010 [02273]</t>
  </si>
  <si>
    <t>Deducciones inversión en Canarias con límites incrementados.Inversiones en Canarias (Ley 20/1991). Aplicado en esta liquidación. Ejercicio de generación. 2010 [02274]</t>
  </si>
  <si>
    <t>Deducciones inversión en Canarias con límites incrementados. Inversiones en Canarias (Ley 20/1991). Pendiente de aplicación en períodos futuros. Ejercicio de generación. 2010 [02275]</t>
  </si>
  <si>
    <t>Deducciones inversión en Canarias con límites incrementados.Inversiones en Canarias (Ley 20/1991).Deducción pendiente / generada.. Ejercicio de generación. 2011 [02318]</t>
  </si>
  <si>
    <t>Deducciones inversión en Canarias con límites incrementados.Inversiones en Canarias (Ley 20/1991). Aplicado en esta liquidación. Ejercicio de generación. 2011  [02319]</t>
  </si>
  <si>
    <t>Deducciones inversión en Canarias con límites incrementados. Inversiones en Canarias (Ley 20/1991). Pendiente de aplicación en períodos futuros. Ejercicio de generación. 2011 [02320]</t>
  </si>
  <si>
    <t>Deducciones inversión en Canarias con límites incrementados.Inversiones en Canarias (Ley 20/1991). Deducción pendiente / generada. Ejercicio de generación. 2012 [02369]</t>
  </si>
  <si>
    <t>Deducciones inversión en Canarias con límites incrementados.Inversiones en Canarias (Ley 20/1991). Aplicado en esta liquidación. Ejercicio de generación. 2012  [02370]</t>
  </si>
  <si>
    <t>Deducciones inversión en Canarias con límites incrementados. Inversiones en Canarias (Ley 20/1991). Pendiente de aplicación en períodos futuros. Ejercicio de generación. 2012 [02371]</t>
  </si>
  <si>
    <t>Deducciones inversión en Canarias con límites incrementados.Inversiones en Canarias (Ley 20/1991). Deducción pendiente / generada.. Ejercicio de generación. 2013 [03005]</t>
  </si>
  <si>
    <t>Deducciones inversión en Canarias con límites incrementados.Inversiones en Canarias (Ley 20/1991). Aplicado en esta liquidación. Ejercicio de generación. 2013  [03006]</t>
  </si>
  <si>
    <t>Deducciones inversión en Canarias con límites incrementados. Inversiones en Canarias (Ley 20/1991). Pendiente de aplicación en períodos futuros. Ejercicio de generación. 2013 [03007]</t>
  </si>
  <si>
    <t>Deducciones inversión en Canarias con límites incrementados.Inversiones en Canarias (Ley 20/1991). Deducción pendiente / generada. Ejercicio de generación.  2014  [02430]</t>
  </si>
  <si>
    <t>Deducciones inversión en Canarias con límites incrementados.Inversiones en Canarias (Ley 20/1991). Aplicado en esta liquidación. Ejercicio de generación.  2014  [02431]</t>
  </si>
  <si>
    <t>Deducciones inversión en Canarias con límites incrementados. Inversiones en Canarias (Ley 20/1991). Pendiente de aplicación en períodos futuros. Ejercicio de generación. 2014  [02432]</t>
  </si>
  <si>
    <t>Deducciones inversión en Canarias con límites incrementados.Inversiones en Canarias (Ley 20/1991).Deducción pendiente / generada.. Ejercicio de generación.  2015  [02759]</t>
  </si>
  <si>
    <t>Deducciones inversión en Canarias con límites incrementados.Inversiones en Canarias (Ley 20/199). Aplicado en esta liquidación. Ejercicio de generación.  2015 [02760]</t>
  </si>
  <si>
    <t>Deducciones inversión en Canarias con límites incrementados. Inversiones en Canarias (Ley 20/199). Pendiente de aplicación en períodos futuros. Ejercicio de generación. 2015 [02761]</t>
  </si>
  <si>
    <t>Deducciones inversión en Canarias con límites incrementados.Inversiones en Canarias (Ley 20/199). Deducción pendiente / generada. Ejercicio de generación.  2016. [05658]</t>
  </si>
  <si>
    <t>DEDUCCIONES INVERSIÓN EN CANARIAS Ley 20/1991). Inversiones en Canarias (Ley 20/199).. Aplicado en esta liquidación. Ejercicio de generación.  2016. [05659]</t>
  </si>
  <si>
    <t>Deducciones inversión en Canarias con límites incrementados. Inversiones en Canarias (Ley 20/199). Pendiente de aplicación en períodos futuros. Ejercicio de generación. 2016. [05660]</t>
  </si>
  <si>
    <t>Deducciones inversión en Canarias con límites incrementados.Inversiones en Canarias (Ley 20/199).Deducción pendiente / generada.Ejercicio de generación.  2017. [00551]</t>
  </si>
  <si>
    <t>DEDUCCIONES INVERSIÓN EN CANARIAS Ley 20/1991). Inversiones en Canarias (Ley 20/199). Aplicado en esta liquidación. Ejercicio de generación.  2017. [00552]</t>
  </si>
  <si>
    <t>Deducciones inversión en Canarias con límites incrementados. Inversiones en Canarias (Ley 20/199). Pendiente de aplicación en períodos futuros. Ejercicio de generación. 2017. [00553]</t>
  </si>
  <si>
    <t>Deducciones inversión en Canarias con límites incrementados.Inversiones en Canarias (Ley 20/199).Deducción pendiente / generada. Ejercicio de generación.  2018. [00362]</t>
  </si>
  <si>
    <t>DEDUCCIONES INVERSIÓN EN CANARIAS Ley 20/1991). Inversiones en Canarias (Ley 20/199). Aplicado en esta liquidación. Ejercicio de generación.  2018. [00363]</t>
  </si>
  <si>
    <t>Deducciones inversión en Canarias con límites incrementados. Inversiones en Canarias (Ley 20/199).Pendiente de aplicación en períodos futuros. Ejercicio de generación. 2018. [00364]</t>
  </si>
  <si>
    <t>Deducciones inversión en Canarias con límites incrementados. Inversiones en Canarias (Ley 20/1991)2019. Deducción pendiente / generada [03433]</t>
  </si>
  <si>
    <t>Deducciones inversión en Canarias con límites incrementados. Inversiones en Canarias (Ley 20/1991)2019 Aplicado en esta liquidación[03434]</t>
  </si>
  <si>
    <t>Deducciones inversión en Canarias con límites incrementados. Inversiones en Canarias (Ley 20/1991) 2019.  Pendiente de aplicación en períodos futuros [03435]</t>
  </si>
  <si>
    <t>Deducciones inversión en Canarias con límites incrementados. Inversiones en Canarias (Ley 20/1991)2020. Deducción pendiente / generada [01275]</t>
  </si>
  <si>
    <t>Deducciones inversión en Canarias con límites incrementados. Inversiones en Canarias (Ley 20/1991)2020. Aplicado en esta liquidación [01276]</t>
  </si>
  <si>
    <t>Deducciones inversión en Canarias con límites incrementados. Inversiones en Canarias (Ley 20/1991)2020.  Pendiente de aplicación en períodos futuros [01318]</t>
  </si>
  <si>
    <t>Deducciones inversión en Canarias con límites incrementados. Inversiones en Canarias (Ley 20/1991). 2021. Deducción pendiente / generada. [04054]</t>
  </si>
  <si>
    <t>Deducciones inversión en Canarias con límites incrementados. Inversiones en Canarias (Ley 20/1991). 2021. Aplicado en esta liquidación. [04055]</t>
  </si>
  <si>
    <t>Deducciones inversión en Canarias con límites incrementados. Inversiones en Canarias (Ley 20/1991). 2021. Pendiente de aplicación en períodos futuros. [04056]</t>
  </si>
  <si>
    <t>Deducciones inversión en Canarias con límites incrementados. Inversiones en Canarias (Ley 20/1991). 2022. Deducción pendiente / generada. [04556]</t>
  </si>
  <si>
    <t>Deducciones inversión en Canarias con límites incrementados. Inversiones en Canarias (Ley 20/1991). 2022. Aplicado en esta liquidación. [04557]</t>
  </si>
  <si>
    <t>Deducciones inversión en Canarias con límites incrementados. Inversiones en Canarias (Ley 20/1991). 2022. Pendiente de aplicación en períodos futuros. [04558]</t>
  </si>
  <si>
    <t>Deducciones inversión en Canarias con límites incrementados. Inversiones en La Palma, La Gomera y El Hierro 2018. Deducción pendiente / generada [03436]</t>
  </si>
  <si>
    <t>Deducciones inversión en Canarias con límites incrementados. Inversiones en La Palma, La Gomera y El Hierro 2018 Aplicado en esta liquidación [03437]</t>
  </si>
  <si>
    <t>Deducciones inversión en Canarias con límites incrementados. Inversiones en La Palma, La Gomera y El Hierro 2018.  Pendiente de aplicación en períodos futuros [03438]</t>
  </si>
  <si>
    <t>Deducciones inversión en Canarias con límites incrementados. Inversiones en La Palma, La Gomera y El Hierro 2019. Deducción pendiente / generada [03430]</t>
  </si>
  <si>
    <t>Deducciones inversión en Canarias con límites incrementados. Inversiones en La Palma, La Gomera y El Hierro 2019 Aplicado en esta liquidación [03431]</t>
  </si>
  <si>
    <t>Deducciones inversión en Canarias con límites incrementados. Inversiones en La Palma, La Gomera y El Hierro 2019.  Pendiente de aplicación en períodos futuros [03432]</t>
  </si>
  <si>
    <t>Deducciones inversión en Canarias con límites incrementados. Inversiones en La Palma, La Gomera y El Hierro 2020. Deducción pendiente / generada [02254]</t>
  </si>
  <si>
    <t>Deducciones inversión en Canarias con límites incrementados. Inversiones en La Palma, La Gomera y El Hierro 2020. Aplicado en esta liquidación [02255]</t>
  </si>
  <si>
    <t>Deducciones inversión en Canarias con límites incrementados. Inversiones en La Palma, La Gomera y El Hierro 2020.  Pendiente de aplicación en períodos futuros [02256]</t>
  </si>
  <si>
    <t>Deducciones inversión en Canarias con límites incrementados. Inversiones en La Palma, La Gomera y El Hierro. 2021. Deducción pendiente/ generada. [04057]</t>
  </si>
  <si>
    <t>Deducciones inversión en Canarias con límites incrementados. Inversiones en La Palma, La Gomera y El Hierro. 2021. Aplicado en esta liquidación. [04058]</t>
  </si>
  <si>
    <t>Deducciones inversión en Canarias con límites incrementados. Inversiones en La Palma, La Gomera y El Hierro. 2021. Pendiente de aplicación en períodos futuros. [04059]</t>
  </si>
  <si>
    <t>Deducciones inversión en Canarias con límites incrementados. Inversiones en La Palma, La Gomera y El Hierro. 2022. Deducción pendiente/ generada. [04559]</t>
  </si>
  <si>
    <t>Deducciones inversión en Canarias con límites incrementados. Inversiones en La Palma, La Gomera y El Hierro. 2022. Aplicado en esta liquidación. [04560]</t>
  </si>
  <si>
    <t>Deducciones inversión en Canarias con límites incrementados. Inversiones en La Palma, La Gomera y El Hierro. 2022. Pendiente de aplicación en períodos futuros. [04561]</t>
  </si>
  <si>
    <t>Deducciones inversión en Canarias con límites incrementados. Per. ant.: Deducc. pendiente   Per. actual: Deducc. Generada. Ejercicio de generación.Total [01538]</t>
  </si>
  <si>
    <t>Deducciones inversión en Canarias con límites incrementados. Aplicado en esta liquidación. Ejercicio de generación. Total [01539]</t>
  </si>
  <si>
    <t>Deducciones inversión en Canarias con límites incrementados. Pendiente de aplicación en períodos futuros. Ejercicio de generación. Total [01540]</t>
  </si>
  <si>
    <t>&lt;/T22013A01&gt;</t>
  </si>
  <si>
    <t>Deducciones por producciones cinematográficas extranjeras en Canarias (art. 36.2 LIS y DA14 Ley 19/1994). Deducción pendiente/generada. Ejercicio de generación 2015. [06502]</t>
  </si>
  <si>
    <t>Deducciones por producciones cinematográficas extranjeras en Canarias (art. 36.2 LIS y DA14 Ley 19/1994). Aplicado en esta liquidación. Ejercicio de generación 2015. [06503]</t>
  </si>
  <si>
    <t>Deducciones por producciones cinematográficas extranjeras en Canarias (art. 36.2 LIS y DA14 Ley 19/1994). Importe abonado por insuficiencia de cuota. Ejercicio de generación 2015. [06504]</t>
  </si>
  <si>
    <t>Deducciones por producciones cinematográficas extranjeras en Canarias (art. 36.2 LIS y DA14 Ley 19/1994). Pendiente de aplicación en períodos futuros. Ejercicio de generación 2015. [06505]</t>
  </si>
  <si>
    <t>Deducciones por producciones cinematográficas extranjeras en Canarias (art. 36.2 LIS y DA14 Ley 19/1994). Deducción pendiente/generada. Ejercicio de generación 2016. [06506]</t>
  </si>
  <si>
    <t>Deducciones por producciones cinematográficas extranjeras en Canarias (art. 36.2 LIS y DA14 Ley 19/1994). Aplicado en esta liquidación. Ejercicio de generación 2016. [06507]</t>
  </si>
  <si>
    <t>Deducciones por producciones cinematográficas extranjeras en Canarias (art. 36.2 LIS y DA14 Ley 19/1994). Importe abonado por insuficiencia de cuota. Ejercicio de generación 2016. [06508]</t>
  </si>
  <si>
    <t>Deducciones por producciones cinematográficas extranjeras en Canarias (art. 36.2 LIS y DA14 Ley 19/1994). Pendiente de aplicación en períodos futuros. Ejercicio de generación 2016. [06509]</t>
  </si>
  <si>
    <t>Deducciones por producciones cinematográficas extranjeras en Canarias (art. 36.2 LIS y DA14 Ley 19/1994). Deducción pendiente/generada. Ejercicio de generación 2017. [06510]</t>
  </si>
  <si>
    <t>Deducciones por producciones cinematográficas extranjeras en Canarias (art. 36.2 LIS y DA14 Ley 19/1994). Aplicado en esta liquidación. Ejercicio de generación 2017. [06511]</t>
  </si>
  <si>
    <t>Deducciones por producciones cinematográficas extranjeras en Canarias (art. 36.2 LIS y DA14 Ley 19/1994). Importe abonado por insuficiencia de cuota. Ejercicio de generación 2017. [06512]</t>
  </si>
  <si>
    <t>Deducciones por producciones cinematográficas extranjeras en Canarias (art. 36.2 LIS y DA14 Ley 19/1994). Pendiente de aplicación en períodos futuros. Ejercicio de generación 2017. [06513]</t>
  </si>
  <si>
    <t>Deducciones por producciones cinematográficas extranjeras en Canarias (art. 36.2 LIS y DA14 Ley 19/1994). Deducción pendiente/generada. Ejercicio de generación 2018. [06514]</t>
  </si>
  <si>
    <t>Deducciones por producciones cinematográficas extranjeras en Canarias (art. 36.2 LIS y DA14 Ley 19/1994). Aplicado en esta liquidación. Ejercicio de generación 2018. [06515]</t>
  </si>
  <si>
    <t>Deducciones por producciones cinematográficas extranjeras en Canarias (art. 36.2 LIS y DA14 Ley 19/1994). Importe abonado por insuficiencia de cuota. Ejercicio de generación 2018. [06516]</t>
  </si>
  <si>
    <t>Deducciones por producciones cinematográficas extranjeras en Canarias (art. 36.2 LIS y DA14 Ley 19/1994). Pendiente de aplicación en períodos futuros. Ejercicio de generación 2018. [06517]</t>
  </si>
  <si>
    <t>Deducciones por producciones cinematográficas extranjeras en Canarias (art. 36.2 LIS y DA14 Ley 19/1994). Deducción pendiente/generada. Ejercicio de generación 2019. [06518]</t>
  </si>
  <si>
    <t>Deducciones por producciones cinematográficas extranjeras en Canarias (art. 36.2 LIS y DA14 Ley 19/1994). Aplicado en esta liquidación. Ejercicio de generación 2019. [06519]</t>
  </si>
  <si>
    <t>Deducciones por producciones cinematográficas extranjeras en Canarias (art. 36.2 LIS y DA14 Ley 19/1994). Importe abonado por insuficiencia de cuota. Ejercicio de generación 2019. [06520]</t>
  </si>
  <si>
    <t>Deducciones por producciones cinematográficas extranjeras en Canarias (art. 36.2 LIS y DA14 Ley 19/1994). Pendiente de aplicación en períodos futuros. Ejercicio de generación 2019. [06521]</t>
  </si>
  <si>
    <t>Deducciones por producciones cinematográficas extranjeras en Canarias (art. 36.2 LIS y DA14 Ley 19/1994). Deducción pendiente/generada. Ejercicio de generación 2020. [06522]</t>
  </si>
  <si>
    <t>Deducciones por producciones cinematográficas extranjeras en Canarias (art. 36.2 LIS y DA14 Ley 19/1994). Aplicado en esta liquidación. Ejercicio de generación 2020. [06523]</t>
  </si>
  <si>
    <t>Deducciones por producciones cinematográficas extranjeras en Canarias (art. 36.2 LIS y DA14 Ley 19/1994). Importe abonado por insuficiencia de cuota. Ejercicio de generación 2020. [06524]</t>
  </si>
  <si>
    <t>Deducciones por producciones cinematográficas extranjeras en Canarias (art. 36.2 LIS y DA14 Ley 19/1994). Pendiente de aplicación en períodos futuros. Ejercicio de generación 2020. [06525]</t>
  </si>
  <si>
    <t>Deducciones por producciones cinematográficas extranjeras en Canarias (art. 36.2 LIS y DA14 Ley 19/1994). Deducción pendiente/generada. Ejercicio de generación 2021. [06526]</t>
  </si>
  <si>
    <t>Deducciones por producciones cinematográficas extranjeras en Canarias (art. 36.2 LIS y DA14 Ley 19/1994). Aplicado en esta liquidación. Ejercicio de generación 2021. [06527]</t>
  </si>
  <si>
    <t>Deducciones por producciones cinematográficas extranjeras en Canarias (art. 36.2 LIS y DA14 Ley 19/1994). Importe abonado por insuficiencia de cuota. Ejercicio de generación 2021. [06528]</t>
  </si>
  <si>
    <t>Deducciones por producciones cinematográficas extranjeras en Canarias (art. 36.2 LIS y DA14 Ley 19/1994). Pendiente de aplicación en períodos futuros. Ejercicio de generación 2021. [06529]</t>
  </si>
  <si>
    <t>Deducciones por producciones cinematográficas extranjeras en Canarias (art. 36.2 LIS y DA14 Ley 19/1994). Deducción pendiente/generada. Ejercicio de generación 2022. [06530]</t>
  </si>
  <si>
    <t>Deducciones por producciones cinematográficas extranjeras en Canarias (art. 36.2 LIS y DA14 Ley 19/1994). Aplicado en esta liquidación. Ejercicio de generación 2022. [06531]</t>
  </si>
  <si>
    <t>Deducciones por producciones cinematográficas extranjeras en Canarias (art. 36.2 LIS y DA14 Ley 19/1994). Importe abonado por insuficiencia de cuota. Ejercicio de generación 2022. [06532]</t>
  </si>
  <si>
    <t>Deducciones por producciones cinematográficas extranjeras en Canarias (art. 36.2 LIS y DA14 Ley 19/1994). Pendiente de aplicación en períodos futuros. Ejercicio de generación 2022. [06533]</t>
  </si>
  <si>
    <t>Deducciones por producciones cinematográficas extranjeras en Canarias (art. 36.2 LIS y DA14 Ley 19/1994). Deducción pendiente/generada. TOTAL. [06538]</t>
  </si>
  <si>
    <t>Deducciones por producciones cinematográficas extranjeras en Canarias (art. 36.2 LIS y DA14 Ley 19/1994). Aplicado en esta liquidación. TOTAL. [06539]</t>
  </si>
  <si>
    <t>Deducciones por producciones cinematográficas extranjeras en Canarias (art. 36.2 LIS y DA14 Ley 19/1994). Importe abonado por insuficiencia de cuota. TOTAL. [06540]</t>
  </si>
  <si>
    <t>Deducciones por producciones cinematográficas extranjeras en Canarias (art. 36.2 LIS y DA14 Ley 19/1994). Pendiente de aplicación en períodos futuros. TOTAL. [06541]</t>
  </si>
  <si>
    <t>&lt;/T22013A02&gt;</t>
  </si>
  <si>
    <t>Impuesto Sobre Sociedades.  Régimen de consolidación Fiscal. DEDUCCIONES DEL GRUPO: Deducciones del período impositivo e imputación proporcional de las deducciones pendientes</t>
  </si>
  <si>
    <t>Fecha incorpor. grupo  (pág 2). (AAAAMMDD)</t>
  </si>
  <si>
    <t>DEDUCCIONES DT 24ª.7 LIS, art. 42 RDLEG 4/2004.  Deducción pendiente / generada.. Ejercicio de generación. 2011 [05679]</t>
  </si>
  <si>
    <t>DEDUCCIONES DT 24ª.7 LIS, art. 42 RDLEG 4/2004. Aplicado en esta liquidación. Ejercicio de generación. 2011 [05680]</t>
  </si>
  <si>
    <t>DEDUCCIONES DT 24ª.7 LIS, art. 42 RDLEG 4/2004. Pendiente de aplicación en períodos futuros. Ejercicio de generación. 2011 [02277]</t>
  </si>
  <si>
    <t>DEDUCCIONES DT 24ª.7 LIS, art. 42 RDLEG 4/2004.  Deducción pendiente / generada. Ejercicio de generación. 2012 [05681]</t>
  </si>
  <si>
    <t>DEDUCCIONES DT 24ª.7 LIS, art. 42 RDLEG 4/2004. Aplicado en esta liquidación. Ejercicio de generación. 2012 [05682]</t>
  </si>
  <si>
    <t>DEDUCCIONES DT 24ª.7 LIS, art. 42 RDLEG 4/2004 . Pendiente de aplicación en períodos futuros. Ejercicio de generación. 2012 [02321]</t>
  </si>
  <si>
    <t>DEDUCCIONES DT 24ª.7 LIS, art. 42 RDLEG 4/2004 .  Deducción pendiente / generada. Ejercicio de generación. 2013 [05683]</t>
  </si>
  <si>
    <t>DEDUCCIONES DT 24ª.7 LIS, art. 42 RDLEG 4/2004 . Aplicado en esta liquidación. Ejercicio de generación. 2013 [05684]</t>
  </si>
  <si>
    <t>DEDUCCIONES DT 24ª.7 LIS, art. 42 RDLEG 4/2004. Pendiente de aplicación en períodos futuros. Ejercicio de generación. 2013 [03008]</t>
  </si>
  <si>
    <t>DEDUCCIONES DT 24ª.7 LIS, art. 42 RDLEG 4/2004.  Deducción pendiente / generada.. Ejercicio de generación. 2014 [05685]</t>
  </si>
  <si>
    <t>DEDUCCIONES DT 24ª.7 LIS, art. 42 RDLEG 4/2004. Aplicado en esta liquidación. Ejercicio de generación. 2014 [05686]</t>
  </si>
  <si>
    <t>DEDUCCIONES DT 24ª.7 LIS, art. 42 RDLEG 4/2004. Pendiente de aplicación en períodos futuros. Ejercicio de generación. 2014 [02762]</t>
  </si>
  <si>
    <t>DEDUCCIONES DT 24ª.7 LIS, art. 42 RDLEG 4/2004 .  Deducción pendiente / generada.. Ejercicio de generación. 2015 [05687]</t>
  </si>
  <si>
    <t>DEDUCCIONES DT 24ª.7 LIS, art. 42 RDLEG 4/2004. Aplicado en esta liquidación. Ejercicio de generación. 2015 [05688]</t>
  </si>
  <si>
    <t>DEDUCCIONES DT 24ª.7 LIS, art. 42 RDLEG 4/2004. Pendiente de aplicación en períodos futuros. Ejercicio de generación. 2015 [02372]</t>
  </si>
  <si>
    <t>DEDUCCIONES DT 24ª.7 LIS, art. 42 RDLEG 4/2004.  Deducción pendiente / generada. Ejercicio de generación. 2016. [05689]</t>
  </si>
  <si>
    <t>DEDUCCIONES DT 24ª.7 LIS, art. 42 RDLEG 4/2004. Aplicado en esta liquidación. Ejercicio de generación. 2016. [05690]</t>
  </si>
  <si>
    <t>DEDUCCIONES DT 24ª.7 LIS, art. 42 RDLEG 4/2004. Pendiente de aplicación en períodos futuros. Ejercicio de generación. 2016. [05691]</t>
  </si>
  <si>
    <t>DEDUCCIONES DT 24ª.7 LIS, art. 42 RDLEG 4/2004.  Deducción pendiente / generada. Ejercicio de generación. 2017. [00554]</t>
  </si>
  <si>
    <t>DEDUCCIONES DT 24ª.7 LIS, art. 42 RDLEG 4/2004. Aplicado en esta liquidación. Ejercicio de generación. 2017. [00555]</t>
  </si>
  <si>
    <t>DEDUCCIONES DT 24ª.7 LIS, art. 42 RDLEG 4/2004. Pendiente de aplicación en períodos futuros. Ejercicio de generación. 2017. [00556]</t>
  </si>
  <si>
    <t>DEDUCCIONES DT 24ª.7 LIS, art. 42 RDLEG 4/20045. Deducción pendiente / generada. Ejercicio de generación. 2018. [00365]</t>
  </si>
  <si>
    <t>DEDUCCIONES DT 24ª.7 LIS, art. 42 RDLEG 4/2004. Aplicado en esta liquidación. Ejercicio de generación. 2018 [00366]</t>
  </si>
  <si>
    <t>DEDUCCIONES DT 24ª.7 LIS, art. 42 RDLEG 4/2004. Pendiente de aplicación en períodos futuros. Ejercicio de generación. 2018. [00367]</t>
  </si>
  <si>
    <t>DEDUCCIONES DT 24ª.7 LIS, art. 42 RDLEG 4/2004.  Deducción pendiente / generada.. Ejercicio de generación. 2019. [03439]</t>
  </si>
  <si>
    <t>DEDUCCIONES DT 24ª.7 LIS, art. 42 RDLEG 4/2004. Aplicado en esta liquidación. Ejercicio de generación. 2019. [03440]</t>
  </si>
  <si>
    <t>DEDUCCIONES DT 24ª.7 LIS, art. 42 RDLEG 4/2004. Pendiente de aplicación en períodos futuros. Ejercicio de generación. 2019. [03441]</t>
  </si>
  <si>
    <t>DEDUCCIONES DT 24ª.7 LIS, art. 42 RDL 4/2004.  Deducción pendiente / generada.. Ejercicio de generación. 2020. [01351]</t>
  </si>
  <si>
    <t>DEDUCCIONES DT 24ª.7 LIS, art. 42 RDL 4/2004. Aplicado en esta liquidación. Ejercicio de generación. 2020. [01352]</t>
  </si>
  <si>
    <t>DEDUCCIONES DT 24ª.7 LIS, art. 42 RDL 4/2004. Pendiente de aplicación en períodos futuros. Ejercicio de generación. 2020. [01353]</t>
  </si>
  <si>
    <t>DEDUCCIONES DT 24ª.7 LIS, art. 42 RDL 4/2004. Deducción pendiente / generada. Ejercicio de generación 2021. [04060]</t>
  </si>
  <si>
    <t>DEDUCCIONES DT 24ª.7 LIS, art. 42 RDL 4/2004. Aplicado en esta liquidación. Ejercicio de generación 2021. [04061]</t>
  </si>
  <si>
    <t>DEDUCCIONES DT 24ª.7 LIS, art. 42 RDL 4/2004. Pendiente de aplicación en períodos futuros. Ejercicio de generación 2021. [04062]</t>
  </si>
  <si>
    <t>DEDUCCIONES DT 24ª.7 LIS, art. 42 RDL 4/2004. Deducción pendiente / generada. Ejercicio de generación 2022. [04562]</t>
  </si>
  <si>
    <t>DEDUCCIONES DT 24ª.7 LIS, art. 42 RDL 4/2004. Aplicado en esta liquidación. Ejercicio de generación 2022. [04563]</t>
  </si>
  <si>
    <t>DEDUCCIONES DT 24ª.7 LIS, art. 42 RDL 4/2004. Pendiente de aplicación en períodos futuros. Ejercicio de generación 2022. [04564]</t>
  </si>
  <si>
    <t>DEDUCCIONES DT 24ª.7 LIS, art. 42 RDLEG 4/2004..  Deducción pendiente / generada.Total [05692]</t>
  </si>
  <si>
    <t>DEDUCCIONES DT 24ª.7 LIS, art. 42 RDLEG 4/2004. Aplicado en esta liquidación. Total [05693]</t>
  </si>
  <si>
    <t>DEDUCCIONES DT 24ª.7 LIS, art. 42 RDLEG 4/2004. Pendiente de aplicación en períodos futuros. Ejercicio de generación. Total [1554]</t>
  </si>
  <si>
    <t>DEDUCCIONES Deducciones DT 24ª.1 LIS. Periodiﬁcación. Deducción pendiente / generada. Ejercicio de generación.   2021 [04063]</t>
  </si>
  <si>
    <t>DEDUCCIONES Deducciones DT 24ª.1 LIS. Periodiﬁcación. Aplicado en esta liquidación. Ejercicio de generación.   2021   [04064]]</t>
  </si>
  <si>
    <t>DEDUCCIONES Deducciones DT 24ª.1 LIS. Periodiﬁcación. Pendiente de aplicación en períodos futuros. Ejercicio de generación.   2021  [04065]</t>
  </si>
  <si>
    <t>DEDUCCIONES Deducciones DT 24ª.1 LIS. Periodiﬁcación. Deducción pendiente / generada. Ejercicio de generación.   2022 [04565]</t>
  </si>
  <si>
    <t>DEDUCCIONES Deducciones DT 24ª.1 LIS . Periodiﬁcación. Aplicado en esta liquidación. Ejercicio de generación.   2022   [04566]</t>
  </si>
  <si>
    <t>DEDUCCIONES Deducciones DT 24ª.1 LIS. Periodiﬁcación. Pendiente de aplicación en períodos futuros. Ejercicio de generación.   2022  [04567]</t>
  </si>
  <si>
    <t>DEDUCCIONES Deducciones DT 24ª.1 LIS. Periodiﬁcación. Pendiente de aplicación en períodos futuros. Ejercicio de generación. Total [01562]</t>
  </si>
  <si>
    <t>&lt;/T22013A10&gt;</t>
  </si>
  <si>
    <t>Deducciones inversión en Canarias con límites incrementados.  Activos ﬁjos (Ley 20/1991).Deducción pendiente / generada. Ejercicio de generación 2010 [05710]</t>
  </si>
  <si>
    <t>Deducciones inversión en Canarias con límites incrementados.  Activos ﬁjos (Ley 20/1991). Aplicado en esta liquidación. Ejercicio de generación 2010 [05711]</t>
  </si>
  <si>
    <t>Deducciones inversión en Canarias con límites incrementados.  Activos ﬁjos (Ley 20/1991). Deducción pendiente / generada. Ejercicio de generación 2011 [05712]</t>
  </si>
  <si>
    <t>Deducciones inversión en Canarias con límites incrementados.  Activos ﬁjos (Ley 20/1991). Aplicado en esta liquidación. Ejercicio de generación 2011 [05713]</t>
  </si>
  <si>
    <t>Deducciones inversión en Canarias con límites incrementados.  Activos ﬁjos (Ley 20/1991). Pendiente de aplicación en períodos futuros. Ejercicio de generación. 2011 [01563]</t>
  </si>
  <si>
    <t>Deducciones inversión en Canarias con límites incrementados.  Activos ﬁjos (Ley 20/1991). Deducción pendiente / generada. Ejercicio de generación 2012 [05714]</t>
  </si>
  <si>
    <t>Deducciones inversión en Canarias con límites incrementados.  Activos ﬁjos (Ley 20/1991). Aplicado en esta liquidación. Ejercicio de generación 2012 [05715]</t>
  </si>
  <si>
    <t>Deducciones inversión en Canarias con límites incrementados.  Activos ﬁjos (Ley 20/1991). Pendiente de aplicación en períodos futuros. Ejercicio de generación. 2012 [01564]</t>
  </si>
  <si>
    <t>Deducciones inversión en Canarias con límites incrementados.  Activos ﬁjos (Ley 20/1991). Deducción pendiente / generada. Ejercicio de generación 2013 [05716]</t>
  </si>
  <si>
    <t>Deducciones inversión en Canarias con límites incrementados.  Activos ﬁjos (Ley 20/1991). Aplicado en esta liquidación. Ejercicio de generación 2013 [05717]</t>
  </si>
  <si>
    <t>Deducciones inversión en Canarias con límites incrementados.  Activos ﬁjos (Ley 20/1991). Pendiente de aplicación en períodos futuros. Ejercicio de generación. 2013 [01565]</t>
  </si>
  <si>
    <t>Deducciones inversión en Canarias con límites incrementados.  Activos ﬁjos (Ley 20/1991). Deducción pendiente / generada. Ejercicio de generación 2014 [05718]</t>
  </si>
  <si>
    <t>Deducciones inversión en Canarias con límites incrementados.  Activos ﬁjos (Ley 20/1991). Aplicado en esta liquidación. Ejercicio de generación 2014 [05719]</t>
  </si>
  <si>
    <t>Deducciones inversión en Canarias con límites incrementados.  Activos ﬁjos (Ley 20/1991). Pendiente de aplicación en períodos futuros. Ejercicio de generación. 2014 [01566]</t>
  </si>
  <si>
    <t>Deducciones inversión en Canarias con límites incrementados.  Activos ﬁjos (Ley 20/1991). Deducción pendiente / generada. Ejercicio de generación 2015 [05720]</t>
  </si>
  <si>
    <t>Deducciones inversión en Canarias con límites incrementados.  Activos ﬁjos (Ley 20/1991). Aplicado en esta liquidación. Ejercicio de generación 2015 [05721]</t>
  </si>
  <si>
    <t>Deducciones inversión en Canarias con límites incrementados.  Activos ﬁjos (Ley 20/1991). Pendiente de aplicación en períodos futuros. Ejercicio de generación. 2015 [01567]</t>
  </si>
  <si>
    <t>Deducciones inversión en Canarias con límites incrementados.  Activos ﬁjos (Ley 20/1991). Deducción pendiente / generada. Ejercicio de generación 2016. [05722]</t>
  </si>
  <si>
    <t>Deducciones inversión en Canarias con límites incrementados.  Activos ﬁjos (Ley 20/1991). Aplicado en esta liquidación. Ejercicio de generación 2016. [05723]</t>
  </si>
  <si>
    <t>Deducciones inversión en Canarias con límites incrementados.  Activos ﬁjos (Ley 20/1991). Pendiente de aplicación en períodos futuros. Ejercicio de generación. 2016. [02322]</t>
  </si>
  <si>
    <t>Deducciones inversión en Canarias con límites incrementados.  Activos fijos (Ley 20/1991). Deducción pendiente / generada. Ejercicio de generación. 2017. [05724]</t>
  </si>
  <si>
    <t>Deducciones inversión en Canarias con límites incrementados.  Activos fijos (Ley 20/1991). Aplicado en esta liquidación. Ejercicio de generación. 2017. [05725]</t>
  </si>
  <si>
    <t>Deducciones inversión en Canarias con límites incrementados. Activos fijos (Ley 20/1991). Pendiente de aplicación en períodos futuros. Ejercicio de generación. 2017. [01570]</t>
  </si>
  <si>
    <t>Deducciones inversión en Canarias con límites incrementados.  Activos fijos (Ley 20/1991). Deducción pendiente / generada. Ejercicio de generación. 2018. [00368]</t>
  </si>
  <si>
    <t>Deducciones inversión en Canarias con límites incrementados. Activos fijos (Ley 20/1991). Aplicado en esta liquidación. Ejercicio de generación. 2018. [00369]</t>
  </si>
  <si>
    <t>Deducciones inversión en Canarias con límites incrementados.  Activos fijos (Ley 20/1991). Pendiente de aplicación en períodos futuros. Ejercicio de generación. 2018. [00370]</t>
  </si>
  <si>
    <t>Deducciones inversión en Canarias con límites incrementados.  Activos fijos (Ley 20/1991). Deducción pendiente / generada. Ejercicio de generación. 2019 [03445]</t>
  </si>
  <si>
    <t>Deducciones inversión en Canarias con límites incrementados.  Activos fijos (Ley 20/1991). Aplicado en esta liquidación. Ejercicio de generación. 2019. [03446]</t>
  </si>
  <si>
    <t>Deducciones inversión en Canarias con límites incrementados.  Activos fijos (Ley 20/1991). Pendiente de aplicación en períodos futuros. Ejercicio de generación. 2019. [03447]</t>
  </si>
  <si>
    <t>Deducciones inversión en Canarias con límites incrementados.  Activos fijos (Ley 20/1991). Deducción pendiente / generada. Ejercicio de generación. 2020. [01388]</t>
  </si>
  <si>
    <t>Deducciones inversión en Canarias con límites incrementados. Activos fijos (Ley 20/1991). Aplicado en esta liquidación. Ejercicio de generación. 2020. [01389]</t>
  </si>
  <si>
    <t>Deducciones inversión en Canarias con límites incrementados.  Activos fijos (Ley 20/1991). Pendiente de aplicación en períodos futuros. Ejercicio de generación. 2020. [01393]</t>
  </si>
  <si>
    <t>Deducciones inversión en Canarias con límites incrementados. Activos fijos (Ley 20/1991). Deducción pendiente / generada. Ejercicio de generación 2021. [04066]</t>
  </si>
  <si>
    <t>Deducciones inversión en Canarias con límites incrementados. Activos fijos (Ley 20/1991). Aplicado en esta liquidación. Ejercicio de generación 2021. [04067]</t>
  </si>
  <si>
    <t>Deducciones inversión en Canarias con límites incrementados. Activos fijos (Ley 20/1991). Pendiente de aplicación en períodos futuros. Ejercicio de generación 2021. [04068]</t>
  </si>
  <si>
    <t>Deducciones inversión en Canarias con límites incrementados. Activos fijos (Ley 20/1991). Deducción pendiente / generada. Ejercicio de generación 2022. [04568]</t>
  </si>
  <si>
    <t>Deducciones inversión en Canarias con límites incrementados. Activos fijos (Ley 20/1991). Aplicado en esta liquidación. Ejercicio de generación 2022. [04569]</t>
  </si>
  <si>
    <t>Deducciones inversión en Canarias con límites incrementados. Activos fijos (Ley 20/1991). Pendiente de aplicación en períodos futuros. Ejercicio de generación 2022. [04570]</t>
  </si>
  <si>
    <t>Deducciones inversión en Canarias con límites incrementados. Activos fijos en La Palma, La Gomera y El Hierro. Deducción pendiente / generada. Ejercicio de generación 2018. [04308]</t>
  </si>
  <si>
    <t>Deducciones inversión en Canarias con límites incrementados. Activos fijos en La Palma, La Gomera y El Hierro. Aplicado en esta liquidación. Ejercicio de generación 2018. [04309]</t>
  </si>
  <si>
    <t>Deducciones inversión en Canarias con límites incrementados. Activos fijos en La Palma, La Gomera y El Hierro. Pendiente de aplicación en períodos futuros. Ejercicio de generación 2018. [04310]</t>
  </si>
  <si>
    <t>Deducciones inversión en Canarias con límites incrementados. Activos fijos en La Palma, La Gomera y El Hierro. Deducción pendiente / generada. Ejercicio de generación 2019. [04311]</t>
  </si>
  <si>
    <t>Deducciones inversión en Canarias con límites incrementados. Activos fijos en La Palma, La Gomera y El Hierro. Aplicado en esta liquidación. Ejercicio de generación 2019. [04312]</t>
  </si>
  <si>
    <t>Deducciones inversión en Canarias con límites incrementados. Activos fijos en La Palma, La Gomera y El Hierro. Pendiente de aplicación en períodos futuros. Ejercicio de generación 2019. [04313]</t>
  </si>
  <si>
    <t>Deducciones inversión en Canarias con límites incrementados. Activos fijos en La Palma, La Gomera y El Hierro. Deducción pendiente / generada. Ejercicio de generación 2020. [04314]</t>
  </si>
  <si>
    <t>Deducciones inversión en Canarias con límites incrementados. Activos fijos en La Palma, La Gomera y El Hierro. Aplicado en esta liquidación. Ejercicio de generación 2020. [04315]</t>
  </si>
  <si>
    <t>Deducciones inversión en Canarias con límites incrementados. Activos fijos en La Palma, La Gomera y El Hierro. Pendiente de aplicación en períodos futuros. Ejercicio de generación 2020. [04316]</t>
  </si>
  <si>
    <t>Deducciones inversión en Canarias con límites incrementados. Activos fijos en La Palma, La Gomera y El Hierro. Deducción pendiente / generada. Ejercicio de generación 2021. [04317]</t>
  </si>
  <si>
    <t>Deducciones inversión en Canarias con límites incrementados. Activos fijos en La Palma, La Gomera y El Hierro. Aplicado en esta liquidación. Ejercicio de generación 2021. [04318]</t>
  </si>
  <si>
    <t>Deducciones inversión en Canarias con límites incrementados. Activos fijos en La Palma, La Gomera y El Hierro. Pendiente de aplicación en períodos futuros. Ejercicio de generación 2021. [04319]</t>
  </si>
  <si>
    <t>Deducciones inversión en Canarias con límites incrementados. Activos fijos en La Palma, La Gomera y El Hierro. Deducción pendiente / generada. Ejercicio de generación 2022. [04571]</t>
  </si>
  <si>
    <t>Deducciones inversión en Canarias con límites incrementados. Activos fijos en La Palma, La Gomera y El Hierro. Aplicado en esta liquidación. Ejercicio de generación 2022. [04572]</t>
  </si>
  <si>
    <t>Deducciones inversión en Canarias con límites incrementados. Activos fijos en La Palma, La Gomera y El Hierro. Pendiente de aplicación en períodos futuros. Ejercicio de generación 2022. [04573]</t>
  </si>
  <si>
    <t>Deducciones inversión en Canarias con límites incrementados.  Inversiones en Canarias (Ley 20/1991). Deducción pendiente/generada. Ejercicio de generación. 2008 [05746]</t>
  </si>
  <si>
    <t>Deducciones inversión en Canarias con límites incrementados.  Inversiones en Canarias (Ley 20/1991). Aplicado en esta liquidación. Ejercicio de generación. 2008 [05747]</t>
  </si>
  <si>
    <t>Deducciones inversión en Canarias con límites incrementados.  Inversiones en Canarias (Ley 20/1991). Pendiente de aplicación en períodos futuros. Ejercicio de generación. 2008 [01581]</t>
  </si>
  <si>
    <t>Deducciones inversión en Canarias con límites incrementados.  Inversiones en Canarias (Ley 20/1991). Deducción pendiente/generada. Ejercicio de generación. 2009 [05748]</t>
  </si>
  <si>
    <t>Deducciones inversión en Canarias con límites incrementados.  Inversiones en Canarias (Ley 20/1991). Aplicado en esta liquidación. Ejercicio de generación. 2009 [05749]</t>
  </si>
  <si>
    <t>Deducciones inversión en Canarias con límites incrementados.  Inversiones en Canarias (Ley 20/1991). Pendiente de aplicación en períodos futuros. Ejercicio de generación. 2009 [02278]</t>
  </si>
  <si>
    <t>Deducciones inversión en Canarias con límites incrementados.  Inversiones en Canarias (Ley 20/1991).Deducción pendiente/generada. Ejercicio de generación. 2010 [05750]</t>
  </si>
  <si>
    <t>Deducciones inversión en Canarias con límites incrementados.  Inversiones en Canarias (Ley 20/1991). Aplicado en esta liquidación. Ejercicio de generación. 2010 [05751]</t>
  </si>
  <si>
    <t>Deducciones inversión en Canarias con límites incrementados.  Inversiones en Canarias (Ley 20/1991). Pendiente de aplicación en períodos futuros. Ejercicio de generación. 2010 [02280]</t>
  </si>
  <si>
    <t>Deducciones inversión en Canarias con límites incrementados.  Inversiones en Canarias (Ley 20/1991). Deducción pendiente/generada. Ejercicio de generación. 2011 [05752]</t>
  </si>
  <si>
    <t>Deducciones inversión en Canarias con límites incrementados.  Inversiones en Canarias (Ley 20/1991). Aplicado en esta liquidación. Ejercicio de generación. 2011 [05753]</t>
  </si>
  <si>
    <t>Deducciones inversión en Canarias con límites incrementados. Inversiones en Canarias (Ley 20/1991). Pendiente de aplicación en períodos futuros. Ejercicio de generación. 2011 [01585]</t>
  </si>
  <si>
    <t>Deducciones inversión en Canarias con límites incrementados.  Inversiones en Canarias (Ley 20/1991). Deducción pendiente/generada. Ejercicio de generación. 2012 [05754]</t>
  </si>
  <si>
    <t>Deducciones inversión en Canarias con límites incrementados.  Inversiones en Canarias (Ley 20/1991). Aplicado en esta liquidación. Ejercicio de generación. 2012 [05755]</t>
  </si>
  <si>
    <t>Deducciones inversión en Canarias con límites incrementados. Inversiones en Canarias (Ley 20/1991). Pendiente de aplicación en períodos futuros. Ejercicio de generación. 2012 [06460]</t>
  </si>
  <si>
    <t>Deducciones inversión en Canarias con límites incrementados.  Inversiones en Canarias (Ley 20/1991). Deducción pendiente/generada. Ejercicio de generación. 2013 [05756]</t>
  </si>
  <si>
    <t>Deducciones inversión en Canarias con límites incrementados.  Inversiones en Canarias (Ley 20/1991). Aplicado en esta liquidación. Ejercicio de generación. 2013 [05757]</t>
  </si>
  <si>
    <t>Deducciones inversión en Canarias con límites incrementados. Inversiones en Canarias (Ley 20/1991). Pendiente de aplicación en períodos futuros. Ejercicio de generación. 2013 [03009]</t>
  </si>
  <si>
    <t>Deducciones inversión en Canarias con límites incrementados.  Inversiones en Canarias (Ley 20/1991). Deducción pendiente/generada. Ejercicio de generación. 2014 [05758]</t>
  </si>
  <si>
    <t>Deducciones inversión en Canarias con límites incrementados.  Inversiones en Canarias (Ley 20/1991). Aplicado en esta liquidación. Ejercicio de generación. 2014 [05759]</t>
  </si>
  <si>
    <t>Deducciones inversión en Canarias con límites incrementados. Inversiones en Canarias (Ley 20/1991). Pendiente de aplicación en períodos futuros. Ejercicio de generación. 2014 [02763]</t>
  </si>
  <si>
    <t>Deducciones inversión en Canarias con límites incrementados.  Inversiones en Canarias (Ley 20/1991 ). Deducción pendiente/generada. Ejercicio de generación. 2015 [05760]</t>
  </si>
  <si>
    <t>Deducciones inversión en Canarias con límites incrementados.  Inversiones en Canarias (Ley 20/1991). Aplicado en esta liquidación. Ejercicio de generación. 2015 [05761]</t>
  </si>
  <si>
    <t>Deducciones inversión en Canarias con límites incrementados. Inversiones en Canarias (Ley 20/1991). Pendiente de aplicación en períodos futuros. Ejercicio de generación. 2015  [02433]</t>
  </si>
  <si>
    <t>Deducciones inversión en Canarias con límites incrementados.  Inversiones en Canarias (Ley 20/1991). Deducción pendiente/generada. Ejercicio de generación. 2016. [05762]</t>
  </si>
  <si>
    <t>Deducciones inversión en Canarias con límites incrementados.  Inversiones en Canarias (Ley 20/1991). Aplicado en esta liquidación. Ejercicio de generación. 2016. [05763]</t>
  </si>
  <si>
    <t>Deducciones inversión en Canarias con límites incrementados. Inversiones en Canarias (Ley 20/1991). Pendiente de aplicación en períodos futuros. Ejercicio de generación. 2016. [05764]</t>
  </si>
  <si>
    <t>Deducciones inversión en Canarias con límites incrementados.  Inversiones en Canarias (Ley 20/1991 ). Deducción pendiente/generada. Ejercicio de generación. 2017 [00558]</t>
  </si>
  <si>
    <t>Deducciones inversión en Canarias con límites incrementados.  Inversiones en Canarias (Ley 20/1991). Aplicado en esta liquidación. Ejercicio de generación. 2017 [00559]</t>
  </si>
  <si>
    <t>Deducciones inversión en Canarias con límites incrementados. Inversiones en Canarias (Ley 20/1991). Pendiente de aplicación en períodos futuros. Ejercicio de generación. 2017 [00560]</t>
  </si>
  <si>
    <t>Deducciones inversión en Canarias con límites incrementados.  Inversiones en Canarias (Ley 20/1991). Deducción pendiente/generada. Ejercicio de generación. 2018. [00371]</t>
  </si>
  <si>
    <t>Deducciones inversión en Canarias con límites incrementados.  Inversiones en Canarias (Ley 20/1991). Aplicado en esta liquidación. Ejercicio de generación. 2018. [00372]</t>
  </si>
  <si>
    <t>Deducciones inversión en Canarias con límites incrementados. Inversiones en Canarias (Ley 20/1991). Pendiente de aplicación en períodos futuros. Ejercicio de generación. 2018. [00373]</t>
  </si>
  <si>
    <t>Deducciones inversión en Canarias con límites incrementados.  Inversiones en Canarias (Ley 20/1991). Deducción pendiente/generada. Ejercicio de generación. 2019. [03451]</t>
  </si>
  <si>
    <t>Deducciones inversión en Canarias con límites incrementados.  Inversiones en Canarias (Ley 20/1991). Aplicado en esta liquidación. Ejercicio de generación. 2019. [03452]</t>
  </si>
  <si>
    <t>Deducciones inversión en Canarias con límites incrementados. Inversiones en Canarias (Ley 20/1991). Pendiente de aplicación en períodos futuros. Ejercicio de generación. 2019. [03453]</t>
  </si>
  <si>
    <t>Deducciones inversión en Canarias con límites incrementados.  Inversiones en Canarias (Ley 20/1991). Deducción pendiente/generada. Ejercicio de generación. 2020. [01426]</t>
  </si>
  <si>
    <t>Deducciones inversión en Canarias con límites incrementados.  Inversiones en Canarias (Ley 20/1991). Aplicado en esta liquidación. Ejercicio de generación. 2020. [01427]</t>
  </si>
  <si>
    <t>Deducciones inversión en Canarias con límites incrementados. Inversiones en Canarias (Ley 20/1991). Pendiente de aplicación en períodos futuros. Ejercicio de generación. 2020. [01428]</t>
  </si>
  <si>
    <t>Deducciones inversión en Canarias con límites incrementados.  Inversiones en Canarias (Ley 20/1991). Deducción pendiente/generada. Ejercicio de generación. 2021. [04069]</t>
  </si>
  <si>
    <t>Deducciones inversión en Canarias con límites incrementados.  Inversiones en Canarias (Ley 20/1991). Aplicado en esta liquidación. Ejercicio de generación. 2021. [04070]</t>
  </si>
  <si>
    <t>Deducciones inversión en Canarias con límites incrementados. Inversiones en Canarias (Ley 20/1991). Pendiente de aplicación en períodos futuros. Ejercicio de generación. 2021. [04071]</t>
  </si>
  <si>
    <t>Deducciones inversión en Canarias con límites incrementados.  Inversiones en Canarias (Ley 20/1991). Deducción pendiente/generada. Ejercicio de generación. 2022. [04574]</t>
  </si>
  <si>
    <t>Deducciones inversión en Canarias con límites incrementados.  Inversiones en Canarias (Ley 20/1991). Aplicado en esta liquidación. Ejercicio de generación. 2022. [04575]</t>
  </si>
  <si>
    <t>Deducciones inversión en Canarias con límites incrementados. Inversiones en Canarias (Ley 20/1991). Pendiente de aplicación en períodos futuros. Ejercicio de generación. 2022. [04576]</t>
  </si>
  <si>
    <t>Deducciones inversión en Canarias con límites incrementados. Inversiones en La Palma, La Gomera y El Hierro 2018. Deducción pendiente /generada [03448]</t>
  </si>
  <si>
    <t>Deducciones inversión en Canarias con límites incrementados. Inversiones en La Palma, La Gomera y El Hierro 2018. Aplicado en esta liquidación [03449]</t>
  </si>
  <si>
    <t>Deducciones inversión en Canarias con límites incrementados. Inversiones en La Palma, La Gomera y El Hierro 2018. Pendiente de aplicación en períodos futuros [03450]</t>
  </si>
  <si>
    <t>Deducciones inversión en Canarias con límites incrementados. Inversiones en La Palma, La Gomera y El Hierro 2019. Deducción pendiente /generada [03454]</t>
  </si>
  <si>
    <t>Deducciones inversión en Canarias con límites incrementados. Inversiones en La Palma, La Gomera y El Hierro 2019. Aplicado en esta liquidación [03455]</t>
  </si>
  <si>
    <t>Deducciones inversión en Canarias con límites incrementados. Inversiones en La Palma, La Gomera y El Hierro 2019. Pendiente de aplicación en períodos futuros [03456]</t>
  </si>
  <si>
    <t>Deducciones inversión en Canarias con límites incrementados. Inversiones en La Palma, La Gomera y El Hierro 2020. Deducción pendiente/generada [01429]</t>
  </si>
  <si>
    <t>Deducciones inversión en Canarias con límites incrementados. Inversiones en La Palma, La Gomera y El Hierro 2020. Aplicado en esta liquidación [01430]</t>
  </si>
  <si>
    <t>Deducciones inversión en Canarias con límites incrementados. Inversiones en La Palma, La Gomera y El Hierro 2020. Pendiente de aplicación en períodos futuros [01431]</t>
  </si>
  <si>
    <t>Deducciones inversión en Canarias con límites incrementados. Inversiones en La Palma, La Gomera y El Hierro 2021. Deducción pendiente / generada. [04072]</t>
  </si>
  <si>
    <t>Deducciones inversión en Canarias con límites incrementados. Inversiones en La Palma, La Gomera y El Hierro 2021. Aplicado en esta liquidación. [04073]</t>
  </si>
  <si>
    <t>Deducciones inversión en Canarias con límites incrementados. Inversiones en La Palma, La Gomera y El Hierro 2021. Pendiente de aplicación en períodos futuros. [04074]</t>
  </si>
  <si>
    <t>Deducciones inversión en Canarias con límites incrementados. Inversiones en La Palma, La Gomera y El Hierro 2022. Deducción pendiente / generada. [04577]</t>
  </si>
  <si>
    <t>Deducciones inversión en Canarias con límites incrementados. Inversiones en La Palma, La Gomera y El Hierro 2022. Aplicado en esta liquidación. [04578]</t>
  </si>
  <si>
    <t>Deducciones inversión en Canarias con límites incrementados. Inversiones en La Palma, La Gomera y El Hierro 2022. Pendiente de aplicación en períodos futuros. [04579]</t>
  </si>
  <si>
    <t>Deducciones inversión en Canarias con límites incrementados.  Inversiones en Canarias (Ley 20/1991). Per. ant.: Deducc. Pendiente. Per. act.: Deducc. Generada. Total [05765]</t>
  </si>
  <si>
    <t>Deducciones inversión en Canarias con límites incrementados.  Inversiones en Canarias (Ley 20/1991). Aplicado en esta liquidación. Total [05766]</t>
  </si>
  <si>
    <t>Deducciones inversión en Canarias con límites incrementados. Inversiones en Canarias (Ley 20/1991). Pendiente de aplicación en períodos futuros. Ejercicio de generación. Total [01586]</t>
  </si>
  <si>
    <t>&lt;/T22013A11&gt;</t>
  </si>
  <si>
    <t>Deducciones por producciones cinematográficas extranjeras en Canarias (art. 36.2 LIS y DA14 Ley 19/1994). Deducción pendiente/generada. Ejercicio de generación 2015. [06600]</t>
  </si>
  <si>
    <t>Deducciones por producciones cinematográficas extranjeras en Canarias (art. 36.2 LIS y DA14 Ley 19/1994). Aplicado en esta liquidación. Ejercicio de generación 2015. [06601]</t>
  </si>
  <si>
    <t>Deducciones por producciones cinematográficas extranjeras en Canarias (art. 36.2 LIS y DA14 Ley 19/1994). Importe abonado por insuficiencia de cuota. Ejercicio de generación 2015. [06602]</t>
  </si>
  <si>
    <t>Deducciones por producciones cinematográficas extranjeras en Canarias (art. 36.2 LIS y DA14 Ley 19/1994). Pendiente de aplicación en períodos futuros. Ejercicio de generación 2015. [06603]</t>
  </si>
  <si>
    <t>Deducciones por producciones cinematográficas extranjeras en Canarias (art. 36.2 LIS y DA14 Ley 19/1994). Deducción pendiente/generada. Ejercicio de generación 2016. [06604]</t>
  </si>
  <si>
    <t>Deducciones por producciones cinematográficas extranjeras en Canarias (art. 36.2 LIS y DA14 Ley 19/1994). Aplicado en esta liquidación. Ejercicio de generación 2016. [06605]</t>
  </si>
  <si>
    <t>Deducciones por producciones cinematográficas extranjeras en Canarias (art. 36.2 LIS y DA14 Ley 19/1994). Importe abonado por insuficiencia de cuota. Ejercicio de generación 2016. [06606]</t>
  </si>
  <si>
    <t>Deducciones por producciones cinematográficas extranjeras en Canarias (art. 36.2 LIS y DA14 Ley 19/1994). Pendiente de aplicación en períodos futuros. Ejercicio de generación 2016. [06607]</t>
  </si>
  <si>
    <t>Deducciones por producciones cinematográficas extranjeras en Canarias (art. 36.2 LIS y DA14 Ley 19/1994). Deducción pendiente/generada. Ejercicio de generación 2017. [06608]</t>
  </si>
  <si>
    <t>Deducciones por producciones cinematográficas extranjeras en Canarias (art. 36.2 LIS y DA14 Ley 19/1994). Aplicado en esta liquidación. Ejercicio de generación 2017. [06609]</t>
  </si>
  <si>
    <t>Deducciones por producciones cinematográficas extranjeras en Canarias (art. 36.2 LIS y DA14 Ley 19/1994). Importe abonado por insuficiencia de cuota. Ejercicio de generación 2017. [06610]</t>
  </si>
  <si>
    <t>Deducciones por producciones cinematográficas extranjeras en Canarias (art. 36.2 LIS y DA14 Ley 19/1994). Pendiente de aplicación en períodos futuros. Ejercicio de generación 2017. [06611]</t>
  </si>
  <si>
    <t>Deducciones por producciones cinematográficas extranjeras en Canarias (art. 36.2 LIS y DA14 Ley 19/1994). Deducción pendiente/generada. Ejercicio de generación 2018. [06612]</t>
  </si>
  <si>
    <t>Deducciones por producciones cinematográficas extranjeras en Canarias (art. 36.2 LIS y DA14 Ley 19/1994). Aplicado en esta liquidación. Ejercicio de generación 2018. [06613]</t>
  </si>
  <si>
    <t>Deducciones por producciones cinematográficas extranjeras en Canarias (art. 36.2 LIS y DA14 Ley 19/1994). Importe abonado por insuficiencia de cuota. Ejercicio de generación 2018. [06614]</t>
  </si>
  <si>
    <t>Deducciones por producciones cinematográficas extranjeras en Canarias (art. 36.2 LIS y DA14 Ley 19/1994). Pendiente de aplicación en períodos futuros. Ejercicio de generación 2018. [06615]</t>
  </si>
  <si>
    <t>Deducciones por producciones cinematográficas extranjeras en Canarias (art. 36.2 LIS y DA14 Ley 19/1994). Deducción pendiente/generada. Ejercicio de generación 2019. [06616]</t>
  </si>
  <si>
    <t>Deducciones por producciones cinematográficas extranjeras en Canarias (art. 36.2 LIS y DA14 Ley 19/1994). Aplicado en esta liquidación. Ejercicio de generación 2019. [06617]</t>
  </si>
  <si>
    <t>Deducciones por producciones cinematográficas extranjeras en Canarias (art. 36.2 LIS y DA14 Ley 19/1994). Importe abonado por insuficiencia de cuota. Ejercicio de generación 2019. [06618]</t>
  </si>
  <si>
    <t>Deducciones por producciones cinematográficas extranjeras en Canarias (art. 36.2 LIS y DA14 Ley 19/1994). Pendiente de aplicación en períodos futuros. Ejercicio de generación 2019. [06619]</t>
  </si>
  <si>
    <t>Deducciones por producciones cinematográficas extranjeras en Canarias (art. 36.2 LIS y DA14 Ley 19/1994). Deducción pendiente/generada. Ejercicio de generación 2020. [06620]</t>
  </si>
  <si>
    <t>Deducciones por producciones cinematográficas extranjeras en Canarias (art. 36.2 LIS y DA14 Ley 19/1994). Aplicado en esta liquidación. Ejercicio de generación 2020. [06621]</t>
  </si>
  <si>
    <t>Deducciones por producciones cinematográficas extranjeras en Canarias (art. 36.2 LIS y DA14 Ley 19/1994). Importe abonado por insuficiencia de cuota. Ejercicio de generación 2020. [06622]</t>
  </si>
  <si>
    <t>Deducciones por producciones cinematográficas extranjeras en Canarias (art. 36.2 LIS y DA14 Ley 19/1994). Pendiente de aplicación en períodos futuros. Ejercicio de generación 2020. [06623]</t>
  </si>
  <si>
    <t>Deducciones por producciones cinematográficas extranjeras en Canarias (art. 36.2 LIS y DA14 Ley 19/1994). Deducción pendiente/generada. Ejercicio de generación 2021. [06624]</t>
  </si>
  <si>
    <t>Deducciones por producciones cinematográficas extranjeras en Canarias (art. 36.2 LIS y DA14 Ley 19/1994). Aplicado en esta liquidación. Ejercicio de generación 2021. [06625]</t>
  </si>
  <si>
    <t>Deducciones por producciones cinematográficas extranjeras en Canarias (art. 36.2 LIS y DA14 Ley 19/1994). Importe abonado por insuficiencia de cuota. Ejercicio de generación 2021. [06626]</t>
  </si>
  <si>
    <t>Deducciones por producciones cinematográficas extranjeras en Canarias (art. 36.2 LIS y DA14 Ley 19/1994). Pendiente de aplicación en períodos futuros. Ejercicio de generación 2021. [06627]</t>
  </si>
  <si>
    <t>Deducciones por producciones cinematográficas extranjeras en Canarias (art. 36.2 LIS y DA14 Ley 19/1994). Deducción pendiente/generada. Ejercicio de generación 2022. [06628]</t>
  </si>
  <si>
    <t>Deducciones por producciones cinematográficas extranjeras en Canarias (art. 36.2 LIS y DA14 Ley 19/1994). Aplicado en esta liquidación. Ejercicio de generación 2022. [06629]</t>
  </si>
  <si>
    <t>Deducciones por producciones cinematográficas extranjeras en Canarias (art. 36.2 LIS y DA14 Ley 19/1994). Importe abonado por insuficiencia de cuota. Ejercicio de generación 2022. [06630]</t>
  </si>
  <si>
    <t>Deducciones por producciones cinematográficas extranjeras en Canarias (art. 36.2 LIS y DA14 Ley 19/1994). Pendiente de aplicación en períodos futuros. Ejercicio de generación 2022. [06631]</t>
  </si>
  <si>
    <t>Deducciones por producciones cinematográficas extranjeras en Canarias (art. 36.2 LIS y DA14 Ley 19/1994). Deducción pendiente/generada. TOTAL. [06636]</t>
  </si>
  <si>
    <t>Deducciones por producciones cinematográficas extranjeras en Canarias (art. 36.2 LIS y DA14 Ley 19/1994). Aplicado en esta liquidación. TOTAL. [06637]</t>
  </si>
  <si>
    <t>Deducciones por producciones cinematográficas extranjeras en Canarias (art. 36.2 LIS y DA14 Ley 19/1994). Importe abonado por insuficiencia de cuota. TOTAL. [06638]</t>
  </si>
  <si>
    <t>Deducciones por producciones cinematográficas extranjeras en Canarias (art. 36.2 LIS y DA14 Ley 19/1994). Pendiente de aplicación en períodos futuros. TOTAL. [06639]</t>
  </si>
  <si>
    <t>&lt;/T22013A12&gt;</t>
  </si>
  <si>
    <t>Deducciones DT 24ª.7 LIS, art. 42 RDLEG 4/2004 .Ejercicio 2011.Deducc. pendiente [02323]</t>
  </si>
  <si>
    <t>Deducciones DT 24ª.7 LIS, art. 42 RDLEG 4/2004 .Ejercicio 2011.Aplicado en esta liquidación [02324]</t>
  </si>
  <si>
    <t>Deducciones DT 24ª.7 LIS, art. 42 RDLEG 4/2004.Ejercicio 2011 .Pendiente de aplicación en períodos futuros [02325]</t>
  </si>
  <si>
    <t>Deducciones DT 24ª.7 LIS, art. 42 RDLEG 4/2004.Ejercicio 2012.Deducc. pendiente [02700]</t>
  </si>
  <si>
    <t>Deducciones DT 24ª.7 LIS, art. 42 RDLEG 4/2004 .Ejercicio 2012.Aplicado en esta liquidación [02701]</t>
  </si>
  <si>
    <t>Deducciones DT 24ª.7 LIS, art. 42 RDLEG 4/2004 .Ejercicio 2012.Pendiente de aplicación en períodos futuros [02702]</t>
  </si>
  <si>
    <t>Deducciones DT 24ª.7 LIS, art. 42 RDLEG 4/2004.Ejercicio 2013.Deducc. pendiente [02764]</t>
  </si>
  <si>
    <t>Deducciones DT 24ª.7 LIS, art. 42 RDLEG 4/2004 .Ejercicio 2013.Aplicado en esta liquidación [02765]</t>
  </si>
  <si>
    <t>Deducciones DT 24ª.7 LIS, art. 42 RDLEG 4/2004.Ejercicio 2013.Pendiente de aplicación en períodos futuros [02766]</t>
  </si>
  <si>
    <t>Deducciones DT 24ª.7 LIS, art. 42 RDLEG 4/2004 .Ejercicio 2014.Deducc. pendiente [03010]</t>
  </si>
  <si>
    <t>Deducciones DT 24ª.7 LIS, art. 42 RDLEG 4/2004.Ejercicio 2014.Aplicado en esta liquidación [03011]</t>
  </si>
  <si>
    <t>Deducciones DT 24ª.7 LIS, art. 42 RDLEG 4/2004.Ejercicio 2014.Pendiente de aplicación en períodos futuros [03012]</t>
  </si>
  <si>
    <t>Deducciones DT 24ª.7 LIS, art. 42 RDLEG 4/2004.Ejercicio 2015.Deducc. pendiente [06368]</t>
  </si>
  <si>
    <t>Deducciones DT 24ª.7 LIS, art. 42 RDLEG 4/2004.Ejercicio 2015.Aplicado en esta liquidación [06369]</t>
  </si>
  <si>
    <t>Deducciones DT 24ª.7 LIS, art. 42 RDLEG 4/2004.Ejercicio 2015.Pendiente de aplicación en períodos futuros [05767]</t>
  </si>
  <si>
    <t>Deducciones DT 24ª.7 LIS, art. 42 RDLEG 4/2004.Ejercicio 2016.Deducc. pendiente [00561]</t>
  </si>
  <si>
    <t>Deducciones DT 24ª.7 LIS, art. 42 RDLEG 4/2004 .Ejercicio 2016.Aplicado en esta liquidación [00562]</t>
  </si>
  <si>
    <t>Deducciones DT 24ª.7 LIS, art. 42 RDLEG 4/2004.Ejercicio 2016.Pendiente de aplicación en períodos futuros [00563]</t>
  </si>
  <si>
    <t>Deducciones DT 24ª.7 LIS, art. 42 RDLEG 4/2004.Ejercicio 2017.Deducc. pendiente [00396]</t>
  </si>
  <si>
    <t>Deducciones DT 24ª.7 LIS, art. 42 RDLEG 4/2004.Ejercicio 2017.Aplicado en esta liquidación [00397]</t>
  </si>
  <si>
    <t>Deducciones DT 24ª.7 LIS, art. 42 RDLEG 4/2004 .Ejercicio 2017.Pendiente de aplicación en períodos futuros [00398]</t>
  </si>
  <si>
    <t>Deducciones DT 24ª.7 LIS, art. 42 RDLEG 4/2004.Ejercicio 2018.Deducc. pendiente [03457]</t>
  </si>
  <si>
    <t>Deducciones DT 24ª.7 LIS, art. 42 RDLEG 4/2004 .Ejercicio 2018.Aplicado en esta liquidación [03458]</t>
  </si>
  <si>
    <t>Deducciones DT 24ª.7 LIS, art. 42 RDLEG 4/2004.Ejercicio 2018.Pendiente de aplicación en períodos futuros [03459]</t>
  </si>
  <si>
    <t>Deducciones DT 24ª.7 LIS, art. 42 RDLEG 4/2004.Ejercicio 2019.Deducc. pendiente [01434]</t>
  </si>
  <si>
    <t>Deducciones DT 24ª.7 LIS, art. 42 RDLEG 4/2004 Ejercicio 2019.Aplicado en esta liquidación [01456]</t>
  </si>
  <si>
    <t>Deducciones DT 24ª.7 LIS, art. 42 RDLEG 4/2004.Ejercicio 2019.Pendiente de aplicación en períodos futuros [01457]</t>
  </si>
  <si>
    <t>Deducciones DT 24ª.7 LIS, art. 42 RDLEG 4/2004.Ejercicio 2020.Deducc. pendiente [04075]</t>
  </si>
  <si>
    <t>Deducciones DT 24ª.7 LIS, art. 42 RDLEG 4/2004 Ejercicio 2020.Aplicado en esta liquidación [04076]</t>
  </si>
  <si>
    <t>Deducciones DT 24ª.7 LIS, art. 42 RDLEG 4/2004.Ejercicio 2020.Pendiente de aplicación en períodos futuros [04077]</t>
  </si>
  <si>
    <t>Deducciones DT 24ª.7 LIS, art. 42 RDLEG 4/2004.Ejercicio 2021.Deducc. pendiente [04585]</t>
  </si>
  <si>
    <t>Deducciones DT 24ª.7 LIS, art. 42 RDLEG 4/2004 Ejercicio 2021.Aplicado en esta liquidación [04586]</t>
  </si>
  <si>
    <t>Deducciones DT 24ª.7 LIS, art. 42 RDLEG 4/2004.Ejercicio 2021.Pendiente de aplicación en períodos futuros [04587]</t>
  </si>
  <si>
    <t>Deducciones DT 24ª.7 LIS, art. 42 RDLEG 4/2004.Ejercicio 2022.Deducc. pendiente [06640]</t>
  </si>
  <si>
    <t>Deducciones DT 24ª.7 LIS, art. 42 RDLEG 4/2004 Ejercicio 2022.Aplicado en esta liquidación [06641]</t>
  </si>
  <si>
    <t>Deducciones DT 24ª.7 LIS, art. 42 RDLEG 4/2004.Ejercicio 2022.Pendiente de aplicación en períodos futuros [06642]</t>
  </si>
  <si>
    <t>Deducciones DT 24ª.7 LIS, art. 42 RDLEG 4/2004.Total.Deducc. pendiente [01611]</t>
  </si>
  <si>
    <t>Deducciones DT 24ª.7 LIS, art. 42 RDLEG 4/2004.Total.Aplicado en esta liquidación [01612]</t>
  </si>
  <si>
    <t>Deducciones DT 24ª.7 LIS, art. 42 RDLEG 4/2004.Total.Pendiente de aplicación en períodos futuros [01613]</t>
  </si>
  <si>
    <t>Deducciones DT 24ª.1 LIS.Periodificación  2021 .Deducc. pendiente [04588]</t>
  </si>
  <si>
    <t>Deducciones DT 24ª.1 LIS.Periodificación  2021 .Aplicado en esta liquidación [04589]</t>
  </si>
  <si>
    <t>Deducciones DT 24ª.1 LIS4.Periodificación  2021  .Pendiente de aplicación en períodos futuros [04590]</t>
  </si>
  <si>
    <t>Deducciones DT 24ª.1 LIS.Periodificación  2022. Deducc. pendiente [06643]</t>
  </si>
  <si>
    <t>Deducciones DT 24ª.1 LIS.Periodificación  2022. Aplicado en esta liquidación [06644]</t>
  </si>
  <si>
    <t>Deducciones DT 24ª.1 LIS4.Periodificación  2022. Pendiente de aplicación en períodos futuros [06645]</t>
  </si>
  <si>
    <t>Deducciones DT 24ª.1 LIS. Total.Deducc. pendiente [01631]</t>
  </si>
  <si>
    <t>Deducciones DT 24ª.1 LIS.Total.Aplicado en esta liquidación [01632]</t>
  </si>
  <si>
    <t>Deducciones DT 24ª.1 LIS.Total.Pendiente de aplicación en períodos futuros [01633]</t>
  </si>
  <si>
    <t>&lt;/T22013B00&gt;</t>
  </si>
  <si>
    <t>Se modifican los textos añadiendo(**)</t>
  </si>
  <si>
    <t>Deducciones inversión en Canarias con límites incrementados.Activos fijos (Ley 20/1991)  2010  .Deducc. pendiente [01634]</t>
  </si>
  <si>
    <t>Deducciones inversión en Canarias con límites incrementados.Activos fijos (Ley 20/1991)  2010  .Aplicado en esta liquidación [01635]</t>
  </si>
  <si>
    <t>Deducciones inversión en Canarias con límites incrementados.Activos fijos (Ley 20/1991)  2011  .Deducc. pendiente [01636]</t>
  </si>
  <si>
    <t>Deducciones inversión en Canarias con límites incrementados.Activos fijos (Ley 20/1991)  2011  .Aplicado en esta liquidación [01637]</t>
  </si>
  <si>
    <t>Deducciones inversión en Canarias con límites incrementados.Activos fijos (Ley 20/1991)  2011  .Pendiente de aplicación en períodos futuros [01638]</t>
  </si>
  <si>
    <t>Deducciones inversión en Canarias con límites incrementados.Activos fijos (Ley 20/1991)  2012  .Deducc. pendiente [01639]</t>
  </si>
  <si>
    <t>Deducciones inversión en Canarias con límites incrementados.Activos fijos (Ley 20/1991)  2012  .Aplicado en esta liquidación [01640]</t>
  </si>
  <si>
    <t>Deducciones inversión en Canarias con límites incrementados.Activos fijos (Ley 20/1991)  2012  .Pendiente de aplicación en períodos futuros [01641]</t>
  </si>
  <si>
    <t>Deducciones inversión en Canarias con límites incrementados.Activos fijos (Ley 20/1991)  2013  .Deducc. pendiente [01642]</t>
  </si>
  <si>
    <t>Deducciones inversión en Canarias con límites incrementados.Activos fijos (Ley 20/1991)  2013  .Aplicado en esta liquidación [01643]</t>
  </si>
  <si>
    <t>Deducciones inversión en Canarias con límites incrementados.Activos fijos (Ley 20/1991)  2013  .Pendiente de aplicación en períodos futuros [01644]</t>
  </si>
  <si>
    <t>Deducciones inversión en Canarias con límites incrementados.Activos fijos (Ley 20/1991)  2014  .Deducc. pendiente [01645]</t>
  </si>
  <si>
    <t>Deducciones inversión en Canarias con límites incrementados.Activos fijos (Ley 20/1991)  2014  .Aplicado en esta liquidación [01646]</t>
  </si>
  <si>
    <t>Deducciones inversión en Canarias con límites incrementados.Activos fijos (Ley 20/1991)  2014  .Pendiente de aplicación en períodos futuros [01647]</t>
  </si>
  <si>
    <t>Deducciones inversión en Canarias con límites incrementados.Activos fijos (Ley 20/1991)  2015 .Deducc. pendiente [01648]</t>
  </si>
  <si>
    <t>Deducciones inversión en Canarias con límites incrementados.Activos fijos (Ley 20/1991)  2015 .Aplicado en esta liquidación [01649]</t>
  </si>
  <si>
    <t>Deducciones inversión en Canarias con límites incrementados.Activos fijos (Ley 20/1991)  2015 .Pendiente de aplicación en períodos futuros [01650]</t>
  </si>
  <si>
    <t>Deducciones inversión en Canarias con límites incrementados.Activos fijos (Ley 20/1991)  2016.Deducc. pendiente [01654]</t>
  </si>
  <si>
    <t>Deducciones inversión en Canarias con límites incrementados.Activos fijos (Ley 20/1991)  2016.Aplicado en esta liquidación [01655]</t>
  </si>
  <si>
    <t>Deducciones inversión en Canarias con límites incrementados.Activos fijos (Ley 20/1991)  2016.Pendiente de aplicación en períodos futuros [01659]</t>
  </si>
  <si>
    <t>Deducciones inversión en Canarias con límites incrementados.Activos fijos (Ley 20/1991)  2017.Deducc. pendiente [00399]</t>
  </si>
  <si>
    <t>Deducciones inversión en Canarias con límites incrementados.Activos fijos (Ley 20/1991)  2017.Aplicado en esta liquidación [00400]</t>
  </si>
  <si>
    <t>Deducciones inversión en Canarias con límites incrementados.Activos fijos (Ley 20/1991)  2017.Pendiente de aplicación en períodos futuros [00401]</t>
  </si>
  <si>
    <t>Deducciones inversión en Canarias con límites incrementados.Activos fijos (Ley 20/1991)  2018.Deducc. pendiente [03463]</t>
  </si>
  <si>
    <t>Deducciones inversión en Canarias con límites incrementados.Activos fijos (Ley 20/1991)  2018.Aplicado en esta liquidación [03464]</t>
  </si>
  <si>
    <t>Deducciones inversión en Canarias con límites incrementados.Activos fijos (Ley 20/1991)  2018.Pendiente de aplicación en períodos futuros [03465]</t>
  </si>
  <si>
    <t>Deducciones inversión en Canarias con límites incrementados.Activos fijos (Ley 20/1991)  2019.Deducc. pendiente [01463]</t>
  </si>
  <si>
    <t>Deducciones inversión en Canarias con límites incrementados.Activos fijos (Ley 20/1991)  2019.Aplicado en esta liquidación [01496]</t>
  </si>
  <si>
    <t>Deducciones inversión en Canarias con límites incrementados.Activos fijos (Ley 20/1991)  2019.Pendiente de aplicación en períodos futuros [01497]</t>
  </si>
  <si>
    <t>Deducciones inversión en Canarias con límites incrementados.Activos fijos (Ley 20/1991)  2020 .Deducc. pendiente [04081]</t>
  </si>
  <si>
    <t>Deducciones inversión en Canarias con límites incrementados.Activos fijos (Ley 20/1991)  2020.Aplicado en esta liquidación [04082]</t>
  </si>
  <si>
    <t>Deducciones inversión en Canarias con límites incrementados.Activos fijos (Ley 20/1991)  2020.Pendiente de aplicación en períodos futuros [04083]</t>
  </si>
  <si>
    <t>Deducciones inversión en Canarias con límites incrementados.Activos fijos (Ley 20/1991)  2021 .Deducc. pendiente [04591]</t>
  </si>
  <si>
    <t>Deducciones inversión en Canarias con límites incrementados.Activos fijos (Ley 20/1991)  2021. Aplicado en esta liquidación [04592]</t>
  </si>
  <si>
    <t>Deducciones inversión en Canarias con límites incrementados.Activos fijos (Ley 20/1991)  2021.Pendiente de aplicación en períodos futuros [04593]</t>
  </si>
  <si>
    <t>Deducciones inversión en Canarias con límites incrementados.Activos fijos (Ley 20/1991)  2022 .Deducc. pendiente [06682]</t>
  </si>
  <si>
    <t>Deducciones inversión en Canarias con límites incrementados.Activos fijos (Ley 20/1991)  2022. Aplicado en esta liquidación [06683]</t>
  </si>
  <si>
    <t>Deducciones inversión en Canarias con límites incrementados.Activos fijos (Ley 20/1991)  2022.Pendiente de aplicación en períodos futuros [06684]</t>
  </si>
  <si>
    <t>Deducciones inversión en Canarias con límites incrementados.Activos fijos en La Palma, La Gomera y El Hierro 2018.Deducc. pendiente [04320]</t>
  </si>
  <si>
    <t>Deducciones inversión en Canarias con límites incrementados.Activos fijos  en La Palma, La Gomera y El Hierro 2018.Aplicado en esta liquidación [04321]</t>
  </si>
  <si>
    <t>Deducciones inversión en Canarias con límites incrementados.Activos fijos en La Palma, La Gomera y El Hierro 2018.Pendiente de aplicación en períodos futuros [04322]</t>
  </si>
  <si>
    <t>Deducciones inversión en Canarias con límites incrementados.Activos fijos  en La Palma, La Gomera y El Hierro 2019.Deducc. pendiente [04323]</t>
  </si>
  <si>
    <t>Deducciones inversión en Canarias con límites incrementados.Activos fijos  en La Palma, La Gomera y El Hierro 2019.Aplicado en esta liquidación [04324]</t>
  </si>
  <si>
    <t>Deducciones inversión en Canarias con límites incrementados.Activos fijos  en La Palma, La Gomera y El Hierro 2019.Pendiente de aplicación en períodos futuros. [04325]</t>
  </si>
  <si>
    <t>Deducciones inversión en Canarias con límites incrementados.Activos fijos  en La Palma, La Gomera y El Hierro 2020.Deducc. pendiente [04326]</t>
  </si>
  <si>
    <t>Deducciones inversión en Canarias con límites incrementados.Activos fijos  en La Palma, La Gomera y El Hierro 2020.Aplicado en esta liquidación [04327]</t>
  </si>
  <si>
    <t>Deducciones inversión en Canarias con límites incrementados.Activos fijos  en La Palma, La Gomera y El Hierro 2020. Pendiente de aplicación en períodos futuros. [04328]</t>
  </si>
  <si>
    <t>Deducciones inversión en Canarias con límites incrementados.Activos fijos  en La Palma, La Gomera y El Hierro 2021.Deducc. pendiente [04594]</t>
  </si>
  <si>
    <t>Deducciones inversión en Canarias con límites incrementados.Activos fijos  en La Palma, La Gomera y El Hierro 2021.Aplicado en esta liquidación [04595]</t>
  </si>
  <si>
    <t>Deducciones inversión en Canarias con límites incrementados.Activos fijos  en La Palma, La Gomera y El Hierro 2021. Pendiente de aplicación en períodos futuros. [04596]</t>
  </si>
  <si>
    <t>Deducciones inversión en Canarias con límites incrementados.Activos fijos  en La Palma, La Gomera y El Hierro 2022.Deducc. pendiente [06685]</t>
  </si>
  <si>
    <t>Deducciones inversión en Canarias con límites incrementados.Activos fijos en La Palma, La Gomera y El Hierro 2022.Aplicado en esta liquidación [06686]</t>
  </si>
  <si>
    <t>Deducciones inversión en Canarias con límites incrementados.Activos fijos en La Palma, La Gomera y El Hierro 2022. Pendiente de aplicación en períodos futuros. [06687]</t>
  </si>
  <si>
    <t>Deducciones inversión en Canarias con límites incrementados.Inversiones en Canarias (Ley 20/1991) 2007.Deducc. pendiente [01684]</t>
  </si>
  <si>
    <t>Deducciones inversión en Canarias con límites incrementados.Inversiones en Canarias (Ley 20/1991) 2007.Aplicado en esta liquidación [01685]</t>
  </si>
  <si>
    <t>Deducciones inversión en Canarias con límites incrementados.Inversiones en Canarias (Ley 20/1991) 2008.Deducc. pendiente [01687]</t>
  </si>
  <si>
    <t>Deducciones inversión en Canarias con límites incrementados.Inversiones en Canarias (Ley 20/1991) 2008.Aplicado en esta liquidación [01688]</t>
  </si>
  <si>
    <t>Deducciones inversión en Canarias con límites incrementados.Inversiones en Canarias (Ley 20/1991) 2008.Pendiente de aplicación en períodos futuros [01689]</t>
  </si>
  <si>
    <t>Deducciones inversión en Canarias con límites incrementados.Inversiones en Canarias (Ley 20/1991) 2009.Deducc. pendiente [02284]</t>
  </si>
  <si>
    <t>Deducciones inversión en Canarias con límites incrementados.Inversiones en Canarias (Ley 20/1991) 2009.Aplicado en esta liquidación [02285]</t>
  </si>
  <si>
    <t>Deducciones inversión en Canarias con límites incrementados.Inversiones en Canarias (Ley 20/1991) 2009.Pendiente de aplicación en períodos futuros [02286]</t>
  </si>
  <si>
    <t>Deducciones inversión en Canarias con límites incrementados.Inversiones en Canarias (Ley 20/1991) 2010.Deducc. pendiente [02326]</t>
  </si>
  <si>
    <t>Deducciones inversión en Canarias con límites incrementados.Inversiones en Canarias (Ley 20/1991) 2010.Aplicado en esta liquidación [02327]</t>
  </si>
  <si>
    <t>Deducciones inversión en Canarias con límites incrementados.Inversiones en Canarias (Ley 20/1991) 2010.Pendiente de aplicación en períodos futuros [02328]</t>
  </si>
  <si>
    <t>Deducciones inversión en Canarias con límites incrementados.Inversiones en Canarias (Ley 20/1991) 2011.Deducc. pendiente [02377]</t>
  </si>
  <si>
    <t>Deducciones inversión en Canarias con límites incrementados.Inversiones en Canarias (Ley 20/1991) 2011.Aplicado en esta liquidación [02378]</t>
  </si>
  <si>
    <t>Deducciones inversión en Canarias con límites incrementados.Inversiones en Canarias (Ley 20/1991) 2011.Pendiente de aplicación en períodos futuros [02379]</t>
  </si>
  <si>
    <t>Deducciones inversión en Canarias con límites incrementados.Inversiones en Canarias (Ley 20/1991) 2012.Deducc. pendiente [02434]</t>
  </si>
  <si>
    <t>Deducciones inversión en Canarias con límites incrementados.Inversiones en Canarias (Ley 20/1991) 2012.Aplicado en esta liquidación [02435]</t>
  </si>
  <si>
    <t>Deducciones inversión en Canarias con límites incrementados.Inversiones en Canarias (Ley 20/1991) 2012.Pendiente de aplicación en períodos futuros [02436]</t>
  </si>
  <si>
    <t>Deducciones inversión en Canarias con límites incrementados.Inversiones en Canarias (Ley 20/1991) 2013.Deducc. pendiente [02767]</t>
  </si>
  <si>
    <t>Deducciones inversión en Canarias con límites incrementados.Inversiones en Canarias (Ley 20/1991) 2013.Aplicado en esta liquidación [02768]</t>
  </si>
  <si>
    <t>Deducciones inversión en Canarias con límites incrementados.Inversiones en Canarias (Ley 20/1991) 2013.Pendiente de aplicación en períodos futuros [02769]</t>
  </si>
  <si>
    <t>Deducciones inversión en Canarias con límites incrementados.Inversiones en Canarias (Ley 20/1991) 2014.Deducc. pendiente [03013]</t>
  </si>
  <si>
    <t>Deducciones inversión en Canarias con límites incrementados.Inversiones en Canarias (Ley 20/1991) 2014.Aplicado en esta liquidación [03014]</t>
  </si>
  <si>
    <t>Deducciones inversión en Canarias con límites incrementados.Inversiones en Canarias (Ley 20/1991) 2014.Pendiente de aplicación en períodos futuros [03015]</t>
  </si>
  <si>
    <t>Deducciones inversión en Canarias con límites incrementados.Inversiones en Canarias (Ley 20/1991)  2015.Deducc. pendiente [00564]</t>
  </si>
  <si>
    <t>Deducciones inversión en Canarias con límites incrementados.Inversiones en Canarias (Ley 20/1991)  2015.Aplicado en esta liquidación [00565]</t>
  </si>
  <si>
    <t>Deducciones inversión en Canarias con límites incrementados.Inversiones en Canarias (Ley 20/1991)  2015.Pendiente de aplicación en períodos futuros [00566]</t>
  </si>
  <si>
    <t>Deducciones inversión en Canarias con límites incrementados.Inversiones en Canarias (Ley 20/1991) 2016.Deducc. pendiente [02125]</t>
  </si>
  <si>
    <t>Deducciones inversión en Canarias con límites incrementados.Inversiones en Canarias (Ley 20/1991) 2016.Aplicado en esta liquidación [02126]</t>
  </si>
  <si>
    <t>Deducciones inversión en Canarias con límites incrementados.Inversiones en Canarias (Ley 20/1991) 2016.Pendiente de aplicación en períodos futuros [02127]</t>
  </si>
  <si>
    <t>Deducciones inversión en Canarias con límites incrementados.Inversiones en Canarias (Ley 20/1991) 2017.Deducc. pendiente [00402]</t>
  </si>
  <si>
    <t>Deducciones inversión en Canarias con límites incrementados.Inversiones en Canarias (Ley 20/1991) 2017.Aplicado en esta liquidación [00403]</t>
  </si>
  <si>
    <t>Deducciones inversión en Canarias con límites incrementados.Inversiones en Canarias (Ley 20/1991) 2017.Pendiente de aplicación en períodos futuros [00404]</t>
  </si>
  <si>
    <t>Deducciones inversión en Canarias con límites incrementados.Inversiones en Canarias (Ley 20/1991) 2018.Deducc. pendiente [03466]</t>
  </si>
  <si>
    <t>Deducciones inversión en Canarias con límites incrementados.Inversiones en Canarias (Ley 20/1991) (Ley 20/19914) 2018.Aplicado en esta liquidación [03467]</t>
  </si>
  <si>
    <t>Deducciones inversión en Canarias con límites incrementados.Inversiones en Canarias (Ley 20/1991) 2018.Pendiente de aplicación en períodos futuros [03468]</t>
  </si>
  <si>
    <t>Deducciones inversión en Canarias con límites incrementados.Inversiones en Canarias (Ley 20/1991) 2019.Deducc. pendiente [01498]</t>
  </si>
  <si>
    <t>Deducciones inversión en Canarias con límites incrementados.Inversiones en Canarias (Ley 20/1991) 2019.Aplicado en esta liquidación [01501]</t>
  </si>
  <si>
    <t>Deducciones inversión en Canarias con límites incrementados.Inversiones en Canarias (Ley 20/1991) 2019.Pendiente de aplicación en períodos futuros [01502]</t>
  </si>
  <si>
    <t>Deducciones inversión en Canarias con límites incrementados.Inversiones en Canarias (Ley 20/1991) 2020.Deducc. pendiente [04084]</t>
  </si>
  <si>
    <t>Deducciones inversión en Canarias con límites incrementados.Inversiones en Canarias (Ley 20/1991) 2020.Aplicado en esta liquidación [04085]</t>
  </si>
  <si>
    <t>Deducciones inversión en Canarias con límites incrementados.Inversiones en Canarias (Ley 20/1991) 2020.Pendiente de aplicación en períodos futuros [04086]</t>
  </si>
  <si>
    <t>Deducciones inversión en Canarias con límites incrementados.Inversiones en Canarias (Ley 20/1991) 2021.Deducc. pendiente [04597]</t>
  </si>
  <si>
    <t>Deducciones inversión en Canarias con límites incrementados.Inversiones en Canarias (Ley 20/1991) 2021.Aplicado en esta liquidación [04598]</t>
  </si>
  <si>
    <t>Deducciones inversión en Canarias con límites incrementados.Inversiones en Canarias (Ley 20/1991) 2021.Pendiente de aplicación en períodos futuros [04599]</t>
  </si>
  <si>
    <t>Deducciones inversión en Canarias con límites incrementados.Inversiones en Canarias (Ley 20/1991) 2022.Deducc. pendiente [06688]</t>
  </si>
  <si>
    <t>Deducciones inversión en Canarias con límites incrementados.Inversiones en Canarias (Ley 20/1991) 2022.Aplicado en esta liquidación [06689]</t>
  </si>
  <si>
    <t>Deducciones inversión en Canarias con límites incrementados.Inversiones en Canarias (Ley 20/1991) 2022.Pendiente de aplicación en períodos futuros [06690]</t>
  </si>
  <si>
    <t>Deducciones inversión en Canarias con límites incrementados. Inversiones en La Palma, La Gomera y El Hierro 2018.Periodos anteriores: Deducción pendiente [03469]</t>
  </si>
  <si>
    <t>Deducciones inversión en Canarias con límites incrementados. Inversiones en La Palma, La Gomera y El Hierro 2018. Aplicado en esta liquidación [03470]</t>
  </si>
  <si>
    <t>Deducciones inversión en Canarias con límites incrementados. Inversiones en La Palma, La Gomera y El Hierro 2018.Pediente de aplicación en períodos futuros [03471]</t>
  </si>
  <si>
    <t>Deducciones inversión en Canarias con límites incrementados. Inversiones en La Palma, La Gomera y El Hierro 2019.Per ant: Deducc. pendiente [01503]</t>
  </si>
  <si>
    <t>Deducciones inversión en Canarias con límites incrementados. Inversiones en La Palma, La Gomera y El Hierro 2019.Aplicado en esta liquidación [01505]</t>
  </si>
  <si>
    <t>Deducciones inversión en Canarias con límites incrementados. Inversiones en La Palma, La Gomera y El Hierro 2019.Pediente de aplicación en períodos futuros [01506]</t>
  </si>
  <si>
    <t>Deducciones inversión en Canarias con límites incrementados. Inversiones en La Palma, La Gomera y El Hierro 2020. Per ant.: Deducc pendiente [04087]</t>
  </si>
  <si>
    <t>Deducciones inversión en Canarias con límites incrementados. Inversiones en La Palma, La Gomera y El Hierro 2020.Aplicado en esta liquidación [04088]</t>
  </si>
  <si>
    <t>Deducciones inversión en Canarias con límites incrementados. Inversiones en La Palma, La Gomera y El Hierro 2020.Pediente de aplicación en períodos futuros [04089]</t>
  </si>
  <si>
    <t>Deducciones inversión en Canarias con límites incrementados. Inversiones en La Palma, La Gomera y El Hierro 2021. Per ant.: Deducc pendiente [04600]</t>
  </si>
  <si>
    <t>Deducciones inversión en Canarias con límites incrementados. Inversiones en La Palma, La Gomera y El Hierro 2021.Aplicado en esta liquidación [04601]</t>
  </si>
  <si>
    <t>Deducciones inversión en Canarias con límites incrementados. Inversiones en La Palma, La Gomera y El Hierro 2021.Pediente de aplicación en períodos futuros [04602]</t>
  </si>
  <si>
    <t>Deducciones inversión en Canarias con límites incrementados. Inversiones en La Palma, La Gomera y El Hierro 2022. Per ant.: Deducc pendiente [06691]</t>
  </si>
  <si>
    <t>Deducciones inversión en Canarias con límites incrementados. Inversiones en La Palma, La Gomera y El Hierro 2022.Aplicado en esta liquidación [06692]</t>
  </si>
  <si>
    <t>Deducciones inversión en Canarias con límites incrementados. Inversiones en La Palma, La Gomera y El Hierro 2022.Pediente de aplicación en períodos futuros [06693]</t>
  </si>
  <si>
    <t>Deducciones inversión en Canarias con límites incrementados.Totatl.Deducc. pendiente [01690]</t>
  </si>
  <si>
    <t>Deducciones inversión en Canarias con límites incrementados.Totatl.Aplicado en esta liquidación [01691]</t>
  </si>
  <si>
    <t>Deducciones inversión en Canarias con límites incrementados.Totatl.Pendiente de aplicación en períodos futuros [01692]</t>
  </si>
  <si>
    <t>&lt;/T22013B01&gt;</t>
  </si>
  <si>
    <t>Impuesto Sobre Sociedades. Régimen de consolidación Fiscal. TOTAL GRUPO. DEDUCCIONES INDIVIDUALES PENDIENTES DE APLICACIÓN AL INCORPORARSE AL GRUPO</t>
  </si>
  <si>
    <t>Deducciones por producciones cinematográficas extranjeras en Canarias (art. 36.2 LIS y DA 14ª Ley 19/1994). Deducción pendiente/generada. Ejercicio de generación 2015. [06694]</t>
  </si>
  <si>
    <t>Deducciones por producciones cinematográficas extranjeras en Canarias (art. 36.2 LIS y DA 14ª Ley 19/1994). Aplicado en esta liquidación. Ejercicio de generación 2015. [06695]</t>
  </si>
  <si>
    <t>Deducciones por producciones cinematográficas extranjeras en Canarias (art. 36.2 LIS y DA 14ª Ley 19/1994). Importe abonado por insuficiencia de cuota. Ejercicio de generación 2015. [06696]</t>
  </si>
  <si>
    <t>Deducciones por producciones cinematográficas extranjeras en Canarias (art. 36.2 LIS y DA 14ª Ley 19/1994). Pendiente de aplicación en períodos futuros. Ejercicio de generación 2015. [06697]</t>
  </si>
  <si>
    <t>Deducciones por producciones cinematográficas extranjeras en Canarias (art. 36.2 LIS y DA 14ª Ley 19/1994). Deducción pendiente/generada. Ejercicio de generación 2016. [06698]</t>
  </si>
  <si>
    <t>Deducciones por producciones cinematográficas extranjeras en Canarias (art. 36.2 LIS y DA 14ª Ley 19/1994). Aplicado en esta liquidación. Ejercicio de generación 2016. [06699]</t>
  </si>
  <si>
    <t>Deducciones por producciones cinematográficas extranjeras en Canarias (art. 36.2 LIS y DA 14ª Ley 19/1994). Importe abonado por insuficiencia de cuota. Ejercicio de generación 2016. [06700]</t>
  </si>
  <si>
    <t>Deducciones por producciones cinematográficas extranjeras en Canarias (art. 36.2 LIS y DA 14ª Ley 19/1994). Pendiente de aplicación en períodos futuros. Ejercicio de generación 2016. [06701]</t>
  </si>
  <si>
    <t>Deducciones por producciones cinematográficas extranjeras en Canarias (art. 36.2 LIS y DA 14ª Ley 19/1994). Deducción pendiente/generada. Ejercicio de generación 2017. [06702]</t>
  </si>
  <si>
    <t>Deducciones por producciones cinematográficas extranjeras en Canarias (art. 36.2 LIS y DA 14ª Ley 19/1994). Aplicado en esta liquidación. Ejercicio de generación 2017. [06703]</t>
  </si>
  <si>
    <t>Deducciones por producciones cinematográficas extranjeras en Canarias (art. 36.2 LIS y DA 14ª Ley 19/1994). Importe abonado por insuficiencia de cuota. Ejercicio de generación 2017. [06704]</t>
  </si>
  <si>
    <t>Deducciones por producciones cinematográficas extranjeras en Canarias (art. 36.2 LIS y DA 14ª Ley 19/1994). Pendiente de aplicación en períodos futuros. Ejercicio de generación 2017. [06705]</t>
  </si>
  <si>
    <t>Deducciones por producciones cinematográficas extranjeras en Canarias (art. 36.2 LIS y DA 14ª Ley 19/1994). Deducción pendiente/generada. Ejercicio de generación 2018. [06706]</t>
  </si>
  <si>
    <t>Deducciones por producciones cinematográficas extranjeras en Canarias (art. 36.2 LIS y DA 14ª Ley 19/1994). Aplicado en esta liquidación. Ejercicio de generación 2018. [06707]</t>
  </si>
  <si>
    <t>Deducciones por producciones cinematográficas extranjeras en Canarias (art. 36.2 LIS y DA 14ª Ley 19/1994). Importe abonado por insuficiencia de cuota. Ejercicio de generación 2018. [06708]</t>
  </si>
  <si>
    <t>Deducciones por producciones cinematográficas extranjeras en Canarias (art. 36.2 LIS y DA 14ª Ley 19/1994). Pendiente de aplicación en períodos futuros. Ejercicio de generación 2018. [06709]</t>
  </si>
  <si>
    <t>Deducciones por producciones cinematográficas extranjeras en Canarias (art. 36.2 LIS y DA 14ª Ley 19/1994). Deducción pendiente/generada. Ejercicio de generación 2019. [06710]</t>
  </si>
  <si>
    <t>Deducciones por producciones cinematográficas extranjeras en Canarias (art. 36.2 LIS y DA 14ª Ley 19/1994). Aplicado en esta liquidación. Ejercicio de generación 2019. [06711]</t>
  </si>
  <si>
    <t>Deducciones por producciones cinematográficas extranjeras en Canarias (art. 36.2 LIS y DA 14ª Ley 19/1994). Importe abonado por insuficiencia de cuota. Ejercicio de generación 2019. [06712]</t>
  </si>
  <si>
    <t>Deducciones por producciones cinematográficas extranjeras en Canarias (art. 36.2 LIS y DA 14ª Ley 19/1994). Pendiente de aplicación en períodos futuros. Ejercicio de generación 2019. [06713]</t>
  </si>
  <si>
    <t>Deducciones por producciones cinematográficas extranjeras en Canarias (art. 36.2 LIS y DA 14ª Ley 19/1994). Deducción pendiente/generada. Ejercicio de generación 2020. [06714]</t>
  </si>
  <si>
    <t>Deducciones por producciones cinematográficas extranjeras en Canarias (art. 36.2 LIS y DA 14ª Ley 19/1994). Aplicado en esta liquidación. Ejercicio de generación 2020. [06715]</t>
  </si>
  <si>
    <t>Deducciones por producciones cinematográficas extranjeras en Canarias (art. 36.2 LIS y DA 14ª Ley 19/1994). Importe abonado por insuficiencia de cuota. Ejercicio de generación 2020. [06716]</t>
  </si>
  <si>
    <t>Deducciones por producciones cinematográficas extranjeras en Canarias (art. 36.2 LIS y DA 14ª Ley 19/1994). Pendiente de aplicación en períodos futuros. Ejercicio de generación 2020. [06717]</t>
  </si>
  <si>
    <t>Deducciones por producciones cinematográficas extranjeras en Canarias (art. 36.2 LIS y DA 14ª Ley 19/1994). Deducción pendiente/generada. Ejercicio de generación 2021. [06718]</t>
  </si>
  <si>
    <t>Deducciones por producciones cinematográficas extranjeras en Canarias (art. 36.2 LIS y DA 14ª Ley 19/1994). Aplicado en esta liquidación. Ejercicio de generación 2021. [06719]</t>
  </si>
  <si>
    <t>Deducciones por producciones cinematográficas extranjeras en Canarias (art. 36.2 LIS y DA 14ª Ley 19/1994). Importe abonado por insuficiencia de cuota. Ejercicio de generación 2021. [06720]</t>
  </si>
  <si>
    <t>Deducciones por producciones cinematográficas extranjeras en Canarias (art. 36.2 LIS y DA 14ª Ley 19/1994). Pendiente de aplicación en períodos futuros. Ejercicio de generación 2021. [06721]</t>
  </si>
  <si>
    <t>Deducciones por producciones cinematográficas extranjeras en Canarias (art. 36.2 LIS y DA 14ª Ley 19/1994). Deducción pendiente/generada. Ejercicio de generación 2022. [06722]</t>
  </si>
  <si>
    <t>Deducciones por producciones cinematográficas extranjeras en Canarias (art. 36.2 LIS y DA 14ª Ley 19/1994). Aplicado en esta liquidación. Ejercicio de generación 2022. [06723]</t>
  </si>
  <si>
    <t>Deducciones por producciones cinematográficas extranjeras en Canarias (art. 36.2 LIS y DA 14ª Ley 19/1994). Importe abonado por insuficiencia de cuota. Ejercicio de generación 2022. [06724]</t>
  </si>
  <si>
    <t>Deducciones por producciones cinematográficas extranjeras en Canarias (art. 36.2 LIS y DA 14ª Ley 19/1994). Pendiente de aplicación en períodos futuros. Ejercicio de generación 2022. [06725]</t>
  </si>
  <si>
    <t>Deducciones por producciones cinematográficas extranjeras en Canarias (art. 36.2 LIS y DA 14ª Ley 19/1994). Aplicado en esta liquidación. TOTAL. [06727]</t>
  </si>
  <si>
    <t>Deducciones por producciones cinematográficas extranjeras en Canarias (art. 36.2 LIS y DA 14ª Ley 19/1994). Importe abonado por insuficiencia de cuota. TOTAL. [06728]</t>
  </si>
  <si>
    <t>Deducciones por producciones cinematográficas extranjeras en Canarias (art. 36.2 LIS y DA 14ª Ley 19/1994). Pendiente de aplicación en períodos futuros. TOTAL. [06729]</t>
  </si>
  <si>
    <t>&lt;/T22013B02&gt;</t>
  </si>
  <si>
    <t>Impuesto Sobre Sociedades. Régimen de consolidación Fiscal.DEDUCCIONES INDIVIDUALES PENDIENTES DE APLICACIÓN AL INCORPORARSE AL GRUPO O, EN SU CASO, AL GRUPO PREVIO (Art. 71 LIS)</t>
  </si>
  <si>
    <t>INCN y Cuota Íntegra. Cuota íntegra de la entidad teniendo en cuenta eliminaciones e incorporaciones [01233]</t>
  </si>
  <si>
    <t>INCN y Cuota Íntegra. Incremento por incuplimiento reserva de nivelación (art. 105.6 LIS) [01234]</t>
  </si>
  <si>
    <t>Deducciones DT 24ª.7 LIS, art. 42 RDLEG 4/2004.Ejercicio 2011.Deducc. pendiente [02329]</t>
  </si>
  <si>
    <t>Deducciones DT 24ª.7 LIS, art. 42 RDLEG 4/2004 .Ejercicio 2011.Aplicado en esta liquidación [02330]</t>
  </si>
  <si>
    <t>Deducciones DT 24ª.7 LIS, art. 42 RDLEG 4/2004 .Ejercicio 2011.Pendiente de aplicación en períodos futuros [02331]</t>
  </si>
  <si>
    <t>Deducciones DT 24ª.7 LIS, art. 42 RDLEG 4/2004.Ejercicio 2012.Deducc. pendiente [02380]</t>
  </si>
  <si>
    <t>Deducciones DT 24ª.7 LIS, art. 42 RDLEG 4/2004.Ejercicio 2012.Aplicado en esta liquidación [02381]</t>
  </si>
  <si>
    <t>Deducciones DT 24ª.7 LIS, art. 42 RDLEG 4/2004.Ejercicio 2012.Pendiente de aplicación en períodos futuros [02382]</t>
  </si>
  <si>
    <t>Deducciones DT 24ª.7 LIS, art. 42 RDLEG 4/2004.Ejercicio 2013.Deducc. pendiente [02770]</t>
  </si>
  <si>
    <t>Deducciones DT 24ª.7 LIS, art. 42 RDLEG 4/2004.Ejercicio 2013.Aplicado en esta liquidación [02771]</t>
  </si>
  <si>
    <t>Deducciones DT 24ª.7 LIS, art. 42 RDLEG 4/2004.Ejercicio 2013.Pendiente de aplicación en períodos futuros [02772]</t>
  </si>
  <si>
    <t>Deducciones DT 24ª.7 LIS, art. 42 RDLEG 4/2004 .Ejercicio 2014.Deducc. pendiente [03016]</t>
  </si>
  <si>
    <t>Deducciones DT 24ª.7 LIS, art. 42 RDLEG 4/2004.Ejercicio 2014.Aplicado en esta liquidación [03017]</t>
  </si>
  <si>
    <t>Deducciones DT 24ª.7 LIS, art. 42 RDLEG 4/2004.Ejercicio 2014.Pendiente de aplicación en períodos futuros [03018]</t>
  </si>
  <si>
    <t>Deducciones DT 24ª.7 LIS, art. 42 RDLEG 4/2004.Ejercicio 2015.Deducc. pendiente [05771]</t>
  </si>
  <si>
    <t>Deducciones DT 24ª.7 LIS, art. 42 RDLEG 4/2004 .Ejercicio 2015.Aplicado en esta liquidación [05772]</t>
  </si>
  <si>
    <t>Deducciones DT 24ª.7 LIS, art. 42 RDLEG 4/2004.Ejercicio 2015.Pendiente de aplicación en períodos futuros [05773]</t>
  </si>
  <si>
    <t>Deducciones DT 24ª.7 LIS, art. 42 RDLEG 4/2004.Ejercicio 2016.Deducc. pendiente [02131]</t>
  </si>
  <si>
    <t>Deducciones DT 24ª.7 LIS, art. 42 RDLEG 4/2004.Ejercicio 2016.Aplicado en esta liquidación [02132]</t>
  </si>
  <si>
    <t>Deducciones DT 24ª.7 LIS, art. 42 RDLEG 4/2004.Ejercicio 2016.Pendiente de aplicación en períodos futuros [02133]</t>
  </si>
  <si>
    <t>Deducciones DT 24ª.7 LIS, art. 42 RDLEG 4/2004 .Ejercicio 2017.Deducc. pendiente [00405]</t>
  </si>
  <si>
    <t>Deducciones DT 24ª.7 LIS, art. 42 RDLEG 4/2004 .Ejercicio 2017.Aplicado en esta liquidación [00406]</t>
  </si>
  <si>
    <t>Deducciones DT 24ª.7 LIS, art. 42 RDLEG 4/2004.Ejercicio 2017.Pendiente de aplicación en períodos futuros [00407]</t>
  </si>
  <si>
    <t>Deducciones DT 24ª.7 LIS, art. 42 RDLEG 4/2004 .Ejercicio 2018.Deducc. pendiente [03472]</t>
  </si>
  <si>
    <t>Deducciones DT 24ª.7 LIS, art. 42 RDLEG 4/2004 5.Ejercicio 2018.Aplicado en esta liquidación [03473]</t>
  </si>
  <si>
    <t>Deducciones DT 24ª.7 LIS, art. 42 RDLEG 4/2004.Ejercicio 2018.Pendiente de aplicación en períodos futuros [03474]</t>
  </si>
  <si>
    <t>Deducciones DT 24ª.7 LIS, art. 42 RDLEG 4/2004.Ejercicio 2019.Deducc. pendiente [01507]</t>
  </si>
  <si>
    <t>Deducciones DT 24ª.7 LIS, art. 42 RDLEG 4/2004.Ejercicio 2019.Aplicado en esta liquidación [01508]</t>
  </si>
  <si>
    <t>Deducciones DT 24ª.7 LIS, art. 42 RDLEG 4/2004.Ejercicio 2019.Pendiente de aplicación en períodos futuros [01509]</t>
  </si>
  <si>
    <t>Deducciones DT 24ª.7 LIS, art. 42 RDLEG 4/2004.Ejercicio 2020.Deducc. pendiente [04090]</t>
  </si>
  <si>
    <t>Deducciones DT 24ª.7 LIS, art. 42 RDEG 4/2004.Ejercicio 2020. Aplicado en esta liquidación [04091]</t>
  </si>
  <si>
    <t>Deducciones DT 24ª.7 LIS, art. 42 RDLEG 4/2004.Ejercicio 2020.  Pendiente de aplicación en períodos futuros [04092]</t>
  </si>
  <si>
    <t>Deducciones DT 24ª.7 LIS, art. 42 RDLEG 4/2004.Ejercicio 2021.Deducc. pendiente [04603]</t>
  </si>
  <si>
    <t>Deducciones DT 24ª.7 LIS, art. 42 RDEG 4/2004.Ejercicio 2021. Aplicado en esta liquidación [04604]</t>
  </si>
  <si>
    <t>Deducciones DT 24ª.7 LIS, art. 42 RDLEG 4/2004.Ejercicio 2021.  Pendiente de aplicación en períodos futuros [04605]</t>
  </si>
  <si>
    <t>Deducciones DT 24ª.7 LIS, art. 42 RDLEG 4/2004.Ejercicio 2022.Deducc. pendiente [06730]</t>
  </si>
  <si>
    <t>Deducciones DT 24ª.7 LIS, art. 42 RDEG 4/2004.Ejercicio 2022. Aplicado en esta liquidación [06731]</t>
  </si>
  <si>
    <t>Deducciones DT 24ª.7 LIS, art. 42 RDLEG 4/2004.Ejercicio 2022.  Pendiente de aplicación en períodos futuros [06732]</t>
  </si>
  <si>
    <t>Deducciones DT 24ª.7 LIS, art. 42 RDLEG 4/2004.Total.Deducc. pendiente [01717]</t>
  </si>
  <si>
    <t>Deducciones DT 24ª.7 LIS, art. 42 RDLEG 4/2004.Total.Aplicado en esta liquidación [01718]</t>
  </si>
  <si>
    <t>Deducciones DT 24ª.7 LIS, art. 42 RDLEG 4/2004.Total.Pendiente de aplicación en períodos futuros [01719]</t>
  </si>
  <si>
    <t>Deducciones DT 24ª.1 LIS .Periodificación 2021 .Deducc. Pendiente [04606]</t>
  </si>
  <si>
    <t>Deducciones DT 24ª.1 LIS.Periodificación  2021 .Aplicado en esta liquidación [04607]</t>
  </si>
  <si>
    <t>Deducciones DT 24ª.1 LIS.Periodificación  2021 .Pendiente de aplicación en períodos futuros [04608]</t>
  </si>
  <si>
    <t>Deducciones DT 24ª.1 LIS .Periodificación 2022.Deducc. Pendiente [06733]</t>
  </si>
  <si>
    <t>Deducciones DT 24ª.1 LIS.Periodificación  2022.Aplicado en esta liquidación [06734]</t>
  </si>
  <si>
    <t>Deducciones DT 24ª.1 LIS.Periodificación  2022.Pendiente de aplicación en períodos futuros [06735]</t>
  </si>
  <si>
    <t>Deducciones DT 24ª.1 LIS .Total.Deducc. pendiente [01737]</t>
  </si>
  <si>
    <t>Deducciones DT 24ª.1 LIS .Total.Aplicado en esta liquidación [01738]</t>
  </si>
  <si>
    <t>Deducciones DT 24ª.1 LIS.Total.Pendiente de aplicación en períodos futuros [01739]</t>
  </si>
  <si>
    <t>&lt;/T22013B10&gt;</t>
  </si>
  <si>
    <t>Deducciones individuales pendientes de aplicación al incorporarse al grupo o, en su caso, al grupo previo  (art. 71 LIS). Cuota íntegra. Cuota íntegra de la entidad teniendo en cuenta eliminaciones e incorporaciones [01233]</t>
  </si>
  <si>
    <t>Deducciones individuales pendientes de aplicación al incorporarse al grupo o, en su caso, al grupo previo  (art. 71 LIS). Cuota íntegra. Incremento por incumplimiento reserva de nivelación (art. 105.6 LIS) [1234]</t>
  </si>
  <si>
    <t>Deducciones inversión en canarias con límites incrementados.Activos fijos (Ley 20/1991)  2010  .Deducc. pendiente [01740]</t>
  </si>
  <si>
    <t>Deducciones inversión en canarias con límites incrementados.Activos fijos (Ley 20/1991)  2010  .Aplicado en esta liquidación [01741]</t>
  </si>
  <si>
    <t>Deducciones inversión en canarias con límites incrementados.Activos fijos (Ley 20/1991)  2011  .Deducc. pendiente [01742]</t>
  </si>
  <si>
    <t>Deducciones inversión en canarias con límites incrementados.Activos fijos (Ley 20/1991)  2011  .Aplicado en esta liquidación [01743]</t>
  </si>
  <si>
    <t>Deducciones inversión en canarias con límites incrementados.Activos fijos (Ley 20/1991)  2011  .Pendiente de aplicación en períodos futuros [01744]</t>
  </si>
  <si>
    <t>Deducciones inversión en canarias con límites incrementados.Activos fijos (Ley 20/1991)  2012  .Deducc. pendiente [01745]</t>
  </si>
  <si>
    <t>Deducciones inversión en canarias con límites incrementados.Activos fijos (Ley 20/1991)  2012  .Aplicado en esta liquidación [01746]</t>
  </si>
  <si>
    <t>Deducciones inversión en canarias con límites incrementados.Activos fijos (Ley 20/1991)  2012  .Pendiente de aplicación en períodos futuros [01747]</t>
  </si>
  <si>
    <t>Deducciones inversión en canarias con límites incrementados.Activos fijos (Ley 20/1991)  2013  .Deducc. pendiente [01748]</t>
  </si>
  <si>
    <t>Deducciones inversión en canarias con límites incrementados.Activos fijos (Ley 20/1991)  2013  .Aplicado en esta liquidación [01749]</t>
  </si>
  <si>
    <t>Deducciones inversión en canarias con límites incrementados.Activos fijos  (Ley 20/1991) 2013  .Pendiente de aplicación en períodos futuros [01750]</t>
  </si>
  <si>
    <t>Deducciones inversión en canarias con límites incrementados.Activos fijos (Ley 20/1991) 2014  .Deducc. pendiente [01751]</t>
  </si>
  <si>
    <t>Deducciones inversión en canarias con límites incrementados.Activos fijos (Ley 20/1991) 2014  .Aplicado en esta liquidación [01752]</t>
  </si>
  <si>
    <t>Deducciones inversión en canarias con límites incrementados.Activos fijos  (Ley 20/1991) 2014  .Pendiente de aplicación en períodos futuros [01753]</t>
  </si>
  <si>
    <t>Deducciones inversión en canarias con límites incrementados.Activos fijos (Ley 20/1991)  2015 .Deducc. pendiente [01754]</t>
  </si>
  <si>
    <t>Deducciones inversión en canarias con límites incrementados.Activos fijos (Ley 20/1991)  2015 .Aplicado en esta liquidación [01755]</t>
  </si>
  <si>
    <t>Deducciones inversión en canarias con límites incrementados.Activos fijos  (Ley 20/1991) 2015 .Pendiente de aplicación en períodos futuros [01756]</t>
  </si>
  <si>
    <t>Deducciones inversión en canarias con límites incrementados.Activos fijos (Ley 20/1991)  2016.Deducc. pendiente [01760]</t>
  </si>
  <si>
    <t>Deducciones inversión en canarias con límites incrementados.Activos fijos (Ley 20/1991)  2016.Aplicado en esta liquidación [01761]</t>
  </si>
  <si>
    <t>Deducciones inversión en canarias con límites incrementados.Activos fijos (Ley 20/1991)  2016.Pendiente de aplicación en períodos futuros [01765]</t>
  </si>
  <si>
    <t>Deducciones inversión en canarias con límites incrementados.Activos fijos (Ley 20/1991)  2017.Deducc. pendiente [00408]</t>
  </si>
  <si>
    <t>Deducciones inversión en canarias con límites incrementados.Activos fijos (Ley 20/1991) 2017.Aplicado en esta liquidación [00409]</t>
  </si>
  <si>
    <t>Deducciones inversión en canarias con límites incrementados.Activos fijos (Ley 20/1991)  2017.Pendiente de aplicación en períodos futuros [00410]</t>
  </si>
  <si>
    <t>Deducciones inversión en canarias con límites incrementados.Activos fijos (Ley 20/1991)  2018.Deducc. pendiente [03478]</t>
  </si>
  <si>
    <t>Deducciones inversión en canarias con límites incrementados.Activos fijos  (Ley 20/1991) 2018.Aplicado en esta liquidación [03479]</t>
  </si>
  <si>
    <t>Deducciones inversión en canarias con límites incrementados.Activos fijos  (Ley 20/1991) 2018.Pendiente de aplicación en períodos futuros [03480]</t>
  </si>
  <si>
    <t>Deducciones inversión en canarias con límites incrementados.Activos fijos (Ley 20/1991)  2019.Deducc. pendiente [01545]</t>
  </si>
  <si>
    <t>Deducciones inversión en canarias con límites incrementados.Activos fijos (Ley 20/1991)  2019.Aplicado en esta liquidación [01546]</t>
  </si>
  <si>
    <t>Deducciones inversión en canarias con límites incrementados.Activos fijos  (Ley 20/1991) 2019.Pendiente de aplicación en períodos futuros [01552]</t>
  </si>
  <si>
    <t>Deducciones inversión en canarias con límites incrementados.Activos fijos (Ley 20/1991)  2020.Deducc. pendiente [04096]</t>
  </si>
  <si>
    <t>Deducciones inversión en canarias con límites incrementados.Activos fijos (Ley 20/1991)  2020.Aplicado en esta liquidación [04097]</t>
  </si>
  <si>
    <t>Deducciones inversión en canarias con límites incrementados.Activos fijos  (Ley 20/1991) 2020.Pendiente de aplicación en períodos futuros [04098]</t>
  </si>
  <si>
    <t>Deducciones inversión en canarias con límites incrementados.Activos fijos (Ley 20/1991)  2021.Deducc. pendiente [06443]</t>
  </si>
  <si>
    <t>Deducciones inversión en canarias con límites incrementados.Activos fijos (Ley 20/1991)  2021.Aplicado en esta liquidación [06444]</t>
  </si>
  <si>
    <t>Deducciones inversión en canarias con límites incrementados.Activos fijos  (Ley 20/1991) 2021.Pendiente de aplicación en períodos futuros [06445]</t>
  </si>
  <si>
    <t>Deducciones inversión en canarias con límites incrementados.Activos fijos (Ley 20/1991)  2022.Deducc. pendiente [06772]</t>
  </si>
  <si>
    <t>Deducciones inversión en canarias con límites incrementados.Activos fijos (Ley 20/1991)  2022.Aplicado en esta liquidación [06773]</t>
  </si>
  <si>
    <t>Deducciones inversión en canarias con límites incrementados.Activos fijos  (Ley 20/1991) 2022.Pendiente de aplicación en períodos futuros [06774]</t>
  </si>
  <si>
    <t>Deducciones inversión en canarias con límites incrementados.Activos fijos en La Palma, La Gomera y El Hierro.  2018.Deducc. pendiente [04329]</t>
  </si>
  <si>
    <t>Deducciones inversión en canarias con límites incrementados.Activos fijos en La Palma, La Gomera y El Hierro.  2018.Aplicado en esta liquidación [04330]</t>
  </si>
  <si>
    <t>Deducciones inversión en canarias con límites incrementados.Activos fijos en La Palma, La Gomera y El Hierro.  2018. Pendiente de aplicación en períodos futuros [04331]</t>
  </si>
  <si>
    <t>Deducciones inversión en canarias con límites incrementados.Activos fijos en La Palma, La Gomera y El Hierro.  2019.Deducc. pendiente [04332]</t>
  </si>
  <si>
    <t>Deducciones inversión en canarias con límites incrementados.Activos fijos en La Palma, La Gomera y El Hierro.  2019.Aplicado en esta liquidación [04333]</t>
  </si>
  <si>
    <t>Deducciones inversión en canarias con límites incrementados.Activos fijos en La Palma, La Gomera y El Hierro. 2019 .Pendiente de aplicación en períodos futuros [04334]</t>
  </si>
  <si>
    <t>Deducciones inversión en canarias con límites incrementados.Activos fijos en La Palma, La Gomera y El Hierro.  2020.Deducc. pendiente [04335]</t>
  </si>
  <si>
    <t>Deducciones inversión en canarias con límites incrementados.Activos fijos en La Palma, La Gomera y El Hierro.  2020.Aplicado en esta liquidación [04336]</t>
  </si>
  <si>
    <t>Deducciones inversión en canarias con límites incrementados.Activos fijos en La Palma, La Gomera y El Hierro.  2020.Pendiente de aplicación en períodos futuros [04337]</t>
  </si>
  <si>
    <t>Deducciones inversión en canarias con límites incrementados.Activos fijos en La Palma, La Gomera y El Hierro.  2021.Deducc. pendiente [06446]</t>
  </si>
  <si>
    <t>Deducciones inversión en canarias con límites incrementados.Activos fijos en La Palma, La Gomera y El Hierro.  2021.Aplicado en esta liquidación [06447]</t>
  </si>
  <si>
    <t>Deducciones inversión en canarias con límites incrementados.Activos fijos en La Palma, La Gomera y El Hierro.  2021.Pendiente de aplicación en períodos futuros [06448]</t>
  </si>
  <si>
    <t>Deducciones inversión en canarias con límites incrementados.Activos fijos en La Palma, La Gomera y El Hierro.  2022.Deducc. pendiente [06775]</t>
  </si>
  <si>
    <t>Deducciones inversión en canarias con límites incrementados.Activos fijos en La Palma, La Gomera y El Hierro.  2022.Aplicado en esta liquidación [06776]</t>
  </si>
  <si>
    <t>Deducciones inversión en canarias con límites incrementados.Activos fijos en La Palma, La Gomera y El Hierro.  2022.Pendiente de aplicación en períodos futuros [06777]</t>
  </si>
  <si>
    <t>Deducciones inversión en canarias con límites incrementados.Inversiones en Canarias 2007 (Ley 20/1991).Deducc. pendiente [01790]</t>
  </si>
  <si>
    <t>Deducciones inversión en canarias con límites incrementados.Inversiones en Canarias 2007 (Ley 20/1991).Aplicado en esta liquidación [01791]</t>
  </si>
  <si>
    <t>Deducciones inversión en canarias con límites incrementados.Inversiones en Canarias 2008 (Ley 20/1991).Deducc. pendiente [01793]</t>
  </si>
  <si>
    <t>Deducciones inversión en canarias con límites incrementados.Inversiones en Canarias 2008 (Ley 20/1991).Aplicado en esta liquidación [01794]</t>
  </si>
  <si>
    <t>Deducciones inversión en canarias con límites incrementados.Inversiones en Canarias 2008 (Ley 20/1991).Pendiente de aplicación en períodos futuros [01795]</t>
  </si>
  <si>
    <t>Deducciones inversión en canarias con límites incrementados.Inversiones en Canarias 2009 (Ley 20/1991).Deducc. pendiente [02290]</t>
  </si>
  <si>
    <t>Deducciones inversión en canarias con límites incrementados.Inversiones en Canarias 2009 (Ley 20/1991).Aplicado en esta liquidación [02291]</t>
  </si>
  <si>
    <t>Deducciones inversión en canarias con límites incrementados.Inversiones en Canarias 2009 (Ley 20/1991).Pendiente de aplicación en períodos futuros [02292]</t>
  </si>
  <si>
    <t>Deducciones inversión en canarias con límites incrementados.Inversiones en Canarias 2010 (Ley 20/1991).Deducc. pendiente [02332]</t>
  </si>
  <si>
    <t>Deducciones inversión en canarias con límites incrementados.Inversiones en Canarias 2010 (Ley 20/1991).Aplicado en esta liquidación [02333]</t>
  </si>
  <si>
    <t>Deducciones inversión en canarias con límites incrementados.Inversiones en Canarias 2010 (Ley 20/1991).Pendiente de aplicación en períodos futuros [02334]</t>
  </si>
  <si>
    <t>Deducciones inversión en canarias con límites incrementados.Inversiones en Canarias 2011 (Ley 20/1991).Deducc. pendiente [02383]</t>
  </si>
  <si>
    <t>Deducciones inversión en canarias con límites incrementados.Inversiones en Canarias 2011 (Ley 20/1991).Aplicado en esta liquidación [02384]</t>
  </si>
  <si>
    <t>Deducciones inversión en canarias con límites incrementados.Inversiones en Canarias 2011 (Ley 20/1991).Pendiente de aplicación en períodos futuros [02385]</t>
  </si>
  <si>
    <t>Deducciones inversión en canarias con límites incrementados.Inversiones en Canarias 2012 (Ley 20/1991).Deducc. pendiente [02437]</t>
  </si>
  <si>
    <t>Deducciones inversión en canarias con límites incrementados.Inversiones en Canarias 2012 (Ley 20/1991).Aplicado en esta liquidación [02438]</t>
  </si>
  <si>
    <t>Deducciones inversión en canarias con límites incrementados.Inversiones en Canarias 2012 (Ley 20/1991).Pendiente de aplicación en períodos futuros [02439]</t>
  </si>
  <si>
    <t>Deducciones inversión en canarias con límites incrementados.Inversiones en Canarias 2013 (Ley 20/1991).Deducc. pendiente [02773]</t>
  </si>
  <si>
    <t>Deducciones inversión en canarias con límites incrementados.Inversiones en Canarias 2013 (Ley 20/1991).Aplicado en esta liquidación [02774]</t>
  </si>
  <si>
    <t>Deducciones inversión en canarias con límites incrementados.Inversiones en Canarias 2013 (Ley 20/1991).Pendiente de aplicación en períodos futuros [02775]</t>
  </si>
  <si>
    <t>Deducciones inversión en canarias con límites incrementados.Inversiones en Canarias 2014 (Ley 20/1991).Deducc. pendiente [03135]</t>
  </si>
  <si>
    <t>Deducciones inversión en canarias con límites incrementados.Inversiones en Canarias 2014 (Ley 20/1991).Aplicado en esta liquidación [03136]</t>
  </si>
  <si>
    <t>Deducciones inversión en canarias con límites incrementados.Inversiones en Canarias 2014 (Ley 20/1991).Pendiente de aplicación en períodos futuros [03137]</t>
  </si>
  <si>
    <t>Deducciones inversión en canarias con límites incrementados.Inversiones en Canarias (Ley 20/1991) 2015.Deducc. pendiente [02134]</t>
  </si>
  <si>
    <t>Deducciones inversión en canarias con límites incrementados.Inversiones en Canarias  (Ley 20/1991) 2015.Aplicado en esta liquidación [02135]</t>
  </si>
  <si>
    <t>Deducciones inversión en canarias con límites incrementados.Inversiones en Canarias  (Ley 20/1991) 2015.Pendiente de aplicación en períodos futuros [02136]</t>
  </si>
  <si>
    <t>Deducciones inversión en canarias con límites incrementados.Inversiones en Canarias (Ley 20/1991) 2016.Deducc. pendiente [02137]</t>
  </si>
  <si>
    <t>Deducciones inversión en canarias con límites incrementados.Inversiones en Canarias  (Ley 20/1991) 2016.Aplicado en esta liquidación [02138]</t>
  </si>
  <si>
    <t>Deducciones inversión en canarias con límites incrementados.Inversiones en Canarias  (Ley 20/1991) 2016.Pendiente de aplicación en períodos futuros [02139]</t>
  </si>
  <si>
    <t>Deducciones inversión en canarias con límites incrementados.Inversiones en Canarias (Ley 20/1991) 2017.Deducc. pendiente [00411]</t>
  </si>
  <si>
    <t>Deducciones inversión en canarias con límites incrementados.Inversiones en Canarias  (Ley 20/1991) 2017.Aplicado en esta liquidación [00412]</t>
  </si>
  <si>
    <t>Deducciones inversión en canarias con límites incrementados.Inversiones en Canarias  (Ley 20/1991) 2017.Pendiente de aplicación en períodos futuros [00413]</t>
  </si>
  <si>
    <t>Deducciones inversión en canarias con límites incrementados.Inversiones en Canarias (Ley 20/1991) 2018.Deducc. pendiente [03481]</t>
  </si>
  <si>
    <t>Deducciones inversión en canarias con límites incrementados.Inversiones en Canarias  (Ley 20/1991) 2018.Aplicado en esta liquidación [03482]</t>
  </si>
  <si>
    <t>Deducciones inversión en canarias con límites incrementados.Inversiones en Canarias  (Ley 20/1991) 2018.Pendiente de aplicación en períodos futuros [03483]</t>
  </si>
  <si>
    <t>Deducciones inversión en canarias con límites incrementados.Inversiones en Canarias (Ley 20/1991) 2019.Deducc. pendiente [01555]</t>
  </si>
  <si>
    <t>Deducciones inversión en canarias con límites incrementados.Inversiones en Canarias  (Ley 20/1991) 2019.Aplicado en esta liquidación [01556]</t>
  </si>
  <si>
    <t>Deducciones inversión en canarias con límites incrementados.Inversiones en Canarias  (Ley 20/1991) 2019.Pendiente de aplicación en períodos futuros [01560]</t>
  </si>
  <si>
    <t>Deducciones inversión en canarias con límites incrementados.Inversiones en Canarias (Ley 20/1991) 2020.Deducc. pendiente [04099]</t>
  </si>
  <si>
    <t>Deducciones inversión en canarias con límites incrementados.Inversiones en Canarias  (Ley 20/1991) 2020.Aplicado en esta liquidación [04100]</t>
  </si>
  <si>
    <t>Deducciones inversión en canarias con límites incrementados.Inversiones en Canarias  (Ley 20/1991) 2020.Pendiente de aplicación en períodos futuros [04101]</t>
  </si>
  <si>
    <t>Deducciones inversión en canarias con límites incrementados.Inversiones en Canarias (Ley 20/1991) 2021.Deducc. pendiente [04609]</t>
  </si>
  <si>
    <t>Deducciones inversión en canarias con límites incrementados.Inversiones en Canarias  (Ley 20/1991) 2021.Aplicado en esta liquidación [04610]</t>
  </si>
  <si>
    <t>Deducciones inversión en canarias con límites incrementados.Inversiones en Canarias  (Ley 20/1991) 2021.Pendiente de aplicación en períodos futuros [04611]</t>
  </si>
  <si>
    <t>Deducciones inversión en canarias con límites incrementados.Inversiones en Canarias (Ley 20/1991) 2022.Deducc. pendiente [06778]</t>
  </si>
  <si>
    <t>Deducciones inversión en canarias con límites incrementados.Inversiones en Canarias  (Ley 20/1991) 2022.Aplicado en esta liquidación [06779]</t>
  </si>
  <si>
    <t>Deducciones inversión en canarias con límites incrementados.Inversiones en Canarias  (Ley 20/1991) 2022.Pendiente de aplicación en períodos futuros [06780]</t>
  </si>
  <si>
    <t>Deducciones inversión en canarias con límites incrementados. Inversiones en La Palma, La Gomera y El Hierro. 2018 Deducc. pendiente [03484]</t>
  </si>
  <si>
    <t>Deducciones inversión en canarias con límites incrementados. Inversiones en La Palma, La Gomera y El Hierro. 2018.Aplicado en esta liquidación [03485]</t>
  </si>
  <si>
    <t>Deducciones inversión en canarias con límites incrementados. Inversiones en La Palma, La Gomera y El Hierro. 2018.Pendiente de aplicación en períodos futuros [03486]</t>
  </si>
  <si>
    <t>Deducciones inversión en canarias con límites incrementados. Inversiones en La Palma, La Gomera y El Hierro. 2019 Deducc. pendiente [01571]</t>
  </si>
  <si>
    <t>Deducciones inversión en canarias con límites incrementados. Inversiones en La Palma, La Gomera y El Hierro. 2019.Aplicado en esta liquidación [01572]</t>
  </si>
  <si>
    <t>Deducciones inversión en canarias con límites incrementados. Inversiones en La Palma, La Gomera y El Hierro. 2019.Pendiente de aplicación en períodos futuros [01573]</t>
  </si>
  <si>
    <t>Deducciones inversión en canarias con límites incrementados. Inversiones en La Palma, La Gomera y El Hierro. 2020 Deducc. pendiente [04102]</t>
  </si>
  <si>
    <t>Deducciones inversión en canarias con límites incrementados. Inversiones en La Palma, La Gomera y El Hierro. 2020.Aplicado en esta liquidación [04103]</t>
  </si>
  <si>
    <t>Deducciones inversión en canarias con límites incrementados. Inversiones en La Palma, La Gomera y El Hierro. 2020.Pendiente de aplicación en períodos futuros [04104]</t>
  </si>
  <si>
    <t>Deducciones inversión en canarias con límites incrementados. Inversiones en La Palma, La Gomera y El Hierro. 2021 Deducc. pendiente [04612]</t>
  </si>
  <si>
    <t>Deducciones inversión en canarias con límites incrementados. Inversiones en La Palma, La Gomera y El Hierro. 2021.Aplicado en esta liquidación [04613]</t>
  </si>
  <si>
    <t>Deducciones inversión en canarias con límites incrementados. Inversiones en La Palma, La Gomera y El Hierro. 2021.Pendiente de aplicación en períodos futuros [04614]</t>
  </si>
  <si>
    <t>Deducciones inversión en canarias con límites incrementados. Inversiones en La Palma, La Gomera y El Hierro. 2022 Deducc. pendiente [06781]</t>
  </si>
  <si>
    <t>Deducciones inversión en canarias con límites incrementados. Inversiones en La Palma, La Gomera y El Hierro. 2022.Aplicado en esta liquidación [06782]</t>
  </si>
  <si>
    <t>Deducciones inversión en canarias con límites incrementados. Inversiones en La Palma, La Gomera y El Hierro. 2022.Pendiente de aplicación en períodos futuros [06783]</t>
  </si>
  <si>
    <t>Deducciones inversión en canarias con limites incrementados.Total.Deducc. pendiente [01796]</t>
  </si>
  <si>
    <t>Deducciones inversión en canarias con limites incrementados.Total.Aplicado en esta liquidación [01797]</t>
  </si>
  <si>
    <t>Deducciones inversión en canarias con limites incrementados.Total.Pendiente de aplicación en períodos futuros [01798]</t>
  </si>
  <si>
    <t>&lt;/T22013B11&gt;</t>
  </si>
  <si>
    <t>Deducciones por producciones cinematográficas extranjeras en Canarias (art. 36.2 LIS y DA 14ª Ley 19/1994). Deducción pendiente/generada. Ejercicio de generación 2015. [06784]</t>
  </si>
  <si>
    <t>Deducciones por producciones cinematográficas extranjeras en Canarias (art. 36.2 LIS y DA 14ª Ley 19/1994). Aplicado en esta liquidación. Ejercicio de generación 2015. [06785]</t>
  </si>
  <si>
    <t>Deducciones por producciones cinematográficas extranjeras en Canarias (art. 36.2 LIS y DA 14ª Ley 19/1994). Importe abonado por insuficiencia de cuota. Ejercicio de generación 2015. [06786]</t>
  </si>
  <si>
    <t>Deducciones por producciones cinematográficas extranjeras en Canarias (art. 36.2 LIS y DA 14ª Ley 19/1994). Pendiente de aplicación en períodos futuros. Ejercicio de generación 2015. [06787]</t>
  </si>
  <si>
    <t>Deducciones por producciones cinematográficas extranjeras en Canarias (art. 36.2 LIS y DA 14ª Ley 19/1994). Deducción pendiente/generada. Ejercicio de generación 2016. [06788]</t>
  </si>
  <si>
    <t>Deducciones por producciones cinematográficas extranjeras en Canarias (art. 36.2 LIS y DA 14ª Ley 19/1994). Aplicado en esta liquidación. Ejercicio de generación 2016. [06789]</t>
  </si>
  <si>
    <t>Deducciones por producciones cinematográficas extranjeras en Canarias (art. 36.2 LIS y DA 14ª Ley 19/1994). Importe abonado por insuficiencia de cuota. Ejercicio de generación 2016. [06790]</t>
  </si>
  <si>
    <t>Deducciones por producciones cinematográficas extranjeras en Canarias (art. 36.2 LIS y DA 14ª Ley 19/1994). Pendiente de aplicación en períodos futuros. Ejercicio de generación 2016. [06791]</t>
  </si>
  <si>
    <t>Deducciones por producciones cinematográficas extranjeras en Canarias (art. 36.2 LIS y DA 14ª Ley 19/1994). Deducción pendiente/generada. Ejercicio de generación 2017. [06792]</t>
  </si>
  <si>
    <t>Deducciones por producciones cinematográficas extranjeras en Canarias (art. 36.2 LIS y DA 14ª Ley 19/1994). Aplicado en esta liquidación. Ejercicio de generación 2017. [06793]</t>
  </si>
  <si>
    <t>Deducciones por producciones cinematográficas extranjeras en Canarias (art. 36.2 LIS y DA 14ª Ley 19/1994). Importe abonado por insuficiencia de cuota. Ejercicio de generación 2017. [06794]</t>
  </si>
  <si>
    <t>Deducciones por producciones cinematográficas extranjeras en Canarias (art. 36.2 LIS y DA 14ª Ley 19/1994). Pendiente de aplicación en períodos futuros. Ejercicio de generación 2017. [06795]</t>
  </si>
  <si>
    <t>Deducciones por producciones cinematográficas extranjeras en Canarias (art. 36.2 LIS y DA 14ª Ley 19/1994). Deducción pendiente/generada. Ejercicio de generación 2018. [06796]</t>
  </si>
  <si>
    <t>Deducciones por producciones cinematográficas extranjeras en Canarias (art. 36.2 LIS y DA 14ª Ley 19/1994). Aplicado en esta liquidación. Ejercicio de generación 2018. [06797]</t>
  </si>
  <si>
    <t>Deducciones por producciones cinematográficas extranjeras en Canarias (art. 36.2 LIS y DA 14ª Ley 19/1994). Importe abonado por insuficiencia de cuota. Ejercicio de generación 2018. [06798]</t>
  </si>
  <si>
    <t>Deducciones por producciones cinematográficas extranjeras en Canarias (art. 36.2 LIS y DA 14ª Ley 19/1994). Pendiente de aplicación en períodos futuros. Ejercicio de generación 2018. [06799]</t>
  </si>
  <si>
    <t>Deducciones por producciones cinematográficas extranjeras en Canarias (art. 36.2 LIS y DA 14ª Ley 19/1994). Deducción pendiente/generada. Ejercicio de generación 2019. [06800]</t>
  </si>
  <si>
    <t>Deducciones por producciones cinematográficas extranjeras en Canarias (art. 36.2 LIS y DA 14ª Ley 19/1994). Aplicado en esta liquidación. Ejercicio de generación 2019. [06801]</t>
  </si>
  <si>
    <t>Deducciones por producciones cinematográficas extranjeras en Canarias (art. 36.2 LIS y DA 14ª Ley 19/1994). Importe abonado por insuficiencia de cuota. Ejercicio de generación 2019. [06802]</t>
  </si>
  <si>
    <t>Deducciones por producciones cinematográficas extranjeras en Canarias (art. 36.2 LIS y DA 14ª Ley 19/1994). Pendiente de aplicación en períodos futuros. Ejercicio de generación 2019. [06803]</t>
  </si>
  <si>
    <t>Deducciones por producciones cinematográficas extranjeras en Canarias (art. 36.2 LIS y DA 14ª Ley 19/1994). Deducción pendiente/generada. Ejercicio de generación 2020. [06804]</t>
  </si>
  <si>
    <t>Deducciones por producciones cinematográficas extranjeras en Canarias (art. 36.2 LIS y DA 14ª Ley 19/1994). Aplicado en esta liquidación. Ejercicio de generación 2020. [06805]</t>
  </si>
  <si>
    <t>Deducciones por producciones cinematográficas extranjeras en Canarias (art. 36.2 LIS y DA 14ª Ley 19/1994). Importe abonado por insuficiencia de cuota. Ejercicio de generación 2020. [06806]</t>
  </si>
  <si>
    <t>Deducciones por producciones cinematográficas extranjeras en Canarias (art. 36.2 LIS y DA 14ª Ley 19/1994). Pendiente de aplicación en períodos futuros. Ejercicio de generación 2020. [06807]</t>
  </si>
  <si>
    <t>Deducciones por producciones cinematográficas extranjeras en Canarias (art. 36.2 LIS y DA 14ª Ley 19/1994). Deducción pendiente/generada. Ejercicio de generación 2021. [06808]</t>
  </si>
  <si>
    <t>Deducciones por producciones cinematográficas extranjeras en Canarias (art. 36.2 LIS y DA 14ª Ley 19/1994). Aplicado en esta liquidación. Ejercicio de generación 2021. [06809]</t>
  </si>
  <si>
    <t>Deducciones por producciones cinematográficas extranjeras en Canarias (art. 36.2 LIS y DA 14ª Ley 19/1994). Importe abonado por insuficiencia de cuota. Ejercicio de generación 2021. [06810]</t>
  </si>
  <si>
    <t>Deducciones por producciones cinematográficas extranjeras en Canarias (art. 36.2 LIS y DA 14ª Ley 19/1994). Pendiente de aplicación en períodos futuros. Ejercicio de generación 2021. [06811]</t>
  </si>
  <si>
    <t>Deducciones por producciones cinematográficas extranjeras en Canarias (art. 36.2 LIS y DA 14ª Ley 19/1994). Deducción pendiente/generada. Ejercicio de generación 2022. [06812]</t>
  </si>
  <si>
    <t>Deducciones por producciones cinematográficas extranjeras en Canarias (art. 36.2 LIS y DA 14ª Ley 19/1994). Aplicado en esta liquidación. Ejercicio de generación 2022. [06813]</t>
  </si>
  <si>
    <t>Deducciones por producciones cinematográficas extranjeras en Canarias (art. 36.2 LIS y DA 14ª Ley 19/1994). Importe abonado por insuficiencia de cuota. Ejercicio de generación 2022. [06814]</t>
  </si>
  <si>
    <t>Deducciones por producciones cinematográficas extranjeras en Canarias (art. 36.2 LIS y DA 14ª Ley 19/1994). Pendiente de aplicación en períodos futuros. Ejercicio de generación 2022. [06815]</t>
  </si>
  <si>
    <t>Deducciones por producciones cinematográficas extranjeras en Canarias (art. 36.2 LIS y DA 14ª Ley 19/1994). Deducción pendiente/generada. TOTAL. [06816]</t>
  </si>
  <si>
    <t>Deducciones por producciones cinematográficas extranjeras en Canarias (art. 36.2 LIS y DA 14ª Ley 19/1994). Aplicado en esta liquidación. TOTAL. [06817]</t>
  </si>
  <si>
    <t>Deducciones por producciones cinematográficas extranjeras en Canarias (art. 36.2 LIS y DA 14ª Ley 19/1994). Importe abonado por insuficiencia de cuota. TOTAL. [06818]</t>
  </si>
  <si>
    <t>Deducciones por producciones cinematográficas extranjeras en Canarias (art. 36.2 LIS y DA 14ª Ley 19/1994). Pendiente de aplicación en períodos futuros. TOTAL. [06819]</t>
  </si>
  <si>
    <t>&lt;/T22013B12&gt;</t>
  </si>
  <si>
    <t>Impuesto Sobre Sociedades. Régimen de consolidación Fiscal.DEDUCCIONES PENDIENTES DE APLICACIÓN GENERADAS POR UN GRUPO PREVIO ASUMIDAS POR LA ENTIDAD INTEGRANTE DEL MISMO AL INCORPORARSE AL GRUPO (Art. 74.3 g) LIS)</t>
  </si>
  <si>
    <t>Deducciones DT 24ª.7 LIS, art. 42 RDLEG 4/2004 .Ejercicio 2010.Pendiente de aplicación. Per. ant.: Deducc. pendiente [05801]</t>
  </si>
  <si>
    <t>Deducciones DT 24ª.7 LIS, art. 42 RDLEG 4/2004.Ejercicio 2010.Aplicado en esta liquidación [05802]</t>
  </si>
  <si>
    <t>Deducciones DT 24ª.7 LIS, art. 42 RDLEG 4/2004 .Ejercicio 2011.Pendiente de aplicación. Per. ant.: Deducc. pendiente [05804]</t>
  </si>
  <si>
    <t>Deducciones DT 24ª.7 LIS, art. 42 RDLEG 4/2004 .Ejercicio 2011.Aplicado en esta liquidación [05805]</t>
  </si>
  <si>
    <t>Deducciones DT 24ª.7 LIS, art. 42 RDLEG 4/2004 .Ejercicio 2011.Pendiente de aplicación en períodos futuros [05806]</t>
  </si>
  <si>
    <t>Deducciones DT 24ª.7 LIS, art. 42 RDLEG 4/2004 .Ejercicio 2012.Pendiente de aplicación. Per. ant.: Deducc. pendiente [05807]</t>
  </si>
  <si>
    <t>Deducciones DT 24ª.7 LIS, art. 42 RDLEG 4/2004 .Ejercicio 2012.Aplicado en esta liquidación [05808]</t>
  </si>
  <si>
    <t>Deducciones DT 24ª.7 LIS, art. 42 RDLEG 4/2004 .Ejercicio 2012.Pendiente de aplicación en períodos futuros [05809]</t>
  </si>
  <si>
    <t>Deducciones DT 24ª.7 LIS, art. 42 RDLEG 4/2004 .Ejercicio 2013.Pendiente de aplicación. Per. ant.: Deducc. pendiente [05810]</t>
  </si>
  <si>
    <t>Deducciones DT 24ª.7 LIS, art. 42 RDLEG 4/2004.Ejercicio 2013.Aplicado en esta liquidación [05811]</t>
  </si>
  <si>
    <t>Deducciones DT 24ª.7 LIS, art. 42 RDLEG 4/2004.Ejercicio 2013.Pendiente de aplicación en períodos futuros [05812]</t>
  </si>
  <si>
    <t>Deducciones DT 24ª.7 LIS, art. 42 RDLEG 4/2004.Ejercicio 2014.Pendiente de aplicación. Per. ant.: Deducc. pendiente [05813]</t>
  </si>
  <si>
    <t>Deducciones DT 24ª.7 LIS, art. 42 RDLEG 4/2004.Ejercicio 2014.Aplicado en esta liquidación [05814]</t>
  </si>
  <si>
    <t>Deducciones DT 24ª.7 LIS, art. 42 RDLEG 4/2004 .Ejercicio 2014.Pendiente de aplicación en períodos futuros [05815]</t>
  </si>
  <si>
    <t>Deducciones DT 24ª.7 LIS, art. 42 RDLEG 4/2004.Ejercicio 2015.Pendiente de aplicación. Per. ant.: Deducc. pendiente [05816]</t>
  </si>
  <si>
    <t>Deducciones DT 24ª.7 LIS, art. 42 RDLEG 4/2004.Ejercicio 2015.Aplicado en esta liquidación [05817]</t>
  </si>
  <si>
    <t>Deducciones DT 24ª.7 LIS, art. 42 RDLEG 4/2004.Ejercicio 2015.Pendiente de aplicación en períodos futuros [05818]</t>
  </si>
  <si>
    <t>Deducciones DT 24ª.7 LIS, art. 42 RDLEG 4/2004.Ejercicio 2016. Pendiente de aplicación. Per. ant.: Deducc. pendiente [02143]</t>
  </si>
  <si>
    <t>Deducciones DT 24ª.7 LIS, art. 42 RDLEG 4/2004.Ejercicio 2016. Aplicado en esta liquidación [00567]</t>
  </si>
  <si>
    <t>Deducciones DT 24ª.7 LIS, art. 42 RDLEG 4/2004.Ejercicio 2016. Pendiente de aplicación en períodos futuros [00568]</t>
  </si>
  <si>
    <t>Deducciones DT 24ª.7 LIS, art. 42 RDLEG 4/2004 .Ejercicio 2017. Pendiente de aplicación. Per. ant.: Deducc. pendiente [00414]</t>
  </si>
  <si>
    <t>Deducciones DT 24ª.7 LIS, art. 42 RDLEG 4/2004.Ejercicio 2017. Aplicado en esta liquidación [00415]</t>
  </si>
  <si>
    <t>Deducciones DT 24ª.7 LIS, art. 42 RDLEG 4/2004.Ejercicio 2017. Pendiente de aplicación en períodos futuros [00416]</t>
  </si>
  <si>
    <t>Deducciones DT 24ª.7 LIS, art. 42 RDLEG 4/2004 .Ejercicio 2018. Pendiente de aplicación. Per. ant.: Deducc. pendiente [03487]</t>
  </si>
  <si>
    <t>Deducciones DT 24ª.7 LIS, art. 42 RDLEG 4/2004 .Ejercicio 2018. Aplicado en esta liquidación [03488]</t>
  </si>
  <si>
    <t>Deducciones DT 24ª.7 LIS, art. 42 RDLEG 4/2004.Ejercicio 2018. Pendiente de aplicación en períodos futuros [03489]</t>
  </si>
  <si>
    <t>Deducciones DT 24ª.7 LIS, art. 42 RDLEG 4/2004 .Ejercicio 2019. Pendiente de aplicación. Per. ant.: Deducc. pendiente [01587]</t>
  </si>
  <si>
    <t>Deducciones DT 24ª.7 LIS, art. 42 RDLEG 4/2004 .Ejercicio 2019. Aplicado en esta liquidación [01588]</t>
  </si>
  <si>
    <t>Deducciones DT 24ª.7 LIS, art. 42 RDLEG 4/2004 .Ejercicio 2019. Pendiente de aplicación en períodos futuros [01589]</t>
  </si>
  <si>
    <t>Deducciones DT 24ª.7 LIS, art. 42 RDLEG 4/2004 .Ejercicio 2020. Pendiente de aplicación. Per. ant.: Deducc. pendiente [04105]</t>
  </si>
  <si>
    <t>Deducciones DT 24ª.7 LIS, art. 42 RDLEG 4/2004 .Ejercicio 2020. Aplicado en esta liquidación [04106]</t>
  </si>
  <si>
    <t>Deducciones DT 24ª.7 LIS, art. 42 RDLEG 4/2004 .Ejercicio 2020. Pendiente de aplicación en períodos futuros [04107]</t>
  </si>
  <si>
    <t>Deducciones DT 24ª.7 LIS, art. 42 RDLEG 4/2004 .Ejercicio 2021. Pendiente de aplicación. Per. ant.: Deducc. pendiente [04616]</t>
  </si>
  <si>
    <t>Deducciones DT 24ª.7 LIS, art. 42 RDLEG 4/2004 .Ejercicio 2021. Aplicado en esta liquidación [04617]</t>
  </si>
  <si>
    <t>Deducciones DT 24ª.7 LIS, art. 42 RDLEG 4/2004 .Ejercicio 2021. Pendiente de aplicación en períodos futuros [04618]</t>
  </si>
  <si>
    <t>Deducciones DT 24ª.7 LIS, art. 42 RDLEG 4/2004 .Ejercicio 2022. Pendiente de aplicación. Per. ant.: Deducc. pendiente [06820]</t>
  </si>
  <si>
    <t>Deducciones DT 24ª.7 LIS, art. 42 RDLEG 4/2004 .Ejercicio 2022. Aplicado en esta liquidación [06821]</t>
  </si>
  <si>
    <t>Deducciones DT 24ª.7 LIS, art. 42 RDLEG 4/2004 .Ejercicio 2022. Pendiente de aplicación en períodos futuros [06822]</t>
  </si>
  <si>
    <t>Deducciones DT 24ª.7 LIS, art. 42 RDLEG 4/2004.Total.Pendiente de aplicación. Per. ant.: Deducc. pendiente [05819]</t>
  </si>
  <si>
    <t>Deducciones DT 24ª.7 LIS, art. 42 RDLEG 4/2004.Total.Aplicado en esta liquidación [05820]</t>
  </si>
  <si>
    <t>Deducciones DT 24ª.7 LIS, art. 42 RDLEG 4/2004.Total.Pendiente de aplicación en períodos futuros [05821]</t>
  </si>
  <si>
    <t>Deducciones DT 24ª.1 LIS.Periodificación 2020  .Per. ant.: Deducc. pendiente [04108]</t>
  </si>
  <si>
    <t>Deducciones DT 24ª.1 LIS.Periodificación  2020 .Aplicado en esta liquidación [04109]</t>
  </si>
  <si>
    <t>Deducciones DT 24ª.1 LIS.Periodificación 2021  .Per. ant.: Deducc. pendiente [04619]</t>
  </si>
  <si>
    <t>Deducciones DT 24ª.1 LIS.Periodificación  2021 .Aplicado en esta liquidación [04620]</t>
  </si>
  <si>
    <t>Deducciones DT 24ª.1 LIS.Periodificación  2021.Pendiente de aplicación en períodos futuros [04621]</t>
  </si>
  <si>
    <t>Deducciones DT 24ª.1 LIS.Periodificación 2022.Per. ant.: Deducc. pendiente [06823]</t>
  </si>
  <si>
    <t>Deducciones DT 24ª.1 LIS.Periodificación  2022.Aplicado en esta liquidación [06824]</t>
  </si>
  <si>
    <t>Deducciones DT 24ª.1 LIS.Periodificación  2022.Pendiente de aplicación en períodos futuros [06825]</t>
  </si>
  <si>
    <t>Deducciones DT 24ª.1 LIS.Total.Per. ant.: Deducc. pendiente [05839]</t>
  </si>
  <si>
    <t>Deducciones DT 24ª.1 LIS .Total.Aplicado en esta liquidación [05840]</t>
  </si>
  <si>
    <t>Deducciones DT 24ª.1 LIS.Total.Pendiente de aplicación en períodos futuros [05841]</t>
  </si>
  <si>
    <t>&lt;/T22013B20&gt;</t>
  </si>
  <si>
    <t>Deducciones inversión en Canarias con límites incrementados.Activos fijos  2010  .Per. ant.: Deducc. pendiente [05842]</t>
  </si>
  <si>
    <t>Deducciones inversión en Canarias con límites incrementados.Activos fijos  2010  .Aplicado en esta liquidación [05843]</t>
  </si>
  <si>
    <t>Deducciones inversión en Canarias con límites incrementados.Activos fijos  2011  .Per. ant.: Deducc. pendiente [05844]</t>
  </si>
  <si>
    <t>Deducciones inversión en Canarias con límites incrementados.Activos fijos  2011  .Aplicado en esta liquidación [05845]</t>
  </si>
  <si>
    <t>Deducciones inversión en Canarias con límites incrementados.Activos fijos  2011  .Pendiente de aplicación en períodos futuros [05846]</t>
  </si>
  <si>
    <t>Deducciones inversión en Canarias con límites incrementados.Activos fijos  2012  .Per. ant.: Deducc. pendiente [05847]</t>
  </si>
  <si>
    <t>Deducciones inversión en Canarias con límites incrementados.Activos fijos  2012  .Aplicado en esta liquidación [05848]</t>
  </si>
  <si>
    <t>Deducciones inversión en Canarias con límites incrementados.Activos fijos  2012  .Pendiente de aplicación en períodos futuros [05849]</t>
  </si>
  <si>
    <t>Deducciones inversión en Canarias con límites incrementados.Activos fijos  2013  .Per. ant.: Deducc. pendiente [05850]</t>
  </si>
  <si>
    <t>Deducciones inversión en Canarias con límites incrementados.Activos fijos  2013  .Aplicado en esta liquidación [05851]</t>
  </si>
  <si>
    <t>Deducciones inversión en Canarias con límites incrementados.Activos fijos  2013  .Pendiente de aplicación en períodos futuros [05852]</t>
  </si>
  <si>
    <t>Deducciones inversión en Canarias con límites incrementados.Activos fijos 2014  .Per. ant.: Deducc. pendiente [05853]</t>
  </si>
  <si>
    <t>Deducciones inversión en Canarias con límites incrementados.Activos fijos  2014  .Aplicado en esta liquidación [05854]</t>
  </si>
  <si>
    <t>Deducciones inversión en Canarias con límites incrementados.Activos fijos 2014  .Pendiente de aplicación en períodos futuros [05855]</t>
  </si>
  <si>
    <t>Deducciones inversión en Canarias con límites incrementados.Activos fijos  2015 .Per. ant.: Deducc. pendiente [05856]</t>
  </si>
  <si>
    <t>Deducciones inversión en Canarias con límites incrementados.Activos fijos  2015 .Aplicado en esta liquidación [05857]</t>
  </si>
  <si>
    <t>Deducciones inversión en Canarias con límites incrementados.Activos fijos  2015 .Pendiente de aplicación en períodos futuros [05858]</t>
  </si>
  <si>
    <t>Deducciones inversión en Canarias con límites incrementados.Activos fijos  2016.Per. ant.: Deducc. pendiente [05859]</t>
  </si>
  <si>
    <t>Deducciones inversión en Canarias con límites incrementados.Activos fijos  2016.Aplicado en esta liquidación [05860]</t>
  </si>
  <si>
    <t>Deducciones inversión en Canarias con límites incrementados.Activos fijos  2016.Pendiente de aplicación en períodos futuros [05863]</t>
  </si>
  <si>
    <t>Deducciones inversión en Canarias con límites incrementados.Activos fijos  2017.Per. ant.: Deducc. pendiente [00417]</t>
  </si>
  <si>
    <t>Deducciones inversión en Canarias con límites incrementados.Activos fijos  2017.Aplicado en esta liquidación [00418]</t>
  </si>
  <si>
    <t>Deducciones inversión en Canarias con límites incrementados.Activos fijos  2017.Pendiente de aplicación en períodos futuros [00419]</t>
  </si>
  <si>
    <t>Deducciones inversión en Canarias con límites incrementados.Activos fijos  2018.Per. ant.: Deducc. pendiente [03493]</t>
  </si>
  <si>
    <t>Deducciones inversión en Canarias con límites incrementados.Activos fijos  2018.Aplicado en esta liquidación [03494]</t>
  </si>
  <si>
    <t>Deducciones inversión en Canarias con límites incrementados.Activos fijos  2018.Pendiente de aplicación en períodos futuros [03495]</t>
  </si>
  <si>
    <t>Deducciones inversión en Canarias con límites incrementados.Activos fijos  2019.Per. ant.: Deducc. pendiente [01595]</t>
  </si>
  <si>
    <t>Deducciones inversión en Canarias con límites incrementados.Activos fijos  2019.Aplicado en esta liquidación [01614]</t>
  </si>
  <si>
    <t>Deducciones inversión en Canarias con límites incrementados.Activos fijos  2019.Pendiente de aplicación en períodos futuros [01615]</t>
  </si>
  <si>
    <t>Deducciones inversión en Canarias con límites incrementados.Activos fijos  2020.Per. ant.: Deducc. pendiente [04111]</t>
  </si>
  <si>
    <t>Deducciones inversión en Canarias con límites incrementados.Activos fijos  2020.Aplicado en esta liquidación [04112]</t>
  </si>
  <si>
    <t>Deducciones inversión en Canarias con límites incrementados.Activos fijos  2020.Pendiente de aplicación en períodos futuros [04113]</t>
  </si>
  <si>
    <t>Deducciones inversión en Canarias con límites incrementados.Activos fijos  2021.Per. ant.: Deducc. pendiente [04622]</t>
  </si>
  <si>
    <t>Deducciones inversión en Canarias con límites incrementados.Activos fijos  2021.Aplicado en esta liquidación [04623]</t>
  </si>
  <si>
    <t>Deducciones inversión en Canarias con límites incrementados.Activos fijos  2021.Pendiente de aplicación en períodos futuros [04624]</t>
  </si>
  <si>
    <t>Deducciones inversión en Canarias con límites incrementados.Activos fijos  2022.Per. ant.: Deducc. pendiente [06862]</t>
  </si>
  <si>
    <t>Deducciones inversión en Canarias con límites incrementados.Activos fijos  2022.Aplicado en esta liquidación [06863]</t>
  </si>
  <si>
    <t>Deducciones inversión en Canarias con límites incrementados.Activos fijos  2022.Pendiente de aplicación en períodos futuros [06864]</t>
  </si>
  <si>
    <t>Deducciones inversión en Canarias con límites incrementados.Activos fijos en La Palma, La Gomera y El Hierro 2018.Per. ant.: Deducc. pendiente [04338]</t>
  </si>
  <si>
    <t>Deducciones inversión en Canarias con límites incrementados.Activos fijos en La Palma, La Gomera y El Hierro  2018.Aplicado en esta liquidación [04339]</t>
  </si>
  <si>
    <t>Deducciones inversión en Canarias con límites incrementados.Activos fijos en La Palma, La Gomera y El Hierro  2018.Pendiente de aplicación en períodos futuros [04340]</t>
  </si>
  <si>
    <t>Deducciones inversión en Canarias con límites incrementados.Activos fijos en La Palma, La Gomera y El Hierro 2019.Per. ant.: Deducc. pendiente [04341]</t>
  </si>
  <si>
    <t>Deducciones inversión en Canarias con límites incrementados.Activos fijos en La Palma, La Gomera y El Hierro  2019.Aplicado en esta liquidación [04342]</t>
  </si>
  <si>
    <t>Deducciones inversión en Canarias con límites incrementados.Activos fijos en La Palma, La Gomera y El Hierro 2019.Pendiente de aplicación en períodos futuros [04343]</t>
  </si>
  <si>
    <t>Deducciones inversión en Canarias con límites incrementados.Activos fijos en La Palma, La Gomera y El Hierro 2020.Per. ant.: Deducc. pendiente [04344]</t>
  </si>
  <si>
    <t>Deducciones inversión en Canarias con límites incrementados.Activos fijos en La Palma, La Gomera y El Hierro  2020.Aplicado en esta liquidación [04345]</t>
  </si>
  <si>
    <t>Deducciones inversión en Canarias con límites incrementados.Activos fijos en La Palma, La Gomera y El Hierro 2020.Pendiente de aplicación en períodos futuros [04346]</t>
  </si>
  <si>
    <t>Deducciones inversión en Canarias con límites incrementados.Activos fijos en La Palma, La Gomera y El Hierro 2021.Per. ant.: Deducc. pendiente [04625]</t>
  </si>
  <si>
    <t>Deducciones inversión en Canarias con límites incrementados.Activos fijos en La Palma, La Gomera y El Hierro  2021.Aplicado en esta liquidación [04626]</t>
  </si>
  <si>
    <t>Deducciones inversión en Canarias con límites incrementados.Activos fijos en La Palma, La Gomera y El Hierro 2021.Pendiente de aplicación en períodos futuros [04627]</t>
  </si>
  <si>
    <t>Deducciones inversión en Canarias con límites incrementados.Activos fijos en La Palma, La Gomera y El Hierro 2022.Per. ant.: Deducc. pendiente [06865]</t>
  </si>
  <si>
    <t>Deducciones inversión en Canarias con límites incrementados.Activos fijos en La Palma, La Gomera y El Hierro  2022.Aplicado en esta liquidación [06866]</t>
  </si>
  <si>
    <t>Deducciones inversión en Canarias con límites incrementados.Activos fijos en La Palma, La Gomera y El Hierro 2022.Pendiente de aplicación en períodos futuros [06867]</t>
  </si>
  <si>
    <t>Deducciones inversión en Canarias con límites incrementados.Inversiones en Canarias (Ley 20/1991) 2007.Per. ant.: Deducc. pendiente [05888]</t>
  </si>
  <si>
    <t>Deducciones inversión en Canarias con límites incrementados.Inversiones en Canarias (Ley 20/1991) 2007.Aplicado en esta liquidación [05889]</t>
  </si>
  <si>
    <t>Deducciones inversión en Canarias con límites incrementados.Inversiones en Canarias (Ley 20/1991) 2008.Per. ant.: Deducc. pendiente [05891]</t>
  </si>
  <si>
    <t>Deducciones inversión en Canarias con límites incrementados.Inversiones en Canarias (Ley 20/1991) 2008.Aplicado en esta liquidación [05892]</t>
  </si>
  <si>
    <t>Deducciones inversión en Canarias con límites incrementados.Inversiones en Canarias (Ley 20/1991) 2008.Pendiente de aplicación en períodos futuros [05893]</t>
  </si>
  <si>
    <t>Deducciones inversión en Canarias con límites incrementados.Inversiones en Canarias (Ley 20/1991) 2009.Per. ant.: Deducc. pendiente [05894]</t>
  </si>
  <si>
    <t>Deducciones inversión en Canarias con límites incrementados.Inversiones en Canarias (Ley 20/1991) 2009.Aplicado en esta liquidación [05895]</t>
  </si>
  <si>
    <t>Deducciones inversión en Canarias con límites incrementados.Inversiones en Canarias (Ley 20/1991) 2009.Pendiente de aplicación en períodos futuros [05896]</t>
  </si>
  <si>
    <t>Deducciones inversión en Canarias con límites incrementados.Inversiones en Canarias (Ley 20/1991) 2010.Per. ant.: Deducc. pendiente [05897]</t>
  </si>
  <si>
    <t>Deducciones inversión en Canarias con límites incrementados.Inversiones en Canarias (Ley 20/1991) 2010.Aplicado en esta liquidación [05898]</t>
  </si>
  <si>
    <t>Deducciones inversión en Canarias con límites incrementados.Inversiones en Canarias (Ley 20/1991) 2010.Pendiente de aplicación en períodos futuros [05899]</t>
  </si>
  <si>
    <t>Deducciones inversión en Canarias con límites incrementados.Inversiones en Canarias (Ley 20/1991) 2011.Per. ant.: Deducc. pendiente [05900]</t>
  </si>
  <si>
    <t>Deducciones inversión en Canarias con límites incrementados.Inversiones en Canarias (Ley 20/1991) 2011.Aplicado en esta liquidación [05901]</t>
  </si>
  <si>
    <t>Deducciones inversión en Canarias con límites incrementados.Inversiones en Canarias (Ley 20/1991) 2011.Pendiente de aplicación en períodos futuros [05902]</t>
  </si>
  <si>
    <t>Deducciones inversión en Canarias con límites incrementados.Inversiones en Canarias (Ley 20/1991) 2012.Per. ant.: Deducc. pendiente [05903]</t>
  </si>
  <si>
    <t>Deducciones inversión en Canarias con límites incrementados.Inversiones en Canarias (Ley 20/1991) 2012.Aplicado en esta liquidación [05904]</t>
  </si>
  <si>
    <t>Deducciones inversión en Canarias con límites incrementados.Inversiones en Canarias (Ley 20/1991) 2012.Pendiente de aplicación en períodos futuros [05905]</t>
  </si>
  <si>
    <t>Deducciones inversión en Canarias con límites incrementados.Inversiones en Canarias (Ley 20/1991) 2013.Per. ant.: Deducc. pendiente [05906]</t>
  </si>
  <si>
    <t>Deducciones inversión en Canarias con límites incrementados.Inversiones en Canarias (Ley 20/1991) 2013.Aplicado en esta liquidación [05907]</t>
  </si>
  <si>
    <t>Deducciones inversión en Canarias con límites incrementados.Inversiones en Canarias (Ley 20/1991) 2013.Pendiente de aplicación en períodos futuros [05908]</t>
  </si>
  <si>
    <t>Deducciones inversión en Canarias con límites incrementados.Inversiones en Canarias (Ley 20/1991) 2014.Per. ant.: Deducc. pendiente [05909]</t>
  </si>
  <si>
    <t>Deducciones inversión en Canarias con límites incrementados.Inversiones en Canarias (Ley 20/1991) 2014.Aplicado en esta liquidación [05910]</t>
  </si>
  <si>
    <t>Deducciones inversión en Canarias con límites incrementados.Inversiones en Canarias (Ley 20/1991) 2014.Pendiente de aplicación en períodos futuros [05911]</t>
  </si>
  <si>
    <t>Deducciones inversión en Canarias con límites incrementados.Inversiones en Canarias (Ley 20/1991) (Ley 20/1991) 2015.Per. ant.: Deducc. pendiente [00569]</t>
  </si>
  <si>
    <t>Deducciones inversión en Canarias con límites incrementados.Inversiones en Canarias (Ley 20/1991) (Ley 20/1991) 2015.Aplicado en esta liquidación [00570]</t>
  </si>
  <si>
    <t>Deducciones inversión en Canarias con límites incrementados.Inversiones en Canarias (Ley 20/1991) (Ley 20/1991) 2015.Pendiente de aplicación en períodos futuros [00571]</t>
  </si>
  <si>
    <t>Deducciones inversión en Canarias con límites incrementados.Inversiones en Canarias (Ley 20/1991) (Ley 20/1991) 2016.Per. ant.: Deducc. pendiente [00572]</t>
  </si>
  <si>
    <t>Deducciones inversión en Canarias con límites incrementados.Inversiones en Canarias (Ley 20/1991) (Ley 20/1991) 2016.Aplicado en esta liquidación [00573]</t>
  </si>
  <si>
    <t>Deducciones inversión en Canarias con límites incrementados.Inversiones en Canarias (Ley 20/1991) (Ley 20/1991) 2016.Pendiente de aplicación en períodos futuros [00574]</t>
  </si>
  <si>
    <t>Deducciones inversión en Canarias con límites incrementados.Inversiones en Canarias (Ley 20/1991) (Ley 20/1991) 2017.Per. ant.: Deducc. pendiente [00420]</t>
  </si>
  <si>
    <t>Deducciones inversión en Canarias con límites incrementados.Inversiones en Canarias (Ley 20/1991) (Ley 20/1991 ) 2017.Aplicado en esta liquidación [00421]</t>
  </si>
  <si>
    <t>Deducciones inversión en Canarias con límites incrementados.Inversiones en Canarias (Ley 20/1991) (Ley 20/1991) 2017.Pendiente de aplicación en períodos futuros [00422]</t>
  </si>
  <si>
    <t>Deducciones inversión en Canarias con límites incrementados.Inversiones en Canarias (Ley 20/1991) (Ley 20/1991) 2018.Per. ant.: Deducc. pendiente [03496]</t>
  </si>
  <si>
    <t>Deducciones inversión en Canarias con límites incrementados.Inversiones en Canarias (Ley 20/1991) (Ley 20/1991) 2018.Aplicado en esta liquidación [03497]</t>
  </si>
  <si>
    <t>Deducciones inversión en Canarias con límites incrementados.Inversiones en Canarias (Ley 20/1991) (Ley 20/1991) 2018.Pendiente de aplicación en períodos futuros [03498]</t>
  </si>
  <si>
    <t>Deducciones inversión en Canarias con límites incrementados.Inversiones en Canarias (Ley 20/1991) (Ley 20/1991) 2019.Per. ant.: Deducc. pendiente [01616]</t>
  </si>
  <si>
    <t>Deducciones inversión en Canarias con límites incrementados.Inversiones en Canarias (Ley 20/1991) (Ley 20/1991) 2019.Aplicado en esta liquidación [01617]</t>
  </si>
  <si>
    <t>Deducciones inversión en Canarias con límites incrementados.Inversiones en Canarias (Ley 20/1991) (Ley 20/1991) 2019.Pendiente de aplicación en períodos futuros [01618]</t>
  </si>
  <si>
    <t>Deducciones inversión en Canarias con límites incrementados.Inversiones en Canarias (Ley 20/1991) (Ley 20/1991) 2020.Per. ant.: Deducc. pendiente [04114]</t>
  </si>
  <si>
    <t>Deducciones inversión en Canarias con límites incrementados.Inversiones en Canarias (Ley 20/1991) (Ley 20/1991) 2020.Aplicado en esta liquidación [04115]</t>
  </si>
  <si>
    <t>Deducciones inversión en Canarias con límites incrementados.Inversiones en Canarias (Ley 20/1991) (Ley 20/1991) 2020.Pendiente de aplicación en períodos futuros [04116]</t>
  </si>
  <si>
    <t>Deducciones inversión en Canarias con límites incrementados.Inversiones en Canarias (Ley 20/1991) (Ley 20/1991) 2021.Per. ant.: Deducc. pendiente [04628]</t>
  </si>
  <si>
    <t>Deducciones inversión en Canarias con límites incrementados.Inversiones en Canarias (Ley 20/1991) (Ley 20/1991) 2021.Aplicado en esta liquidación [04629]</t>
  </si>
  <si>
    <t>Deducciones inversión en Canarias con límites incrementados.Inversiones en Canarias (Ley 20/1991) (Ley 20/1991) 2021.Pendiente de aplicación en períodos futuros [04630]</t>
  </si>
  <si>
    <t>Deducciones inversión en Canarias con límites incrementados.Inversiones en Canarias (Ley 20/1991) (Ley 20/1991) 2022.Per. ant.: Deducc. pendiente [06868]</t>
  </si>
  <si>
    <t>Deducciones inversión en Canarias con límites incrementados.Inversiones en Canarias (Ley 20/1991) (Ley 20/1991) 2022.Aplicado en esta liquidación [06869]</t>
  </si>
  <si>
    <t>Deducciones inversión en Canarias con límites incrementados.Inversiones en Canarias (Ley 20/1991) (Ley 20/1991) 2022.Pendiente de aplicación en períodos futuros [06870]</t>
  </si>
  <si>
    <t>Deducciones inversión en Canarias con límites incrementados. Inversiones en La Palma, La Gomera y El Hierro 2018. Aplicado en esta liquidación [03500]</t>
  </si>
  <si>
    <t>Deducciones inversión en Canarias con límites incrementados. Inversiones en La Palma, La Gomera y El Hierro 2018. Pendiente de aplicación en períodos futuros [03501]</t>
  </si>
  <si>
    <t>Deducciones inversión en Canarias con límites incrementados. Inversiones en La Palma, La Gomera y El Hierro 2019. Per. ant.: Deducc. pendiente [01621]</t>
  </si>
  <si>
    <t>Deducciones inversión en Canarias con límites incrementados. Inversiones en La Palma, La Gomera y El Hierro 2019 Aplicado en esta liquidación [01656]</t>
  </si>
  <si>
    <t>Deducciones inversión en Canarias con límites incrementados. Inversiones en La Palma, La Gomera y El Hierro 2019. Pendiente de aplicación en períodos futuros [01657]</t>
  </si>
  <si>
    <t>Deducciones inversión en Canarias con límites incrementados. Inversiones en La Palma, La Gomera y El Hierro 2020. Per. ant.: Deducc. pendiente [04117]</t>
  </si>
  <si>
    <t>Deducciones inversión en Canarias con límites incrementados. Inversiones en La Palma, La Gomera y El Hierro 2020. Aplicado en esta liquidación [04118]</t>
  </si>
  <si>
    <t>Deducciones inversión en Canarias con límites incrementados. Inversiones en La Palma, La Gomera y El Hierro 2020. Pendiente de aplicación en períodos futuros [04119]</t>
  </si>
  <si>
    <t>Deducciones inversión en Canarias con límites incrementados. Inversiones en La Palma, La Gomera y El Hierro 2021. Per. ant.: Deducc. pendiente [04631]</t>
  </si>
  <si>
    <t>Deducciones inversión en Canarias con límites incrementados. Inversiones en La Palma, La Gomera y El Hierro 2021. Aplicado en esta liquidación [04632]</t>
  </si>
  <si>
    <t>Deducciones inversión en Canarias con límites incrementados. Inversiones en La Palma, La Gomera y El Hierro 2021. Pendiente de aplicación en períodos futuros [04633]</t>
  </si>
  <si>
    <t>Deducciones inversión en Canarias con límites incrementados. Inversiones en La Palma, La Gomera y El Hierro 2022. Per. ant.: Deducc. pendiente [06871]</t>
  </si>
  <si>
    <t>Deducciones inversión en Canarias con límites incrementados. Inversiones en La Palma, La Gomera y El Hierro 2022. Aplicado en esta liquidación [06872]</t>
  </si>
  <si>
    <t>Deducciones inversión en Canarias con límites incrementados. Inversiones en La Palma, La Gomera y El Hierro 2022. Pendiente de aplicación en períodos futuros [06873]</t>
  </si>
  <si>
    <t>Deducciones inversión en Canarias con límites incrementados.Total.Per. ant.: Deducc. pendiente [05915]</t>
  </si>
  <si>
    <t>Deducciones inversión en Canarias con límites incrementados.Total.Aplicado en esta liquidación [05916]</t>
  </si>
  <si>
    <t>Deducciones inversión en Canarias con límites incrementados.Total.Pendiente de aplicación en períodos futuros [05917]</t>
  </si>
  <si>
    <t>&lt;/T22013B21&gt;</t>
  </si>
  <si>
    <t>22</t>
  </si>
  <si>
    <t>Deducciones por producciones cinematográficas extranjeras en Canarias (art. 36.2 LIS y DA 14ª Ley 19/1994). Deducción pendiente/generada. Ejercicio de generación 2015. [06874]</t>
  </si>
  <si>
    <t>Deducciones por producciones cinematográficas extranjeras en Canarias (art. 36.2 LIS y DA 14ª Ley 19/1994). Aplicado en esta liquidación. Ejercicio de generación 2015. [06875]</t>
  </si>
  <si>
    <t>Deducciones por producciones cinematográficas extranjeras en Canarias (art. 36.2 LIS y DA 14ª Ley 19/1994). Importe abonado por insuficiencia de cuota. Ejercicio de generación 2015. [06876]</t>
  </si>
  <si>
    <t>Deducciones por producciones cinematográficas extranjeras en Canarias (art. 36.2 LIS y DA 14ª Ley 19/1994). Pendiente de aplicación en períodos futuros. Ejercicio de generación 2015. [06877]</t>
  </si>
  <si>
    <t>Deducciones por producciones cinematográficas extranjeras en Canarias (art. 36.2 LIS y DA 14ª Ley 19/1994). Deducción pendiente/generada. Ejercicio de generación 2016. [06878]</t>
  </si>
  <si>
    <t>Deducciones por producciones cinematográficas extranjeras en Canarias (art. 36.2 LIS y DA 14ª Ley 19/1994). Aplicado en esta liquidación. Ejercicio de generación 2016. [06879]</t>
  </si>
  <si>
    <t>Deducciones por producciones cinematográficas extranjeras en Canarias (art. 36.2 LIS y DA 14ª Ley 19/1994). Importe abonado por insuficiencia de cuota. Ejercicio de generación 2016. [06880]</t>
  </si>
  <si>
    <t>Deducciones por producciones cinematográficas extranjeras en Canarias (art. 36.2 LIS y DA 14ª Ley 19/1994). Pendiente de aplicación en períodos futuros. Ejercicio de generación 2016. [06881]</t>
  </si>
  <si>
    <t>Deducciones por producciones cinematográficas extranjeras en Canarias (art. 36.2 LIS y DA 14ª Ley 19/1994). Deducción pendiente/generada. Ejercicio de generación 2017. [06882]</t>
  </si>
  <si>
    <t>Deducciones por producciones cinematográficas extranjeras en Canarias (art. 36.2 LIS y DA 14ª Ley 19/1994). Aplicado en esta liquidación. Ejercicio de generación 2017. [06883]</t>
  </si>
  <si>
    <t>Deducciones por producciones cinematográficas extranjeras en Canarias (art. 36.2 LIS y DA 14ª Ley 19/1994). Importe abonado por insuficiencia de cuota. Ejercicio de generación 2017. [06884]</t>
  </si>
  <si>
    <t>Deducciones por producciones cinematográficas extranjeras en Canarias (art. 36.2 LIS y DA 14ª Ley 19/1994). Pendiente de aplicación en períodos futuros. Ejercicio de generación 2017. [06885]</t>
  </si>
  <si>
    <t>Deducciones por producciones cinematográficas extranjeras en Canarias (art. 36.2 LIS y DA 14ª Ley 19/1994). Deducción pendiente/generada. Ejercicio de generación 2018. [06886]</t>
  </si>
  <si>
    <t>Deducciones por producciones cinematográficas extranjeras en Canarias (art. 36.2 LIS y DA 14ª Ley 19/1994). Aplicado en esta liquidación. Ejercicio de generación 2018. [06887]</t>
  </si>
  <si>
    <t>Deducciones por producciones cinematográficas extranjeras en Canarias (art. 36.2 LIS y DA 14ª Ley 19/1994). Importe abonado por insuficiencia de cuota. Ejercicio de generación 2018. [06888]</t>
  </si>
  <si>
    <t>Deducciones por producciones cinematográficas extranjeras en Canarias (art. 36.2 LIS y DA 14ª Ley 19/1994). Pendiente de aplicación en períodos futuros. Ejercicio de generación 2018. [06889]</t>
  </si>
  <si>
    <t>Deducciones por producciones cinematográficas extranjeras en Canarias (art. 36.2 LIS y DA 14ª Ley 19/1994). Deducción pendiente/generada. Ejercicio de generación 2019. [06890]</t>
  </si>
  <si>
    <t>Deducciones por producciones cinematográficas extranjeras en Canarias (art. 36.2 LIS y DA 14ª Ley 19/1994). Aplicado en esta liquidación. Ejercicio de generación 2019. [06891]</t>
  </si>
  <si>
    <t>Deducciones por producciones cinematográficas extranjeras en Canarias (art. 36.2 LIS y DA 14ª Ley 19/1994). Importe abonado por insuficiencia de cuota. Ejercicio de generación 2019. [06892]</t>
  </si>
  <si>
    <t>Deducciones por producciones cinematográficas extranjeras en Canarias (art. 36.2 LIS y DA 14ª Ley 19/1994). Pendiente de aplicación en períodos futuros. Ejercicio de generación 2019. [06893]</t>
  </si>
  <si>
    <t>Deducciones por producciones cinematográficas extranjeras en Canarias (art. 36.2 LIS y DA 14ª Ley 19/1994). Deducción pendiente/generada. Ejercicio de generación 2020. [06894]</t>
  </si>
  <si>
    <t>Deducciones por producciones cinematográficas extranjeras en Canarias (art. 36.2 LIS y DA 14ª Ley 19/1994). Aplicado en esta liquidación. Ejercicio de generación 2020. [06895]</t>
  </si>
  <si>
    <t>Deducciones por producciones cinematográficas extranjeras en Canarias (art. 36.2 LIS y DA 14ª Ley 19/1994). Importe abonado por insuficiencia de cuota. Ejercicio de generación 2020. [06896]</t>
  </si>
  <si>
    <t>Deducciones por producciones cinematográficas extranjeras en Canarias (art. 36.2 LIS y DA 14ª Ley 19/1994). Pendiente de aplicación en períodos futuros. Ejercicio de generación 2020. [06897]</t>
  </si>
  <si>
    <t>Deducciones por producciones cinematográficas extranjeras en Canarias (art. 36.2 LIS y DA 14ª Ley 19/1994). Deducción pendiente/generada. Ejercicio de generación 2021. [06898]</t>
  </si>
  <si>
    <t>Deducciones por producciones cinematográficas extranjeras en Canarias (art. 36.2 LIS y DA 14ª Ley 19/1994). Aplicado en esta liquidación. Ejercicio de generación 2021. [06899]</t>
  </si>
  <si>
    <t>Deducciones por producciones cinematográficas extranjeras en Canarias (art. 36.2 LIS y DA 14ª Ley 19/1994). Importe abonado por insuficiencia de cuota. Ejercicio de generación 2021. [06900]</t>
  </si>
  <si>
    <t>Deducciones por producciones cinematográficas extranjeras en Canarias (art. 36.2 LIS y DA 14ª Ley 19/1994). Pendiente de aplicación en períodos futuros. Ejercicio de generación 2021. [06901]</t>
  </si>
  <si>
    <t>Deducciones por producciones cinematográficas extranjeras en Canarias (art. 36.2 LIS y DA 14ª Ley 19/1994). Deducción pendiente/generada. Ejercicio de generación 2022. [06902]</t>
  </si>
  <si>
    <t>Deducciones por producciones cinematográficas extranjeras en Canarias (art. 36.2 LIS y DA 14ª Ley 19/1994). Aplicado en esta liquidación. Ejercicio de generación 2022. [06903]</t>
  </si>
  <si>
    <t>Deducciones por producciones cinematográficas extranjeras en Canarias (art. 36.2 LIS y DA 14ª Ley 19/1994). Importe abonado por insuficiencia de cuota. Ejercicio de generación 2022. [06904]</t>
  </si>
  <si>
    <t>Deducciones por producciones cinematográficas extranjeras en Canarias (art. 36.2 LIS y DA 14ª Ley 19/1994). Pendiente de aplicación en períodos futuros. Ejercicio de generación 2022. [06905]</t>
  </si>
  <si>
    <t>Deducciones por producciones cinematográficas extranjeras en Canarias (art. 36.2 LIS y DA 14ª Ley 19/1994). Deducción pendiente/generada. TOTAL. [06906]</t>
  </si>
  <si>
    <t>Deducciones por producciones cinematográficas extranjeras en Canarias (art. 36.2 LIS y DA 14ª Ley 19/1994). Aplicado en esta liquidación. TOTAL. [06907]</t>
  </si>
  <si>
    <t>Deducciones por producciones cinematográficas extranjeras en Canarias (art. 36.2 LIS y DA 14ª Ley 19/1994). Importe abonado por insuficiencia de cuota. TOTAL. [06908]</t>
  </si>
  <si>
    <t>Deducciones por producciones cinematográficas extranjeras en Canarias (art. 36.2 LIS y DA 14ª Ley 19/1994). Pendiente de aplicación en períodos futuros. TOTAL. [06909]</t>
  </si>
  <si>
    <t>&lt;/T22013B22&gt;</t>
  </si>
  <si>
    <t>Impuesto Sobre Sociedades. Régimen de consolidación Fiscal. DEDUCCIONES TOTALES TRASLADABLES A PERIODOS SIGUIENTES (Deducciones del grupo + Deducciones  pendientes de aplicación al incorporarse al grupo)</t>
  </si>
  <si>
    <t>14</t>
  </si>
  <si>
    <t>Deducciones para incentivar determinadas actividades (Cap. IV Tít VI, DT 24.3 LIS y art. 27.3 primero Ley 49 / 2002). Ejercicio 2007.Deducción pendiente / generada [00472]</t>
  </si>
  <si>
    <t>Deducciones para incentivar determinadas actividades (Cap. IV Tít VI, DT 24.3 LIS y art. 27.3 primero Ley 49 / 2002). Ejercicio 2007.Aplicado en esta liquidación [00473]</t>
  </si>
  <si>
    <t>Deducciones para incentivar determinadas actividades (Cap. IV Tít VI, DT 24.3 LIS y art. 27.3 primero Ley 49 / 2002). Ejercicio 2008. Deducción pendiente / generada [00180]</t>
  </si>
  <si>
    <t>Deducciones para incentivar determinadas actividades (Cap. IV Tít VI, DT 24.3 LIS y art. 27.3 primero Ley 49 / 2002). Ejercicio 2008.Aplicado en esta liquidación [00181]</t>
  </si>
  <si>
    <t>Deducciones para incentivar determinadas actividades (Cap. IV Tít VI, DT 24.3 LIS y art. 27.3 primero Ley 49 / 2002). Ejercicio 2008.Pendiente de aplicación en períodos futuros [00182]</t>
  </si>
  <si>
    <t>Deducciones para incentivar determinadas actividades (Cap. IV Tít VI, DT 24.3 LIS y art. 27.3 primero Ley 49 / 2002). Ejercicio 2009.Deducción pendiente / generada  [00356]</t>
  </si>
  <si>
    <t>Deducciones para incentivar determinadas actividades (Cap. IV Tít VI, DT 24.3 LIS y art. 27.3 primero Ley 49 / 2002). Ejercicio 2009.Aplicado en esta liquidación [00357]</t>
  </si>
  <si>
    <t>Deducciones para incentivar determinadas actividades (Cap. IV Tít VI, DT 24.3 LIS y art. 27.3 primero Ley 49 / 2002). Ejercicio 2009.Pendiente de aplicación en períodos futuros [00358]</t>
  </si>
  <si>
    <t>Deducciones para incentivar determinadas actividades (Cap. IV Tít VI, DT 24.3 LIS y art. 27.3 primero Ley 49 / 2002). Ejercicio 2010.Deducción pendiente / generada [00380]</t>
  </si>
  <si>
    <t>Deducciones para incentivar determinadas actividades (Cap. IV Tít VI, DT 24.3 LIS y art. 27.3 primero Ley 49 / 2002). Ejercicio 2010.Aplicado en esta liquidación [00381]</t>
  </si>
  <si>
    <t>Deducciones para incentivar determinadas actividades (Cap. IV Tít VI, DT 24.3 LIS y art. 27.3 primero Ley 49 / 2002). Ejercicio 2010.Pendiente de aplicación en períodos futuros [00382]</t>
  </si>
  <si>
    <t>Deducciones para incentivar determinadas actividades (Cap. IV Tít VI, DT 24.3 LIS y art. 27.3 primero Ley 49 / 2002). Ejercicio 2011.Deducción pendiente / generada [00531]</t>
  </si>
  <si>
    <t>Deducciones para incentivar determinadas actividades (Cap. IV Tít VI, DT 24.3 LIS y art. 27.3 primero Ley 49 / 2002). Ejercicio 2011.Aplicado en esta liquidación [00532]</t>
  </si>
  <si>
    <t>Deducciones para incentivar determinadas actividades (Cap. IV Tít VI, DT 24.3 LIS y art. 27.3 primero Ley 49 / 2002). Ejercicio 2011.Pendiente de aplicación en períodos futuros [00533]</t>
  </si>
  <si>
    <t>Deducciones para incentivar determinadas actividades (Cap. IV Tít VI, DT 24.3 LIS y art. 27.3 primero Ley 49 / 2002). Ejercicio 2012 .Deducción pendiente / generada [00945]</t>
  </si>
  <si>
    <t>Deducciones para incentivar determinadas actividades (Cap. IV Tít VI, DT 24.3 LIS y art. 27.3 primero Ley 49 / 2002). .Ejercicio 2012.Aplicado en esta liquidación [00946]</t>
  </si>
  <si>
    <t>Deducciones para incentivar determinadas actividades (Cap. IV Tít VI, DT 24.3 LIS y art. 27.3 primero Ley 49 / 2002). Ejercicio 2012.Pendiente de aplicación en períodos futuros [00947]</t>
  </si>
  <si>
    <t>Deducciones para incentivar determinadas actividades (Cap. IV Tít VI, DT 24.3 LIS y art. 27.3 primero Ley 49 / 2002). Ejercicio 2013: Suma de deducciones excepto I+D+i.Deducción pendiente / generada [00007]</t>
  </si>
  <si>
    <t>Deducciones para incentivar determinadas actividades (Cap. IV Tít VI, DT 24.3 LIS y art. 27.3 primero Ley 49 / 2002). Ejercicio 2013: Suma de deducciones excepto I+D+i.Aplicado en esta liquidación [00012]</t>
  </si>
  <si>
    <t>Deducciones para incentivar determinadas actividades (Cap. IV Tít VI, DT 24.3 LIS y art. 27.3 primero Ley 49 / 2002). Ejercicio 2013: Suma de deducciones excepto I+D+i.Pendiente de aplicación en períodos futuros [00016]</t>
  </si>
  <si>
    <t>Deducciones para incentivar determinadas actividades (Cap. IV Tít VI, DT 24.3 LIS y art. 27.3 primero Ley 49 / 2002). Ejercicio 2013: Investigación y desarrollo (CT).Deducción pendiente / generada [00020]</t>
  </si>
  <si>
    <t>Deducciones para incentivar determinadas actividades (Cap. IV Tít VI, DT 24.3 LIS y art. 27.3 primero Ley 49 / 2002). Ejercicio 2013: Investigación y desarrollo (CT).Aplicado en esta liquidación [00021]</t>
  </si>
  <si>
    <t>Deducciones para incentivar determinadas actividades (Cap. IV Tít VI, DT 24.3 LIS y art. 27.3 primero Ley 49 / 2002). Ejercicio 2013: Investigación y desarrollo (CT).Pendiente de aplicación en períodos futuros [00040]</t>
  </si>
  <si>
    <t>Deducciones para incentivar determinadas actividades (Cap. IV Tít VI, DT 24.3 LIS y art. 27.3 primero Ley 49 / 2002). Ejercicio 2013:Innovación tecnológica (IT). Deducción pendiente / generada [00041]</t>
  </si>
  <si>
    <t>Deducciones para incentivar determinadas actividades (Cap. IV Tít VI, DT 24.3 LIS y art. 27.3 primero Ley 49 / 2002). Ejercicio 2013: Innovación tecnológica (IT).Aplicado en esta liquidación [00042]</t>
  </si>
  <si>
    <t>Deducciones para incentivar determinadas actividades (Cap. IV Tít VI, DT 24.3 LIS y art. 27.3 primero Ley 49 / 2002). Ejercicio 2013: Innovación tecnológica (IT). Pendiente de aplicación en periodos futuros[00740]</t>
  </si>
  <si>
    <t>Deducciones para incentivar determinadas actividades (Cap. IV Tít VI, DT 24.3 LIS y art. 27.3 primero Ley 49 / 2002). Ejercicio 2014: Suma de deducciones excepto I+D+i.Deducción pendiente / generada[00453]</t>
  </si>
  <si>
    <t>Deducciones para incentivar determinadas actividades (Cap. IV Tít VI, DT 24.3 LIS y art. 27.3 primero Ley 49 / 2002). .Ejercicio 2014: Suma de deducciones excepto I+D+i.Aplicado en esta liquidación [00454]</t>
  </si>
  <si>
    <t>Deducciones para incentivar determinadas actividades (Cap. IV Tít VI, DT 24.3 LIS y art. 27.3 primero Ley 49 / 2002). Ejercicio 2014: Suma de deducciones excepto I+D+i.Pendiente de aplicación en períodos futuros [00992]</t>
  </si>
  <si>
    <t>Deducciones para incentivar determinadas actividades (Cap. IV Tít VI, DT 24.3 LIS y art. 27.3 primero Ley 49 / 2002). Ejercicio 2014: Investigación y desarrollo (CT).Deducción pendiente / generada [00093]</t>
  </si>
  <si>
    <t>Deducciones para incentivar determinadas actividades (Cap. IV Tít VI, DT 24.3 LIS y art. 27.3 primero Ley 49 / 2002). Ejercicio 2014: Investigación y desarrollo (CT).Aplicado en esta liquidación [00462]</t>
  </si>
  <si>
    <t>Deducciones para incentivar determinadas actividades (Cap. IV Tít VI, DT 24.3 LIS y art. 27.3 primero Ley 49 / 2002). Ejercicio 2014: Investigación y desarrollo (CT).Pendiente de aplicación en períodos futuros [00463]</t>
  </si>
  <si>
    <t>Deducciones para incentivar determinadas actividades (Cap. IV Tít VI, DT 24.3 LIS y art. 27.3 primero Ley 49 / 2002). Ejercicio 2014:Innovación tecnológica (IT).Deducción pendiente / generada [00464]</t>
  </si>
  <si>
    <t>Deducciones para incentivar determinadas actividades (Cap. IV Tít VI, DT 24.3 LIS y art. 27.3 primero Ley 49 / 2002). Ejercicio 2014: Innovación tecnológica (IT).Aplicado en esta liquidación [00479]</t>
  </si>
  <si>
    <t>Deducciones para incentivar determinadas actividades (Cap. IV Tít VI, DT 24.3 LIS y art. 27.3 primero Ley 49 / 2002). Ejercicio 2014: Innovación tecnológica (IT). Pendiente de aplicación en períodos futuros [00480]</t>
  </si>
  <si>
    <t>Deducciones para incentivar determinadas actividades (Cap. IV Tít VI, DT 24.3 LIS y art. 27.3 primero Ley 49 / 2002). Ejercicio 2015. Suma de deducciones excepto I+D+i y TAP. Deducción pendiente / generada [01739]</t>
  </si>
  <si>
    <t>Deducciones para incentivar determinadas actividades (Cap. IV Tít VI, DT 24.3 LIS y art. 27.3 primero Ley 49 / 2002). Ejercicio 2015. Suma de deducciones excepto I+D+i y TAP. Aplicado en esta liquidación [01740]</t>
  </si>
  <si>
    <t>Deducciones para incentivar determinadas actividades (Cap. IV Tít VI, DT 24.3 LIS y art. 27.3 primero Ley 49 / 2002). Ejercicio 2015. Suma de deducciones excepto I+D+i y TAP. Pendiente de aplicación en períodos futuros [01741]</t>
  </si>
  <si>
    <t>Deducciones para incentivar determinadas actividades (Cap. IV Tít VI, DT 24.3 LIS y art. 27.3 primero Ley 49 / 2002). .2015: Investigación y desarrollo (CT). Deducción pendiente / generada [03272]</t>
  </si>
  <si>
    <t>Deducciones para incentivar determinadas actividades (Cap. IV Tít VI, DT 24.3 LIS y art. 27.3 primero Ley 49 / 2002). 2015: Investigación y desarrollo (CT). Aplicado en esta liquidación [03273]</t>
  </si>
  <si>
    <t>Deducciones para incentivar determinadas actividades (Cap. IV Tít VI, DT 24.3 LIS y art. 27.3 primero Ley 49 / 2002). 2015: Investigación y desarrollo (CT). Pendiente de aplicación en períodos futuros [03274]</t>
  </si>
  <si>
    <t>Deducciones para incentivar determinadas actividades (Cap. IV Tít VI, DT 24.3 LIS y art. 27.3 primero Ley 49 / 2002). 2015: Innovación tecnológica (IT). Deducción pendiente / generada [03275]</t>
  </si>
  <si>
    <t>Deducciones para incentivar determinadas actividades (Cap. IV Tít VI, DT 24.3 LIS y art. 27.3 primero Ley 49 / 2002). 2015: Innovación tecnológica (IT). Aplicado en esta liquidación [03276]</t>
  </si>
  <si>
    <t>Deducciones para incentivar determinadas actividades (Cap. IV Tít VI, DT 24.3 LIS y art. 27.3 primero Ley 49 / 2002). 2015: Innovación tecnológica (IT). Pendiente de aplicación en períodos futuros [03277]</t>
  </si>
  <si>
    <t>Deducciones para incentivar determinadas actividades (Cap. IV Tít VI, DT 24.3 LIS y art. 27.3 primero Ley 49 / 2002). Ejercicio 2015. Inversiones en territ. África Occidental y gastos de propaganda y publicidad (art. 27 bis Ley 19 / 1994) (TAP). Deducción pendiente / generada. [01742]</t>
  </si>
  <si>
    <t>Deducciones para incentivar determinadas actividades (Cap. IV Tít VI, DT 24.3 LIS y art. 27.3 primero Ley 49 / 2002). Ejercicio 2015. Inversiones en territ. África Occidental y gastos de propaganda y publicidad (art. 27 bis Ley 19 / 1994) (TAP). Aplicado en esta liquidación. [01743]</t>
  </si>
  <si>
    <t>Deducciones para incentivar determinadas actividades (Cap. IV Tít VI, DT 24.3 LIS y art. 27.3 primero Ley 49 / 2002). Ejercicio 2015. Inversiones en territ. África Occidental y gastos de propaganda y publicidad (art. 27 bis Ley 19 / 1994) (TAP). Pendiente de aplicación en períodos futuros. [01744]</t>
  </si>
  <si>
    <t>Deducciones para incentivar determinadas actividades (Cap. IV Tít VI, DT 24.3 LIS y art. 27.3 primero Ley 49 / 2002).Ejercicio 2016: Suma de deducciones excepto I+D+i y TAP. Deducción pendiente / generada [01745].</t>
  </si>
  <si>
    <t>Deducciones para incentivar determinadas actividades (Cap. IV Tít VI, DT 24.3 LIS y art. 27.3 primero Ley 49 / 2002). Ejercicio 2016: Suma de deducciones excepto I+D+i y TAP. Aplicado en esta liquidación [01746]</t>
  </si>
  <si>
    <t>Deducciones para incentivar determinadas actividades (Cap. IV Tít VI, DT 24.3 LIS y art. 27.3 primero Ley 49 / 2002). Ejercicio 2016: Suma de deducciones excepto I+D+i y TAP. Pendiente de aplicación en períodos futuros [01747]</t>
  </si>
  <si>
    <t>Deducciones para incentivar determinadas actividades (Cap. IV Tít VI, DT 24.3 LIS y art. 27.3 primero Ley 49 / 2002).Ejercicio 2016: Investigación y desarrollo (CT). Deducción pendiente / generada [02158]</t>
  </si>
  <si>
    <t>Deducciones para incentivar determinadas actividades (Cap. IV Tít VI, DT 24.3 LIS y art. 27.3 primero Ley 49 / 2002). Ejercicio 2016: Investigación y desarrollo (CT). Aplicado en esta liquidación [02159]</t>
  </si>
  <si>
    <t>Deducciones para incentivar determinadas actividades (Cap. IV Tít VI, DT 24.3 LIS y art. 27.3 primero Ley 49 / 2002). Ejercicio 2016: Investigación y desarrollo (CT). Pendiente de aplicación en períodos futuros [02160]</t>
  </si>
  <si>
    <t>Deducciones para incentivar determinadas actividades (Cap. IV Tít VI, DT 24.3 LIS y art. 27.3 primero Ley 49 / 2002).Ejercicio 2016: Innovación tecnológica (IT). Deducción pendiente / generada [02161]</t>
  </si>
  <si>
    <t>Deducciones para incentivar determinadas actividades (Cap. IV Tít VI, DT 24.3 LIS y art. 27.3 primero Ley 49 / 2002). Ejercicio 2016: Innovación tecnológica (IT). Aplicado en esta liquidación [02162]</t>
  </si>
  <si>
    <t>Deducciones para incentivar determinadas actividades (Cap. IV Tít VI, DT 24.3 LIS y art. 27.3 primero Ley 49 / 2002).Ejercicio 2016: Innovación tecnológica (IT). Pendiente de aplicación en períodos futuros [02163]</t>
  </si>
  <si>
    <t>Deducciones para incentivar determinadas actividades (Cap. IV Tít VI, DT 24.3 LIS y art. 27.3 primero Ley 49 / 2002). Ejercicio 2016. Inversiones en territ. África Occidental y gastos de propaganda y publicidad (art. 27 bus Ley 19 / 1994) (TAP). Deducción pendiente / generada. [01748]</t>
  </si>
  <si>
    <t>Deducciones para incentivar determinadas actividades (Cap. IV Tít VI, DT 24.3 LIS y art. 27.3 primero Ley 49 / 2002). Ejercicio 2016. Inversiones en territ. África Occidental y gastos de propaganda y publicidad (art. 27 bus Ley 19 / 1994) (TAP). Aplicado en esta liquidación [01749]</t>
  </si>
  <si>
    <t>Deducciones para incentivar determinadas actividades (Cap. IV Tít VI, DT 24.3 LIS y art. 27.3 primero Ley 49 / 2002). Ejercicio 2016. Inversiones en territ. África Occidental y gastos de propaganda y publicidad (art. 27 bus Ley 19 / 1994) (TAP). Pendiente de aplicación en periodos futuros [01750]</t>
  </si>
  <si>
    <t>Deducciones para incentivar determinadas actividades (Cap. IV Tít VI, DT 24.3 LIS y art. 27.3 primero Ley 49 / 2002). Ejercicio 2017: Suma de deducciones excepto I+D+i y TAP. Deducción pendiente / generada [01751]</t>
  </si>
  <si>
    <t>Deducciones para incentivar determinadas actividades (Cap. IV Tít VI, DT 24.3 LIS y art. 27.3 primero Ley 49 / 2002). Ejercicio 2017: Suma de deducciones excepto I+D+i y TAP. Aplicado en esta liquidación [01752]</t>
  </si>
  <si>
    <t>Deducciones para incentivar determinadas actividades (Cap. IV Tít VI, DT 24.3 LIS y art. 27.3 primero Ley 49 / 2002). Ejercicio 2017: Suma de deducciones excepto I+D+i y TAP. Pendiente de aplicación en períodos futuros [01753]</t>
  </si>
  <si>
    <t>Deducciones para incentivar determinadas actividades (Cap. IV Tít VI, DT 24.3 LIS y art. 27.3 primero Ley 49 / 2002). Ejercicio 2017: Investigación y desarrollo (CT). Deducción pendiente / generada [01001]</t>
  </si>
  <si>
    <t>Deducciones para incentivar determinadas actividades (Cap. IV Tít VI, DT 24.3 LIS y art. 27.3 primero Ley 49 / 2002). Ejercicio 2017: Investigación y desarrollo (CT). Aplicado en esta liquidación [01002]</t>
  </si>
  <si>
    <t>Deducciones para incentivar determinadas actividades (Cap. IV Tít VI, DT 24.3 LIS y art. 27.3 primero Ley 49 / 2002). Ejercicio 2017: Investigación y desarrollo (CT). Pendiente de aplicación en períodos futuros [01003]</t>
  </si>
  <si>
    <t>Deducciones para incentivar determinadas actividades (Cap. IV Tít VI, DT 24.3 LIS y art. 27.3 primero Ley 49 / 2002). Ejercicio 2017: Innovación tecnológica (IT). Deducción pendiente / generada [01004]</t>
  </si>
  <si>
    <t>Deducciones para incentivar determinadas actividades (Cap. IV Tít VI, DT 24.3 LIS y art. 27.3 primero Ley 49 / 2002). Ejercicio 2017: Innovación tecnológica (IT). Aplicado en esta liquidación [01005]</t>
  </si>
  <si>
    <t>Deducciones para incentivar determinadas actividades (Cap. IV Tít VI, DT 24.3 LIS y art. 27.3 primero Ley 49 / 2002). Ejercicio 2017:Innovación tecnológica (IT). Pendiente de aplicación en períodos futuros [01006]</t>
  </si>
  <si>
    <t>Deducciones para incentivar determinadas actividades (Cap. IV Tít VI, DT 24.3 LIS y art. 27.3 primero Ley 49 / 2002). Ejercicio 2017. Inversiones en territ. África Occidental y gastos de propaganda y publicidad (art. 27 bus Ley 19 / 1994) (TAP). Deducción pendiente / generada. [01754]</t>
  </si>
  <si>
    <t>Deducciones para incentivar determinadas actividades (Cap. IV Tít VI, DT 24.3 LIS y art. 27.3 primero Ley 49 / 2002). Ejercicio 2017. Inversiones en territ. África Occidental y gastos de propaganda y publicidad (art. 27 bus Ley 19 / 1994) (TAP). Aplicado en esta liquidación. [01755]</t>
  </si>
  <si>
    <t>Deducciones para incentivar determinadas actividades (Cap. IV Tít VI, DT 24.3 LIS y art. 27.3 primero Ley 49 / 2002). Ejercicio 2017. Inversiones en territ. África Occidental y gastos de propaganda y publicidad (art. 27 bus Ley 19 / 1994) (TAP). Pendiente de aplicación en periodos futuros. [01756]</t>
  </si>
  <si>
    <t>Deducciones para incentivar determinadas actividades (Cap. IV Tít VI, DT 24.3 LIS y art. 27.3 primero Ley 49 / 2002).Ejercicio 2018: Suma de deducciones excepto I+D+i y TAP. Deducción pendiente / generada [01757]</t>
  </si>
  <si>
    <t>Deducciones para incentivar determinadas actividades (Cap. IV Tít VI, DT 24.3 LIS y art. 27.3 primero Ley 49 / 2002). Ejercicio 2018: Suma de deducciones excepto I+D+i y TAP. Aplicado en esta liquidación [01758]</t>
  </si>
  <si>
    <t>Deducciones para incentivar determinadas actividades (Cap. IV Tít VI, DT 24.3 LIS y art. 27.3 primero Ley 49 / 2002).Ejercicio 2018:Suma de deducciones excepto I+D+i y TAP. Pendiente de aplicación en períodos futuros [01759]</t>
  </si>
  <si>
    <t>Deducciones para incentivar determinadas actividades (Cap. IV Tít VI, DT 24.3 LIS y art. 27.3 primero Ley 49 / 2002). Ejercicio 2018: Investigación y desarrollo (CT). Deducción pendiente / generada [01222]</t>
  </si>
  <si>
    <t>Deducciones para incentivar determinadas actividades (Cap. IV Tít VI, DT 24.3 LIS y art. 27.3 primero Ley 49 / 2002). Ejercicio 2018: Investigación y desarrollo (CT). Aplicado en esta liquidación [01223]</t>
  </si>
  <si>
    <t>Deducciones para incentivar determinadas actividades (Cap. IV Tít VI, DT 24.3 LIS y art. 27.3 primero Ley 49 / 2002) Ejercicio 2018:Investigación y desarrollo (CT). Pendiente de aplicación en períodos futuros [01224]</t>
  </si>
  <si>
    <t>Deducciones para incentivar determinadas actividades (Cap. IV Tít VI, DT 24.3 LIS y art. 27.3 primero Ley 49 / 2002). Ejercicio 2018: Innovación tecnológica (IT). Deducción pendiente / generada [01225]</t>
  </si>
  <si>
    <t>Deducciones para incentivar determinadas actividades (Cap. IV Tít VI, DT 24.3 LIS y art. 27.3 primero Ley 49 / 2002). Ejercicio 2018: Innovación tecnológica (IT). Aplicado en esta liquidación [01226]</t>
  </si>
  <si>
    <t>Deducciones para incentivar determinadas actividades (Cap. IV Tít VI, DT 24.3 LIS y art. 27.3 primero Ley 49 / 2002). Ejercicio 2018: Innovación tecnológica (IT). Pendiente de aplicación en períodos futuros [01227]</t>
  </si>
  <si>
    <t>Deducciones para incentivar determinadas actividades (Cap. IV Tít VI, DT 24.3 LIS y art. 27.3 primero Ley 49 / 2002). Ejercicio 2018. Inversiones en territ. África Occidental y gastos de propaganda y publicidad (art. 277 bis Ley 19 /1994) (TAP). Deducción pendiente / generada [01760]</t>
  </si>
  <si>
    <t>Deducciones para incentivar determinadas actividades (Cap. IV Tít VI, DT 24.3 LIS y art. 27.3 primero Ley 49 / 2002). Ejercicio 2018. Aplicado en esta liquidación. [01761]</t>
  </si>
  <si>
    <t>Deducciones para incentivar determinadas actividades (Cap. IV Tít VI, DT 24.3 LIS y art. 27.3 primero Ley 49 / 2002). Ejercicio 2018. Pendiente de aplicación en períodos futuros. [01762]</t>
  </si>
  <si>
    <t>Deducciones para incentivar determinadas actividades (Cap. IV Tít VI, DT 24.3 LIS y art. 27.3 primero Ley 49 / 2002). Ejercicio 2019: Suma de deducciones excepto I+D+i y TAP. Deducción pendiente / generada [02102]</t>
  </si>
  <si>
    <t>Deducciones para incentivar determinadas actividades (Cap. IV Tít VI, DT 24.3 LIS y art. 27.3 primero Ley 49 / 2002). Ejercicio 2019: Suma de deducciones excepto I+D+i y TAP. Aplicado en esta liquidación  [02103]</t>
  </si>
  <si>
    <t>Deducciones para incentivar determinadas actividades (Cap. IV Tít VI, DT 24.3 LIS y art. 27.3 primero Ley 49 / 2002). Ejercicio 2019: Suma de deducciones excepto I+D+i y TAP. Pendiente de aplicación en períodos futuros [02104]</t>
  </si>
  <si>
    <t>Deducciones para incentivar determinadas actividades (Cap. IV Tít VI, DT 24.3 LIS y art. 27.3 primero Ley 49 / 2002). Ejercicio 2019: Investigación y desarrollo (CT). Deducción pendiente / generada [02381]</t>
  </si>
  <si>
    <t>Deducciones para incentivar determinadas actividades (Cap. IV Tít VI, DT 24.3 LIS y art. 27.3 primero Ley 49 / 2002).  Ejericio 2019: Investigación y desarrollo (CT). Aplicado en esta liquidación [02382]</t>
  </si>
  <si>
    <t>Deducciones para incentivar determinadas actividades (Cap. IV Tít VI, DT 24.3 LIS y art. 27.3 primero Ley 49 / 2002).  Ejercicio 2019: Investigación y desarrollo (CT). Pendiente de aplicación en períodos futuros [02383]</t>
  </si>
  <si>
    <t>Deducciones para incentivar determinadas actividades (Cap. IV Tít VI, DT 24.3 LIS y art. 27.3 primero Ley 49 / 2002).  Ejercicio 2019: Innovación tecnológica (IT). Deducción pendiente / generada [02384]</t>
  </si>
  <si>
    <t>Deducciones para incentivar determinadas actividades (Cap. IV Tít VI, DT 24.3 LIS y art. 27.3 primero Ley 49 / 2002).  Ejercicio 2019: Innovación tecnológica (IT). Aplicado en esta liquidación [02385]</t>
  </si>
  <si>
    <t>Deducciones para incentivar determinadas actividades (Cap. IV Tít VI, DT 24.3 LIS y art. 27.3 primero Ley 49 / 2002).  Ejercicio 2019: Innovación tecnológica (IT). Pendiente de aplicación en períodos futuros [02386]</t>
  </si>
  <si>
    <t>Deducciones para incentivar determinadas actividades (Cap. IV Tít VI, DT 24.3 LIS y art. 27.3 primero Ley 49 / 2002).  Ejercicio 2019. Inversiones en terrrit. África occcidental y gastos de propaganda y publicidad (art. 27 bis Ley 19 / 1994) (TAP). Deducción pendiente / generada [01763]</t>
  </si>
  <si>
    <t>Deducciones para incentivar determinadas actividades (Cap. IV Tít VI, DT 24.3 LIS y art. 27.3 primero Ley 49 / 2002).  Ejercicio 2019. Inversiones en terrrit. África occcidental y gastos de propaganda y publicidad (art. 27 bis Ley 19 / 1994) (TAP) Pendiente de aplicación en períodos futuros [01765]</t>
  </si>
  <si>
    <t>Deducciones para incentivar determinadas actividades (Cap. IV Tít VI, DT 24.3 LIS y art. 27.3 primero Ley 49 / 2002).  Ejercicio 2020: Suma de deducciones excepto I+D+i y TAP. Deducción pendiente / generada [01766]</t>
  </si>
  <si>
    <t>Deducciones para incentivar determinadas actividades (Cap. IV Tít VI, DT 24.3 LIS y art. 27.3 primero Ley 49 / 2002).  Ejercicio 2020: Suma de deducciones excepto I+D+i y TAP. Aplicado en esta liquidación   [01767]</t>
  </si>
  <si>
    <t>Deducciones para incentivar determinadas actividades (Cap. IV Tít VI, DT 24.3 LIS y art. 27.3 primero Ley 49 / 2002).   Ejercicio 2020: Suma de deducciones excepto I+D+I y TAP. Pendiente de aplicación en períodos futuros  [01768]</t>
  </si>
  <si>
    <t>Deducciones para incentivar determinadas actividades (Cap. IV Tít VI, DT 24.3 LIS y art. 27.3 primero Ley 49 / 2002). Ejercicio 2020: Investigación y desarrollo (CT). Deducción pendiente / generada  [02845]</t>
  </si>
  <si>
    <t>Deducciones para incentivar determinadas actividades (Cap. IV Tít VI, DT 24.3 LIS y art. 27.3 primero Ley 49 / 2002). Ejercicio 2020: Investigación y desarrollo (CT). Aplicado en esta liquidación  [02846]</t>
  </si>
  <si>
    <t>Deducciones para incentivar determinadas actividades (Cap. IV Tít VI, DT 24.3 LIS y art. 27.3 primero Ley 49 / 2002). Ejercicio 2020: Investigación y desarrollo (CT). Pendiente de aplicación en períodos futuros  [02847]</t>
  </si>
  <si>
    <t>Deducciones para incentivar determinadas actividades (Cap. IV Tít VI, DT 24.3 LIS y art. 27.3 primero Ley 49 / 2002). Ejercicio 2020: Innovación tecnológica (IT). Deducción pendiente / generada  [02848]</t>
  </si>
  <si>
    <t>Deducciones para incentivar determinadas actividades (Cap. IV Tít VI, DT 24.3 LIS y art. 27.3 primero Ley 49 / 2002). Ejercicio 2020: Innovación tecnológica (IT). Aplicado en esta liquidación  [02849]</t>
  </si>
  <si>
    <t>Deducciones para incentivar determinadas actividades (Cap. IV Tít VI, DT 24.3 LIS y art. 27.3 primero Ley 49 / 2002). Ejercicio 2020: Innovación tecnológica (IT). Pendiente de aplicación en períodos futuros  [02850]</t>
  </si>
  <si>
    <t>Deducciones para incentivar determinadas actividades (Cap. IV Tít VI, DT 24.3 LIS y art. 27.3 primero Ley 49 / 2002). Ejercicio 2020:  Inversiones en territ. África Occidental y gastos de propaganda y publicidad (art. 27 bis Ley 19 /1994) (TAP) Deducción pendiente / generada. [01769]</t>
  </si>
  <si>
    <t>Deducciones para incentivar determinadas actividades (Cap. IV Tít VI, DT 24.3 LIS y art. 27.3 primero Ley 49 / 2002). Ejercicio 2020:  Inversiones en territ. África Occidental y gastos de propaganda y publicidad (art. 27 bis Ley 19 /1994) (TAP) Aplicado en esta liquidación. [01770]</t>
  </si>
  <si>
    <t>Deducciones para incentivar determinadas actividades (Cap. IV Tít VI, DT 24.3 LIS y art. 27.3 primero Ley 49 / 2002). Ejercicio 2020:  Inversiones en territ. África Occidental y gastos de propaganda y publicidad (art. 27 bis Ley 19 /1994) (TAP) Pendiente de aplicación en períodos futuros. [01771]</t>
  </si>
  <si>
    <t>Deducciones para incentivar determinadas actividades (Cap. IV Tít VI, DT 24.3 LIS y art. 27.3 primero Ley 49 / 2002). Ejercicio 2021:  Suma de deducciones excepto I+D+i y TAP. Deducción pendiente / generada [01772]</t>
  </si>
  <si>
    <t>Deducciones para incentivar determinadas actividades (Cap. IV Tít VI, DT 24.3 LIS y art. 27.3 primero Ley 49 / 2002). Ejercicio 2021: Suma de deducciones excepto I+D+i y TAP. Aplicado en esta liquidación [01773]</t>
  </si>
  <si>
    <t>Deducciones para incentivar determinadas actividades (Cap. IV Tít VI, DT 24.3 LIS y art. 27.3 primero Ley 49 / 2002). Ejercicio 2021: Suma de deducciones excepto I+D+i y TAP. Pendiente de aplicar en períodos futuros. [01774]</t>
  </si>
  <si>
    <t>Deducciones para incentivar determinadas actividades (Cap. IV Tít VI, DT 24.3 LIS y art. 27.3 primero Ley 49 / 2002). Ejercicio 2021:  Investigación y desarrollo (CT). Deducción pendiente / generada. [01775]</t>
  </si>
  <si>
    <t>Deducciones para incentivar determinadas actividades (Cap. IV Tít VI, DT 24.3 LIS y art. 27.3 primero Ley 49 / 2002). Ejercicio 2021: Investigación y desarrollo (CT). Aplicado en esta liquidación. [01776]</t>
  </si>
  <si>
    <t>Deducciones para incentivar determinadas actividades (Cap. IV Tít VI, DT 24.3 LIS y art. 27.3 primero Ley 49 / 2002). Ejercicio 2021: Investigación y desarrollo (CT) Pendiente de aplicación en períodos futuros.[01777]</t>
  </si>
  <si>
    <t>Deducciones para incentivar determinadas actividades (Cap. IV Tít VI, DT 24.3 LIS y art. 27.3 primero Ley 49 / 2002). Ejercicio 2021: Deducción pendiente / generada. Innovación tecnológica (IT) Deducción pendiente / generada.[01778]</t>
  </si>
  <si>
    <t>Deducciones para incentivar determinadas actividades (Cap. IV Tít VI, DT 24.3 LIS y art. 27.3 primero Ley 49 / 2002). Ejercicio 2021: Innovación tecnológica (IT). Aplicado en esta liquidación. [01779]</t>
  </si>
  <si>
    <t>Deducciones para incentivar determinadas actividades (Cap. IV Tít VI, DT 24.3 LIS y art. 27.3 primero Ley 49 / 2002). Ejercicio 2021: Innovación tecnológica (IT). Pendiente de aplicación en períodos futuros.[01780]</t>
  </si>
  <si>
    <t>Deducciones para incentivar determinadas actividades (Cap. IV Tít VI, DT 24.3 LIS y art. 27.3 primero Ley 49 / 2002). Ejercicio 2021:  Inversiones en territ. África Occidental y gastos de propaganda y publicidad (art. 27 bis Ley 19 / 1994) (TAP) Deducción pendiente / generada [01781]</t>
  </si>
  <si>
    <t>Deducciones para incentivar determinadas actividades (Cap. IV Tít VI, DT 24.3 LIS y art. 27.3 primero Ley 49 / 2002). Ejercicio 2021: Inversiones en territ. África Occidental y gastos de propaganda y publicidad (art. 27 bis Ley 19 / 1994) (TAP). Aplicado en esta liquidación.[01782]</t>
  </si>
  <si>
    <t>Deducciones para incentivar determinadas actividades (Cap. IV Tít VI, DT 24.3 LIS y art. 27.3 primero Ley 49 / 2002). Ejercicio 2021: Inversiones en territ. África Occidental y gastos de propaganda y publicidad (art. 27 bis Ley 19 / 1994) (TAP) Pendiente de aplicación en períodos futuros. [01783]</t>
  </si>
  <si>
    <t>Deducciones para incentivar determinadas actividades (Cap. IV Tít VI, DT 24.3 LIS y art. 27.3 primero Ley 49 / 2002). Ejercicio 2022: Suma de deducciones excepto I+D+i y TAP. Deducción pendiente / generada [01784]</t>
  </si>
  <si>
    <t>Deducciones para incentivar determinadas actividades (Cap. IV Tít VI, DT 24.3 LIS y art. 27.3 primero Ley 49 / 2002). Ejercicio 2022): Suma de deducciones excepto I+D+i  y TAP. Aplicado en esta liquidación  [01785]</t>
  </si>
  <si>
    <t>Deducciones para incentivar determinadas actividades (Cap. IV Tít VI, DT 24.3 LIS y art. 27.3 primero Ley 49 / 2002). Ejercicio 2022: Suma de deducciones excepto I+D+i  y TAP. Pendiente de aplicación en períodos futuros [01786]</t>
  </si>
  <si>
    <t>Deducciones para incentivar determinadas actividades (Cap. IV Tít VI, DT 24.3 LIS y art. 27.3 primero Ley 49 / 2002). Ejercicio 2022): Investigación y desarrollo (CT). Deducción pendiente / generada [02667]</t>
  </si>
  <si>
    <t>Deducciones para incentivar determinadas actividades (Cap. IV Tít VI, DT 24.3 LIS y art. 27.3 primero Ley 49 / 2002). Ejercicio 2022: Investigación y desarrollo (CT). Aplicado en esta liquidación [02668]</t>
  </si>
  <si>
    <t>Deducciones para incentivar determinadas actividades (Cap. IV Tít VI, DT 24.3 LIS y art. 27.3 primero Ley 49 / 2002). Ejercicio 2022: Investigación y desarrollo (CT). Pendiente de aplicación en períodos futuros [02669]</t>
  </si>
  <si>
    <t>Deducciones para incentivar determinadas actividades (Cap. IV Tít VI, DT 24.3 LIS y art. 27.3 primero Ley 49 / 2002). Ejercicio 2022: Innovación tecnológica (IT). Deducción pendiente / generada [02670]</t>
  </si>
  <si>
    <t>Deducciones para incentivar determinadas actividades (Cap. IV Tít VI, DT 24.3 LIS y art. 27.3 primero Ley 49 / 2002). Ejercicio 2022: Innovación tecnológica (IT). Aplicado en esta liquidación [02671]</t>
  </si>
  <si>
    <t>Deducciones para incentivar determinadas actividades (Cap. IV Tít VI, DT 24.3 LIS y art. 27.3 primero Ley 49 / 2002). Ejercicio 2022: Innovación tecnológica (IT). Pendiente de aplicación en períodos futuros [02672]</t>
  </si>
  <si>
    <t>Deducciones para incentivar determinadas actividades (Cap. IV Tít VI, DT 24.3 LIS y art. 27.3 primero Ley 49 / 2002). Ejercicio 2022: Inversiones en territ. África Occidental y gastos de propaganda y publicidad
(art. 27 bis Ley 19/1994) (TAP). Deducción pendiente / generada [01787]</t>
  </si>
  <si>
    <t>Deducciones para incentivar determinadas actividades (Cap. IV Tít VI, DT 24.3 LIS y art. 27.3 primero Ley 49 / 2002). Ejercicio 2022: Inversiones en territ. África Occidental y gastos de propaganda y publicidad
(art. 27 bis Ley 19/1994) (TAP). Aplicado en esta liquidación [01788]</t>
  </si>
  <si>
    <t>Deducciones para incentivar determinadas actividades (Cap. IV Tít VI, DT 24.3 LIS y art. 27.3 primero Ley 49 / 2002). Ejercicio 2022: Inversiones en territ. África Occidental y gastos de propaganda y publicidad
(art. 27 bis Ley 19/1994) (TAP). Pendiente de aplicación en períodos futuros [01789]</t>
  </si>
  <si>
    <t>&lt;/T22014000&gt;</t>
  </si>
  <si>
    <t>Deducciones totales trasladables a períodos siguientes (Deducciones del grupo + Deducciones pendientes de aplicación al incorporarse al grupo). Deducciones para incentivar determinadas actividadades (Cap. IV Ti VI, DT 24ª.3 LIS y art. 27.3 primero Ley 49/2002) (cont.). Total deducciones relativas a programas de apoyo a acontecimientos de excepcional interés público. Deducción pendiente / generada [00393]</t>
  </si>
  <si>
    <t>Deducciones totales trasladables a períodos siguientes (Deducciones del grupo + Deducciones pendientes de aplicación al incorporarse al grupo). Deducciones para incentivar determinadas actividadades (Cap. IV Ti VI, DT 24ª.3 LIS y art. 27.3 primero Ley 49/2002) (cont.). Total deducciones relativas a programas de apoyo a acontecimientos de excepcional interés público. Aplicado en esta liquidación. [00394]</t>
  </si>
  <si>
    <t>Deducciones totales trasladables a períodos siguientes (Deducciones del grupo + Deducciones pendientes de aplicación al incorporarse al grupo). Deducciones para incentivar determinadas actividadades (Cap. IV Ti VI, DT 24ª.3 LIS y art. 27.3 primero Ley 49/2002) (cont.). Total deducciones relativas a programas de apoyo a acontecimientos de excepcional interés público. Pendiente de aplicación en períodos futuros. [00395]</t>
  </si>
  <si>
    <t>Deducciones totales trasladables a períodos siguientes (Deducciones del grupo + Deducciones pendientes de aplicación al incorporarse al grupo). Deducciones para incentivar determinadas actividadades (Cap. IV Ti VI, DT 24ª.3 LIS y art. 27.3 primero Ley 49/2002) (cont.). Total. Deducción pendiente / generada [00831]</t>
  </si>
  <si>
    <t>Deducciones totales trasladables a períodos siguientes (Deducciones del grupo + Deducciones pendientes de aplicación al incorporarse al grupo). Deducciones para incentivar determinadas actividadades (Cap. IV Ti VI, DT 24ª.3 LIS y art. 27.3 primero Ley 49/2002) (cont.). Total. Aplicado en esta liquidación [00588]</t>
  </si>
  <si>
    <t>Deducciones totales trasladables a períodos siguientes (Deducciones del grupo + Deducciones pendientes de aplicación al incorporarse al grupo). Deducciones para incentivar determinadas actividadades (Cap. IV Ti VI, DT 24ª.3 LIS y art. 27.3 primero Ley 49/2002) (cont.). Total. Pendiente de aplicación en períodos futuros [00832]</t>
  </si>
  <si>
    <t>&lt;/T22014001&gt;</t>
  </si>
  <si>
    <t>Impuesto Sobre Sociedades. Régimen de consolidación Fiscal. TOTAL GRUPO. DEDUCCIONES TOTALES TRASLADABLES A PERÍODOS SIGUIENTES
(Deducciones del grupo + Deducciones pendientes de aplicación al incorporarse al grupo)</t>
  </si>
  <si>
    <t>Deducciones totales trasladables a períodos siguientes (Deducciones del grupo + Deducciones pendientes de aplicación al incorporarse al grupo). Deduccioón por inversiones y gastos realizados por las autoridades portuarias (art. 38 bis LIS). Ejercicio de generación 2020. Deducción pendiente  / generada [01983]</t>
  </si>
  <si>
    <t>Deducciones totales trasladables a períodos siguientes (Deducciones del grupo + Deducciones pendientes de aplicación al incorporarse al grupo). Deduccioón por inversiones y gastos realizados por las autoridades portuarias (art. 38 bis LIS). Ejercicio de generación 2020. Aplicado en esta liquidación [01984]</t>
  </si>
  <si>
    <t>Deducciones totales trasladables a períodos siguientes (Deducciones del grupo + Deducciones pendientes de aplicación al incorporarse al grupo). Deduccioón por inversiones y gastos realizados por las autoridades portuarias (art. 38 bis LIS). Ejercicio de generación 2020. Pendiente de aplicación en períodos futuros [01985]</t>
  </si>
  <si>
    <t xml:space="preserve">Deducciones totales trasladables a períodos siguientes (Deducciones del grupo + Deducciones pendientes de aplicación al incorporarse al grupo). Deduccioón por inversiones y gastos realizados por las autoridades portuarias (art. 38 bis LIS). Ejercicio de generación 2021 Deducción pendiente / generada [01986] </t>
  </si>
  <si>
    <t>Deducciones totales trasladables a períodos siguientes (Deducciones del grupo + Deducciones pendientes de aplicación al incorporarse al grupo). Deduccioón por inversiones y gastos realizados por las autoridades portuarias (art. 38 bis LIS). Ejercicio de generación 2021. Aplicado en esta liquidación [01987]</t>
  </si>
  <si>
    <t>Deducciones totales trasladables a períodos siguientes (Deducciones del grupo + Deducciones pendientes de aplicación al incorporarse al grupo). Deduccioón por inversiones y gastos realizados por las autoridades portuarias (art. 38 bis LIS). Ejercicio de generación 2021. Pendiente de aplicación en períodos futuros [01988]</t>
  </si>
  <si>
    <t>Deducciones totales trasladables a períodos siguientes (Deducciones del grupo + Deducciones pendientes de aplicación al incorporarse al grupo). Deduccioón por inversiones y gastos realizados por las autoridades portuarias (art. 38 bis LIS). Ejercicio de generación 2022. Deducción pendiente / generada [01989]</t>
  </si>
  <si>
    <t>Deducciones totales trasladables a períodos siguientes (Deducciones del grupo + Deducciones pendientes de aplicación al incorporarse al grupo). Deduccioón por inversiones y gastos realizados por las autoridades portuarias (art. 38 bis LIS). Ejercicio de generación 2022. Aplicado en esta liquidación [01990]</t>
  </si>
  <si>
    <t>Deducciones totales trasladables a períodos siguientes (Deducciones del grupo + Deducciones pendientes de aplicación al incorporarse al grupo). Deduccioón por inversiones y gastos realizados por las autoridades portuarias (art. 38 bis LIS). Ejercicio de generación 2022. Pendiente de aplicación en períodos futuros [01991]</t>
  </si>
  <si>
    <t>Deducciones totales trasladables a períodos siguientes (Deducciones del grupo + Deducciones pendientes de aplicación al incorporarse al grupo). Deduccioón por inversiones y gastos realizados por las autoridades portuarias (art. 38 bis LIS). Total. Deducción pendiente / generada [01995]</t>
  </si>
  <si>
    <t>Deducciones totales trasladables a períodos siguientes (Deducciones del grupo + Deducciones pendientes de aplicación al incorporarse al grupo). Deduccioón por inversiones y gastos realizados por las autoridades portuarias (art. 38 bis LIS). Total. Aplicado en esta liquidación. [02354]</t>
  </si>
  <si>
    <t>Deducciones totales trasladables a períodos siguientes (Deducciones del grupo + Deducciones pendientes de aplicación al incorporarse al grupo). Deduccioón por inversiones y gastos realizados por las autoridades portuarias (art. 38 bis LIS). Total. [01997]</t>
  </si>
  <si>
    <t xml:space="preserve">Num </t>
  </si>
  <si>
    <t>Deducciones totales trasladables a períodos siguientes (Deducciones del grupo + Deducciones pendientes de aplicación al incorporarse al grupo). Deducciones por producciones cinematográficas extranjeras (art. 36.2 LIS). Ejercicio de generación 2015. Deducción pendiente / generada [01998]</t>
  </si>
  <si>
    <t>Deducciones totales trasladables a períodos siguientes (Deducciones del grupo + Deducciones pendientes de aplicación al incorporarse al grupo). Deducciones por producciones cinematográficas extranjeras (art. 36.2 LIS). Ejercicio de generación 2015. Aplicado en esta liquidación [01999]</t>
  </si>
  <si>
    <t>Deducciones totales trasladables a períodos siguientes (Deducciones del grupo + Deducciones pendientes de aplicación al incorporarse al grupo). Deducciones por producciones cinematográficas extranjeras (art. 36.2 LIS). Ejercicio de generación 2015. Importe abonado por insuficiencia de cuota [02000]</t>
  </si>
  <si>
    <t>Deducciones totales trasladables a períodos siguientes (Deducciones del grupo + Deducciones pendientes de aplicación al incorporarse al grupo). Deducciones por producciones cinematográficas extranjeras (art. 36.2 LIS). Ejercicio de generación 2015. Pendiente de aplicación en períodos futuros [02001]</t>
  </si>
  <si>
    <t>Deducciones totales trasladables a períodos siguientes (Deducciones del grupo + Deducciones pendientes de aplicación al incorporarse al grupo). Deducciones por producciones cinematográficas extranjeras (art. 36.2 LIS). Ejercicio de generación 2016. Deducción pendiente / generada [02002]</t>
  </si>
  <si>
    <t>Deducciones totales trasladables a períodos siguientes (Deducciones del grupo + Deducciones pendientes de aplicación al incorporarse al grupo). Deducciones por producciones cinematográficas extranjeras (art. 36.2 LIS). Ejercicio de generación 2016. Aplicado en esta liquidación [02003]</t>
  </si>
  <si>
    <t>Deducciones totales trasladables a períodos siguientes (Deducciones del grupo + Deducciones pendientes de aplicación al incorporarse al grupo). Deducciones por producciones cinematográficas extranjeras (art. 36.2 LIS). Ejercicio de generación 2016. Importe abonado por insuficiencia de cuota [02004]</t>
  </si>
  <si>
    <t>Deducciones totales trasladables a períodos siguientes (Deducciones del grupo + Deducciones pendientes de aplicación al incorporarse al grupo). Deducciones por producciones cinematográficas extranjeras (art. 36.2 LIS). Ejercicio de generación 2016. Pendiente de aplicación en períodos futuros [02005]</t>
  </si>
  <si>
    <t>Deducciones totales trasladables a períodos siguientes (Deducciones del grupo + Deducciones pendientes de aplicación al incorporarse al grupo). Deducciones por producciones cinematográficas extranjeras (art. 36.2 LIS). Ejercicio de generación 2017. Deducción pendiente / generada [02006]</t>
  </si>
  <si>
    <t>Deducciones totales trasladables a períodos siguientes (Deducciones del grupo + Deducciones pendientes de aplicación al incorporarse al grupo). Deducciones por producciones cinematográficas extranjeras (art. 36.2 LIS). Ejercicio de generación 2017. Aplicado en esta liquidación [02007]</t>
  </si>
  <si>
    <t>Deducciones totales trasladables a períodos siguientes (Deducciones del grupo + Deducciones pendientes de aplicación al incorporarse al grupo). Deducciones por producciones cinematográficas extranjeras (art. 36.2 LIS). Ejercicio de generación 2017. Importe abonado por insuficiencia de cuota [02008]</t>
  </si>
  <si>
    <t>Deducciones totales trasladables a períodos siguientes (Deducciones del grupo + Deducciones pendientes de aplicación al incorporarse al grupo). Deducciones por producciones cinematográficas extranjeras (art. 36.2 LIS). Ejercicio de generación 2017. Pendiente de aplicación en períodos futuros [02009]</t>
  </si>
  <si>
    <t>Deducciones totales trasladables a períodos siguientes (Deducciones del grupo + Deducciones pendientes de aplicación al incorporarse al grupo). Deducciones por producciones cinematográficas extranjeras (art. 36.2 LIS). Ejercicio de generación 2018. Deducción pendiente / generada [02010]</t>
  </si>
  <si>
    <t>Deducciones totales trasladables a períodos siguientes (Deducciones del grupo + Deducciones pendientes de aplicación al incorporarse al grupo). Deducciones por producciones cinematográficas extranjeras (art. 36.2 LIS). Ejercicio de generación 2018. Aplicado en esta liquidación. [02011]</t>
  </si>
  <si>
    <t>Deducciones totales trasladables a períodos siguientes (Deducciones del grupo + Deducciones pendientes de aplicación al incorporarse al grupo). Deducciones por producciones cinematográficas extranjeras (art. 36.2 LIS). Ejercicio de generación 2018. Importe abonado por insuficiencia de cuota [02012]</t>
  </si>
  <si>
    <t>Deducciones totales trasladables a períodos siguientes (Deducciones del grupo + Deducciones pendientes de aplicación al incorporarse al grupo). Deducciones por producciones cinematográficas extranjeras (art. 36.2 LIS). Ejercicio de generación 2018. Pendiente de aplicación en períodos futuros [02013]</t>
  </si>
  <si>
    <t>Deducciones totales trasladables a períodos siguientes (Deducciones del grupo + Deducciones pendientes de aplicación al incorporarse al grupo). Deducciones por producciones cinematográficas extranjeras (art. 36.2 LIS). Ejercicio de generación 2019. Deducción pendiente / generada [02014]</t>
  </si>
  <si>
    <t>Deducciones totales trasladables a períodos siguientes (Deducciones del grupo + Deducciones pendientes de aplicación al incorporarse al grupo). Deducciones por producciones cinematográficas extranjeras (art. 36.2 LIS). Ejercicio de generación 2019. Aplicado en esta liquidación [02015]</t>
  </si>
  <si>
    <t>Deducciones totales trasladables a períodos siguientes (Deducciones del grupo + Deducciones pendientes de aplicación al incorporarse al grupo). Deducciones por producciones cinematográficas extranjeras (art. 36.2 LIS). Ejercicio de generación 2019. Importe abonado por insuficiencia de cuota [02016]</t>
  </si>
  <si>
    <t>Deducciones totales trasladables a períodos siguientes (Deducciones del grupo + Deducciones pendientes de aplicación al incorporarse al grupo). Deducciones por producciones cinematográficas extranjeras (art. 36.2 LIS). Ejercicio de generación 2019. Pendiente de aplicacoón en períodos futuros [02017]</t>
  </si>
  <si>
    <t>Deducciones totales trasladables a períodos siguientes (Deducciones del grupo + Deducciones pendientes de aplicación al incorporarse al grupo). Deducciones por producciones cinematográficas extranjeras (art. 36.2 LIS). Ejercicio de generación 2020. Deducción pendiente / generada [02018]</t>
  </si>
  <si>
    <t>Deducciones totales trasladables a períodos siguientes (Deducciones del grupo + Deducciones pendientes de aplicación al incorporarse al grupo). Deducciones por producciones cinematográficas extranjeras (art. 36.2 LIS). Ejercicio de generación 2020. Aplicado en esta liquidación [02019]</t>
  </si>
  <si>
    <t>Deducciones totales trasladables a períodos siguientes (Deducciones del grupo + Deducciones pendientes de aplicación al incorporarse al grupo). Deducciones por producciones cinematográficas extranjeras (art. 36.2 LIS). Ejercicio de generación 2020. Importe abonado por insuficiencia de cuota [02020]</t>
  </si>
  <si>
    <t>Deducciones totales trasladables a períodos siguientes (Deducciones del grupo + Deducciones pendientes de aplicación al incorporarse al grupo). Deducciones por producciones cinematográficas extranjeras (art. 36.2 LIS). Ejercicio de generación 2020. Pendiente de aplicación en períodos futuros  [02021]</t>
  </si>
  <si>
    <t>Deducciones totales trasladables a períodos siguientes (Deducciones del grupo + Deducciones pendientes de aplicación al incorporarse al grupo). Deducciones por producciones cinematográficas extranjeras (art. 36.2 LIS). Ejercicio de generación 2021. Deducción pendiente / generada [02022]</t>
  </si>
  <si>
    <t>Deducciones totales trasladables a períodos siguientes (Deducciones del grupo + Deducciones pendientes de aplicación al incorporarse al grupo). Deducciones por producciones cinematográficas extranjeras (art. 36.2 LIS). Ejercicio de generación 2021. Aplicado en esta liquidación [02023]</t>
  </si>
  <si>
    <t>Deducciones totales trasladables a períodos siguientes (Deducciones del grupo + Deducciones pendientes de aplicación al incorporarse al grupo). Deducciones por producciones cinematográficas extranjeras (art. 36.2 LIS). Ejercicio de generación 2021. Importe abonado por insuficiencia de cuota [02024]</t>
  </si>
  <si>
    <t>Deducciones totales trasladables a períodos siguientes (Deducciones del grupo + Deducciones pendientes de aplicación al incorporarse al grupo). Deducciones por producciones cinematográficas extranjeras (art. 36.2 LIS). Ejercicio de generación 2021. Pendiente de aplicación en períodos futuros [02025]</t>
  </si>
  <si>
    <t>Deducciones totales trasladables a períodos siguientes (Deducciones del grupo + Deducciones pendientes de aplicación al incorporarse al grupo). Deducciones por producciones cinematográficas extranjeras (art. 36.2 LIS). Ejercicio de generación 2022. Deducción pendiente / generada [02026]</t>
  </si>
  <si>
    <t>Deducciones totales trasladables a períodos siguientes (Deducciones del grupo + Deducciones pendientes de aplicación al incorporarse al grupo). Deducciones por producciones cinematográficas extranjeras (art. 36.2 LIS). Ejercicio de generación 2022. Aplicado en esta liquidación [02027]</t>
  </si>
  <si>
    <t>Deducciones totales trasladables a períodos siguientes (Deducciones del grupo + Deducciones pendientes de aplicación al incorporarse al grupo). Deducciones por producciones cinematográficas extranjeras (art. 36.2 LIS). Ejercicio de generación 2022. Importe abonado por insuficiencia de cuota [02028]</t>
  </si>
  <si>
    <t>Deducciones totales trasladables a períodos siguientes (Deducciones del grupo + Deducciones pendientes de aplicación al incorporarse al grupo). Deducciones por producciones cinematográficas extranjeras (art. 36.2 LIS). Ejercicio de generación 2022. Pendiente de aplicación en períodos futuros [02029]</t>
  </si>
  <si>
    <t>Deducciones totales trasladables a períodos siguientes (Deducciones del grupo + Deducciones pendientes de aplicación al incorporarse al grupo). Deducciones por producciones cinematográficas extranjeras (art. 36.2 LIS). Total. Deducción pendiente / generada [02034]</t>
  </si>
  <si>
    <t>Deducciones totales trasladables a períodos siguientes (Deducciones del grupo + Deducciones pendientes de aplicación al incorporarse al grupo). Deducciones por producciones cinematográficas extranjeras (art. 36.2 LIS). Total. Aplicado en esta liquidación [03359]</t>
  </si>
  <si>
    <t>Deducciones totales trasladables a períodos siguientes (Deducciones del grupo + Deducciones pendientes de aplicación al incorporarse al grupo). Deducciones por producciones cinematográficas extranjeras (art. 36.2 LIS). Total. Importe abonado por insuficiencia de cuota [03360]</t>
  </si>
  <si>
    <t>Deducciones totales trasladables a períodos siguientes (Deducciones del grupo + Deducciones pendientes de aplicación al incorporarse al grupo). Deducciones por producciones cinematográficas extranjeras (art. 36.2 LIS). Total. Pendiente de aplicación en períodos futuros[02037]</t>
  </si>
  <si>
    <t>Deducciones totales trasladables a períodos siguientes (Deducciones del grupo + Deducciones pendientes de aplicación al incorporarse al grupo). Deducciones por donativos a entidades sin fines de lucro. Ley 49 / 2002. Donaciones de carácter general. Ejercicio 2015. Sin reiteración de donaciones a una misma entidad. Límite año 2025/26. Deducción pendiente / generada [03020]</t>
  </si>
  <si>
    <t>Deducciones totales trasladables a períodos siguientes (Deducciones del grupo + Deducciones pendientes de aplicación al incorporarse al grupo). Deducciones por donativos a entidades sin fines de lucro. Ley 49 / 2002. Donaciones de carácter general. Ejercicio 2015. Sin reiteración de donaciones a una misma entidad. Límite año 2025/26. Aplicado en esta liquidación [03021]</t>
  </si>
  <si>
    <t>Deducciones totales trasladables a períodos siguientes (Deducciones del grupo + Deducciones pendientes de aplicación al incorporarse al grupo). Deducciones por donativos a entidades sin fines de lucro. Ley 49 / 2002. Donaciones de carácter general. Ejercicio 2015. Con reiteración de donaciones a una misma entidad. Límite año 2025/26. Deducción pendiente / generada [03023]</t>
  </si>
  <si>
    <t>Deducciones totales trasladables a períodos siguientes (Deducciones del grupo + Deducciones pendientes de aplicación al incorporarse al grupo). Deducciones por donativos a entidades sin fines de lucro. Ley 49 / 2002. Donaciones de carácter general. Ejercicio 2015. Con reiteración de donaciones a una misma entidad. Límite año 2025/26. Aplicado en esta liquidación [03024]</t>
  </si>
  <si>
    <t>Deducciones totales trasladables a períodos siguientes (Deducciones del grupo + Deducciones pendientes de aplicación al incorporarse al grupo). Deducciones por donativos a entidades sin fines de lucro. Ley 49 / 2002. Donaciones de carácter general. Ejercicio 2016. Sin reiteración de donaciones a una misma entidad. Límite año 2026/27. Deducción pendiente / generada [03026]</t>
  </si>
  <si>
    <t>Deducciones totales trasladables a períodos siguientes (Deducciones del grupo + Deducciones pendientes de aplicación al incorporarse al grupo). Deducciones por donativos a entidades sin fines de lucro. Ley 49 / 2002. Donaciones de carácter general. Ejercicio 2016. Sin reiteración de donaciones a una misma entidad. Límite año 2026/27. Aplicado en esta liquidación [03027]</t>
  </si>
  <si>
    <t>Deducciones totales trasladables a períodos siguientes (Deducciones del grupo + Deducciones pendientes de aplicación al incorporarse al grupo). Deducciones por donativos a entidades sin fines de lucro. Ley 49 / 2002. Donaciones de carácter general. Ejercicio 2016. Sin reiteración de donaciones a una misma entidad. Límite año 2026/27. Pendiente de aplicación en períodos futuros [03028]</t>
  </si>
  <si>
    <t>Deducciones totales trasladables a períodos siguientes (Deducciones del grupo + Deducciones pendientes de aplicación al incorporarse al grupo). Deducciones por donativos a entidades sin fines de lucro. Ley 49 / 2002. Donaciones de carácter general. Ejercicio 2016. Con reiteración de donaciones a una misma entidad. Límite año 2026/27. Deducción pendiente / generada [03029]</t>
  </si>
  <si>
    <t>Deducciones totales trasladables a períodos siguientes (Deducciones del grupo + Deducciones pendientes de aplicación al incorporarse al grupo). Deducciones por donativos a entidades sin fines de lucro. Ley 49 / 2002. Donaciones de carácter general. Ejercicio 2016. Con reiteración de donaciones a una misma entidad. Límite año 2026/27. Aplicado en esta generación [03030]</t>
  </si>
  <si>
    <t>Deducciones totales trasladables a períodos siguientes (Deducciones del grupo + Deducciones pendientes de aplicación al incorporarse al grupo). Deducciones por donativos a entidades sin fines de lucro. Ley 49 / 2002. Donaciones de carácter general. Ejercicio 2016. Con reiteración de donaciones a una misma entidad. Límite año 2026/27. Pendiente de aplicación en períodos futuros [03031]</t>
  </si>
  <si>
    <t>Deducciones totales trasladables a períodos siguientes (Deducciones del grupo + Deducciones pendientes de aplicación al incorporarse al grupo). Deducciones por donativos a entidades sin fines de lucro. Ley 49 / 2002. Donaciones de carácter general. Ejercicio 2017. Sin reiteración de donaciones a una misma entidad. Límite año 2027/28. Deducción pendiente / generada [03032]</t>
  </si>
  <si>
    <t>Deducciones totales trasladables a períodos siguientes (Deducciones del grupo + Deducciones pendientes de aplicación al incorporarse al grupo). Deducciones por donativos a entidades sin fines de lucro. Ley 49 / 2002. Donaciones de carácter general. Ejercicio 2017. Sin reiteración de donaciones a una misma entidad. Límite año 2027/28. Aplicado en esta liquidación [03033]</t>
  </si>
  <si>
    <t>Deducciones totales trasladables a períodos siguientes (Deducciones del grupo + Deducciones pendientes de aplicación al incorporarse al grupo). Deducciones por donativos a entidades sin fines de lucro. Ley 49 / 2002. Donaciones de carácter general. Ejercicio 2017. Sin reiteración de donaciones a una misma entidad. Límite año 2027/28. Pendiente de aplicación en períodos futuros [03034]</t>
  </si>
  <si>
    <t>Deducciones totales trasladables a períodos siguientes (Deducciones del grupo + Deducciones pendientes de aplicación al incorporarse al grupo). Deducciones por donativos a entidades sin fines de lucro. Ley 49 / 2002. Donaciones de carácter general. Ejercicio 2017. Con reiteración de donaciones a una misma entidad. Límite año 2027/28. Deducción pendiente / generada [03035]</t>
  </si>
  <si>
    <t>Deducciones totales trasladables a períodos siguientes (Deducciones del grupo + Deducciones pendientes de aplicación al incorporarse al grupo). Deducciones por donativos a entidades sin fines de lucro. Ley 49 / 2002. Donaciones de carácter general. Ejercicio 2017. Con reiteración de donaciones a una misma entidad. Límite año 2027/28. Aplicado en esta liquidación [03036]</t>
  </si>
  <si>
    <t>Deducciones totales trasladables a períodos siguientes (Deducciones del grupo + Deducciones pendientes de aplicación al incorporarse al grupo). Deducciones por donativos a entidades sin fines de lucro. Ley 49 / 2002. Donaciones de carácter general. Ejercicio 2017. Con reiteración de donaciones a una misma entidad. Límite año 2027/28. Pendiente de aplicación en períodos futuros [03037]</t>
  </si>
  <si>
    <t>Deducciones totales trasladables a períodos siguientes (Deducciones del grupo + Deducciones pendientes de aplicación al incorporarse al grupo). Deducciones por donativos a entidades sin fines de lucro. Ley 49 / 2002. Donaciones de carácter general. Ejercicio 2018. Sin reiteración de donaciones a una misma entidad. Límite año 2028/29. Deducción pendiente / generada [03038]</t>
  </si>
  <si>
    <t>Deducciones totales trasladables a períodos siguientes (Deducciones del grupo + Deducciones pendientes de aplicación al incorporarse al grupo). Deducciones por donativos a entidades sin fines de lucro. Ley 49 / 2002. Donaciones de carácter general. Ejercicio 2018. Sin reiteración de donaciones a una misma entidad. Límite año 2028/29. Aplicado en esta liquidación [03039]</t>
  </si>
  <si>
    <t>Deducciones totales trasladables a períodos siguientes (Deducciones del grupo + Deducciones pendientes de aplicación al incorporarse al grupo). Deducciones por donativos a entidades sin fines de lucro. Ley 49 / 2002. Donaciones de carácter general. Ejercicio 2018. Sin reiteración de donaciones a una misma entidad. Límite año 2028/29. Pendiente de aplicación en períodos futuros [03040]</t>
  </si>
  <si>
    <t>Deducciones totales trasladables a períodos siguientes (Deducciones del grupo + Deducciones pendientes de aplicación al incorporarse al grupo). Deducciones por donativos a entidades sin fines de lucro. Ley 49 / 2002. Donaciones de carácter general. Ejercicio 2018. Con reiteración de donaciones a una misma entidad. Límite año 2028/29. Deducción pendiente / generada [03041]</t>
  </si>
  <si>
    <t>Deducciones totales trasladables a períodos siguientes (Deducciones del grupo + Deducciones pendientes de aplicación al incorporarse al grupo). Deducciones por donativos a entidades sin fines de lucro. Ley 49 / 2002. Donaciones de carácter general. Ejercicio 2018. Con reiteración de donaciones a una misma entidad. Límite año 2028/29. Aplicado en esta liquidación [03042]</t>
  </si>
  <si>
    <t>Deducciones totales trasladables a períodos siguientes (Deducciones del grupo + Deducciones pendientes de aplicación al incorporarse al grupo). Deducciones por donativos a entidades sin fines de lucro. Ley 49 / 2002. Donaciones de carácter general. Ejercicio 2018. Con reiteración de donaciones a una misma entidad. Límite año 2028/29. Pendiente de aplicación en períodos futuros [03043]</t>
  </si>
  <si>
    <t>Deducciones totales trasladables a períodos siguientes (Deducciones del grupo + Deducciones pendientes de aplicación al incorporarse al grupo). Deducciones por donativos a entidades sin fines de lucro. Ley 49 / 2002. Donaciones de carácter general. Ejercicio 2019. Sin reiteración de donaciones a una misma entidad. Límite año 2029/30. Deducción pendiente / generada [03044]</t>
  </si>
  <si>
    <t>Deducciones totales trasladables a períodos siguientes (Deducciones del grupo + Deducciones pendientes de aplicación al incorporarse al grupo). Deducciones por donativos a entidades sin fines de lucro. Ley 49 / 2002. Donaciones de carácter general. Ejercicio 2019. Sin reiteración de donaciones a una misma entidad. Límite año 2029/30. Aplicado en esta liquidación [03045]</t>
  </si>
  <si>
    <t>Deducciones totales trasladables a períodos siguientes (Deducciones del grupo + Deducciones pendientes de aplicación al incorporarse al grupo). Deducciones por donativos a entidades sin fines de lucro. Ley 49 / 2002. Donaciones de carácter general. Ejercicio 2019. Sin reiteración de donaciones a una misma entidad. Límite año 2029/30. Pendiente de aplicación en períodos futuros [03046]</t>
  </si>
  <si>
    <t>Deducciones totales trasladables a períodos siguientes (Deducciones del grupo + Deducciones pendientes de aplicación al incorporarse al grupo). Deducciones por donativos a entidades sin fines de lucro. Ley 49 / 2002. Donaciones de carácter general. Ejercicio 2019. Con reiteración de donaciones a una misma entidad. Límite año 2029/30. Deducción pendiente / generada [03047]</t>
  </si>
  <si>
    <t>Deducciones totales trasladables a períodos siguientes (Deducciones del grupo + Deducciones pendientes de aplicación al incorporarse al grupo). Deducciones por donativos a entidades sin fines de lucro. Ley 49 / 2002. Donaciones de carácter general. Ejercicio 2019. Con reiteración de donaciones a una misma entidad. Límite año 2029/30. Aplicado en esta liquidación [03048]</t>
  </si>
  <si>
    <t>Deducciones totales trasladables a períodos siguientes (Deducciones del grupo + Deducciones pendientes de aplicación al incorporarse al grupo). Deducciones por donativos a entidades sin fines de lucro. Ley 49 / 2002. Donaciones de carácter general. Ejercicio 2019. Con reiteración de donaciones a una misma entidad. Límite año 2029/30. Pendiente de aplicación en períodos futuros [03049]</t>
  </si>
  <si>
    <t>Deducciones totales trasladables a períodos siguientes (Deducciones del grupo + Deducciones pendientes de aplicación al incorporarse al grupo). Deducciones por donativos a entidades sin fines de lucro. Ley 49 / 2002. Donaciones de carácter general. Ejercicio 2020. Sin reiteración de donaciones a una misma entidad. Límite año 2030/31. Deducción pendiente / generada [03050]</t>
  </si>
  <si>
    <t>Deducciones totales trasladables a períodos siguientes (Deducciones del grupo + Deducciones pendientes de aplicación al incorporarse al grupo). Deducciones por donativos a entidades sin fines de lucro. Ley 49 / 2002. Donaciones de carácter general. Ejercicio 2020. Sin reiteración de donaciones a una misma entidad. Límite año 2030/31. Aplicado en esta liquidación [03051]</t>
  </si>
  <si>
    <t>Deducciones totales trasladables a períodos siguientes (Deducciones del grupo + Deducciones pendientes de aplicación al incorporarse al grupo). Deducciones por donativos a entidades sin fines de lucro. Ley 49 / 2002. Donaciones de carácter general. Ejercicio 2020. Con reiteración de donaciones a una misma entidad. Límite año 2030/31. Deducción pendiente / generada [03053]</t>
  </si>
  <si>
    <t>Deducciones totales trasladables a períodos siguientes (Deducciones del grupo + Deducciones pendientes de aplicación al incorporarse al grupo). Deducciones por donativos a entidades sin fines de lucro. Ley 49 / 2002. Donaciones de carácter general. Ejercicio 2020. Con reiteración de donaciones a una misma entidad. Límite año 2030/31. Aplicado en esta liquidación [03054]</t>
  </si>
  <si>
    <t>Deducciones totales trasladables a períodos siguientes (Deducciones del grupo + Deducciones pendientes de aplicación al incorporarse al grupo). Deducciones por donativos a entidades sin fines de lucro. Ley 49 / 2002. Donaciones de carácter general. Ejercicio 2020. Con reiteración de donaciones a una misma entidad. Límite año 2030/31. Pendiente de aplicación en períodos futuros [03055]</t>
  </si>
  <si>
    <t>Deducciones totales trasladables a períodos siguientes (Deducciones del grupo + Deducciones pendientes de aplicación al incorporarse al grupo). Deducciones por donativos a entidades sin fines de lucro. Ley 49 / 2002. Donaciones de carácter general. Ejercicio 2021. Sin reiteración de donaciones a una misma entidad. Límite año 2031/32.Deducción pendiente / generada. [03056]</t>
  </si>
  <si>
    <t>Deducciones totales trasladables a períodos siguientes (Deducciones del grupo + Deducciones pendientes de aplicación al incorporarse al grupo). Deducciones por donativos a entidades sin fines de lucro. Ley 49 / 2002. Donaciones de carácter general. Ejercicio 2021. Sin reiteración de donaciones a una misma entidad. Límite año 2031/32. Aplicado en esta liquidación [03057]</t>
  </si>
  <si>
    <t>Deducciones totales trasladables a períodos siguientes (Deducciones del grupo + Deducciones pendientes de aplicación al incorporarse al grupo). Deducciones por donativos a entidades sin fines de lucro. Ley 49 / 2002. Donaciones de carácter general. Ejercicio 2021. Sin reiteración de donaciones a una misma entidad. Límite año 2031/32. Pendiente de aplicación en períodos futuros [03058]</t>
  </si>
  <si>
    <t>Deducciones totales trasladables a períodos siguientes (Deducciones del grupo + Deducciones pendientes de aplicación al incorporarse al grupo). Deducciones por donativos a entidades sin fines de lucro. Ley 49 / 2002. Donaciones de carácter general. Ejercicio 2021. Con reiteración de donaciones a una misma entidad. Límite año 2031/32. Deducción pendiente / generada [03059]</t>
  </si>
  <si>
    <t>Deducciones totales trasladables a períodos siguientes (Deducciones del grupo + Deducciones pendientes de aplicación al incorporarse al grupo). Deducciones por donativos a entidades sin fines de lucro. Ley 49 / 2002. Donaciones de carácter general. Ejercicio 2021. Con reiteración de donaciones a una misma entidad. Límite año 2031/32. Aplicado en esta liquidación [03060]</t>
  </si>
  <si>
    <t>Deducciones totales trasladables a períodos siguientes (Deducciones del grupo + Deducciones pendientes de aplicación al incorporarse al grupo). Deducciones por donativos a entidades sin fines de lucro. Ley 49 / 2002. Donaciones de carácter general. Ejercicio 2021. Con reiteración de donaciones a una misma entidad. Límite año 2031/32. Pendiente de aplicación en períodos futuros [03061]</t>
  </si>
  <si>
    <t>Deducciones totales trasladables a períodos siguientes (Deducciones del grupo + Deducciones pendientes de aplicación al incorporarse al grupo). Deducciones por donativos a entidades sin fines de lucro. Ley 49 / 2002. Donaciones de carácter general. Ejercicio 2022. Sin reiteración de donaciones a una misma entidad. Límite año 2032/33. Deducción pendiente / generada [03062]</t>
  </si>
  <si>
    <t>Deducciones totales trasladables a períodos siguientes (Deducciones del grupo + Deducciones pendientes de aplicación al incorporarse al grupo). Deducciones por donativos a entidades sin fines de lucro. Ley 49 / 2002. Donaciones de carácter general. Ejercicio 2022. Sin reiteración de donaciones a una misma entidad. Límite año 2032/33. Aplicado en esta liquidación [03063]</t>
  </si>
  <si>
    <t>Deducciones totales trasladables a períodos siguientes (Deducciones del grupo + Deducciones pendientes de aplicación al incorporarse al grupo). Deducciones por donativos a entidades sin fines de lucro. Ley 49 / 2002. Donaciones de carácter general. Ejercicio 2022. Sin reiteración de donaciones a una misma entidad. Límite año 2032/33. Pendiente de aplicación en períodos futuros [03064]</t>
  </si>
  <si>
    <t>Deducciones totales trasladables a períodos siguientes (Deducciones del grupo + Deducciones pendientes de aplicación al incorporarse al grupo). Deducciones por donativos a entidades sin fines de lucro. Ley 49 / 2002. Donaciones de carácter general. Ejercicio 2022. Con reiteración de donaciones a una misma entidad. Límite año 2032/33. Deducción pendiente / generada [03065]</t>
  </si>
  <si>
    <t>Deducciones totales trasladables a períodos siguientes (Deducciones del grupo + Deducciones pendientes de aplicación al incorporarse al grupo). Deducciones por donativos a entidades sin fines de lucro. Ley 49 / 2002. Donaciones de carácter general. Ejercicio 2022. Con reiteración de donaciones a una misma entidad. Límite año 2032/33. Aplicado en esta liquidación [03066]</t>
  </si>
  <si>
    <t>Deducciones totales trasladables a períodos siguientes (Deducciones del grupo + Deducciones pendientes de aplicación al incorporarse al grupo). Deducciones por donativos a entidades sin fines de lucro. Ley 49 / 2002. Donaciones de carácter general. Ejercicio 2022. Con reiteración de donaciones a una misma entidad. Límite año 2032/33. Pendiente de aplicación en períodos futuros [03067]</t>
  </si>
  <si>
    <t>Deducciones I + D + i excluidas de límite. Opción art. 39.2 LIS. 2021(*): Innovación tecnológica (ITE). Deducciones totales trasladables a períodos siguientes (Deducciones del grupo + Deducciones pendientes de aplicación al incorporarse al grupo). Deducciones por donativos a entidades sin fines de lucro. Ley 49 / 2002. Donaciones de carácter general. Total. Deducción pendiente / generada [03077]</t>
  </si>
  <si>
    <t>Deducciones I + D + i excluidas de límite. Opción art. 39.2 LIS. 2021(*): Innovación tecnológica (ITE). Deducciones totales trasladables a períodos siguientes (Deducciones del grupo + Deducciones pendientes de aplicación al incorporarse al grupo). Deducciones por donativos a entidades sin fines de lucro. Ley 49 / 2002. Donaciones de carácter general. Total. Aplicado en esta liquidación [03078]</t>
  </si>
  <si>
    <t>Deducciones I + D + i excluidas de límite. Opción art. 39.2 LIS. 2021(*): Innovación tecnológica (ITE). Deducciones totales trasladables a períodos siguientes (Deducciones del grupo + Deducciones pendientes de aplicación al incorporarse al grupo). Deducciones por donativos a entidades sin fines de lucro. Ley 49 / 2002. Donaciones de carácter general. Total. Pendiente de aplicación en períodos futuros [03079]</t>
  </si>
  <si>
    <t>&lt;/T22014002&gt;</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</si>
  <si>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2015. Sin reiteración de donaciones a una misma entidad. Límite año 2025/26. Deducción pendiente / generada [03091]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</si>
  <si>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2015. Sin reiteración de donaciones a una misma entidad. Límite año 2025/26. Aplicado en esta liquidación [03092]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</si>
  <si>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2015. Con reiteración de donaciones a una misma entidad. Límite año 2025/26. Deducción pendiente / generada [03094]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</si>
  <si>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2015. Con reiteración de donaciones a una misma entidad. Límite año 2025/26. Aplicado en esta liquidación [03095]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</si>
  <si>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2016. Sin reiteración de donaciones a una misma entidad. Límite año 2026/27. Deducción pendiente / generada [03097]</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</si>
  <si>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2016. Sin reiteración de donaciones a una misma entidad. Límite año 2026/27. Aplicado en esta liquidación [03098]</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</si>
  <si>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2016. Sin reiteración de donaciones a una misma entidad. Límite año 2026/27. Pendiente de aplicación en períodos futuros [03099]</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</si>
  <si>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2016. Con reiteración de donaciones a una misma entidad. Límite año 2026/27. Deducción pendiente / generada [03100]</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</si>
  <si>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2016. Con reiteración de donaciones a una misma entidad. Límite año 2026/27. Aplicado en esta liquidación [03101]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</si>
  <si>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2016. Con reiteración de donaciones a una misma entidad. Límite año 2026/27. Pendiente de aplicación en períodos futuros [03102]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</si>
  <si>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2017. Sin reiteración de donaciones a una misma entidad. Límite año 2027/28. Deducción pendiente / generada [03103]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</si>
  <si>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2017. Sin reiteración de donaciones a una misma entidad. Límite año 2027/28. Aplicado en esta liquidación [03104]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</si>
  <si>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2017. Sin reiteración de donaciones a una misma entidad. Límite año 2027/28. Pendiente de aplicación en períodos futuros [03105]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</si>
  <si>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2017. Con reiteración de donaciones a una misma entidad. Límite año 2027/28. Deducción pendiente / generada [03106]</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</si>
  <si>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2017. Con reiteración de donaciones a una misma entidad. Límite año 2027/28. Aplicado en esta liquidación [03107]</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</si>
  <si>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2017. Con reiteración de donaciones a una misma entidad. Límite año 2027/28. Pendiente de aplicación en períodos futuros [03108]</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</si>
  <si>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2018. Sin reiteración de donaciones a una misma entidad. Límite año 2028/29. Deducción pendiente / generada [03109]</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</si>
  <si>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2018. Sin reiteración de donaciones a una misma entidad. Límite año 2028/29. Aplicado en esta liquidación [03110]</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</si>
  <si>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2018. Sin reiteración de donaciones a una misma entidad. Límite año 2028/29. Pendiente de aplicación en períodos futuros[03111]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</si>
  <si>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2018. Con reiteración de donaciones a una misma entidad. Límite año 2028/29. Deducción pendiente / generada [03112]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</si>
  <si>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2018. Con reiteración de donaciones a una misma entidad. Límite año 2028/29. Aplicado en esta liquidación [03113]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</si>
  <si>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2018. Con reiteración de donaciones a una misma entidad. Límite año 2028/29. Pendiente de aplicación en períodos futuros [03114]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</si>
  <si>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2019. Sin reiteración de donaciones a una misma entidad. Límite año 2029/30. Deducción pendiente / generada[03115]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</si>
  <si>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2019. Sin reiteración de donaciones a una misma entidad. Límite año 2029/30. Aplicado en esta liquidación [03116]</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</si>
  <si>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2019. Sin reiteración de donaciones a una misma entidad. Límite año 2029/30. Pendiente de generación en períodos futuros [03117]</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</si>
  <si>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2019. Con reiteración de donaciones a una misma entidad. Límite año 2029/30. Deducción pendiente / generada [03118]</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</si>
  <si>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2019. Con reiteración de donaciones a una misma entidad. Límite año 2029/30. Aplicado en esta liquidación [03119]</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</si>
  <si>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2019. Con reiteración de donaciones a una misma entidad. Límite año 2029/30. Pendiente de aplicación en períodos futuros [03120]</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</si>
  <si>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2020. Sin reiteración de donaciones a una misma entidad. Límite año 2030/31. Deducción pendiente / generada [03121]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</si>
  <si>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2020. Sin reiteración de donaciones a una misma entidad. Límite año 2030/31.Aplicado en esta liquidación [03122]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</si>
  <si>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2020. Sin reiteración de donaciones a una misma entidad. Límite año 2030/31. Pendiente de aplicación en períodos futuros [03123]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</si>
  <si>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2020. Con reiteración de donaciones a una misma entidad. Límite año 2030/31. Deducción pendiente / generada [03124]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</si>
  <si>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2020. Con reiteración de donaciones a una misma entidad. Límite año 2030/31. Aplicado en esta liquidación [03125]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</si>
  <si>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2020. Con reiteración de donaciones a una misma entidad. Límite año 2030/31. Pendiente de aplicación en períodos futuros [03126]</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</si>
  <si>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2021. Sin reiteración de donaciones a una misma entidad. Límite año 2031/32. Deducción pendiente / generada [03127]</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</si>
  <si>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2021. Sin reiteración de donaciones a una misma entidad. Límite año 2031/32. Aplicado en esta liquidación [03128]</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</si>
  <si>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2021. Sin reiteración de donaciones a una misma entidad. Límite año 2031/32. Pendiente de aplicación en períodos futuros [03129]</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</si>
  <si>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2021. Con reiteración de donaciones a una misma entidad. Límite año 2031/32. Deducción pendiente / generada [03130]</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</si>
  <si>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2021. Con reiteración de donaciones a una misma entidad. Límite año 2031/32. Aplicado en esta liquidación [03131]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</si>
  <si>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2021. Con reiteración de donaciones a una misma entidad. Límite año 2031/32. Pendiente de aplicación en períodos futuros [03132]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</si>
  <si>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2022. Sin reiteración de donaciones a una misma entidad. Límite año 2032/33. Deducción pendiente / generada [03133]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</si>
  <si>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2022. Sin reiteración de donaciones a una misma entidad. Límite año 2032/33. Aplicado en esta liquidación [03134]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</si>
  <si>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2022. Sin reiteración de donaciones a una misma entidad. Límite año 2032/33. Pendiente de aplicación en períodos futuros [03135]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</si>
  <si>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2022. Con reiteración de donaciones a una misma entidad. Límite año 2032/33. Deducción pendiente / generada [03136]</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</si>
  <si>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2022. Con reiteración de donaciones a una misma entidad. Límite año 2032/33. Aplicado en esta liquidación [03137]</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</si>
  <si>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2022. Con reiteración de donaciones a una misma entidad. Límite año 2032/33. Pendiente de aplicación en períodos futuros [03138]</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</si>
  <si>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Total. Deducción pendiente / generada [03173]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</si>
  <si>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Total. Aplicado en esta liquidación [03174]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</si>
  <si>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Total. Pendiente de aplicación en períodos futuros [03175]</t>
  </si>
  <si>
    <t>Deducciones totales trasladables a períodos siguientes (Deducciones del grupo + Deducciones pendientes de aplicación al incorporarse al grupo).  Deducciones por donativos a entidadees sin lines de luco. Ley 49/2002.Total deducciones a entidades sin fines de lucro (Ley 49/2002). Total. Deducción pendiente / generada [00598]</t>
  </si>
  <si>
    <t>Deducciones totales trasladables a períodos siguientes (Deducciones del grupo + Deducciones pendientes de aplicación al incorporarse al grupo). Deducciones por donativos a entidadees sin lines de luco. Ley 49/2002. Total deducciones a entidades sin fines de lucro (Ley 49/2002). Total.  Aplicado en esta liquidación [00565]</t>
  </si>
  <si>
    <t>Deducciones totales trasladables a períodos siguientes (Deducciones del grupo + Deducciones pendientes de aplicación al incorporarse al grupo). Deducciones por donativos a entidadees sin lines de luco. Ley 49/2002. Total deducciones a entidades sin fines de lucro (Ley 49/2002). Total. Pendientes de aplicación en períodos futuros [00895]</t>
  </si>
  <si>
    <t>Deducciones totales trasladables a períodos siguientes (Deducciones del grupo + Deducciones pendientes de aplicación al incorporarse al grupo). Deducciones por donativos a entidadees sin lines de luco. Ley 49/2002. Base de la deducción por donaciones a entidades sin fines de lucro del período impositivo. Donaciones del período impositivo efectuadas a entidades sin fines de lucro (Ley 49/2002) [00974]</t>
  </si>
  <si>
    <t>&lt;/T22014003&gt;</t>
  </si>
  <si>
    <t>Deducciones I + D + i excluidas de límite. Opción art. 39.2 LIS. 2013: Investigación y desarrollo (CTE). Deducción pendiente [00918]</t>
  </si>
  <si>
    <t>Deducciones I + D + i excluidas de límite. Opción art. 39.2 LIS. 2013: Investigación y desarrollo (CTE). Deducción reducida [00919]</t>
  </si>
  <si>
    <t>Deducciones I + D + i excluidas de límite. Opción art. 39.2 LIS. 2013: Investigación y desarrollo (CTE). Importe deducible en cuota [00574]</t>
  </si>
  <si>
    <t>Deducciones I + D + i excluidas de límite. Opción art. 39.2 LIS. 2013: Investigación y desarrollo (CTE). Abono por insuficiencia de cuota [00580]</t>
  </si>
  <si>
    <t xml:space="preserve">Deducciones I + D + i excluidas de límite. Opción art. 39.2 LIS. 2013: Innovación tecnológica (ITE). Deducción pendiente [00589] </t>
  </si>
  <si>
    <t>Deducciones I + D + i excluidas de límite. Opción art. 39.2 LIS. 2013: Innovación tecnológica (ITE). Deducción reducida [00976]</t>
  </si>
  <si>
    <t>Deducciones I + D + i excluidas de límite. Opción art. 39.2 LIS. 2013: Innovación tecnológica (ITE). Importe deducible en cuota [00977]</t>
  </si>
  <si>
    <t>Deducciones I + D + i excluidas de límite. Opción art. 39.2 LIS. 2013: Innovación tecnológica (ITE). Abono por insuficiencia de cuota [00978]</t>
  </si>
  <si>
    <t>Deducciones I + D + i excluidas de límite. Opción art. 39.2 LIS. 2014: Investigación y desarrollo (CTE). Deducción pendiente [00737]</t>
  </si>
  <si>
    <t>Deducciones I + D + i excluidas de límite. Opción art. 39.2 LIS. 2014: Investigación y desarrollo (CTE). Deducción reducida [00741]</t>
  </si>
  <si>
    <t>Deducciones I + D + i excluidas de límite. Opción art. 39.2 LIS. 2014: Investigación y desarrollo (CTE). Abono por insuficiencia de cuota [00771]</t>
  </si>
  <si>
    <t>Deducciones I + D + i excluidas de límite. Opción art. 39.2 LIS. 2014: Innovación tecnológica (ITE). Deducción pendiente [00791]</t>
  </si>
  <si>
    <t>Deducciones I + D + i excluidas de límite. Opción art. 39.2 LIS. 2014: Innovación tecnológica (ITE). Deducción reducida [00822]</t>
  </si>
  <si>
    <t>Deducciones I + D + i excluidas de límite. Opción art. 39.2 LIS. 2014: Innovación tecnológica (ITE). Importe deducible en cuota [00823]</t>
  </si>
  <si>
    <t>Deducciones I + D + i excluidas de límite. Opción art. 39.2 LIS. 2014: Innovación tecnológica (ITE). Abono por insuficiencia de cuota [00772]</t>
  </si>
  <si>
    <t>Deducciones I + D + i excluidas de límite. Opción art. 39.2 LIS. 2015: Innovación y desarrollo (CTE). Deducción pendiente [03326]</t>
  </si>
  <si>
    <t>Deducciones I + D + i excluidas de límite. Opción art. 39.2 LIS. 2015: Investigación y desarrollo (CTE). Deducción reducida [03327]</t>
  </si>
  <si>
    <t>Deducciones I + D + i excluidas de límite. Opción art. 39.2 LIS. 2015: Investigación y desarrollo (CTE). Importe deducible en cuota [03328]</t>
  </si>
  <si>
    <t>Deducciones I + D + i excluidas de límite. Opción art. 39.2 LIS. 2015: Investigación y desarrollo (CTE). Abono por insuficiencia de cuota [03329]</t>
  </si>
  <si>
    <t>Deducciones I + D + i excluidas de límite. Opción art. 39.2 LIS. 2015: Innovación tecnológica (ITE). Deducción pendiente [03330]</t>
  </si>
  <si>
    <t>Deducciones I + D + i excluidas de límite. Opción art. 39.2 LIS. 2015: Innovación tecnológica (ITE). Deducción reducida [03331]</t>
  </si>
  <si>
    <t>Deducciones I + D + i excluidas de límite. Opción art. 39.2 LIS. 2015: Innovación tecnológica (ITE). Importe deducible en cuota [03332]</t>
  </si>
  <si>
    <t>Deducciones I + D + i excluidas de límite. Opción art. 39.2 LIS. 2015: Innovación tecnológica (ITE). Abono por insuficiencia de cuota [03333]</t>
  </si>
  <si>
    <t>Deducciones I + D + i excluidas de límite. Opción art. 39.2 LIS. 2016: Innovación y desarrollo (CTE). Deducción pendiente [02221]</t>
  </si>
  <si>
    <t>Deducciones I + D + i excluidas de límite. Opción art. 39.2 LIS. 2016: Investigación y desarrollo (CTE). Deducción reducida [02222]</t>
  </si>
  <si>
    <t>Deducciones I + D + i excluidas de límite. Opción art. 39.2 LIS. 2016: Investigación y desarrollo (CTE). Importe deducible en cuota [02223]</t>
  </si>
  <si>
    <t>Deducciones I + D + i excluidas de límite. Opción art. 39.2 LIS. 2016: Investigación y desarrollo (CTE). Abono por insuficiencia de cuota [02224]</t>
  </si>
  <si>
    <t>Deducciones I + D + i excluidas de límite. Opción art. 39.2 LIS. 2016: Innovación tecnológica (ITE). Deducción pendiente [02225]</t>
  </si>
  <si>
    <t>Deducciones I + D + i excluidas de límite. Opción art. 39.2 LIS. 2016: Innovación tecnológica (ITE). Deducción reducida [02226]</t>
  </si>
  <si>
    <t>Deducciones I + D + i excluidas de límite. Opción art. 39.2 LIS. 2016: Innovación tecnológica (ITE). Importe deducible en cuota [02227]</t>
  </si>
  <si>
    <t>Deducciones I + D + i excluidas de límite. Opción art. 39.2 LIS. 2016: Innovación tecnológica (ITE). Abono por insuficiencia de cuota [02228]</t>
  </si>
  <si>
    <t>Deducciones I + D + i excluidas de límite. Opción art. 39.2 LIS. 2017: Innovación y desarrollo (CTE). Deducción pendiente [01148]</t>
  </si>
  <si>
    <t>Deducciones I + D + i excluidas de límite. Opción art. 39.2 LIS. 2017: Investigación y desarrollo (CTE). Deducción reducida [01149]</t>
  </si>
  <si>
    <t>Deducciones I + D + i excluidas de límite. Opción art. 39.2 LIS. 2017: Investigación y desarrollo (CTE). Importe deducible en cuota [01150]</t>
  </si>
  <si>
    <t>Deducciones I + D + i excluidas de límite. Opción art. 39.2 LIS. 2017: Investigación y desarrollo (CTE). Abono por insuficiencia de cuota [01151]</t>
  </si>
  <si>
    <t>Deducciones I + D + i excluidas de límite. Opción art. 39.2 LIS. 2017: Innovación tecnológica (ITE). Deducción pendiente [01152]</t>
  </si>
  <si>
    <t>Deducciones I + D + i excluidas de límite. Opción art. 39.2 LIS. 2017: Innovación tecnológica (ITE). Deducción reducida [01153]</t>
  </si>
  <si>
    <t>Deducciones I + D + i excluidas de límite. Opción art. 39.2 LIS. 2017: Innovación tecnológica (ITE). Importe deducible en cuota [01154]</t>
  </si>
  <si>
    <t>Deducciones I + D + i excluidas de límite. Opción art. 39.2 LIS. 2017: Innovación tecnológica (ITE). Abono por insuficiencia de cuota [01155]</t>
  </si>
  <si>
    <t>Deducciones I + D + i excluidas de límite. Opción art. 39.2 LIS. 2018: Innovación y desarrollo (CTE). Deducción pendiente [02766]</t>
  </si>
  <si>
    <t>Deducciones I + D + i excluidas de límite. Opción art. 39.2 LIS. 2018: Investigación y desarrollo (CTE). Deducción reducida [02767]</t>
  </si>
  <si>
    <t>Deducciones I + D + i excluidas de límite. Opción art. 39.2 LIS. 2018: Investigación y desarrollo (CTE). Importe deducible en cuota [02768]</t>
  </si>
  <si>
    <t>Deducciones I + D + i excluidas de límite. Opción art. 39.2 LIS. 2018: Investigación y desarrollo (CTE). Abono por insuficiencia de cuota [02769]</t>
  </si>
  <si>
    <t>Deducciones I + D + i excluidas de límite. Opción art. 39.2 LIS. 2018: Innovación tecnológica (ITE). Deducción pendiente [02770]</t>
  </si>
  <si>
    <t>Deducciones I + D + i excluidas de límite. Opción art. 39.2 LIS. 2018: Innovación tecnológica (ITE). Deducción reducida [02771]</t>
  </si>
  <si>
    <t>Deducciones I + D + i excluidas de límite. Opción art. 39.2 LIS. 2018: Innovación tecnológica (ITE). Importe deducible en cuota [02772]</t>
  </si>
  <si>
    <t>Deducciones I + D + i excluidas de límite. Opción art. 39.2 LIS. 2018: Innovación tecnológica (ITE). Abono por insuficiencia de cuota [02773]</t>
  </si>
  <si>
    <t>Deducciones I + D + i excluidas de límite. Opción art. 39.2 LIS. 2019: Innovación y desarrollo (CTE). Deducción pendiente [01231]</t>
  </si>
  <si>
    <t>Deducciones I + D + i excluidas de límite. Opción art. 39.2 LIS. 2019: Investigación y desarrollo (CTE). Deducción reducida [01232]</t>
  </si>
  <si>
    <t>Deducciones I + D + i excluidas de límite. Opción art. 39.2 LIS. 2019: Investigación y desarrollo (CTE). Importe deducible en cuota [01233]</t>
  </si>
  <si>
    <t>Deducciones I + D + i excluidas de límite. Opción art. 39.2 LIS. 2019: Innovación tecnológica (CTE). Abono por insuficiencia de cuota [01234]</t>
  </si>
  <si>
    <t>Deducciones I + D + i excluidas de límite. Opción art. 39.2 LIS. 2019: Innovación tecnológica (ITE). Deducción pendiente [01235]</t>
  </si>
  <si>
    <t>Deducciones I + D + i excluidas de límite. Opción art. 39.2 LIS. 2019: Innovación tecnológica (ITE). Deducción reducida [01236]</t>
  </si>
  <si>
    <t>Deducciones I + D + i excluidas de límite. Opción art. 39.2 LIS. 2019: Innovación tecnológica (ITE). Importe deducible en cuota [01237]</t>
  </si>
  <si>
    <t>Deducciones I + D + i excluidas de límite. Opción art. 39.2 LIS. 2019: Innovación tecnológica (ITE). Abono por insuficiencia de cuota [01238]</t>
  </si>
  <si>
    <t>Deducciones I + D + i excluidas de límite. Opción art. 39.2 LIS. 2020: Innovación y desarrollo (CTE). Deducción pendiente [02405]</t>
  </si>
  <si>
    <t>Deducciones I + D + i excluidas de límite. Opción art. 39.2 LIS. 2020: Investigación y desarrollo (CTE). Deducción reducida [02406]</t>
  </si>
  <si>
    <t>Deducciones I + D + i excluidas de límite. Opción art. 39.2 LIS. 2020: Investigación y desarrollo (CTE). Importe deducible en cuota [02407]</t>
  </si>
  <si>
    <t>Deducciones I + D + i excluidas de límite. Opción art. 39.2 LIS. 2020: Investigación y desarrollo (CTE). Abono por insuficiencia de cuota [02408]</t>
  </si>
  <si>
    <t>Deducciones I + D + i excluidas de límite. Opción art. 39.2 LIS. 2020: Innovación tecnológica (ITE). Deducción pendiente [02409]</t>
  </si>
  <si>
    <t>Deducciones I + D + i excluidas de límite. Opción art. 39.2 LIS. 2020: Innovación tecnológica (ITE). Deducción reducida [02410]</t>
  </si>
  <si>
    <t>Deducciones I + D + i excluidas de límite. Opción art. 39.2 LIS. 2020: Innovación tecnológica (ITE). Importe deducible en cuota [02411]</t>
  </si>
  <si>
    <t>Deducciones I + D + i excluidas de límite. Opción art. 39.2 LIS. 2020: Innovación tecnológica (ITE). Abono por insuficiencia de cuota [02412]</t>
  </si>
  <si>
    <t>Deducciones I + D + i excluidas de límite. Opción art. 39.2 LIS. 2021: Investigación y desarrollo (CTE). Deducción pendiente  [03176]</t>
  </si>
  <si>
    <t>Deducciones I + D + i excluidas de límite. Opción art. 39.2 LIS. 2021: Investigación y desarrollo (CTE). Deducción reducida [03177]</t>
  </si>
  <si>
    <t>Deducciones I + D + i excluidas de límite. Opción art. 39.2 LIS. 2021: Investigación y desarrollo (CTE). Importe deducible en cuota [03178]</t>
  </si>
  <si>
    <t>Deducciones I + D + i excluidas de límite. Opción art. 39.2 LIS. 2021: Investigación y desarrollo (CTE). Abono por insuficiencia de cuota [03179]</t>
  </si>
  <si>
    <t>Deducciones I + D + i excluidas de límite. Opción art. 39.2 LIS. 2021: Innovación tecnológica (ITE). Deducción pendiente [03180]</t>
  </si>
  <si>
    <t>Deducciones I + D + i excluidas de límite. Opción art. 39.2 LIS. 2021: Innovación tecnológica (ITE). Deducción reducida [03181]</t>
  </si>
  <si>
    <t>Deducciones I + D + i excluidas de límite. Opción art. 39.2 LIS. 2021: Innovación tecnológica (ITE). Importe deducible en cuota [03182]</t>
  </si>
  <si>
    <t>Deducciones I + D + i excluidas de límite. Opción art. 39.2 LIS. 2021: Innovación tecnológica (ITE). Abono por insuficiencia de cuota [03183]</t>
  </si>
  <si>
    <t>Deducciones I + D + i excluidas de límite. Opción art. 39.2 LIS. 2022: Investigación y desarrollo (CTE). Deducción pendiente  [02050]</t>
  </si>
  <si>
    <t>Deducciones I + D + i excluidas de límite. Opción art. 39.2 LIS. 2022: Investigación y desarrollo (CTE). Deducción reducida [02051]</t>
  </si>
  <si>
    <t>Deducciones I + D + i excluidas de límite. Opción art. 39.2 LIS. 2022: Investigación y desarrollo (CTE). Importe deducible en cuota  [02052]</t>
  </si>
  <si>
    <t>Deducciones I + D + i excluidas de límite. Opción art. 39.2 LIS. 2022:Investigación y desarrollo (CTE). Abono por insuficiencia de cuota  [02053]</t>
  </si>
  <si>
    <t>Deducciones I + D + i excluidas de límite. Opción art. 39.2 LIS. 2022: Innovación tecnológica (ITE). Deducción pendiente [02054]</t>
  </si>
  <si>
    <t>Deducciones I + D + i excluidas de límite. Opción art. 39.2 LIS. 2022: Innovación tecnológica (ITE). Deducción reducida [02055]</t>
  </si>
  <si>
    <t>Deducciones I + D + i excluidas de límite. Opción art. 39.2 LIS. 2022: Innovación tecnológica (ITE). Importe deducible en cuota [02056]</t>
  </si>
  <si>
    <t>Deducciones I + D + i excluidas de límite. Opción art. 39.2 LIS. 2022: Innovación tecnológica (ITE). Abono por insuficiencia de cuota [02057]</t>
  </si>
  <si>
    <t>Deducciones I + D + i excluidas de límite. Opción art. 39.2 LIS. Total. Deducción pendiente [00183]</t>
  </si>
  <si>
    <t>Deducciones I + D + i excluidas de límite. Opción art. 39.2 LIS. Total. Deducción reducida [00185]</t>
  </si>
  <si>
    <t>Deducciones I + D + i excluidas de límite. Opción art. 39.2 LIS. Total. Importe deducible en cuota [00186]</t>
  </si>
  <si>
    <t>Deducciones I + D + i excluidas de límite. Opción art. 39.2 LIS. Total. Abono por insuficiencia de cuota [00436]</t>
  </si>
  <si>
    <t>Deducciones I + D + i excluidas de límite. Opción art. 39.2 LIS. Información adicional para el cálculo de límites de deducciones. Gastos de investigación y desarrollo del período impositivo [01934]</t>
  </si>
  <si>
    <t>&lt;/T22014004&gt;</t>
  </si>
  <si>
    <t>Deducción por reversión de medidas temporales (D.T. 37ª.1 LIS). Base de deducción. 2015  [03334]</t>
  </si>
  <si>
    <t>Deducción por reversión de medidas temporales (D.T. 37ª.1 LIS). Importe generado/pendiente al principio del período. 2015 [03335]</t>
  </si>
  <si>
    <t>Deducción por reversión de medidas temporales (D.T. 37ª.1 LIS). Importe aplicado. 2015 [03336]</t>
  </si>
  <si>
    <t>Deducción por reversión de medidas temporales (D.T. 37ª.1 LIS). Importe pendiente. 2015 [03337]</t>
  </si>
  <si>
    <t>Deducción por reversión de medidas temporales (D.T. 37ª.1 LIS). Base de deducción. 2016. [03338]</t>
  </si>
  <si>
    <t>Deducción por reversión de medidas temporales (D.T. 37ª.1 LIS). Importe generado/pendiente al principio del período. 2016. [03339]</t>
  </si>
  <si>
    <t>Deducción por reversión de medidas temporales (D.T. 37ª.1 LIS). Importe aplicado. 2016. [03340]</t>
  </si>
  <si>
    <t>Deducción por reversión de medidas temporales (D.T. 37ª.1 LIS). Importe pendiente. 2016. [03341]</t>
  </si>
  <si>
    <t>Deducción por reversión de medidas temporales (D.T. 37ª.1 LIS). Base de deducción. 2017. [02229]</t>
  </si>
  <si>
    <t>Deducción por reversión de medidas temporales (D.T. 37ª.1 LIS). Importe generado/pendiente al principio del período. 2017. [02230]</t>
  </si>
  <si>
    <t>Deducción por reversión de medidas temporales (D.T. 37ª.1 LIS). Importe aplicado. 2017. [02231]</t>
  </si>
  <si>
    <t>Deducción por reversión de medidas temporales (D.T. 37ª.1 LIS). Importe pendiente. 2017. [02232]</t>
  </si>
  <si>
    <t>Deducción por reversión de medidas temporales (D.T. 37ª.1 LIS). Base de deducción. 2018. [01156]</t>
  </si>
  <si>
    <t>Deducción por reversión de medidas temporales (D.T. 37ª.1 LIS). Importe generado/pendiente al principio del período. 2018. [01157]</t>
  </si>
  <si>
    <t>Deducción por reversión de medidas temporales (D.T. 37ª.1 LIS). Importe aplicado. 2018 [01158]</t>
  </si>
  <si>
    <t>Deducción por reversión de medidas temporales (D.T. 37ª.1 LIS). Importe pendiente. 2018. [01159]</t>
  </si>
  <si>
    <t>Deducción por reversión de medidas temporales (D.T. 37ª.1 LIS). Base de deducción. 2019. [02777]</t>
  </si>
  <si>
    <t>Deducción por reversión de medidas temporales (D.T. 37ª.1 LIS). Importe generado/pendiente al principio del período. 2019. [02778]</t>
  </si>
  <si>
    <t>Deducción por reversión de medidas temporales (D.T. 37ª.1 LIS). Importe aplicado. 2019. [02779]</t>
  </si>
  <si>
    <t>Deducción por reversión de medidas temporales (D.T. 37ª.1 LIS). Importe pendiente. 2019. [02780]</t>
  </si>
  <si>
    <t>Deducción por reversión de medidas temporales (D.T. 37ª.1 LIS). Base de deducción. 2020. [01254]</t>
  </si>
  <si>
    <t>Deducción por reversión de medidas temporales (D.T. 37ª.1 LIS). Importe generado/pendiente al principio del período. 2020. [01255]</t>
  </si>
  <si>
    <t>Deducción por reversión de medidas temporales (D.T. 37ª.1 LIS). Importe aplicado. 2020. [01256]</t>
  </si>
  <si>
    <t>Deducción por reversión de medidas temporales (D.T. 37ª.1 LIS). Importe pendiente. 2020. [01257]</t>
  </si>
  <si>
    <t>Deducción por reversión de medidas temporales (D.T. 37ª.1 LIS). Base de deducción. 2021. [02416]</t>
  </si>
  <si>
    <t>Deducción por reversión de medidas temporales (D.T. 37ª.1 LIS). Importe generado/pendiente al principio del período. 2021. [02417]</t>
  </si>
  <si>
    <t>Deducción por reversión de medidas temporales (D.T. 37ª.1 LIS). Importe aplicado. 2021. [02418]</t>
  </si>
  <si>
    <t>Deducción por reversión de medidas temporales (D.T. 37ª.1 LIS). Importe pendiente. 2021. [02419]</t>
  </si>
  <si>
    <t>Deducción por reversión de medidas temporales (D.T. 37ª.1 LIS). Base de deducción.  2022. [03184]</t>
  </si>
  <si>
    <t>Deducción por reversión de medidas temporales (D.T. 37ª.1 LIS). Importe generado/pendiente al principio del período. 2022. [03185]</t>
  </si>
  <si>
    <t>Deducción por reversión de medidas temporales (D.T. 37ª.1 LIS). Importe aplicado. 2022. [03186]</t>
  </si>
  <si>
    <t>Deducción por reversión de medidas temporales (D.T. 37ª.1 LIS). Importe pendiente. 2022. [03187]</t>
  </si>
  <si>
    <t>Deducción por reversión de medidas temporales (D.T. 37ª.1 LIS). Base de deducción. Total. [03342]</t>
  </si>
  <si>
    <t>Deducción por reversión de medidas temporales (D.T. 37ª.1 LIS). Importe generado/pendiente al principio del período. Total [03343]</t>
  </si>
  <si>
    <t>Deducción por reversión de medidas temporales (D.T. 37ª.1 LIS). Importe aplicado. Total. [03344]</t>
  </si>
  <si>
    <t>Deducción por reversión de medidas temporales (D.T. 37ª.1 LIS). Importe pendiente. Total. [03345]</t>
  </si>
  <si>
    <t>Deducción por reversión de medidas temporales (DT 37ª.2 LIS). Base de deducción. 2015 [03346]</t>
  </si>
  <si>
    <t>Deducción por reversión de medidas temporales (DT 37ª.2 LIS). Importe generado/pendiente al principio del período. 2015 [03347]</t>
  </si>
  <si>
    <t>Deducción por reversión de medidas temporales (DT 37ª.2 LIS). Importe aplicado. 2015 [03348]</t>
  </si>
  <si>
    <t>Deducción por reversión de medidas temporales (DT 37ª.2 LIS). Importe pendiente.  2015 [03349]</t>
  </si>
  <si>
    <t>Deducción por reversión de medidas temporales (DT 37ª.2 LIS). Base de deducción. 2016. [03350]</t>
  </si>
  <si>
    <t>Deducción por reversión de medidas temporales (DT 37ª.2 LIS). Importe generado/pendiente al principio del período. 2016. [03351]</t>
  </si>
  <si>
    <t>Deducción por reversión de medidas temporales (DT 37ª.2 LIS). Importe aplicado. 2016. [03352]</t>
  </si>
  <si>
    <t>Deducción por reversión de medidas temporales (DT 37ª.2 LIS). Importe pendiente.  2016. [03353]</t>
  </si>
  <si>
    <t>Deducción por reversión de medidas temporales (DT 37ª.2 LIS). Base de deducción. 2017. [02261]</t>
  </si>
  <si>
    <t>Deducción por reversión de medidas temporales (DT 37ª.2 LIS). Importe generado/pendiente al principio del período. 2017. [02262]</t>
  </si>
  <si>
    <t>Deducción por reversión de medidas temporales (DT 37ª.2 LIS). Importe aplicado. 2017. [02263]</t>
  </si>
  <si>
    <t>Deducción por reversión de medidas temporales (DT 37ª.2 LIS). Importe pendiente.  2017. [02264]</t>
  </si>
  <si>
    <t>Deducción por reversión de medidas temporales (DT 37ª.2 LIS). Base de deducción. 2018. [01160]</t>
  </si>
  <si>
    <t>Deducción por reversión de medidas temporales (DT 37ª.2 LIS). Importe generado/pendiente al principio del período. 2018. [01161]</t>
  </si>
  <si>
    <t>Deducción por reversión de medidas temporales (DT 37ª.2 LIS). Importe aplicado. 2018. [01162]</t>
  </si>
  <si>
    <t>Deducción por reversión de medidas temporales (DT 37ª.2 LIS). Importe pendiente.  2018. [01163]</t>
  </si>
  <si>
    <t>Deducción por reversión de medidas temporales (DT 37ª.2 LIS). Base de deducción. 2019. [02781]</t>
  </si>
  <si>
    <t>Deducción por reversión de medidas temporales (DT 37ª.2 LIS). Importe generado/pendiente al principio del período. 2019. [02782]</t>
  </si>
  <si>
    <t>Deducción por reversión de medidas temporales (DT 37ª.2 LIS). Importe aplicado. 2019. [02783]</t>
  </si>
  <si>
    <t>Deducción por reversión de medidas temporales (DT 37ª.2 LIS). Importe pendiente.  2019. [02784]</t>
  </si>
  <si>
    <t>Deducción por reversión de medidas temporales (DT 37ª.2 LIS). Base de deducción. 2020. [01258]</t>
  </si>
  <si>
    <t>Deducción por reversión de medidas temporales (DT 37ª.2 LIS). Importe generado/pendiente al principio del período. 2020. [01259]</t>
  </si>
  <si>
    <t>Deducción por reversión de medidas temporales (DT 37ª.2 LIS). Importe aplicado. 2020. [01260]</t>
  </si>
  <si>
    <t>Deducción por reversión de medidas temporales (DT 37ª.2 LIS). Importe pendiente.  2020. [01261]</t>
  </si>
  <si>
    <t>Deducción por reversión de medidas temporales (DT 37ª.2 LIS). Base de deducción. 2021. [02420]</t>
  </si>
  <si>
    <t>Deducción por reversión de medidas temporales (DT 37ª.2 LIS). Importe generado/pendiente al principio del período. 2021. [02421]</t>
  </si>
  <si>
    <t>Deducción por reversión de medidas temporales (DT 37ª.2 LIS). Importe aplicado. 2021. [02422]</t>
  </si>
  <si>
    <t>Deducción por reversión de medidas temporales (DT 37ª.2 LIS). Importe pendiente.  2021. [02423]</t>
  </si>
  <si>
    <t>Deducción por reversión de medidas temporales (DT 37ª.2 LIS). Base de deducción. 2022. [03188]</t>
  </si>
  <si>
    <t>Deducción por reversión de medidas temporales (DT 37ª.2 LIS). Importe generado/pendiente al principio del período. 2022. [03189]</t>
  </si>
  <si>
    <t>Deducción por reversión de medidas temporales (DT 37ª.2 LIS). Importe aplicado. 2022. [03190]</t>
  </si>
  <si>
    <t>Deducción por reversión de medidas temporales (DT 37ª.2 LIS). Importe pendiente.  2022. [03191]</t>
  </si>
  <si>
    <t>Deducción por reversión de medidas temporales (DT 37ª.2 LIS). Base de deducción. Total [03354]</t>
  </si>
  <si>
    <t>Deducción por reversión de medidas temporales (DT 37ª.2 LIS). Importe generado/pendiente al principio del período. Total [03355]</t>
  </si>
  <si>
    <t>Deducción por reversión de medidas temporales (DT 37ª.2 LIS). Importe aplicado. Total [03356]</t>
  </si>
  <si>
    <t>Deducción por reversión de medidas temporales (DT 37ª.2 LIS). Importe pendiente.  Total [03357]</t>
  </si>
  <si>
    <t>&lt;/T22014005&gt;</t>
  </si>
  <si>
    <t>Deducciones del grupo. Deducciones para incentivar determinadas actividades (Cap. IV Tít VI, DT 24ª.3 LIS y art. 27.3 primero Ley 49/2002). Deducciones generadas en períodos anteriores. Ejercicio 2007. Deducción  pendiente / generada  [01829]</t>
  </si>
  <si>
    <t>Deducciones del grupo. Deducciones para incentivar determinadas actividades (Cap. IV Tít VI, DT 24ª.3 LIS y art. 27.3 primero Ley 49/2002). Deducciones generadas en períodos anteriores. Ejercicio 2007. Aplicado en esta liquidación [01830]</t>
  </si>
  <si>
    <t>Deducciones del grupo. Deducciones para incentivar determinadas actividades (Cap. IV Tít VI, DT 24ª.3 LIS y art. 27.3 primero Ley 49/2002). Deducciones generadas en períodos anteriores. Ejercicio 2008. Deducción  pendiente / generada  [01832]</t>
  </si>
  <si>
    <t>Deducciones del grupo. Deducciones para incentivar determinadas actividades (Cap. IV Tít VI, DT 24ª.3 LIS y art. 27.3 primero Ley 49/2002). Deducciones generadas en períodos anteriores. Ejercicio 2008. Aplicado en esta liquidación [01833]</t>
  </si>
  <si>
    <t>Deducciones del grupo. Deducciones para incentivar determinadas actividades (Cap. IV Tít VI, DT 24ª.3 LIS y art. 27.3 primero Ley 49/2002). Deducciones generadas en períodos anteriores. Ejercicio 2008. Pendiente de aplicación en períodos futuros [01834]</t>
  </si>
  <si>
    <t>Deducciones del grupo. Deducciones para incentivar determinadas actividades (Cap. IV Tít VI, DT 24ª.3 LIS y art. 27.3 primero Ley 49/2002). Deducciones generadas en períodos anteriores. Ejercicio 2009. Deducción  pendiente / generada  [02230]</t>
  </si>
  <si>
    <t>Deducciones del grupo. Deducciones para incentivar determinadas actividades (Cap. IV Tít VI, DT 24ª.3 LIS y art. 27.3 primero Ley 49/2002). Deducciones generadas en períodos anteriores. Ejercicio 2009. Aplicado en esta liquidación [02231]</t>
  </si>
  <si>
    <t>Deducciones del grupo. Deducciones para incentivar determinadas actividades (Cap. IV Tít VI, DT 24ª.3 LIS y art. 27.3 primero Ley 49/2002). Deducciones generadas en períodos anteriores. Ejercicio 2009. Pendiente de aplicación en períodos futuros [02232]</t>
  </si>
  <si>
    <t>Deducciones del grupo. Deducciones para incentivar determinadas actividades (Cap. IV Tít VI, DT 24ª.3 LIS y art. 27.3 primero Ley 49/2002). Deducciones generadas en períodos anteriores. Ejercicio 2010. Deducción  pendiente / generada  [02335]</t>
  </si>
  <si>
    <t>Deducciones del grupo. Deducciones para incentivar determinadas actividades (Cap. IV Tít VI, DT 24ª.3 LIS y art. 27.3 primero Ley 49/2002). Deducciones generadas en períodos anteriores. Ejercicio 2010. Aplicado en esta liquidación [02336]</t>
  </si>
  <si>
    <t>Deducciones del grupo. Deducciones para incentivar determinadas actividades (Cap. IV Tít VI, DT 24ª.3 LIS y art. 27.3 primero Ley 49/2002). Deducciones generadas en períodos anteriores. Ejercicio 2010. Pendiente de aplicación en períodos futuros [02337]</t>
  </si>
  <si>
    <t>Deducciones del grupo. Deducciones para incentivar determinadas actividades (Cap. IV Tít VI, DT 24ª.3 LIS y art. 27.3 primero Ley 49/2002). Deducciones generadas en períodos anteriores. Ejercicio 2011. Deducción  pendiente / generada  [01835]</t>
  </si>
  <si>
    <t>Deducciones del grupo. Deducciones para incentivar determinadas actividades (Cap. IV Tít VI, DT 24ª.3 LIS y art. 27.3 primero Ley 49/2002). Deducciones generadas en períodos anteriores. Ejercicio 2011. Aplicado en esta liquidación [01836]</t>
  </si>
  <si>
    <t>Deducciones del grupo. Deducciones para incentivar determinadas actividades (Cap. IV Tít VI, DT 24ª.3 LIS y art. 27.3 primero Ley 49/2002). Deducciones generadas en períodos anteriores. Ejercicio 2011. Pendiente de aplicación en períodos futuros [01837]</t>
  </si>
  <si>
    <t>Deducciones del grupo. Deducciones para incentivar determinadas actividades (Cap. IV Tít VI, DT 24ª.3 LIS y art. 27.3 primero Ley 49/2002). Deducciones generadas en períodos anteriores. Ejercicio 2012.Deducción  pendiente / generada  [02450]</t>
  </si>
  <si>
    <t>Deducciones del grupo. Deducciones para incentivar determinadas actividades (Cap. IV Tít VI, DT 24ª.3 LIS y art. 27.3 primero Ley 49/2002). Deducciones generadas en períodos anteriores. Ejercicio 2012. Aplicado en esta liquidación [02451]</t>
  </si>
  <si>
    <t>Deducciones del grupo. Deducciones para incentivar determinadas actividades (Cap. IV Tít VI, DT 24ª.3 LIS y art. 27.3 primero Ley 49/2002). Deducciones generadas en períodos anteriores. Ejercicio 2012. Pendiente de aplicación en períodos futuros [02452]</t>
  </si>
  <si>
    <t>Deducciones del grupo. Deducciones para incentivar determinadas actividades (Cap. IV Tít VI, DT 24ª.3 LIS y art. 27.3 primero Ley 49/2002). Deducciones generadas en períodos anteriores. Ejercicio 2013. Suma de deducciones excepto I+D+i.Deducción  pendiente / generada  [03022]</t>
  </si>
  <si>
    <t>Deducciones del grupo. Deducciones para incentivar determinadas actividades (Cap. IV Tít VI, DT 24ª.3 LIS y art. 27.3 primero Ley 49/2002). Deducciones generadas en períodos anteriores. Ejercicio 2013. Suma de deducciones excepto I+D+i.Aplicado en esta liquidación [03023]</t>
  </si>
  <si>
    <t>Deducciones del grupo. Deducciones para incentivar determinadas actividades (Cap. IV Tít VI, DT 24ª.3 LIS y art. 27.3 primero Ley 49/2002). Deducciones generadas en períodos anteriores. Ejercicio 2013.Suma de deducciones excepto I+D+I.Pendiente de aplicación en períodos futuros [03024]</t>
  </si>
  <si>
    <t>Deducciones del grupo. Deducciones para incentivar determinadas actividades (Cap. IV Tít VI, DT 24ª.3 LIS y art. 27.3 primero Ley 49/2002). Deducciones generadas en períodos anteriores. Ejercicio 2013. Investigación y desarrollo (CT).Deducción  pendiente / generada [03060]</t>
  </si>
  <si>
    <t>Deducciones del grupo. Deducciones para incentivar determinadas actividades (Cap. IV Tít VI, DT 24ª.3 LIS y art. 27.3 primero Ley 49/2002). Deducciones generadas en períodos anteriores. Ejercicio 2013. Investigación y desarrollo (CT).Aplicado en esta liquidación [03061]</t>
  </si>
  <si>
    <t>Deducciones del grupo. Deducciones para incentivar determinadas actividades (Cap. IV Tít VI, DT 24ª.3 LIS y art. 27.3 primero Ley 49/2002). Deducciones generadas en períodos anteriores. Ejercicio 2013. Investigación y desarrollo (CT).Pendiente de aplicación en períodos futuros [03062]</t>
  </si>
  <si>
    <t>Deducciones del grupo. Deducciones para incentivar determinadas actividades (Cap. IV Tít VI, DT 24ª.3 LIS y art. 27.3 primero Ley 49/2002). Deducciones generadas en períodos anteriores. Ejercicio 2013 .Innovación tecnológica (IT).Deducción  pendiente / generada  [03063]</t>
  </si>
  <si>
    <t>Deducciones del grupo. Deducciones para incentivar determinadas actividades (Cap. IV Tít VI, DT 24ª.3 LIS y art. 27.3 primero Ley 49/2002). Deducciones generadas en períodos anteriores. Ejercicio 2013. Innovación tecnológica (IT).Aplicado en esta liquidación [03064]</t>
  </si>
  <si>
    <t>Deducciones del grupo. Deducciones para incentivar determinadas actividades (Cap. IV Tít VI, DT 24ª.3 LIS y art. 27.3 primero Ley 49/2002). Deducciones generadas en períodos anteriores. Ejercicio 2013. Innovación tecnológica (IT).Pendiente de aplicación en períodos futuros [03065]</t>
  </si>
  <si>
    <t>Deducciones del grupo. Deducciones para incentivar determinadas actividades (Cap. IV Tít VI, DT 24ª.3 LIS y art. 27.3 primero Ley 49/2002). Deducciones generadas en períodos anteriores. Ejercicio 2014. Suma de deducciones excepto I+D+i.Deducción  pendiente / generada  [02776]</t>
  </si>
  <si>
    <t>Deducciones del grupo. Deducciones para incentivar determinadas actividades (Cap. IV Tít VI, DT 24ª.3 LIS y art. 27.3 primero Ley 49/2002). Deducciones generadas en períodos anteriores. Ejercicio 2014. Suma de deducciones excepto I+D+I.Aplicado en esta liquidación [02777]</t>
  </si>
  <si>
    <t>Deducciones del grupo. Deducciones para incentivar determinadas actividades (Cap. IV Tít VI, DT 24ª.3 LIS y art. 27.3 primero Ley 49/2002). Deducciones generadas en períodos anteriores. Ejercicio 2014..Suma de deducciones excepto I+D+I.Pendiente de aplicación en períodos futuros [02778]</t>
  </si>
  <si>
    <t>Deducciones del grupo. Deducciones para incentivar determinadas actividades (Cap. IV Tít VI, DT 24ª.3 LIS y art. 27.3 primero Ley 49/2002). Deducciones generadas en períodos anteriores. Ejercicio 2014. Investigación y desarrollo (CT).Deducción  pendiente / generada  [03066]</t>
  </si>
  <si>
    <t>Deducciones del grupo. Deducciones para incentivar determinadas actividades (Cap. IV Tít VI, DT 24ª.3 LIS y art. 27.3 primero Ley 49/2002). Deducciones generadas en períodos anteriores. Ejercicio 2014. Investigación y desarrollo (CT).Aplicado en esta liquidación [03067]</t>
  </si>
  <si>
    <t>Deducciones del grupo. Deducciones para incentivar determinadas actividades (Cap. IV Tít VI, DT 24ª.3 LIS y art. 27.3 primero Ley 49/2002). Deducciones generadas en períodos anteriores. Ejercicio 2014. Investigación y desarrollo (CT).Pendiente de aplicación en períodos futuros [03068]</t>
  </si>
  <si>
    <t>Deducciones del grupo. Deducciones para incentivar determinadas actividades (Cap. IV Tít VI, DT 24ª.3 LIS y art. 27.3 primero Ley 49/2002). Deducciones generadas en períodos anteriores. Ejercicio 2014 .Innovación tecnológica (IT).Deducción  pendiente / generada [03069]</t>
  </si>
  <si>
    <t>Deducciones del grupo. Deducciones para incentivar determinadas actividades (Cap. IV Tít VI, DT 24ª.3 LIS y art. 27.3 primero Ley 49/2002). Deducciones generadas en períodos anteriores. Ejercicio 2014. Innovación tecnológica (IT).Aplicado en esta liquidación [03070]</t>
  </si>
  <si>
    <t>Deducciones del grupo. Deducciones para incentivar determinadas actividades (Cap. IV Tít VI, DT 24ª.3 LIS y art. 27.3 primero Ley 49/2002). Deducciones generadas en períodos anteriores. Ejercicio 2014. Innovación tecnológica (IT).Pendiente de aplicación en períodos futuros [03071]</t>
  </si>
  <si>
    <t>Deducciones del grupo. Deducciones para incentivar determinadas actividades (Cap. IV Tít VI, DT 24ª.3 LIS y art. 27.3 primero Ley 49/2002). Deducciones generadas en períodos anteriores. Ejercicio 2015. Suma de deducciones excepto I+D+i y TAP. Deducción pendiente / generada [06910]</t>
  </si>
  <si>
    <t>Deducciones del grupo. Deducciones para incentivar determinadas actividades (Cap. IV Tít VI, DT 24ª.3 LIS y art. 27.3 primero Ley 49/2002). Deducciones generadas en períodos anteriores. Ejercicio 2015. Suma de deducciones excepto I+D+i y TAP. Aplicado en esta liquidación [06911]</t>
  </si>
  <si>
    <t>Deducciones del grupo. Deducciones para incentivar determinadas actividades (Cap. IV Tít VI, DT 24ª.3 LIS y art. 27.3 primero Ley 49/2002). Deducciones generadas en períodos anteriores. Ejercicio 2015. Suma de deducciones excepto I+D+i y TAP. Pendiente de aplicación en períodos futuros. [06912]</t>
  </si>
  <si>
    <t>Deducciones del grupo. Deducciones para incentivar determinadas actividades (Cap. IV Tít VI, DT 24ª.3 LIS y art. 27.3 primero Ley 49/2002). Deducciones generadas en períodos anteriores. Ejercicio 2015.Investigación y desarrollo (CT).Deducción  pendiente / generada [05921]</t>
  </si>
  <si>
    <t>Deducciones del grupo. Deducciones para incentivar determinadas actividades (Cap. IV Tít VI, DT 24ª.3 LIS y art. 27.3 primero Ley 49/2002). Deducciones generadas en períodos anteriores. Ejercicio 2015. Investigación y desarrollo (CT).Aplicado en esta liquidación [05922]</t>
  </si>
  <si>
    <t>Deducciones del grupo. Deducciones para incentivar determinadas actividades (Cap. IV Tít VI, DT 24ª.3 LIS y art. 27.3 primero Ley 49/2002). Deducciones generadas en períodos anteriores. Ejercicio 2015. Investigación y desarrollo (CT).Pendiente de aplicación en períodos futuros [05923]</t>
  </si>
  <si>
    <t>Deducciones del grupo. Deducciones para incentivar determinadas actividades (Cap. IV Tít VI, DT 24ª.3 LIS y art. 27.3 primero Ley 49/2002). Deducciones generadas en períodos anteriores. Ejercicio 2015. Innovación tecnológica (IT).Deducción  pendiente / generada [05924]</t>
  </si>
  <si>
    <t>Deducciones del grupo. Deducciones para incentivar determinadas actividades (Cap. IV Tít VI, DT 24ª.3 LIS y art. 27.3 primero Ley 49/2002). Deducciones generadas en períodos anteriores. Ejercicio 2015. Innovación tecnológica (IT).Aplicado en esta liquidación [05925]</t>
  </si>
  <si>
    <t>Deducciones del grupo. Deducciones para incentivar determinadas actividades (Cap. IV Tít VI, DT 24ª.3 LIS y art. 27.3 primero Ley 49/2002). Deducciones generadas en períodos anteriores. Ejercicio 2015. Innovación tecnológica (IT).Pendiente de aplicación en períodos futuros [05926]</t>
  </si>
  <si>
    <t>Deducciones del grupo. Deducciones para incentivar determinadas actividades (Cap. IV Tít VI, DT 24ª.3 LIS y art. 27.3 primero Ley 49/2002). Deducciones generadas en períodos anteriores. Ejercicio 2015. Inversiones en territ. África Occidental y gastos de propaganda y publicidad (art. 27 bis Ley 19/1994) (TAP). Deducción pendiente / generada [06913]</t>
  </si>
  <si>
    <t>Deducciones del grupo. Deducciones para incentivar determinadas actividades (Cap. IV Tít VI, DT 24ª.3 LIS y art. 27.3 primero Ley 49/2002). Deducciones generadas en períodos anteriores. Ejercicio 2015. Inversiones en territ. África Occidental y gastos de propaganda y publicidad (art. 27 bis Ley 19/1994) (TAP). Aplicado en esta liquidación [06914]</t>
  </si>
  <si>
    <t>Deducciones del grupo. Deducciones para incentivar determinadas actividades (Cap. IV Tít VI, DT 24ª.3 LIS y art. 27.3 primero Ley 49/2002). Deducciones generadas en períodos anteriores. Ejercicio 2015. Inversiones en territ. África Occidental y gastos de propaganda y publicidad (art. 27 bis Ley 19/1994) (TAP). Pendiente de aplicación en períodos futuros [06915]</t>
  </si>
  <si>
    <t>Deducciones del grupo. Deducciones para incentivar determinadas actividades (Cap. IV Tít VI, DT 24ª.3 LIS y art. 27.3 primero Ley 49/2002). Deducciones generadas en períodos anteriores. Ejercicio 2016. Suma de deducciones excepto I+D+i y TAP. Deducción pendiente / generada [06916]</t>
  </si>
  <si>
    <t>Deducciones del grupo. Deducciones para incentivar determinadas actividades (Cap. IV Tít VI, DT 24ª.3 LIS y art. 27.3 primero Ley 49/2002). Deducciones generadas en períodos anteriores. Ejercicio 2016. Suma de deducciones excepto I+D+i y TAP. Aplicado en esta liquidación [06917]</t>
  </si>
  <si>
    <t>Deducciones del grupo. Deducciones para incentivar determinadas actividades (Cap. IV Tít VI, DT 24ª.3 LIS y art. 27.3 primero Ley 49/2002). Deducciones generadas en períodos anteriores. Ejercicio 2016. Suma de deducciones excepto I+D+i y TAP. Pendiente de aplicación en períodos futuros [06918]</t>
  </si>
  <si>
    <t>Deducciones del grupo. Deducciones para incentivar determinadas actividades (Cap. IV Tít VI, DT 24ª.3 LIS y art. 27.3 primero Ley 49/2002). Deducciones generadas en períodos anteriores. Ejercicio 2016. Investigación y desarrollo (CT).Deducción  pendiente / generada [02343]</t>
  </si>
  <si>
    <t>Deducciones del grupo. Deducciones para incentivar determinadas actividades (Cap. IV Tít VI, DT 24ª.3 LIS y art. 27.3 primero Ley 49/2002). Deducciones generadas en períodos anteriores. Ejercicio 2016. Investigación y desarrollo (CT).Aplicado en esta liquidación [02344]</t>
  </si>
  <si>
    <t>Deducciones del grupo. Deducciones para incentivar determinadas actividades (Cap. IV Tít VI, DT 24ª.3 LIS y art. 27.3 primero Ley 49/2002). Deducciones generadas en períodos anteriores. Ejercicio 2016.nvestigación y desarrollo (CT).Pendiente de aplicación en períodos futuros [02345]</t>
  </si>
  <si>
    <t>Deducciones del grupo. Deducciones para incentivar determinadas actividades (Cap. IV Tít VI, DT 24ª.3 LIS y art. 27.3 primero Ley 49/2002). Deducciones generadas en períodos anteriores. Ejercicio 2016. Innovación tecnológica (IT).Deducción  pendiente / generada[02346]</t>
  </si>
  <si>
    <t>Deducciones del grupo. Deducciones para incentivar determinadas actividades (Cap. IV Tít VI, DT 24ª.3 LIS y art. 27.3 primero Ley 49/2002). Deducciones generadas en períodos anteriores. Ejercicio 2016. Innovación tecnológica (IT).Aplicado en esta liquidación [02347]</t>
  </si>
  <si>
    <t>Deducciones del grupo. Deducciones para incentivar determinadas actividades (Cap. IV Tít VI, DT 24ª.3 LIS y art. 27.3 primero Ley 49/2002). Deducciones generadas en períodos anteriores. Ejercicio 2016. Innovación tecnológica (IT).Pendiente de aplicación en períodos futuros [02348]</t>
  </si>
  <si>
    <t>Deducciones del grupo. Deducciones para incentivar determinadas actividades (Cap. IV Tít VI, DT 24ª.3 LIS y art. 27.3 primero Ley 49/2002). Deducciones generadas en períodos anteriores. Ejercicio 2016. Inversiones en territ. África Occidental y gastos de propaganda y publicidad (art. 27 bis Ley 19/1994)(TAP). Deducción pendiente / generada [06919]</t>
  </si>
  <si>
    <t>Deducciones del grupo. Deducciones para incentivar determinadas actividades (Cap. IV Tít VI, DT 24ª.3 LIS y art. 27.3 primero Ley 49/2002). Deducciones generadas en períodos anteriores. Ejercicio 2016. Inversiones en territ. África Occidental y gastos de propaganda y publicidad (art. 27 bis Ley 19/1994)(TAP). Aplicado en esta liquidación [06920]</t>
  </si>
  <si>
    <t>Deducciones del grupo. Deducciones para incentivar determinadas actividades (Cap. IV Tít VI, DT 24ª.3 LIS y art. 27.3 primero Ley 49/2002). Deducciones generadas en períodos anteriores. Ejercicio 2016. Inversiones en territ. África Occidental y gastos de propaganda y publicidad (art. 27 bis Ley 19/1994)(TAP). Pendiente de aplicación en períodos futuros [06921]</t>
  </si>
  <si>
    <t>Deducciones del grupo. Deducciones para incentivar determinadas actividades (Cap. IV Tít VI, DT 24ª.3 LIS y art. 27.3 primero Ley 49/2002). Deducciones generadas en períodos anteriores. Ejercicio 2017. Suma de deducciones excepto I+D+i y TAP. Deducción  pendiente / generada [06922]</t>
  </si>
  <si>
    <t>Deducciones del grupo. Deducciones para incentivar determinadas actividades (Cap. IV Tít VI, DT 24ª.3 LIS y art. 27.3 primero Ley 49/2002). Deducciones generadas en períodos anteriores. Ejercicio 2017. Suma de deducciones excepto I+D+i y TAP. Aplicado en esta liquidación  [06923]</t>
  </si>
  <si>
    <t>Deducciones del grupo. Deducciones para incentivar determinadas actividades (Cap. IV Tít VI, DT 24ª.3 LIS y art. 27.3 primero Ley 49/2002). Deducciones generadas en períodos anteriores. Ejercicio 2017. Suma de deducciones excepto I+D+i y TAP. Pendiente de aplicación en períodos futuros [06924]</t>
  </si>
  <si>
    <t>Deducciones del grupo. Deducciones para incentivar determinadas actividades (Cap. IV Tít VI, DT 24ª.3 LIS y art. 27.3 primero Ley 49/2002). Deducciones generadas en períodos anteriores. Ejercicio 2017. Investigación y desarrollo (CT).Deducción  pendiente / generada [00426]</t>
  </si>
  <si>
    <t>Deducciones del grupo. Deducciones para incentivar determinadas actividades (Cap. IV Tít VI, DT 24ª.3 LIS y art. 27.3 primero Ley 49/2002). Deducciones generadas en períodos anteriores. Ejercicio 2017. Investigación y desarrollo (CT).Aplicado en esta liquidación [00427]</t>
  </si>
  <si>
    <t>Deducciones del grupo. Deducciones para incentivar determinadas actividades (Cap. IV Tít VI, DT 24ª.3 LIS y art. 27.3 primero Ley 49/2002). Deducciones generadas en períodos anteriores. Ejercicio 2017.Investigación y desarrollo (CT).Pendiente de aplicación en períodos futuros [00428]</t>
  </si>
  <si>
    <t>Deducciones del grupo. Deducciones para incentivar determinadas actividades (Cap. IV Tít VI, DT 24ª.3 LIS y art. 27.3 primero Ley 49/2002). Deducciones generadas en períodos anteriores. Ejercicio 2017. Innovación tecnológica (IT).Deducción  pendiente / generada [00429]</t>
  </si>
  <si>
    <t>Deducciones del grupo. Deducciones para incentivar determinadas actividades (Cap. IV Tít VI, DT 24ª.3 LIS y art. 27.3 primero Ley 49/2002). Deducciones generadas en períodos anteriores. Ejercicio 2017. Innovación tecnológica (IT).Aplicado en esta liquidación [00430]</t>
  </si>
  <si>
    <t>Deducciones del grupo. Deducciones para incentivar determinadas actividades (Cap. IV Tít VI, DT 24ª.3 LIS y art. 27.3 primero Ley 49/2002). Deducciones generadas en períodos anteriores. Ejercicio 2017. Innovación tecnológica (IT).Pendiente de aplicación en períodos futuros [00431]</t>
  </si>
  <si>
    <t>Deducciones del grupo. Deducciones para incentivar determinadas actividades (Cap. IV Tít VI, DT 24ª.3 LIS y art. 27.3 primero Ley 49/2002). Deducciones generadas en períodos anteriores. Ejercicio 2017. Inversiones en territ. África Occidental y gastos de propaganda y publicidad (art. 27 bis Ley 19/1994)(TAP). Deducción pendiente / generada [06925]</t>
  </si>
  <si>
    <t>Deducciones del grupo. Deducciones para incentivar determinadas actividades (Cap. IV Tít VI, DT 24ª.3 LIS y art. 27.3 primero Ley 49/2002). Deducciones generadas en períodos anteriores. Ejercicio 2017. Inversiones en territ. África Occidental y gastos de propaganda y publicidad (art. 27 bis Ley 19/1994)(TAP). Aplicado en esta liquidación. [06926]</t>
  </si>
  <si>
    <t>Deducciones del grupo. Deducciones para incentivar determinadas actividades (Cap. IV Tít VI, DT 24ª.3 LIS y art. 27.3 primero Ley 49/2002). Deducciones generadas en períodos anteriores. Ejercicio 2017. Inversiones en territ. África Occidental y gastos de propaganda y publicidad (art. 27 bis Ley 19/1994)(TAP). Pendiente de aplicación en períodos futuros. [06927]</t>
  </si>
  <si>
    <t>Deducciones del grupo. Deducciones para incentivar determinadas actividades (Cap. IV Tít VI, DT 24ª.3 LIS y art. 27.3 primero Ley 49/2002). Deducciones generadas en períodos anteriores. Ejercicio 2018.Suma de deducciones excepto I+D+i y TAP.Deducción  pendiente / generada [06928]</t>
  </si>
  <si>
    <t>Deducciones del grupo. Deducciones para incentivar determinadas actividades (Cap. IV Tít VI, DT 24ª.3 LIS y art. 27.3 primero Ley 49/2002). Deducciones generadas en períodos anteriores. Ejercicio 2018.Suma de deducciones excepto I+D+i y TAP.Aplicado en esta liquidación [06929]</t>
  </si>
  <si>
    <t>Deducciones del grupo. Deducciones para incentivar determinadas actividades (Cap. IV Tít VI, DT 24ª.3 LIS y art. 27.3 primero Ley 49/2002). Deducciones generadas en períodos anteriores. Ejercicio 2018.Suma de deducciones excepto I+D+i y TAP. Pendiente de aplicación en períodos futuros [06930]</t>
  </si>
  <si>
    <t>Deducciones del grupo. Deducciones para incentivar determinadas actividades (Cap. IV Tít VI, DT 24ª.3 LIS y art. 27.3 primero Ley 49/2002). Deducciones generadas en períodos anteriores.Ejercicio 2018.Investigación y desarrollo (CT).Deducción  pendiente / generada [01662]</t>
  </si>
  <si>
    <t>Deducciones del grupo. Deducciones para incentivar determinadas actividades (Cap. IV Tít VI, DT 24ª.3 LIS y art. 27.3 primero Ley 49/2002). Deducciones generadas en períodos anteriores. Ejercicio 2018. Investigación y desarrollo (CT).Aplicado en esta liquidación [01663]</t>
  </si>
  <si>
    <t>Deducciones del grupo. Deducciones para incentivar determinadas actividades (Cap. IV Tít VI, DT 24ª.3 LIS y art. 27.3 primero Ley 49/2002). Deducciones generadas en períodos anteriores. Ejercicio 2018.Investigación y desarrollo (CT).Pendiente de aplicación en períodos futuros [01664]</t>
  </si>
  <si>
    <t>Deducciones del grupo. Deducciones para incentivar determinadas actividades (Cap. IV Tít VI, DT 24ª.3 LIS y art. 27.3 primero Ley 49/2002). Deducciones generadas en períodos anteriores. Ejercicio 2018.Innovación tecnológica (IT). Deducción  pendiente / generada [01665]</t>
  </si>
  <si>
    <t>Deducciones del grupo. Deducciones para incentivar determinadas actividades (Cap. IV Tít VI, DT 24ª.3 LIS y art. 27.3 primero Ley 49/2002). Deducciones generadas en períodos anteriores. Ejercicio 2018. Innovación tecnológica (IT). Aplicado en esta liquidación [01668]</t>
  </si>
  <si>
    <t>Deducciones del grupo. Deducciones para incentivar determinadas actividades (Cap. IV Tít VI, DT 24ª.3 LIS y art. 27.3 primero Ley 49/2002). Deducciones generadas en períodos anteriores. Ejercicio 2018.Innovación tecnológica (IT). Pendiente de aplicación en períodos futuros [01693]</t>
  </si>
  <si>
    <t>Deducciones del grupo. Deducciones para incentivar determinadas actividades (Cap. IV Tít VI, DT 24ª.3 LIS y art. 27.3 primero Ley 49/2002). Deducciones generadas en períodos anteriores. Ejercicio 2018. Inversiones en territ. África Occidental y gastos de propaganda y publicidad (art. 27 bis Ley 19/1994)(TAP). Deducción pendiente / generada [06931]</t>
  </si>
  <si>
    <t>Deducciones del grupo. Deducciones para incentivar determinadas actividades (Cap. IV Tít VI, DT 24ª.3 LIS y art. 27.3 primero Ley 49/2002). Deducciones generadas en períodos anteriores. Ejercicio 2018. Inversiones en territ. África Occidental y gastos de propaganda y publicidad (art. 27 bis Ley 19/1994)(TAP). Aplicado en esta liquidación [06932]</t>
  </si>
  <si>
    <t>Deducciones del grupo. Deducciones para incentivar determinadas actividades (Cap. IV Tít VI, DT 24ª.3 LIS y art. 27.3 primero Ley 49/2002). Deducciones generadas en períodos anteriores. Ejercicio 2018. Inversiones en territ. África Occidental y gastos de propaganda y publicidad (art. 27 bis Ley 19/1994)(TAP). Pendiente de aplicación en períodos futuros [06933]</t>
  </si>
  <si>
    <t>Deducciones del grupo. Deducciones para incentivar determinadas actividades (Cap. IV Tít VI, DT 24ª.3 LIS y art. 27.3 primero Ley 49/2002). Deducciones generadas en períodos anteriores. Ejercicio 2019. Suma de deducciones excepto I+D+I y TAP. Deducción  pendiente / generada [06934]</t>
  </si>
  <si>
    <t>Deducciones del grupo. Deducciones para incentivar determinadas actividades (Cap. IV Tít VI, DT 24ª.3 LIS y art. 27.3 primero Ley 49/2002). Deducciones generadas en períodos anteriores. Ejercicio 2019. Suma de deducciones excepto I+D+I y TAP. Aplicado en esta liquidación [06935]</t>
  </si>
  <si>
    <t>Deducciones del grupo. Deducciones para incentivar determinadas actividades (Cap. IV Tít VI, DT 24ª.3 LIS y art. 27.3 primero Ley 49/2002). Deducciones generadas en períodos anteriores. Ejercicio 2019.Suma de deducciones excepto I+D+I y TAP. Pendiente de aplicación en períodos futuros [06936]</t>
  </si>
  <si>
    <t>Deducciones del grupo. Deducciones para incentivar determinadas actividades (Cap. IV Tít VI, DT 24ª.3 LIS y art. 27.3 primero Ley 49/2002). Deducciones generadas en períodos anteriores. Ejercicio 2019.Investigación y desarrollo (CT).Deducción  pendiente / generada [04123]</t>
  </si>
  <si>
    <t>Deducciones del grupo. Deducciones para incentivar determinadas actividades (Cap. IV Tít VI, DT 24ª.3 LIS y art. 27.3 primero Ley 49/2002). Deducciones generadas en períodos anteriores. Ejercicio 2019. Investigación y desarrollo (CT).Aplicado en esta liquidación [04124]</t>
  </si>
  <si>
    <t>Deducciones del grupo. Deducciones para incentivar determinadas actividades (Cap. IV Tít VI, DT 24ª.3 LIS y art. 27.3 primero Ley 49/2002). Deducciones generadas en períodos anteriores. Ejercicio 2019.Investigación y desarrollo (CT).Pendiente de aplicación en períodos futuros [04125]</t>
  </si>
  <si>
    <t>Deducciones del grupo. Deducciones para incentivar determinadas actividades (Cap. IV Tít VI, DT 24ª.3 LIS y art. 27.3 primero Ley 49/2002). Deducciones generadas en períodos anteriores.Ejercicio 2019.Innovación tecnológica (IT).Deducción  pendiente / generada [04126]</t>
  </si>
  <si>
    <t>Deducciones del grupo. Deducciones para incentivar determinadas actividades (Cap. IV Tít VI, DT 24ª.3 LIS y art. 27.3 primero Ley 49/2002). Deducciones generadas en períodos anteriores. Ejercicio 2019. Innovación tecnológica (IT).Aplicado en esta liquidación [04127]</t>
  </si>
  <si>
    <t>Deducciones del grupo. Deducciones para incentivar determinadas actividades (Cap. IV Tít VI, DT 24ª.3 LIS y art. 27.3 primero Ley 49/2002). Deducciones generadas en períodos anteriores. Ejercicio 2019.Innovación tecnológica (IT).Pendiente de aplicación en períodos futuros [04128]</t>
  </si>
  <si>
    <t>Deducciones del grupo. Deducciones para incentivar determinadas actividades (Cap. IV Tít VI, DT 24ª.3 LIS y art. 27.3 primero Ley 49/2002). Deducciones generadas en períodos anteriores. Ejercicio 2019. Inversiones en territ. África Occidental y gastos de propaganda y publicidad (art. 27 bis Ley 19/1994)(TAP). Deducción pendiente / generada [06937]</t>
  </si>
  <si>
    <t>Deducciones del grupo. Deducciones para incentivar determinadas actividades (Cap. IV Tít VI, DT 24ª.3 LIS y art. 27.3 primero Ley 49/2002). Deducciones generadas en períodos anteriores. Ejercicio 2019. Inversiones en territ. África Occidental y gastos de propaganda y publicidad (art. 27 bis Ley 19/1994)(TAP). Aplicado en esta liquidación [06938]</t>
  </si>
  <si>
    <t>Deducciones del grupo. Deducciones para incentivar determinadas actividades (Cap. IV Tít VI, DT 24ª.3 LIS y art. 27.3 primero Ley 49/2002). Deducciones generadas en períodos anteriores. Ejercicio 2019. Inversiones en territ. África Occidental y gastos de propaganda y publicidad (art. 27 bis Ley 19/1994)(TAP). Pendiente de aplicación en períodos futuros [06939]</t>
  </si>
  <si>
    <t>Deducciones del grupo. Deducciones para incentivar determinadas actividades (Cap. IV Tít VI, DT 24ª.3 LIS y art. 27.3 primero Ley 49/2002). Deducciones generadas en períodos anteriores. Ejercicio  2020: Suma de deducciones excepto I+D+i y TAP. Deducción pendiente / generada [06940]</t>
  </si>
  <si>
    <t>Deducciones del grupo. Deducciones para incentivar determinadas actividades (Cap. IV Tít VI, DT 24ª.3 LIS y art. 27.3 primero Ley 49/2002). Deducciones generadas en períodos anteriores. Ejercicio 2020: Suma de deducciones excepto I+D+i y TAP. Aplicado en esta liquidación   [06941]</t>
  </si>
  <si>
    <t>Deducciones del grupo. Deducciones para incentivar determinadas actividades (Cap. IV Tít VI, DT 24ª.3 LIS y art. 27.3 primero Ley 49/2002). Deducciones generadas en períodos anteriores. Ejercicio 2020: Suma de deducciones excepto I+D+i y TAP. Pendiente de aplicación en períodos futuros  [06942]</t>
  </si>
  <si>
    <t>Deducciones del grupo. Deducciones para incentivar determinadas actividades (Cap. IV Tít VI, DT 24ª.3 LIS y art. 27.3 primero Ley 49/2002). Deducciones generadas en períodos anteriores. Ejercicio 2020: Investigación y desarrollo (CT). Deducción pendiente / generada  [04638]</t>
  </si>
  <si>
    <t>Deducciones del grupo. Deducciones para incentivar determinadas actividades (Cap. IV Tít VI, DT 24ª.3 LIS y art. 27.3 primero Ley 49/2002). Deducciones generadas en períodos anteriores. Ejercicio 2020: Investigación y desarrollo (CT). Aplicado en esta liquidación  [04639]</t>
  </si>
  <si>
    <t>Deducciones del grupo. Deducciones para incentivar determinadas actividades (Cap. IV Tít VI, DT 24ª.3 LIS y art. 27.3 primero Ley 49/2002). Deducciones generadas en períodos anteriores. Ejercicio 2020: Investigación y desarrollo (CT). Pendiente de aplicación en períodos futuros  [04640]</t>
  </si>
  <si>
    <t>Deducciones del grupo. Deducciones para incentivar determinadas actividades (Cap. IV Tít VI, DT 24ª.3 LIS y art. 27.3 primero Ley 49/2002). Deducciones generadas en períodos anteriores. Ejercicio 2020: Innovación tecnológica (IT). Deducción pendiente / generada  [04641]</t>
  </si>
  <si>
    <t>Deducciones del grupo. Deducciones para incentivar determinadas actividades (Cap. IV Tít VI, DT 24ª.3 LIS y art. 27.3 primero Ley 49/2002). Deducciones generadas en períodos anteriores. Ejercicio 2020: Innovación tecnológica (IT). Aplicado en esta liquidación  [04642]</t>
  </si>
  <si>
    <t>Deducciones del grupo. Deducciones para incentivar determinadas actividades (Cap. IV Tít VI, DT 24ª.3 LIS y art. 27.3 primero Ley 49/2002). Deducciones generadas en períodos anteriores. Ejercicio 2020: Innovación tecnológica (IT). Pendiente de aplicación en períodos futuros  [04643]</t>
  </si>
  <si>
    <t>Deducciones del grupo. Deducciones para incentivar determinadas actividades (Cap. IV Tít VI, DT 24ª.3 LIS y art. 27.3 primero Ley 49/2002). Deducciones generadas en períodos anteriores. Ejercicio 2020: Inversiones en territ. África Occidental y gastos de propaganda y publicidad (art. 27 bis Ley 19/1994)(TAP). Deducción pendiente / generada [06943]</t>
  </si>
  <si>
    <t>Deducciones del grupo. Deducciones para incentivar determinadas actividades (Cap. IV Tít VI, DT 24ª.3 LIS y art. 27.3 primero Ley 49/2002). Deducciones generadas en períodos anteriores. Ejercicio 2020: Inversiones en territ. África Occidental y gastos de propaganda y publicidad (art. 27 bis Ley 19/1994)(TAP). Aplicado en esta liquidación [06944]</t>
  </si>
  <si>
    <t>Deducciones del grupo. Deducciones para incentivar determinadas actividades (Cap. IV Tít VI, DT 24ª.3 LIS y art. 27.3 primero Ley 49/2002). Deducciones generadas en períodos anteriores. Ejercicio 2020: Inversiones en territ. África Occidental y gastos de propaganda y publicidad (art. 27 bis Ley 19/1994)(TAP). Pendiente de aplicación en períodos futuros  [06945]</t>
  </si>
  <si>
    <t>Deducciones del grupo. Deducciones para incentivar determinadas actividades (Cap. IV Tít VI, DT 24ª.3 LIS y art. 27.3 primero Ley 49/2002). Deducciones generadas en períodos anteriores. Ejercicio 2021: Suma de deducciones excepto I+D+i y TAP. Deducción pendiente / generada [06946]</t>
  </si>
  <si>
    <t>Deducciones del grupo. Deducciones para incentivar determinadas actividades (Cap. IV Tít VI, DT 24ª.3 LIS y art. 27.3 primero Ley 49/2002). Deducciones generadas en períodos anteriores. Ejercicio 2021: Suma de deducciones excepto I+D+i y TAP. Aplicado en esta liquidación [06947]</t>
  </si>
  <si>
    <t>Deducciones del grupo. Deducciones para incentivar determinadas actividades (Cap. IV Tít VI, DT 24ª.3 LIS y art. 27.3 primero Ley 49/2002). Deducciones generadas en períodos anteriores. Ejercicio 2021: Suma de deducciones excepto I+D+i y TAP. Pendiente de aplicación en períodos futuros [06948]</t>
  </si>
  <si>
    <t>Deducciones del grupo. Deducciones para incentivar determinadas actividades (Cap. IV Tít VI, DT 24ª.3 LIS y art. 27.3 primero Ley 49/2002). Deducciones generadas en períodos anteriores. Ejercicio 2021: Investigación y desarrollo (CT). Deducción pendiente / generada [06949]</t>
  </si>
  <si>
    <t>Deducciones del grupo. Deducciones para incentivar determinadas actividades (Cap. IV Tít VI, DT 24ª.3 LIS y art. 27.3 primero Ley 49/2002). Deducciones generadas en períodos anteriores. Ejercicio 2021: Investigación y desarrollo (CT). Aplicado en esta liquidación [06950]</t>
  </si>
  <si>
    <t>Deducciones del grupo. Deducciones para incentivar determinadas actividades (Cap. IV Tít VI, DT 24ª.3 LIS y art. 27.3 primero Ley 49/2002). Deducciones generadas en períodos anteriores. Ejercicio 2021: Investigación y desarrollo (CT). Pendiente de aplicación en períodos futuros [06951]</t>
  </si>
  <si>
    <t>Deducciones del grupo. Deducciones para incentivar determinadas actividades (Cap. IV Tít VI, DT 24ª.3 LIS y art. 27.3 primero Ley 49/2002). Deducciones generadas en períodos anteriores. Ejercicio 2021: Innovación tecnológica (IT). Deducción pendiente / generada [06952]</t>
  </si>
  <si>
    <t>Deducciones del grupo. Deducciones para incentivar determinadas actividades (Cap. IV Tít VI, DT 24ª.3 LIS y art. 27.3 primero Ley 49/2002). Deducciones generadas en períodos anteriores. Ejercicio 2021: Innovación tecnológica (IT). Aplicado en esta liquidación [06953]</t>
  </si>
  <si>
    <t>Deducciones del grupo. Deducciones para incentivar determinadas actividades (Cap. IV Tít VI, DT 24ª.3 LIS y art. 27.3 primero Ley 49/2002). Deducciones generadas en períodos anteriores. Ejercicio 2021: Innovación tecnológica (IT). Pendiente de aplicación en perídos futuros [06954]</t>
  </si>
  <si>
    <t>Deducciones del grupo. Deducciones para incentivar determinadas actividades (Cap. IV Tít VI, DT 24ª.3 LIS y art. 27.3 primero Ley 49/2002). Deducciones generadas en períodos anteriores. Ejercicio 2021: Inversiones en territ. África Occidental y gastos de propaganda y publicidad (art. 27 bis Ley 19/1994) (TAP). Deducción pendiente / generada [06955]</t>
  </si>
  <si>
    <t>Deducciones del grupo. Deducciones para incentivar determinadas actividades (Cap. IV Tít VI, DT 24ª.3 LIS y art. 27.3 primero Ley 49/2002). Deducciones generadas en períodos anteriores. Ejercicio 2021: Inversiones en territ. África Occidental y gastos de propaganda y publicidad (art. 27 bis Ley 19/1994) (TAP). Aplicado en esta liquidación [06956]</t>
  </si>
  <si>
    <t>Deducciones del grupo. Deducciones para incentivar determinadas actividades (Cap. IV Tít VI, DT 24ª.3 LIS y art. 27.3 primero Ley 49/2002). Deducciones generadas en períodos anteriores. Ejercicio 2021: Inversiones en territ. África Occidental y gastos de propaganda y publicidad (art. 27 bis Ley 19/1994) (TAP).  Pendiente de aplicación en períodos futuros [06957]</t>
  </si>
  <si>
    <t>Deducciones del grupo. Deducciones para incentivar determinadas actividades (Cap. IV Tít VI, DT 24ª.3 LIS y art. 27.3 primero Ley 49/2002). Deducciones generadas en períodos anteriores. Ejercicio 2022: .Suma de deducciones excepto I+D+i y TAP. Deducción pendiente / generada [06958]</t>
  </si>
  <si>
    <t>Deducciones del grupo. Deducciones para incentivar determinadas actividades (Cap. IV Tít VI, DT 24ª.3 LIS y art. 27.3 primero Ley 49/2002). Deducciones generadas en períodos anteriores. Ejercicio 2022: .Suma de deducciones excepto I+D+i y TAP. Aplicado en esta liquidación [06959]</t>
  </si>
  <si>
    <t>Deducciones del grupo. Deducciones para incentivar determinadas actividades (Cap. IV Tít VI, DT 24ª.3 LIS y art. 27.3 primero Ley 49/2002). Deducciones generadas en períodos anteriores. Ejercicio 2022: .Suma de deducciones excepto I+D+i y TAP. Pendiente de aplicación en períodos futuros [06960]</t>
  </si>
  <si>
    <t>Deducciones del grupo. Deducciones para incentivar determinadas actividades (Cap. IV Tít VI, DT 24ª.3 LIS y art. 27.3 primero Ley 49/2002). Deducciones generadas en períodos anteriores. Ejercicio 2022: Investigación y desarrollo (CT).Deducción pendiente / generada [03505]</t>
  </si>
  <si>
    <t>Deducciones del grupo. Deducciones para incentivar determinadas actividades (Cap. IV Tít VI, DT 24ª.3 LIS y art. 27.3 primero Ley 49/2002). Deducciones generadas en períodos anteriores. Ejercicio 2022: Investigación y desarrollo (CT).Aplicado en esta liquidación [03506]</t>
  </si>
  <si>
    <t>Deducciones del grupo. Deducciones para incentivar determinadas actividades (Cap. IV Tít VI, DT 24ª.3 LIS y art. 27.3 primero Ley 49/2002). Deducciones generadas en períodos anteriores. Ejercicio 2022: Investigación y desarrollo (CT).Pendiente de aplicación en períodos futuros [03507]</t>
  </si>
  <si>
    <t>Deducciones del grupo. Deducciones para incentivar determinadas actividades (Cap. IV Tít VI, DT 24ª.3 LIS y art. 27.3 primero Ley 49/2002). Deducciones generadas en períodos anteriores. Ejercicio 2022: Innovación tecnológica (IT).Deducción pendiente / generada [03508]</t>
  </si>
  <si>
    <t>Deducciones del grupo. Deducciones para incentivar determinadas actividades (Cap. IV Tít VI, DT 24ª.3 LIS y art. 27.3 primero Ley 49/2002). Deducciones generadas en períodos anteriores. Ejercicio 2022: Innovación tecnológica (IT).Aplicado en esta liquidación [03509]</t>
  </si>
  <si>
    <t>Deducciones del grupo. Deducciones para incentivar determinadas actividades (Cap. IV Tít VI, DT 24ª.3 LIS y art. 27.3 primero Ley 49/2002). Deducciones generadas en períodos anteriores. Ejercicio 2022: Innovación tecnológica (IT).Pendiente de aplicación en períodos futuros [03510]</t>
  </si>
  <si>
    <t>Deducciones del grupo. Deducciones para incentivar determinadas actividades (Cap. IV Tít VI, DT 24ª.3 LIS y art. 27.3 primero Ley 49/2002). Deducciones generadas en períodos anteriores. Ejercicio 2022: Inversiones en territ. África Occidental y gastos de propaganda y publicidad (art. 27 bis Ley 19/1994)(TAP). Deducción pendiente / generada [06961]</t>
  </si>
  <si>
    <t>Deducciones del grupo. Deducciones para incentivar determinadas actividades (Cap. IV Tít VI, DT 24ª.3 LIS y art. 27.3 primero Ley 49/2002). Deducciones generadas en períodos anteriores. Ejercicio 2022: Inversiones en territ. África Occidental y gastos de propaganda y publicidad (art. 27 bis Ley 19/1994)(TAP). Aplicado en esta liquidación [06962]</t>
  </si>
  <si>
    <t>Deducciones del grupo. Deducciones para incentivar determinadas actividades (Cap. IV Tít VI, DT 24ª.3 LIS y art. 27.3 primero Ley 49/2002). Deducciones generadas en períodos anteriores. Ejercicio 2022: Inversiones en territ. África Occidental y gastos de propaganda y publicidad (art. 27 bis Ley 19/1994)(TAP). Pendiente de aplicación en períodos futuros [06963]</t>
  </si>
  <si>
    <t>&lt;/T22014A00&gt;</t>
  </si>
  <si>
    <t>&lt;/T22014A01&gt;</t>
  </si>
  <si>
    <t>Deducciones totales trasladables a períodos siguientes (Deducciones del grupo + Deducciones pendientes de aplicación al incorporarse al grupo). Deducción por inversiones y gastos  realizados por las autoridades portuarias (art.38 bis LIS). Ejercicio de generación 2020. Deducción generada / pendiente [07039]</t>
  </si>
  <si>
    <t>Deducciones totales trasladables a períodos siguientes (Deducciones del grupo + Deducciones pendientes de aplicación al incorporarse al grupo). Deducción por inversiones y gastos  realizados por las autoridades portuarias (art.38 bis LIS). Ejercicio de generación 2020. Aplicado en esta liquidación [07040]</t>
  </si>
  <si>
    <t>Deducciones totales trasladables a períodos siguientes (Deducciones del grupo + Deducciones pendientes de aplicación al incorporarse al grupo). Deducción por inversiones y gastos  realizados por las autoridades portuarias (art.38 bis LIS). Ejercicio de generación 2020. Pendiente de aplicación en períodos futuros [07041]</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</si>
  <si>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2021. Deducción pendiente / generada [07042]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</si>
  <si>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2021. Aplicado en esta liquidación [07043]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</si>
  <si>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2021. Pendiente de aplicación en períodos futuros [07044]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</si>
  <si>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2022. Deducción pendiente / generada [07045]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</si>
  <si>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2022. Aplicado en esta liquidación [07046]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</si>
  <si>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2022. Pendiente de aplicación en períodos futuros [07047] </t>
  </si>
  <si>
    <t xml:space="preserve">Deducciones totales trasladables a períodos siguientes (Deducciones del grupo + Deducciones pendientes de aplicación al incorporarse al grupo). Deducción por inversiones y gastos  realizados por las autoridades portuarias (art.38 bis LIS). Total. Deducción pendiente / generada [07051] </t>
  </si>
  <si>
    <t xml:space="preserve">Deducciones totales trasladables a períodos siguientes (Deducciones del grupo + Deducciones pendientes de aplicación al incorporarse al grupo). Deducción por inversiones y gastos  realizados por las autoridades portuarias (art.38 bis LIS). Total. Aplicado en esta liquidación [07052] </t>
  </si>
  <si>
    <t xml:space="preserve">Deducciones totales trasladables a períodos siguientes (Deducciones del grupo + Deducciones pendientes de aplicación al incorporarse al grupo). Deducción por inversiones y gastos  realizados por las autoridades portuarias (art.38 bis LIS). Total. Pendiente de aplicación períodos futuros [07053] </t>
  </si>
  <si>
    <t xml:space="preserve">Deducciones totales trasladables a períodos siguientes (Deducciones del grupo + Deducciones pendientes de aplicación al incorporarse al grupo). Deducciones por producciones cinematográficas extranjeras. Ejercicio de generación 2015. Deducción pendiente / generada [07054] </t>
  </si>
  <si>
    <t xml:space="preserve">Deducciones totales trasladables a períodos siguientes (Deducciones del grupo + Deducciones pendientes de aplicación al incorporarse al grupo). Deducciones por producciones cinematográficas extranjeras. Ejercicio de generación 2015. Aplicado en esta liquidación [07055] </t>
  </si>
  <si>
    <t xml:space="preserve">Deducciones totales trasladables a períodos siguientes (Deducciones del grupo + Deducciones pendientes de aplicación al incorporarse al grupo). Deducciones por producciones cinematográficas extranjeras. Ejercicio de generación 2015. Importe abonador por insuficiencia de cuota [07056] </t>
  </si>
  <si>
    <t xml:space="preserve">Deducciones totales trasladables a períodos siguientes (Deducciones del grupo + Deducciones pendientes de aplicación al incorporarse al grupo). Deducciones por producciones cinematográficas extranjeras. Ejercicio de generación 2015. Pendiente de aplicación en períodos futuros [07057] </t>
  </si>
  <si>
    <t xml:space="preserve">Deducciones totales trasladables a períodos siguientes (Deducciones del grupo + Deducciones pendientes de aplicación al incorporarse al grupo). Deducciones por producciones cinematográficas extranjeras. Ejercicio de generación 2016.  Deducción pendiente / generada [07058] </t>
  </si>
  <si>
    <t xml:space="preserve">Deducciones totales trasladables a períodos siguientes (Deducciones del grupo + Deducciones pendientes de aplicación al incorporarse al grupo). Deducciones por producciones cinematográficas extranjeras. Ejercicio de generación 2016. Aplicado en esta liquidación [07059] </t>
  </si>
  <si>
    <t xml:space="preserve">Deducciones totales trasladables a períodos siguientes (Deducciones del grupo + Deducciones pendientes de aplicación al incorporarse al grupo). Deducciones por producciones cinematográficas extranjeras. Ejercicio de generación 2016. Importe abonado por insuficiencia de cuota [07060] </t>
  </si>
  <si>
    <t xml:space="preserve">Deducciones totales trasladables a períodos siguientes (Deducciones del grupo + Deducciones pendientes de aplicación al incorporarse al grupo). Deducciones por producciones cinematográficas extranjeras. Ejercicio de generación 2016. Pendiente de aplicación en períodos futuros [07061] </t>
  </si>
  <si>
    <t>Deducciones totales trasladables a períodos siguientes (Deducciones del grupo + Deducciones pendientes de aplicación al incorporarse al grupo). Deducciones por producciones cinematográficas extranjeras. Ejercicio de generación 2017. Deducción pendiente / generada [07062]</t>
  </si>
  <si>
    <t>Deducciones totales trasladables a períodos siguientes (Deducciones del grupo + Deducciones pendientes de aplicación al incorporarse al grupo). Deducciones por producciones cinematográficas extranjeras. Ejercicio de generación 2017. Aplicado en esta liquidación [07063]</t>
  </si>
  <si>
    <t>Deducciones totales trasladables a períodos siguientes (Deducciones del grupo + Deducciones pendientes de aplicación al incorporarse al grupo). Deducciones por producciones cinematográficas extranjeras. Ejercicio de generación 2017. Importe abonado por insuficiencia de cuota [07064]</t>
  </si>
  <si>
    <t>Deducciones totales trasladables a períodos siguientes (Deducciones del grupo + Deducciones pendientes de aplicación al incorporarse al grupo). Deducciones por producciones cinematográficas extranjeras. Ejercicio de generación 2017. Pendiente de aplicación en períodos futuros [07065]</t>
  </si>
  <si>
    <t>Deducciones totales trasladables a períodos siguientes (Deducciones del grupo + Deducciones pendientes de aplicación al incorporarse al grupo). Deducciones por producciones cinematográficas extranjeras. Ejercicio de generación 2018. Deducción pendiente / generada [07066]</t>
  </si>
  <si>
    <t>Deducciones totales trasladables a períodos siguientes (Deducciones del grupo + Deducciones pendientes de aplicación al incorporarse al grupo). Deducciones por producciones cinematográficas extranjeras. Ejercicio de generación 2018. Aplicado en esta liquidación [07067]</t>
  </si>
  <si>
    <t>Deducciones totales trasladables a períodos siguientes (Deducciones del grupo + Deducciones pendientes de aplicación al incorporarse al grupo). Deducciones por producciones cinematográficas extranjeras. Ejercicio de generación 2018. Importe abonado por insuficiencia de cuota [07068]</t>
  </si>
  <si>
    <t>Deducciones totales trasladables a períodos siguientes (Deducciones del grupo + Deducciones pendientes de aplicación al incorporarse al grupo). Deducciones por producciones cinematográficas extranjeras. Ejercicio de generación 2018. Pendiente de aplicación en períodos futuros [07069]</t>
  </si>
  <si>
    <t>Deducciones totales trasladables a períodos siguientes (Deducciones del grupo + Deducciones pendientes de aplicación al incorporarse al grupo). Deducciones por producciones cinematográficas extranjeras. Ejercicio de generación 2019. Deducción pendiente / generada[07070]</t>
  </si>
  <si>
    <t>Deducciones totales trasladables a períodos siguientes (Deducciones del grupo + Deducciones pendientes de aplicación al incorporarse al grupo). Deducciones por producciones cinematográficas extranjeras. Ejercicio de generación 2019. Aplicado en esta liquidación [07071]</t>
  </si>
  <si>
    <t>Deducciones totales trasladables a períodos siguientes (Deducciones del grupo + Deducciones pendientes de aplicación al incorporarse al grupo). Deducciones por producciones cinematográficas extranjeras. Ejercicio de generación 2019. Importe abonado por insuficiencia de cuota [07072]</t>
  </si>
  <si>
    <t>Deducciones totales trasladables a períodos siguientes (Deducciones del grupo + Deducciones pendientes de aplicación al incorporarse al grupo). Deducciones por producciones cinematográficas extranjeras. Ejercicio de generación 2019. Pendiente de aplicación en períodos futuros [07073]</t>
  </si>
  <si>
    <t>Deducciones totales trasladables a períodos siguientes (Deducciones del grupo + Deducciones pendientes de aplicación al incorporarse al grupo). Deducciones por producciones cinematográficas extranjeras. Ejercicio de generación 2020. Deducción pendiente / generada [07074]</t>
  </si>
  <si>
    <t>Deducciones totales trasladables a períodos siguientes (Deducciones del grupo + Deducciones pendientes de aplicación al incorporarse al grupo). Deducciones por producciones cinematográficas extranjeras. Ejercicio de generación 2020. Aplicado en esta liquidación [07075]</t>
  </si>
  <si>
    <t>Deducciones totales trasladables a períodos siguientes (Deducciones del grupo + Deducciones pendientes de aplicación al incorporarse al grupo). Deducciones por producciones cinematográficas extranjeras. Ejercicio de generación 2020. Importe abonado por insuficiencia de cuota [07076]</t>
  </si>
  <si>
    <t>Deducciones totales trasladables a períodos siguientes (Deducciones del grupo + Deducciones pendientes de aplicación al incorporarse al grupo). Deducciones por producciones cinematográficas extranjeras. Ejercicio de generación 2020. Pendiente de aplicación en períodos futuros [07077]</t>
  </si>
  <si>
    <t>Deducciones totales trasladables a períodos siguientes (Deducciones del grupo + Deducciones pendientes de aplicación al incorporarse al grupo). Deducciones por producciones cinematográficas extranjeras. Ejercicio de generación 2021. Deducción pendiente / generada[07078]</t>
  </si>
  <si>
    <t>Deducciones totales trasladables a períodos siguientes (Deducciones del grupo + Deducciones pendientes de aplicación al incorporarse al grupo). Deducciones por producciones cinematográficas extranjeras. Ejercicio de generación 2021. Aplicado en esta liquidación [07079]</t>
  </si>
  <si>
    <t>Deducciones totales trasladables a períodos siguientes (Deducciones del grupo + Deducciones pendientes de aplicación al incorporarse al grupo). Deducciones por producciones cinematográficas extranjeras. Ejercicio de generación 2021. Importe abonado por insuficiencia de cuota [07080]</t>
  </si>
  <si>
    <t>Deducciones totales trasladables a períodos siguientes (Deducciones del grupo + Deducciones pendientes de aplicación al incorporarse al grupo). Deducciones por producciones cinematográficas extranjeras. Ejercicio de generación 2021. Pendiente de aplicación en períodos futuros [07081]</t>
  </si>
  <si>
    <t>Deducciones totales trasladables a períodos siguientes (Deducciones del grupo + Deducciones pendientes de aplicación al incorporarse al grupo). Deducciones por producciones cinematográficas extranjeras. Ejercicio de generación 2022. Deducción pendiente / generada [07082]</t>
  </si>
  <si>
    <t>Deducciones totales trasladables a períodos siguientes (Deducciones del grupo + Deducciones pendientes de aplicación al incorporarse al grupo). Deducciones por producciones cinematográficas extranjeras. Ejercicio de generación 2022. Aplicado en esta liquidación [07083]</t>
  </si>
  <si>
    <t>Deducciones totales trasladables a períodos siguientes (Deducciones del grupo + Deducciones pendientes de aplicación al incorporarse al grupo). Deducciones por producciones cinematográficas extranjeras. Ejercicio de generación 2022. Importe abonado por insuficiencia de cuota [07084]</t>
  </si>
  <si>
    <t>Deducciones totales trasladables a períodos siguientes (Deducciones del grupo + Deducciones pendientes de aplicación al incorporarse al grupo). Deducciones por producciones cinematográficas extranjeras. Ejercicio de generación 2022. Pendiente de aplicación en períodos futuros [07085]</t>
  </si>
  <si>
    <t>Deducciones totales trasladables a períodos siguientes (Deducciones del grupo + Deducciones pendientes de aplicación al incorporarse al grupo). Deducciones por producciones cinematográficas extranjeras. Total. Deducción pendiente / generada [07090]</t>
  </si>
  <si>
    <t>Deducciones totales trasladables a períodos siguientes (Deducciones del grupo + Deducciones pendientes de aplicación al incorporarse al grupo). Deducciones por producciones cinematográficas extranjeras. Total. Aplicado en esta liquidación  [07091]</t>
  </si>
  <si>
    <t>Deducciones totales trasladables a períodos siguientes (Deducciones del grupo + Deducciones pendientes de aplicación al incorporarse al grupo). Deducciones por producciones cinematográficas extranjeras. Total. Importe abonado por insuficiencia de cuota [07092]</t>
  </si>
  <si>
    <t>Deducciones totales trasladables a períodos siguientes (Deducciones del grupo + Deducciones pendientes de aplicación al incorporarse al grupo). Deducciones por producciones cinematográficas extranjeras. Total. Pendiente de aplicación en períodos futuros [07093]</t>
  </si>
  <si>
    <t>Deducciones del grupo. Deducciones por donativos a entidades sin fines de lucro. Ley 49/2002. Donaciones de carácter general. Ejercicio 2015. Límite año 2025/26. Sin reiteración de donaciones a una misma entidad. Deducción pendiente / generada [04748]</t>
  </si>
  <si>
    <t>Deducciones del grupo. Deducciones por donativos a entidades sin fines de lucro. Ley 49/2002. Donaciones de carácter general. Ejercicio 2015. Límite año 2025/26. Sin reiteración de donaciones a una misma entidad. Aplicado en esta liquidación [04749]</t>
  </si>
  <si>
    <t>Deducciones del grupo. Deducciones por donativos a entidades sin fines de lucro. Ley 49/2002. Donaciones de carácter general. Ejercicio 2015. Límite año 2025/26. Con reiteración de donaciones a una misma entidad. Deducción pendiente / generada [04751]</t>
  </si>
  <si>
    <t>Deducciones del grupo. Deducciones por donativos a entidades sin fines de lucro. Ley 49/2002. Donaciones de carácter general. Ejercicio 2015. Límite año 2025/26. Con reiteración de donaciones a una misma entidad. Aplicado en esta liquidación [04752]</t>
  </si>
  <si>
    <t>Deducciones del grupo. Deducciones por donativos a entidades sin fines de lucro. Ley 49/2002. Donaciones de carácter general. Ejercicio 2016. Límite año 2026/27. Sin reiteración de donaciones a una misma entidad. Deducción pendiente / generada [04754]</t>
  </si>
  <si>
    <t>Deducciones del grupo. Deducciones por donativos a entidades sin fines de lucro. Ley 49/2002. Donaciones de carácter general. Ejercicio 2016. Límite año 2026/27. Sin reiteración de donaciones a una misma entidad. Aplicado en esta liquidación [04755]</t>
  </si>
  <si>
    <t>Deducciones del grupo. Deducciones por donativos a entidades sin fines de lucro. Ley 49/2002. Donaciones de carácter general. Ejercicio 2016. Límite año 2026/27. Sin reiteración de donaciones a una misma entidad. Pendiente de aplicación en períodos futuros [04756]</t>
  </si>
  <si>
    <t>Deducciones del grupo. Deducciones por donativos a entidades sin fines de lucro. Ley 49/2002. Donaciones de carácter general. Ejercicio 2016. Límite año 2026/27. Con reiteración de donaciones a una misma entidad. Deducción pendiente / generada [04757]</t>
  </si>
  <si>
    <t>Deducciones del grupo. Deducciones por donativos a entidades sin fines de lucro. Ley 49/2002. Donaciones de carácter general. Ejercicio 2016. Límite año 2026/27. Con reiteración de donaciones a una misma entidad. Aplicado en esta liquidación [04758]</t>
  </si>
  <si>
    <t>Deducciones del grupo. Deducciones por donativos a entidades sin fines de lucro. Ley 49/2002. Donaciones de carácter general. Ejercicio 2016. Límite año 2026/27. Con reiteración de donaciones a una misma entidad. Pendiente de aplicación en períodos futuros [04759]</t>
  </si>
  <si>
    <t>Deducciones del grupo. Deducciones por donativos a entidades sin fines de lucro. Ley 49/2002. Donaciones de carácter general. Ejercicio 2017. Límite año 2027/28. Sin reiteración de donaciones a una misma entidad. Deducción pendiente / generada [04760]</t>
  </si>
  <si>
    <t>Deducciones del grupo. Deducciones por donativos a entidades sin fines de lucro. Ley 49/2002. Donaciones de carácter general. Ejercicio 2017. Límite año 2027/28. Sin reiteración de donaciones a una misma entidad. Aplicado en esta liquidación [04761]</t>
  </si>
  <si>
    <t>Deducciones del grupo. Deducciones por donativos a entidades sin fines de lucro. Ley 49/2002. Donaciones de carácter general. Ejercicio 2017. Límite año 2027/28. Sin reiteración de donaciones a una misma entidad. Pendiente de aplicación en períodos futuros [04762]</t>
  </si>
  <si>
    <t>Deducciones del grupo. Deducciones por donativos a entidades sin fines de lucro. Ley 49/2002. Donaciones de carácter general. Ejercicio 2017. Límite año 2027/28. Con reiteración de donaciones a una misma entidad. Deducción pendiente / generada [04763]</t>
  </si>
  <si>
    <t>Deducciones del grupo. Deducciones por donativos a entidades sin fines de lucro. Ley 49/2002. Donaciones de carácter general. Ejercicio 2017. Límite año 2027/28. Con reiteración de donaciones a una misma entidad. Aplicado en esta liquidación [04764]</t>
  </si>
  <si>
    <t>Deducciones del grupo. Deducciones por donativos a entidades sin fines de lucro. Ley 49/2002. Donaciones de carácter general. Ejercicio 2017. Límite año 2027/28. Con reiteración de donaciones a una misma entidad. Pendiente de aplicación en períodos futuros [04765]</t>
  </si>
  <si>
    <t>Deducciones del grupo. Deducciones por donativos a entidades sin fines de lucro. Ley 49/2002. Donaciones de carácter general. Ejercicio 2018. Límite año 2028/29. Sin reiteración de donaciones a una misma entidad. Deducción pendiente / generada [04766]</t>
  </si>
  <si>
    <t>Deducciones del grupo. Deducciones por donativos a entidades sin fines de lucro. Ley 49/2002. Donaciones de carácter general. Ejercicio 2018. Límite año 2028/29. Sin reiteración de donaciones a una misma entidad. Aplicado en esta liquidación  [04767]</t>
  </si>
  <si>
    <t>Deducciones del grupo. Deducciones por donativos a entidades sin fines de lucro. Ley 49/2002. Donaciones de carácter general. Ejercicio 2018. Límite año 2028/29. Sin reiteración de donaciones a una misma entidad. Pendiente de aplicación en períodos futuros [04768]</t>
  </si>
  <si>
    <t>Deducciones del grupo. Deducciones por donativos a entidades sin fines de lucro. Ley 49/2002. Donaciones de carácter general. Ejercicio 2018. Límite año 2028/29. Con reiteración de donaciones a una misma entidad. Deducción pendiente / generada  [04769]</t>
  </si>
  <si>
    <t>Deducciones del grupo. Deducciones por donativos a entidades sin fines de lucro. Ley 49/2002. Donaciones de carácter general. Ejercicio 2018. Límite año 2028/29. Con reiteración de donaciones a una misma entidad. Aplicado en esta liquidación  [04770]</t>
  </si>
  <si>
    <t>Deducciones del grupo. Deducciones por donativos a entidades sin fines de lucro. Ley 49/2002. Donaciones de carácter general. Ejercicio 2018. Límite año 2028/29. Con reiteración de donaciones a una misma entidad. Pendiente de aplicación en períodos futuros  [04771]</t>
  </si>
  <si>
    <t>Deducciones del grupo. Deducciones por donativos a entidades sin fines de lucro. Ley 49/2002. Donaciones de carácter general. Ejercicio 2019. Límite año 2029/30. Sin reiteración de donaciones a una misma entidad. Deducción pendiente / generada  [04772]</t>
  </si>
  <si>
    <t>Deducciones del grupo. Deducciones por donativos a entidades sin fines de lucro. Ley 49/2002. Donaciones de carácter general. Ejercicio 2019. Límite año 2029/30. Sin reiteración de donaciones a una misma entidad. Aplicado en esta liquidación  [04773]</t>
  </si>
  <si>
    <t>Deducciones del grupo. Deducciones por donativos a entidades sin fines de lucro. Ley 49/2002. Donaciones de carácter general. Ejercicio 2019. Límite año 2029/30. Sin reiteración de donaciones a una misma entidad. Pendiente de aplicación en períodos futuros  [04774]</t>
  </si>
  <si>
    <t>Deducciones del grupo. Deducciones por donativos a entidades sin fines de lucro. Ley 49/2002. Donaciones de carácter general. Ejercicio 2019. Límite año 2029/30. Con reiteración de donaciones a una misma entidad. Deducción pendiente / generada  [04775]</t>
  </si>
  <si>
    <t>Deducciones del grupo. Deducciones por donativos a entidades sin fines de lucro. Ley 49/2002. Donaciones de carácter general. Ejercicio 2019. Límite año 2029/30. Con reiteración de donaciones a una misma entidad. Aplicado en esta liquidación  [04776]</t>
  </si>
  <si>
    <t>Deducciones del grupo. Deducciones por donativos a entidades sin fines de lucro. Ley 49/2002. Donaciones de carácter general. Ejercicio 2019. Límite año 2029/30. Con reiteración de donaciones a una misma entidad. Pendiente de aplicación en períodos futuros  [04777]</t>
  </si>
  <si>
    <t>Deducciones del grupo. Deducciones por donativos a entidades sin fines de lucro. Ley 49/2002. Donaciones de carácter general. Ejercicio 2020. Límite año 2030/31. Sin reiteración de donaciones a una misma entidad. Deducción pendiente / generada  [04778]</t>
  </si>
  <si>
    <t>Deducciones del grupo. Deducciones por donativos a entidades sin fines de lucro. Ley 49/2002. Donaciones de carácter general. Ejercicio 2020. Límite año 2030/31. Sin reiteración de donaciones a una misma entidad. Aplicado en esta liquidación  [04779]</t>
  </si>
  <si>
    <t>Deducciones del grupo. Deducciones por donativos a entidades sin fines de lucro. Ley 49/2002. Donaciones de carácter general. Ejercicio 2020. Límite año 2030/31. Sin reiteración de donaciones a una misma entidad. Pendiente de aplicación en períodos  [04780]</t>
  </si>
  <si>
    <t>Deducciones del grupo. Deducciones por donativos a entidades sin fines de lucro. Ley 49/2002. Donaciones de carácter general. Ejercicio 2020. Límite año 2030/31. Con reiteración de donaciones a una misma entidad. Deducción pendiente / generada [04781]</t>
  </si>
  <si>
    <t>Deducciones del grupo. Deducciones por donativos a entidades sin fines de lucro. Ley 49/2002. Donaciones de carácter general. Ejercicio 2020. Límite año 2030/31. Con reiteración de donaciones a una misma entidad. Aplicado en esta liquidación [04782]</t>
  </si>
  <si>
    <t>Deducciones del grupo. Deducciones por donativos a entidades sin fines de lucro. Ley 49/2002. Donaciones de carácter general. Ejercicio 2020. Límite año 2030/31. Con reiteración de donaciones a una misma entidad. Pendiente de aplicación en períodos [04783]</t>
  </si>
  <si>
    <t>Deducciones del grupo. Deducciones por donativos a entidades sin fines de lucro. Ley 49/2002. Donaciones de carácter general. Ejercicio 2021. Límite año 2031/32. Sin reiteración de donaciones a una misma entidad. Deducción pendiente / generada [04784]</t>
  </si>
  <si>
    <t>Deducciones del grupo. Deducciones por donativos a entidades sin fines de lucro. Ley 49/2002. Donaciones de carácter general. Ejercicio 2021. Límite año 2031/32. Sin reiteración de donaciones a una misma entidad. Aplicado en esta liquidación [04785]</t>
  </si>
  <si>
    <t>Deducciones del grupo. Deducciones por donativos a entidades sin fines de lucro. Ley 49/2002. Donaciones de carácter general. Ejercicio 2021. Límite año 2031/32. Sin reiteración de donaciones a una misma entidad. Pendiente de aplicación en períodos futuros [04786]</t>
  </si>
  <si>
    <t>Deducciones del grupo. Deducciones por donativos a entidades sin fines de lucro. Ley 49/2002. Donaciones de carácter general. Ejercicio 2021. Límite año 2031/32. Con reiteración de donaciones a una misma entidad. Deducción pendiente / generada [04787]</t>
  </si>
  <si>
    <t>Deducciones del grupo. Deducciones por donativos a entidades sin fines de lucro. Ley 49/2002. Donaciones de carácter general. Ejercicio 2021. Límite año 2031/32. Con reiteración de donaciones a una misma entidad. Aplicado en esta liquidación [04788]</t>
  </si>
  <si>
    <t>Deducciones del grupo. Deducciones por donativos a entidades sin fines de lucro. Ley 49/2002. Donaciones de carácter general. Ejercicio 2021. Límite año 2031/32. Con reiteración de donaciones a una misma entidad. Pendiente de aplicación en períodos futuros [04789]</t>
  </si>
  <si>
    <t>Deducciones del grupo. Deducciones por donativos a entidades sin fines de lucro. Ley 49/2002. Donaciones de carácter general. Ejercicio 2022. Límite año 2032/33. Sin reiteración de donaciones a una misma entidad. Deducción pendiente / generada [04790]</t>
  </si>
  <si>
    <t>Deducciones del grupo. Deducciones por donativos a entidades sin fines de lucro. Ley 49/2002. Donaciones de carácter general. Ejercicio 2022. Límite año 2032/33. Sin reiteración de donaciones a una misma entidad. Aplicado en esta liquidación [04791]</t>
  </si>
  <si>
    <t>Deducciones del grupo. Deducciones por donativos a entidades sin fines de lucro. Ley 49/2002. Donaciones de carácter general. Ejercicio 2022. Límite año 2032/33. Sin reiteración de donaciones a una misma entidad. Pendiente de aplicación en períodos futuros [04792]</t>
  </si>
  <si>
    <t>Deducciones del grupo. Deducciones por donativos a entidades sin fines de lucro. Ley 49/2002. Donaciones de carácter general. Ejercicio 2022. Límite año 2032/33. Con reiteración de donaciones a una misma entidad. Deducción pendiente / generada [04793]</t>
  </si>
  <si>
    <t>Deducciones del grupo. Deducciones por donativos a entidades sin fines de lucro. Ley 49/2002. Donaciones de carácter general. Ejercicio 2022. Límite año 2032/33. Con reiteración de donaciones a una misma entidad. Aplicado en esta liquidación [04794]</t>
  </si>
  <si>
    <t>Deducciones del grupo. Deducciones por donativos a entidades sin fines de lucro. Ley 49/2002. Donaciones de carácter general. Ejercicio 2022. Límite año 2032/33. Con reiteración de donaciones a una misma entidad. Pendiente de aplicación en períodos futuros [04795]</t>
  </si>
  <si>
    <t>Deducciones del grupo. Deducciones por donativos a entidades sin fines de lucro. Ley 49/2002. Donaciones de carácter general.Total. Deducción pendiente / generada [04805]</t>
  </si>
  <si>
    <t>Deducciones del grupo. Deducciones por donativos a entidades sin fines de lucro. Ley 49/2002. Donaciones de carácter general.Total. Aplicado en esta generación [04806]</t>
  </si>
  <si>
    <t>Deducciones del grupo. Deducciones por donativos a entidades sin fines de lucro. Ley 49/2002. Donaciones de carácter general.Total. Pendiente de aplicación en períodos futuros [04807]</t>
  </si>
  <si>
    <t>&lt;/T22014A02&gt;</t>
  </si>
  <si>
    <t>Deducciones del grupo. Deducciones por donativos a entidades sin fines de lucro. Ley 49/2002. Donaciones para actividades prioritarias de mecenazgo y otras con derecho a deducción incrementada. Ejercicio 2015. Límite año 2025/26. Sin reiteración de donaciones a una misma entidad. Deducción pendiente / generada [04819]</t>
  </si>
  <si>
    <t>Deducciones del grupo. Deducciones por donativos a entidades sin fines de lucro. Ley 49/2002. Donaciones para actividades prioritarias de mecenazgo y otras con derecho a deducción incrementada. Ejercicio 2015. Límite año 2025/26. Sin reiteración de donaciones a una misma entidad. Aplicado en esta liquidación [04820]</t>
  </si>
  <si>
    <t>Deducciones del grupo. Deducciones por donativos a entidades sin fines de lucro. Ley 49/2002. Donaciones para actividades prioritarias de mecenazgo y otras con derecho a deducción incrementada. Ejercicio 2015. Límite año 2025/26. Con reiteración de donaciones a una misma entidad.  Deducción pendiente / generada [04822]</t>
  </si>
  <si>
    <t>Deducciones del grupo. Deducciones por donativos a entidades sin fines de lucro. Ley 49/2002. Donaciones para actividades prioritarias de mecenazgo y otras con derecho a deducción incrementada. Ejercicio 2015. Límite año 2025/26. Con reiteración de donaciones a una misma entidad. Aplicado en esta liquidación [04823]</t>
  </si>
  <si>
    <t>Deducciones del grupo. Deducciones por donativos a entidades sin fines de lucro. Ley 49/2002. Donaciones para actividades prioritarias de mecenazgo y otras con derecho a deducción incrementada. Ejercicio 2016. Límite año 2026/27. Sin reiteración de donaciones a una misma entidad. Deducción pendiente / generada [04825]</t>
  </si>
  <si>
    <t>Deducciones del grupo. Deducciones por donativos a entidades sin fines de lucro. Ley 49/2002. Donaciones para actividades prioritarias de mecenazgo y otras con derecho a deducción incrementada. Ejercicio 2016. Límite año 2026/27. Sin reiteración de donaciones a una misma entidad. Aplicado en esta liquidación [04826]</t>
  </si>
  <si>
    <t>Deducciones del grupo. Deducciones por donativos a entidades sin fines de lucro. Ley 49/2002. Donaciones para actividades prioritarias de mecenazgo y otras con derecho a deducción incrementada. Ejercicio 2016. Límite año 2026/27. Sin reiteración de donaciones a una misma entidad. Pendiente de aplicación en períodos futuros [04827]</t>
  </si>
  <si>
    <t>Deducciones del grupo. Deducciones por donativos a entidades sin fines de lucro. Ley 49/2002. Donaciones para actividades prioritarias de mecenazgo y otras con derecho a deducción incrementada. Ejercicio 2016. Límite año 2026/27. Con reiteración de donaciones a una misma entidad.  Deducción pendiente / generada [04828]</t>
  </si>
  <si>
    <t>Deducciones del grupo. Deducciones por donativos a entidades sin fines de lucro. Ley 49/2002. Donaciones para actividades prioritarias de mecenazgo y otras con derecho a deducción incrementada. Ejercicio 2016. Límite año 2026/27. Con reiteración de donaciones a una misma entidad. Aplicado en esta liquidación [04829]</t>
  </si>
  <si>
    <t>Deducciones del grupo. Deducciones por donativos a entidades sin fines de lucro. Ley 49/2002. Donaciones para actividades prioritarias de mecenazgo y otras con derecho a deducción incrementada. Ejercicio 2016. Límite año 2026/27. Con reiteración de donaciones a una misma entidad.  Pendiente de aplicación en períodos futuros [04830]</t>
  </si>
  <si>
    <t>Deducciones del grupo. Deducciones por donativos a entidades sin fines de lucro. Ley 49/2002. Donaciones para actividades prioritarias de mecenazgo y otras con derecho a deducción incrementada. Ejercicio 2017. Límite año 2027/28. Sin reiteración de donaciones a una misma entidad. Deducción pendiente / generada [04831]</t>
  </si>
  <si>
    <t>Deducciones del grupo. Deducciones por donativos a entidades sin fines de lucro. Ley 49/2002. Donaciones para actividades prioritarias de mecenazgo y otras con derecho a deducción incrementada. Ejercicio 2017. Límite año 2027/28. Sin reiteración de donaciones a una misma entidad. Aplicado en esta liquidación [04832]</t>
  </si>
  <si>
    <t>Deducciones del grupo. Deducciones por donativos a entidades sin fines de lucro. Ley 49/2002. Donaciones para actividades prioritarias de mecenazgo y otras con derecho a deducción incrementada. Ejercicio 2017. Límite año 2027/28. Sin reiteración de donaciones a una misma entidad.  Pendiente de aplicación en períodos futuros [04833]</t>
  </si>
  <si>
    <t>Deducciones del grupo. Deducciones por donativos a entidades sin fines de lucro. Ley 49/2002. Donaciones para actividades prioritarias de mecenazgo y otras con derecho a deducción incrementada. Ejercicio 2017. Límite año 2027/28. Con reiteración de donaciones a una misma entidad.  Deducción pendiente / generada [04834]</t>
  </si>
  <si>
    <t>Deducciones del grupo. Deducciones por donativos a entidades sin fines de lucro. Ley 49/2002. Donaciones para actividades prioritarias de mecenazgo y otras con derecho a deducción incrementada. Ejercicio 2017. Límite año 2027/28. Con reiteración de donaciones a una misma entidad. Aplicado en esta liquidación [04835]</t>
  </si>
  <si>
    <t>Deducciones del grupo. Deducciones por donativos a entidades sin fines de lucro. Ley 49/2002. Donaciones para actividades prioritarias de mecenazgo y otras con derecho a deducción incrementada. Ejercicio 2017. Límite año 2027/28. Con reiteración de donaciones a una misma entidad. Pendiente de aplicación en períodos futuros [04836]</t>
  </si>
  <si>
    <t>Deducciones del grupo. Deducciones por donativos a entidades sin fines de lucro. Ley 49/2002. Donaciones para actividades prioritarias de mecenazgo y otras con derecho a deducción incrementada. Ejercicio 2018. Límite año 2028/29. Sin reiteración de donaciones a una misma entidad. Deducción pendiente / generada [04837]</t>
  </si>
  <si>
    <t>Deducciones del grupo. Deducciones por donativos a entidades sin fines de lucro. Ley 49/2002. Donaciones para actividades prioritarias de mecenazgo y otras con derecho a deducción incrementada. Ejercicio 2018. Límite año 2028/29. Sin reiteración de donaciones a una misma entidad.  Aplicado en esta liquidación [04838]</t>
  </si>
  <si>
    <t>Deducciones del grupo. Deducciones por donativos a entidades sin fines de lucro. Ley 49/2002. Donaciones para actividades prioritarias de mecenazgo y otras con derecho a deducción incrementada. Ejercicio 2018. Límite año 2028/29. Sin reiteración de donaciones a una misma entidad. Pendiente de aplicación en períodos futuros [04839]</t>
  </si>
  <si>
    <t>Deducciones del grupo. Deducciones por donativos a entidades sin fines de lucro. Ley 49/2002. Donaciones para actividades prioritarias de mecenazgo y otras con derecho a deducción incrementada. Ejercicio 2018. Límite año 2028/29. Con reiteración de donaciones a una misma entidad.  Deducción pendiente / generada [04840]</t>
  </si>
  <si>
    <t>Deducciones del grupo. Deducciones por donativos a entidades sin fines de lucro. Ley 49/2002. Donaciones para actividades prioritarias de mecenazgo y otras con derecho a deducción incrementada. Ejercicio 2018. Límite año 2028/29. Con reiteración de donaciones a una misma entidad. Aplicado en esta liquidación [04841]</t>
  </si>
  <si>
    <t>Deducciones del grupo. Deducciones por donativos a entidades sin fines de lucro. Ley 49/2002. Donaciones para actividades prioritarias de mecenazgo y otras con derecho a deducción incrementada. Ejercicio 2018. Límite año 2028/29. Con reiteración de donaciones a una misma entidad. Pendiente de aplicación en períodos futuros [04842]</t>
  </si>
  <si>
    <t>Deducciones del grupo. Deducciones por donativos a entidades sin fines de lucro. Ley 49/2002. Donaciones para actividades prioritarias de mecenazgo y otras con derecho a deducción incrementada. Ejercicio 2019. Límite año 2029/30. Sin reiteración de donaciones a una misma entidad. Deducción pendiente / generada [04843]</t>
  </si>
  <si>
    <t>Deducciones del grupo. Deducciones por donativos a entidades sin fines de lucro. Ley 49/2002. Donaciones para actividades prioritarias de mecenazgo y otras con derecho a deducción incrementada. Ejercicio 2019. Límite año 2029/30. Sin reiteración de donaciones a una misma entidad. Aplicado en esta liquidación [04844]</t>
  </si>
  <si>
    <t>Deducciones del grupo. Deducciones por donativos a entidades sin fines de lucro. Ley 49/2002. Donaciones para actividades prioritarias de mecenazgo y otras con derecho a deducción incrementada. Ejercicio 2019. Límite año 2029/30. Sin reiteración de donaciones a una misma entidad. Pendiente de aplicación en períodos futuros [04845]</t>
  </si>
  <si>
    <t>Deducciones del grupo. Deducciones por donativos a entidades sin fines de lucro. Ley 49/2002. Donaciones para actividades prioritarias de mecenazgo y otras con derecho a deducción incrementada. Ejercicio 2019. Límite año 2029/30. Con reiteración de donaciones a una misma entidad. Deducción pendiente / generada [04846]</t>
  </si>
  <si>
    <t>Deducciones del grupo. Deducciones por donativos a entidades sin fines de lucro. Ley 49/2002. Donaciones para actividades prioritarias de mecenazgo y otras con derecho a deducción incrementada. Ejercicio 2019. Límite año 2029/30. Con reiteración de donaciones a una misma entidad. Aplicado en esta liquidación [04847]</t>
  </si>
  <si>
    <t>Deducciones del grupo. Deducciones por donativos a entidades sin fines de lucro. Ley 49/2002. Donaciones para actividades prioritarias de mecenazgo y otras con derecho a deducción incrementada. Ejercicio 2019. Límite año 2029/30. Con reiteración de donaciones a una misma entidad. Pendiente de aplicación en períodos futuros [04848]</t>
  </si>
  <si>
    <t>Deducciones del grupo. Deducciones por donativos a entidades sin fines de lucro. Ley 49/2002. Donaciones para actividades prioritarias de mecenazgo y otras con derecho a deducción incrementada. Ejercicio 2020. Límite año 2030/31. Sin reiteración de donaciones a una misma entidad. Deducción pendiente / generada [04849]</t>
  </si>
  <si>
    <t>Deducciones del grupo. Deducciones por donativos a entidades sin fines de lucro. Ley 49/2002. Donaciones para actividades prioritarias de mecenazgo y otras con derecho a deducción incrementada. Ejercicio 2020. Límite año 2030/31. Sin reiteración de donaciones a una misma entidad. Aplicado en esta liquidación [04850]</t>
  </si>
  <si>
    <t>Deducciones del grupo. Deducciones por donativos a entidades sin fines de lucro. Ley 49/2002. Donaciones para actividades prioritarias de mecenazgo y otras con derecho a deducción incrementada. Ejercicio 2020. Límite año 2030/31. Sin reiteración de donaciones a una misma entidad. Pendiente de aplicación en períodos futuros [04851]</t>
  </si>
  <si>
    <t>Deducciones del grupo. Deducciones por donativos a entidades sin fines de lucro. Ley 49/2002. Donaciones para actividades prioritarias de mecenazgo y otras con derecho a deducción incrementada. Ejercicio 2020. Límite año 2030/31. Con reiteración de donaciones a una misma entidad. Deducción pendiente / generada [04852]</t>
  </si>
  <si>
    <t>Deducciones del grupo. Deducciones por donativos a entidades sin fines de lucro. Ley 49/2002. Donaciones para actividades prioritarias de mecenazgo y otras con derecho a deducción incrementada. Ejercicio 2020. Límite año 2030/31. Con reiteración de donaciones a una misma entidad.  Aplicado en esta liquidación [04853]</t>
  </si>
  <si>
    <t>Deducciones del grupo. Deducciones por donativos a entidades sin fines de lucro. Ley 49/2002. Donaciones para actividades prioritarias de mecenazgo y otras con derecho a deducción incrementada. Ejercicio 2020. Límite año 2030/31. Con reiteración de donaciones a una misma entidad. Pendiente de aplicación en períodos futuros [04854]</t>
  </si>
  <si>
    <t>Deducciones del grupo. Deducciones por donativos a entidades sin fines de lucro. Ley 49/2002. Donaciones para actividades prioritarias de mecenazgo y otras con derecho a deducción incrementada. Ejercicio 2021. Límite año 2031/32. Sin reiteración de donaciones a una misma entidad. Deducción pendiente / generada [04855]</t>
  </si>
  <si>
    <t>Deducciones del grupo. Deducciones por donativos a entidades sin fines de lucro. Ley 49/2002. Donaciones para actividades prioritarias de mecenazgo y otras con derecho a deducción incrementada. Ejercicio 2021. Límite año 2031/32. Sin reiteración de donaciones a una misma entidad.  Aplicado en esta liquidación [04856]</t>
  </si>
  <si>
    <t>Deducciones del grupo. Deducciones por donativos a entidades sin fines de lucro. Ley 49/2002. Donaciones para actividades prioritarias de mecenazgo y otras con derecho a deducción incrementada. Ejercicio 2021. Límite año 2031/32. Sin reiteración de donaciones a una misma entidad. Pendiente de aplicación en períodos futuros. [04857]</t>
  </si>
  <si>
    <t>Deducciones del grupo. Deducciones por donativos a entidades sin fines de lucro. Ley 49/2002. Donaciones para actividades prioritarias de mecenazgo y otras con derecho a deducción incrementada. Ejercicio 2021. Límite año 2031/32.  Con reiteración de donaciones a una misma entidad. Deducción pendiente / generada [04858]</t>
  </si>
  <si>
    <t>Deducciones del grupo. Deducciones por donativos a entidades sin fines de lucro. Ley 49/2002. Donaciones para actividades prioritarias de mecenazgo y otras con derecho a deducción incrementada. Ejercicio 2021. Límite año 2031/32.  Con reiteración de donaciones a una misma entidad. Aplicado en esta liquidación [04859]</t>
  </si>
  <si>
    <t>Deducciones del grupo. Deducciones por donativos a entidades sin fines de lucro. Ley 49/2002. Donaciones para actividades prioritarias de mecenazgo y otras con derecho a deducción incrementada. Ejercicio 2021. Límite año 2031/32.  Con reiteración de donaciones a una misma entidad. Pendiente de aplicación en períodos futuros. [04860]</t>
  </si>
  <si>
    <t>Deducciones del grupo. Deducciones por donativos a entidades sin fines de lucro. Ley 49/2002. Donaciones para actividades prioritarias de mecenazgo y otras con derecho a deducción incrementada. Ejercicio 2022. Límite año 2032/33.  Sin reiteración de donaciones a una misma entidad. Deducción pendiente / generada [04861]</t>
  </si>
  <si>
    <t>Deducciones del grupo. Deducciones por donativos a entidades sin fines de lucro. Ley 49/2002. Donaciones para actividades prioritarias de mecenazgo y otras con derecho a deducción incrementada. Ejercicio 2022. Límite año 2032/33. Sin reiteración de donaciones a una misma entidad. Aplicado en esta liquidación [04862]</t>
  </si>
  <si>
    <t>Deducciones del grupo. Deducciones por donativos a entidades sin fines de lucro. Ley 49/2002. Donaciones para actividades prioritarias de mecenazgo y otras con derecho a deducción incrementada. Ejercicio 2022. Límite año 2032/33. Sin reiteración de donaciones a una misma entidad. Pendiente de aplicación en períodos futuros. [04863]</t>
  </si>
  <si>
    <t>Deducciones del grupo. Deducciones por donativos a entidades sin fines de lucro. Ley 49/2002. Donaciones para actividades prioritarias de mecenazgo y otras con derecho a deducción incrementada. Ejercicio 2022. Límite año 2032/33. Con reiteración de donaciones a una misma entidad. Deducción pendiente / generada [04864]</t>
  </si>
  <si>
    <t>Deducciones del grupo. Deducciones por donativos a entidades sin fines de lucro. Ley 49/2002. Donaciones para actividades prioritarias de mecenazgo y otras con derecho a deducción incrementada. Ejercicio 2022. Límite año 2032/33. Con reiteración de donaciones a una misma entidad.  Aplicado en esta liquidación [04865]</t>
  </si>
  <si>
    <t>Deducciones del grupo. Deducciones por donativos a entidades sin fines de lucro. Ley 49/2002. Donaciones para actividades prioritarias de mecenazgo y otras con derecho a deducción incrementada. Ejercicio 2022. Límite año 2032/33. Con reiteración de donaciones a una misma entidad. Pendiente de aplicación en períodos futuros. [04866]</t>
  </si>
  <si>
    <t>Deducciones del grupo. Deducciones por donativos a entidades sin fines de lucro. Ley 49/2002. Donaciones para actividades prioritarias de mecenazgo y otras con derecho a deducción incrementada. Total. Deducción pendiente / generada [04876]</t>
  </si>
  <si>
    <t>Deducciones del grupo. Deducciones por donativos a entidades sin fines de lucro. Ley 49/2002. Donaciones para actividades prioritarias de mecenazgo y otras con derecho a deducción incrementada. Total. Aplicado en esta liquidación [04877]</t>
  </si>
  <si>
    <t>Deducciones del grupo. Deducciones por donativos a entidades sin fines de lucro. Ley 49/2002. Donaciones para actividades prioritarias de mecenazgo y otras con derecho a deducción incrementada. Total. Pendiente de aplicación en períodos futuros [04878]</t>
  </si>
  <si>
    <t>Deducciones del grupo. Total deducciones a entidades sin fines de lucro (Ley 49/2002). Total. Deducción pendiente / generada [01943]</t>
  </si>
  <si>
    <t>Deducciones del grupo.  Total deducciones a entidades sin fines de lucro (Ley 49/2002). Total. Aplicado en esta liquidación [01944]</t>
  </si>
  <si>
    <t>Deducciones del grupo. Total deducciones a entidades sin fines de lucro (Ley 49/2002). Total. Pendiente de aplicación en períodos futuros [01945]</t>
  </si>
  <si>
    <t>Deducciones del grupo. Base de la deducción por donaciones del periodo impositivo efectuadas a  entidades sin fines de lucro del período impositivo. Donaciones del período impositivo efectuadas a entidades sin fines de lucro (Ley 49/2002) [01946]</t>
  </si>
  <si>
    <t>&lt;/T22014A03&gt;</t>
  </si>
  <si>
    <t>Impuesto Sobre Sociedades. Régimen de consolidación Fiscal. TOTAL GRUPO. DEDUCCIONES DEL GRUPO</t>
  </si>
  <si>
    <t>Deducciones I + D + i excluidas de límite. Opción art. 39.2 LIS. 2013: Investigación y desarrollo (CTE). Deducción pendiente [02835]</t>
  </si>
  <si>
    <t>Deducciones I + D + i excluidas de límite. Opción art. 39.2 LIS. 2013: Investigación y desarrollo (CTE). Deducción reducida [02836]</t>
  </si>
  <si>
    <t>Deducciones I + D + i excluidas de límite. Opción art. 39.2 LIS. 2013: Investigación y desarrollo (CTE). Importe deducible en cuota [02837]</t>
  </si>
  <si>
    <t>Deducciones I + D + i excluidas de límite. Opción art. 39.2 LIS. 2013: Investigación y desarrollo (CTE). Abono por insuficiencia de cuota [02838]</t>
  </si>
  <si>
    <t xml:space="preserve">Deducciones I + D + i excluidas de límite. Opción art. 39.2 LIS. 2013: Innovación tecnológica (ITE). Deducción pendiente [02839] </t>
  </si>
  <si>
    <t>Deducciones I + D + i excluidas de límite. Opción art. 39.2 LIS. 2013: Innovación tecnológica (ITE). Deducción reducida [02840]</t>
  </si>
  <si>
    <t>Deducciones I + D + i excluidas de límite. Opción art. 39.2 LIS. 2013: Innovación tecnológica (ITE). Importe deducible en cuota [02841]</t>
  </si>
  <si>
    <t>Deducciones I + D + i excluidas de límite. Opción art. 39.2 LIS. 2013: Innovación tecnológica (ITE). Abono por insuficiencia de cuota [02842]</t>
  </si>
  <si>
    <t>Deducciones I + D + i excluidas de límite. Opción art. 39.2 LIS. 2014: Investigación y desarrollo (CTE). Deducción pendiente [03025]</t>
  </si>
  <si>
    <t>Deducciones I + D + i excluidas de límite. Opción art. 39.2 LIS. 2014: Investigación y desarrollo (CTE). Deducción reducida [03026]</t>
  </si>
  <si>
    <t>Deducciones I + D + i excluidas de límite. Opción art. 39.2 LIS. 2014: Investigación y desarrollo (CTE). Importe deducible en cuota [03027]</t>
  </si>
  <si>
    <t>Deducciones I + D + i excluidas de límite. Opción art. 39.2 LIS. 2014: Investigación y desarrollo (CTE). Abono por insuficiencia de cuota [03028]</t>
  </si>
  <si>
    <t>Deducciones I + D + i excluidas de límite. Opción art. 39.2 LIS. 2014: Innovación tecnológica (ITE). Deducción pendiente [03029]</t>
  </si>
  <si>
    <t>Deducciones I + D + i excluidas de límite. Opción art. 39.2 LIS. 2014: Innovación tecnológica (ITE). Deducción reducida [03030]</t>
  </si>
  <si>
    <t>Deducciones I + D + i excluidas de límite. Opción art. 39.2 LIS. 2014: Innovación tecnológica (ITE). Importe deducible en cuota [03031]</t>
  </si>
  <si>
    <t>Deducciones I + D + i excluidas de límite. Opción art. 39.2 LIS. 2014: Innovación tecnológica (ITE). Abono por insuficiencia de cuota [03032]</t>
  </si>
  <si>
    <t>Deducciones I + D + i excluidas de límite. Opción art. 39.2 LIS. 2015: Innovación y desarrollo (CTE). Deducción pendiente [05972]</t>
  </si>
  <si>
    <t>Deducciones I + D + i excluidas de límite. Opción art. 39.2 LIS. 2015: Investigación y desarrollo (CTE). Deducción reducida [06370]</t>
  </si>
  <si>
    <t>Deducciones I + D + i excluidas de límite. Opción art. 39.2 LIS. 2015: Investigación y desarrollo (CTE). Importe deducible en cuota [06371]</t>
  </si>
  <si>
    <t>Deducciones I + D + i excluidas de límite. Opción art. 39.2 LIS. 2015: Investigación y desarrollo (CTE). Abono por insuficiencia de cuota [06372]</t>
  </si>
  <si>
    <t>Deducciones I + D + i excluidas de límite. Opción art. 39.2 LIS. 2015: Innovación tecnológica (ITE). Deducción pendiente [05973]</t>
  </si>
  <si>
    <t>Deducciones I + D + i excluidas de límite. Opción art. 39.2 LIS. 2015: Innovación tecnológica (ITE). Deducción reducida [06373]</t>
  </si>
  <si>
    <t>Deducciones I + D + i excluidas de límite. Opción art. 39.2 LIS. 2015: Innovación tecnológica (ITE). Importe deducible en cuota [06374]</t>
  </si>
  <si>
    <t>Deducciones I + D + i excluidas de límite. Opción art. 39.2 LIS. 2015: Innovación tecnológica (ITE). Abono por insuficiencia de cuota [06375]</t>
  </si>
  <si>
    <t>Deducciones I + D + i excluidas de límite. Opción art. 39.2 LIS. 2016: Innovación y desarrollo (CTE). Deducción pendiente [02406]</t>
  </si>
  <si>
    <t>Deducciones I + D + i excluidas de límite. Opción art. 39.2 LIS. 2016: Investigación y desarrollo (CTE). Deducción reducida [00659]</t>
  </si>
  <si>
    <t>Deducciones I + D + i excluidas de límite. Opción art. 39.2 LIS. 2016: Investigación y desarrollo (CTE). Importe deducible en cuota [00660]</t>
  </si>
  <si>
    <t>Deducciones I + D + i excluidas de límite. Opción art. 39.2 LIS. 2016: Investigación y desarrollo (CTE). Abono por insuficiencia de cuota [00661]</t>
  </si>
  <si>
    <t>Deducciones I + D + i excluidas de límite. Opción art. 39.2 LIS. 2016: Innovación tecnológica (ITE). Deducción pendiente [02410]</t>
  </si>
  <si>
    <t>Deducciones I + D + i excluidas de límite. Opción art. 39.2 LIS. 2016: Innovación tecnológica (ITE). Deducción reducida [00662]</t>
  </si>
  <si>
    <t>Deducciones I + D + i excluidas de límite. Opción art. 39.2 LIS. 2016: Innovación tecnológica (ITE). Importe deducible en cuota [02412]</t>
  </si>
  <si>
    <t>Deducciones I + D + i excluidas de límite. Opción art. 39.2 LIS. 2016: Innovación tecnológica (ITE). Abono por insuficiencia de cuota [02413]</t>
  </si>
  <si>
    <t>Deducciones I + D + i excluidas de límite. Opción art. 39.2 LIS. 2017: Innovación y desarrollo (CTE). Deducción pendiente [00761]</t>
  </si>
  <si>
    <t>Deducciones I + D + i excluidas de límite. Opción art. 39.2 LIS. 2017: Investigación y desarrollo (CTE). Deducción reducida [00762]</t>
  </si>
  <si>
    <t>Deducciones I + D + i excluidas de límite. Opción art. 39.2 LIS. 2017: Investigación y desarrollo (CTE). Importe deducible en cuota [00763]</t>
  </si>
  <si>
    <t>Deducciones I + D + i excluidas de límite. Opción art. 39.2 LIS. 2017: Investigación y desarrollo (CTE). Abono por insuficiencia de cuota [00764]</t>
  </si>
  <si>
    <t>Deducciones I + D + i excluidas de límite. Opción art. 39.2 LIS. 2017: Innovación tecnológica (ITE). Deducción pendiente [00765]</t>
  </si>
  <si>
    <t>Deducciones I + D + i excluidas de límite. Opción art. 39.2 LIS. 2017: Innovación tecnológica (ITE). Deducción reducida [00766]</t>
  </si>
  <si>
    <t>Deducciones I + D + i excluidas de límite. Opción art. 39.2 LIS. 2017: Innovación tecnológica (ITE). Importe deducible en cuota [00767]</t>
  </si>
  <si>
    <t>Deducciones I + D + i excluidas de límite. Opción art. 39.2 LIS. 2017: Innovación tecnológica (ITE). Abono por insuficiencia de cuota [00768]</t>
  </si>
  <si>
    <t>Deducciones I + D + i excluidas de límite. Opción art. 39.2 LIS. 2018: Innovación y desarrollo (CTE). Deducción pendiente [03604]</t>
  </si>
  <si>
    <t>Deducciones I + D + i excluidas de límite. Opción art. 39.2 LIS. 2018: Investigación y desarrollo (CTE). Deducción reducida [03605]</t>
  </si>
  <si>
    <t>Deducciones I + D + i excluidas de límite. Opción art. 39.2 LIS. 2018: Investigación y desarrollo (CTE). Importe deducible en cuota [03606]</t>
  </si>
  <si>
    <t>Deducciones I + D + i excluidas de límite. Opción art. 39.2 LIS. 2018: Investigación y desarrollo (CTE). Abono por insuficiencia de cuota [03607]</t>
  </si>
  <si>
    <t>Deducciones I + D + i excluidas de límite. Opción art. 39.2 LIS. 2018: Innovación tecnológica (ITE). Deducción pendiente [03608]</t>
  </si>
  <si>
    <t>Deducciones I + D + i excluidas de límite. Opción art. 39.2 LIS. 2018: Innovación tecnológica (ITE). Deducción reducida [03609]</t>
  </si>
  <si>
    <t>Deducciones I + D + i excluidas de límite. Opción art. 39.2 LIS. 2018: Innovación tecnológica (ITE). Importe deducible en cuota [03610]</t>
  </si>
  <si>
    <t>Deducciones I + D + i excluidas de límite. Opción art. 39.2 LIS. 2018: Innovación tecnológica (ITE). Abono por insuficiencia de cuota [03611]</t>
  </si>
  <si>
    <t>Deducciones I + D + i excluidas de límite. Opción art. 39.2 LIS. 2019: Innovación y desarrollo (CTE). Deducción pendiente [01697]</t>
  </si>
  <si>
    <t>Deducciones I + D + i excluidas de límite. Opción art. 39.2 LIS. 2019: Investigación y desarrollo (CTE). Deducción reducida [01698]</t>
  </si>
  <si>
    <t>Deducciones I + D + i excluidas de límite. Opción art. 39.2 LIS. 2019: Investigación y desarrollo (CTE). Importe deducible en cuota [01701]</t>
  </si>
  <si>
    <t>Deducciones I + D + i excluidas de límite. Opción art. 39.2 LIS. 2019: Innovación tecnológica (ITE). Deducción pendiente [01721]</t>
  </si>
  <si>
    <t>Deducciones I + D + i excluidas de límite. Opción art. 39.2 LIS. 2019: Innovación tecnológica (ITE). Deducción reducida [01722]</t>
  </si>
  <si>
    <t>Deducciones I + D + i excluidas de límite. Opción art. 39.2 LIS. 2019: Innovación tecnológica (ITE). Importe deducible en cuota [01723]</t>
  </si>
  <si>
    <t>Deducciones I + D + i excluidas de límite. Opción art. 39.2 LIS. 2019: Innovación tecnológica (ITE). Abono por insuficiencia de cuota [01724]</t>
  </si>
  <si>
    <t>Deducciones I + D + i excluidas de límite. Opción art. 39.2 LIS. 2020: Innovación y desarrollo (CTE). Deducción pendiente [04147]</t>
  </si>
  <si>
    <t>Deducciones I + D + i excluidas de límite. Opción art. 39.2 LIS. 2020: Investigación y desarrollo (CTE). Deducción reducida [04148]</t>
  </si>
  <si>
    <t>Deducciones I + D + i excluidas de límite. Opción art. 39.2 LIS. 2020: Investigación y desarrollo (CTE). Importe deducible en cuota [04149]</t>
  </si>
  <si>
    <t>Deducciones I + D + i excluidas de límite. Opción art. 39.2 LIS. 2020: Innovación tecnológica (ITE). Deducción pendiente [04151]</t>
  </si>
  <si>
    <t>Deducciones I + D + i excluidas de límite. Opción art. 39.2 LIS. 2020: Innovación tecnológica (ITE). Deducción reducida [04152]</t>
  </si>
  <si>
    <t>Deducciones I + D + i excluidas de límite. Opción art. 39.2 LIS. 2020: Innovación tecnológica (ITE). Importe deducible en cuota [04153]</t>
  </si>
  <si>
    <t>Deducciones I + D + i excluidas de límite. Opción art. 39.2 LIS. 2020: Innovación tecnológica (ITE). Abono por insuficiencia de cuota [04154]</t>
  </si>
  <si>
    <t>Deducciones I + D + i excluidas de límite. Opción art. 39.2 LIS. 2021:  Investigación y desarrollo (CTE). Deducción pendiente  [04879]</t>
  </si>
  <si>
    <t>Deducciones I + D + i excluidas de límite. Opción art. 39.2 LIS. 2021: Investigación y desarrollo (CTE). Deducción reducida [04880]</t>
  </si>
  <si>
    <t>Deducciones I + D + i excluidas de límite. Opción art. 39.2 LIS. 2021: Investigación y desarrollo (CTE). Importe deducible en cuota [04881]</t>
  </si>
  <si>
    <t>Deducciones I + D + i excluidas de límite. Opción art. 39.2 LIS. 2021:  Investigación y desarrollo (CTE). Abono por insuficiencia de cuota [04882]</t>
  </si>
  <si>
    <t>Deducciones I + D + i excluidas de límite. Opción art. 39.2 LIS. 2021: Innovación tecnológica (ITE). Deducción pendiente [04883]</t>
  </si>
  <si>
    <t>Deducciones I + D + i excluidas de límite. Opción art. 39.2 LIS. 2021: Innovación tecnológica (ITE). Deducción reducida [04884]</t>
  </si>
  <si>
    <t>Deducciones I + D + i excluidas de límite. Opción art. 39.2 LIS. 2021: Innovación tecnológica (ITE). Importe deducible en cuota [04885]</t>
  </si>
  <si>
    <t>Deducciones I + D + i excluidas de límite. Opción art. 39.2 LIS. 2021: Innovación tecnológica (ITE). Abono por insuficiencia de cuota [04886]</t>
  </si>
  <si>
    <t>Deducciones I + D + i excluidas de límite. Opción art. 39.2 LIS. 2022: Investigación y desarrollo (CTE). Deducción pendiente [07582]</t>
  </si>
  <si>
    <t>Deducciones I + D + i excluidas de límite. Opción art. 39.2 LIS. 2022: Investigación y desarrollo (CTE). Deducción reducida [07583]</t>
  </si>
  <si>
    <t>Deducciones I + D + i excluidas de límite. Opción art. 39.2 LIS. 2022: Investigación y desarrollo (CTE). Importe deducible en cuota [07584]</t>
  </si>
  <si>
    <t>Deducciones I + D + i excluidas de límite. Opción art. 39.2 LIS. 2022: Investigación y desarrollo (CTE). Abono por insuficiencia de cuota [07585]</t>
  </si>
  <si>
    <t>Deducciones I + D + i excluidas de límite. Opción art. 39.2 LIS. 2022:  Innovación tecnológica (ITE). Deducción pendiente  [07106]</t>
  </si>
  <si>
    <t>Deducciones I + D + i excluidas de límite. Opción art. 39.2 LIS. 2022:  Innovación tecnológica (ITE) . Deducción reducida [07107]</t>
  </si>
  <si>
    <t>Deducciones I + D + i excluidas de límite. Opción art. 39.2 LIS. 2022:  Innovación tecnológica (ITE). Importe deducible en cuota  [07108]</t>
  </si>
  <si>
    <t>Deducciones I + D + i excluidas de límite. Opción art. 39.2 LIS. 2022:  Innovación tecnológica (ITE). Abono por insuficiencia de cuota  [07109]</t>
  </si>
  <si>
    <t>Deducciones I + D + i excluidas de límite. Opción art. 39.2 LIS. Total. Deducción pendiente [02843]</t>
  </si>
  <si>
    <t>Deducciones I + D + i excluidas de límite. Opción art. 39.2 LIS. Total. Deducción reducida [02844]</t>
  </si>
  <si>
    <t>Deducciones I + D + i excluidas de límite. Opción art. 39.2 LIS. Total. Importe deducible en cuota [02845]</t>
  </si>
  <si>
    <t>Deducciones I + D + i excluidas de límite. Opción art. 39.2 LIS. Total. Abono por insuficiencia de cuota [02846]</t>
  </si>
  <si>
    <t>Deducciones I + D + i excluidas de límite. Opción art. 39.2 LIS. Información adicional para el cálculo de límites de deducciones. Gastos de investigación y desarrollo del período impositivo [07944]</t>
  </si>
  <si>
    <t>&lt;/T22014A04&gt;</t>
  </si>
  <si>
    <t>Impuesto Sobre Sociedades. Régimen de consolidación Fiscal. DEDUCCIONES DEL GRUPO Deducciones del período impositivo e imputación proporcional de las deducciones pendientes</t>
  </si>
  <si>
    <t>Deducción por reversión de medidas temporales (D.T. 37ª.1 LIS). Base de deducción. 2015  [05974]</t>
  </si>
  <si>
    <t>Deducción por reversión de medidas temporales (D.T. 37ª.1 LIS). Importe generado/pendiente al principio del período. 2015 [05975]</t>
  </si>
  <si>
    <t>Deducción por reversión de medidas temporales (D.T. 37ª.1 LIS). Importe aplicado. 2015 [05976]</t>
  </si>
  <si>
    <t>Deducción por reversión de medidas temporales (D.T. 37ª.1 LIS). Importe pendiente. 2015 [05977]</t>
  </si>
  <si>
    <t>Deducción por reversión de medidas temporales (D.T. 37ª.1 LIS). Base de deducción. 2016. [05978]</t>
  </si>
  <si>
    <t>Deducción por reversión de medidas temporales (D.T. 37ª.1 LIS). Importe generado/pendiente al principio del período. 2016. [05979]</t>
  </si>
  <si>
    <t>Deducción por reversión de medidas temporales (D.T. 37ª.1 LIS). Importe aplicado. 2016. [05980]</t>
  </si>
  <si>
    <t>Deducción por reversión de medidas temporales (D.T. 37ª.1 LIS). Importe pendiente. 2016. [05981]</t>
  </si>
  <si>
    <t>Deducción por reversión de medidas temporales (D.T. 37ª.1 LIS). Base de deducción. 2017. [02414]</t>
  </si>
  <si>
    <t>Deducción por reversión de medidas temporales (D.T. 37ª.1 LIS). Importe generado/pendiente al principio del período. 2017. [02415]</t>
  </si>
  <si>
    <t>Deducción por reversión de medidas temporales (D.T. 37ª.1 LIS). Importe aplicado. 2017. [02416]</t>
  </si>
  <si>
    <t>Deducción por reversión de medidas temporales (D.T. 37ª.1 LIS). Importe pendiente. 2017. [02417]</t>
  </si>
  <si>
    <t>Deducción por reversión de medidas temporales (D.T. 37ª.1 LIS). Base de deducción. 2018. [00769]</t>
  </si>
  <si>
    <t>Deducción por reversión de medidas temporales (D.T. 37ª.1 LIS). Importe generado/pendiente al principio del período. 2018. [00770]</t>
  </si>
  <si>
    <t>Deducción por reversión de medidas temporales (D.T. 37ª.1 LIS). Importe aplicado. 2018 [00771]</t>
  </si>
  <si>
    <t>Deducción por reversión de medidas temporales (D.T. 37ª.1 LIS). Importe pendiente. 2018. [00772]</t>
  </si>
  <si>
    <t>Deducción por reversión de medidas temporales (D.T. 37ª.1 LIS). Base de deducción. 2019. [03615]</t>
  </si>
  <si>
    <t>Deducción por reversión de medidas temporales (D.T. 37ª.1 LIS). Importe generado/pendiente al principio del período. 2019. [03616]</t>
  </si>
  <si>
    <t>Deducción por reversión de medidas temporales (D.T. 37ª.1 LIS). Importe aplicado. 2019. [03617]</t>
  </si>
  <si>
    <t>Deducción por reversión de medidas temporales (D.T. 37ª.1 LIS). Importe pendiente. 2019. [03618]</t>
  </si>
  <si>
    <t>Deducción por reversión de medidas temporales (D.T. 37ª.1 LIS). Base de deducción. 2020. [01764]</t>
  </si>
  <si>
    <t>Deducción por reversión de medidas temporales (D.T. 37ª.1 LIS). Importe generado/pendiente al principio del período. 2020. [01766]</t>
  </si>
  <si>
    <t>Deducción por reversión de medidas temporales (D.T. 37ª.1 LIS). Importe aplicado. 2020. [01767]</t>
  </si>
  <si>
    <t>Deducción por reversión de medidas temporales (D.T. 37ª.1 LIS). Importe pendiente. 2020. [01768]</t>
  </si>
  <si>
    <t>Deducción por reversión de medidas temporales (D.T. 37ª.1 LIS). Base de deducción. 2021. [04158]</t>
  </si>
  <si>
    <t>Deducción por reversión de medidas temporales (D.T. 37ª.1 LIS). Importe generado/pendiente al principio del período. 2021. [04159]</t>
  </si>
  <si>
    <t>Deducción por reversión de medidas temporales (D.T. 37ª.1 LIS). Importe aplicado. 2021. [04160]</t>
  </si>
  <si>
    <t>Deducción por reversión de medidas temporales (D.T. 37ª.1 LIS). Importe pendiente. 2021. [04161]</t>
  </si>
  <si>
    <t>Deducción por reversión de medidas temporales (D.T. 37ª.1 LIS). Base de deducción. 2022. [04887]</t>
  </si>
  <si>
    <t>Deducción por reversión de medidas temporales (D.T. 37ª.1 LIS). Importe generado/pendiente al principio del período. 2022. [04888]</t>
  </si>
  <si>
    <t>Deducción por reversión de medidas temporales (D.T. 37ª.1 LIS). Importe aplicado. 2022. [04889]</t>
  </si>
  <si>
    <t>Deducción por reversión de medidas temporales (D.T. 37ª.1 LIS). Importe pendiente. 2022. [04890]</t>
  </si>
  <si>
    <t>Deducción por reversión de medidas temporales (D.T. 37ª.1 LIS). Base de deducción. Total. [05982]</t>
  </si>
  <si>
    <t>Deducción por reversión de medidas temporales (D.T. 37ª.1 LIS). Importe generado/pendiente al principio del período. Total[05983]</t>
  </si>
  <si>
    <t>Deducción por reversión de medidas temporales (D.T. 37ª.1 LIS). Importe aplicado. Total. [05984]</t>
  </si>
  <si>
    <t>Deducción por reversión de medidas temporales (D.T. 37ª.1 LIS).  Importe pendiente.Total. [05985]</t>
  </si>
  <si>
    <t>Deducción por reversión de medidas temporales (DT 37ª.2 LIS). Base de deducción. 2015 [05986]</t>
  </si>
  <si>
    <t>Deducción por reversión de medidas temporales (DT 37ª.2 LIS). Importe generado/pendiente al principio del período. 2015 [05987]</t>
  </si>
  <si>
    <t>Deducción por reversión de medidas temporales (DT 37ª.2 LIS). Importe aplicado. 2015 [05988]</t>
  </si>
  <si>
    <t>Deducción por reversión de medidas temporales (DT 37ª.2 LIS). Importe pendiente.  2015 [05989]</t>
  </si>
  <si>
    <t>Deducción por reversión de medidas temporales (DT 37ª.2 LIS). Base de deducción. 2016. [05990]</t>
  </si>
  <si>
    <t>Deducción por reversión de medidas temporales (DT 37ª.2 LIS). Importe generado/pendiente al principio del período. 2016. [05991]</t>
  </si>
  <si>
    <t>Deducción por reversión de medidas temporales (DT 37ª.2 LIS). Importe aplicado. 2016. [05992]</t>
  </si>
  <si>
    <t>Deducción por reversión de medidas temporales (DT 37ª.2 LIS). Importe pendiente.  2016. [05993]</t>
  </si>
  <si>
    <t>Deducción por reversión de medidas temporales (DT 37ª.2 LIS). Base de deducción. 2017. [02418]</t>
  </si>
  <si>
    <t>Deducción por reversión de medidas temporales (DT 37ª.2 LIS). Importe generado/pendiente al principio del período. 2017. [02419]</t>
  </si>
  <si>
    <t>Deducción por reversión de medidas temporales (DT 37ª.2 LIS). Importe aplicado. 2017. [02420]</t>
  </si>
  <si>
    <t>Deducción por reversión de medidas temporales (DT 37ª.2 LIS). Importe pendiente.  2017. [02421]</t>
  </si>
  <si>
    <t>Deducción por reversión de medidas temporales (DT 37ª.2 LIS). Base de deducción. 2018. [00773]</t>
  </si>
  <si>
    <t>Deducción por reversión de medidas temporales (DT 37ª.2 LIS). Importe generado/pendiente al principio del período. 2018. [00774]</t>
  </si>
  <si>
    <t>Deducción por reversión de medidas temporales (DT 37ª.2 LIS). Importe aplicado. 2018. [00775]</t>
  </si>
  <si>
    <t>Deducción por reversión de medidas temporales (DT 37ª.2 LIS). Importe pendiente.  2018. [00776]</t>
  </si>
  <si>
    <t>Deducción por reversión de medidas temporales (DT 37ª.2 LIS). Base de deducción. 2019. [03619]</t>
  </si>
  <si>
    <t>Deducción por reversión de medidas temporales (DT 37ª.2 LIS). Importe generado/pendiente al principio del período. 2019. [03620]</t>
  </si>
  <si>
    <t>Deducción por reversión de medidas temporales (DT 37ª.2 LIS). Importe aplicado. 2019. [03621]</t>
  </si>
  <si>
    <t>Deducción por reversión de medidas temporales (DT 37ª.2 LIS). Importe pendiente.  2019. [03622]</t>
  </si>
  <si>
    <t>Deducción por reversión de medidas temporales (DT 37ª.2 LIS). Base de deducción. 2020. [01769]</t>
  </si>
  <si>
    <t>Deducción por reversión de medidas temporales (DT 37ª.2 LIS). Importe generado/pendiente al principio del período. 2020. [01770]</t>
  </si>
  <si>
    <t>Deducción por reversión de medidas temporales (DT 37ª.2 LIS). Importe aplicado. 2020. [01771]</t>
  </si>
  <si>
    <t>Deducción por reversión de medidas temporales (DT 37ª.2 LIS). Importe pendiente.  2020. [01774]</t>
  </si>
  <si>
    <t>Deducción por reversión de medidas temporales (DT 37ª.2 LIS). Base de deducción. 2021. [04162]</t>
  </si>
  <si>
    <t>Deducción por reversión de medidas temporales (DT 37ª.2 LIS). Importe generado/pendiente al principio del período. 2021. [04163]</t>
  </si>
  <si>
    <t>Deducción por reversión de medidas temporales (DT 37ª.2 LIS). Importe aplicado. 2021. [04164]</t>
  </si>
  <si>
    <t>Deducción por reversión de medidas temporales (DT 37ª.2 LIS). Importe pendiente.  2021. [04165]</t>
  </si>
  <si>
    <t>Deducción por reversión de medidas temporales (DT 37ª.2 LIS). Base de deducción. 2022. [04891]</t>
  </si>
  <si>
    <t>Deducción por reversión de medidas temporales (DT 37ª.2 LIS). Importe generado/pendiente al principio del período. 2022. [04892]</t>
  </si>
  <si>
    <t>Deducción por reversión de medidas temporales (DT 37ª.2 LIS). Importe aplicado. 2022. [04893]</t>
  </si>
  <si>
    <t>Deducción por reversión de medidas temporales (DT 37ª.2 LIS). Importe pendiente.  2022. [04894]</t>
  </si>
  <si>
    <t>Deducción por reversión de medidas temporales (DT 37ª.2 LIS). Base de deducción. Total [05994]</t>
  </si>
  <si>
    <t>Deducción por reversión de medidas temporales (DT 37ª.2 LIS). Importe generado/pendiente al principio del período. Total [05995]</t>
  </si>
  <si>
    <t>Deducción por reversión de medidas temporales (DT 37ª.2 LIS). Importe aplicado. Total [05996]</t>
  </si>
  <si>
    <t>Deducción por reversión de medidas temporales (DT 37ª.2 LIS). Importe pendiente.  Total [05997]</t>
  </si>
  <si>
    <t>&lt;/T22014A05&gt;</t>
  </si>
  <si>
    <t>&lt;/T22014A10&gt;</t>
  </si>
  <si>
    <t>&lt;/T22014A11&gt;</t>
  </si>
  <si>
    <t>Impuesto Sobre Sociedades. Régimen de consolidación Fiscal. DEDUCCIONES TOTALES TRASLADABLES A PERÍODOS SIGUIENTES (Deducciones del grupo + Deducciones pendientes de aplicación al incorporarse al grupo)</t>
  </si>
  <si>
    <t>Deducciones totaltes trasladables a períodos siguientes (Deducciones del grupo + Deducciones pendientes de aplicación al incorporarse al grupo).  Información adicional de deducciones generadas por el grupo correspondientes a cada entidad, para el cálculo de límites de deducciones. Apoyo fiscal a la inversión y otras deducciones aplicadas en cuota. [04905]</t>
  </si>
  <si>
    <t>Deducciones totaltes trasladables a períodos siguientes (Deducciones del grupo + Deducciones pendientes de aplicación al incorporarse al grupo).  Información adicional producciones cinematográficas españolas y espectáculos en vivo. NIF. Contribuyente 1</t>
  </si>
  <si>
    <t>Deducciones totaltes trasladables a períodos siguientes (Deducciones del grupo + Deducciones pendientes de aplicación al incorporarse al grupo).  Información adicional producciones cinematográficas españolas y espectáculos en vivo. NIF. Contribuyente 2</t>
  </si>
  <si>
    <t>Deducciones totaltes trasladables a períodos siguientes (Deducciones del grupo + Deducciones pendientes de aplicación al incorporarse al grupo).  Información adicional producciones cinematográficas españolas y espectáculos en vivo. NIF. Contribuyente 3</t>
  </si>
  <si>
    <t>Deducciones totaltes trasladables a períodos siguientes (Deducciones del grupo + Deducciones pendientes de aplicación al incorporarse al grupo).  Información adicional producciones cinematográficas españolas y espectáculos en vivo. NIF. Contribuyente 4</t>
  </si>
  <si>
    <t>Deducciones totaltes trasladables a períodos siguientes (Deducciones del grupo + Deducciones pendientes de aplicación al incorporarse al grupo).  Información adicional producciones cinematográficas españolas y espectáculos en vivo. NIF. Contribuyente 5</t>
  </si>
  <si>
    <t>Deducciones totaltes trasladables a períodos siguientes (Deducciones del grupo + Deducciones pendientes de aplicación al incorporarse al grupo).  Información adicional producciones cinematográficas españolas y espectáculos en vivo. NIF. Contribuyente 6</t>
  </si>
  <si>
    <t>Deducciones totaltes trasladables a períodos siguientes (Deducciones del grupo + Deducciones pendientes de aplicación al incorporarse al grupo). Deducción por inversiones y gastos realizados por las autoridades portuarias (art. 38 bis LIS). Ejercicio de generación 2020. Deducción pendiente / generada [07244]</t>
  </si>
  <si>
    <t>Deducciones totaltes trasladables a períodos siguientes (Deducciones del grupo + Deducciones pendientes de aplicación al incorporarse al grupo). Deducción por inversiones y gastos realizados por las autoridades portuarias (art. 38 bis LIS). Ejercicio de generación 2020. Aplicado en esta liquidación [07245]</t>
  </si>
  <si>
    <t>Deducciones totaltes trasladables a períodos siguientes (Deducciones del grupo + Deducciones pendientes de aplicación al incorporarse al grupo). Deducción por inversiones y gastos realizados por las autoridades portuarias (art. 38 bis LIS). Ejercicio de generación 2020. Pendiente de aplicación en períodos futuros [07246]</t>
  </si>
  <si>
    <t>Deducciones totaltes trasladables a períodos siguientes (Deducciones del grupo + Deducciones pendientes de aplicación al incorporarse al grupo). Deducción por inversiones y gastos realizados por las autoridades portuarias (art. 38 bis LIS). Ejercicio de generación 2021. Deducción pendiente / generada [07247]</t>
  </si>
  <si>
    <t>Deducciones totaltes trasladables a períodos siguientes (Deducciones del grupo + Deducciones pendientes de aplicación al incorporarse al grupo). Deducción por inversiones y gastos realizados por las autoridades portuarias (art. 38 bis LIS). Ejercicio de generación 2021. Aplicado en esta liquidación [07248]</t>
  </si>
  <si>
    <t>Deducciones totaltes trasladables a períodos siguientes (Deducciones del grupo + Deducciones pendientes de aplicación al incorporarse al grupo). Deducción por inversiones y gastos realizados por las autoridades portuarias (art. 38 bis LIS). Ejercicio de generación 2021. Pendiente de aplicación en períodos futuros [07249]</t>
  </si>
  <si>
    <t>Deducciones totaltes trasladables a períodos siguientes (Deducciones del grupo + Deducciones pendientes de aplicación al incorporarse al grupo). Deducción por inversiones y gastos realizados por las autoridades portuarias (art. 38 bis LIS). Ejercicio de generación 2022. Deducción pendiente / generada [07250]</t>
  </si>
  <si>
    <t>Deducciones totaltes trasladables a períodos siguientes (Deducciones del grupo + Deducciones pendientes de aplicación al incorporarse al grupo). Deducción por inversiones y gastos realizados por las autoridades portuarias (art. 38 bis LIS). Ejercicio de generación 2022. Aplicado en esta liquidación [07251]</t>
  </si>
  <si>
    <t>Deducciones totaltes trasladables a períodos siguientes (Deducciones del grupo + Deducciones pendientes de aplicación al incorporarse al grupo). Deducción por inversiones y gastos realizados por las autoridades portuarias (art. 38 bis LIS). Ejercicio de generación 2022. Pendiente de aplicación en períodos futuros [07252]</t>
  </si>
  <si>
    <t>Deducciones totaltes trasladables a períodos siguientes (Deducciones del grupo + Deducciones pendientes de aplicación al incorporarse al grupo). Deducción por inversiones y gastos realizados por las autoridades portuarias (art. 38 bis LIS). Total. Deducción pendiente / generada [07256]</t>
  </si>
  <si>
    <t>Deducciones totaltes trasladables a períodos siguientes (Deducciones del grupo + Deducciones pendientes de aplicación al incorporarse al grupo). Deducción por inversiones y gastos realizados por las autoridades portuarias (art. 38 bis LIS). Total. Aplicado en esta liquidación [07257]</t>
  </si>
  <si>
    <t>Deducciones totaltes trasladables a períodos siguientes (Deducciones del grupo + Deducciones pendientes de aplicación al incorporarse al grupo). Deducción por inversiones y gastos realizados por las autoridades portuarias (art. 38 bis LIS). Total. Pendiente de aplicación en periodos futuros [07258]</t>
  </si>
  <si>
    <t>Deducciones totaltes trasladables a períodos siguientes (Deducciones del grupo + Deducciones pendientes de aplicación al incorporarse al grupo). Deducciones por producciones cinematográficas extranjeras (art. 36.2 LIS). Ejercicio de generación 2015. Deducción pendiente / generada [07259]</t>
  </si>
  <si>
    <t>Deducciones totaltes trasladables a períodos siguientes (Deducciones del grupo + Deducciones pendientes de aplicación al incorporarse al grupo). Deducciones por producciones cinematográficas extranjeras (art. 36.2 LIS). Ejercicio de generación 2015. Aplicado en esta liquidación [07260]</t>
  </si>
  <si>
    <t>Deducciones totaltes trasladables a períodos siguientes (Deducciones del grupo + Deducciones pendientes de aplicación al incorporarse al grupo). Deducciones por producciones cinematográficas extranjeras (art. 36.2 LIS). Ejercicio de generación 2015. Importe abonado por insuficiencia de cuota [07261]</t>
  </si>
  <si>
    <t>Deducciones totaltes trasladables a períodos siguientes (Deducciones del grupo + Deducciones pendientes de aplicación al incorporarse al grupo). Deducciones por producciones cinematográficas extranjeras (art. 36.2 LIS). Ejercicio de generación 2015. Pendiente de aplicación en períodos futuros [07262]</t>
  </si>
  <si>
    <t>Deducciones totaltes trasladables a períodos siguientes (Deducciones del grupo + Deducciones pendientes de aplicación al incorporarse al grupo). Deducciones por producciones cinematográficas extranjeras (art. 36.2 LIS). Ejercicio de generación 2016. Deducción pendiente / generada [07263]</t>
  </si>
  <si>
    <t>Deducciones totaltes trasladables a períodos siguientes (Deducciones del grupo + Deducciones pendientes de aplicación al incorporarse al grupo). Deducciones por producciones cinematográficas extranjeras (art. 36.2 LIS). Ejercicio de generación 2016. Aplicado en esta liquidación [07264]</t>
  </si>
  <si>
    <t>Deducciones totaltes trasladables a períodos siguientes (Deducciones del grupo + Deducciones pendientes de aplicación al incorporarse al grupo). Deducciones por producciones cinematográficas extranjeras (art. 36.2 LIS). Ejercicio de generación 2016. Importe abonado por insuficiencia de cuota [07265]</t>
  </si>
  <si>
    <t>Deducciones totaltes trasladables a períodos siguientes (Deducciones del grupo + Deducciones pendientes de aplicación al incorporarse al grupo). Deducciones por producciones cinematográficas extranjeras (art. 36.2 LIS). Ejercicio de generación 2016. Pendiente de aplicación en períodos futuros [07266]</t>
  </si>
  <si>
    <t>Deducciones totaltes trasladables a períodos siguientes (Deducciones del grupo + Deducciones pendientes de aplicación al incorporarse al grupo). Deducciones por producciones cinematográficas extranjeras (art. 36.2 LIS). Ejercicio de generación 2017. Deducción pendiente / generada [07267]</t>
  </si>
  <si>
    <t>Deducciones totaltes trasladables a períodos siguientes (Deducciones del grupo + Deducciones pendientes de aplicación al incorporarse al grupo). Deducciones por producciones cinematográficas extranjeras (art. 36.2 LIS). Ejercicio de generación 2017. Aplicado en esta liquidación [07268]</t>
  </si>
  <si>
    <t>Deducciones totaltes trasladables a períodos siguientes (Deducciones del grupo + Deducciones pendientes de aplicación al incorporarse al grupo). Deducciones por producciones cinematográficas extranjeras (art. 36.2 LIS). Ejercicio de generación 2017. Importe abonado por insuficiencia de cuota [07269]</t>
  </si>
  <si>
    <t>Deducciones totaltes trasladables a períodos siguientes (Deducciones del grupo + Deducciones pendientes de aplicación al incorporarse al grupo). Deducciones por producciones cinematográficas extranjeras (art. 36.2 LIS). Ejercicio de generación 2017. Pendiente de aplicación en períodos futuros [07270]</t>
  </si>
  <si>
    <t>Deducciones totaltes trasladables a períodos siguientes (Deducciones del grupo + Deducciones pendientes de aplicación al incorporarse al grupo). Deducciones por producciones cinematográficas extranjeras (art. 36.2 LIS). Ejercicio de generación 2018. Deducción pendiente / generada [07271]</t>
  </si>
  <si>
    <t>Deducciones totaltes trasladables a períodos siguientes (Deducciones del grupo + Deducciones pendientes de aplicación al incorporarse al grupo). Deducciones por producciones cinematográficas extranjeras (art. 36.2 LIS). Ejercicio de generación 2018. Aplicado en esta liquidación [07272]</t>
  </si>
  <si>
    <t>Deducciones totaltes trasladables a períodos siguientes (Deducciones del grupo + Deducciones pendientes de aplicación al incorporarse al grupo). Deducciones por producciones cinematográficas extranjeras (art. 36.2 LIS). Ejercicio de generación 2018. Importe abonado por insuficiencia de cuota [07273]</t>
  </si>
  <si>
    <t>Deducciones totaltes trasladables a períodos siguientes (Deducciones del grupo + Deducciones pendientes de aplicación al incorporarse al grupo). Deducciones por producciones cinematográficas extranjeras (art. 36.2 LIS). Ejercicio de generación 2018. Pendiente de aplicación en períodos futuros [07274]</t>
  </si>
  <si>
    <t>Deducciones totaltes trasladables a períodos siguientes (Deducciones del grupo + Deducciones pendientes de aplicación al incorporarse al grupo). Deducciones por producciones cinematográficas extranjeras (art. 36.2 LIS). Ejercicio de generación 2019. Deducción pendiente / generada [07275]</t>
  </si>
  <si>
    <t>Deducciones totaltes trasladables a períodos siguientes (Deducciones del grupo + Deducciones pendientes de aplicación al incorporarse al grupo). Deducciones por producciones cinematográficas extranjeras (art. 36.2 LIS). Ejercicio de generación 2019. Aplicado en esta liquidación [07276]</t>
  </si>
  <si>
    <t>Deducciones totaltes trasladables a períodos siguientes (Deducciones del grupo + Deducciones pendientes de aplicación al incorporarse al grupo). Deducciones por producciones cinematográficas extranjeras (art. 36.2 LIS). Ejercicio de generación 2019. Importe abonado por insuficiencia de cuota [07277]</t>
  </si>
  <si>
    <t>Deducciones totaltes trasladables a períodos siguientes (Deducciones del grupo + Deducciones pendientes de aplicación al incorporarse al grupo). Deducciones por producciones cinematográficas extranjeras (art. 36.2 LIS). Ejercicio de generación 2019. Pendiente de aplicación en períodos futuros [07278]</t>
  </si>
  <si>
    <t>Deducciones totaltes trasladables a períodos siguientes (Deducciones del grupo + Deducciones pendientes de aplicación al incorporarse al grupo). Deducciones por producciones cinematográficas extranjeras (art. 36.2 LIS). Ejercicio de generación 2020. Deducción pendiente / generada [07279]</t>
  </si>
  <si>
    <t>Deducciones totaltes trasladables a períodos siguientes (Deducciones del grupo + Deducciones pendientes de aplicación al incorporarse al grupo). Deducciones por producciones cinematográficas extranjeras (art. 36.2 LIS). Ejercicio de generación 2020. Aplicado en esta liquidación [07280]</t>
  </si>
  <si>
    <t>Deducciones totaltes trasladables a períodos siguientes (Deducciones del grupo + Deducciones pendientes de aplicación al incorporarse al grupo). Deducciones por producciones cinematográficas extranjeras (art. 36.2 LIS). Ejercicio de generación 2020. Importe abonado por insuficiencia de cuota [07281]</t>
  </si>
  <si>
    <t>Deducciones totaltes trasladables a períodos siguientes (Deducciones del grupo + Deducciones pendientes de aplicación al incorporarse al grupo). Deducciones por producciones cinematográficas extranjeras (art. 36.2 LIS). Ejercicio de generación 2020. Pendiente de aplicación en períodos futuros [07282]</t>
  </si>
  <si>
    <t>Deducciones totaltes trasladables a períodos siguientes (Deducciones del grupo + Deducciones pendientes de aplicación al incorporarse al grupo). Deducciones por producciones cinematográficas extranjeras (art. 36.2 LIS). Ejercicio de generación 2021. Deducción pendiente / generada [07283]</t>
  </si>
  <si>
    <t>Deducciones totaltes trasladables a períodos siguientes (Deducciones del grupo + Deducciones pendientes de aplicación al incorporarse al grupo). Deducciones por producciones cinematográficas extranjeras (art. 36.2 LIS). Ejercicio de generación 2021. Aplicado en esta liquidación [07284]</t>
  </si>
  <si>
    <t>Deducciones totaltes trasladables a períodos siguientes (Deducciones del grupo + Deducciones pendientes de aplicación al incorporarse al grupo). Deducciones por producciones cinematográficas extranjeras (art. 36.2 LIS). Ejercicio de generación 2021. Importe abonado por insuficiencia de cuota [07285]</t>
  </si>
  <si>
    <t>Deducciones totaltes trasladables a períodos siguientes (Deducciones del grupo + Deducciones pendientes de aplicación al incorporarse al grupo). Deducciones por producciones cinematográficas extranjeras (art. 36.2 LIS). Ejercicio de generación 2021. Pendiente de aplicación en períodos futuros [07286]</t>
  </si>
  <si>
    <t>Deducciones totaltes trasladables a períodos siguientes (Deducciones del grupo + Deducciones pendientes de aplicación al incorporarse al grupo). Deducciones por producciones cinematográficas extranjeras (art. 36.2 LIS). Ejercicio de generación 2022. Deducción pendiente / generada [07287]</t>
  </si>
  <si>
    <t>Deducciones totaltes trasladables a períodos siguientes (Deducciones del grupo + Deducciones pendientes de aplicación al incorporarse al grupo). Deducciones por producciones cinematográficas extranjeras (art. 36.2 LIS). Ejercicio de generación 2022. Aplicado en esta liquidación [07288]</t>
  </si>
  <si>
    <t>Deducciones totaltes trasladables a períodos siguientes (Deducciones del grupo + Deducciones pendientes de aplicación al incorporarse al grupo). Deducciones por producciones cinematográficas extranjeras (art. 36.2 LIS). Ejercicio de generación 2022. Importe abonado por insuficiencia de cuota [07289]</t>
  </si>
  <si>
    <t>Deducciones totaltes trasladables a períodos siguientes (Deducciones del grupo + Deducciones pendientes de aplicación al incorporarse al grupo). Deducciones por producciones cinematográficas extranjeras (art. 36.2 LIS). Ejercicio de generación 2022. Pendiente de aplicación en períodos futuros [07290]</t>
  </si>
  <si>
    <t>Deducciones totaltes trasladables a períodos siguientes (Deducciones del grupo + Deducciones pendientes de aplicación al incorporarse al grupo). Deducciones por producciones cinematográficas extranjeras (art. 36.2 LIS). Total. Deducción pendiente / generada [07295]</t>
  </si>
  <si>
    <t>Deducciones totaltes trasladables a períodos siguientes (Deducciones del grupo + Deducciones pendientes de aplicación al incorporarse al grupo). Deducciones por producciones cinematográficas extranjeras (art. 36.2 LIS). Total. Aplicado en esta liquidación [07296]</t>
  </si>
  <si>
    <t>Deducciones totaltes trasladables a períodos siguientes (Deducciones del grupo + Deducciones pendientes de aplicación al incorporarse al grupo). Deducciones por producciones cinematográficas extranjeras (art. 36.2 LIS). Total. Importe abonado por insuficiencia de cuota [07297]</t>
  </si>
  <si>
    <t>Deducciones totaltes trasladables a períodos siguientes (Deducciones del grupo + Deducciones pendientes de aplicación al incorporarse al grupo). Deducciones por producciones cinematográficas extranjeras (art. 36.2 LIS). Total. Pendiente de aplicación en períodos futuros [07298]</t>
  </si>
  <si>
    <t>&lt;/T22014A12&gt;</t>
  </si>
  <si>
    <t>Deducciones por donativos a entidades sin fines de lucro. Ley 49/2002. Donaciones de carácter general a entidades sin fines de lucro. Total. Deducción pendiente/ generada. [05087]</t>
  </si>
  <si>
    <t>Deducciones por donativos a entidades sin fines de lucro. Ley 49/2002. Donaciones de carácter general a entidades sin fines de lucro. Total. Aplicado en esta liquidación. [05088]</t>
  </si>
  <si>
    <t>Deducciones por donativos a entidades sin fines de lucro. Ley 49/2002. Donaciones de carácter general a entidades sin fines de lucro. Total. Pendiente de aplicación en períodos futuros. [05089]</t>
  </si>
  <si>
    <t>Deducciones por donativos a entidades sin fines de lucro. Ley 49/2002. Donaciones para actividades prioritarias de mecenazgo y otras con derecho a deducción incrementada. Total. Deducción pendiente/ generada. [02611]</t>
  </si>
  <si>
    <t>Deducciones por donativos a entidades sin fines de lucro. Ley 49/2002. Donaciones para actividades prioritarias de mecenazgo y otras con derecho a deducción incrementada. Total. Aplicado en esta liquidación. [02612]</t>
  </si>
  <si>
    <t>Deducciones por donativos a entidades sin fines de lucro. Ley 49/2002. Donaciones para actividades prioritarias de mecenazgo y otras con derecho a deducción incrementada. Total. Pendiente de aplicación en períodos futuros. [02613]</t>
  </si>
  <si>
    <t>Deducciones por donativos a entidades sin fines de lucro. Ley 49/2002. Total deducciones a entidades sin fi nes de lucro (Ley 49/2002). Total. Deducción pendiente/ generada. [06147]</t>
  </si>
  <si>
    <t>Deducciones por donativos a entidades sin fines de lucro. Ley 49/2002. Total deducciones a entidades sin fi nes de lucro (Ley 49/2002). Total. Aplicado en esta liquidación. [06148]</t>
  </si>
  <si>
    <t>Deducciones por donativos a entidades sin fines de lucro. Ley 49/2002. Total deducciones a entidades sin fi nes de lucro (Ley 49/2002). Total. Pendiente de aplicación en períodos futuros. [02042]</t>
  </si>
  <si>
    <t>Deducciones por donativos a entidades sin fines de lucro. Ley 49/2002. Donaciones del período impositivo efectuadas a entidades sin fines de lucro (Ley 49/2002). [02946]</t>
  </si>
  <si>
    <t>&lt;/T22014A13&gt;</t>
  </si>
  <si>
    <t>Deducciones I + D + i excluidas de límite. Opción art. 39.2 LIS. 2021: Investigación y desarrollo (CTE). Deducción reducida [02615]</t>
  </si>
  <si>
    <t>Deducciones I + D + i excluidas de límite. Opción art. 39.2 LIS. 2021: Investigación y desarrollo (CTE). Importe deducible en cuota [02616]</t>
  </si>
  <si>
    <t>Deducciones I + D + i excluidas de límite. Opción art. 39.2 LIS. 2021: Innovación tecnológica (ITE). Deducción pendiente [02618]</t>
  </si>
  <si>
    <t>Deducciones I + D + i excluidas de límite. Opción art. 39.2 LIS. 2021: Innovación tecnológica (ITE). Deducción reducida [02619]</t>
  </si>
  <si>
    <t>Deducciones I + D + i excluidas de límite. Opción art. 39.2 LIS. 2021: Innovación tecnológica (ITE). Importe deducible en cuota [02620]</t>
  </si>
  <si>
    <t>Deducciones I + D + i excluidas de límite. Opción art. 39.2 LIS. 2021: Innovación tecnológica (ITE). Abono por insuficiencia de cuota [02621]</t>
  </si>
  <si>
    <t>Deducciones I + D + i excluidas de límite. Opción art. 39.2 LIS. Información adicional para el cálculo de límites de deducciones. Gastos de investigación y desarrollo del período impositivo [07945]</t>
  </si>
  <si>
    <t>&lt;/T22014A14&gt;</t>
  </si>
  <si>
    <t>Impuesto Sobre Sociedades. Régimen de consolidación Fiscal. TOTAL GRUPO. DEDUCCIONES PENDIENTES DE APLICACIÓN AL INCORPORARSE AL GRUPO (Art. 71 y 74.3 g) LIS)</t>
  </si>
  <si>
    <t>Deducciones para incentivar determinadas actividades.Ejercicio 2010.Aplicado en esta liquidación [02087]</t>
  </si>
  <si>
    <t>&lt;/T22014B00&gt;</t>
  </si>
  <si>
    <t>Deducciones pendientes de aplicación al incorporarse al grupo (art. 71 y 74.3 g) LIS). Deducción por inversiones y gastos realizados por las autoridades portuarias (art. 38 bis LIS). Ejercicio de generación 2020. Deducción pendiente / generada [07336]</t>
  </si>
  <si>
    <t>Deducciones pendientes de aplicación al incorporarse al grupo (art. 71 y 74.3 g) LIS). Deducción por inversiones y gastos realizados por las autoridades portuarias (art. 38 bis LIS). Ejercicio de generación 2020. Aplicado en esta liquidación [07337]</t>
  </si>
  <si>
    <t>Deducciones pendientes de aplicación al incorporarse al grupo (art. 71 y 74.3 g) LIS). Deducción por inversiones y gastos realizados por las autoridades portuarias (art. 38 bis LIS). Ejercicio de generación 2020.Pendiente de aplicación en períodos futuros [07338]</t>
  </si>
  <si>
    <t>Deducciones pendientes de aplicación al incorporarse al grupo (art. 71 y 74.3 g) LIS). Deducción por inversiones y gastos realizados por las autoridades portuarias (art. 38 bis LIS). Ejercicio de generación 2021. Deducción pendiente / generada [07339]</t>
  </si>
  <si>
    <t>Deducciones pendientes de aplicación al incorporarse al grupo (art. 71 y 74.3 g) LIS). Deducción por inversiones y gastos realizados por las autoridades portuarias (art. 38 bis LIS). Ejercicio de generación 2021. Aplicado en esta liquidación [07340]</t>
  </si>
  <si>
    <t>Deducciones pendientes de aplicación al incorporarse al grupo (art. 71 y 74.3 g) LIS). Deducción por inversiones y gastos realizados por las autoridades portuarias (art. 38 bis LIS). Ejercicio de generación 2021. Pendiente de aplicación en períodos futuros [07341]</t>
  </si>
  <si>
    <t>Deducciones pendientes de aplicación al incorporarse al grupo (art. 71 y 74.3 g) LIS). Deducción por inversiones y gastos realizados por las autoridades portuarias (art. 38 bis LIS). Ejercicio de generación 2022. Deducción pendiente / generada [07342]</t>
  </si>
  <si>
    <t>Deducciones pendientes de aplicación al incorporarse al grupo (art. 71 y 74.3 g) LIS). Deducción por inversiones y gastos realizados por las autoridades portuarias (art. 38 bis LIS). Ejercicio de generación 2022. Aplicado en esta liquidación [07343]</t>
  </si>
  <si>
    <t>Deducciones pendientes de aplicación al incorporarse al grupo (art. 71 y 74.3 g) LIS). Deducción por inversiones y gastos realizados por las autoridades portuarias (art. 38 bis LIS). Ejercicio de generación 2022. Pendiente de aplicación en períodos futuros [07344]</t>
  </si>
  <si>
    <t>Deducciones pendientes de aplicación al incorporarse al grupo (art. 71 y 74.3 g) LIS). Deducción por inversiones y gastos realizados por las autoridades portuarias (art. 38 bis LIS). Total. Deducción pendiente / generada [07345]</t>
  </si>
  <si>
    <t>Deducciones pendientes de aplicación al incorporarse al grupo (art. 71 y 74.3 g) LIS). Deducción por inversiones y gastos realizados por las autoridades portuarias (art. 38 bis LIS). Total. Aplicado en esta liquidación [07346]</t>
  </si>
  <si>
    <t>Deducciones pendientes de aplicación al incorporarse al grupo (art. 71 y 74.3 g) LIS). Deducción por inversiones y gastos realizados por las autoridades portuarias (art. 38 bis LIS).Total. Pendiente de aplicación en períodos futuros [07347]</t>
  </si>
  <si>
    <t>Deducciones pendientes de aplicación al incorporarse al grupo (art. 71 y 74.3 g) LIS). Deducciones por producciones cinematográficas extranjeras (art 36.2 LIS). Ejercicio de generación 2015. Deducción pendiente / generada [07348]</t>
  </si>
  <si>
    <t>Deducciones pendientes de aplicación al incorporarse al grupo (art. 71 y 74.3 g) LIS). Deducciones por producciones cinematográficas extranjeras (art 36.2 LIS). Ejercicio de generación 2015. Aplicado en esta liquidación [07349]</t>
  </si>
  <si>
    <t>Deducciones pendientes de aplicación al incorporarse al grupo (art. 71 y 74.3 g) LIS). Deducciones por producciones cinematográficas extranjeras (art 36.2 LIS). Ejercicio de generación 2015. Importe abonado por insuficiencia de cuota [07350]</t>
  </si>
  <si>
    <t>Deducciones pendientes de aplicación al incorporarse al grupo (art. 71 y 74.3 g) LIS). Deducciones por producciones cinematográficas extranjeras (art 36.2 LIS). Ejercicio de generación 2015. Pendiente de aplicación en períodos futuros. [07351]</t>
  </si>
  <si>
    <t>Deducciones pendientes de aplicación al incorporarse al grupo (art. 71 y 74.3 g) LIS). Deducciones por producciones cinematográficas extranjeras (art 36.2 LIS). Ejercicio de generación 2016. Deducción pendiente / generada [07352]</t>
  </si>
  <si>
    <t>Deducciones pendientes de aplicación al incorporarse al grupo (art. 71 y 74.3 g) LIS). Deducciones por producciones cinematográficas extranjeras (art 36.2 LIS). Ejercicio de generación 2016. Aplicado en esta liquidación [07353]</t>
  </si>
  <si>
    <t>Deducciones pendientes de aplicación al incorporarse al grupo (art. 71 y 74.3 g) LIS). Deducciones por producciones cinematográficas extranjeras (art 36.2 LIS). Ejercicio de generación 2016. Importe abonado por insuficiencia de cuota [07354]</t>
  </si>
  <si>
    <t>Deducciones pendientes de aplicación al incorporarse al grupo (art. 71 y 74.3 g) LIS). Deducciones por producciones cinematográficas extranjeras (art 36.2 LIS). Ejercicio de generación 2016. Pendiente de aplicación en períodos futuros. [07355]</t>
  </si>
  <si>
    <t>Deducciones pendientes de aplicación al incorporarse al grupo (art. 71 y 74.3 g) LIS). Deducciones por producciones cinematográficas extranjeras (art 36.2 LIS). Ejercicio de generación 2017. Deducción pendiente / generada [07356]</t>
  </si>
  <si>
    <t>Deducciones pendientes de aplicación al incorporarse al grupo (art. 71 y 74.3 g) LIS). Deducciones por producciones cinematográficas extranjeras (art 36.2 LIS). Ejercicio de generación 2017. Aplicado en esta liquidación [07357]</t>
  </si>
  <si>
    <t>Deducciones pendientes de aplicación al incorporarse al grupo (art. 71 y 74.3 g) LIS). Deducciones por producciones cinematográficas extranjeras (art 36.2 LIS). Ejercicio de generación 2017. Importe abonado por insuficiencia de cuota [07358]</t>
  </si>
  <si>
    <t>Deducciones pendientes de aplicación al incorporarse al grupo (art. 71 y 74.3 g) LIS). Deducciones por producciones cinematográficas extranjeras (art 36.2 LIS). Ejercicio de generación 2017. Pendiente de aplicación en períodos futuros. [07359]</t>
  </si>
  <si>
    <t>Deducciones pendientes de aplicación al incorporarse al grupo (art. 71 y 74.3 g) LIS). Deducciones por producciones cinematográficas extranjeras (art 36.2 LIS). Ejercicio de generación 2018. Deducción pendiente / generada [07360]</t>
  </si>
  <si>
    <t>Deducciones pendientes de aplicación al incorporarse al grupo (art. 71 y 74.3 g) LIS). Deducciones por producciones cinematográficas extranjeras (art 36.2 LIS). Ejercicio de generación 2018. Aplicado en esta liquidación [07361]</t>
  </si>
  <si>
    <t>Deducciones pendientes de aplicación al incorporarse al grupo (art. 71 y 74.3 g) LIS). Deducciones por producciones cinematográficas extranjeras (art 36.2 LIS). Ejercicio de generación 2018. Importe abonado por insuficiencia de cuota [07362]</t>
  </si>
  <si>
    <t>Deducciones pendientes de aplicación al incorporarse al grupo (art. 71 y 74.3 g) LIS). Deducciones por producciones cinematográficas extranjeras (art 36.2 LIS). Ejercicio de generación 2018. Pendiente de aplicación en períodos futuros. [07363]</t>
  </si>
  <si>
    <t>Deducciones pendientes de aplicación al incorporarse al grupo (art. 71 y 74.3 g) LIS). Deducciones por producciones cinematográficas extranjeras (art 36.2 LIS). Ejercicio de generación 2019. Deducción pendiente / generada [07364]</t>
  </si>
  <si>
    <t>Deducciones pendientes de aplicación al incorporarse al grupo (art. 71 y 74.3 g) LIS). Deducciones por producciones cinematográficas extranjeras (art 36.2 LIS). Ejercicio de generación 2019. Aplicado en esta liquidación [07365]</t>
  </si>
  <si>
    <t>Deducciones pendientes de aplicación al incorporarse al grupo (art. 71 y 74.3 g) LIS). Deducciones por producciones cinematográficas extranjeras (art 36.2 LIS). Ejercicio de generación 2019. Importe abonado por insuficiencia de cuota [07366]</t>
  </si>
  <si>
    <t>Deducciones pendientes de aplicación al incorporarse al grupo (art. 71 y 74.3 g) LIS). Deducciones por producciones cinematográficas extranjeras (art 36.2 LIS). Ejercicio de generación 2019. Pendiente de aplicación en períodos futuros. [07367]</t>
  </si>
  <si>
    <t>Deducciones pendientes de aplicación al incorporarse al grupo (art. 71 y 74.3 g) LIS). Deducciones por producciones cinematográficas extranjeras (art 36.2 LIS). Ejercicio de generación 2020. Deducción pendiente / generada [07368]</t>
  </si>
  <si>
    <t>Deducciones pendientes de aplicación al incorporarse al grupo (art. 71 y 74.3 g) LIS). Deducciones por producciones cinematográficas extranjeras (art 36.2 LIS). Ejercicio de generación 2020. Aplicado en esta liquidación [07369]</t>
  </si>
  <si>
    <t>Deducciones pendientes de aplicación al incorporarse al grupo (art. 71 y 74.3 g) LIS). Deducciones por producciones cinematográficas extranjeras (art 36.2 LIS). Ejercicio de generación 2020. Importe abonado por insuficiencia de cuota [07370]</t>
  </si>
  <si>
    <t>Deducciones pendientes de aplicación al incorporarse al grupo (art. 71 y 74.3 g) LIS). Deducciones por producciones cinematográficas extranjeras (art 36.2 LIS). Ejercicio de generación 2020. Pendiente de aplicación en períodos futuros. [07371]</t>
  </si>
  <si>
    <t>Deducciones pendientes de aplicación al incorporarse al grupo (art. 71 y 74.3 g) LIS). Deducciones por producciones cinematográficas extranjeras (art 36.2 LIS). Ejercicio de generación 2021. Deducción pendiente / generada [07372]</t>
  </si>
  <si>
    <t>Deducciones pendientes de aplicación al incorporarse al grupo (art. 71 y 74.3 g) LIS). Deducciones por producciones cinematográficas extranjeras (art 36.2 LIS). Ejercicio de generación 2021. Aplicado en esta liquidación [07373]</t>
  </si>
  <si>
    <t>Deducciones pendientes de aplicación al incorporarse al grupo (art. 71 y 74.3 g) LIS). Deducciones por producciones cinematográficas extranjeras (art 36.2 LIS). Ejercicio de generación 2021. Importe abonado por insuficiencia de cuota [07374]</t>
  </si>
  <si>
    <t>Deducciones pendientes de aplicación al incorporarse al grupo (art. 71 y 74.3 g) LIS). Deducciones por producciones cinematográficas extranjeras (art 36.2 LIS). Ejercicio de generación 2021. Pendiente de aplicación en períodos futuros. [07375]</t>
  </si>
  <si>
    <t>Deducciones pendientes de aplicación al incorporarse al grupo (art. 71 y 74.3 g) LIS). Deducciones por producciones cinematográficas extranjeras (art 36.2 LIS). Ejercicio de generación 2022. Deducción pendiente / generada [07376]</t>
  </si>
  <si>
    <t>Deducciones pendientes de aplicación al incorporarse al grupo (art. 71 y 74.3 g) LIS). Deducciones por producciones cinematográficas extranjeras (art 36.2 LIS). Ejercicio de generación 2022. Aplicado en esta liquidación [07377]</t>
  </si>
  <si>
    <t>Deducciones pendientes de aplicación al incorporarse al grupo (art. 71 y 74.3 g) LIS). Deducciones por producciones cinematográficas extranjeras (art 36.2 LIS). Ejercicio de generación 2022. Importe abonado por insuficiencia de cuota [07378]</t>
  </si>
  <si>
    <t>Deducciones pendientes de aplicación al incorporarse al grupo (art. 71 y 74.3 g) LIS). Deducciones por producciones cinematográficas extranjeras (art 36.2 LIS). Ejercicio de generación 2022. Pendiente de aplicación en períodos futuros. [07379]</t>
  </si>
  <si>
    <t>Deducciones pendientes de aplicación al incorporarse al grupo (art. 71 y 74.3 g) LIS). Deducciones por producciones cinematográficas extranjeras (art 36.2 LIS). Total. Deducción pendiente / generada [07380]</t>
  </si>
  <si>
    <t>Deducciones pendientes de aplicación al incorporarse al grupo (art. 71 y 74.3 g) LIS). Deducciones por producciones cinematográficas extranjeras (art 36.2 LIS). Total. Aplicado en esta liquidación [07381]</t>
  </si>
  <si>
    <t>Deducciones pendientes de aplicación al incorporarse al grupo (art. 71 y 74.3 g) LIS). Deducciones por producciones cinematográficas extranjeras (art 36.2 LIS). Total. Importe abonado por insuficiencia de cuota [07382]</t>
  </si>
  <si>
    <t>Deducciones pendientes de aplicación al incorporarse al grupo (art. 71 y 74.3 g) LIS). Deducciones por producciones cinematográficas extranjeras (art 36.2 LIS). Total. Pendiente de aplicación en períodos futuros. [07383]</t>
  </si>
  <si>
    <t>&lt;/T22014B01&gt;</t>
  </si>
  <si>
    <t>Deducciones por donativos a entidades sin fines de lucro. Ley 49/2002. Donaciones de carácter general. Total. Deducción pendiente/ generada. [02980]</t>
  </si>
  <si>
    <t>Deducciones por donativos a entidades sin fines de lucro. Ley 49/2002. Donaciones de carácter general. Total. Aplicado en esta liquidación. [02981]</t>
  </si>
  <si>
    <t>Deducciones por donativos a entidades sin fines de lucro. Ley 49/2002. Donaciones de carácter general. Total. Pendiente de aplicación en períodos futuros. [02982]</t>
  </si>
  <si>
    <t>Deducciones por donativos a entidades sin fines de lucro. Ley 49/2002. Donaciones para actividades prioritarias de mecenazgo y otras con derecho a deducción incrementada. Total. Deducción pendiente/ generada. [03127]</t>
  </si>
  <si>
    <t>Deducciones por donativos a entidades sin fines de lucro. Ley 49/2002. Donaciones para actividades prioritarias de mecenazgo y otras con derecho a deducción incrementada. Total. Aplicado en esta liquidación. [03128]</t>
  </si>
  <si>
    <t>Deducciones por donativos a entidades sin fines de lucro. Ley 49/2002. Donaciones para actividades prioritarias de mecenazgo y otras con derecho a deducción incrementada. Total. Pendiente de aplicación en períodos futuros. [03129]</t>
  </si>
  <si>
    <t>Deducciones por donativos a entidades sin fines de lucro. Ley 49/2002. Total deducciones a entidades sin fi nes de lucro (Ley 49/2002). Total. Deducción pendiente/ generada. [02119]</t>
  </si>
  <si>
    <t>Deducciones por donativos a entidades sin fines de lucro. Ley 49/2002. Total deducciones a entidades sin fi nes de lucro (Ley 49/2002). Total. Aplicado en esta liquidación. [02120]</t>
  </si>
  <si>
    <t>Deducciones por donativos a entidades sin fines de lucro. Ley 49/2002. Total deducciones a entidades sin fi nes de lucro (Ley 49/2002). Total. Pendiente de aplicación en períodos futuros. [02121]</t>
  </si>
  <si>
    <t>&lt;/T22014B02&gt;</t>
  </si>
  <si>
    <t>Deducciones I + D + i excluidas de límite. Opción art. 39.2 LIS. 2021: Investigación y desarrollo (CTE). Deducción reducida [03131]</t>
  </si>
  <si>
    <t>Deducciones I + D + i excluidas de límite. Opción art. 39.2 LIS. 2021: Investigación y desarrollo (CTE). Importe deducible en cuota [03132]</t>
  </si>
  <si>
    <t>Deducciones I + D + i excluidas de límite. Opción art. 39.2 LIS. 2021: Innovación tecnológica (ITE). Deducción pendiente [03134]</t>
  </si>
  <si>
    <t>Deducciones I + D + i excluidas de límite. Opción art. 39.2 LIS. 2021: Innovación tecnológica (ITE). Deducción reducida [03138]</t>
  </si>
  <si>
    <t>Deducciones I + D + i excluidas de límite. Opción art. 39.2 LIS. 2021: Innovación tecnológica (ITE). Importe deducible en cuota [03139]</t>
  </si>
  <si>
    <t>Deducciones I + D + i excluidas de límite. Opción art. 39.2 LIS. 2021: Innovación tecnológica (ITE). Abono por insuficiencia de cuota [03140]</t>
  </si>
  <si>
    <t>Deducciones I + D + i excluidas de límite. Opción art. 39.2 LIS. 2022: Investigación y desarrollo (CTE). Deducción reducida [07397]</t>
  </si>
  <si>
    <t>Deducciones I + D + i excluidas de límite. Opción art. 39.2 LIS. 2022: Investigación y desarrollo (CTE). Importe deducible en cuota [07398]</t>
  </si>
  <si>
    <t>Deducciones I + D + i excluidas de límite. Opción art. 39.2 LIS. 2022: Investigación y desarrollo (CTE). Abono por insuficiencia de cuota [07399]</t>
  </si>
  <si>
    <t>&lt;/T22014B03&gt;</t>
  </si>
  <si>
    <t xml:space="preserve">Impuesto Sobre Sociedades. Régimen de consolidación Fiscal.DEDUCCIONES INDIVIDUALES PENDIENTES DE APLICACIÓN AL INCORPORARSE AL GRUPO O, EN SU CASO, UN GRUPO PREVIO </t>
  </si>
  <si>
    <t>Indicador de página complementaria. *</t>
  </si>
  <si>
    <t>N.I.F</t>
  </si>
  <si>
    <t xml:space="preserve">Fecha incorpor. grupo : </t>
  </si>
  <si>
    <t>Cuota íntegra de la entidad teniendo en cuenta eliminaciones e incorporaciones [01233]</t>
  </si>
  <si>
    <t>Incremento por incumplimiento reserva de nivelación (art. 105.6 LIS) [01234]</t>
  </si>
  <si>
    <t>Deducciones para incentivar determinadas actividades.Ejercicio 2020: Inversiones en territ. África Occidental y gastos de propaganda y publicidad (art. 27 bis Ley 19/1994) (TAP)..Per. ant.: Deducc. pendiente [07625]</t>
  </si>
  <si>
    <t>Deducciones para incentivar determinadas actividades.Ejercicio 2020: Inversiones en territ. África Occidental y gastos de propaganda y publicidad (art. 27 bis Ley 19/1994) (TAP). .Aplicado en esta liquidación [07626]</t>
  </si>
  <si>
    <t>Deducciones para incentivar determinadas actividades.Ejercicio 2020:Inversiones en territ. África Occidental y gastos de propaganda y publicidad (art. 27 bis Ley 19/1994) (TAP)..Pendiente de aplicación en períodos futuros [07627]</t>
  </si>
  <si>
    <t>Deducciones para incentivar determinadas actividades.Ejercicio 2022:Suma de deducciones excepto I+D+i y TAP. .Pendiente de aplicación en períodos futuros [07414]</t>
  </si>
  <si>
    <t>&lt;/T22014B10&gt;</t>
  </si>
  <si>
    <t>Impuesto Sobre Sociedades. Régimen de consolidación Fiscal. DEDUCCIONES INDIVIDUALES PENDIENTES DE APLICACIÓN AL INCORPORARSE AL GRUPO O, EN SU CASO, UN GRUPO PREVIO (Art. 71 LIS)</t>
  </si>
  <si>
    <t>Fecha incorpor. grupo (pág 2): (AAAAMMDD)</t>
  </si>
  <si>
    <t>Otras deducciones generadas por entidad, previa incorporación al grupo, para la aplicación de otras deducciones. Apoyo fiscal a la inversión y otras deducciones aplicadas en cuota. [03159]</t>
  </si>
  <si>
    <t>Otras deducciones generadas por entidad, previa incorporación al grupo, para la aplicación de otras deducciones. Deducciones específicas de las entidades sometidas a normativa foral aplicadas en cuota. [03161]</t>
  </si>
  <si>
    <t>INCN y Cuota íntegra: Cuota íntegra de la entidad teniendo en cuenta eliminaciones [01233]</t>
  </si>
  <si>
    <t>INCN y Cuota íntegra: Incremento por incumplimiento reserva de nivelación (art. 105,6 LIS) [01234]</t>
  </si>
  <si>
    <t>Deducciones individuales pendientes de aplicación al incorporarse al grupo o, en su caso, un grupo previo (art. 71 LIS) . Deducción por inversiones y gastos realizados por las autoridades portuarias (art. 38 bis LIS) . 2020. Deducción pendiente/generada.[07421]</t>
  </si>
  <si>
    <t>Deducciones individuales pendientes de aplicación al incorporarse al grupo o, en su caso, un grupo previo (art. 71 LIS) . Deducción por inversiones y gastos realizados por las autoridades portuarias (art. 38 bis LIS) . 2020. Aplicado en esta liquidación. [07422]</t>
  </si>
  <si>
    <t>Deducciones individuales pendientes de aplicación al incorporarse al grupo o, en su caso, un grupo previo (art. 71 LIS) . Deducción por inversiones y gastos realizados por las autoridades portuarias (art. 38 bis LIS) . 2020. Pendiente de aplicación en períodos futuros. [07423]</t>
  </si>
  <si>
    <t>Deducciones individuales pendientes de aplicación al incorporarse al grupo o, en su caso, un grupo previo (art. 71 LIS) . Deducción por inversiones y gastos realizados por las autoridades portuarias (art. 38 bis LIS) . 2021. Deducción pendiente/generada.[07424]</t>
  </si>
  <si>
    <t>Deducciones individuales pendientes de aplicación al incorporarse al grupo o, en su caso, un grupo previo (art. 71 LIS) . Deducción por inversiones y gastos realizados por las autoridades portuarias (art. 38 bis LIS) . 2021. Aplicado en esta liquidación. [07425]</t>
  </si>
  <si>
    <t>Deducciones individuales pendientes de aplicación al incorporarse al grupo o, en su caso, un grupo previo (art. 71 LIS) . Deducción por inversiones y gastos realizados por las autoridades portuarias (art. 38 bis LIS) . 2021. Pendiente de aplicación en períodos futuros. [07426]</t>
  </si>
  <si>
    <t>Deducciones individuales pendientes de aplicación al incorporarse al grupo o, en su caso, un grupo previo (art. 71 LIS) . Deducción por inversiones y gastos realizados por las autoridades portuarias (art. 38 bis LIS) . 2022. Deducción pendiente/generada.[07427]</t>
  </si>
  <si>
    <t>Deducciones individuales pendientes de aplicación al incorporarse al grupo o, en su caso, un grupo previo (art. 71 LIS) . Deducción por inversiones y gastos realizados por las autoridades portuarias (art. 38 bis LIS) . 2022. Aplicado en esta liquidación. [07428]</t>
  </si>
  <si>
    <t>Deducciones individuales pendientes de aplicación al incorporarse al grupo o, en su caso, un grupo previo (art. 71 LIS) . Deducción por inversiones y gastos realizados por las autoridades portuarias (art. 38 bis LIS) . 2022. Pendiente de aplicación en períodos futuros. [07429]</t>
  </si>
  <si>
    <t>Deducciones individuales pendientes de aplicación al incorporarse al grupo o, en su caso, un grupo previo (art. 71 LIS) . Deducción por inversiones y gastos realizados por las autoridades portuarias (art. 38 bis LIS) . Total. Deducción pendiente/generada.[07430]</t>
  </si>
  <si>
    <t>Deducciones individuales pendientes de aplicación al incorporarse al grupo o, en su caso, un grupo previo (art. 71 LIS) . Deducción por inversiones y gastos realizados por las autoridades portuarias (art. 38 bis LIS) . Total. Aplicado en esta liquidación. [07431]</t>
  </si>
  <si>
    <t>Deducciones individuales pendientes de aplicación al incorporarse al grupo o, en su caso, un grupo previo (art. 71 LIS) . Deducción por inversiones y gastos realizados por las autoridades portuarias (art. 38 bis LIS) . Total. Pendiente de aplicación en períodos futuros. [07432]</t>
  </si>
  <si>
    <t>Deducciones individuales pendientes de aplicación al incorporarse al grupo o, en  su caso, un grupo previo (art. 71 LIS) . Deducciones por producciones cinematográficas extranjeras (art. 36.2 LIS) . 2015. Deducción pendiente/generada.[07433]</t>
  </si>
  <si>
    <t>Deducciones individuales pendientes de aplicación al incorporarse al grupo o, en su caso, un grupo previo (art. 71 LIS) . Deducciones por producciones cinematográficas extranjeras (art. 36.2 LIS) . 2015. Aplcicado en esta liquidación ..[07434]</t>
  </si>
  <si>
    <t>Deducciones individuales pendientes de aplicación al incorporarse al grupo o, en su caso, un grupo previo (art. 71 LIS) . Deducciones por producciones cinematográficas extranjeras (art. 36.2 LIS) . 2015. Importe abonado por insuficiencia
de cuota[07435]</t>
  </si>
  <si>
    <t>Deducciones individuales pendientes de aplicación al incorporarse al grupo o, en su caso, un grupo previo (art. 71 LIS) . Deducciones por producciones cinematográficas extranjeras (art. 36.2 LIS) . 2015. Pendiente de aplicación en períodos futuros.[07436]</t>
  </si>
  <si>
    <t>Deducciones individuales pendientes de aplicación al incorporarse al grupo o, en su caso, un grupo previo (art. 71 LIS) . Deducciones por producciones cinematográficas extranjeras (art. 36.2 LIS) . 2016. Deducción pendiente/generada.[07437]</t>
  </si>
  <si>
    <t>Deducciones individuales pendientes de aplicación al incorporarse al grupo o, en su caso, un grupo previo (art. 71 LIS) . Deducciones por producciones cinematográficas extranjeras (art. 36.2 LIS) . 2016. Aplcicado en esta liquidación ..[07438]</t>
  </si>
  <si>
    <t>Deducciones individuales pendientes de aplicación al incorporarse al grupo o, en su caso, un grupo previo (art. 71 LIS) . Deducciones por producciones cinematográficas extranjeras (art. 36.2 LIS) . 2016. Importe abonado por insuficiencia
de cuota[07439]</t>
  </si>
  <si>
    <t>Deducciones individuales pendientes de aplicación al incorporarse al grupo o, en su caso, un grupo previo (art. 71 LIS) . Deducciones por producciones cinematográficas extranjeras (art. 36.2 LIS) . 2016. Pendiente de aplicación en períodos futuros.[07440]</t>
  </si>
  <si>
    <t>Deducciones individuales pendientes de aplicación al incorporarse al grupo o, en su caso, un grupo previo (art. 71 LIS) . Deducciones por producciones cinematográficas extranjeras (art. 36.2 LIS) . 2017. Deducción pendiente/generada.[07441]</t>
  </si>
  <si>
    <t>Deducciones individuales pendientes de aplicación al incorporarse al grupo o, en su caso, un grupo previo (art. 71 LIS) . Deducciones por producciones cinematográficas extranjeras (art. 36.2 LIS) . 2017. Aplcicado en esta liquidación ..[07442]</t>
  </si>
  <si>
    <t>Deducciones individuales pendientes de aplicación al incorporarse al grupo o, en su caso, un grupo previo (art. 71 LIS) . Deducciones por producciones cinematográficas extranjeras (art. 36.2 LIS) . 2017. Importe abonado por insuficiencia
de cuota[07443]</t>
  </si>
  <si>
    <t>Deducciones individuales pendientes de aplicación al incorporarse al grupo o, en su caso, un grupo previo (art. 71 LIS) . Deducciones por producciones cinematográficas extranjeras (art. 36.2 LIS) . 2017. Pendiente de aplicación en
períodos futuros.[07444]</t>
  </si>
  <si>
    <t>Deducciones individuales pendientes de aplicación al incorporarse al grupo o, en su caso, un grupo previo (art. 71 LIS) . Deducciones por producciones cinematográficas extranjeras (art. 36.2 LIS) . 2018. Deducción pendiente/generada.[07445]</t>
  </si>
  <si>
    <t>Deducciones individuales pendientes de aplicación al incorporarse al grupo o, en su caso, un grupo previo (art. 71 LIS) . Deducciones por producciones cinematográficas extranjeras (art. 36.2 LIS) . 2018. Aplcicado en esta liquidación ..[07446]</t>
  </si>
  <si>
    <t>Deducciones individuales pendientes de aplicación al incorporarse al grupo o, en su caso, un grupo previo (art. 71 LIS) . Deducciones por producciones cinematográficas extranjeras (art. 36.2 LIS) . 2018. Importe abonado por insuficiencia
de cuota[07447]</t>
  </si>
  <si>
    <t>Deducciones individuales pendientes de aplicación al incorporarse al grupo o, en su caso, un grupo previo (art. 71 LIS) . Deducciones por producciones cinematográficas extranjeras (art. 36.2 LIS) . 2018. Pendiente de aplicación en períodos futuros.[07448]</t>
  </si>
  <si>
    <t>Deducciones individuales pendientes de aplicación al incorporarse al grupo o, en su caso, un grupo previo (art. 71 LIS) . Deducciones por producciones cinematográficas extranjeras (art. 36.2 LIS) . 2019. Deducción pendiente/generada.[07449]</t>
  </si>
  <si>
    <t>Deducciones individuales pendientes de aplicación al incorporarse al grupo o, en su caso, un grupo previo (art. 71 LIS) . Deducciones por producciones cinematográficas extranjeras (art. 36.2 LIS) . 2019. Aplcicado en esta liquidación ..[07450]</t>
  </si>
  <si>
    <t>Deducciones individuales pendientes de aplicación al incorporarse al grupo o, en su caso, un grupo previo (art. 71 LIS) . Deducciones por producciones cinematográficas extranjeras (art. 36.2 LIS) . 2019. Importe abonado por insuficiencia
de cuota[07451]</t>
  </si>
  <si>
    <t>Deducciones individuales pendientes de aplicación al incorporarse al grupo o, en su caso, un grupo previo (art. 71 LIS) . Deducciones por producciones cinematográficas extranjeras (art. 36.2 LIS) . 2019. Pendiente de aplicación en
períodos futuros.[07452]</t>
  </si>
  <si>
    <t>Deducciones individuales pendientes de aplicación al incorporarse al grupo o, en su caso, un grupo previo (art. 71 LIS) . Deducciones por producciones cinematográficas extranjeras (art. 36.2 LIS) . 2020. Deducción pendiente/generada.[07453]</t>
  </si>
  <si>
    <t>Deducciones individuales pendientes de aplicación al incorporarse al grupo o, en su caso, un grupo previo (art. 71 LIS) . Deducciones por producciones cinematográficas extranjeras (art. 36.2 LIS) . 2020. Aplcicado en esta liquidación ..[07454]</t>
  </si>
  <si>
    <t>Deducciones individuales pendientes de aplicación al incorporarse al grupo o, en su caso, un grupo previo (art. 71 LIS) . Deducciones por producciones cinematográficas extranjeras (art. 36.2 LIS) . 2020. Importe abonado por insuficiencia
de cuota[07455]</t>
  </si>
  <si>
    <t>Deducciones individuales pendientes de aplicación al incorporarse al grupo o, en su caso, un grupo previo (art. 71 LIS) . Deducciones por producciones cinematográficas extranjeras (art. 36.2 LIS) . 2020. Pendiente de aplicación en períodos futuros.[07456]</t>
  </si>
  <si>
    <t>Deducciones individuales pendientes de aplicación al incorporarse al grupo o, en su caso, un grupo previo (art. 71 LIS) . Deducciones por producciones cinematográficas extranjeras (art. 36.2 LIS) . 2021. Deducción pendiente/generada.[07457]</t>
  </si>
  <si>
    <t>Deducciones individuales pendientes de aplicación al incorporarse al grupo o, en su caso, un grupo previo (art. 71 LIS) . Deducciones por producciones cinematográficas extranjeras (art. 36.2 LIS) . 2021. Aplcicado en esta liquidación .[07458]</t>
  </si>
  <si>
    <t>Deducciones individuales pendientes de aplicación al incorporarse al grupo o, en su caso, un grupo previo (art. 71 LIS) . Deducciones por producciones cinematográficas extranjeras (art. 36.2 LIS) . 2021. Importe abonado por insuficiencia de cuota. [07459]</t>
  </si>
  <si>
    <t>Deducciones individuales pendientes de aplicación al incorporarse al grupo o, en su caso, un grupo previo (art. 71 LIS) . Deducciones por producciones cinematográficas extranjeras (art. 36.2 LIS) . 2021. Pendiente de aplicación en períodos futuros.[07460]</t>
  </si>
  <si>
    <t>Deducciones individuales pendientes de aplicación al incorporarse al grupo o, en su caso, un grupo previo (art. 71 LIS) . Deducciones por producciones cinematográficas extranjeras (art. 36.2 LIS) .2022. Deducción pendiente/generada.[07461]</t>
  </si>
  <si>
    <t>Deducciones individuales pendientes de aplicación al incorporarse al grupo o, en su caso, un grupo previo (art. 71 LIS) . Deducciones por producciones cinematográficas extranjeras (art. 36.2 LIS) .2022. Aplcicado en esta liquidación ..[07462]</t>
  </si>
  <si>
    <t>Deducciones individuales pendientes de aplicación al incorporarse al grupo o, en su caso, un grupo previo (art. 71 LIS) . Deducciones por producciones cinematográficas extranjeras (art. 36.2 LIS) . 2022. Importe abonado por insuficiencia
de cuota[07463]</t>
  </si>
  <si>
    <t>Deducciones individuales pendientes de aplicación al incorporarse al grupo o, en su caso, un grupo previo (art. 71 LIS) . Deducciones por producciones cinematográficas extranjeras (art. 36.2 LIS) .2022. Pendiente de aplicación en 
períodos futuros.[07464]</t>
  </si>
  <si>
    <t>Deducciones individuales pendientes de aplicación al incorporarse al grupo o, en su caso, un grupo previo (art. 71 LIS) . Deducciones por producciones cinematográficas extranjeras (art. 36.2 LIS) . Total. Deducción pendiente/generada.[07465]</t>
  </si>
  <si>
    <t>Deducciones individuales pendientes de aplicación al incorporarse al grupo o, en su caso, un grupo previo (art. 71 LIS) . Deducciones por producciones cinematográficas extranjeras (art. 36.2 LIS) . Total. Aplcicado en esta liquidación ..[07466]</t>
  </si>
  <si>
    <t>Deducciones individuales pendientes de aplicación al incorporarse al grupo o, en su caso, un grupo previo (art. 71 LIS) . Deducciones por producciones cinematográficas extranjeras (art. 36.2 LIS) . Total. Importe abonado por insuficiencia
de cuota[07467]</t>
  </si>
  <si>
    <t>Deducciones individuales pendientes de aplicación al incorporarse al grupo o, en su caso, un grupo previo (art. 71 LIS) . Deducciones por producciones cinematográficas extranjeras (art. 36.2 LIS) . Total. Pendiente de aplicación en
períodos futuros.[07468]</t>
  </si>
  <si>
    <t>&lt;/T22014B11&gt;</t>
  </si>
  <si>
    <t>INCN y Cuota íntegra. Base imponible individual de la entidad, teniendo en cuenta las eliminaciones e incorporaciones correspondientes a la misma (art. 67 e) LIS) [02219]</t>
  </si>
  <si>
    <t>INCN y Cuota íntegra. Cuota íntegra de la entidad teniendo en cuenta eliminaciones e incorporaciones [01233]</t>
  </si>
  <si>
    <t>INCN y Cuota íntegra. Incremento por incumplimiento reserva de nivelación (art. 105.6 LIS) [01234]</t>
  </si>
  <si>
    <t>Deducciones por donativos a entidades sin fines de lucro. Ley 49/2002. Donaciones de carácter general. Total. Deducción pendiente/ generada. [03242]</t>
  </si>
  <si>
    <t>Deducciones por donativos a entidades sin fines de lucro. Ley 49/2002. Donaciones de carácter general. Total. Aplicado en esta liquidación. [03243]</t>
  </si>
  <si>
    <t>Deducciones por donativos a entidades sin fines de lucro. Ley 49/2002. Donaciones de carácter general. Total. Pendiente de aplicación en períodos futuros. [03244]</t>
  </si>
  <si>
    <t>Deducciones por donativos a entidades sin fines de lucro. Ley 49/2002. Donaciones para actividades prioritarias de mecenazgo y otras con derecho a deducción incrementada. Total. Deducción pendiente/ generada. [05665]</t>
  </si>
  <si>
    <t>Deducciones por donativos a entidades sin fines de lucro. Ley 49/2002. Donaciones para actividades prioritarias de mecenazgo y otras con derecho a deducción incrementada. Total. Aplicado en esta liquidación. [05666]</t>
  </si>
  <si>
    <t>Deducciones por donativos a entidades sin fines de lucro. Ley 49/2002. Donaciones para actividades prioritarias de mecenazgo y otras con derecho a deducción incrementada. Total. Pendiente de aplicación en períodos futuros. [05694]</t>
  </si>
  <si>
    <t>Deducciones por donativos a entidades sin fines de lucro. Ley 49/2002. Total deducciones a entidades sin fi nes de lucro (Ley 49/2002). Total. Deducción pendiente/ generada. [02213]</t>
  </si>
  <si>
    <t>Deducciones por donativos a entidades sin fines de lucro. Ley 49/2002. Total deducciones a entidades sin fi nes de lucro (Ley 49/2002). Total. Aplicado en esta liquidación. [02214]</t>
  </si>
  <si>
    <t>Deducciones por donativos a entidades sin fines de lucro. Ley 49/2002. Total deducciones a entidades sin fi nes de lucro (Ley 49/2002). Total. Pendiente de aplicación en períodos futuros. [02215]</t>
  </si>
  <si>
    <t>&lt;/T22014B12&gt;</t>
  </si>
  <si>
    <t>Deducciones I + D + i excluidas de límite. Opción art. 39.2 LIS. 2021: Investigación y desarrollo (CTE). Deducción reducida [05696]</t>
  </si>
  <si>
    <t>Deducciones I + D + i excluidas de límite. Opción art. 39.2 LIS. 2021: Investigación y desarrollo (CTE). Importe deducible en cuota [05697]</t>
  </si>
  <si>
    <t>Deducciones I + D + i excluidas de límite. Opción art. 39.2 LIS. 2021: Innovación tecnológica (ITE). Deducción pendiente [05699]</t>
  </si>
  <si>
    <t>Deducciones I + D + i excluidas de límite. Opción art. 39.2 LIS. 2021: Innovación tecnológica (ITE). Deducción reducida [05726]</t>
  </si>
  <si>
    <t>Deducciones I + D + i excluidas de límite. Opción art. 39.2 LIS. 2021: Innovación tecnológica (ITE). Importe deducible en cuota [05727]</t>
  </si>
  <si>
    <t>Deducciones I + D + i excluidas de límite. Opción art. 39.2 LIS. 2021: Innovación tecnológica (ITE). Abono por insuficiencia de cuota [05728]</t>
  </si>
  <si>
    <t>&lt;/T22014B13&gt;</t>
  </si>
  <si>
    <t>Deducciones para incentivar determinadas actividades (Cap. IV Tít. VI y DT 24.3LIS).Ejercicio 2008.Per. ant.: Deducc. pendiente [06266]</t>
  </si>
  <si>
    <t>Deducciones para incentivar determinadas actividades (Cap. IV Tít. VI y DT 24.3LIS).Ejercicio 2008.Aplicado en esta liquidación [06267]</t>
  </si>
  <si>
    <t>Deducciones para incentivar determinadas actividades (Cap. IV Tít. VI y DT 24.3LIS).Ejercicio 2008.Pendiente de aplicación en períodos futuros [06268]</t>
  </si>
  <si>
    <t>Deducciones para incentivar determinadas actividades (Cap. IV Tít. VI y DT 24.3LIS).Ejercicio 2009.Per. ant.: Deducc. pendiente [06269]</t>
  </si>
  <si>
    <t>Deducciones para incentivar determinadas actividades (Cap. IV Tít. VI y DT 24.3LIS).Ejercicio 2009.Aplicado en esta liquidación [06270]</t>
  </si>
  <si>
    <t>Deducciones para incentivar determinadas actividades (Cap. IV Tít. VI y DT 24.3LIS).Ejercicio 2009.Pendiente de aplicación en períodos futuros [06271]</t>
  </si>
  <si>
    <t>Deducciones para incentivar determinadas actividades (Cap. IV Tít. VI y DT 24.3LIS).Ejercicio 2010.Per. ant.: Deducc. pendiente [06272]</t>
  </si>
  <si>
    <t>Deducciones para incentivar determinadas actividades (Cap. IV Tít. VI y DT 24.3LIS).Ejercicio 2010.Aplicado en esta liquidación [06273]</t>
  </si>
  <si>
    <t>Deducciones para incentivar determinadas actividades (Cap. IV Tít. VI y DT 24.3LIS).Ejercicio 2010.Pendiente de aplicación en períodos futuros [06274]</t>
  </si>
  <si>
    <t>Deducciones para incentivar determinadas actividades (Cap. IV Tít. VI y DT 24.3LIS).Ejercicio 2011.Per. ant.: Deducc. pendiente [06275]</t>
  </si>
  <si>
    <t>Deducciones para incentivar determinadas actividades (Cap. IV Tít. VI y DT 24.3LIS).Ejercicio 2011.Aplicado en esta liquidación [06276]</t>
  </si>
  <si>
    <t>Deducciones para incentivar determinadas actividades (Cap. IV Tít. VI y DT 24.3LIS).Ejercicio 2011.Pendiente de aplicación en períodos futuros [06277]</t>
  </si>
  <si>
    <t>Deducciones para incentivar determinadas actividades (Cap. IV Tít. VI y DT 24.3LIS).Ejercicio 2012.Per. ant.: Deducc. pendiente [06278]</t>
  </si>
  <si>
    <t>Deducciones para incentivar determinadas actividades (Cap. IV Tít. VI y DT 24.3LIS).Ejercicio 2012.Aplicado en esta liquidación [06279]</t>
  </si>
  <si>
    <t>Deducciones para incentivar determinadas actividades (Cap. IV Tít. VI y DT 24.3LIS).Ejercicio 2012.Pendiente de aplicación en períodos futuros [06280]</t>
  </si>
  <si>
    <t>Deducciones para incentivar determinadas actividades (Cap. IV Tít. VI y DT 24.3LIS).Ejercicio 2013: Suma de deducciones excepto I+D+i.Per. ant.: Deducc. pendiente [06281]</t>
  </si>
  <si>
    <t>Deducciones para incentivar determinadas actividades (Cap. IV Tít. VI y DT 24.3LIS).Ejercicio 2013: Suma de deducciones excepto I+D+i.Aplicado en esta liquidación [06282]</t>
  </si>
  <si>
    <t>Deducciones para incentivar determinadas actividades (Cap. IV Tít. VI y DT 24.3LIS).Ejercicio 2013:Suma de deducciones excepto I+D+i.Pendiente de aplicación en períodos futuros [06283]</t>
  </si>
  <si>
    <t>Deducciones para incentivar determinadas actividades (Cap. IV Tít. VI y DT 24.3LIS).Ejercicio 2013: Investigación y desarrollo (CT).Per. ant.: Deducc. pendiente [06284]</t>
  </si>
  <si>
    <t>Deducciones para incentivar determinadas actividades (Cap. IV Tít. VI y DT 24.3LIS).Ejercicio 2013: Investigación y desarrollo (CT).Aplicado en esta liquidación [06285]</t>
  </si>
  <si>
    <t>Deducciones para incentivar determinadas actividades (Cap. IV Tít. VI y DT 24.3LIS).Ejercicio 2013:Investigación y desarrollo (CT).Pendiente de aplicación en períodos futuros [06286]</t>
  </si>
  <si>
    <t>Deducciones para incentivar determinadas actividades (Cap. IV Tít. VI y DT 24.3LIS).Ejercicio 2013: Innovación tecnológica (IT).Per. ant.: Deducc. pendiente [06287]</t>
  </si>
  <si>
    <t>Deducciones para incentivar determinadas actividades (Cap. IV Tít. VI y DT 24.3LIS).Ejercicio 2013: Innovación tecnológica (IT).Aplicado en esta liquidación [06288]</t>
  </si>
  <si>
    <t>Deducciones para incentivar determinadas actividades (Cap. IV Tít. VI y DT 24.3LIS).Ejercicio 2013:Innovación tecnológica (IT).Pendiente de aplicación en períodos futuros [06289]</t>
  </si>
  <si>
    <t>Deducciones para incentivar determinadas actividades (Cap. IV Tít. VI y DT 24.3LIS).Ejercicio 2014: Suma de deducciones excepto I+D+i.Per. ant.: Deducc. pendiente [06290]</t>
  </si>
  <si>
    <t>Deducciones para incentivar determinadas actividades (Cap. IV Tít. VI y DT 24.3LIS).Ejercicio 2014: Suma de deducciones excepto I+D+i.Aplicado en esta liquidación [06291]</t>
  </si>
  <si>
    <t>Deducciones para incentivar determinadas actividades (Cap. IV Tít. VI y DT 24.3LIS).Ejercicio 2014:Suma de deducciones excepto I+D+i.Pendiente de aplicación en períodos futuros [06292]</t>
  </si>
  <si>
    <t>Deducciones para incentivar determinadas actividades (Cap. IV Tít. VI y DT 24.3LIS).Ejercicio 2014: Investigación y desarrollo (CT).Per. ant.: Deducc. pendiente [06293]</t>
  </si>
  <si>
    <t>Deducciones para incentivar determinadas actividades (Cap. IV Tít. VI y DT 24.3LIS).Ejercicio 2014: Investigación y desarrollo (CT).Aplicado en esta liquidación [06294]</t>
  </si>
  <si>
    <t>Deducciones para incentivar determinadas actividades (Cap. IV Tít. VI y DT 24.3LIS).Ejercicio 2014:Investigación y desarrollo (CT).Pendiente de aplicación en períodos futuros [06295]</t>
  </si>
  <si>
    <t>Deducciones para incentivar determinadas actividades (Cap. IV Tít. VI y DT 24.3LIS).Ejercicio 2014: Innovación tecnológica (IT).Per. ant.: Deducc. pendiente [06296]</t>
  </si>
  <si>
    <t>Deducciones para incentivar determinadas actividades (Cap. IV Tít. VI y DT 24.3LIS).Ejercicio 2014: Innovación tecnológica (IT).Aplicado en esta liquidación [06297]</t>
  </si>
  <si>
    <t>Deducciones para incentivar determinadas actividades (Cap. IV Tít. VI y DT 24.3LIS).Ejercicio 2014:Innovación tecnológica (IT).Pendiente de aplicación en períodos futuros [06298]</t>
  </si>
  <si>
    <t>Deducciones para incentivar determinadas actividades (Cap. IV Tít. VI y DT 24.3LIS).Ejercicio 2015: Suma de deducciones excepto I+D+i y TAP.Per. ant.: Deducc. pendiente [07700]</t>
  </si>
  <si>
    <t>Deducciones para incentivar determinadas actividades (Cap. IV Tít. VI y DT 24.3LIS).Ejercicio 2015: Suma de deducciones excepto I+D+i y TAP.Aplicado en esta liquidación [07701]</t>
  </si>
  <si>
    <t>Deducciones para incentivar determinadas actividades (Cap. IV Tít. VI y DT 24.3LIS).Ejercicio 2015:Suma de deducciones excepto I+D+i y TAP.Pendiente de aplicación en períodos futuros [07702]</t>
  </si>
  <si>
    <t>Deducciones para incentivar determinadas actividades (Cap. IV Tít. VI y DT 24.3LIS).Ejercicio 2015: Investigación y desarrollo (CT).Per. ant.: Deducc. pendiente [06302]</t>
  </si>
  <si>
    <t>Deducciones para incentivar determinadas actividades (Cap. IV Tít. VI y DT 24.3LIS).Ejercicio 2015: Investigación y desarrollo (CT).Aplicado en esta liquidación [06303]</t>
  </si>
  <si>
    <t>Deducciones para incentivar determinadas actividades (Cap. IV Tít. VI y DT 24.3LIS).Ejercicio 2015:Investigación y desarrollo (CT).Pendiente de aplicación en períodos futuros [06304]</t>
  </si>
  <si>
    <t>Deducciones para incentivar determinadas actividades (Cap. IV Tít. VI y DT 24.3LIS).Ejercicio 2015: Innovación tecnológica (IT).Per. ant.: Deducc. pendiente [06305]</t>
  </si>
  <si>
    <t>Deducciones para incentivar determinadas actividades (Cap. IV Tít. VI y DT 24.3LIS).Ejercicio 2015: Innovación tecnológica (IT).Aplicado en esta liquidación [06306]</t>
  </si>
  <si>
    <t>Deducciones para incentivar determinadas actividades (Cap. IV Tít. VI y DT 24.3LIS).Ejercicio 2015:Innovación tecnológica (IT).Pendiente de aplicación en períodos futuros [06307]</t>
  </si>
  <si>
    <t>Deducciones para incentivar determinadas actividades (Cap. IV Tít. VI y DT 24.3LIS).Ejercicio 2015:Inversiones en territ. África Occidental y gastos de propaganda y publicidad (art. 27 bis Ley 19/1994) (TAP).Per. ant.: Deducc. pendiente [07634]</t>
  </si>
  <si>
    <t>Deducciones para incentivar determinadas actividades (Cap. IV Tít. VI y DT 24.3LIS).Ejercicio 2015: Inversiones en territ. África Occidental y gastos de propaganda y publicidad (art. 27 bis Ley 19/1994) (TAP). Aplicado en esta liquidación [07635]</t>
  </si>
  <si>
    <t>Deducciones para incentivar determinadas actividades (Cap. IV Tít. VI y DT 24.3LIS).Ejercicio 2015:Inversiones en territ. África Occidental y gastos de propaganda y publicidad (art. 27 bis Ley 19/1994) (TAP).Pendiente de aplicación en períodos futuros  [07636]</t>
  </si>
  <si>
    <t>Deducciones para incentivar determinadas actividades (Cap. IV Tít. VI y DT 24.3LIS).Ejercicio 2016: Suma de deducciones excepto I+D+i y TAP.Per. ant.: Deducc. pendiente [07703]</t>
  </si>
  <si>
    <t>Deducciones para incentivar determinadas actividades (Cap. IV Tít. VI y DT 24.3LIS).Ejercicio 2016: Suma de deducciones excepto I+D+i y TAP.Aplicado en esta liquidación [07704]</t>
  </si>
  <si>
    <t>Deducciones para incentivar determinadas actividades (Cap. IV Tít. VI y DT 24.3LIS).Ejercicio 2016:Suma de deducciones excepto I+D+ i y TAP.Pendiente de aplicación en períodos futuros [07705]</t>
  </si>
  <si>
    <t>Deducciones para incentivar determinadas actividades (Cap. IV Tít. VI y DT 24.3LIS).Ejercicio 2016: Investigación y desarrollo (CT).Per. ant.: Deducc. pendiente [02483]</t>
  </si>
  <si>
    <t>Deducciones para incentivar determinadas actividades (Cap. IV Tít. VI y DT 24.3LIS).Ejercicio 2016: Investigación y desarrollo (CT).Aplicado en esta liquidación [02484]</t>
  </si>
  <si>
    <t>Deducciones para incentivar determinadas actividades (Cap. IV Tít. VI y DT 24.3LIS).Ejercicio 2016:Investigación y desarrollo (CT).Pendiente de aplicación en períodos futuros [02485]</t>
  </si>
  <si>
    <t>Deducciones para incentivar determinadas actividades (Cap. IV Tít. VI y DT 24.3LIS).Ejercicio 2016: Innovación tecnológica (IT).Per. ant.: Deducc. pendiente [02486]</t>
  </si>
  <si>
    <t>Deducciones para incentivar determinadas actividades (Cap. IV Tít. VI y DT 24.3LIS).Ejercicio 2016: Innovación tecnológica (IT).Aplicado en esta liquidación [02487]</t>
  </si>
  <si>
    <t>Deducciones para incentivar determinadas actividades (Cap. IV Tít. VI y DT 24.3LIS).Ejercicio 2016:Innovación tecnológica (IT).Pendiente de aplicación en períodos futuros [02488]</t>
  </si>
  <si>
    <t>Deducciones para incentivar determinadas actividades (Cap. IV Tít. VI y DT 24.3LIS).Ejercicio 2016:Inversiones en territ. África Occidental y gastos de propaganda y publicidad (art. 27 bis Ley 19/1994) (TAP).Per. ant.: Deducc. pendiente [07637]</t>
  </si>
  <si>
    <t>Deducciones para incentivar determinadas actividades (Cap. IV Tít. VI y DT 24.3LIS).Ejercicio 2016: Inversiones en territ. África Occidental y gastos de propaganda y publicidad (art. 27 bis Ley 19/1994) (TAP).Aplicado en esta liquidación [07638]</t>
  </si>
  <si>
    <t>Deducciones para incentivar determinadas actividades (Cap. IV Tít. VI y DT 24.3LIS).Ejercicio 2016:Inversiones en territ. África Occidental y gastos de propaganda y publicidad (art. 27 bis Ley 19/1994) (TAP).Pendiente de aplicación en períodos futuros  [07639]</t>
  </si>
  <si>
    <t>Deducciones para incentivar determinadas actividades (Cap. IV Tít. VI y DT 24.3LIS).Ejercicio 2017: Suma de deducciones excepto I+D+i y TAP.Per. ant.: Deducc. pendiente [07706]</t>
  </si>
  <si>
    <t>Deducciones para incentivar determinadas actividades (Cap. IV Tít. VI y DT 24.3LIS).Ejercicio 2017: Suma de deducciones excepto I+D+i y TAP.Aplicado en esta liquidación [07707]</t>
  </si>
  <si>
    <t>Deducciones para incentivar determinadas actividades (Cap. IV Tít. VI y DT 24.3LIS).Ejercicio 2017:Suma de deducciones excepto I+D+i y TAP.Pendiente de aplicación en períodos futuros [07708]</t>
  </si>
  <si>
    <t>Deducciones para incentivar determinadas actividades (Cap. IV Tít. VI y DT 24.3LIS).Ejercicio 2017: Investigación y desarrollo (CT).Per. ant.: Deducc. pendiente [00945]</t>
  </si>
  <si>
    <t>Deducciones para incentivar determinadas actividades (Cap. IV Tít. VI y DT 24.3LIS).Ejercicio 2017: Investigación y desarrollo (CT).Aplicado en esta liquidación [00946]</t>
  </si>
  <si>
    <t>Deducciones para incentivar determinadas actividades (Cap. IV Tít. VI y DT 24.3LIS).Ejercicio 2017:Investigación y desarrollo (CT).Pendiente de aplicación en períodos futuros [00947]</t>
  </si>
  <si>
    <t>Deducciones para incentivar determinadas actividades (Cap. IV Tít. VI y DT 24.3LIS).Ejercicio 2017: Innovación tecnológica (IT).Per. ant.: Deducc. pendiente [00948]</t>
  </si>
  <si>
    <t>Deducciones para incentivar determinadas actividades (Cap. IV Tít. VI y DT 24.3LIS).Ejercicio 2017: Innovación tecnológica (IT).Aplicado en esta liquidación [00949]</t>
  </si>
  <si>
    <t>Deducciones para incentivar determinadas actividades (Cap. IV Tít. VI y DT 24.3LIS).Ejercicio 2017:Innovación tecnológica (IT).Pendiente de aplicación en períodos futuros [00950]</t>
  </si>
  <si>
    <t>Deducciones para incentivar determinadas actividades (Cap. IV Tít. VI y DT 24.3LIS).Ejercicio 2017:Inversiones en territ. África Occidental y gastos de propaganda y publicidad (art. 27 bis Ley 19/1994) (TAP).Per. ant.: Deducc. pendiente [07640]</t>
  </si>
  <si>
    <t>Deducciones para incentivar determinadas actividades (Cap. IV Tít. VI y DT 24.3LIS).Ejercicio 2017: Inversiones en territ. África Occidental y gastos de propaganda y publicidad (art. 27 bis Ley 19/1994) (TAP).Aplicado en esta liquidación [07641]</t>
  </si>
  <si>
    <t>Deducciones para incentivar determinadas actividades (Cap. IV Tít. VI y DT 24.3LIS).Ejercicio 2017:Inversiones en territ. África Occidental y gastos de propaganda y publicidad (art. 27 bis Ley 19/1994) (TAP).Pendiente de aplicación en períodos futuros  [07642]</t>
  </si>
  <si>
    <t>Deducciones para incentivar determinadas actividades (Cap. IV Tít. VI y DT 24.3LIS).Ejercicio 2018: Suma de deducciones excepto I+D+i y TAP.Per. ant.: Deducc. pendiente [07709]</t>
  </si>
  <si>
    <t>Deducciones para incentivar determinadas actividades (Cap. IV Tít. VI y DT 24.3LIS).Ejercicio 2018: Suma de deducciones excepto I+D+i y TAP.Aplicado en esta liquidación [07710]</t>
  </si>
  <si>
    <t>Deducciones para incentivar determinadas actividades (Cap. IV Tít. VI y DT 24.3LIS).Ejercicio 2018:Suma de deducciones excepto I+D+i y TAP.Pendiente de aplicación en períodos futuros [07711]</t>
  </si>
  <si>
    <t>Deducciones para incentivar determinadas actividades (Cap. IV Tít. VI y DT 24.3LIS).Ejercicio 2018: Investigación y desarrollo (CT).Per. ant.: Deducc. pendiente [03803]</t>
  </si>
  <si>
    <t>Deducciones para incentivar determinadas actividades (Cap. IV Tít. VI y DT 24.3LIS).Ejercicio 2018: Investigación y desarrollo (CT).Aplicado en esta liquidación [03804]</t>
  </si>
  <si>
    <t>Deducciones para incentivar determinadas actividades (Cap. IV Tít. VI y DT 24.3LIS).Ejercicio 2018:Investigación y desarrollo (CT).Pendiente de aplicación en períodos futuros [03805]</t>
  </si>
  <si>
    <t>Deducciones para incentivar determinadas actividades (Cap. IV Tít. VI y DT 24.3LIS).Ejercicio 2018: Innovación tecnológica (IT).Per. ant.: Deducc. pendiente [03806]</t>
  </si>
  <si>
    <t>Deducciones para incentivar determinadas actividades (Cap. IV Tít. VI y DT 24.3LIS).Ejercicio 2018: Innovación tecnológica (IT).Aplicado en esta liquidación [03807]</t>
  </si>
  <si>
    <t>Deducciones para incentivar determinadas actividades (Cap. IV Tít. VI y DT 24.3LIS).Ejercicio 2018:Innovación tecnológica (IT).Pendiente de aplicación en períodos futuros [03808]</t>
  </si>
  <si>
    <t>Deducciones para incentivar determinadas actividades (Cap. IV Tít. VI y DT 24.3LIS).Ejercicio 2018:Inversiones en territ. África Occidental y gastos de propaganda y publicidad (art. 27 bis Ley 19/1994) (TAP).Per. ant.: Deducc. pendiente [07643]</t>
  </si>
  <si>
    <t>Deducciones para incentivar determinadas actividades (Cap. IV Tít. VI y DT 24.3LIS).Ejercicio 2018: Inversiones en territ. África Occidental y gastos de propaganda y publicidad (art. 27 bis Ley 19/1994) (TAP).Aplicado en esta liquidación [07644]</t>
  </si>
  <si>
    <t>Deducciones para incentivar determinadas actividades (Cap. IV Tít. VI y DT 24.3LIS).Ejercicio 2018:Inversiones en territ. África Occidental y gastos de propaganda y publicidad (art. 27 bis Ley 19/1994) (TAP).Pendiente de aplicación en períodos futuros  [07645]</t>
  </si>
  <si>
    <t>Deducciones para incentivar determinadas actividades (Cap. IV Tít. VI y DT 24.3LIS).Ejercicio 2019: Suma de deducciones excepto I+D+i y TAP.Per. ant.: Deducc. pendiente [07712]</t>
  </si>
  <si>
    <t>Deducciones para incentivar determinadas actividades (Cap. IV Tít. VI y DT 24.3LIS).Ejercicio 2019: Suma de deducciones excepto I+D+i y TAP.Aplicado en esta liquidación [07713]</t>
  </si>
  <si>
    <t>Deducciones para incentivar determinadas actividades (Cap. IV Tít. VI y DT 24.3LIS).Ejercicio 2019:Suma de deducciones excepto I+D+i y TAP.Pendiente de aplicación en períodos futuros [07714]</t>
  </si>
  <si>
    <t>Deducciones para incentivar determinadas actividades (Cap. IV Tít. VI y DT 24.3LIS).Ejercicio 2019: Investigación y desarrollo (CT).Per. ant.: Deducc. pendiente [02216]</t>
  </si>
  <si>
    <t>Deducciones para incentivar determinadas actividades (Cap. IV Tít. VI y DT 24.3LIS).Ejercicio 2019: Investigación y desarrollo (CT).Aplicado en esta liquidación [02217]</t>
  </si>
  <si>
    <t>Deducciones para incentivar determinadas actividades (Cap. IV Tít. VI y DT 24.3LIS).Ejercicio 2019:Investigación y desarrollo (CT).Pendiente de aplicación en períodos futuros [02218]</t>
  </si>
  <si>
    <t>Deducciones para incentivar determinadas actividades (Cap. IV Tít. VI y DT 24.3LIS).Ejercicio 2019: Innovación tecnológica (IT).Per. ant.: Deducc. pendiente [02253]</t>
  </si>
  <si>
    <t>Deducciones para incentivar determinadas actividades (Cap. IV Tít. VI y DT 24.3LIS).Ejercicio 2019: Innovación tecnológica (IT).Aplicado en esta liquidación [02220]</t>
  </si>
  <si>
    <t>Deducciones para incentivar determinadas actividades (Cap. IV Tít. VI y DT 24.3LIS).Ejercicio 2019:Innovación tecnológica (IT).Pendiente de aplicación en períodos futuros [02221]</t>
  </si>
  <si>
    <t>Deducciones para incentivar determinadas actividades (Cap. IV Tít. VI y DT 24.3LIS).Ejercicio 2019:Inversiones en territ. África Occidental y gastos de propaganda y publicidad (art. 27 bis Ley 19/1994) (TAP).Per. ant.: Deducc. pendiente [07646]</t>
  </si>
  <si>
    <t>Deducciones para incentivar determinadas actividades (Cap. IV Tít. VI y DT 24.3LIS).Ejercicio 2019: Inversiones en territ. África Occidental y gastos de propaganda y publicidad (art. 27 bis Ley 19/1994) (TAP).Aplicado en esta liquidación [07647]</t>
  </si>
  <si>
    <t>Deducciones para incentivar determinadas actividades (Cap. IV Tít. VI y DT 24.3LIS).Ejercicio 2019:Inversiones en territ. África Occidental y gastos de propaganda y publicidad (art. 27 bis Ley 19/1994) (TAP).Pendiente de aplicación en períodos futuros  [07648]</t>
  </si>
  <si>
    <t>Deducciones para incentivar determinadas actividades (Cap. IV Tít. VI y DT 24.3LIS).Ejercicio 2020: Suma de deducciones excepto I+D+i y TAP.Per. ant.: Deducc. pendiente [07715]</t>
  </si>
  <si>
    <t>Deducciones para incentivar determinadas actividades (Cap. IV Tít. VI y DT 24.3LIS).Ejercicio 2020: Suma de deducciones excepto I+D+i y TAP.Aplicado en esta liquidación [07716]</t>
  </si>
  <si>
    <t>Deducciones para incentivar determinadas actividades (Cap. IV Tít. VI y DT 24.3LIS).Ejercicio 2020: Suma de deducciones excepto I+D+i y TAP.Pendiente de aplicación en períodos futuros [07717]</t>
  </si>
  <si>
    <t>Deducciones para incentivar determinadas actividades (Cap. IV Tít. VI y DT 24.3LIS).Ejercicio 2020: Investigación y desarrollo (CT).Per. ant.: Deducc. pendiente [04271]</t>
  </si>
  <si>
    <t>Deducciones para incentivar determinadas actividades (Cap. IV Tít. VI y DT 24.3LIS).Ejercicio 2020: Investigación y desarrollo (CT).Aplicado en esta liquidación [04272]</t>
  </si>
  <si>
    <t>Deducciones para incentivar determinadas actividades (Cap. IV Tít. VI y DT 24.3LIS).Ejercicio 2020: Investigación y desarrollo (CT).Pendiente de aplicación en períodos futuros [04273]</t>
  </si>
  <si>
    <t>Deducciones para incentivar determinadas actividades (Cap. IV Tít. VI y DT 24.3LIS).Ejercicio 2020: Innovación tecnológica (IT).Per. ant.: Deducc. pendiente [04274]</t>
  </si>
  <si>
    <t>Deducciones para incentivar determinadas actividades (Cap. IV Tít. VI y DT 24.3LIS).Ejercicio 2020: Innovación tecnológica (IT).Aplicado en esta liquidación [04275]</t>
  </si>
  <si>
    <t>Deducciones para incentivar determinadas actividades (Cap. IV Tít. VI y DT 24.3LIS).Ejercicio 2020: Innovación tecnológica (IT).Pendiente de aplicación en períodos futuros [04276]</t>
  </si>
  <si>
    <t>Deducciones para incentivar determinadas actividades (Cap. IV Tít. VI y DT 24.3LIS).Ejercicio 2020:Inversiones en territ. África Occidental y gastos de propaganda y publicidad (art. 27 bis Ley 19/1994) (TAP).Per. ant.: Deducc. pendiente [07649]</t>
  </si>
  <si>
    <t>Deducciones para incentivar determinadas actividades (Cap. IV Tít. VI y DT 24.3LIS).Ejercicio 2020: Inversiones en territ. África Occidental y gastos de propaganda y publicidad (art. 27 bis Ley 19/1994) (TAP).Aplicado en esta liquidación [07650]</t>
  </si>
  <si>
    <t>Deducciones para incentivar determinadas actividades (Cap. IV Tít. VI y DT 24.3LIS).Ejercicio 2020:Inversiones en territ. África Occidental y gastos de propaganda y publicidad (art. 27 bis Ley 19/1994) (TAP).Pendiente de aplicación en períodos futuros  [07651]</t>
  </si>
  <si>
    <t>Deducciones para incentivar determinadas actividades (Cap. IV Tít. VI y DT 24.3LIS). Ejercicio 2021: Suma de deducciones excepto I+D+i y TAP. Aplicado en esta liquidación   [07719]</t>
  </si>
  <si>
    <t>Deducciones para incentivar determinadas actividades (Cap. IV Tít. VI y DT 24.3LIS). Ejercicio 2021: Suma de deducciones excepto I+D+i y TAP. Pendiente de aplicación en períodos futuros  [07720]</t>
  </si>
  <si>
    <t>Deducciones para incentivar determinadas actividades (Cap. IV Tít. VI y DT 24.3LIS). Ejercicio 2021: Investigación y desarrollo (CT). Aplicado en esta liquidación  [05781]</t>
  </si>
  <si>
    <t>Deducciones para incentivar determinadas actividades (Cap. IV Tít. VI y DT 24.3LIS). Ejercicio 2021: Investigación y desarrollo (CT). Pendiente de aplicación en períodos futuros  [05782]</t>
  </si>
  <si>
    <t>Deducciones para incentivar determinadas actividades (Cap. IV Tít. VI y DT 24.3LIS). Ejercicio 2021: Innovación Tecnológica (IT). Aplicado en esta liquidación   [05784]</t>
  </si>
  <si>
    <t xml:space="preserve"> Deducciones para incentivar determinadas actividades (Cap. IV Tít. VI y DT 24.3LIS). Ejercicio2021: Innovación Tecnológica (IT). Pendiente de aplicación en períodos futuros  [05785]</t>
  </si>
  <si>
    <t>Deducciones para incentivar determinadas actividades (Cap. IV Tít. VI y DT 24.3LIS).Ejercicio 2021:Inversiones en territ. África Occidental y gastos de propaganda y publicidad (art. 27 bis Ley 19/1994) (TAP).Per. ant.: Deducc. pendiente [07652]</t>
  </si>
  <si>
    <t>Deducciones para incentivar determinadas actividades (Cap. IV Tít. VI y DT 24.3LIS).Ejercicio 2021: Inversiones en territ. África Occidental y gastos de propaganda y publicidad (art. 27 bis Ley 19/1994) (TAP).Aplicado en esta liquidación [07653]</t>
  </si>
  <si>
    <t>Deducciones para incentivar determinadas actividades (Cap. IV Tít. VI y DT 24.3LIS).Ejercicio 2021:Inversiones en territ. África Occidental y gastos de propaganda y publicidad (art. 27 bis Ley 19/1994) (TAP).Pendiente de aplicación en períodos futuros  [07654]</t>
  </si>
  <si>
    <t xml:space="preserve"> Deducciones para incentivar determinadas actividades (Cap. IV Tít. VI y DT 24.3LIS). Ejercicio 2022:Suma de deducciones excepto I+D+i y TAP. Aplicado en esta liquidación   [07498]</t>
  </si>
  <si>
    <t xml:space="preserve"> Deducciones para incentivar determinadas actividades (Cap. IV Tít. VI y DT 24.3LIS). Ejercicio 2022: Suma de deducciones excepto I+D+i y TAP.Pendiente de aplicación en períodos futuros  [07499]</t>
  </si>
  <si>
    <t xml:space="preserve"> Deducciones para incentivar determinadas actividades (Cap. IV Tít. VI y DT 24.3LIS). Ejercicio 2022: Investigación y desarrollo (CT). Aplicado en esta liquidación   [07501]</t>
  </si>
  <si>
    <t xml:space="preserve"> Deducciones para incentivar determinadas actividades (Cap. IV Tít. VI y DT 24.3LIS). Ejercicio 2022:nvestigación y desarrollo (CT).. Pendiente de aplicación en períodos futuros  [07502]</t>
  </si>
  <si>
    <t xml:space="preserve"> Deducciones para incentivar determinadas actividades (Cap. IV Tít. VI y DT 24.3LIS). Ejercicio2022: Innovación tecnológica (IT). Pendiente de aplicación en períodos futuros [07505]</t>
  </si>
  <si>
    <t xml:space="preserve"> Deducciones para incentivar determinadas actividades (Cap. IV Tít. VI y DT 24.3LIS). Ejercicio2022: Inversiones en territ. África Occidental y gastos de propaganda y publicidad (art. 27 bis Ley 19/1994) (TAP). Pendiente de aplicación en períodos futuros [07657]</t>
  </si>
  <si>
    <t>Información adicional de deducciones generadas por entidad, previa incorporación al grupo, para la aplicación de de deducciones. Apoyo fiscal a la inversión y otras deducciones aplicadas en cuota [05823]</t>
  </si>
  <si>
    <t>Información adicional de deducciones generadas por entidad, previa incorporación al grupo, para la aplicación de de deducciones. Deducciones específicas de las entidades sometidas a normativa foral aplicadas en cuota [05825]</t>
  </si>
  <si>
    <t>&lt;/T22014B20&gt;</t>
  </si>
  <si>
    <t>Impuesto Sobre Sociedades. Régimen de consolidación Fiscal. DEDUCCIONES PENDIENTES DE APLICACIÓN GENERADAS POR UN GRUPO PREVIO ASUMIDAS POR LA ENTIDAD INTEGRANTE DEL MISMO AL INCORPORARSE AL GRUPO (Art. 74.3 g) LIS)</t>
  </si>
  <si>
    <t>&lt;/T22014B21&gt;</t>
  </si>
  <si>
    <t>Deducciones por donativos a entidades sin fines de lucro. Ley 49/2002. Donaciones de carácter general. Total. Deducción pendiente/ generada. [06059]</t>
  </si>
  <si>
    <t>Deducciones por donativos a entidades sin fines de lucro. Ley 49/2002. Donaciones de carácter general. Total. Aplicado en esta liquidación. [06060]</t>
  </si>
  <si>
    <t>Deducciones por donativos a entidades sin fines de lucro. Ley 49/2002. Donaciones de carácter general. Total. Pendiente de aplicación en períodos futuros. [06061]</t>
  </si>
  <si>
    <t>Deducciones por donativos a entidades sin fines de lucro. Ley 49/2002. Donaciones para actividades prioritarias de mecenazgo y otras con derecho a deducción incrementada. Total. Deducción pendiente/ generada. [06235]</t>
  </si>
  <si>
    <t>Deducciones por donativos a entidades sin fines de lucro. Ley 49/2002. Donaciones para actividades prioritarias de mecenazgo y otras con derecho a deducción incrementada. Total. Aplicado en esta liquidación. [06236]</t>
  </si>
  <si>
    <t>Deducciones por donativos a entidades sin fines de lucro. Ley 49/2002. Donaciones para actividades prioritarias de mecenazgo y otras con derecho a deducción incrementada. Total. Pendiente de aplicación en períodos futuros. [06237]</t>
  </si>
  <si>
    <t>Deducciones por donativos a entidades sin fines de lucro. Ley 49/2002. Total deducciones a entidades sin fi nes de lucro (Ley 49/2002). Total. Deducción pendiente/ generada. [06343]</t>
  </si>
  <si>
    <t>Deducciones por donativos a entidades sin fines de lucro. Ley 49/2002. Total deducciones a entidades sin fi nes de lucro (Ley 49/2002). Total. Aplicado en esta liquidación. [06344]</t>
  </si>
  <si>
    <t>Deducciones por donativos a entidades sin fines de lucro. Ley 49/2002. Total deducciones a entidades sin fi nes de lucro (Ley 49/2002). Total. Pendiente de aplicación en períodos futuros. [06345]</t>
  </si>
  <si>
    <t>&lt;/T22014B22&gt;</t>
  </si>
  <si>
    <t>23</t>
  </si>
  <si>
    <t>Deducciones I + D + i excluidas de límite. Opción art. 39.2 LIS. 2021: Investigación y desarrollo (CTE). Deducción reducida [06239]</t>
  </si>
  <si>
    <t>Deducciones I + D + i excluidas de límite. Opción art. 39.2 LIS. 2021: Investigación y desarrollo (CTE). Importe deducible en cuota [06240]</t>
  </si>
  <si>
    <t>Deducciones I + D + i excluidas de límite. Opción art. 39.2 LIS. 2021: Innovación tecnológica (ITE). Deducción pendiente [06242]</t>
  </si>
  <si>
    <t>Deducciones I + D + i excluidas de límite. Opción art. 39.2 LIS. 2021: Innovación tecnológica (ITE). Deducción reducida [06243]</t>
  </si>
  <si>
    <t>Deducciones I + D + i excluidas de límite. Opción art. 39.2 LIS. 2021: Innovación tecnológica (ITE). Importe deducible en cuota [06244]</t>
  </si>
  <si>
    <t>Deducciones I + D + i excluidas de límite. Opción art. 39.2 LIS. 2021: Innovación tecnológica (ITE). Abono por insuficiencia de cuota [06245]</t>
  </si>
  <si>
    <t>&lt;/T22014B23&gt;</t>
  </si>
  <si>
    <t>Impuesto Sobre Entidades. Régimen de consolidación Fiscal. DEDUCCIONES DT 24ª.7 LIS y art. 42 RDL 4/2004</t>
  </si>
  <si>
    <t>15</t>
  </si>
  <si>
    <t>Deducciones por reinversión (1).NIF de la entidad que obtiene el resultado por transmisión del activo por transmisión del activo</t>
  </si>
  <si>
    <t>Deducciones por reinversión (1).Fecha de la transmisión (AAAAMMDD)</t>
  </si>
  <si>
    <t>Deducciones por reinversión (1).NIF de la Entidad que reinvierte</t>
  </si>
  <si>
    <t>Deducciones por reinversión (1).Fecha de la reinversión (AAAAMMDD)</t>
  </si>
  <si>
    <t>Deducciones por reinversión (1).Ejercicio de generación de la deducción</t>
  </si>
  <si>
    <t>Deducciones por reinversión (1).Deducción pendiente de aplicar al inicio del periodo o Deducción generada en el periodo</t>
  </si>
  <si>
    <t>Deducciones por reinversión (1).Deducción aplicada en el período</t>
  </si>
  <si>
    <t>Deducciones por reinversión (2).NIF de la entidad que obtiene el resultado por transmisión del activo</t>
  </si>
  <si>
    <t>Deducciones por reinversión (2).Fecha de la transmisión (AAAAMMDD)</t>
  </si>
  <si>
    <t>Deducciones por reinversión (2).NIF de la Entidad que reinvierte</t>
  </si>
  <si>
    <t>Deducciones por reinversión (2).Fecha de la reinversión (AAAAMMDD)</t>
  </si>
  <si>
    <t>Deducciones por reinversión (2).Ejercicio de generación de la deducción</t>
  </si>
  <si>
    <t>Deducciones por reinversión (2).Deducción pendiente de aplicar al inicio del periodo o Deducción generada en el periodo</t>
  </si>
  <si>
    <t>Deducciones por reinversión (2).Deducción aplicada en el período</t>
  </si>
  <si>
    <t>Deducciones por reinversión (3).NIF de la entidad que obtiene el resultado por transmisión del activo</t>
  </si>
  <si>
    <t>Deducciones por reinversión (3).Fecha de la transmisión (AAAAMMDD)</t>
  </si>
  <si>
    <t>Deducciones por reinversión (3).NIF de la Entidad que reinvierte</t>
  </si>
  <si>
    <t>Deducciones por reinversión (3).Fecha de la reinversión (AAAAMMDD)</t>
  </si>
  <si>
    <t>Deducciones por reinversión (3).Ejercicio de generación de la deducción</t>
  </si>
  <si>
    <t>Deducciones por reinversión (3).Deducción pendiente de aplicar al inicio del periodo o Deducción generada en el periodo</t>
  </si>
  <si>
    <t>Deducciones por reinversión (3).Deducción aplicada en el período</t>
  </si>
  <si>
    <t>Deducciones por reinversión (4).NIF de la entidad que obtiene el resultado por transmisión del activo</t>
  </si>
  <si>
    <t>Deducciones por reinversión (4).Fecha de la transmisión (AAAAMMDD)</t>
  </si>
  <si>
    <t>Deducciones por reinversión (4).NIF de la Entidad que reinvierte</t>
  </si>
  <si>
    <t>Deducciones por reinversión (4).Fecha de la reinversión (AAAAMMDD)</t>
  </si>
  <si>
    <t>Deducciones por reinversión (4).Ejercicio de generación de la deducción</t>
  </si>
  <si>
    <t>Deducciones por reinversión (4).Deducción pendiente de aplicar al inicio del periodo o Deducción generada en el periodo</t>
  </si>
  <si>
    <t>Deducciones por reinversión (4).Deducción aplicada en el período</t>
  </si>
  <si>
    <t>Deducciones por reinversión (5).NIF de la entidad que obtiene el resultado por transmisión del activo</t>
  </si>
  <si>
    <t>Deducciones por reinversión (5).Fecha de la transmisión (AAAAMMDD)</t>
  </si>
  <si>
    <t>Deducciones por reinversión (5).NIF de la Entidad que reinvierte</t>
  </si>
  <si>
    <t>Deducciones por reinversión (5).Fecha de la reinversión (AAAAMMDD)</t>
  </si>
  <si>
    <t>Deducciones por reinversión (5).Ejercicio de generación de la deducción</t>
  </si>
  <si>
    <t>Deducciones por reinversión (5).Deducción pendiente de aplicar al inicio del periodo o Deducción generada en el periodo</t>
  </si>
  <si>
    <t>Deducciones por reinversión (5).Deducción aplicada en el período</t>
  </si>
  <si>
    <t>Deducciones por reinversión (6).NIF de la entidad que obtiene el resultado por transmisión del activo</t>
  </si>
  <si>
    <t>Deducciones por reinversión (6).Fecha de la transmisión (AAAAMMDD)</t>
  </si>
  <si>
    <t>Deducciones por reinversión (6).NIF de la Entidad que reinvierte</t>
  </si>
  <si>
    <t>Deducciones por reinversión (6).Fecha de la reinversión (AAAAMMDD)</t>
  </si>
  <si>
    <t>Deducciones por reinversión (6).Ejercicio de generación de la deducción</t>
  </si>
  <si>
    <t>Deducciones por reinversión (6).Deducción pendiente de aplicar al inicio del periodo o Deducción generada en el periodo</t>
  </si>
  <si>
    <t>Deducciones por reinversión (6).Deducción aplicada en el período</t>
  </si>
  <si>
    <t>Deducciones por reinversión (7).NIF de la entidad que obtiene el resultado por transmisión del activo</t>
  </si>
  <si>
    <t>Deducciones por reinversión (7).Fecha de la transmisión (AAAAMMDD)</t>
  </si>
  <si>
    <t>Deducciones por reinversión (7).NIF de la Entidad que reinvierte</t>
  </si>
  <si>
    <t>Deducciones por reinversión (7).Fecha de la reinversión (AAAAMMDD)</t>
  </si>
  <si>
    <t>Deducciones por reinversión (7).Ejercicio de generación de la deducción</t>
  </si>
  <si>
    <t>Deducciones por reinversión (7).Deducción pendiente de aplicar al inicio del periodo o Deducción generada en el periodo</t>
  </si>
  <si>
    <t>Deducciones por reinversión (7).Deducción aplicada en el período</t>
  </si>
  <si>
    <t>Deducciones por reinversión (8).NIF de la entidad que obtiene el resultado por transmisión del activo</t>
  </si>
  <si>
    <t>Deducciones por reinversión (8).Fecha de la transmisión (AAAAMMDD)</t>
  </si>
  <si>
    <t>Deducciones por reinversión (8).NIF de la Entidad que reinvierte</t>
  </si>
  <si>
    <t>Deducciones por reinversión (8).Fecha de la reinversión (AAAAMMDD)</t>
  </si>
  <si>
    <t>Deducciones por reinversión (8).Ejercicio de generación de la deducción</t>
  </si>
  <si>
    <t>Deducciones por reinversión (8).Deducción pendiente de aplicar al inicio del periodo o Deducción generada en el periodo</t>
  </si>
  <si>
    <t>Deducciones por reinversión (8).Deducción aplicada en el período</t>
  </si>
  <si>
    <t>Deducciones por reinversión (9).NIF de la entidad que obtiene el resultado por transmisión del activo</t>
  </si>
  <si>
    <t>Deducciones por reinversión (9).Fecha de la transmisión (AAAAMMDD)</t>
  </si>
  <si>
    <t>Deducciones por reinversión (9).NIF de la Entidad que reinvierte</t>
  </si>
  <si>
    <t>Deducciones por reinversión (9).Fecha de la reinversión (AAAAMMDD)</t>
  </si>
  <si>
    <t>Deducciones por reinversión (9).Ejercicio de generación de la deducción</t>
  </si>
  <si>
    <t>Deducciones por reinversión (9).Deducción pendiente de aplicar al inicio del periodo o Deducción generada en el periodo</t>
  </si>
  <si>
    <t>Deducciones por reinversión (9).Deducción aplicada en el período</t>
  </si>
  <si>
    <t>Deducciones por reinversión (10).NIF de la entidad que obtiene el resultado por transmisión del activo</t>
  </si>
  <si>
    <t>Deducciones por reinversión (10).Fecha de la transmisión (AAAAMMDD)</t>
  </si>
  <si>
    <t>Deducciones por reinversión (10).NIF de la Entidad que reinvierte</t>
  </si>
  <si>
    <t>Deducciones por reinversión (10).Fecha de la reinversión (AAAAMMDD)</t>
  </si>
  <si>
    <t>Deducciones por reinversión (10).Ejercicio de generación de la deducción</t>
  </si>
  <si>
    <t>Deducciones por reinversión (10).Deducción pendiente de aplicar al inicio del periodo o Deducción generada en el periodo</t>
  </si>
  <si>
    <t>Deducciones por reinversión (10).Deducción aplicada en el período</t>
  </si>
  <si>
    <t>Deducciones por reinversión (11).NIF de la entidad que obtiene el resultado por transmisión del activo</t>
  </si>
  <si>
    <t>Deducciones por reinversión (11).Fecha de la transmisión (AAAAMMDD)</t>
  </si>
  <si>
    <t>Deducciones por reinversión (11).NIF de la Entidad que reinvierte</t>
  </si>
  <si>
    <t>Deducciones por reinversión (11).Fecha de la reinversión (AAAAMMDD)</t>
  </si>
  <si>
    <t>Deducciones por reinversión (11).Ejercicio de generación de la deducción</t>
  </si>
  <si>
    <t>Deducciones por reinversión (11).Deducción pendiente de aplicar al inicio del periodo o Deducción generada en el periodo</t>
  </si>
  <si>
    <t>Deducciones por reinversión (11).Deducción aplicada en el período</t>
  </si>
  <si>
    <t>Deducciones por reinversión (12).NIF de la entidad que obtiene el resultado por transmisión del activo</t>
  </si>
  <si>
    <t>Deducciones por reinversión (12).Fecha de la transmisión (AAAAMMDD)</t>
  </si>
  <si>
    <t>Deducciones por reinversión (12).NIF de la Entidad que reinvierte</t>
  </si>
  <si>
    <t>Deducciones por reinversión (12).Fecha de la reinversión (AAAAMMDD)</t>
  </si>
  <si>
    <t>Deducciones por reinversión (12).Ejercicio de generación de la deducción</t>
  </si>
  <si>
    <t>Deducciones por reinversión (12).Deducción pendiente de aplicar al inicio del periodo o Deducción generada en el periodo</t>
  </si>
  <si>
    <t>Deducciones por reinversión (12).Deducción aplicada en el período</t>
  </si>
  <si>
    <t>Deducciones por reinversión (13).NIF de la entidad que obtiene el resultado por transmisión del activo</t>
  </si>
  <si>
    <t>Deducciones por reinversión (13).Fecha de la transmisión (AAAAMMDD)</t>
  </si>
  <si>
    <t>Deducciones por reinversión (13).NIF de la Entidad que reinvierte</t>
  </si>
  <si>
    <t>Deducciones por reinversión (13).Fecha de la reinversión (AAAAMMDD)</t>
  </si>
  <si>
    <t>Deducciones por reinversión (13).Ejercicio de generación de la deducción</t>
  </si>
  <si>
    <t>Deducciones por reinversión (13).Deducción pendiente de aplicar al inicio del periodo o Deducción generada en el periodo</t>
  </si>
  <si>
    <t>Deducciones por reinversión (13).Deducción aplicada en el período</t>
  </si>
  <si>
    <t>Deducciones por reinversión (14).NIF de la entidad que obtiene el resultado por transmisión del activo</t>
  </si>
  <si>
    <t>Deducciones por reinversión (14).Fecha de la transmisión (AAAAMMDD)</t>
  </si>
  <si>
    <t>Deducciones por reinversión (14).NIF de la Entidad que reinvierte</t>
  </si>
  <si>
    <t>Deducciones por reinversión (14).Fecha de la reinversión (AAAAMMDD)</t>
  </si>
  <si>
    <t>Deducciones por reinversión (14).Ejercicio de generación de la deducción</t>
  </si>
  <si>
    <t>Deducciones por reinversión (14).Deducción pendiente de aplicar al inicio del periodo o Deducción generada en el periodo</t>
  </si>
  <si>
    <t>Deducciones por reinversión (14).Deducción aplicada en el período</t>
  </si>
  <si>
    <t>Deducciones por reinversión (15).NIF de la entidad que obtiene el resultado por transmisión del activo</t>
  </si>
  <si>
    <t>Deducciones por reinversión (15).Fecha de la transmisión (AAAAMMDD)</t>
  </si>
  <si>
    <t>Deducciones por reinversión (15).NIF de la Entidad que reinvierte</t>
  </si>
  <si>
    <t>Deducciones por reinversión (15).Fecha de la reinversión (AAAAMMDD)</t>
  </si>
  <si>
    <t>Deducciones por reinversión (15).Ejercicio de generación de la deducción</t>
  </si>
  <si>
    <t>Deducciones por reinversión (15).Deducción pendiente de aplicar al inicio del periodo o Deducción generada en el periodo</t>
  </si>
  <si>
    <t>Deducciones por reinversión (15).Deducción aplicada en el período</t>
  </si>
  <si>
    <t>Deducciones por reinversión (16).NIF de la entidad que obtiene el resultado por transmisión del activo</t>
  </si>
  <si>
    <t>Deducciones por reinversión (16).Fecha de la transmisión (AAAAMMDD)</t>
  </si>
  <si>
    <t>Deducciones por reinversión (16).NIF de la Entidad que reinvierte</t>
  </si>
  <si>
    <t>Deducciones por reinversión (16).Fecha de la reinversión (AAAAMMDD)</t>
  </si>
  <si>
    <t>Deducciones por reinversión (16).Ejercicio de generación de la deducción</t>
  </si>
  <si>
    <t>Deducciones por reinversión (16).Deducción pendiente de aplicar al inicio del periodo o Deducción generada en el periodo</t>
  </si>
  <si>
    <t>Deducciones por reinversión (16).Deducción aplicada en el período</t>
  </si>
  <si>
    <t>Deducciones por reinversión (17).NIF de la entidad que obtiene el resultado por transmisión del activo</t>
  </si>
  <si>
    <t>Deducciones por reinversión (17).Fecha de la transmisión (AAAAMMDD)</t>
  </si>
  <si>
    <t>Deducciones por reinversión (17).NIF de la Entidad que reinvierte</t>
  </si>
  <si>
    <t>Deducciones por reinversión (17).Fecha de la reinversión (AAAAMMDD)</t>
  </si>
  <si>
    <t>Deducciones por reinversión (17).Ejercicio de generación de la deducción</t>
  </si>
  <si>
    <t>Deducciones por reinversión (17).Deducción pendiente de aplicar al inicio del periodo o Deducción generada en el periodo</t>
  </si>
  <si>
    <t>Deducciones por reinversión (17).Deducción aplicada en el período</t>
  </si>
  <si>
    <t>Deducciones por reinversión (18).NIF de la entidad que obtiene el resultado por transmisión del activo</t>
  </si>
  <si>
    <t>Deducciones por reinversión (18).Fecha de la transmisión (AAAAMMDD)</t>
  </si>
  <si>
    <t>Deducciones por reinversión (18).NIF de la Entidad que reinvierte</t>
  </si>
  <si>
    <t>Deducciones por reinversión (18).Fecha de la reinversión (AAAAMMDD)</t>
  </si>
  <si>
    <t>Deducciones por reinversión (18).Ejercicio de generación de la deducción</t>
  </si>
  <si>
    <t>Deducciones por reinversión (18).Deducción pendiente de aplicar al inicio del periodo o Deducción generada en el periodo</t>
  </si>
  <si>
    <t>Deducciones por reinversión (18).Deducción aplicada en el período</t>
  </si>
  <si>
    <t>Deducciones por reinversión (19).NIF de la entidad que obtiene el resultado por transmisión del activo</t>
  </si>
  <si>
    <t>Deducciones por reinversión (19).Fecha de la transmisión (AAAAMMDD)</t>
  </si>
  <si>
    <t>Deducciones por reinversión (19).NIF de la Entidad que reinvierte</t>
  </si>
  <si>
    <t>Deducciones por reinversión (19).Fecha de la reinversión (AAAAMMDD)</t>
  </si>
  <si>
    <t>Deducciones por reinversión (19).Ejercicio de generación de la deducción</t>
  </si>
  <si>
    <t>Deducciones por reinversión (19).Deducción pendiente de aplicar al inicio del periodo o Deducción generada en el periodo</t>
  </si>
  <si>
    <t>Deducciones por reinversión (19).Deducción aplicada en el período</t>
  </si>
  <si>
    <t>Deducciones por reinversión (20).NIF de la entidad que obtiene el resultado por transmisión del activo</t>
  </si>
  <si>
    <t>Deducciones por reinversión (20).Fecha de la transmisión (AAAAMMDD)</t>
  </si>
  <si>
    <t>Deducciones por reinversión (20).NIF de la Entidad que reinvierte</t>
  </si>
  <si>
    <t>Deducciones por reinversión (20).Fecha de la reinversión (AAAAMMDD)</t>
  </si>
  <si>
    <t>Deducciones por reinversión (20).Ejercicio de generación de la deducción</t>
  </si>
  <si>
    <t>Deducciones por reinversión (20).Deducción pendiente de aplicar al inicio del periodo o Deducción generada en el periodo</t>
  </si>
  <si>
    <t>Deducciones por reinversión (20).Deducción aplicada en el período</t>
  </si>
  <si>
    <t>Deducciones por reinversión (21).NIF de la entidad que obtiene el resultado por transmisión del activo</t>
  </si>
  <si>
    <t>Deducciones por reinversión (21).Fecha de la transmisión (AAAAMMDD)</t>
  </si>
  <si>
    <t>Deducciones por reinversión (21).NIF de la Entidad que reinvierte</t>
  </si>
  <si>
    <t>Deducciones por reinversión (21).Fecha de la reinversión (AAAAMMDD)</t>
  </si>
  <si>
    <t>Deducciones por reinversión (21).Ejercicio de generación de la deducción</t>
  </si>
  <si>
    <t>Deducciones por reinversión (21).Deducción pendiente de aplicar al inicio del periodo o Deducción generada en el periodo</t>
  </si>
  <si>
    <t>Deducciones por reinversión (21).Deducción aplicada en el período</t>
  </si>
  <si>
    <t>Deducciones por reinversión (22).NIF de la entidad que obtiene el resultado por transmisión del activo</t>
  </si>
  <si>
    <t>Deducciones por reinversión (22).Fecha de la transmisión (AAAAMMDD)</t>
  </si>
  <si>
    <t>Deducciones por reinversión (22).NIF de la Entidad que reinvierte</t>
  </si>
  <si>
    <t>Deducciones por reinversión (22).Fecha de la reinversión (AAAAMMDD)</t>
  </si>
  <si>
    <t>Deducciones por reinversión (22).Ejercicio de generación de la deducción</t>
  </si>
  <si>
    <t>Deducciones por reinversión (22).Deducción pendiente de aplicar al inicio del periodo o Deducción generada en el periodo</t>
  </si>
  <si>
    <t>Deducciones por reinversión (22).Deducción aplicada en el período</t>
  </si>
  <si>
    <t>Deducciones por reinversión (23).NIF de la entidad que obtiene el resultado por transmisión del activo</t>
  </si>
  <si>
    <t>Deducciones por reinversión (23).Fecha de la transmisión (AAAAMMDD)</t>
  </si>
  <si>
    <t>Deducciones por reinversión (23).NIF de la Entidad que reinvierte</t>
  </si>
  <si>
    <t>Deducciones por reinversión (23).Fecha de la reinversión (AAAAMMDD)</t>
  </si>
  <si>
    <t>Deducciones por reinversión (23).Ejercicio de generación de la deducción</t>
  </si>
  <si>
    <t>Deducciones por reinversión (23).Deducción pendiente de aplicar al inicio del periodo o Deducción generada en el periodo</t>
  </si>
  <si>
    <t>Deducciones por reinversión (23).Deducción aplicada en el período</t>
  </si>
  <si>
    <t>Deducciones por reinversión (24).NIF de la entidad que obtiene el resultado por transmisión del activo</t>
  </si>
  <si>
    <t>Deducciones por reinversión (24).Fecha de la transmisión (AAAAMMDD)</t>
  </si>
  <si>
    <t>Deducciones por reinversión (24).NIF de la Entidad que reinvierte</t>
  </si>
  <si>
    <t>Deducciones por reinversión (24).Fecha de la reinversión (AAAAMMDD)</t>
  </si>
  <si>
    <t>Deducciones por reinversión (24).Ejercicio de generación de la deducción</t>
  </si>
  <si>
    <t>Deducciones por reinversión (24).Deducción pendiente de aplicar al inicio del periodo o Deducción generada en el periodo</t>
  </si>
  <si>
    <t>Deducciones por reinversión (24).Deducción aplicada en el período</t>
  </si>
  <si>
    <t>Deducciones por reinversión (25).NIF de la entidad que obtiene el resultado por transmisión del activo</t>
  </si>
  <si>
    <t>Deducciones por reinversión (25).Fecha de la transmisión (AAAAMMDD)</t>
  </si>
  <si>
    <t>Deducciones por reinversión (25).NIF de la Entidad que reinvierte</t>
  </si>
  <si>
    <t>Deducciones por reinversión (25).Fecha de la reinversión (AAAAMMDD)</t>
  </si>
  <si>
    <t>Deducciones por reinversión (25).Ejercicio de generación de la deducción</t>
  </si>
  <si>
    <t>Deducciones por reinversión (25).Deducción pendiente de aplicar al inicio del periodo o Deducción generada en el periodo</t>
  </si>
  <si>
    <t>Deducciones por reinversión (25).Deducción aplicada en el período</t>
  </si>
  <si>
    <t>Deducciones por reinversión (26).NIF de la entidad que obtiene el resultado por transmisión del activo</t>
  </si>
  <si>
    <t>Deducciones por reinversión (26).Fecha de la transmisión (AAAAMMDD)</t>
  </si>
  <si>
    <t>Deducciones por reinversión (26).NIF de la Entidad que reinvierte</t>
  </si>
  <si>
    <t>Deducciones por reinversión (26).Fecha de la reinversión (AAAAMMDD)</t>
  </si>
  <si>
    <t>Deducciones por reinversión (26).Ejercicio de generación de la deducción</t>
  </si>
  <si>
    <t>Deducciones por reinversión (26).Deducción pendiente de aplicar al inicio del periodo o Deducción generada en el periodo</t>
  </si>
  <si>
    <t>Deducciones por reinversión (26).Deducción aplicada en el período</t>
  </si>
  <si>
    <t>Deducciones por reinversión (27).NIF de la entidad que obtiene el resultado por transmisión del activo</t>
  </si>
  <si>
    <t>Deducciones por reinversión (27).Fecha de la transmisión (AAAAMMDD)</t>
  </si>
  <si>
    <t>Deducciones por reinversión (27).NIF de la Entidad que reinvierte</t>
  </si>
  <si>
    <t>Deducciones por reinversión (27).Fecha de la reinversión (AAAAMMDD)</t>
  </si>
  <si>
    <t>Deducciones por reinversión (27).Ejercicio de generación de la deducción</t>
  </si>
  <si>
    <t>Deducciones por reinversión (27).Deducción pendiente de aplicar al inicio del periodo o Deducción generada en el periodo</t>
  </si>
  <si>
    <t>Deducciones por reinversión (27).Deducción aplicada en el período</t>
  </si>
  <si>
    <t>Deducciones por reinversión (28).NIF de la entidad que obtiene el resultado por transmisión del activo</t>
  </si>
  <si>
    <t>Deducciones por reinversión (28).Fecha de la transmisión (AAAAMMDD)</t>
  </si>
  <si>
    <t>Deducciones por reinversión (28).NIF de la Entidad que reinvierte</t>
  </si>
  <si>
    <t>Deducciones por reinversión (28).Fecha de la reinversión (AAAAMMDD)</t>
  </si>
  <si>
    <t>Deducciones por reinversión (28).Ejercicio de generación de la deducción</t>
  </si>
  <si>
    <t>Deducciones por reinversión (28).Deducción pendiente de aplicar al inicio del periodo o Deducción generada en el periodo</t>
  </si>
  <si>
    <t>Deducciones por reinversión (28).Deducción aplicada en el período</t>
  </si>
  <si>
    <t>Deducciones por reinversión (29).NIF de la entidad que obtiene el resultado por transmisión del activo</t>
  </si>
  <si>
    <t>Deducciones por reinversión (29).Fecha de la transmisión (AAAAMMDD)</t>
  </si>
  <si>
    <t>Deducciones por reinversión (29).NIF de la Entidad que reinvierte</t>
  </si>
  <si>
    <t>Deducciones por reinversión (29).Fecha de la reinversión (AAAAMMDD)</t>
  </si>
  <si>
    <t>Deducciones por reinversión (29).Ejercicio de generación de la deducción</t>
  </si>
  <si>
    <t>Deducciones por reinversión (29).Deducción pendiente de aplicar al inicio del periodo o Deducción generada en el periodo</t>
  </si>
  <si>
    <t>Deducciones por reinversión (29).Deducción aplicada en el período</t>
  </si>
  <si>
    <t>Deducciones por reinversión (30).NIF de la entidad que obtiene el resultado por transmisión del activo</t>
  </si>
  <si>
    <t>Deducciones por reinversión (30).Fecha de la transmisión (AAAAMMDD)</t>
  </si>
  <si>
    <t>Deducciones por reinversión (30).NIF de la Entidad que reinvierte</t>
  </si>
  <si>
    <t>Deducciones por reinversión (30).Fecha de la reinversión (AAAAMMDD)</t>
  </si>
  <si>
    <t>Deducciones por reinversión (30).Ejercicio de generación de la deducción</t>
  </si>
  <si>
    <t>Deducciones por reinversión (30).Deducción pendiente de aplicar al inicio del periodo o Deducción generada en el periodo</t>
  </si>
  <si>
    <t>Deducciones por reinversión (30).Deducción aplicada en el período</t>
  </si>
  <si>
    <t>Deducciones por reinversión (31).NIF de la entidad que obtiene el resultado por transmisión del activo</t>
  </si>
  <si>
    <t>Deducciones por reinversión (31).Fecha de la transmisión (AAAAMMDD)</t>
  </si>
  <si>
    <t>Deducciones por reinversión (31).NIF de la Entidad que reinvierte</t>
  </si>
  <si>
    <t>Deducciones por reinversión (31).Fecha de la reinversión (AAAAMMDD)</t>
  </si>
  <si>
    <t>Deducciones por reinversión (31).Ejercicio de generación de la deducción</t>
  </si>
  <si>
    <t>Deducciones por reinversión (31).Deducción pendiente de aplicar al inicio del periodo o Deducción generada en el periodo</t>
  </si>
  <si>
    <t>Deducciones por reinversión (31).Deducción aplicada en el período</t>
  </si>
  <si>
    <t>Deducciones por reinversión (32).NIF de la entidad que obtiene el resultado por transmisión del activo</t>
  </si>
  <si>
    <t>Deducciones por reinversión (32).Fecha de la transmisión (AAAAMMDD)</t>
  </si>
  <si>
    <t>Deducciones por reinversión (32).NIF de la Entidad que reinvierte</t>
  </si>
  <si>
    <t>Deducciones por reinversión (32).Fecha de la reinversión (AAAAMMDD)</t>
  </si>
  <si>
    <t>Deducciones por reinversión (32).Ejercicio de generación de la deducción</t>
  </si>
  <si>
    <t>Deducciones por reinversión (32).Deducción pendiente de aplicar al inicio del periodo o Deducción generada en el periodo</t>
  </si>
  <si>
    <t>Deducciones por reinversión (32).Deducción aplicada en el período</t>
  </si>
  <si>
    <t>Deducciones por reinversión (33).NIF de la entidad que obtiene el resultado por transmisión del activo</t>
  </si>
  <si>
    <t>Deducciones por reinversión (33).Fecha de la transmisión (AAAAMMDD)</t>
  </si>
  <si>
    <t>Deducciones por reinversión (33).NIF de la Entidad que reinvierte</t>
  </si>
  <si>
    <t>Deducciones por reinversión (33).Fecha de la reinversión (AAAAMMDD)</t>
  </si>
  <si>
    <t>Deducciones por reinversión (33).Ejercicio de generación de la deducción</t>
  </si>
  <si>
    <t>Deducciones por reinversión (33).Deducción pendiente de aplicar al inicio del periodo o Deducción generada en el periodo</t>
  </si>
  <si>
    <t>Deducciones por reinversión (33).Deducción aplicada en el período</t>
  </si>
  <si>
    <t>&lt;/T22015A00&gt;</t>
  </si>
  <si>
    <r>
      <t>IMPORTANTE</t>
    </r>
    <r>
      <rPr>
        <sz val="9"/>
        <rFont val="Arial"/>
        <family val="2"/>
      </rPr>
      <t>: LAS PARTIDAS 00841, 00843 Y 00585 PASA A LA PÁGINA T22009000</t>
    </r>
  </si>
  <si>
    <t>Impuesto Sobre Sociedades. Régimen de consolidación Fiscal. DEDUCCIÓN POR INVERSIÓN DE BENEFICIOS (DT 24ª.5 LIS y art. 37 RDLeg. 4/2004)</t>
  </si>
  <si>
    <t>DEDUCCIÓN POR INVERSIÓN DE BENEFICIOS (DT 24.5 LIS y Art. 37 TRLIS). NIF de la entidad que invierte (1)</t>
  </si>
  <si>
    <t>DEDUCCIÓN POR INVERSIÓN DE BENEFICIOS (DT 24.5 LIS y Art. 37 TRLIS). NIF de la entidad que dota la reserva (1)</t>
  </si>
  <si>
    <t>DEDUCCIÓN POR INVERSIÓN DE BENEFICIOS (DT 24.5 LIS y Art. 37 TRLIS). Fecha de la inversión(1)</t>
  </si>
  <si>
    <t>DEDUCCIÓN POR INVERSIÓN DE BENEFICIOS (DT 24.5 LIS y Art. 37 TRLIS). Ejercicio de la generación de la deducción (1)</t>
  </si>
  <si>
    <t>DEDUCCIÓN POR INVERSIÓN DE BENEFICIOS (DT 24.5 LIS y Art. 37 TRLIS). Deducción pendiente de aplicar al inicio del período o Deducción generada en el período (1)</t>
  </si>
  <si>
    <t>DEDUCCIÓN POR INVERSIÓN DE BENEFICIOS (DT 24.5 LIS y Art. 37 TRLIS). Deducción aplicada en el período (1)</t>
  </si>
  <si>
    <t>DEDUCCIÓN POR INVERSIÓN DE BENEFICIOS (DT 24.5 LIS y Art. 37 TRLIS). Deducción pendiente de aplicación (1)</t>
  </si>
  <si>
    <t>DEDUCCIÓN POR INVERSIÓN DE BENEFICIOS (DT 24.5 LIS y Art. 37 TRLIS). NIF de la entidad que invierte (2)</t>
  </si>
  <si>
    <t>DEDUCCIÓN POR INVERSIÓN DE BENEFICIOS (DT 24.5 LIS y Art. 37 TRLIS). NIF de la entidad que dota la reserva (2)</t>
  </si>
  <si>
    <t>DEDUCCIÓN POR INVERSIÓN DE BENEFICIOS (DT 24.5 LIS y Art. 37 TRLIS). Fecha de la inversión(2)</t>
  </si>
  <si>
    <t>DEDUCCIÓN POR INVERSIÓN DE BENEFICIOS (DT 24.5 LIS y Art. 37 TRLIS). Ejercicio de la generación de la deducción (2)</t>
  </si>
  <si>
    <t>DEDUCCIÓN POR INVERSIÓN DE BENEFICIOS (DT 24.5 LIS y Art. 37 TRLIS). Deducción pendiente de aplicar al inicio del período o Deducción generada en el período (2)</t>
  </si>
  <si>
    <t>DEDUCCIÓN POR INVERSIÓN DE BENEFICIOS (DT 24.5 LIS y Art. 37 TRLIS). Deducción aplicada en el período (2)</t>
  </si>
  <si>
    <t>DEDUCCIÓN POR INVERSIÓN DE BENEFICIOS (DT 24.5 LIS y Art. 37 TRLIS). Deducción pendiente de aplicación (2)</t>
  </si>
  <si>
    <t>DEDUCCIÓN POR INVERSIÓN DE BENEFICIOS (DT 24.5 LIS y Art. 37 TRLIS). NIF de la entidad que invierte (3)</t>
  </si>
  <si>
    <t>DEDUCCIÓN POR INVERSIÓN DE BENEFICIOS (DT 24.5 LIS y Art. 37 TRLIS). NIF de la entidad que dota la reserva (3)</t>
  </si>
  <si>
    <t>DEDUCCIÓN POR INVERSIÓN DE BENEFICIOS (DT 24.5 LIS y Art. 37 TRLIS). Fecha de la inversión(3)</t>
  </si>
  <si>
    <t>DEDUCCIÓN POR INVERSIÓN DE BENEFICIOS (DT 24.5 LIS y Art. 37 TRLIS). Ejercicio de la generación de la deducción (3)</t>
  </si>
  <si>
    <t>DEDUCCIÓN POR INVERSIÓN DE BENEFICIOS (DT 24.5 LIS y Art. 37 TRLIS). Deducción pendiente de aplicar al inicio del período o Deducción generada en el período (3)</t>
  </si>
  <si>
    <t>DEDUCCIÓN POR INVERSIÓN DE BENEFICIOS (DT 24.5 LIS y Art. 37 TRLIS). Deducción aplicada en el período (3)</t>
  </si>
  <si>
    <t>DEDUCCIÓN POR INVERSIÓN DE BENEFICIOS (DT 24.5 LIS y Art. 37 TRLIS). Deducción pendiente de aplicación (3)</t>
  </si>
  <si>
    <t>DEDUCCIÓN POR INVERSIÓN DE BENEFICIOS (DT 24.5 LIS y Art. 37 TRLIS). NIF de la entidad que invierte (4)</t>
  </si>
  <si>
    <t>DEDUCCIÓN POR INVERSIÓN DE BENEFICIOS (DT 24.5 LIS y Art. 37 TRLIS). NIF de la entidad que dota la reserva (4)</t>
  </si>
  <si>
    <t>DEDUCCIÓN POR INVERSIÓN DE BENEFICIOS (DT 24.5 LIS y Art. 37 TRLIS). Fecha de la inversión(4)</t>
  </si>
  <si>
    <t>DEDUCCIÓN POR INVERSIÓN DE BENEFICIOS (DT 24.5 LIS y Art. 37 TRLIS). Ejercicio de la generación de la deducción (4)</t>
  </si>
  <si>
    <t>DEDUCCIÓN POR INVERSIÓN DE BENEFICIOS (DT 24.5 LIS y Art. 37 TRLIS). Deducción pendiente de aplicar al inicio del período o Deducción generada en el período (4)</t>
  </si>
  <si>
    <t>DEDUCCIÓN POR INVERSIÓN DE BENEFICIOS (DT 24.5 LIS y Art. 37 TRLIS). Deducción aplicada en el período (4)</t>
  </si>
  <si>
    <t>DEDUCCIÓN POR INVERSIÓN DE BENEFICIOS (DT 24.5 LIS y Art. 37 TRLIS). Deducción pendiente de aplicación (4)</t>
  </si>
  <si>
    <t>DEDUCCIÓN POR INVERSIÓN DE BENEFICIOS (DT 24.5 LIS y Art. 37 TRLIS). NIF de la entidad que invierte (5)</t>
  </si>
  <si>
    <t>DEDUCCIÓN POR INVERSIÓN DE BENEFICIOS (DT 24.5 LIS y Art. 37 TRLIS). NIF de la entidad que dota la reserva (5)</t>
  </si>
  <si>
    <t>DEDUCCIÓN POR INVERSIÓN DE BENEFICIOS (DT 24.5 LIS y Art. 37 TRLIS). Fecha de la inversión(5)</t>
  </si>
  <si>
    <t>DEDUCCIÓN POR INVERSIÓN DE BENEFICIOS (DT 24.5 LIS y Art. 37 TRLIS). Ejercicio de la generación de la deducción (5)</t>
  </si>
  <si>
    <t>DEDUCCIÓN POR INVERSIÓN DE BENEFICIOS (DT 24.5 LIS y Art. 37 TRLIS). Deducción pendiente de aplicar al inicio del período o Deducción generada en el período (5)</t>
  </si>
  <si>
    <t>DEDUCCIÓN POR INVERSIÓN DE BENEFICIOS (DT 24.5 LIS y Art. 37 TRLIS). Deducción aplicada en el período (5)</t>
  </si>
  <si>
    <t>DEDUCCIÓN POR INVERSIÓN DE BENEFICIOS (DT 24.5 LIS y Art. 37 TRLIS). Deducción pendiente de aplicación (5)</t>
  </si>
  <si>
    <t>DEDUCCIÓN POR INVERSIÓN DE BENEFICIOS (DT 24.5 LIS y Art. 37 TRLIS). NIF de la entidad que invierte (6)</t>
  </si>
  <si>
    <t>DEDUCCIÓN POR INVERSIÓN DE BENEFICIOS (DT 24.5 LIS y Art. 37 TRLIS). NIF de la entidad que dota la reserva (6)</t>
  </si>
  <si>
    <t>DEDUCCIÓN POR INVERSIÓN DE BENEFICIOS (DT 24.5 LIS y Art. 37 TRLIS). Fecha de la inversión(6)</t>
  </si>
  <si>
    <t>DEDUCCIÓN POR INVERSIÓN DE BENEFICIOS (DT 24.5 LIS y Art. 37 TRLIS). Ejercicio de la generación de la deducción (6)</t>
  </si>
  <si>
    <t>DEDUCCIÓN POR INVERSIÓN DE BENEFICIOS (DT 24.5 LIS y Art. 37 TRLIS). Deducción pendiente de aplicar al inicio del período o Deducción generada en el período (6)</t>
  </si>
  <si>
    <t>DEDUCCIÓN POR INVERSIÓN DE BENEFICIOS (DT 24.5 LIS y Art. 37 TRLIS). Deducción aplicada en el período (6)</t>
  </si>
  <si>
    <t>DEDUCCIÓN POR INVERSIÓN DE BENEFICIOS (DT 24.5 LIS y Art. 37 TRLIS). Deducción pendiente de aplicación (6)</t>
  </si>
  <si>
    <t>DEDUCCIÓN POR INVERSIÓN DE BENEFICIOS (DT 24.5 LIS y Art. 37 TRLIS). NIF de la entidad que invierte (7)</t>
  </si>
  <si>
    <t>DEDUCCIÓN POR INVERSIÓN DE BENEFICIOS (DT 24.5 LIS y Art. 37 TRLIS). NIF de la entidad que dota la reserva (7)</t>
  </si>
  <si>
    <t>DEDUCCIÓN POR INVERSIÓN DE BENEFICIOS (DT 24.5 LIS y Art. 37 TRLIS). Fecha de la inversión(7)</t>
  </si>
  <si>
    <t>DEDUCCIÓN POR INVERSIÓN DE BENEFICIOS (DT 24.5 LIS y Art. 37 TRLIS). Ejercicio de la generación de la deducción (7)</t>
  </si>
  <si>
    <t>DEDUCCIÓN POR INVERSIÓN DE BENEFICIOS (DT 24.5 LIS y Art. 37 TRLIS). Deducción pendiente de aplicar al inicio del período o Deducción generada en el período (7)</t>
  </si>
  <si>
    <t>DEDUCCIÓN POR INVERSIÓN DE BENEFICIOS (DT 24.5 LIS y Art. 37 TRLIS). Deducción aplicada en el período (7)</t>
  </si>
  <si>
    <t>DEDUCCIÓN POR INVERSIÓN DE BENEFICIOS (DT 24.5 LIS y Art. 37 TRLIS). Deducción pendiente de aplicación (7)</t>
  </si>
  <si>
    <t>DEDUCCIÓN POR INVERSIÓN DE BENEFICIOS (DT 24.5 LIS y Art. 37 TRLIS). NIF de la entidad que invierte (8)</t>
  </si>
  <si>
    <t>DEDUCCIÓN POR INVERSIÓN DE BENEFICIOS (DT 24.5 LIS y Art. 37 TRLIS). NIF de la entidad que dota la reserva (8)</t>
  </si>
  <si>
    <t>DEDUCCIÓN POR INVERSIÓN DE BENEFICIOS (DT 24.5 LIS y Art. 37 TRLIS). Fecha de la inversión(8)</t>
  </si>
  <si>
    <t>DEDUCCIÓN POR INVERSIÓN DE BENEFICIOS (DT 24.5 LIS y Art. 37 TRLIS). Ejercicio de la generación de la deducción (8)</t>
  </si>
  <si>
    <t>DEDUCCIÓN POR INVERSIÓN DE BENEFICIOS (DT 24.5 LIS y Art. 37 TRLIS). Deducción pendiente de aplicar al inicio del período o Deducción generada en el período (8)</t>
  </si>
  <si>
    <t>DEDUCCIÓN POR INVERSIÓN DE BENEFICIOS (DT 24.5 LIS y Art. 37 TRLIS). Deducción aplicada en el período (8)</t>
  </si>
  <si>
    <t>DEDUCCIÓN POR INVERSIÓN DE BENEFICIOS (DT 24.5 LIS y Art. 37 TRLIS). Deducción pendiente de aplicación (8)</t>
  </si>
  <si>
    <t>DEDUCCIÓN POR INVERSIÓN DE BENEFICIOS (DT 24.5 LIS y Art. 37 TRLIS). NIF de la entidad que invierte (9)</t>
  </si>
  <si>
    <t>DEDUCCIÓN POR INVERSIÓN DE BENEFICIOS (DT 24.5 LIS y Art. 37 TRLIS). NIF de la entidad que dota la reserva (9)</t>
  </si>
  <si>
    <t>DEDUCCIÓN POR INVERSIÓN DE BENEFICIOS (DT 24.5 LIS y Art. 37 TRLIS). Fecha de la inversión(9)</t>
  </si>
  <si>
    <t>DEDUCCIÓN POR INVERSIÓN DE BENEFICIOS (DT 24.5 LIS y Art. 37 TRLIS). Ejercicio de la generación de la deducción (9)</t>
  </si>
  <si>
    <t>DEDUCCIÓN POR INVERSIÓN DE BENEFICIOS (DT 24.5 LIS y Art. 37 TRLIS). Deducción pendiente de aplicar al inicio del período o Deducción generada en el período (9)</t>
  </si>
  <si>
    <t>DEDUCCIÓN POR INVERSIÓN DE BENEFICIOS (DT 24.5 LIS y Art. 37 TRLIS). Deducción aplicada en el período (9)</t>
  </si>
  <si>
    <t>DEDUCCIÓN POR INVERSIÓN DE BENEFICIOS (DT 24.5 LIS y Art. 37 TRLIS). Deducción pendiente de aplicación (9)</t>
  </si>
  <si>
    <t>DEDUCCIÓN POR INVERSIÓN DE BENEFICIOS (DT 24.5 LIS y Art. 37 TRLIS). NIF de la entidad que invierte (10)</t>
  </si>
  <si>
    <t>DEDUCCIÓN POR INVERSIÓN DE BENEFICIOS (DT 24.5 LIS y Art. 37 TRLIS). NIF de la entidad que dota la reserva (10)</t>
  </si>
  <si>
    <t>DEDUCCIÓN POR INVERSIÓN DE BENEFICIOS (DT 24.5 LIS y Art. 37 TRLIS). Fecha de la inversión(10)</t>
  </si>
  <si>
    <t>DEDUCCIÓN POR INVERSIÓN DE BENEFICIOS (DT 24.5 LIS y Art. 37 TRLIS). Ejercicio de la generación de la deducción (10)</t>
  </si>
  <si>
    <t>DEDUCCIÓN POR INVERSIÓN DE BENEFICIOS (DT 24.5 LIS y Art. 37 TRLIS). Deducción pendiente de aplicar al inicio del período o Deducción generada en el período (10)</t>
  </si>
  <si>
    <t>DEDUCCIÓN POR INVERSIÓN DE BENEFICIOS (DT 24.5 LIS y Art. 37 TRLIS). Deducción aplicada en el período (10)</t>
  </si>
  <si>
    <t>DEDUCCIÓN POR INVERSIÓN DE BENEFICIOS (DT 24.5 LIS y Art. 37 TRLIS). Deducción pendiente de aplicación (10)</t>
  </si>
  <si>
    <t>DEDUCCIÓN POR INVERSIÓN DE BENEFICIOS (DT 24.5 LIS y Art. 37 TRLIS). NIF de la entidad que invierte (11)</t>
  </si>
  <si>
    <t>DEDUCCIÓN POR INVERSIÓN DE BENEFICIOS (DT 24.5 LIS y Art. 37 TRLIS). NIF de la entidad que dota la reserva (11)</t>
  </si>
  <si>
    <t>DEDUCCIÓN POR INVERSIÓN DE BENEFICIOS (DT 24.5 LIS y Art. 37 TRLIS). Fecha de la inversión(11)</t>
  </si>
  <si>
    <t>DEDUCCIÓN POR INVERSIÓN DE BENEFICIOS (DT 24.5 LIS y Art. 37 TRLIS). Ejercicio de la generación de la deducción (11)</t>
  </si>
  <si>
    <t>DEDUCCIÓN POR INVERSIÓN DE BENEFICIOS (DT 24.5 LIS y Art. 37 TRLIS). Deducción pendiente de aplicar al inicio del período o Deducción generada en el período (11)</t>
  </si>
  <si>
    <t>DEDUCCIÓN POR INVERSIÓN DE BENEFICIOS (DT 24.5 LIS y Art. 37 TRLIS). Deducción aplicada en el período (11)</t>
  </si>
  <si>
    <t>DEDUCCIÓN POR INVERSIÓN DE BENEFICIOS (DT 24.5 LIS y Art. 37 TRLIS). Deducción pendiente de aplicación (11)</t>
  </si>
  <si>
    <t>DEDUCCIÓN POR INVERSIÓN DE BENEFICIOS (DT 24.5 LIS y Art. 37 TRLIS). NIF de la entidad que invierte (12)</t>
  </si>
  <si>
    <t>DEDUCCIÓN POR INVERSIÓN DE BENEFICIOS (DT 24.5 LIS y Art. 37 TRLIS). NIF de la entidad que dota la reserva (12)</t>
  </si>
  <si>
    <t>DEDUCCIÓN POR INVERSIÓN DE BENEFICIOS (DT 24.5 LIS y Art. 37 TRLIS). Fecha de la inversión(12)</t>
  </si>
  <si>
    <t>DEDUCCIÓN POR INVERSIÓN DE BENEFICIOS (DT 24.5 LIS y Art. 37 TRLIS). Ejercicio de la generación de la deducción (12)</t>
  </si>
  <si>
    <t>DEDUCCIÓN POR INVERSIÓN DE BENEFICIOS (DT 24.5 LIS y Art. 37 TRLIS). Deducción pendiente de aplicar al inicio del período o Deducción generada en el período (12)</t>
  </si>
  <si>
    <t>DEDUCCIÓN POR INVERSIÓN DE BENEFICIOS (DT 24.5 LIS y Art. 37 TRLIS). Deducción aplicada en el período (12)</t>
  </si>
  <si>
    <t>DEDUCCIÓN POR INVERSIÓN DE BENEFICIOS (DT 24.5 LIS y Art. 37 TRLIS). Deducción pendiente de aplicación (12)</t>
  </si>
  <si>
    <t>DEDUCCIÓN POR INVERSIÓN DE BENEFICIOS (DT 24.5 LIS y Art. 37 TRLIS). NIF de la entidad que invierte (13)</t>
  </si>
  <si>
    <t>DEDUCCIÓN POR INVERSIÓN DE BENEFICIOS (DT 24.5 LIS y Art. 37 TRLIS). NIF de la entidad que dota la reserva (13)</t>
  </si>
  <si>
    <t>DEDUCCIÓN POR INVERSIÓN DE BENEFICIOS (DT 24.5 LIS y Art. 37 TRLIS). Fecha de la inversión(13)</t>
  </si>
  <si>
    <t>DEDUCCIÓN POR INVERSIÓN DE BENEFICIOS (DT 24.5 LIS y Art. 37 TRLIS). Ejercicio de la generación de la deducción (13)</t>
  </si>
  <si>
    <t>DEDUCCIÓN POR INVERSIÓN DE BENEFICIOS (DT 24.5 LIS y Art. 37 TRLIS). Deducción pendiente de aplicar al inicio del período o Deducción generada en el período (13)</t>
  </si>
  <si>
    <t>DEDUCCIÓN POR INVERSIÓN DE BENEFICIOS (DT 24.5 LIS y Art. 37 TRLIS). Deducción aplicada en el período (13)</t>
  </si>
  <si>
    <t>DEDUCCIÓN POR INVERSIÓN DE BENEFICIOS (DT 24.5 LIS y Art. 37 TRLIS). Deducción pendiente de aplicación (13)</t>
  </si>
  <si>
    <t>DEDUCCIÓN POR INVERSIÓN DE BENEFICIOS (DT 24.5 LIS y Art. 37 TRLIS). NIF de la entidad que invierte (14)</t>
  </si>
  <si>
    <t>DEDUCCIÓN POR INVERSIÓN DE BENEFICIOS (DT 24.5 LIS y Art. 37 TRLIS). NIF de la entidad que dota la reserva (14)</t>
  </si>
  <si>
    <t>DEDUCCIÓN POR INVERSIÓN DE BENEFICIOS (DT 24.5 LIS y Art. 37 TRLIS). Fecha de la inversión(14)</t>
  </si>
  <si>
    <t>DEDUCCIÓN POR INVERSIÓN DE BENEFICIOS (DT 24.5 LIS y Art. 37 TRLIS). Ejercicio de la generación de la deducción (14)</t>
  </si>
  <si>
    <t>DEDUCCIÓN POR INVERSIÓN DE BENEFICIOS (DT 24.5 LIS y Art. 37 TRLIS). Deducción pendiente de aplicar al inicio del período o Deducción generada en el período (14)</t>
  </si>
  <si>
    <t>DEDUCCIÓN POR INVERSIÓN DE BENEFICIOS (DT 24.5 LIS y Art. 37 TRLIS). Deducción aplicada en el período (14)</t>
  </si>
  <si>
    <t>DEDUCCIÓN POR INVERSIÓN DE BENEFICIOS (DT 24.5 LIS y Art. 37 TRLIS). Deducción pendiente de aplicación (14)</t>
  </si>
  <si>
    <t>DEDUCCIÓN POR INVERSIÓN DE BENEFICIOS (DT 24.5 LIS y Art. 37 TRLIS). NIF de la entidad que invierte (15)</t>
  </si>
  <si>
    <t>DEDUCCIÓN POR INVERSIÓN DE BENEFICIOS (DT 24.5 LIS y Art. 37 TRLIS). NIF de la entidad que dota la reserva (15)</t>
  </si>
  <si>
    <t>DEDUCCIÓN POR INVERSIÓN DE BENEFICIOS (DT 24.5 LIS y Art. 37 TRLIS). Fecha de la inversión(15)</t>
  </si>
  <si>
    <t>DEDUCCIÓN POR INVERSIÓN DE BENEFICIOS (DT 24.5 LIS y Art. 37 TRLIS). Ejercicio de la generación de la deducción (15)</t>
  </si>
  <si>
    <t>DEDUCCIÓN POR INVERSIÓN DE BENEFICIOS (DT 24.5 LIS y Art. 37 TRLIS). Deducción pendiente de aplicar al inicio del período o Deducción generada en el período (15)</t>
  </si>
  <si>
    <t>DEDUCCIÓN POR INVERSIÓN DE BENEFICIOS (DT 24.5 LIS y Art. 37 TRLIS). Deducción aplicada en el período (15)</t>
  </si>
  <si>
    <t>DEDUCCIÓN POR INVERSIÓN DE BENEFICIOS (DT 24.5 LIS y Art. 37 TRLIS). Deducción pendiente de aplicación (15)</t>
  </si>
  <si>
    <t>DEDUCCIÓN POR INVERSIÓN DE BENEFICIOS (DT 24.5 LIS y Art. 37 TRLIS). NIF de la entidad que invierte (16)</t>
  </si>
  <si>
    <t>DEDUCCIÓN POR INVERSIÓN DE BENEFICIOS (DT 24.5 LIS y Art. 37 TRLIS). NIF de la entidad que dota la reserva (16)</t>
  </si>
  <si>
    <t>DEDUCCIÓN POR INVERSIÓN DE BENEFICIOS (DT 24.5 LIS y Art. 37 TRLIS). Fecha de la inversión(16)</t>
  </si>
  <si>
    <t>DEDUCCIÓN POR INVERSIÓN DE BENEFICIOS (DT 24.5 LIS y Art. 37 TRLIS). Ejercicio de la generación de la deducción (16)</t>
  </si>
  <si>
    <t>DEDUCCIÓN POR INVERSIÓN DE BENEFICIOS (DT 24.5 LIS y Art. 37 TRLIS). Deducción pendiente de aplicar al inicio del período o Deducción generada en el período (16)</t>
  </si>
  <si>
    <t>DEDUCCIÓN POR INVERSIÓN DE BENEFICIOS (DT 24.5 LIS y Art. 37 TRLIS). Deducción aplicada en el período (16)</t>
  </si>
  <si>
    <t>DEDUCCIÓN POR INVERSIÓN DE BENEFICIOS (DT 24.5 LIS y Art. 37 TRLIS). Deducción pendiente de aplicación (16)</t>
  </si>
  <si>
    <t>DEDUCCIÓN POR INVERSIÓN DE BENEFICIOS (DT 24.5 LIS y Art. 37 TRLIS). NIF de la entidad que invierte (17)</t>
  </si>
  <si>
    <t>DEDUCCIÓN POR INVERSIÓN DE BENEFICIOS (DT 24.5 LIS y Art. 37 TRLIS). NIF de la entidad que dota la reserva (17)</t>
  </si>
  <si>
    <t>DEDUCCIÓN POR INVERSIÓN DE BENEFICIOS (DT 24.5 LIS y Art. 37 TRLIS). Fecha de la inversión(17)</t>
  </si>
  <si>
    <t>DEDUCCIÓN POR INVERSIÓN DE BENEFICIOS (DT 24.5 LIS y Art. 37 TRLIS). Ejercicio de la generación de la deducción (17)</t>
  </si>
  <si>
    <t>DEDUCCIÓN POR INVERSIÓN DE BENEFICIOS (DT 24.5 LIS y Art. 37 TRLIS). Deducción pendiente de aplicar al inicio del período o Deducción generada en el período (17)</t>
  </si>
  <si>
    <t>DEDUCCIÓN POR INVERSIÓN DE BENEFICIOS (DT 24.5 LIS y Art. 37 TRLIS). Deducción aplicada en el período (17)</t>
  </si>
  <si>
    <t>DEDUCCIÓN POR INVERSIÓN DE BENEFICIOS (DT 24.5 LIS y Art. 37 TRLIS). Deducción pendiente de aplicación (17)</t>
  </si>
  <si>
    <t>DEDUCCIÓN POR INVERSIÓN DE BENEFICIOS (DT 24.5 LIS y Art. 37 TRLIS). NIF de la entidad que invierte (18)</t>
  </si>
  <si>
    <t>DEDUCCIÓN POR INVERSIÓN DE BENEFICIOS (DT 24.5 LIS y Art. 37 TRLIS). NIF de la entidad que dota la reserva (18)</t>
  </si>
  <si>
    <t>DEDUCCIÓN POR INVERSIÓN DE BENEFICIOS (DT 24.5 LIS y Art. 37 TRLIS). Fecha de la inversión(18)</t>
  </si>
  <si>
    <t>DEDUCCIÓN POR INVERSIÓN DE BENEFICIOS (DT 24.5 LIS y Art. 37 TRLIS). Ejercicio de la generación de la deducción (18)</t>
  </si>
  <si>
    <t>DEDUCCIÓN POR INVERSIÓN DE BENEFICIOS (DT 24.5 LIS y Art. 37 TRLIS). Deducción pendiente de aplicar al inicio del período o Deducción generada en el período (18)</t>
  </si>
  <si>
    <t>DEDUCCIÓN POR INVERSIÓN DE BENEFICIOS (DT 24.5 LIS y Art. 37 TRLIS). Deducción aplicada en el período (18)</t>
  </si>
  <si>
    <t>DEDUCCIÓN POR INVERSIÓN DE BENEFICIOS (DT 24.5 LIS y Art. 37 TRLIS). Deducción pendiente de aplicación (18)</t>
  </si>
  <si>
    <t>DEDUCCIÓN POR INVERSIÓN DE BENEFICIOS (DT 24.5 LIS y Art. 37 TRLIS). NIF de la entidad que invierte (19)</t>
  </si>
  <si>
    <t>DEDUCCIÓN POR INVERSIÓN DE BENEFICIOS (DT 24.5 LIS y Art. 37 TRLIS). NIF de la entidad que dota la reserva (19)</t>
  </si>
  <si>
    <t>DEDUCCIÓN POR INVERSIÓN DE BENEFICIOS (DT 24.5 LIS y Art. 37 TRLIS). Fecha de la inversión(19)</t>
  </si>
  <si>
    <t>DEDUCCIÓN POR INVERSIÓN DE BENEFICIOS (DT 24.5 LIS y Art. 37 TRLIS). Ejercicio de la generación de la deducción (19)</t>
  </si>
  <si>
    <t>DEDUCCIÓN POR INVERSIÓN DE BENEFICIOS (DT 24.5 LIS y Art. 37 TRLIS). Deducción pendiente de aplicar al inicio del período o Deducción generada en el período (19)</t>
  </si>
  <si>
    <t>DEDUCCIÓN POR INVERSIÓN DE BENEFICIOS (DT 24.5 LIS y Art. 37 TRLIS). Deducción aplicada en el período (19)</t>
  </si>
  <si>
    <t>DEDUCCIÓN POR INVERSIÓN DE BENEFICIOS (DT 24.5 LIS y Art. 37 TRLIS). Deducción pendiente de aplicación (19)</t>
  </si>
  <si>
    <t>DEDUCCIÓN POR INVERSIÓN DE BENEFICIOS (DT 24.5 LIS y Art. 37 TRLIS). NIF de la entidad que invierte (20)</t>
  </si>
  <si>
    <t>DEDUCCIÓN POR INVERSIÓN DE BENEFICIOS (DT 24.5 LIS y Art. 37 TRLIS). NIF de la entidad que dota la reserva (20)</t>
  </si>
  <si>
    <t>DEDUCCIÓN POR INVERSIÓN DE BENEFICIOS (DT 24.5 LIS y Art. 37 TRLIS). Fecha de la inversión(20)</t>
  </si>
  <si>
    <t>DEDUCCIÓN POR INVERSIÓN DE BENEFICIOS (DT 24.5 LIS y Art. 37 TRLIS). Ejercicio de la generación de la deducción (20)</t>
  </si>
  <si>
    <t>DEDUCCIÓN POR INVERSIÓN DE BENEFICIOS (DT 24.5 LIS y Art. 37 TRLIS). Deducción pendiente de aplicar al inicio del período o Deducción generada en el período (20)</t>
  </si>
  <si>
    <t>DEDUCCIÓN POR INVERSIÓN DE BENEFICIOS (DT 24.5 LIS y Art. 37 TRLIS). Deducción aplicada en el período (20)</t>
  </si>
  <si>
    <t>DEDUCCIÓN POR INVERSIÓN DE BENEFICIOS (DT 24.5 LIS y Art. 37 TRLIS). Deducción pendiente de aplicación (20)</t>
  </si>
  <si>
    <t>DEDUCCIÓN POR INVERSIÓN DE BENEFICIOS (DT 24.5 LIS y Art. 37 TRLIS). NIF de la entidad que invierte (21)</t>
  </si>
  <si>
    <t>DEDUCCIÓN POR INVERSIÓN DE BENEFICIOS (DT 24.5 LIS y Art. 37 TRLIS). NIF de la entidad que dota la reserva (21)</t>
  </si>
  <si>
    <t>DEDUCCIÓN POR INVERSIÓN DE BENEFICIOS (DT 24.5 LIS y Art. 37 TRLIS). Fecha de la inversión(21)</t>
  </si>
  <si>
    <t>DEDUCCIÓN POR INVERSIÓN DE BENEFICIOS (DT 24.5 LIS y Art. 37 TRLIS). Ejercicio de la generación de la deducción (21)</t>
  </si>
  <si>
    <t>DEDUCCIÓN POR INVERSIÓN DE BENEFICIOS (DT 24.5 LIS y Art. 37 TRLIS). Deducción pendiente de aplicar al inicio del período o Deducción generada en el período (21)</t>
  </si>
  <si>
    <t>DEDUCCIÓN POR INVERSIÓN DE BENEFICIOS (DT 24.5 LIS y Art. 37 TRLIS). Deducción aplicada en el período (21)</t>
  </si>
  <si>
    <t>DEDUCCIÓN POR INVERSIÓN DE BENEFICIOS (DT 24.5 LIS y Art. 37 TRLIS). Deducción pendiente de aplicación (21)</t>
  </si>
  <si>
    <t>DEDUCCIÓN POR INVERSIÓN DE BENEFICIOS (DT 24.5 LIS y Art. 37 TRLIS). NIF de la entidad que invierte (22)</t>
  </si>
  <si>
    <t>DEDUCCIÓN POR INVERSIÓN DE BENEFICIOS (DT 24.5 LIS y Art. 37 TRLIS). NIF de la entidad que dota la reserva (22)</t>
  </si>
  <si>
    <t>DEDUCCIÓN POR INVERSIÓN DE BENEFICIOS (DT 24.5 LIS y Art. 37 TRLIS). Fecha de la inversión(22)</t>
  </si>
  <si>
    <t>DEDUCCIÓN POR INVERSIÓN DE BENEFICIOS (DT 24.5 LIS y Art. 37 TRLIS). Ejercicio de la generación de la deducción (22)</t>
  </si>
  <si>
    <t>DEDUCCIÓN POR INVERSIÓN DE BENEFICIOS (DT 24.5 LIS y Art. 37 TRLIS). Deducción pendiente de aplicar al inicio del período o Deducción generada en el período (22)</t>
  </si>
  <si>
    <t>DEDUCCIÓN POR INVERSIÓN DE BENEFICIOS (DT 24.5 LIS y Art. 37 TRLIS). Deducción aplicada en el período (22)</t>
  </si>
  <si>
    <t>DEDUCCIÓN POR INVERSIÓN DE BENEFICIOS (DT 24.5 LIS y Art. 37 TRLIS). Deducción pendiente de aplicación (22)</t>
  </si>
  <si>
    <t>DEDUCCIÓN POR INVERSIÓN DE BENEFICIOS (DT 24.5 LIS y Art. 37 TRLIS). NIF de la entidad que invierte (23)</t>
  </si>
  <si>
    <t>DEDUCCIÓN POR INVERSIÓN DE BENEFICIOS (DT 24.5 LIS y Art. 37 TRLIS). NIF de la entidad que dota la reserva (23)</t>
  </si>
  <si>
    <t>DEDUCCIÓN POR INVERSIÓN DE BENEFICIOS (DT 24.5 LIS y Art. 37 TRLIS). Fecha de la inversión(23)</t>
  </si>
  <si>
    <t>DEDUCCIÓN POR INVERSIÓN DE BENEFICIOS (DT 24.5 LIS y Art. 37 TRLIS). Ejercicio de la generación de la deducción (23)</t>
  </si>
  <si>
    <t>DEDUCCIÓN POR INVERSIÓN DE BENEFICIOS (DT 24.5 LIS y Art. 37 TRLIS). Deducción pendiente de aplicar al inicio del período o Deducción generada en el período (23)</t>
  </si>
  <si>
    <t>DEDUCCIÓN POR INVERSIÓN DE BENEFICIOS (DT 24.5 LIS y Art. 37 TRLIS). Deducción aplicada en el período (23)</t>
  </si>
  <si>
    <t>DEDUCCIÓN POR INVERSIÓN DE BENEFICIOS (DT 24.5 LIS y Art. 37 TRLIS). Deducción pendiente de aplicación (23)</t>
  </si>
  <si>
    <t>DEDUCCIÓN POR INVERSIÓN DE BENEFICIOS (DT 24.5 LIS y Art. 37 TRLIS). NIF de la entidad que invierte (24)</t>
  </si>
  <si>
    <t>DEDUCCIÓN POR INVERSIÓN DE BENEFICIOS (DT 24.5 LIS y Art. 37 TRLIS). NIF de la entidad que dota la reserva (24)</t>
  </si>
  <si>
    <t>DEDUCCIÓN POR INVERSIÓN DE BENEFICIOS (DT 24.5 LIS y Art. 37 TRLIS). Fecha de la inversión(24)</t>
  </si>
  <si>
    <t>DEDUCCIÓN POR INVERSIÓN DE BENEFICIOS (DT 24.5 LIS y Art. 37 TRLIS). Ejercicio de la generación de la deducción (24)</t>
  </si>
  <si>
    <t>DEDUCCIÓN POR INVERSIÓN DE BENEFICIOS (DT 24.5 LIS y Art. 37 TRLIS). Deducción pendiente de aplicar al inicio del período o Deducción generada en el período (24)</t>
  </si>
  <si>
    <t>DEDUCCIÓN POR INVERSIÓN DE BENEFICIOS (DT 24.5 LIS y Art. 37 TRLIS). Deducción aplicada en el período (24)</t>
  </si>
  <si>
    <t>DEDUCCIÓN POR INVERSIÓN DE BENEFICIOS (DT 24.5 LIS y Art. 37 TRLIS). Deducción pendiente de aplicación (24)</t>
  </si>
  <si>
    <t>DEDUCCIÓN POR INVERSIÓN DE BENEFICIOS (DT 24.5 LIS y Art. 37 TRLIS). NIF de la entidad que invierte (25)</t>
  </si>
  <si>
    <t>DEDUCCIÓN POR INVERSIÓN DE BENEFICIOS (DT 24.5 LIS y Art. 37 TRLIS). NIF de la entidad que dota la reserva (25)</t>
  </si>
  <si>
    <t>DEDUCCIÓN POR INVERSIÓN DE BENEFICIOS (DT 24.5 LIS y Art. 37 TRLIS). Fecha de la inversión(25)</t>
  </si>
  <si>
    <t>DEDUCCIÓN POR INVERSIÓN DE BENEFICIOS (DT 24.5 LIS y Art. 37 TRLIS). Ejercicio de la generación de la deducción (25)</t>
  </si>
  <si>
    <t>DEDUCCIÓN POR INVERSIÓN DE BENEFICIOS (DT 24.5 LIS y Art. 37 TRLIS). Deducción pendiente de aplicar al inicio del período o Deducción generada en el período (25)</t>
  </si>
  <si>
    <t>DEDUCCIÓN POR INVERSIÓN DE BENEFICIOS (DT 24.5 LIS y Art. 37 TRLIS). Deducción aplicada en el período (25)</t>
  </si>
  <si>
    <t>DEDUCCIÓN POR INVERSIÓN DE BENEFICIOS (DT 24.5 LIS y Art. 37 TRLIS). Deducción pendiente de aplicación (25)</t>
  </si>
  <si>
    <t>DEDUCCIÓN POR INVERSIÓN DE BENEFICIOS (DT 24.5 LIS y Art. 37 TRLIS). NIF de la entidad que invierte (26)</t>
  </si>
  <si>
    <t>DEDUCCIÓN POR INVERSIÓN DE BENEFICIOS (DT 24.5 LIS y Art. 37 TRLIS). NIF de la entidad que dota la reserva (26)</t>
  </si>
  <si>
    <t>DEDUCCIÓN POR INVERSIÓN DE BENEFICIOS (DT 24.5 LIS y Art. 37 TRLIS). Fecha de la inversión(26)</t>
  </si>
  <si>
    <t>DEDUCCIÓN POR INVERSIÓN DE BENEFICIOS (DT 24.5 LIS y Art. 37 TRLIS). Ejercicio de la generación de la deducción (26)</t>
  </si>
  <si>
    <t>DEDUCCIÓN POR INVERSIÓN DE BENEFICIOS (DT 24.5 LIS y Art. 37 TRLIS). Deducción pendiente de aplicar al inicio del período o Deducción generada en el período (26)</t>
  </si>
  <si>
    <t>DEDUCCIÓN POR INVERSIÓN DE BENEFICIOS (DT 24.5 LIS y Art. 37 TRLIS). Deducción aplicada en el período (26)</t>
  </si>
  <si>
    <t>DEDUCCIÓN POR INVERSIÓN DE BENEFICIOS (DT 24.5 LIS y Art. 37 TRLIS). Deducción pendiente de aplicación (26)</t>
  </si>
  <si>
    <t>DEDUCCIÓN POR INVERSIÓN DE BENEFICIOS (DT 24.5 LIS y Art. 37 TRLIS). NIF de la entidad que invierte (27)</t>
  </si>
  <si>
    <t>DEDUCCIÓN POR INVERSIÓN DE BENEFICIOS (DT 24.5 LIS y Art. 37 TRLIS). NIF de la entidad que dota la reserva (27)</t>
  </si>
  <si>
    <t>DEDUCCIÓN POR INVERSIÓN DE BENEFICIOS (DT 24.5 LIS y Art. 37 TRLIS). Fecha de la inversión(27)</t>
  </si>
  <si>
    <t>DEDUCCIÓN POR INVERSIÓN DE BENEFICIOS (DT 24.5 LIS y Art. 37 TRLIS). Ejercicio de la generación de la deducción (27)</t>
  </si>
  <si>
    <t>DEDUCCIÓN POR INVERSIÓN DE BENEFICIOS (DT 24.5 LIS y Art. 37 TRLIS). Deducción pendiente de aplicar al inicio del período o Deducción generada en el período (27)</t>
  </si>
  <si>
    <t>DEDUCCIÓN POR INVERSIÓN DE BENEFICIOS (DT 24.5 LIS y Art. 37 TRLIS). Deducción aplicada en el período (27)</t>
  </si>
  <si>
    <t>DEDUCCIÓN POR INVERSIÓN DE BENEFICIOS (DT 24.5 LIS y Art. 37 TRLIS). Deducción pendiente de aplicación (27)</t>
  </si>
  <si>
    <t>DEDUCCIÓN POR INVERSIÓN DE BENEFICIOS (DT 24.5 LIS y Art. 37 TRLIS). NIF de la entidad que invierte (28)</t>
  </si>
  <si>
    <t>DEDUCCIÓN POR INVERSIÓN DE BENEFICIOS (DT 24.5 LIS y Art. 37 TRLIS). NIF de la entidad que dota la reserva (28)</t>
  </si>
  <si>
    <t>DEDUCCIÓN POR INVERSIÓN DE BENEFICIOS (DT 24.5 LIS y Art. 37 TRLIS). Fecha de la inversión(28)</t>
  </si>
  <si>
    <t>DEDUCCIÓN POR INVERSIÓN DE BENEFICIOS (DT 24.5 LIS y Art. 37 TRLIS). Ejercicio de la generación de la deducción (28)</t>
  </si>
  <si>
    <t>DEDUCCIÓN POR INVERSIÓN DE BENEFICIOS (DT 24.5 LIS y Art. 37 TRLIS). Deducción pendiente de aplicar al inicio del período o Deducción generada en el período (28)</t>
  </si>
  <si>
    <t>DEDUCCIÓN POR INVERSIÓN DE BENEFICIOS (DT 24.5 LIS y Art. 37 TRLIS). Deducción aplicada en el período (28)</t>
  </si>
  <si>
    <t>DEDUCCIÓN POR INVERSIÓN DE BENEFICIOS (DT 24.5 LIS y Art. 37 TRLIS). Deducción pendiente de aplicación (28)</t>
  </si>
  <si>
    <t>DEDUCCIÓN POR INVERSIÓN DE BENEFICIOS (DT 24.5 LIS y Art. 37 TRLIS). NIF de la entidad que invierte (29)</t>
  </si>
  <si>
    <t>DEDUCCIÓN POR INVERSIÓN DE BENEFICIOS (DT 24.5 LIS y Art. 37 TRLIS). NIF de la entidad que dota la reserva (29)</t>
  </si>
  <si>
    <t>DEDUCCIÓN POR INVERSIÓN DE BENEFICIOS (DT 24.5 LIS y Art. 37 TRLIS). Fecha de la inversión(29)</t>
  </si>
  <si>
    <t>DEDUCCIÓN POR INVERSIÓN DE BENEFICIOS (DT 24.5 LIS y Art. 37 TRLIS). Ejercicio de la generación de la deducción (29)</t>
  </si>
  <si>
    <t>DEDUCCIÓN POR INVERSIÓN DE BENEFICIOS (DT 24.5 LIS y Art. 37 TRLIS). Deducción pendiente de aplicar al inicio del período o Deducción generada en el período (29)</t>
  </si>
  <si>
    <t>DEDUCCIÓN POR INVERSIÓN DE BENEFICIOS (DT 24.5 LIS y Art. 37 TRLIS). Deducción aplicada en el período (29)</t>
  </si>
  <si>
    <t>DEDUCCIÓN POR INVERSIÓN DE BENEFICIOS (DT 24.5 LIS y Art. 37 TRLIS). Deducción pendiente de aplicación (29)</t>
  </si>
  <si>
    <t>DEDUCCIÓN POR INVERSIÓN DE BENEFICIOS (DT 24.5 LIS y Art. 37 TRLIS). NIF de la entidad que invierte (30)</t>
  </si>
  <si>
    <t>DEDUCCIÓN POR INVERSIÓN DE BENEFICIOS (DT 24.5 LIS y Art. 37 TRLIS). NIF de la entidad que dota la reserva (30)</t>
  </si>
  <si>
    <t>DEDUCCIÓN POR INVERSIÓN DE BENEFICIOS (DT 24.5 LIS y Art. 37 TRLIS). Fecha de la inversión(30)</t>
  </si>
  <si>
    <t>DEDUCCIÓN POR INVERSIÓN DE BENEFICIOS (DT 24.5 LIS y Art. 37 TRLIS). Ejercicio de la generación de la deducción (30)</t>
  </si>
  <si>
    <t>DEDUCCIÓN POR INVERSIÓN DE BENEFICIOS (DT 24.5 LIS y Art. 37 TRLIS). Deducción pendiente de aplicar al inicio del período o Deducción generada en el período (30)</t>
  </si>
  <si>
    <t>DEDUCCIÓN POR INVERSIÓN DE BENEFICIOS (DT 24.5 LIS y Art. 37 TRLIS). Deducción aplicada en el período (30)</t>
  </si>
  <si>
    <t>DEDUCCIÓN POR INVERSIÓN DE BENEFICIOS (DT 24.5 LIS y Art. 37 TRLIS). Deducción pendiente de aplicación (30)</t>
  </si>
  <si>
    <t>DEDUCCIÓN POR INVERSIÓN DE BENEFICIOS (DT 24.5 LIS y Art. 37 TRLIS). NIF de la entidad que invierte (31)</t>
  </si>
  <si>
    <t>DEDUCCIÓN POR INVERSIÓN DE BENEFICIOS (DT 24.5 LIS y Art. 37 TRLIS). NIF de la entidad que dota la reserva (31)</t>
  </si>
  <si>
    <t>DEDUCCIÓN POR INVERSIÓN DE BENEFICIOS (DT 24.5 LIS y Art. 37 TRLIS). Fecha de la inversión(31)</t>
  </si>
  <si>
    <t>DEDUCCIÓN POR INVERSIÓN DE BENEFICIOS (DT 24.5 LIS y Art. 37 TRLIS). Ejercicio de la generación de la deducción (31)</t>
  </si>
  <si>
    <t>DEDUCCIÓN POR INVERSIÓN DE BENEFICIOS (DT 24.5 LIS y Art. 37 TRLIS). Deducción pendiente de aplicar al inicio del período o Deducción generada en el período (31)</t>
  </si>
  <si>
    <t>DEDUCCIÓN POR INVERSIÓN DE BENEFICIOS (DT 24.5 LIS y Art. 37 TRLIS). Deducción aplicada en el período (31)</t>
  </si>
  <si>
    <t>DEDUCCIÓN POR INVERSIÓN DE BENEFICIOS (DT 24.5 LIS y Art. 37 TRLIS). Deducción pendiente de aplicación (31)</t>
  </si>
  <si>
    <t>DEDUCCIÓN POR INVERSIÓN DE BENEFICIOS (DT 24.5 LIS y Art. 37 TRLIS). NIF de la entidad que invierte (32)</t>
  </si>
  <si>
    <t>DEDUCCIÓN POR INVERSIÓN DE BENEFICIOS (DT 24.5 LIS y Art. 37 TRLIS). NIF de la entidad que dota la reserva (32)</t>
  </si>
  <si>
    <t>DEDUCCIÓN POR INVERSIÓN DE BENEFICIOS (DT 24.5 LIS y Art. 37 TRLIS). Fecha de la inversión(32)</t>
  </si>
  <si>
    <t>DEDUCCIÓN POR INVERSIÓN DE BENEFICIOS (DT 24.5 LIS y Art. 37 TRLIS). Ejercicio de la generación de la deducción (32)</t>
  </si>
  <si>
    <t>DEDUCCIÓN POR INVERSIÓN DE BENEFICIOS (DT 24.5 LIS y Art. 37 TRLIS). Deducción pendiente de aplicar al inicio del período o Deducción generada en el período (32)</t>
  </si>
  <si>
    <t>DEDUCCIÓN POR INVERSIÓN DE BENEFICIOS (DT 24.5 LIS y Art. 37 TRLIS). Deducción aplicada en el período (32)</t>
  </si>
  <si>
    <t>DEDUCCIÓN POR INVERSIÓN DE BENEFICIOS (DT 24.5 LIS y Art. 37 TRLIS). Deducción pendiente de aplicación (32)</t>
  </si>
  <si>
    <t>DEDUCCIÓN POR INVERSIÓN DE BENEFICIOS (DT 24.5 LIS y Art. 37 TRLIS). NIF de la entidad que invierte (33)</t>
  </si>
  <si>
    <t>DEDUCCIÓN POR INVERSIÓN DE BENEFICIOS (DT 24.5 LIS y Art. 37 TRLIS). NIF de la entidad que dota la reserva (33)</t>
  </si>
  <si>
    <t>DEDUCCIÓN POR INVERSIÓN DE BENEFICIOS (DT 24.5 LIS y Art. 37 TRLIS). Fecha de la inversión(33)</t>
  </si>
  <si>
    <t>DEDUCCIÓN POR INVERSIÓN DE BENEFICIOS (DT 24.5 LIS y Art. 37 TRLIS). Ejercicio de la generación de la deducción (33)</t>
  </si>
  <si>
    <t>DEDUCCIÓN POR INVERSIÓN DE BENEFICIOS (DT 24.5 LIS y Art. 37 TRLIS). Deducción pendiente de aplicar al inicio del período o Deducción generada en el período (33)</t>
  </si>
  <si>
    <t>DEDUCCIÓN POR INVERSIÓN DE BENEFICIOS (DT 24.5 LIS y Art. 37 TRLIS). Deducción aplicada en el período (33)</t>
  </si>
  <si>
    <t>DEDUCCIÓN POR INVERSIÓN DE BENEFICIOS (DT 24.5 LIS y Art. 37 TRLIS). Deducción pendiente de aplicación (33)</t>
  </si>
  <si>
    <t>&lt;/T22015B00&gt;</t>
  </si>
  <si>
    <r>
      <t>IMPORTANTE</t>
    </r>
    <r>
      <rPr>
        <sz val="9"/>
        <rFont val="Arial"/>
        <family val="2"/>
      </rPr>
      <t>: LAS PARTIDAS 00469, 00470 Y 00471 PASA A LA PÁGINA T22009000</t>
    </r>
  </si>
  <si>
    <t>Impuesto Sobre Sociedades.  Régimen de consolidación Fiscal. Tributación conjunta al estado y a las administraciones forales del país vasco y navarra</t>
  </si>
  <si>
    <t>16</t>
  </si>
  <si>
    <t>Cálculo de porcentajes de tributación(1). Volúmenes de operaciones realizado en cada territorio. NIF.1</t>
  </si>
  <si>
    <t>Cálculo de porcentajes de tributación. Volúmenes de operaciones realizado en cada territorio. Araba. 1</t>
  </si>
  <si>
    <t>Cálculo de porcentajes de tributación. Volúmenes de operaciones realizado en cada territorio.Gipuzkoa.1</t>
  </si>
  <si>
    <t>Cálculo de porcentajes de tributación. Volúmenes de operaciones realizado en cada territorio.Bizkaia.1</t>
  </si>
  <si>
    <t>Cálculo de porcentajes de tributación. Volúmenes de operaciones realizado en cada territorio.Navarra.1</t>
  </si>
  <si>
    <t>Cálculo de porcentajes de tributación. Volúmenes de operaciones realizado en cada territorio.Territorio común.1</t>
  </si>
  <si>
    <t>Cálculo de porcentajes de tributación. Volúmenes de operaciones realizado en cada territorio. NIF.2</t>
  </si>
  <si>
    <t>Cálculo de porcentajes de tributación. Volúmenes de operaciones realizado en cada territorio. Araba.2</t>
  </si>
  <si>
    <t>Cálculo de porcentajes de tributación. Volúmenes de operaciones realizado en cada territorio.Gipuzkoa.2</t>
  </si>
  <si>
    <t>Cálculo de porcentajes de tributación. Volúmenes de operaciones realizado en cada territorio.Bizkaia.2</t>
  </si>
  <si>
    <t>Cálculo de porcentajes de tributación. Volúmenes de operaciones realizado en cada territorio.Navarra.2</t>
  </si>
  <si>
    <t>Cálculo de porcentajes de tributación. Volúmenes de operaciones realizado en cada territorio.Territorio común.2</t>
  </si>
  <si>
    <t>Cálculo de porcentajes de tributación. Volúmenes de operaciones realizado en cada territorio. NIF.3</t>
  </si>
  <si>
    <t>Cálculo de porcentajes de tributación. Volúmenes de operaciones realizado en cada territorio. Araba.3</t>
  </si>
  <si>
    <t>Cálculo de porcentajes de tributación. Volúmenes de operaciones realizado en cada territorio.Gipuzkoa.3</t>
  </si>
  <si>
    <t>Cálculo de porcentajes de tributación. Volúmenes de operaciones realizado en cada territorio.Bizkaia.3</t>
  </si>
  <si>
    <t>Cálculo de porcentajes de tributación. Volúmenes de operaciones realizado en cada territorio.Navarra.3</t>
  </si>
  <si>
    <t>Cálculo de porcentajes de tributación. Volúmenes de operaciones realizado en cada territorio.Territorio común.3</t>
  </si>
  <si>
    <t>Cálculo de porcentajes de tributación. Volúmenes de operaciones realizado en cada territorio. NIF.4</t>
  </si>
  <si>
    <t>Cálculo de porcentajes de tributación. Volúmenes de operaciones realizado en cada territorio. Araba.4</t>
  </si>
  <si>
    <t>Cálculo de porcentajes de tributación. Volúmenes de operaciones realizado en cada territorio.Gipuzkoa.4</t>
  </si>
  <si>
    <t>Cálculo de porcentajes de tributación. Volúmenes de operaciones realizado en cada territorio.Bizkaia.4</t>
  </si>
  <si>
    <t>Cálculo de porcentajes de tributación. Volúmenes de operaciones realizado en cada territorio.Navarra.4</t>
  </si>
  <si>
    <t>Cálculo de porcentajes de tributación. Volúmenes de operaciones realizado en cada territorio.Territorio común.4</t>
  </si>
  <si>
    <t>Cálculo de porcentajes de tributación. Volúmenes de operaciones realizado en cada territorio. NIF.5</t>
  </si>
  <si>
    <t>Cálculo de porcentajes de tributación. Volúmenes de operaciones realizado en cada territorio. Araba.5</t>
  </si>
  <si>
    <t>Cálculo de porcentajes de tributación. Volúmenes de operaciones realizado en cada territorio.Gipuzkoa.5</t>
  </si>
  <si>
    <t>Cálculo de porcentajes de tributación. Volúmenes de operaciones realizado en cada territorio.Bizkaia.5</t>
  </si>
  <si>
    <t>Cálculo de porcentajes de tributación. Volúmenes de operaciones realizado en cada territorio.Navarra.5</t>
  </si>
  <si>
    <t>Cálculo de porcentajes de tributación. Volúmenes de operaciones realizado en cada territorio.Territorio común.5</t>
  </si>
  <si>
    <t>Cálculo de porcentajes de tributación. Volúmenes de operaciones realizado en cada territorio. NIF.6</t>
  </si>
  <si>
    <t>Cálculo de porcentajes de tributación. Volúmenes de operaciones realizado en cada territorio. Araba.6</t>
  </si>
  <si>
    <t>Cálculo de porcentajes de tributación. Volúmenes de operaciones realizado en cada territorio.Gipuzkoa.6</t>
  </si>
  <si>
    <t>Cálculo de porcentajes de tributación. Volúmenes de operaciones realizado en cada territorio.Bizkaia.6</t>
  </si>
  <si>
    <t>Cálculo de porcentajes de tributación. Volúmenes de operaciones realizado en cada territorio.Navarra.6</t>
  </si>
  <si>
    <t>Cálculo de porcentajes de tributación. Volúmenes de operaciones realizado en cada territorio.Territorio común.6</t>
  </si>
  <si>
    <t>Cálculo de porcentajes de tributación. Volúmenes de operaciones realizado en cada territorio. NIF.7</t>
  </si>
  <si>
    <t>Cálculo de porcentajes de tributación. Volúmenes de operaciones realizado en cada territorio. Araba.7</t>
  </si>
  <si>
    <t>Cálculo de porcentajes de tributación. Volúmenes de operaciones realizado en cada territorio.Gipuzkoa.7</t>
  </si>
  <si>
    <t>Cálculo de porcentajes de tributación. Volúmenes de operaciones realizado en cada territorio.Bizkaia.7</t>
  </si>
  <si>
    <t>Cálculo de porcentajes de tributación. Volúmenes de operaciones realizado en cada territorio.Navarra.7</t>
  </si>
  <si>
    <t>Cálculo de porcentajes de tributación. Volúmenes de operaciones realizado en cada territorio.Territorio común.7</t>
  </si>
  <si>
    <t>Cálculo de porcentajes de tributación. Volúmenes de operaciones realizado en cada territorio. NIF.8</t>
  </si>
  <si>
    <t>Cálculo de porcentajes de tributación. Volúmenes de operaciones realizado en cada territorio. Araba.8</t>
  </si>
  <si>
    <t>Cálculo de porcentajes de tributación. Volúmenes de operaciones realizado en cada territorio.Gipuzkoa.8</t>
  </si>
  <si>
    <t>Cálculo de porcentajes de tributación. Volúmenes de operaciones realizado en cada territorio.Bizkaia.8</t>
  </si>
  <si>
    <t>Cálculo de porcentajes de tributación. Volúmenes de operaciones realizado en cada territorio.Navarra.8</t>
  </si>
  <si>
    <t>Cálculo de porcentajes de tributación. Volúmenes de operaciones realizado en cada territorio.Territorio común.8</t>
  </si>
  <si>
    <t>Cálculo de porcentajes de tributación. Volúmenes de operaciones realizado en cada territorio. NIF.9</t>
  </si>
  <si>
    <t>Cálculo de porcentajes de tributación. Volúmenes de operaciones realizado en cada territorio. Araba.9</t>
  </si>
  <si>
    <t>Cálculo de porcentajes de tributación. Volúmenes de operaciones realizado en cada territorio.Gipuzkoa.9</t>
  </si>
  <si>
    <t>Cálculo de porcentajes de tributación. Volúmenes de operaciones realizado en cada territorio.Bizkaia.9</t>
  </si>
  <si>
    <t>Cálculo de porcentajes de tributación. Volúmenes de operaciones realizado en cada territorio.Navarra.9</t>
  </si>
  <si>
    <t>Cálculo de porcentajes de tributación. Volúmenes de operaciones realizado en cada territorio.Territorio común.9</t>
  </si>
  <si>
    <t>Cálculo de porcentajes de tributación. Volúmenes de operaciones realizado en cada territorio. NIF.10</t>
  </si>
  <si>
    <t>Cálculo de porcentajes de tributación. Volúmenes de operaciones realizado en cada territorio. Araba. 10</t>
  </si>
  <si>
    <t>Cálculo de porcentajes de tributación. Volúmenes de operaciones realizado en cada territorio.Gipuzkoa.10</t>
  </si>
  <si>
    <t>Cálculo de porcentajes de tributación. Volúmenes de operaciones realizado en cada territorio.Bizkaia.10</t>
  </si>
  <si>
    <t>Cálculo de porcentajes de tributación. Volúmenes de operaciones realizado en cada territorio.Navarra.10</t>
  </si>
  <si>
    <t>Cálculo de porcentajes de tributación. Volúmenes de operaciones realizado en cada territorio.Territorio común.10</t>
  </si>
  <si>
    <t>Determinación del líquido a ingresar o devolver en cada una de las Administraciones forales. Cuota del ejercicio a ingresar o devolver. Araba [00420]</t>
  </si>
  <si>
    <t>Determinación del líquido a ingresar o devolver en cada una de las Administraciones forales. Cuota del ejercicio a ingresar o devolver.Gipuzkoa [00421]</t>
  </si>
  <si>
    <t>Determinación del líquido a ingresar o devolver en cada una de las Administraciones forales. Cuota del ejercicio a ingresar o devolver. Bizkaia [00426]</t>
  </si>
  <si>
    <t>Determinación del líquido a ingresar o devolver en cada una de las Administraciones forales. Cuota del ejercicio a ingresar o devolver. Navarra [00427]</t>
  </si>
  <si>
    <t>Determinación del líquido a ingresar o devolver en cada una de las Administraciones forales. Cuota del ejercicio a ingresar o devolver. Total territorios forales [00600]</t>
  </si>
  <si>
    <t>Determinación del líquido a ingresar o devolver en cada una de las Administraciones forales. Pagos fraccionados. Araba. 1º [00402]</t>
  </si>
  <si>
    <t>Determinación del líquido a ingresar o devolver en cada una de las Administraciones forales. Pagos fraccionados.Gipuzkoa. 1º [00442]</t>
  </si>
  <si>
    <t>Determinación del líquido a ingresar o devolver en cada una de las Administraciones forales. Pagos fraccionados. Bizkaia. 1º [00443]</t>
  </si>
  <si>
    <t>Determinación del líquido a ingresar o devolver en cada una de las Administraciones forales. Pagos fraccionados. Navarra. 1º [00444]</t>
  </si>
  <si>
    <t>Determinación del líquido a ingresar o devolver en cada una de las Administraciones forales. Pagos fraccionados. Total territorios forales. 1º [00602]</t>
  </si>
  <si>
    <t>Determinación del líquido a ingresar o devolver en cada una de las Administraciones forales. Pagos fraccionados. Araba. 2º [00445]</t>
  </si>
  <si>
    <t>Determinación del líquido a ingresar o devolver en cada una de las Administraciones forales. Pagos fraccionados.Gipuzkoa. 2º [00446]</t>
  </si>
  <si>
    <t>Determinación del líquido a ingresar o devolver en cada una de las Administraciones forales. Pagos fraccionados. Bizkaia. 2º [00447]</t>
  </si>
  <si>
    <t>Determinación del líquido a ingresar o devolver en cada una de las Administraciones forales. Pagos fraccionados. Navarra. 2º [00448]</t>
  </si>
  <si>
    <t>Determinación del líquido a ingresar o devolver en cada una de las Administraciones forales. Pagos fraccionados. Total territorios forales. 2º [00604]</t>
  </si>
  <si>
    <t>Determinación del líquido a ingresar o devolver en cada una de las Administraciones forales. Pagos fraccionados. Araba. 3º [00449]</t>
  </si>
  <si>
    <t>Determinación del líquido a ingresar o devolver en cada una de las Administraciones forales. Pagos fraccionados.Gipuzkoa. 3º [00450]</t>
  </si>
  <si>
    <t>Determinación del líquido a ingresar o devolver en cada una de las Administraciones forales. Pagos fraccionados. Bizkaia. 3º [00451]</t>
  </si>
  <si>
    <t>Determinación del líquido a ingresar o devolver en cada una de las Administraciones forales. Pagos fraccionados. Navarra. 3º [00465]</t>
  </si>
  <si>
    <t>Determinación del líquido a ingresar o devolver en cada una de las Administraciones forales. Pagos fraccionados. Total territorios forales. 3º [00606]</t>
  </si>
  <si>
    <t>Determinación del líquido a ingresar o devolver en cada una de las Administraciones forales. Cuota diferencial. Araba. [00474]</t>
  </si>
  <si>
    <t>Determinación del líquido a ingresar o devolver en cada una de las Administraciones forales. Cuota diferencial .Gipuzkoa. [00475]</t>
  </si>
  <si>
    <t>Determinación del líquido a ingresar o devolver en cada una de las Administraciones forales. Cuota diferencial. Bizkaia. [00476]</t>
  </si>
  <si>
    <t>Determinación del líquido a ingresar o devolver en cada una de las Administraciones forales. Cuota diferencial. Navarra. [00477]</t>
  </si>
  <si>
    <t>Determinación del líquido a ingresar o devolver en cada una de las Administraciones forales. Cuota diferencial. Total territorios forales. [00612]</t>
  </si>
  <si>
    <t>Determinación del líquido a ingresar o devolver en cada una de las Administraciones forales. Incremento por pérdida beneficios fiscales períodos anteriores. Araba. [00482]</t>
  </si>
  <si>
    <t>Determinación del líquido a ingresar o devolver en cada una de las Administraciones forales. Incremento por pérdida beneficios fiscales períodos anteriores..Gipuzkoa. [00483]</t>
  </si>
  <si>
    <t>Determinación del líquido a ingresar o devolver en cada una de las Administraciones forales. Incremento por pérdida beneficios fiscales períodos anteriores. Bizkaia. [00484]</t>
  </si>
  <si>
    <t>Determinación del líquido a ingresar o devolver en cada una de las Administraciones forales. Incremento por pérdida beneficios fiscales períodos anteriores. Navarra. [00485]</t>
  </si>
  <si>
    <t>Determinación del líquido a ingresar o devolver en cada una de las Administraciones forales. Incremento por pérdida beneficios fiscales períodos anteriores. Total territorios forales. [00616]</t>
  </si>
  <si>
    <t>Determinación del líquido a ingresar o devolver en cada una de las Administraciones forales. Intereses de demora. Araba. [00486]</t>
  </si>
  <si>
    <t>Determinación del líquido a ingresar o devolver en cada una de las Administraciones forales. Intereses de demora.Gipuzkoa. [00487]</t>
  </si>
  <si>
    <t>Determinación del líquido a ingresar o devolver en cada una de las Administraciones forales. Intereses de demora. Bizkaia. [00488]</t>
  </si>
  <si>
    <t>Determinación del líquido a ingresar o devolver en cada una de las Administraciones forales. Intereses de demora. Navarra. [00489]</t>
  </si>
  <si>
    <t>Determinación del líquido a ingresar o devolver en cada una de las Administraciones forales. Intereses de demora. Total territorios forales. [00618]</t>
  </si>
  <si>
    <t>Determinación del líquido a ingresar o devolver en cada una de las Administraciones forales. Abono de deducciones I+D+i por insufi ciencia de cuota (opción art. 39.2 LIS). Araba [03389]</t>
  </si>
  <si>
    <t>Determinación del líquido a ingresar o devolver en cada una de las Administraciones forales. Abono de deducciones I+D+i por insufi ciencia de cuota (opción art. 39.2 LIS). Gipuzkoa [03390]</t>
  </si>
  <si>
    <t>Determinación del líquido a ingresar o devolver en cada una de las Administraciones forales. Abono de deducciones I+D+i por insufi ciencia de cuota (opción art. 39.2 LIS). Bizkaia [03391]</t>
  </si>
  <si>
    <t>Determinación del líquido a ingresar o devolver en cada una de las Administraciones forales. Abono de deducciones I+D+i por insufi ciencia de cuota (opción art. 39.2 LIS). Navarra [03392]</t>
  </si>
  <si>
    <t>Determinación del líquido a ingresar o devolver en cada una de las Administraciones forales. Abono de deducciones I+D+i por insufi ciencia de cuota (opción art. 39.2 LIS). Total territorios forales [03393]</t>
  </si>
  <si>
    <t>Determinación del líquido a ingresar o devolver en cada una de las Administraciones forales. Abono de deducciones por producciones cinematográficas extranjeras (art. 39.3 LIS). Araba [03394]</t>
  </si>
  <si>
    <t>Determinación del líquido a ingresar o devolver en cada una de las Administraciones forales. Abono de deducciones por producciones cinematográficas extranjeras (art. 39.3 LIS). Gipuzkoa [03395]</t>
  </si>
  <si>
    <t>Determinación del líquido a ingresar o devolver en cada una de las Administraciones forales. Abono de deducciones por producciones cinematográficas extranjeras (art. 39.3 LIS). Bizkaia [03396]</t>
  </si>
  <si>
    <t>Determinación del líquido a ingresar o devolver en cada una de las Administraciones forales. Abono de deducciones por producciones cinematográficas extranjeras (art. 39.3 LIS). Navarra [03397]</t>
  </si>
  <si>
    <t>Determinación del líquido a ingresar o devolver en cada una de las Administraciones forales. Abono de deducciones por producciones cinematográficas extranjeras (art. 39.3 LIS). Total territorios forales [03398]</t>
  </si>
  <si>
    <t>Determinación del líquido a ingresar o devolver en cada una de las Administraciones forales. Abono de deducciones por producciones cinematográficas extranjeras en Canarias (art. 39.3 LIS y DA 14ª Ley 19/1994). Araba [02066]</t>
  </si>
  <si>
    <t>Determinación del líquido a ingresar o devolver en cada una de las Administraciones forales. Abono de deducciones por producciones cinematográficas extranjeras en Canarias (art. 39.3 LIS y DA 14ª Ley 19/1994). Gipuzkoa [02067]</t>
  </si>
  <si>
    <t>Determinación del líquido a ingresar o devolver en cada una de las Administraciones forales. Abono de deducciones por producciones cinematográficas extranjeras en Canarias (art. 39.3 LIS y DA 14ª Ley 19/1994). Bizkaia [02068]</t>
  </si>
  <si>
    <t>Determinación del líquido a ingresar o devolver en cada una de las Administraciones forales. Abono de deducciones por producciones cinematográficas extranjeras en Canarias (art. 39.3 LIS y DA 14ª Ley 19/1994). Navarra [02069]</t>
  </si>
  <si>
    <t>Determinación del líquido a ingresar o devolver en cada una de las Administraciones forales. Abono de deducciones por producciones cinematográficas extranjeras en Canarias (art. 39.3 LIS y DA 14ª Ley 19/1994). Total territorios forales [01632]</t>
  </si>
  <si>
    <t>Determinación del líquido a ingresar o devolver en cada una de las Administraciones forales. Resultado de la autoliquidación. Araba. [03192]</t>
  </si>
  <si>
    <t>Determinación del líquido a ingresar o devolver en cada una de las Administraciones forales. Resultado de la autoliquidación. Gipuzkoa. [03193]</t>
  </si>
  <si>
    <t>Determinación del líquido a ingresar o devolver en cada una de las Administraciones forales. Resultado de la autoliquidación. Bizkaia. [03194]</t>
  </si>
  <si>
    <t>Determinación del líquido a ingresar o devolver en cada una de las Administraciones forales. Resultado de la autoliquidación. Navarra. [03195]</t>
  </si>
  <si>
    <t>Determinación del líquido a ingresar o devolver en cada una de las Administraciones forales. Resultado de la autoliquidación. Total territorios forales. [02539]</t>
  </si>
  <si>
    <t>Determinación del líquido a ingresar o devolver en cada una de las Administraciones forales. Liquido a ingresar o a devolver. Araba. [00494]</t>
  </si>
  <si>
    <t>Determinación del líquido a ingresar o devolver en cada una de las Administraciones forales. Liquido a ingresar o a devolver. Gipuzkoa. [00495]</t>
  </si>
  <si>
    <t>Determinación del líquido a ingresar o devolver en cada una de las Administraciones forales. Liquido a ingresar o a devolver. Bizkaia. [00496]</t>
  </si>
  <si>
    <t>Determinación del líquido a ingresar o devolver en cada una de las Administraciones forales. Liquido a ingresar o a devolver. Navarra. [00497]</t>
  </si>
  <si>
    <t>Determinación del líquido a ingresar o devolver en cada una de las Administraciones forales.Liquido a ingresar o a devolver. Total territorios forales.  [00622]</t>
  </si>
  <si>
    <t>Determinación del líquido a ingresar o devolver en cada una de las Administraciones forales. Opción de fraccionamiento art. 19.1 LIS. Importe integrado en la base imponible. Araba. [03301]</t>
  </si>
  <si>
    <t>Determinación del líquido a ingresar o devolver en cada una de las Administraciones forales. Opción de fraccionamiento art. 19.1 LIS. Importe integrado en la base imponible.  Gipuzkoa. [03302]</t>
  </si>
  <si>
    <t>Determinación del líquido a ingresar o devolver en cada una de las Administraciones forales. Opción de fraccionamiento art. 19.1 LIS. Importe integrado en la base imponible.  Bizkaia. [03303]</t>
  </si>
  <si>
    <t>Determinación del líquido a ingresar o devolver en cada una de las Administraciones forales. Opción de fraccionamiento art. 19.1 LIS. Importe integrado en la base imponible.  Navarra. [03304]</t>
  </si>
  <si>
    <t>Determinación del líquido a ingresar o devolver en cada una de las Administraciones forales. Opción de fraccionamiento art. 19.1 LIS. Importe integrado en la base imponible. Total territorios forales.  [02791]</t>
  </si>
  <si>
    <t>Determinación del líquido a ingresar o devolver en cada una de las Administraciones forales. Opción de fraccionamiento art. 19.1 LIS. Deuda tributaria resultante del fraccionamiento art. 19.1 LIS. Araba. [03305]</t>
  </si>
  <si>
    <t>Determinación del líquido a ingresar o devolver en cada una de las Administraciones forales. Opción de fraccionamiento art. 19.1 LIS. Deuda tributaria resultante del fraccionamiento art. 19.1 LIS Gipuzkoa. [03306]</t>
  </si>
  <si>
    <t>Determinación del líquido a ingresar o devolver en cada una de las Administraciones forales. Opción de fraccionamiento art. 19.1 LIS. Deuda tributaria resultante del fraccionamiento art. 19.1 LIS Bizkaia. [03307]</t>
  </si>
  <si>
    <t>Determinación del líquido a ingresar o devolver en cada una de las Administraciones forales. Opción de fraccionamiento art. 19.1 LIS. Deuda tributaria resultante del fraccionamiento art. 19.1 LIS  Navarra. [03308]</t>
  </si>
  <si>
    <t>Determinación del líquido a ingresar o devolver en cada una de las Administraciones forales. Opción de fraccionamiento art. 19.1 LIS. Deuda tributaria resultante del fraccionamiento art. 19.1 LIS. Total territorios forales.  [02793]</t>
  </si>
  <si>
    <t>Determinación del líquido a ingresar o devolver en cada una de las Administraciones forales. Opción de fraccionamiento art. 19.1 LIS. 1er fraccionamiento Araba. [03309]</t>
  </si>
  <si>
    <t>Determinación del líquido a ingresar o devolver en cada una de las Administraciones forales. Opción de fraccionamiento art. 19.1 LIS. 1er fraccionamiento Gipuzkoa. [03310]</t>
  </si>
  <si>
    <t>Determinación del líquido a ingresar o devolver en cada una de las Administraciones forales. Opción de fraccionamiento art. 19.1 LIS. 1er fraccionamiento Bizkaia. [03311]</t>
  </si>
  <si>
    <t>Determinación del líquido a ingresar o devolver en cada una de las Administraciones forales. Opción de fraccionamiento art. 19.1 LIS. 1er fraccionamiento Navarra. [03312]</t>
  </si>
  <si>
    <t>Determinación del líquido a ingresar o devolver en cada una de las Administraciones forales. Opción de fraccionamiento art. 19.1 LIS. 1er fraccionamiento. Total territorios forales.  [02795]</t>
  </si>
  <si>
    <t>Determinación del líquido a ingresar o devolver en cada una de las Administraciones forales. Opción de fraccionamiento art. 19.1 LIS. Resultado de la autoliquidación incluido el 1er fraccionamiento del art. 19.1 LIS. Araba. [03313]</t>
  </si>
  <si>
    <t>Determinación del líquido a ingresar o devolver en cada una de las Administraciones forales. Opción de fraccionamiento art. 19.1 LIS. Resultado de la autoliquidación incluido el 1er fraccionamiento del art. 19.1 LIS. Gipuzkoa. [03314]</t>
  </si>
  <si>
    <t>Determinación del líquido a ingresar o devolver en cada una de las Administraciones forales. Opción de fraccionamiento art. 19.1 LIS. Resultado de la autoliquidación incluido el 1er fraccionamiento del art. 19.1 LIS. Bizkaia. [03315]</t>
  </si>
  <si>
    <t>Determinación del líquido a ingresar o devolver en cada una de las Administraciones forales. Opción de fraccionamiento art. 19.1 LIS. Resultado de la autoliquidación incluido el 1er fraccionamiento del art. 19.1 LIS. Navarra. [03316]</t>
  </si>
  <si>
    <t>Determinación del líquido a ingresar o devolver en cada una de las Administraciones forales. Opción de fraccionamiento art. 19.1 LIS. Resultado de la autoliquidación incluido el 1er fraccionamiento del art. 19.1 LIS. Total territorios forales.  [02797]</t>
  </si>
  <si>
    <t>Determinación del líquido a ingresar o devolver en cada una de las Administraciones forales. Líquido a ingresar incluido el 1er fraccionamiento del art. 19.1 LIS. Araba. [03321]</t>
  </si>
  <si>
    <t>Determinación del líquido a ingresar o devolver en cada una de las Administraciones forales. Líquido a ingresar incluido el 1er fraccionamiento del art. 19.1 LIS. Gipuzkoa. [03322]</t>
  </si>
  <si>
    <t>Determinación del líquido a ingresar o devolver en cada una de las Administraciones forales. Líquido a ingresar incluido el 1er fraccionamiento del art. 19.1 LIS. Bizkaia. [03323]</t>
  </si>
  <si>
    <t>Determinación del líquido a ingresar o devolver en cada una de las Administraciones forales. Líquido a ingresar incluido el 1er fraccionamiento del art. 19.1 LIS. Navarra. [03324]</t>
  </si>
  <si>
    <t>Determinación del líquido a ingresar o devolver en cada una de las Administraciones forales. Líquido a ingresar incluido el 1er fraccionamiento del art. 19.1 LIS.  [02801]</t>
  </si>
  <si>
    <t>&lt;/T22016000&gt;</t>
  </si>
  <si>
    <t>Determinación del líquido a ingresar o a devolver a cada una de las Administraciones forales (continuación). Araba. Abono por conversión de activos por impuesto diferido [03373]</t>
  </si>
  <si>
    <t>Determinación del líquido a ingresar o a devolver a cada una de las Administraciones forales (continuación). Gipuzkoa. Abono por conversión de activos por impuesto diferido [03374]</t>
  </si>
  <si>
    <t>Determinación del líquido a ingresar o a devolver a cada una de las Administraciones forales (continuación). Bizkaia. Abono por conversión de activos por impuesto diferido [03375]</t>
  </si>
  <si>
    <t>Determinación del líquido a ingresar o a devolver a cada una de las Administraciones forales (continuación). Navarra. Abono por conversión de activos por impuesto diferido [03376]</t>
  </si>
  <si>
    <t>Determinación del líquido a ingresar o a devolver a cada una de las Administraciones forales (continuación). Total territorios forales. Abono por conversión de activos por impuesto diferido [03362]</t>
  </si>
  <si>
    <t>Determinación del líquido a ingresar o a devolver a cada una de las Administraciones forales (continuación). Araba. Compensación por conversión de activos por impuesto diferido [03377]</t>
  </si>
  <si>
    <t>Determinación del líquido a ingresar o a devolver a cada una de las Administraciones forales (continuación). . Gipuzkoa. Compensación por conversión de activos por impuesto diferido [03378]</t>
  </si>
  <si>
    <t>Determinación del líquido a ingresar o a devolver a cada una de las Administraciones forales (continuación). . Bizkaia. Compensación por conversión de activos por impuesto diferido [03379]</t>
  </si>
  <si>
    <t>Determinación del líquido a ingresar o a devolver a cada una de las Administraciones forales (continuación). . Navarra. Compensación por conversión de activos por impuesto diferido [03380]</t>
  </si>
  <si>
    <t>Determinación del líquido a ingresar o a devolver a cada una de las Administraciones forales (continuación).Total territorios forales.. Compensación por conversión de activos por impuesto diferido [03364]</t>
  </si>
  <si>
    <t>Determinación del líquido a ingresar o a devolver a cada una de las Administraciones forales (continuación). Araba. Complementaria: Devolución acordada/compensada [03325]</t>
  </si>
  <si>
    <t>Determinación del líquido a ingresar o a devolver a cada una de las Administraciones forales (continuación). . Gipuzkoa. Complementaria: Devolución acordada/compensada [02173]</t>
  </si>
  <si>
    <t>Determinación del líquido a ingresar o a devolver a cada una de las Administraciones forales (continuación). . Bizkaia. Complementaria: Devolución acordada/compensada [02174]</t>
  </si>
  <si>
    <t>Determinación del líquido a ingresar o a devolver a cada una de las Administraciones forales (continuación). . Navarra. Complementaria: Devolución acordada/compensada [02175]</t>
  </si>
  <si>
    <t>Determinación del líquido a ingresar o a devolver a cada una de las Administraciones forales (continuación). Total territorios forales.. Complementaria: Devolución acordada/compensada [02804]</t>
  </si>
  <si>
    <t>Determinación del líquido a ingresar o a devolver a cada una de las Administraciones forales (continuación). Araba. Resultado de conversión de AID tras regularización: Abono [02176]</t>
  </si>
  <si>
    <t>Determinación del líquido a ingresar o a devolver a cada una de las Administraciones forales (continuación). . Gipuzkoa. Resultado de conversión de AID tras regularización: Abono [02177]</t>
  </si>
  <si>
    <t>Determinación del líquido a ingresar o a devolver a cada una de las Administraciones forales (continuación). . Bizkaia. Resultado de conversión de AID tras regularización: Abono  [02178]</t>
  </si>
  <si>
    <t>Determinación del líquido a ingresar o a devolver a cada una de las Administraciones forales (continuación). . Navarra. Resultado de conversión de AID tras regularización: Abono [02179]</t>
  </si>
  <si>
    <t>Determinación del líquido a ingresar o a devolver a cada una de las Administraciones forales (continuación). Total territorios forales.. Resultado de conversión de AID tras regularización: Abono [02807]</t>
  </si>
  <si>
    <t>Determinación del líquido a ingresar o a devolver a cada una de las Administraciones forales (continuación). Araba. Resultado de conversión de AID tras regularización: Compensación [02180]</t>
  </si>
  <si>
    <t>Determinación del líquido a ingresar o a devolver a cada una de las Administraciones forales (continuación). . Gipuzkoa. Resultado de conversión de AID tras regularización: Compensación [02181]</t>
  </si>
  <si>
    <t>Determinación del líquido a ingresar o a devolver a cada una de las Administraciones forales (continuación). . Bizkaia. Resultado de conversión de AID tras regularización: Compensación  [02182]</t>
  </si>
  <si>
    <t>Determinación del líquido a ingresar o a devolver a cada una de las Administraciones forales (continuación). . Navarra. Resultado de conversión de AID tras regularización: Compensación [02183]</t>
  </si>
  <si>
    <t>Determinación del líquido a ingresar o a devolver a cada una de las Administraciones forales (continuación). Total territorios forales.. Resultado de conversión de AID tras regularización: Compensación [02810]</t>
  </si>
  <si>
    <t>Determinación del líquido a ingresar o a devolver a cada una de las Administraciones forales (continuación). Araba. Resultado de conversión de AID tras regularización: A ingresar [02184]</t>
  </si>
  <si>
    <t>Determinación del líquido a ingresar o a devolver a cada una de las Administraciones forales (continuación). . Gipuzkoa. Resultado de conversión de AID tras regularización: A ingresar [02185]</t>
  </si>
  <si>
    <t>Determinación del líquido a ingresar o a devolver a cada una de las Administraciones forales (continuación). . Bizkaia. Resultado de conversión de AID tras regularización: A ingresar  [02186]</t>
  </si>
  <si>
    <t>Determinación del líquido a ingresar o a devolver a cada una de las Administraciones forales (continuación). . Navarra. Resultado de conversión de AID tras regularización: A ingresar [02187]</t>
  </si>
  <si>
    <t>Determinación del líquido a ingresar o a devolver a cada una de las Administraciones forales (continuación). Total territorios forales.. Resultado de conversión de AID tras regularización: A ingresar [02813]</t>
  </si>
  <si>
    <t>&lt;/T22016001&gt;</t>
  </si>
  <si>
    <t>Impuesto Sobre Sociedades. Régimen de consolidación Fiscal. DOCUMENTO DE INGRESO O DEVOLUCIÓN</t>
  </si>
  <si>
    <t>DI</t>
  </si>
  <si>
    <t xml:space="preserve">Cuenta corriente tributaria </t>
  </si>
  <si>
    <t>Devengo(2) - Ejercicio.{DID_ejer}</t>
  </si>
  <si>
    <t>Devengo (2). Tipo de ejercicio. {DID_tipo_ejer}</t>
  </si>
  <si>
    <t>Devengo(2). Período Impositivo {DID_periodo}</t>
  </si>
  <si>
    <t>Devengo (2).Período Impositivo fecha de inicio {DID_fi_periodo} (AAAAMMDD)</t>
  </si>
  <si>
    <t>Devengo (2). Período Impositivo fecha fin {DID_ff_periodo} (AAAAMMDD)</t>
  </si>
  <si>
    <t>Identificación (1) - NIF. {DID_id_NIF}</t>
  </si>
  <si>
    <t xml:space="preserve">Identificación (1) - Apellidos  o Razón Social. {DID_id_apellidos} </t>
  </si>
  <si>
    <t>Identificación (1) - Nombre {DID_id_nombre}</t>
  </si>
  <si>
    <t>Liquidación (3)-  Opción de fraccionamiento art. 19.1 LIS. Líquido a ingresar incluido el 1er fraccionamiento del art. 19.1 LIS: Estado. Estado [02800]</t>
  </si>
  <si>
    <t>Devolución (4) - Modalidad de devolución {DID_modalidad_devolucion}</t>
  </si>
  <si>
    <t>[&lt;blanco&gt;,D,R,X]</t>
  </si>
  <si>
    <t>Devolución (4) - Importe a devolver. {DID_dev_importe} [D]</t>
  </si>
  <si>
    <t>Devolución(4) - Marca SEPA</t>
  </si>
  <si>
    <t>0,1,2,3</t>
  </si>
  <si>
    <t>Devolución (4) - Código IBAN - Bloque. {DID_dev_iban}</t>
  </si>
  <si>
    <t>Devolución (4) - Código SWIFT-BIC. {DID_dev_swift_bic} (sólo Resto de paises/no SEPA)</t>
  </si>
  <si>
    <t>Devolución (4) - Resto países- Banco/Name of the bank</t>
  </si>
  <si>
    <t>Devolución (4) - Resto países - Dirección del banco/Address of the bank</t>
  </si>
  <si>
    <t>Devolución (4) - Resto países - Ciudad/City</t>
  </si>
  <si>
    <t>Devolución (4) - Resto países - País/Country</t>
  </si>
  <si>
    <t>Devolución (5) - Resto países - Código País/Country Code</t>
  </si>
  <si>
    <t>Ingreso (5) - Modalidad de ingreso. {DID_modalidad_ingreso}</t>
  </si>
  <si>
    <t>[&lt;blanco&gt;,I,U]</t>
  </si>
  <si>
    <t>Ingreso (5) - Importe a ingresar. {DID_ing_efectivo} [I]</t>
  </si>
  <si>
    <t>Ingreso (5) - Código IBAN - Bloque. {DID_ing_iban}</t>
  </si>
  <si>
    <t>Abono/Compensación(6). Abono por conversión de activos por impuesto diferido (Art. 130 L.I.S.) [A]</t>
  </si>
  <si>
    <t>Abono/Compensación(6). Compensación por conversión de activos por impuesto diferido (Art. 130 L.I.S.) [C]</t>
  </si>
  <si>
    <t>Abono/Compensación(6). Resultado de conversión de AID tras regularización: Abono [02806]</t>
  </si>
  <si>
    <t>Abono/Compensación(6). Resultado de conversión de AID tras regularización: Compensación [02809]</t>
  </si>
  <si>
    <t>Abono/Compensación(6). Resultado de conversión de AID tras regularización: A ingresar [02812]</t>
  </si>
  <si>
    <t>Cuota Cero (7). {DID_cuota_cero}</t>
  </si>
  <si>
    <t>&lt;/T220DID00&gt;</t>
  </si>
  <si>
    <t xml:space="preserve">Marca SEPA </t>
  </si>
  <si>
    <t>1- Cuenta España</t>
  </si>
  <si>
    <t>2-Unión Europea SEPA</t>
  </si>
  <si>
    <t>3-Resto Países</t>
  </si>
  <si>
    <t>0-No se trata de una declaración a devolver</t>
  </si>
  <si>
    <t>Resultado de la autoliquidación.Deducciones por reinversión. Total. Deducción pendiente de aplicar al inicio del ejercicio [00841]</t>
  </si>
  <si>
    <t>Deducciones por reinversión. Total.Deducción aplicada en el ejercicio. [00585]</t>
  </si>
  <si>
    <t>Deducciones por reinversión. Total.Deducción pendiente de aplicar. [00843]</t>
  </si>
  <si>
    <t>DEDUCCIÓN POR INVERSIÓN DE BENEFICIOS (Art. 37 LIS). Deducción pendiente de aplicar al inicio del ejercicio o Deducción generada en el ejercicio. Total [00469]</t>
  </si>
  <si>
    <t>DEDUCCIÓN POR INVERSIÓN DE BENEFICIOS (Art. 37 LIS). Deducción aplicada en el ejercicio. Total [00470]</t>
  </si>
  <si>
    <t>DEDUCCIÓN POR INVERSIÓN DE BENEFICIOS (Art. 37 LIS). Deducción pendiente de aplicación. Total [00471]</t>
  </si>
  <si>
    <t>Cálculo de porcentajes de tributación. Volúmenes de operaciones realizado en cada territorio.Total.Álava [00052]</t>
  </si>
  <si>
    <t>Cálculo de porcentajes de tributación. Volúmenes de operaciones realizado en cada territorio.Total.Guipuzcoa [00053]</t>
  </si>
  <si>
    <t>Cálculo de porcentajes de tributación. Volúmenes de operaciones realizado en cada territorio.Total.Vizcaya [00054]</t>
  </si>
  <si>
    <t>Cálculo de porcentajes de tributación. Volúmenes de operaciones realizado en cada territorio.Total.Navarra [00055]</t>
  </si>
  <si>
    <t>Cálculo de porcentajes de tributación. Volúmenes de operaciones realizado en cada territorio.Total.Territorio común [00056]</t>
  </si>
  <si>
    <t>Cálculo de porcentajes de tributación. Volúmenes de operaciones realizado en cada territorio. Porcentajes de tributacion. Álava [00626]</t>
  </si>
  <si>
    <t>Cálculo de porcentajes de tributación. Volúmenes de operaciones realizado en cada territorio. Porcentajes de tributacion. Guipuzcoa [00627]</t>
  </si>
  <si>
    <t>Cálculo de porcentajes de tributación. Volúmenes de operaciones realizado en cada territorio. Porcentajes de tributacion. Vizcaya [00628]</t>
  </si>
  <si>
    <t>Cálculo de porcentajes de tributación. Volúmenes de operaciones realizado en cada territorio. Porcentajes de tributacion. Navarra [00629]</t>
  </si>
  <si>
    <t>Cálculo de porcentajes de tributación. Volúmenes de operaciones realizado en cada territorio. Porcentajes de tributacion. Territorio común [00625]</t>
  </si>
  <si>
    <t>Deducciones doble imposición internacional LIS. DI interna. períodos anteriores. DI interna 2023. Deducción pendiente [02198]</t>
  </si>
  <si>
    <t>Deducciones por producciones cinematográficas extranjeras en Canarias (art. 36.2 LIS y DA 14ª Ley 19/1994). Deducción pendiente/generada. TOTAL. [06726]</t>
  </si>
  <si>
    <t>BASES IMPONIBLES NEGATIVAS DEL GRUPO PENDIENTES DE COMPENSACIÓN. Pendiente de aplicación a principio de período. Total [00224]</t>
  </si>
  <si>
    <t>BASES IMPONIBLES NEGATIVAS DEL GRUPO PENDIENTES DE COMPENSACIÓN. Aplicado en esta liquidación. Total [00362]</t>
  </si>
  <si>
    <t>BASES IMPONIBLES NEGATIVAS DEL GRUPO PENDIENTES DE COMPENSACIÓN. Pendiente de aplicación en periodos futuros. Total [00226]</t>
  </si>
  <si>
    <t>Deducciones I + D + i excluidas de límite. Opción art. 39.2 LIS. 2013: Investigación y desarrollo (CTE). Deducción pendiente [06376]</t>
  </si>
  <si>
    <t>Deducciones I + D + i excluidas de límite. Opción art. 39.2 LIS. 2013: Investigación y desarrollo (CTE). Deducción reducida [06377]</t>
  </si>
  <si>
    <t>Deducciones I + D + i excluidas de límite. Opción art. 39.2 LIS. 2013: Investigación y desarrollo (CTE). Importe deducible en cuota [06378]</t>
  </si>
  <si>
    <t>Deducciones I + D + i excluidas de límite. Opción art. 39.2 LIS. 2013: Investigación y desarrollo (CTE). Abono por insuficiencia de cuota [06379]</t>
  </si>
  <si>
    <t xml:space="preserve">Deducciones I + D + i excluidas de límite. Opción art. 39.2 LIS. 2013: Innovación tecnológica (ITE). Deducción pendiente [06380] </t>
  </si>
  <si>
    <t>Deducciones I + D + i excluidas de límite. Opción art. 39.2 LIS. 2013: Innovación tecnológica (ITE). Deducción reducida [06381]</t>
  </si>
  <si>
    <t>Deducciones I + D + i excluidas de límite. Opción art. 39.2 LIS. 2013: Innovación tecnológica (ITE). Importe deducible en cuota [06382]</t>
  </si>
  <si>
    <t>Deducciones I + D + i excluidas de límite. Opción art. 39.2 LIS. 2013: Innovación tecnológica (ITE). Abono por insuficiencia de cuota [06383]</t>
  </si>
  <si>
    <t>Deducciones I + D + i excluidas de límite. Opción art. 39.2 LIS. 2014: Investigación y desarrollo (CTE). Deducción pendiente [06384]</t>
  </si>
  <si>
    <t>Deducciones I + D + i excluidas de límite. Opción art. 39.2 LIS. 2014: Investigación y desarrollo (CTE). Deducción reducida [06385]</t>
  </si>
  <si>
    <t>Deducciones I + D + i excluidas de límite. Opción art. 39.2 LIS. 2014: Investigación y desarrollo (CTE). Importe deducible en cuota [06386]</t>
  </si>
  <si>
    <t>Deducciones I + D + i excluidas de límite. Opción art. 39.2 LIS. 2014: Investigación y desarrollo (CTE). Abono por insuficiencia de cuota [06387]</t>
  </si>
  <si>
    <t>Deducciones I + D + i excluidas de límite. Opción art. 39.2 LIS. 2014: Innovación tecnológica (ITE). Deducción pendiente [06388]</t>
  </si>
  <si>
    <t>Deducciones I + D + i excluidas de límite. Opción art. 39.2 LIS. 2014: Innovación tecnológica (ITE). Deducción reducida [06389]</t>
  </si>
  <si>
    <t>Deducciones I + D + i excluidas de límite. Opción art. 39.2 LIS. 2014: Innovación tecnológica (ITE). Importe deducible en cuota [06390]</t>
  </si>
  <si>
    <t>Deducciones I + D + i excluidas de límite. Opción art. 39.2 LIS. 2014: Innovación tecnológica (ITE). Abono por insuficiencia de cuota [06391]</t>
  </si>
  <si>
    <t>Deducciones I + D + i excluidas de límite. Opción art. 39.2 LIS. 2015: Investigación y desarrollo (CTE). Deducción reducida [06393]</t>
  </si>
  <si>
    <t>Deducciones I + D + i excluidas de límite. Opción art. 39.2 LIS. 2015: Investigación y desarrollo (CTE). Importe deducible en cuota [06394]</t>
  </si>
  <si>
    <t>Deducciones I + D + i excluidas de límite. Opción art. 39.2 LIS. 2015: Investigación y desarrollo (CTE). Abono por insuficiencia de cuota [06395]</t>
  </si>
  <si>
    <t>Deducciones I + D + i excluidas de límite. Opción art. 39.2 LIS. 2015: Innovación tecnológica (ITE). Deducción pendiente [06396]</t>
  </si>
  <si>
    <t>Deducciones I + D + i excluidas de límite. Opción art. 39.2 LIS. 2015: Innovación tecnológica (ITE). Deducción reducida [06397]</t>
  </si>
  <si>
    <t>Deducciones I + D + i excluidas de límite. Opción art. 39.2 LIS. 2015: Innovación tecnológica (ITE). Importe deducible en cuota [06398]</t>
  </si>
  <si>
    <t>Deducciones I + D + i excluidas de límite. Opción art. 39.2 LIS. 2015: Innovación tecnológica (ITE). Abono por insuficiencia de cuota [06399]</t>
  </si>
  <si>
    <t>Deducciones I + D + i excluidas de límite. Opción art. 39.2 LIS. 2016: Investigación y desarrollo (CTE). Deducción reducida [00631]</t>
  </si>
  <si>
    <t>Deducciones I + D + i excluidas de límite. Opción art. 39.2 LIS. 2016: Investigación y desarrollo (CTE). Importe deducible en cuota [00632]</t>
  </si>
  <si>
    <t>Deducciones I + D + i excluidas de límite. Opción art. 39.2 LIS. 2016: Investigación y desarrollo (CTE). Abono por insuficiencia de cuota [00633]</t>
  </si>
  <si>
    <t>Deducciones I + D + i excluidas de límite. Opción art. 39.2 LIS. 2016: Innovación tecnológica (ITE). Deducción pendiente [00634]</t>
  </si>
  <si>
    <t>Deducciones I + D + i excluidas de límite. Opción art. 39.2 LIS. 2016: Innovación tecnológica (ITE). Deducción reducida [00635]</t>
  </si>
  <si>
    <t>Deducciones I + D + i excluidas de límite. Opción art. 39.2 LIS. 2016: Innovación tecnológica (ITE). Importe deducible en cuota [02338]</t>
  </si>
  <si>
    <t>Deducciones I + D + i excluidas de límite. Opción art. 39.2 LIS. 2016: Innovación tecnológica (ITE). Abono por insuficiencia de cuota [02339]</t>
  </si>
  <si>
    <t>Deducciones I + D + i excluidas de límite. Opción art. 39.2 LIS. 2017: Investigación y desarrollo (CTE). Deducción reducida [00874]</t>
  </si>
  <si>
    <t>Deducciones I + D + i excluidas de límite. Opción art. 39.2 LIS. 2017: Investigación y desarrollo (CTE). Importe deducible en cuota [00875]</t>
  </si>
  <si>
    <t>Deducciones I + D + i excluidas de límite. Opción art. 39.2 LIS. 2017: Investigación y desarrollo (CTE). Abono por insuficiencia de cuota [00876]</t>
  </si>
  <si>
    <t>Deducciones I + D + i excluidas de límite. Opción art. 39.2 LIS. 2017: Innovación tecnológica (ITE). Deducción pendiente [00877]</t>
  </si>
  <si>
    <t>Deducciones I + D + i excluidas de límite. Opción art. 39.2 LIS. 2017: Innovación tecnológica (ITE). Deducción reducida [00878]</t>
  </si>
  <si>
    <t>Deducciones I + D + i excluidas de límite. Opción art. 39.2 LIS. 2017: Innovación tecnológica (ITE). Importe deducible en cuota [00879]</t>
  </si>
  <si>
    <t>Deducciones I + D + i excluidas de límite. Opción art. 39.2 LIS. 2017: Innovación tecnológica (ITE). Abono por insuficiencia de cuota [00880]</t>
  </si>
  <si>
    <t>Deducciones I + D + i excluidas de límite. Opción art. 39.2 LIS. 2018: Investigación y desarrollo (CTE). Deducción reducida [03726]</t>
  </si>
  <si>
    <t>Deducciones I + D + i excluidas de límite. Opción art. 39.2 LIS. 2019: Investigación y desarrollo (CTE). Importe deducible en cuota [03727]</t>
  </si>
  <si>
    <t>Deducciones I + D + i excluidas de límite. Opción art. 39.2 LIS. 2019: Investigación y desarrollo (CTE). Abono por insuficiencia de cuota [03728]</t>
  </si>
  <si>
    <t>Deducciones I + D + i excluidas de límite. Opción art. 39.2 LIS. 2019: Innovación tecnológica (ITE). Deducción pendiente [03729]</t>
  </si>
  <si>
    <t>Deducciones I + D + i excluidas de límite. Opción art. 39.2 LIS. 2018: Innovación tecnológica (ITE). Deducción reducida [03730]</t>
  </si>
  <si>
    <t>Deducciones I + D + i excluidas de límite. Opción art. 39.2 LIS. 2018: Innovación tecnológica (ITE). Importe deducible en cuota [03731]</t>
  </si>
  <si>
    <t>Deducciones I + D + i excluidas de límite. Opción art. 39.2 LIS. 2018: Innovación tecnológica (ITE). Abono por insuficiencia de cuota [03732]</t>
  </si>
  <si>
    <t>Deducciones I + D + i excluidas de límite. Opción art. 39.2 LIS. 2019: Investigación y desarrollo (CTE). Deducción reducida [01838]</t>
  </si>
  <si>
    <t>Deducciones I + D + i excluidas de límite. Opción art. 39.2 LIS. 2019: Investigación y desarrollo (CTE). Importe deducible en cuota [01839]</t>
  </si>
  <si>
    <t>Deducciones I + D + i excluidas de límite. Opción art. 39.2 LIS. 2019: Innovación tecnológica (CTE). Abono por insuficiencia de cuota [01840]</t>
  </si>
  <si>
    <t>Deducciones I + D + i excluidas de límite. Opción art. 39.2 LIS. 2019: Innovación tecnológica (ITE). Deducción pendiente [01847]</t>
  </si>
  <si>
    <t>Deducciones I + D + i excluidas de límite. Opción art. 39.2 LIS. 2019: Innovación tecnológica (ITE). Deducción reducida [01848]</t>
  </si>
  <si>
    <t>Deducciones I + D + i excluidas de límite. Opción art. 39.2 LIS. 2019: Innovación tecnológica (ITE). Importe deducible en cuota [01860]</t>
  </si>
  <si>
    <t>Deducciones I + D + i excluidas de límite. Opción art. 39.2 LIS. 2019: Innovación tecnológica (ITE). Abono por insuficiencia de cuota [01866]</t>
  </si>
  <si>
    <t>Deducciones I + D + i excluidas de límite. Opción art. 39.2 LIS. 2020: Investigación y desarrollo (CTE). Deducción reducida [04194]</t>
  </si>
  <si>
    <t>Deducciones I + D + i excluidas de límite. Opción art. 39.2 LIS. 2020: Investigación y desarrollo (CTE). Importe deducible en cuota [04195]</t>
  </si>
  <si>
    <t>Deducciones I + D + i excluidas de límite. Opción art. 39.2 LIS. 2020: Innovación tecnológica (ITE). Deducción pendiente [04197]</t>
  </si>
  <si>
    <t>Deducciones I + D + i excluidas de límite. Opción art. 39.2 LIS. 2020: Innovación tecnológica (ITE). Deducción reducida [04198]</t>
  </si>
  <si>
    <t>Deducciones I + D + i excluidas de límite. Opción art. 39.2 LIS. 2020: Innovación tecnológica (ITE). Importe deducible en cuota [04199]</t>
  </si>
  <si>
    <t>Deducciones I + D + i excluidas de límite. Opción art. 39.2 LIS. 2020: Innovación tecnológica (ITE). Abono por insuficiencia de cuota [04200]</t>
  </si>
  <si>
    <t>Deducciones I + D + i excluidas de límite. Opción art. 39.2 LIS. 2021:  Investigación y desarrollo (CTE). Deducción pendiente  [02614]</t>
  </si>
  <si>
    <t>Deducciones I + D + i excluidas de límite. Opción art. 39.2 LIS. 2021:  Investigación y desarrollo (CTE). Abono por insuficiencia de cuota [02617]</t>
  </si>
  <si>
    <t>Deducciones I + D + i excluidas de límite. Opción art. 39.2 LIS. 2022: Investigación y desarrollo (CTE). Deducción pendiente [07311]</t>
  </si>
  <si>
    <t>Deducciones I + D + i excluidas de límite. Opción art. 39.2 LIS. 2022: Investigación y desarrollo (CTE). Deducción reducida [07312]</t>
  </si>
  <si>
    <t>Deducciones I + D + i excluidas de límite. Opción art. 39.2 LIS. 2022: Investigación y desarrollo (CTE). Importe deducible en cuota [07313]</t>
  </si>
  <si>
    <t>Deducciones I + D + i excluidas de límite. Opción art. 39.2 LIS. 2022: Investigación y desarrollo (CTE). Abono por insuficiencia de cuota [07314]</t>
  </si>
  <si>
    <t>Deducciones I + D + i excluidas de límite. Opción art. 39.2 LIS. 2022:  Innovación tecnológica (ITE). Deducción pendiente  [07315]</t>
  </si>
  <si>
    <t>Deducciones I + D + i excluidas de límite. Opción art. 39.2 LIS. 2022:  Innovación tecnológica (ITE) . Deducción reducida [07316]</t>
  </si>
  <si>
    <t>Deducciones I + D + i excluidas de límite. Opción art. 39.2 LIS. 2022:  Innovación tecnológica (ITE). Importe deducible en cuota  [07317]</t>
  </si>
  <si>
    <t>Deducciones I + D + i excluidas de límite. Opción art. 39.2 LIS. 2022:  Innovación tecnológica (ITE). Abono por insuficiencia de cuota  [07318]</t>
  </si>
  <si>
    <t>Deducciones I + D + i excluidas de límite. Opción art. 39.2 LIS. Total. Deducción pendiente [06400]</t>
  </si>
  <si>
    <t>Deducciones I + D + i excluidas de límite. Opción art. 39.2 LIS. Total. Deducción reducida [06401]</t>
  </si>
  <si>
    <t>Deducciones I + D + i excluidas de límite. Opción art. 39.2 LIS. Total. Importe deducible en cuota [06402]</t>
  </si>
  <si>
    <t>Deducciones I + D + i excluidas de límite. Opción art. 39.2 LIS. Total. Abono por insuficiencia de cuota [06403]</t>
  </si>
  <si>
    <t>Deducción por reversión de medidas temporales (DT 37ª.1 LIS).2015. Base de deducción [06149]</t>
  </si>
  <si>
    <t>Deducción por reversión de medidas temporales (DT 37ª.1 LIS).2015.Importe generado/pendiente al principio del periodo [06150]</t>
  </si>
  <si>
    <t>Deducción por reversión de medidas temporales (DT 37ª.1 LIS).2015.Importe aplicado [06151]</t>
  </si>
  <si>
    <t>Deducción por reversión de medidas temporales (DT 37ª.1 LIS).2015.Importe pendiente [06152]</t>
  </si>
  <si>
    <t>Deducción por reversión de medidas temporales (DT 37ª.1 LIS).2016. Base de deducción [06153]</t>
  </si>
  <si>
    <t>Deducción por reversión de medidas temporales (DT 37ª.1 LIS).2016.Importe generado/pendiente al principio del periodo [06154]</t>
  </si>
  <si>
    <t>Deducción por reversión de medidas temporales (DT 37ª.1 LIS).2016.Importe aplicado [06155]</t>
  </si>
  <si>
    <t>Deducción por reversión de medidas temporales (DT 37ª.1 LIS).2016.Importe pendiente [06156]</t>
  </si>
  <si>
    <t>Deducción por reversión de medidas temporales (DT 37ª.1 LIS).2017. Base de deducción [02422]</t>
  </si>
  <si>
    <t>Deducción por reversión de medidas temporales (DT 37ª.1 LIS).2017.Importe generado/pendiente al principio del periodo [02423]</t>
  </si>
  <si>
    <t>Deducción por reversión de medidas temporales (DT 37ª.1 LIS).2017.Importe aplicado [00663]</t>
  </si>
  <si>
    <t>Deducción por reversión de medidas temporales (DT 37ª.1 LIS).2017.Importe pendiente [00664]</t>
  </si>
  <si>
    <t>Deducción por reversión de medidas temporales (DT 37ª.1 LIS).2018. Base de deducción [00881]</t>
  </si>
  <si>
    <t>Deducción por reversión de medidas temporales (DT 37ª.1 LIS).2018.Importe generado/pendiente al principio del periodo [00882]</t>
  </si>
  <si>
    <t>Deducción por reversión de medidas temporales (DT 37ª.1 LIS).2018.Importe aplicado [00883]</t>
  </si>
  <si>
    <t>Deducción por reversión de medidas temporales (DT 37ª.1 LIS).2018.Importe pendiente [00884]</t>
  </si>
  <si>
    <t>Deducción por reversión de medidas temporales (DT 37ª.1 LIS).2019. Base de deducción [03736]</t>
  </si>
  <si>
    <t>Deducción por reversión de medidas temporales (DT 37ª.1 LIS).2019.Importe generado/pendiente al principio del periodo [03737]</t>
  </si>
  <si>
    <t>Deducción por reversión de medidas temporales (DT 37ª.1 LIS).2019.Importe aplicado [03738]</t>
  </si>
  <si>
    <t>Deducción por reversión de medidas temporales (DT 37ª.1 LIS).2019.Importe pendiente [03739]</t>
  </si>
  <si>
    <t>Deducción por reversión de medidas temporales (DT 37ª.1 LIS).2020. Base de deducción [01875]</t>
  </si>
  <si>
    <t>Deducción por reversión de medidas temporales (DT 37ª.1 LIS).2020.Importe generado/pendiente al principio del periodo [01876]</t>
  </si>
  <si>
    <t>Deducción por reversión de medidas temporales (DT 37ª.1 LIS).2020.Importe aplicado [01881]</t>
  </si>
  <si>
    <t>Deducción por reversión de medidas temporales (DT 37ª.1 LIS).2020.Importe pendiente [01882]</t>
  </si>
  <si>
    <t>Deducción por reversión de medidas temporales (DT 37ª.1 LIS).2021. Base de deducción [04204]</t>
  </si>
  <si>
    <t>Deducción por reversión de medidas temporales (DT 37ª.1 LIS).2021.Importe generado/pendiente al principio del periodo [04205]</t>
  </si>
  <si>
    <t>Deducción por reversión de medidas temporales (DT 37ª.1 LIS).2021.Importe aplicado [04206]</t>
  </si>
  <si>
    <t>Deducción por reversión de medidas temporales (DT 37ª.1 LIS).2021.Importe pendiente [04207]</t>
  </si>
  <si>
    <t>Deducción por reversión de medidas temporales (DT 37ª.1 LIS).2022. Base de deducción [02622]</t>
  </si>
  <si>
    <t>Deducción por reversión de medidas temporales (DT 37ª.1 LIS).2022.Importe generado/pendiente al principio del periodo [02623]</t>
  </si>
  <si>
    <t>Deducción por reversión de medidas temporales (DT 37ª.1 LIS).2022.Importe aplicado [02624]</t>
  </si>
  <si>
    <t>Deducción por reversión de medidas temporales (DT 37ª.1 LIS).2022.Importe pendiente [02625]</t>
  </si>
  <si>
    <t>Deducción por reversión de medidas temporales (DT 37ª.1 LIS). Total. Base de deducción [06157]</t>
  </si>
  <si>
    <t>Deducción por reversión de medidas temporales (DT 37ª.1 LIS). Total. Importe generado/pendiente al principio del periodo [06158]</t>
  </si>
  <si>
    <t>Deducción por reversión de medidas temporales (DT 37ª.1 LIS). Total. Importe aplicado  [06159]</t>
  </si>
  <si>
    <t>Deducción por reversión de medidas temporales (DT 37ª.1 LIS). Total.Importe pendiente[06160]</t>
  </si>
  <si>
    <t>Deducción por reversión de medidas temporales (DT 37ª.2 LIS).2015. Base de deducción [06161]</t>
  </si>
  <si>
    <t>Deducción por reversión de medidas temporales (DT 37ª.2 LIS).2015.Importe generado/pendiente al principio del periodo [06162]</t>
  </si>
  <si>
    <t>Deducción por reversión de medidas temporales (DT 37ª.2 LIS).2015.Importe aplicado [06163]</t>
  </si>
  <si>
    <t>Deducción por reversión de medidas temporales (DT 37ª.2 LIS).2015.Importe pendiente [06164]</t>
  </si>
  <si>
    <t>Deducción por reversión de medidas temporales (DT 37ª.2 LIS).2016. Base de deducción [06165]</t>
  </si>
  <si>
    <t>Deducción por reversión de medidas temporales (DT 37ª.2 LIS).2016.Importe generado/pendiente al principio del periodo [06166]</t>
  </si>
  <si>
    <t>Deducción por reversión de medidas temporales (DT 37ª.2 LIS).2016.Importe aplicado [06167]</t>
  </si>
  <si>
    <t>Deducción por reversión de medidas temporales (DT 37ª.2 LIS).2016.Importe pendiente [06168]</t>
  </si>
  <si>
    <t>Deducción por reversión de medidas temporales (DT 37ª.2 LIS).2017. Base de deducción [00665]</t>
  </si>
  <si>
    <t>Deducción por reversión de medidas temporales (DT 37ª.2 LIS).2017.Importe generado/pendiente al principio del periodo [00666]</t>
  </si>
  <si>
    <t>Deducción por reversión de medidas temporales (DT 37ª.2 LIS).2017.Importe aplicado [00667]</t>
  </si>
  <si>
    <t>Deducción por reversión de medidas temporales (DT 37ª.2 LIS).2017.Importe pendiente [00668]</t>
  </si>
  <si>
    <t>Deducción por reversión de medidas temporales (DT 37ª.2 LIS).2018. Base de deducción [00885]</t>
  </si>
  <si>
    <t>Deducción por reversión de medidas temporales (DT 37ª.2 LIS).2018.Importe generado/pendiente al principio del periodo [00886]</t>
  </si>
  <si>
    <t>Deducción por reversión de medidas temporales (DT 37ª.2 LIS).2018.Importe aplicado [00887]</t>
  </si>
  <si>
    <t>Deducción por reversión de medidas temporales (DT 37ª.2 LIS).2018.Importe pendiente [00888]</t>
  </si>
  <si>
    <t>Deducción por reversión de medidas temporales (DT 37ª.2 LIS).2019. Base de deducción [03740]</t>
  </si>
  <si>
    <t>Deducción por reversión de medidas temporales (DT 37ª.2 LIS).2019.Importe generado/pendiente al principio del periodo [03741]</t>
  </si>
  <si>
    <t>Deducción por reversión de medidas temporales (DT 37ª.2 LIS).2019.Importe aplicado [03742]</t>
  </si>
  <si>
    <t>Deducción por reversión de medidas temporales (DT 37ª.2 LIS).2019.Importe pendiente [03743]</t>
  </si>
  <si>
    <t>Deducción por reversión de medidas temporales (DT 37ª.2 LIS).2020. Base de deducción [01883]</t>
  </si>
  <si>
    <t>Deducción por reversión de medidas temporales (DT 37ª.2 LIS).2020.Importe generado/pendiente al principio del periodo [01884]</t>
  </si>
  <si>
    <t>Deducción por reversión de medidas temporales (DT 37ª.2 LIS).2020.Importe aplicado [01885]</t>
  </si>
  <si>
    <t>Deducción por reversión de medidas temporales (DT 37ª.2 LIS).2020.Importe pendiente [01886]</t>
  </si>
  <si>
    <t>Deducción por reversión de medidas temporales (DT 37ª.2 LIS).2021. Base de deducción [04208]</t>
  </si>
  <si>
    <t>Deducción por reversión de medidas temporales (DT 37ª.2 LIS).2021.Importe generado/pendiente al principio del periodo [04209]</t>
  </si>
  <si>
    <t>Deducción por reversión de medidas temporales (DT 37ª.2 LIS).2021.Importe aplicado [04210]</t>
  </si>
  <si>
    <t>Deducción por reversión de medidas temporales (DT 37ª.2 LIS).2021.Importe pendiente [04211]</t>
  </si>
  <si>
    <t>Deducción por reversión de medidas temporales (DT 37ª.2 LIS).2022. Base de deducción [02626]</t>
  </si>
  <si>
    <t>Deducción por reversión de medidas temporales (DT 37ª.2 LIS).2022.Importe generado/pendiente al principio del periodo [02627]</t>
  </si>
  <si>
    <t>Deducción por reversión de medidas temporales (DT 37ª.2 LIS).2022.Importe aplicado [02628]</t>
  </si>
  <si>
    <t>Deducción por reversión de medidas temporales (DT 37ª.2 LIS).2022.Importe pendiente [02629]</t>
  </si>
  <si>
    <t>Deducción por reversión de medidas temporales (DT 37ª.2 LIS). Total.Base de deducción [06169]</t>
  </si>
  <si>
    <t>Deducción por reversión de medidas temporales (DT 37ª.2 LIS). Total. Importe generado/pendiente al principio del periodo [06170]</t>
  </si>
  <si>
    <t>Deducción por reversión de medidas temporales (DT 37ª.2 LIS). Total. Importe aplicado [06171]</t>
  </si>
  <si>
    <t>Deducción por reversión de medidas temporales (DT 37ª.2 LIS). Total. Importe pendiente [06172]</t>
  </si>
  <si>
    <t>&lt;/T22014A15&gt;</t>
  </si>
  <si>
    <t>Deducciones I + D + i excluidas de límite. Opción art. 39.2 LIS. 2013: Investigación y desarrollo (CTE). Deducción pendiente [02847]</t>
  </si>
  <si>
    <t>Deducciones I + D + i excluidas de límite. Opción art. 39.2 LIS. 2013: Investigación y desarrollo (CTE). Deducción reducida [02848]</t>
  </si>
  <si>
    <t>Deducciones I + D + i excluidas de límite. Opción art. 39.2 LIS. 2013: Investigación y desarrollo (CTE). Importe deducible en cuota [02849]</t>
  </si>
  <si>
    <t>Deducciones I + D + i excluidas de límite. Opción art. 39.2 LIS. 2013: Investigación y desarrollo (CTE). Abono por insuficiencia de cuota [02850]</t>
  </si>
  <si>
    <t xml:space="preserve">Deducciones I + D + i excluidas de límite. Opción art. 39.2 LIS. 2013: Innovación tecnológica (ITE). Deducción pendiente [02851] </t>
  </si>
  <si>
    <t>Deducciones I + D + i excluidas de límite. Opción art. 39.2 LIS. 2013: Innovación tecnológica (ITE). Deducción reducida [02852]</t>
  </si>
  <si>
    <t>Deducciones I + D + i excluidas de límite. Opción art. 39.2 LIS. 2013: Innovación tecnológica (ITE). Importe deducible en cuota [02853]</t>
  </si>
  <si>
    <t>Deducciones I + D + i excluidas de límite. Opción art. 39.2 LIS. 2013: Innovación tecnológica (ITE). Abono por insuficiencia de cuota [02854]</t>
  </si>
  <si>
    <t>Deducciones I + D + i excluidas de límite. Opción art. 39.2 LIS. 2014: Investigación y desarrollo (CTE). Deducción pendiente [03034]</t>
  </si>
  <si>
    <t>Deducciones I + D + i excluidas de límite. Opción art. 39.2 LIS. 2014: Investigación y desarrollo (CTE). Deducción reducida [03035]</t>
  </si>
  <si>
    <t>Deducciones I + D + i excluidas de límite. Opción art. 39.2 LIS. 2014: Investigación y desarrollo (CTE). Importe deducible en cuota [03036]</t>
  </si>
  <si>
    <t>Deducciones I + D + i excluidas de límite. Opción art. 39.2 LIS. 2014: Investigación y desarrollo (CTE). Abono por insuficiencia de cuota [03037]</t>
  </si>
  <si>
    <t>Deducciones I + D + i excluidas de límite. Opción art. 39.2 LIS. 2014: Innovación tecnológica (ITE). Deducción pendiente [03038]</t>
  </si>
  <si>
    <t>Deducciones I + D + i excluidas de límite. Opción art. 39.2 LIS. 2014: Innovación tecnológica (ITE). Deducción reducida [03039]</t>
  </si>
  <si>
    <t>Deducciones I + D + i excluidas de límite. Opción art. 39.2 LIS. 2014: Innovación tecnológica (ITE). Importe deducible en cuota [03040]</t>
  </si>
  <si>
    <t>Deducciones I + D + i excluidas de límite. Opción art. 39.2 LIS. 2014: Innovación tecnológica (ITE). Abono por insuficiencia de cuota [03041]</t>
  </si>
  <si>
    <t>Deducciones I + D + i excluidas de límite. Opción art. 39.2 LIS. 2015: Investigación y desarrollo (CTE). Deducción reducida [06404]</t>
  </si>
  <si>
    <t>Deducciones I + D + i excluidas de límite. Opción art. 39.2 LIS. 2015: Investigación y desarrollo (CTE). Importe deducible en cuota [06405]</t>
  </si>
  <si>
    <t>Deducciones I + D + i excluidas de límite. Opción art. 39.2 LIS. 2015: Investigación y desarrollo (CTE). Abono por insuficiencia de cuota [06406]</t>
  </si>
  <si>
    <t>Deducciones I + D + i excluidas de límite. Opción art. 39.2 LIS. 2015: Innovación tecnológica (ITE). Deducción pendiente [06174]</t>
  </si>
  <si>
    <t>Deducciones I + D + i excluidas de límite. Opción art. 39.2 LIS. 2015: Innovación tecnológica (ITE). Deducción reducida [06407]</t>
  </si>
  <si>
    <t>Deducciones I + D + i excluidas de límite. Opción art. 39.2 LIS. 2015: Innovación tecnológica (ITE). Importe deducible en cuota [06408]</t>
  </si>
  <si>
    <t>Deducciones I + D + i excluidas de límite. Opción art. 39.2 LIS. 2015: Innovación tecnológica (ITE). Abono por insuficiencia de cuota [06409]</t>
  </si>
  <si>
    <t>Deducciones I + D + i excluidas de límite. Opción art. 39.2 LIS. 2016: Investigación y desarrollo (CTE). Deducción reducida [02440]</t>
  </si>
  <si>
    <t>Deducciones I + D + i excluidas de límite. Opción art. 39.2 LIS. 2016: Investigación y desarrollo (CTE). Importe deducible en cuota [02441]</t>
  </si>
  <si>
    <t>Deducciones I + D + i excluidas de límite. Opción art. 39.2 LIS. 2016: Investigación y desarrollo (CTE). Abono por insuficiencia de cuota [02442]</t>
  </si>
  <si>
    <t>Deducciones I + D + i excluidas de límite. Opción art. 39.2 LIS. 2016: Innovación tecnológica (ITE). Deducción pendiente [02443]</t>
  </si>
  <si>
    <t>Deducciones I + D + i excluidas de límite. Opción art. 39.2 LIS. 2016: Innovación tecnológica (ITE). Deducción reducida [02444]</t>
  </si>
  <si>
    <t>Deducciones I + D + i excluidas de límite. Opción art. 39.2 LIS. 2016: Innovación tecnológica (ITE). Importe deducible en cuota [02445]</t>
  </si>
  <si>
    <t>Deducciones I + D + i excluidas de límite. Opción art. 39.2 LIS. 2016: Innovación tecnológica (ITE). Abono por insuficiencia de cuota [02446]</t>
  </si>
  <si>
    <t>Deducciones I + D + i excluidas de límite. Opción art. 39.2 LIS. 2017: Investigación y desarrollo (CTE). Deducción reducida [00901]</t>
  </si>
  <si>
    <t>Deducciones I + D + i excluidas de límite. Opción art. 39.2 LIS. 2017: Investigación y desarrollo (CTE). Importe deducible en cuota [00902]</t>
  </si>
  <si>
    <t>Deducciones I + D + i excluidas de límite. Opción art. 39.2 LIS. 2017: Investigación y desarrollo (CTE). Abono por insuficiencia de cuota [00903]</t>
  </si>
  <si>
    <t>Deducciones I + D + i excluidas de límite. Opción art. 39.2 LIS. 2017: Innovación tecnológica (ITE). Deducción pendiente [00904]</t>
  </si>
  <si>
    <t>Deducciones I + D + i excluidas de límite. Opción art. 39.2 LIS. 2017: Innovación tecnológica (ITE). Deducción reducida [00905]</t>
  </si>
  <si>
    <t>Deducciones I + D + i excluidas de límite. Opción art. 39.2 LIS. 2017: Innovación tecnológica (ITE). Importe deducible en cuota [00906]</t>
  </si>
  <si>
    <t>Deducciones I + D + i excluidas de límite. Opción art. 39.2 LIS. 2017: Innovación tecnológica (ITE). Abono por insuficiencia de cuota [00907]</t>
  </si>
  <si>
    <t>Deducciones I + D + i excluidas de límite. Opción art. 39.2 LIS. 2018: Investigación y desarrollo (CTE). Deducción reducida [03754]</t>
  </si>
  <si>
    <t>Deducciones I + D + i excluidas de límite. Opción art. 39.2 LIS. 2019: Investigación y desarrollo (CTE). Importe deducible en cuota [03755]</t>
  </si>
  <si>
    <t>Deducciones I + D + i excluidas de límite. Opción art. 39.2 LIS. 2019: Investigación y desarrollo (CTE). Abono por insuficiencia de cuota [03756]</t>
  </si>
  <si>
    <t>Deducciones I + D + i excluidas de límite. Opción art. 39.2 LIS. 2019: Innovación tecnológica (ITE). Deducción pendiente [03757]</t>
  </si>
  <si>
    <t>Deducciones I + D + i excluidas de límite. Opción art. 39.2 LIS. 2018: Innovación tecnológica (ITE). Importe deducible en cuota [03759]</t>
  </si>
  <si>
    <t>Deducciones I + D + i excluidas de límite. Opción art. 39.2 LIS. 2018: Innovación tecnológica (ITE). Abono por insuficiencia de cuota [03760]</t>
  </si>
  <si>
    <t>Deducciones I + D + i excluidas de límite. Opción art. 39.2 LIS. 2019: Investigación y desarrollo (CTE). Deducción reducida [01953]</t>
  </si>
  <si>
    <t>Deducciones I + D + i excluidas de límite. Opción art. 39.2 LIS. 2019: Investigación y desarrollo (CTE). Importe deducible en cuota [01954]</t>
  </si>
  <si>
    <t>Deducciones I + D + i excluidas de límite. Opción art. 39.2 LIS. 2019: Innovación tecnológica (ITE). Deducción pendiente [01956]</t>
  </si>
  <si>
    <t>Deducciones I + D + i excluidas de límite. Opción art. 39.2 LIS. 2019: Innovación tecnológica (ITE). Deducción reducida [01957]</t>
  </si>
  <si>
    <t>Deducciones I + D + i excluidas de límite. Opción art. 39.2 LIS. 2019: Innovación tecnológica (ITE). Importe deducible en cuota [01958]</t>
  </si>
  <si>
    <t>Deducciones I + D + i excluidas de límite. Opción art. 39.2 LIS. 2019: Innovación tecnológica (ITE). Abono por insuficiencia de cuota [01959]</t>
  </si>
  <si>
    <t>Deducciones I + D + i excluidas de límite. Opción art. 39.2 LIS. 2020: Investigación y desarrollo (CTE). Deducción reducida [04222]</t>
  </si>
  <si>
    <t>Deducciones I + D + i excluidas de límite. Opción art. 39.2 LIS. 2020: Investigación y desarrollo (CTE). Importe deducible en cuota [04223]</t>
  </si>
  <si>
    <t>Deducciones I + D + i excluidas de límite. Opción art. 39.2 LIS. 2020: Innovación tecnológica (ITE). Deducción pendiente [04225]</t>
  </si>
  <si>
    <t>Deducciones I + D + i excluidas de límite. Opción art. 39.2 LIS. 2020: Innovación tecnológica (ITE). Deducción reducida [04226]</t>
  </si>
  <si>
    <t>Deducciones I + D + i excluidas de límite. Opción art. 39.2 LIS. 2020: Innovación tecnológica (ITE). Importe deducible en cuota [04227]</t>
  </si>
  <si>
    <t>Deducciones I + D + i excluidas de límite. Opción art. 39.2 LIS. 2020: Innovación tecnológica (ITE). Abono por insuficiencia de cuota [04228]</t>
  </si>
  <si>
    <t>Deducciones I + D + i excluidas de límite. Opción art. 39.2 LIS. 2021:  Investigación y desarrollo (CTE). Deducción pendiente  [03130]</t>
  </si>
  <si>
    <t>Deducciones I + D + i excluidas de límite. Opción art. 39.2 LIS. 2021:  Investigación y desarrollo (CTE). Abono por insuficiencia de cuota [03133]</t>
  </si>
  <si>
    <t>Deducciones I + D + i excluidas de límite. Opción art. 39.2 LIS. 2022: Investigación y desarrollo (CTE). Deducción pendiente [07396]</t>
  </si>
  <si>
    <t>Deducciones I + D + i excluidas de límite. Opción art. 39.2 LIS. 2022:  Innovación tecnológica (ITE). Deducción pendiente  [07400]</t>
  </si>
  <si>
    <t>Deducciones I + D + i excluidas de límite. Opción art. 39.2 LIS. 2022:  Innovación tecnológica (ITE) . Deducción reducida [07401]</t>
  </si>
  <si>
    <t>Deducciones I + D + i excluidas de límite. Opción art. 39.2 LIS. 2022:  Innovación tecnológica (ITE). Importe deducible en cuota  [07402]</t>
  </si>
  <si>
    <t>Deducciones I + D + i excluidas de límite. Opción art. 39.2 LIS. 2022:  Innovación tecnológica (ITE). Abono por insuficiencia de cuota  [07403]</t>
  </si>
  <si>
    <t>Deducciones I + D + i excluidas de límite. Opción art. 39.2 LIS. Total. Deducción pendiente [02855]</t>
  </si>
  <si>
    <t>Deducciones I + D + i excluidas de límite. Opción art. 39.2 LIS. Total. Deducción reducida [02856]</t>
  </si>
  <si>
    <t>Deducciones I + D + i excluidas de límite. Opción art. 39.2 LIS. Total. Importe deducible en cuota [02857]</t>
  </si>
  <si>
    <t>Deducciones I + D + i excluidas de límite. Opción art. 39.2 LIS. Total. Abono por insuficiencia de cuota [02858]</t>
  </si>
  <si>
    <t>Deducción por reversión de medidas temporales (DT 37ª.1 LIS).2015. Base de deducción [06184]</t>
  </si>
  <si>
    <t>Deducción por reversión de medidas temporales (DT 37ª.1 LIS).2015.Importe generado/pendiente al principio del periodo [06185]</t>
  </si>
  <si>
    <t>Deducción por reversión de medidas temporales (DT 37ª.1 LIS).2015.Importe aplicado [06186]</t>
  </si>
  <si>
    <t>Deducción por reversión de medidas temporales (DT 37ª.1 LIS).2015.Importe pendiente [06187]</t>
  </si>
  <si>
    <t>Deducción por reversión de medidas temporales (DT 37ª.1 LIS).2016. Base de deducción [02447]</t>
  </si>
  <si>
    <t>Deducción por reversión de medidas temporales (DT 37ª.1 LIS).2016.Importe generado/pendiente al principio del periodo [02448]</t>
  </si>
  <si>
    <t>Deducción por reversión de medidas temporales (DT 37ª.1 LIS).2016.Importe aplicado [02449]</t>
  </si>
  <si>
    <t>Deducción por reversión de medidas temporales (DT 37ª.1 LIS).2016.Importe pendiente [00679]</t>
  </si>
  <si>
    <t>Deducción por reversión de medidas temporales (DT 37ª.1 LIS).2017. Base de deducción [00908]</t>
  </si>
  <si>
    <t>Deducción por reversión de medidas temporales (DT 37ª.1 LIS).2017.Importe generado/pendiente al principio del periodo [00909]</t>
  </si>
  <si>
    <t>Deducción por reversión de medidas temporales (DT 37ª.1 LIS).2017.Importe aplicado [00910]</t>
  </si>
  <si>
    <t>Deducción por reversión de medidas temporales (DT 37ª.1 LIS).2017.Importe pendiente [00911]</t>
  </si>
  <si>
    <t>Deducción por reversión de medidas temporales (DT 37ª.1 LIS).2018. Base de deducción [03764]</t>
  </si>
  <si>
    <t>Deducción por reversión de medidas temporales (DT 37ª.1 LIS).2018.Importe generado/pendiente al principio del periodo [03765]</t>
  </si>
  <si>
    <t>Deducción por reversión de medidas temporales (DT 37ª.1 LIS).2018.Importe aplicado [03766]</t>
  </si>
  <si>
    <t>Deducción por reversión de medidas temporales (DT 37ª.1 LIS).2018.Importe pendiente [03767]</t>
  </si>
  <si>
    <t>Deducción por reversión de medidas temporales (DT 37ª.1 LIS).2019. Base de deducción [01963]</t>
  </si>
  <si>
    <t>Deducción por reversión de medidas temporales (DT 37ª.1 LIS).2019.Importe generado/pendiente al principio del periodo [01964]</t>
  </si>
  <si>
    <t>Deducción por reversión de medidas temporales (DT 37ª.1 LIS).2019.Importe aplicado [01965]</t>
  </si>
  <si>
    <t>Deducción por reversión de medidas temporales (DT 37ª.1 LIS).2019.Importe pendiente [01974]</t>
  </si>
  <si>
    <t>Deducción por reversión de medidas temporales (DT 37ª.1 LIS).2020. Base de deducción [04232]</t>
  </si>
  <si>
    <t>Deducción por reversión de medidas temporales (DT 37ª.1 LIS).2020.Importe generado/pendiente al principio del periodo [04233]</t>
  </si>
  <si>
    <t>Deducción por reversión de medidas temporales (DT 37ª.1 LIS).2020.Importe aplicado [04234]</t>
  </si>
  <si>
    <t>Deducción por reversión de medidas temporales (DT 37ª.1 LIS).2020.Importe pendiente [04235]</t>
  </si>
  <si>
    <t>Deducción por reversión de medidas temporales (DT 37ª.1 LIS).2021. Base de deducción [03141]</t>
  </si>
  <si>
    <t>Deducción por reversión de medidas temporales (DT 37ª.1 LIS).2021.Importe generado/pendiente al principio del periodo [03142]</t>
  </si>
  <si>
    <t>Deducción por reversión de medidas temporales (DT 37ª.1 LIS).2021.Importe aplicado [03143]</t>
  </si>
  <si>
    <t>Deducción por reversión de medidas temporales (DT 37ª.1 LIS).2021.Importe pendiente [03144]</t>
  </si>
  <si>
    <t>Deducción por reversión de medidas temporales (DT 37ª.1 LIS).2022. Base de deducción [07404]</t>
  </si>
  <si>
    <t>Deducción por reversión de medidas temporales (DT 37ª.1 LIS).2022.Importe generado/pendiente al principio del periodo [07405]</t>
  </si>
  <si>
    <t>Deducción por reversión de medidas temporales (DT 37ª.1 LIS).2022.Importe aplicado [07406]</t>
  </si>
  <si>
    <t>Deducción por reversión de medidas temporales (DT 37ª.1 LIS).2022.Importe pendiente [07407]</t>
  </si>
  <si>
    <t>Deducción por reversión de medidas temporales (DT 37ª.1 LIS). Total. Base de deducción [06188]</t>
  </si>
  <si>
    <t>Deducción por reversión de medidas temporales (DT 37ª.1 LIS). Total. Importe generado/pendiente al principio del periodo [06189]</t>
  </si>
  <si>
    <t>Deducción por reversión de medidas temporales (DT 37ª.1 LIS). Total. Importe aplicado  [06190]</t>
  </si>
  <si>
    <t>Deducción por reversión de medidas temporales (DT 37ª.1 LIS). Total.Importe pendiente[06191]</t>
  </si>
  <si>
    <t>Deducción por reversión de medidas temporales (DT 37ª.2 LIS).2015. Base de deducción [06192]</t>
  </si>
  <si>
    <t>Deducción por reversión de medidas temporales (DT 37ª.2 LIS).2015.Importe generado/pendiente al principio del periodo [06193]</t>
  </si>
  <si>
    <t>Deducción por reversión de medidas temporales (DT 37ª.2 LIS).2015.Importe aplicado [06194]</t>
  </si>
  <si>
    <t>Deducción por reversión de medidas temporales (DT 37ª.2 LIS).2015.Importe pendiente [06195]</t>
  </si>
  <si>
    <t>Deducción por reversión de medidas temporales (DT 37ª.2 LIS).2016. Base de deducción [00680]</t>
  </si>
  <si>
    <t>Deducción por reversión de medidas temporales (DT 37ª.2 LIS).2016.Importe generado/pendiente al principio del periodo [00681]</t>
  </si>
  <si>
    <t>Deducción por reversión de medidas temporales (DT 37ª.2 LIS).2016.Importe aplicado [00682]</t>
  </si>
  <si>
    <t>Deducción por reversión de medidas temporales (DT 37ª.2 LIS).2016.Importe pendiente [00683]</t>
  </si>
  <si>
    <t>Deducción por reversión de medidas temporales (DT 37ª.2 LIS).2017. Base de deducción [00912]</t>
  </si>
  <si>
    <t>Deducción por reversión de medidas temporales (DT 37ª.2 LIS).2017.Importe generado/pendiente al principio del periodo [00913]</t>
  </si>
  <si>
    <t>Deducción por reversión de medidas temporales (DT 37ª.2 LIS).2017.Importe aplicado [00914]</t>
  </si>
  <si>
    <t>Deducción por reversión de medidas temporales (DT 37ª.2 LIS).2017.Importe pendiente [00915]</t>
  </si>
  <si>
    <t>Deducción por reversión de medidas temporales (DT 37ª.2 LIS).2018. Base de deducción [03768]</t>
  </si>
  <si>
    <t>Deducción por reversión de medidas temporales (DT 37ª.2 LIS).2018.Importe generado/pendiente al principio del periodo [03769]</t>
  </si>
  <si>
    <t>Deducción por reversión de medidas temporales (DT 37ª.2 LIS).2018.Importe aplicado [03770]</t>
  </si>
  <si>
    <t>Deducción por reversión de medidas temporales (DT 37ª.2 LIS).2018.Importe pendiente [03771]</t>
  </si>
  <si>
    <t>Deducción por reversión de medidas temporales (DT 37ª.2 LIS).2019. Base de deducción [02033]</t>
  </si>
  <si>
    <t>Deducción por reversión de medidas temporales (DT 37ª.2 LIS).2019.Importe generado/pendiente al principio del periodo [02050]</t>
  </si>
  <si>
    <t>Deducción por reversión de medidas temporales (DT 37ª.2 LIS).2019.Importe aplicado [02051]</t>
  </si>
  <si>
    <t>Deducción por reversión de medidas temporales (DT 37ª.2 LIS).2019.Importe pendiente [02052]</t>
  </si>
  <si>
    <t>Deducción por reversión de medidas temporales (DT 37ª.2 LIS).2020.Importe generado/pendiente al principio del periodo [04237]</t>
  </si>
  <si>
    <t>Deducción por reversión de medidas temporales (DT 37ª.2 LIS).2020.Importe aplicado [04238]</t>
  </si>
  <si>
    <t>Deducción por reversión de medidas temporales (DT 37ª.2 LIS).2020.Importe pendiente [04239]</t>
  </si>
  <si>
    <t>Deducción por reversión de medidas temporales (DT 37ª.2 LIS).2021. Base de deducción [03145]</t>
  </si>
  <si>
    <t>Deducción por reversión de medidas temporales (DT 37ª.2 LIS).2021.Importe generado/pendiente al principio del periodo [03146]</t>
  </si>
  <si>
    <t>Deducción por reversión de medidas temporales (DT 37ª.2 LIS).2021.Importe aplicado [03147]</t>
  </si>
  <si>
    <t>Deducción por reversión de medidas temporales (DT 37ª.2 LIS).2021.Importe pendiente [03148]</t>
  </si>
  <si>
    <t>Deducción por reversión de medidas temporales (DT 37ª.2 LIS).2022. Base de deducción [07408]</t>
  </si>
  <si>
    <t>Deducción por reversión de medidas temporales (DT 37ª.2 LIS).2022.Importe generado/pendiente al principio del periodo [07409]</t>
  </si>
  <si>
    <t>Deducción por reversión de medidas temporales (DT 37ª.2 LIS).2022.Importe aplicado [07410]</t>
  </si>
  <si>
    <t>Deducción por reversión de medidas temporales (DT 37ª.2 LIS).2022.Importe pendiente [07411]</t>
  </si>
  <si>
    <t>Deducción por reversión de medidas temporales (DT 37ª.2 LIS). Total.Base de deducción [06196]</t>
  </si>
  <si>
    <t>Deducción por reversión de medidas temporales (DT 37ª.2 LIS). Total. Importe generado/pendiente al principio del periodo [06197]</t>
  </si>
  <si>
    <t>Deducción por reversión de medidas temporales (DT 37ª.2 LIS). Total. Importe aplicado [06198]</t>
  </si>
  <si>
    <t>Deducción por reversión de medidas temporales (DT 37ª.2 LIS). Total. Importe pendiente [06199]</t>
  </si>
  <si>
    <t>&lt;/T22014B04&gt;</t>
  </si>
  <si>
    <t>Deducciones individuales pendientes de aplicación al incorporarse al grupo INCN y cuota íntegra NCN Cuota íntegra de la entidad teniendo en cuenta eliminaciones e incorporaciones [01233]</t>
  </si>
  <si>
    <t>Deducciones individuales pendientes de aplicación al incorporarse al grupo INCN y cuota íntegra ncremento por incumplimiento reserva de nivelación (art. 105.6 LIS) [01234]</t>
  </si>
  <si>
    <t>Deducciones I + D + i excluidas de límite. Opción art. 39.2 LIS. 2013: Investigación y desarrollo (CTE). Deducción pendiente [02859]</t>
  </si>
  <si>
    <t>Deducciones I + D + i excluidas de límite. Opción art. 39.2 LIS. 2013: Investigación y desarrollo (CTE). Deducción reducida [2860]</t>
  </si>
  <si>
    <t>Deducciones I + D + i excluidas de límite. Opción art. 39.2 LIS. 2013: Investigación y desarrollo (CTE). Importe deducible en cuota [02861]</t>
  </si>
  <si>
    <t>Deducciones I + D + i excluidas de límite. Opción art. 39.2 LIS. 2013: Investigación y desarrollo (CTE). Abono por insuficiencia de cuota [02862]</t>
  </si>
  <si>
    <t xml:space="preserve">Deducciones I + D + i excluidas de límite. Opción art. 39.2 LIS. 2013: Innovación tecnológica (ITE). Deducción pendiente [02863] </t>
  </si>
  <si>
    <t>Deducciones I + D + i excluidas de límite. Opción art. 39.2 LIS. 2013: Innovación tecnológica (ITE). Deducción reducida [02864]</t>
  </si>
  <si>
    <t>Deducciones I + D + i excluidas de límite. Opción art. 39.2 LIS. 2013: Innovación tecnológica (ITE). Importe deducible en cuota [02865]</t>
  </si>
  <si>
    <t>Deducciones I + D + i excluidas de límite. Opción art. 39.2 LIS. 2014: Investigación y desarrollo (CTE). Deducción pendiente [05029]</t>
  </si>
  <si>
    <t>Deducciones I + D + i excluidas de límite. Opción art. 39.2 LIS. 2014: Investigación y desarrollo (CTE). Deducción reducida [06410]</t>
  </si>
  <si>
    <t>Deducciones I + D + i excluidas de límite. Opción art. 39.2 LIS. 2014: Investigación y desarrollo (CTE). Importe deducible en cuota [06411]</t>
  </si>
  <si>
    <t>Deducciones I + D + i excluidas de límite. Opción art. 39.2 LIS. 2014: Investigación y desarrollo (CTE). Abono por insuficiencia de cuota [06412]</t>
  </si>
  <si>
    <t>Deducciones I + D + i excluidas de límite. Opción art. 39.2 LIS. 2014: Innovación tecnológica (ITE). Deducción pendiente [05030]</t>
  </si>
  <si>
    <t>Deducciones I + D + i excluidas de límite. Opción art. 39.2 LIS. 2014: Innovación tecnológica (ITE). Deducción reducida [06413]</t>
  </si>
  <si>
    <t>Deducciones I + D + i excluidas de límite. Opción art. 39.2 LIS. 2014: Innovación tecnológica (ITE). Importe deducible en cuota [06414]</t>
  </si>
  <si>
    <t>Deducciones I + D + i excluidas de límite. Opción art. 39.2 LIS. 2014: Innovación tecnológica (ITE). Abono por insuficiencia de cuota [06415]</t>
  </si>
  <si>
    <t>Deducciones I + D + i excluidas de límite. Opción art. 39.2 LIS. 2015: Investigación y desarrollo (CTE). Deducción reducida [06416]</t>
  </si>
  <si>
    <t>Deducciones I + D + i excluidas de límite. Opción art. 39.2 LIS. 2015: Investigación y desarrollo (CTE). Importe deducible en cuota [06417]</t>
  </si>
  <si>
    <t>Deducciones I + D + i excluidas de límite. Opción art. 39.2 LIS. 2015: Investigación y desarrollo (CTE). Abono por insuficiencia de cuota [06418]</t>
  </si>
  <si>
    <t>Deducciones I + D + i excluidas de límite. Opción art. 39.2 LIS. 2015: Innovación tecnológica (ITE). Deducción pendiente [06201]</t>
  </si>
  <si>
    <t>Deducciones I + D + i excluidas de límite. Opción art. 39.2 LIS. 2015: Innovación tecnológica (ITE). Deducción reducida [06419]</t>
  </si>
  <si>
    <t>Deducciones I + D + i excluidas de límite. Opción art. 39.2 LIS. 2015: Innovación tecnológica (ITE). Importe deducible en cuota [06420]</t>
  </si>
  <si>
    <t>Deducciones I + D + i excluidas de límite. Opción art. 39.2 LIS. 2015: Innovación tecnológica (ITE). Abono por insuficiencia de cuota [06421]</t>
  </si>
  <si>
    <t>Deducciones I + D + i excluidas de límite. Opción art. 39.2 LIS. 2016: Investigación y desarrollo (CTE). Deducción reducida [02465]</t>
  </si>
  <si>
    <t>Deducciones I + D + i excluidas de límite. Opción art. 39.2 LIS. 2016: Investigación y desarrollo (CTE). Importe deducible en cuota [02466]</t>
  </si>
  <si>
    <t>Deducciones I + D + i excluidas de límite. Opción art. 39.2 LIS. 2016: Investigación y desarrollo (CTE). Abono por insuficiencia de cuota [02467]</t>
  </si>
  <si>
    <t>Deducciones I + D + i excluidas de límite. Opción art. 39.2 LIS. 2016: Innovación tecnológica (ITE). Deducción pendiente [02468]</t>
  </si>
  <si>
    <t>Deducciones I + D + i excluidas de límite. Opción art. 39.2 LIS. 2016: Innovación tecnológica (ITE). Deducción reducida [02469]</t>
  </si>
  <si>
    <t>Deducciones I + D + i excluidas de límite. Opción art. 39.2 LIS. 2016: Innovación tecnológica (ITE). Importe deducible en cuota [02470]</t>
  </si>
  <si>
    <t>Deducciones I + D + i excluidas de límite. Opción art. 39.2 LIS. 2016: Innovación tecnológica (ITE). Abono por insuficiencia de cuota [02471]</t>
  </si>
  <si>
    <t>Deducciones I + D + i excluidas de límite. Opción art. 39.2 LIS. 2017: Investigación y desarrollo (CTE). Deducción reducida [00927]</t>
  </si>
  <si>
    <t>Deducciones I + D + i excluidas de límite. Opción art. 39.2 LIS. 2017: Investigación y desarrollo (CTE). Importe deducible en cuota [00928]</t>
  </si>
  <si>
    <t>Deducciones I + D + i excluidas de límite. Opción art. 39.2 LIS. 2017: Investigación y desarrollo (CTE). Abono por insuficiencia de cuota [00929]</t>
  </si>
  <si>
    <t>Deducciones I + D + i excluidas de límite. Opción art. 39.2 LIS. 2017: Innovación tecnológica (ITE). Deducción pendiente [00930]</t>
  </si>
  <si>
    <t>Deducciones I + D + i excluidas de límite. Opción art. 39.2 LIS. 2017: Innovación tecnológica (ITE). Deducción reducida [00931]</t>
  </si>
  <si>
    <t>Deducciones I + D + i excluidas de límite. Opción art. 39.2 LIS. 2017: Innovación tecnológica (ITE). Importe deducible en cuota [00932]</t>
  </si>
  <si>
    <t>Deducciones I + D + i excluidas de límite. Opción art. 39.2 LIS. 2017: Innovación tecnológica (ITE). Abono por insuficiencia de cuota [00933]</t>
  </si>
  <si>
    <t>Deducciones I + D + i excluidas de límite. Opción art. 39.2 LIS. 2018: Investigación y desarrollo (CTE). Deducción reducida [03782]</t>
  </si>
  <si>
    <t>Deducciones I + D + i excluidas de límite. Opción art. 39.2 LIS. 2018: Innovación tecnológica (ITE). Deducción reducida [03786]</t>
  </si>
  <si>
    <t>Deducciones I + D + i excluidas de límite. Opción art. 39.2 LIS. 2018: Innovación tecnológica (ITE). Importe deducible en cuota [03787]</t>
  </si>
  <si>
    <t>Deducciones I + D + i excluidas de límite. Opción art. 39.2 LIS. 2018: Innovación tecnológica (ITE). Abono por insuficiencia de cuota [03788]</t>
  </si>
  <si>
    <t>Deducciones I + D + i excluidas de límite. Opción art. 39.2 LIS. 2019: Investigación y desarrollo (CTE). Deducción reducida [02098]</t>
  </si>
  <si>
    <t>Deducciones I + D + i excluidas de límite. Opción art. 39.2 LIS. 2019: Investigación y desarrollo (CTE). Importe deducible en cuota [02099]</t>
  </si>
  <si>
    <t>Deducciones I + D + i excluidas de límite. Opción art. 39.2 LIS. 2019: Innovación tecnológica (ITE). Deducción pendiente [02101]</t>
  </si>
  <si>
    <t>Deducciones I + D + i excluidas de límite. Opción art. 39.2 LIS. 2019: Innovación tecnológica (ITE). Deducción reducida [02102]</t>
  </si>
  <si>
    <t>Deducciones I + D + i excluidas de límite. Opción art. 39.2 LIS. 2019: Innovación tecnológica (ITE). Importe deducible en cuota [02103]</t>
  </si>
  <si>
    <t>Deducciones I + D + i excluidas de límite. Opción art. 39.2 LIS. 2019: Innovación tecnológica (ITE). Abono por insuficiencia de cuota [02106]</t>
  </si>
  <si>
    <t>Deducciones I + D + i excluidas de límite. Opción art. 39.2 LIS. 2020: Investigación y desarrollo (CTE). Deducción reducida [04250]</t>
  </si>
  <si>
    <t>Deducciones I + D + i excluidas de límite. Opción art. 39.2 LIS. 2020: Investigación y desarrollo (CTE). Importe deducible en cuota [04251]</t>
  </si>
  <si>
    <t>Deducciones I + D + i excluidas de límite. Opción art. 39.2 LIS. 2020: Innovación tecnológica (ITE). Deducción reducida [04254]</t>
  </si>
  <si>
    <t>Deducciones I + D + i excluidas de límite. Opción art. 39.2 LIS. 2020: Innovación tecnológica (ITE). Importe deducible en cuota [04255]</t>
  </si>
  <si>
    <t>Deducciones I + D + i excluidas de límite. Opción art. 39.2 LIS. 2020: Innovación tecnológica (ITE). Abono por insuficiencia de cuota [04256]</t>
  </si>
  <si>
    <t>Deducciones I + D + i excluidas de límite. Opción art. 39.2 LIS. 2021:  Investigación y desarrollo (CTE). Deducción pendiente  [05695]</t>
  </si>
  <si>
    <t>Deducciones I + D + i excluidas de límite. Opción art. 39.2 LIS. 2021:  Investigación y desarrollo (CTE). Abono por insuficiencia de cuota [05698]</t>
  </si>
  <si>
    <t>Deducciones I + D + i excluidas de límite. Opción art. 39.2 LIS. 2022: Investigación y desarrollo (CTE). Deducción pendiente [07481]</t>
  </si>
  <si>
    <t>Deducciones I + D + i excluidas de límite. Opción art. 39.2 LIS. 2022: Investigación y desarrollo (CTE). Deducción reducida [07482]</t>
  </si>
  <si>
    <t>Deducciones I + D + i excluidas de límite. Opción art. 39.2 LIS. 2022: Investigación y desarrollo (CTE). Importe deducible en cuota [07483]</t>
  </si>
  <si>
    <t>Deducciones I + D + i excluidas de límite. Opción art. 39.2 LIS. 2022: Investigación y desarrollo (CTE). Abono por insuficiencia de cuota [07484]</t>
  </si>
  <si>
    <t>Deducciones I + D + i excluidas de límite. Opción art. 39.2 LIS. 2022:  Innovación tecnológica (ITE). Deducción pendiente  [07485]</t>
  </si>
  <si>
    <t>Deducciones I + D + i excluidas de límite. Opción art. 39.2 LIS. 2022:  Innovación tecnológica (ITE) . Deducción reducida [07486]</t>
  </si>
  <si>
    <t>Deducciones I + D + i excluidas de límite. Opción art. 39.2 LIS. 2022:  Innovación tecnológica (ITE). Importe deducible en cuota  [07487]</t>
  </si>
  <si>
    <t>Deducciones I + D + i excluidas de límite. Opción art. 39.2 LIS. 2022:  Innovación tecnológica (ITE). Abono por insuficiencia de cuota  [07488]</t>
  </si>
  <si>
    <t>Deducciones I + D + i excluidas de límite. Opción art. 39.2 LIS. Total. Deducción pendiente [02867]</t>
  </si>
  <si>
    <t>Deducciones I + D + i excluidas de límite. Opción art. 39.2 LIS. Total. Importe deducible en cuota [02869]</t>
  </si>
  <si>
    <t>Deducciones I + D + i excluidas de límite. Opción art. 39.2 LIS. Total. Abono por insuficiencia de cuota [02870]</t>
  </si>
  <si>
    <t>Deducción por reversión de medidas temporales (DT 37ª.1 LIS).2015. Base de deducción [06211]</t>
  </si>
  <si>
    <t>Deducción por reversión de medidas temporales (DT 37ª.1 LIS).2015.Importe generado/pendiente al principio del periodo [06212]</t>
  </si>
  <si>
    <t>Deducción por reversión de medidas temporales (DT 37ª.1 LIS).2015.Importe aplicado [06213]</t>
  </si>
  <si>
    <t>Deducción por reversión de medidas temporales (DT 37ª.1 LIS).2015.Importe pendiente [06214]</t>
  </si>
  <si>
    <t>Deducción por reversión de medidas temporales (DT 37ª.1 LIS).2016. Base de deducción [02472]</t>
  </si>
  <si>
    <t>Deducción por reversión de medidas temporales (DT 37ª.1 LIS).2016.Importe generado/pendiente al principio del periodo [02473]</t>
  </si>
  <si>
    <t>Deducción por reversión de medidas temporales (DT 37ª.1 LIS).2016.Importe aplicado [02474]</t>
  </si>
  <si>
    <t>Deducción por reversión de medidas temporales (DT 37ª.1 LIS).2016.Importe pendiente [02475]</t>
  </si>
  <si>
    <t>Deducción por reversión de medidas temporales (DT 37ª.1 LIS).2017. Base de deducción [00934]</t>
  </si>
  <si>
    <t>Deducción por reversión de medidas temporales (DT 37ª.1 LIS).2017.Importe generado/pendiente al principio del periodo [00935]</t>
  </si>
  <si>
    <t>Deducción por reversión de medidas temporales (DT 37ª.1 LIS).2017.Importe aplicado [00936]</t>
  </si>
  <si>
    <t>Deducción por reversión de medidas temporales (DT 37ª.1 LIS).2017.Importe pendiente [00937]</t>
  </si>
  <si>
    <t>Deducción por reversión de medidas temporales (DT 37ª.1 LIS).2018. Base de deducción [03792]</t>
  </si>
  <si>
    <t>Deducción por reversión de medidas temporales (DT 37ª.1 LIS).2018.Importe generado/pendiente al principio del periodo [03793]</t>
  </si>
  <si>
    <t>Deducción por reversión de medidas temporales (DT 37ª.1 LIS).2018.Importe aplicado [03794]</t>
  </si>
  <si>
    <t>Deducción por reversión de medidas temporales (DT 37ª.1 LIS).2018.Importe pendiente [03795]</t>
  </si>
  <si>
    <t>Deducción por reversión de medidas temporales (DT 37ª.1 LIS).2019. Base de deducción [02188]</t>
  </si>
  <si>
    <t>Deducción por reversión de medidas temporales (DT 37ª.1 LIS).2019.Importe generado/pendiente al principio del periodo [02189]</t>
  </si>
  <si>
    <t>Deducción por reversión de medidas temporales (DT 37ª.1 LIS).2019.Importe aplicado [02190]</t>
  </si>
  <si>
    <t>Deducción por reversión de medidas temporales (DT 37ª.1 LIS).2019.Importe pendiente [02191]</t>
  </si>
  <si>
    <t>Deducción por reversión de medidas temporales (DT 37ª.1 LIS).2020. Base de deducción [04260]</t>
  </si>
  <si>
    <t>Deducción por reversión de medidas temporales (DT 37ª.1 LIS).2020.Importe generado/pendiente al principio del periodo [04261]</t>
  </si>
  <si>
    <t>Deducción por reversión de medidas temporales (DT 37ª.1 LIS).2020.Importe aplicado [04262]</t>
  </si>
  <si>
    <t>Deducción por reversión de medidas temporales (DT 37ª.1 LIS).2020.Importe pendiente [04263]</t>
  </si>
  <si>
    <t>Deducción por reversión de medidas temporales (DT 37ª.1 LIS).2021. Base de deducción [05729]</t>
  </si>
  <si>
    <t>Deducción por reversión de medidas temporales (DT 37ª.1 LIS).2021.Importe generado/pendiente al principio del periodo [05730]</t>
  </si>
  <si>
    <t>Deducción por reversión de medidas temporales (DT 37ª.1 LIS).2021.Importe aplicado [05731]</t>
  </si>
  <si>
    <t>Deducción por reversión de medidas temporales (DT 37ª.1 LIS).2021.Importe pendiente [05732]</t>
  </si>
  <si>
    <t>Deducción por reversión de medidas temporales (DT 37ª.1 LIS).2022. Base de deducción [07489]</t>
  </si>
  <si>
    <t>Deducción por reversión de medidas temporales (DT 37ª.1 LIS).2022.Importe generado/pendiente al principio del periodo [07490]</t>
  </si>
  <si>
    <t>Deducción por reversión de medidas temporales (DT 37ª.1 LIS).2022.Importe aplicado [07491]</t>
  </si>
  <si>
    <t>Deducción por reversión de medidas temporales (DT 37ª.1 LIS).2022.Importe pendiente [07492]</t>
  </si>
  <si>
    <t>Deducción por reversión de medidas temporales (DT 37ª.1 LIS). Total. Base de deducción [06215]</t>
  </si>
  <si>
    <t>Deducción por reversión de medidas temporales (DT 37ª.1 LIS). Total. Importe generado/pendiente al principio del periodo [06216]</t>
  </si>
  <si>
    <t>Deducción por reversión de medidas temporales (DT 37ª.1 LIS). Total. Importe aplicado  [06217]</t>
  </si>
  <si>
    <t>Deducción por reversión de medidas temporales (DT 37ª.1 LIS). Total.Importe pendiente[06218]</t>
  </si>
  <si>
    <t>Deducción por reversión de medidas temporales (DT 37ª.2 LIS).2015. Base de deducción [06219]</t>
  </si>
  <si>
    <t>Deducción por reversión de medidas temporales (DT 37ª.2 LIS).2015.Importe generado/pendiente al principio del periodo [06220]</t>
  </si>
  <si>
    <t>Deducción por reversión de medidas temporales (DT 37ª.2 LIS).2015.Importe aplicado [06221]</t>
  </si>
  <si>
    <t>Deducción por reversión de medidas temporales (DT 37ª.2 LIS).2015.Importe pendiente [06222]</t>
  </si>
  <si>
    <t>Deducción por reversión de medidas temporales (DT 37ª.2 LIS).2016. Base de deducción [02476]</t>
  </si>
  <si>
    <t>Deducción por reversión de medidas temporales (DT 37ª.2 LIS).2016.Importe generado/pendiente al principio del periodo [02477]</t>
  </si>
  <si>
    <t>Deducción por reversión de medidas temporales (DT 37ª.2 LIS).2016.Importe aplicado [02478]</t>
  </si>
  <si>
    <t>Deducción por reversión de medidas temporales (DT 37ª.2 LIS).2016.Importe pendiente [02479]</t>
  </si>
  <si>
    <t>Deducción por reversión de medidas temporales (DT 37ª.2 LIS).2017. Base de deducción [00938]</t>
  </si>
  <si>
    <t>Deducción por reversión de medidas temporales (DT 37ª.2 LIS).2017.Importe generado/pendiente al principio del periodo [00939]</t>
  </si>
  <si>
    <t>Deducción por reversión de medidas temporales (DT 37ª.2 LIS).2017.Importe aplicado [00940]</t>
  </si>
  <si>
    <t>Deducción por reversión de medidas temporales (DT 37ª.2 LIS).2017.Importe pendiente [00941]</t>
  </si>
  <si>
    <t>Deducción por reversión de medidas temporales (DT 37ª.2 LIS).2018. Base de deducción [03796]</t>
  </si>
  <si>
    <t>Deducción por reversión de medidas temporales (DT 37ª.2 LIS).2018.Importe generado/pendiente al principio del periodo [03797]</t>
  </si>
  <si>
    <t>Deducción por reversión de medidas temporales (DT 37ª.2 LIS).2018.Importe aplicado [03798]</t>
  </si>
  <si>
    <t>Deducción por reversión de medidas temporales (DT 37ª.2 LIS).2018.Importe pendiente [03799]</t>
  </si>
  <si>
    <t>Deducción por reversión de medidas temporales (DT 37ª.2 LIS).2019. Base de deducción [02192]</t>
  </si>
  <si>
    <t>Deducción por reversión de medidas temporales (DT 37ª.2 LIS).2019.Importe generado/pendiente al principio del periodo [02193]</t>
  </si>
  <si>
    <t>Deducción por reversión de medidas temporales (DT 37ª.2 LIS).2019.Importe aplicado [02194]</t>
  </si>
  <si>
    <t>Deducción por reversión de medidas temporales (DT 37ª.2 LIS).2019.Importe pendiente [02195]</t>
  </si>
  <si>
    <t>Deducción por reversión de medidas temporales (DT 37ª.2 LIS).2020. Base de deducción [04264]</t>
  </si>
  <si>
    <t>Deducción por reversión de medidas temporales (DT 37ª.2 LIS).2020.Importe generado/pendiente al principio del periodo [04265]</t>
  </si>
  <si>
    <t>Deducción por reversión de medidas temporales (DT 37ª.2 LIS).2020.Importe aplicado [04266]</t>
  </si>
  <si>
    <t>Deducción por reversión de medidas temporales (DT 37ª.2 LIS).2020.Importe pendiente [04267]</t>
  </si>
  <si>
    <t>Deducción por reversión de medidas temporales (DT 37ª.2 LIS).2021. Base de deducción [05733]</t>
  </si>
  <si>
    <t>Deducción por reversión de medidas temporales (DT 37ª.2 LIS).2021.Importe generado/pendiente al principio del periodo [05774]</t>
  </si>
  <si>
    <t>Deducción por reversión de medidas temporales (DT 37ª.2 LIS).2021.Importe aplicado [05775]</t>
  </si>
  <si>
    <t>Deducción por reversión de medidas temporales (DT 37ª.2 LIS).2021.Importe pendiente [05776]</t>
  </si>
  <si>
    <t>Deducción por reversión de medidas temporales (DT 37ª.2 LIS).2022. Base de deducción [07493]</t>
  </si>
  <si>
    <t>Deducción por reversión de medidas temporales (DT 37ª.2 LIS).2022.Importe generado/pendiente al principio del periodo [07494]</t>
  </si>
  <si>
    <t>Deducción por reversión de medidas temporales (DT 37ª.2 LIS).2022.Importe aplicado [07495]</t>
  </si>
  <si>
    <t>Deducción por reversión de medidas temporales (DT 37ª.2 LIS).2022.Importe pendiente [07496]</t>
  </si>
  <si>
    <t>Deducción por reversión de medidas temporales (DT 37ª.2 LIS). Total.Base de deducción [06223]</t>
  </si>
  <si>
    <t>Deducción por reversión de medidas temporales (DT 37ª.2 LIS). Total. Importe generado/pendiente al principio del periodo [06224]</t>
  </si>
  <si>
    <t>Deducción por reversión de medidas temporales (DT 37ª.2 LIS). Total. Importe aplicado [06225]</t>
  </si>
  <si>
    <t>Deducción por reversión de medidas temporales (DT 37ª.2 LIS). Total. Importe pendiente [06226]</t>
  </si>
  <si>
    <t>&lt;/T22014B14&gt;</t>
  </si>
  <si>
    <t>24</t>
  </si>
  <si>
    <t>Deducciones I + D + i excluidas de límite. Opción art. 39.2 LIS. 2013: Investigación y desarrollo (CTE). Deducción pendiente [06227]</t>
  </si>
  <si>
    <t>Deducciones I + D + i excluidas de límite. Opción art. 39.2 LIS. 2013: Investigación y desarrollo (CTE). Deducción reducida [06422]</t>
  </si>
  <si>
    <t>Deducciones I + D + i excluidas de límite. Opción art. 39.2 LIS. 2013: Investigación y desarrollo (CTE). Importe deducible en cuota [06423]</t>
  </si>
  <si>
    <t>Deducciones I + D + i excluidas de límite. Opción art. 39.2 LIS. 2013: Investigación y desarrollo (CTE). Abono por insuficiencia de cuota [06424]</t>
  </si>
  <si>
    <t xml:space="preserve">Deducciones I + D + i excluidas de límite. Opción art. 39.2 LIS. 2013: Innovación tecnológica (ITE). Deducción pendiente [06228] </t>
  </si>
  <si>
    <t>Deducciones I + D + i excluidas de límite. Opción art. 39.2 LIS. 2013: Innovación tecnológica (ITE). Deducción reducida [06425]</t>
  </si>
  <si>
    <t>Deducciones I + D + i excluidas de límite. Opción art. 39.2 LIS. 2013: Innovación tecnológica (ITE). Importe deducible en cuota [06426]</t>
  </si>
  <si>
    <t>Deducciones I + D + i excluidas de límite. Opción art. 39.2 LIS. 2013: Innovación tecnológica (ITE). Abono por insuficiencia de cuota [06427]</t>
  </si>
  <si>
    <t>Deducciones I + D + i excluidas de límite. Opción art. 39.2 LIS. 2014: Investigación y desarrollo (CTE). Deducción pendiente [06229]</t>
  </si>
  <si>
    <t>Deducciones I + D + i excluidas de límite. Opción art. 39.2 LIS. 2014: Investigación y desarrollo (CTE). Deducción reducida [06428]</t>
  </si>
  <si>
    <t>Deducciones I + D + i excluidas de límite. Opción art. 39.2 LIS. 2014: Investigación y desarrollo (CTE). Importe deducible en cuota [06429]</t>
  </si>
  <si>
    <t>Deducciones I + D + i excluidas de límite. Opción art. 39.2 LIS. 2014: Investigación y desarrollo (CTE). Abono por insuficiencia de cuota [06430]</t>
  </si>
  <si>
    <t>Deducciones I + D + i excluidas de límite. Opción art. 39.2 LIS. 2014: Innovación tecnológica (ITE). Deducción pendiente [06230]</t>
  </si>
  <si>
    <t>Deducciones I + D + i excluidas de límite. Opción art. 39.2 LIS. 2014: Innovación tecnológica (ITE). Deducción reducida [06431]</t>
  </si>
  <si>
    <t>Deducciones I + D + i excluidas de límite. Opción art. 39.2 LIS. 2014: Innovación tecnológica (ITE). Importe deducible en cuota [06432]</t>
  </si>
  <si>
    <t>Deducciones I + D + i excluidas de límite. Opción art. 39.2 LIS. 2014: Innovación tecnológica (ITE). Abono por insuficiencia de cuota [06433]</t>
  </si>
  <si>
    <t>Deducciones I + D + i excluidas de límite. Opción art. 39.2 LIS. 2015: Investigación y desarrollo (CTE). Deducción reducida [06434]</t>
  </si>
  <si>
    <t>Deducciones I + D + i excluidas de límite. Opción art. 39.2 LIS. 2015: Investigación y desarrollo (CTE). Importe deducible en cuota [06435]</t>
  </si>
  <si>
    <t>Deducciones I + D + i excluidas de límite. Opción art. 39.2 LIS. 2015: Investigación y desarrollo (CTE). Abono por insuficiencia de cuota [06436]</t>
  </si>
  <si>
    <t>Deducciones I + D + i excluidas de límite. Opción art. 39.2 LIS. 2015: Innovación tecnológica (ITE). Deducción pendiente [06232]</t>
  </si>
  <si>
    <t>Deducciones I + D + i excluidas de límite. Opción art. 39.2 LIS. 2015: Innovación tecnológica (ITE). Deducción reducida [06437]</t>
  </si>
  <si>
    <t>Deducciones I + D + i excluidas de límite. Opción art. 39.2 LIS. 2015: Innovación tecnológica (ITE). Importe deducible en cuota [06438]</t>
  </si>
  <si>
    <t>Deducciones I + D + i excluidas de límite. Opción art. 39.2 LIS. 2015: Innovación tecnológica (ITE). Abono por insuficiencia de cuota [06439]</t>
  </si>
  <si>
    <t>Deducciones I + D + i excluidas de límite. Opción art. 39.2 LIS. 2016: Investigación y desarrollo (CTE). Deducción reducida [02490]</t>
  </si>
  <si>
    <t>Deducciones I + D + i excluidas de límite. Opción art. 39.2 LIS. 2016: Investigación y desarrollo (CTE). Importe deducible en cuota [02491]</t>
  </si>
  <si>
    <t>Deducciones I + D + i excluidas de límite. Opción art. 39.2 LIS. 2016: Investigación y desarrollo (CTE). Abono por insuficiencia de cuota [02492]</t>
  </si>
  <si>
    <t>Deducciones I + D + i excluidas de límite. Opción art. 39.2 LIS. 2016: Innovación tecnológica (ITE). Deducción pendiente [02493]</t>
  </si>
  <si>
    <t>Deducciones I + D + i excluidas de límite. Opción art. 39.2 LIS. 2016: Innovación tecnológica (ITE). Deducción reducida [02494]</t>
  </si>
  <si>
    <t>Deducciones I + D + i excluidas de límite. Opción art. 39.2 LIS. 2016: Innovación tecnológica (ITE). Importe deducible en cuota [02495]</t>
  </si>
  <si>
    <t>Deducciones I + D + i excluidas de límite. Opción art. 39.2 LIS. 2016: Innovación tecnológica (ITE). Abono por insuficiencia de cuota [02496]</t>
  </si>
  <si>
    <t>Deducciones I + D + i excluidas de límite. Opción art. 39.2 LIS. 2017: Investigación y desarrollo (CTE). Deducción reducida [00952]</t>
  </si>
  <si>
    <t>Deducciones I + D + i excluidas de límite. Opción art. 39.2 LIS. 2017: Investigación y desarrollo (CTE). Importe deducible en cuota [00953]</t>
  </si>
  <si>
    <t>Deducciones I + D + i excluidas de límite. Opción art. 39.2 LIS. 2017: Investigación y desarrollo (CTE). Abono por insuficiencia de cuota [00954]</t>
  </si>
  <si>
    <t>Deducciones I + D + i excluidas de límite. Opción art. 39.2 LIS. 2017: Innovación tecnológica (ITE). Deducción pendiente [00955]</t>
  </si>
  <si>
    <t>Deducciones I + D + i excluidas de límite. Opción art. 39.2 LIS. 2017: Innovación tecnológica (ITE). Deducción reducida [00956]</t>
  </si>
  <si>
    <t>Deducciones I + D + i excluidas de límite. Opción art. 39.2 LIS. 2017: Innovación tecnológica (ITE). Importe deducible en cuota [00957]</t>
  </si>
  <si>
    <t>Deducciones I + D + i excluidas de límite. Opción art. 39.2 LIS. 2017: Innovación tecnológica (ITE). Abono por insuficiencia de cuota [00958]</t>
  </si>
  <si>
    <t>Deducciones I + D + i excluidas de límite. Opción art. 39.2 LIS. 2018: Investigación y desarrollo (CTE). Deducción reducida [03810]</t>
  </si>
  <si>
    <t>Deducciones I + D + i excluidas de límite. Opción art. 39.2 LIS. 2018: Innovación tecnológica (ITE). Deducción reducida [03814]</t>
  </si>
  <si>
    <t>Deducciones I + D + i excluidas de límite. Opción art. 39.2 LIS. 2018: Innovación tecnológica (ITE). Importe deducible en cuota [03815]</t>
  </si>
  <si>
    <t>Deducciones I + D + i excluidas de límite. Opción art. 39.2 LIS. 2018: Innovación tecnológica (ITE). Abono por insuficiencia de cuota [03816]</t>
  </si>
  <si>
    <t>Deducciones I + D + i excluidas de límite. Opción art. 39.2 LIS. 2019: Investigación y desarrollo (CTE). Deducción reducida [02223]</t>
  </si>
  <si>
    <t>Deducciones I + D + i excluidas de límite. Opción art. 39.2 LIS. 2019: Investigación y desarrollo (CTE). Importe deducible en cuota [02224]</t>
  </si>
  <si>
    <t>Deducciones I + D + i excluidas de límite. Opción art. 39.2 LIS. 2019: Innovación tecnológica (ITE). Deducción pendiente [02226]</t>
  </si>
  <si>
    <t>Deducciones I + D + i excluidas de límite. Opción art. 39.2 LIS. 2019: Innovación tecnológica (ITE). Deducción reducida [02227]</t>
  </si>
  <si>
    <t>Deducciones I + D + i excluidas de límite. Opción art. 39.2 LIS. 2019: Innovación tecnológica (ITE). Importe deducible en cuota [02228]</t>
  </si>
  <si>
    <t>Deducciones I + D + i excluidas de límite. Opción art. 39.2 LIS. 2019: Innovación tecnológica (ITE). Abono por insuficiencia de cuota [02229]</t>
  </si>
  <si>
    <t>Deducciones I + D + i excluidas de límite. Opción art. 39.2 LIS. 2020: Investigación y desarrollo (CTE). Deducción reducida [04278]</t>
  </si>
  <si>
    <t>Deducciones I + D + i excluidas de límite. Opción art. 39.2 LIS. 2020: Investigación y desarrollo (CTE). Importe deducible en cuota [04279]</t>
  </si>
  <si>
    <t>Deducciones I + D + i excluidas de límite. Opción art. 39.2 LIS. 2020: Innovación tecnológica (ITE). Deducción pendiente [04281]</t>
  </si>
  <si>
    <t>Deducciones I + D + i excluidas de límite. Opción art. 39.2 LIS. 2020: Innovación tecnológica (ITE). Deducción reducida [04282]</t>
  </si>
  <si>
    <t>Deducciones I + D + i excluidas de límite. Opción art. 39.2 LIS. 2020: Innovación tecnológica (ITE). Importe deducible en cuota [04283]</t>
  </si>
  <si>
    <t>Deducciones I + D + i excluidas de límite. Opción art. 39.2 LIS. 2020: Innovación tecnológica (ITE). Abono por insuficiencia de cuota [04284]</t>
  </si>
  <si>
    <t>Deducciones I + D + i excluidas de límite. Opción art. 39.2 LIS. 2021:  Investigación y desarrollo (CTE). Deducción pendiente  [06238]</t>
  </si>
  <si>
    <t>Deducciones I + D + i excluidas de límite. Opción art. 39.2 LIS. 2021:  Investigación y desarrollo (CTE). Abono por insuficiencia de cuota [06241]</t>
  </si>
  <si>
    <t>Deducciones I + D + i excluidas de límite. Opción art. 39.2 LIS. 2022: Investigación y desarrollo (CTE). Deducción pendiente [07566]</t>
  </si>
  <si>
    <t>Deducciones I + D + i excluidas de límite. Opción art. 39.2 LIS. 2022: Investigación y desarrollo (CTE). Deducción reducida [07567]</t>
  </si>
  <si>
    <t>Deducciones I + D + i excluidas de límite. Opción art. 39.2 LIS. 2022: Investigación y desarrollo (CTE). Importe deducible en cuota [07568]</t>
  </si>
  <si>
    <t>Deducciones I + D + i excluidas de límite. Opción art. 39.2 LIS. 2022: Investigación y desarrollo (CTE). Abono por insuficiencia de cuota [07569]</t>
  </si>
  <si>
    <t>Deducciones I + D + i excluidas de límite. Opción art. 39.2 LIS. 2022:  Innovación tecnológica (ITE). Deducción pendiente  [07570]</t>
  </si>
  <si>
    <t>Deducciones I + D + i excluidas de límite. Opción art. 39.2 LIS. 2022:  Innovación tecnológica (ITE) . Deducción reducida [07571]</t>
  </si>
  <si>
    <t>Deducciones I + D + i excluidas de límite. Opción art. 39.2 LIS. 2022:  Innovación tecnológica (ITE). Importe deducible en cuota  [07572]</t>
  </si>
  <si>
    <t>Deducciones I + D + i excluidas de límite. Opción art. 39.2 LIS. 2022:  Innovación tecnológica (ITE). Abono por insuficiencia de cuota  [07573]</t>
  </si>
  <si>
    <t>Deducciones I + D + i excluidas de límite. Opción art. 39.2 LIS. Total. Deducción pendiente [06233]</t>
  </si>
  <si>
    <t>Deducciones I + D + i excluidas de límite. Opción art. 39.2 LIS. Total. Deducción reducida [06440]</t>
  </si>
  <si>
    <t>Deducciones I + D + i excluidas de límite. Opción art. 39.2 LIS. Total. Importe deducible en cuota [06441]</t>
  </si>
  <si>
    <t>Deducciones I + D + i excluidas de límite. Opción art. 39.2 LIS. Total. Abono por insuficiencia de cuota [06442]</t>
  </si>
  <si>
    <t>Deducción por reversión de medidas temporales (DT 37ª.1 LIS).2015. Base de deducción [06346]</t>
  </si>
  <si>
    <t>Deducción por reversión de medidas temporales (DT 37ª.1 LIS).2015.Importe generado/pendiente al principio del periodo [06347]</t>
  </si>
  <si>
    <t>Deducción por reversión de medidas temporales (DT 37ª.1 LIS).2015.Importe aplicado [06348]</t>
  </si>
  <si>
    <t>Deducción por reversión de medidas temporales (DT 37ª.1 LIS).2015.Importe pendiente [06349]</t>
  </si>
  <si>
    <t>Deducción por reversión de medidas temporales (DT 37ª.1 LIS).2016. Base de deducción [02497]</t>
  </si>
  <si>
    <t>Deducción por reversión de medidas temporales (DT 37ª.1 LIS).2016.Importe generado/pendiente al principio del periodo [02498]</t>
  </si>
  <si>
    <t>Deducción por reversión de medidas temporales (DT 37ª.1 LIS).2016.Importe aplicado [02499]</t>
  </si>
  <si>
    <t>Deducción por reversión de medidas temporales (DT 37ª.1 LIS).2016.Importe pendiente [00684]</t>
  </si>
  <si>
    <t>Deducción por reversión de medidas temporales (DT 37ª.1 LIS).2017. Base de deducción [00959]</t>
  </si>
  <si>
    <t>Deducción por reversión de medidas temporales (DT 37ª.1 LIS).2017.Importe generado/pendiente al principio del periodo [00960]</t>
  </si>
  <si>
    <t>Deducción por reversión de medidas temporales (DT 37ª.1 LIS).2017.Importe aplicado [00961]</t>
  </si>
  <si>
    <t>Deducción por reversión de medidas temporales (DT 37ª.1 LIS).2017.Importe pendiente [00962]</t>
  </si>
  <si>
    <t>Deducción por reversión de medidas temporales (DT 37ª.1 LIS).2018. Base de deducción [03820]</t>
  </si>
  <si>
    <t>Deducción por reversión de medidas temporales (DT 37ª.1 LIS).2018.Importe generado/pendiente al principio del periodo [03821]</t>
  </si>
  <si>
    <t>Deducción por reversión de medidas temporales (DT 37ª.1 LIS).2018.Importe aplicado [03822]</t>
  </si>
  <si>
    <t>Deducción por reversión de medidas temporales (DT 37ª.1 LIS).2018.Importe pendiente [03823]</t>
  </si>
  <si>
    <t>Deducción por reversión de medidas temporales (DT 37ª.1 LIS).2019. Base de deducción [02236]</t>
  </si>
  <si>
    <t>Deducción por reversión de medidas temporales (DT 37ª.1 LIS).2019.Importe generado/pendiente al principio del periodo [02237]</t>
  </si>
  <si>
    <t>Deducción por reversión de medidas temporales (DT 37ª.1 LIS).2019.Importe aplicado [02238]</t>
  </si>
  <si>
    <t>Deducción por reversión de medidas temporales (DT 37ª.1 LIS).2019.Importe pendiente [02239]</t>
  </si>
  <si>
    <t>Deducción por reversión de medidas temporales (DT 37ª.1 LIS).2020. Base de deducción [04288]</t>
  </si>
  <si>
    <t>Deducción por reversión de medidas temporales (DT 37ª.1 LIS).2020.Importe generado/pendiente al principio del periodo [04289]</t>
  </si>
  <si>
    <t>Deducción por reversión de medidas temporales (DT 37ª.1 LIS).2020.Importe aplicado [04290]</t>
  </si>
  <si>
    <t>Deducción por reversión de medidas temporales (DT 37ª.1 LIS).2020.Importe pendiente [04291]</t>
  </si>
  <si>
    <t>Deducción por reversión de medidas temporales (DT 37ª.1 LIS).2021. Base de deducción [06246]</t>
  </si>
  <si>
    <t>Deducción por reversión de medidas temporales (DT 37ª.1 LIS).2021.Importe generado/pendiente al principio del periodo [06247]</t>
  </si>
  <si>
    <t>Deducción por reversión de medidas temporales (DT 37ª.1 LIS).2021.Importe aplicado [06311]</t>
  </si>
  <si>
    <t>Deducción por reversión de medidas temporales (DT 37ª.1 LIS).2021.Importe pendiente [06312]</t>
  </si>
  <si>
    <t>Deducción por reversión de medidas temporales (DT 37ª.1 LIS).2022. Base de deducción [07574]</t>
  </si>
  <si>
    <t>Deducción por reversión de medidas temporales (DT 37ª.1 LIS).2022.Importe generado/pendiente al principio del periodo [07575]</t>
  </si>
  <si>
    <t>Deducción por reversión de medidas temporales (DT 37ª.1 LIS).2022.Importe aplicado [07576]</t>
  </si>
  <si>
    <t>Deducción por reversión de medidas temporales (DT 37ª.1 LIS).2022.Importe pendiente [07577]</t>
  </si>
  <si>
    <t>Deducción por reversión de medidas temporales (DT 37ª.1 LIS). Total. Base de deducción [06350]</t>
  </si>
  <si>
    <t>Deducción por reversión de medidas temporales (DT 37ª.1 LIS). Total. Importe generado/pendiente al principio del periodo [06351]</t>
  </si>
  <si>
    <t>Deducción por reversión de medidas temporales (DT 37ª.1 LIS). Total. Importe aplicado  [06352]</t>
  </si>
  <si>
    <t>Deducción por reversión de medidas temporales (DT 37ª.1 LIS). Total.Importe pendiente[06353]</t>
  </si>
  <si>
    <t>Deducción por reversión de medidas temporales (DT 37ª.2 LIS).2015. Base de deducción [06354]</t>
  </si>
  <si>
    <t>Deducción por reversión de medidas temporales (DT 37ª.2 LIS).2015.Importe generado/pendiente al principio del periodo [06355]</t>
  </si>
  <si>
    <t>Deducción por reversión de medidas temporales (DT 37ª.2 LIS).2015.Importe aplicado [06356]</t>
  </si>
  <si>
    <t>Deducción por reversión de medidas temporales (DT 37ª.2 LIS).2015.Importe pendiente [06357]</t>
  </si>
  <si>
    <t>Deducción por reversión de medidas temporales (DT 37ª.2 LIS).2016. Base de deducción [00685]</t>
  </si>
  <si>
    <t>Deducción por reversión de medidas temporales (DT 37ª.2 LIS).2016.Importe generado/pendiente al principio del periodo [00686]</t>
  </si>
  <si>
    <t>Deducción por reversión de medidas temporales (DT 37ª.2 LIS).2016.Importe aplicado [00687]</t>
  </si>
  <si>
    <t>Deducción por reversión de medidas temporales (DT 37ª.2 LIS).2016.Importe pendiente [00688]</t>
  </si>
  <si>
    <t>Deducción por reversión de medidas temporales (DT 37ª.2 LIS).2017. Base de deducción [00963]</t>
  </si>
  <si>
    <t>Deducción por reversión de medidas temporales (DT 37ª.2 LIS).2017.Importe generado/pendiente al principio del periodo [00964]</t>
  </si>
  <si>
    <t>Deducción por reversión de medidas temporales (DT 37ª.2 LIS).2017.Importe aplicado [00965]</t>
  </si>
  <si>
    <t>Deducción por reversión de medidas temporales (DT 37ª.2 LIS).2017.Importe pendiente [00966]</t>
  </si>
  <si>
    <t>Deducción por reversión de medidas temporales (DT 37ª.2 LIS).2018. Base de deducción [03824]</t>
  </si>
  <si>
    <t>Deducción por reversión de medidas temporales (DT 37ª.2 LIS).2018.Importe generado/pendiente al principio del periodo [03825]</t>
  </si>
  <si>
    <t>Deducción por reversión de medidas temporales (DT 37ª.2 LIS).2018.Importe aplicado [03826]</t>
  </si>
  <si>
    <t>Deducción por reversión de medidas temporales (DT 37ª.2 LIS).2018.Importe pendiente [03827]</t>
  </si>
  <si>
    <t>Deducción por reversión de medidas temporales (DT 37ª.2 LIS).2019. Base de deducción [02240]</t>
  </si>
  <si>
    <t>Deducción por reversión de medidas temporales (DT 37ª.2 LIS).2019.Importe generado/pendiente al principio del periodo [02241]</t>
  </si>
  <si>
    <t>Deducción por reversión de medidas temporales (DT 37ª.2 LIS).2019.Importe aplicado [02242]</t>
  </si>
  <si>
    <t>Deducción por reversión de medidas temporales (DT 37ª.2 LIS).2019.Importe pendiente [02243]</t>
  </si>
  <si>
    <t>Deducción por reversión de medidas temporales (DT 37ª.2 LIS).2020. Base de deducción [04292]</t>
  </si>
  <si>
    <t>Deducción por reversión de medidas temporales (DT 37ª.2 LIS).2020.Importe generado/pendiente al principio del periodo [04293]</t>
  </si>
  <si>
    <t>Deducción por reversión de medidas temporales (DT 37ª.2 LIS).2020.Importe aplicado [04294]</t>
  </si>
  <si>
    <t>Deducción por reversión de medidas temporales (DT 37ª.2 LIS).2020.Importe pendiente [04295]</t>
  </si>
  <si>
    <t>Deducción por reversión de medidas temporales (DT 37ª.2 LIS).2021. Base de deducción [06313]</t>
  </si>
  <si>
    <t>Deducción por reversión de medidas temporales (DT 37ª.2 LIS).2021.Importe generado/pendiente al principio del periodo [06314]</t>
  </si>
  <si>
    <t>Deducción por reversión de medidas temporales (DT 37ª.2 LIS).2021.Importe aplicado [06315]</t>
  </si>
  <si>
    <t>Deducción por reversión de medidas temporales (DT 37ª.2 LIS).2021.Importe pendiente [06316]</t>
  </si>
  <si>
    <t>Deducción por reversión de medidas temporales (DT 37ª.2 LIS).2022. Base de deducción [07578]</t>
  </si>
  <si>
    <t>Deducción por reversión de medidas temporales (DT 37ª.2 LIS).2022.Importe generado/pendiente al principio del periodo [07579]</t>
  </si>
  <si>
    <t>Deducción por reversión de medidas temporales (DT 37ª.2 LIS).2022.Importe aplicado [07580]</t>
  </si>
  <si>
    <t>Deducción por reversión de medidas temporales (DT 37ª.2 LIS).2022.Importe pendiente [07581]</t>
  </si>
  <si>
    <t>Deducción por reversión de medidas temporales (DT 37ª.2 LIS). Total.Base de deducción [06358]</t>
  </si>
  <si>
    <t>Deducción por reversión de medidas temporales (DT 37ª.2 LIS). Total. Importe generado/pendiente al principio del periodo [06359]</t>
  </si>
  <si>
    <t>Deducción por reversión de medidas temporales (DT 37ª.2 LIS). Total. Importe aplicado [06360]</t>
  </si>
  <si>
    <t>Deducción por reversión de medidas temporales (DT 37ª.2 LIS). Total. Importe pendiente [06361]</t>
  </si>
  <si>
    <t>&lt;/T22014B24&gt;</t>
  </si>
  <si>
    <t>Grupos con entidades navieras en régimen especial: Suma de BI en función del tonelaje, determinadas en estimación objetiva (Pág. 7A)(*) [00049]</t>
  </si>
  <si>
    <t>Correcciones a la suma de bases imponibles por diferimiento de resultados internos:(**). Total eliminación de resultados por operaciones internas. (Pág. 7C) [03241]</t>
  </si>
  <si>
    <r>
      <t>Nota</t>
    </r>
    <r>
      <rPr>
        <sz val="9"/>
        <rFont val="Arial"/>
        <family val="2"/>
      </rPr>
      <t>: Los totales correspondientes a está página se encuentra en T22007000</t>
    </r>
  </si>
  <si>
    <t>Deducciones inversión en Canarias con límites incrementados. Inversiones en La Palma, La Gomera y El Hierro 2018. Per. ant.: Deducc. pendiente [03499]</t>
  </si>
  <si>
    <t>Importe neto de la cifra de negocios de los doce meses anteriores a la fecha de inicio del período impositivo. Indique el importe neto de la cifra de negocios total del grupo de los doce meses anteriores a la fecha de inicio del periodo impositivo, a efectos de determinar si proceden, la aplicación de la tributación mínima del art. 30 bis LIS, los límites de compensación de bases imponibles negativas, los límites de compensación de cuotas en el régimen de cooperativas, las correcciones contables sujetas al límite del art. 11.12 LIS y/o los límites para las deducciones por doble imposición previstos en los arts, 31, 32, 100.10º y DT 23º LIS (límites aplicables de acuerdo con la DA 8º Ley 20/1990 y DA 15º LIS): INCN inferior a 20 millones de euros</t>
  </si>
  <si>
    <t>Importe neto de la cifra de negocios de los doce meses anteriores a la fecha de inicio del período impositivo. Indique el importe neto de la cifra de negocios total del grupo de los doce meses anteriores a la fecha de inicio del periodo impositivo, a efectos de determinar si proceden, la aplicación de la tributación mínima del art. 30 bis LIS, los límites de compensación de bases imponibles negativas, los límites de compensación de cuotas en el régimen de cooperativas, las correcciones contables sujetas al límite del art. 11.12 LIS y/o los límites para las deducciones por doble imposición previstos en los arts, 31, 32, 100.10º y DT 23º LIS (límites aplicables de acuerdo con la DA 8º Ley 20/1990 y DA 15º LIS): INCN de al menos 20 millones de euros pero inferior a 60 millones de euros</t>
  </si>
  <si>
    <t>Importe neto de la cifra de negocios de los doce meses anteriores a la fecha de inicio del período impositivo. Indique el importe neto de la cifra de negocios total del grupo de los doce meses anteriores a la fecha de inicio del periodo impositivo, a efectos de determinar si proceden, la aplicación de la tributación mínima del art. 30 bis LIS, los límites de compensación de bases imponibles negativas, los límites de compensación de cuotas en el régimen de cooperativas, las correcciones contables sujetas al límite del art. 11.12 LIS y/o los límites para las deducciones por doble imposición previstos en los arts, 31, 32, 100.10º y DT 23º LIS (límites aplicables de acuerdo con la DA 8º Ley 20/1990 y DA 15º LIS): INCN de al menos 60 millones de euros</t>
  </si>
  <si>
    <t>Entidades dependientes/Cooperativa integrante del grupo (2).Otras correccionesnetas al resultado contable</t>
  </si>
  <si>
    <t>Entidades dependientes/Cooperativa integrante del grupo (3).Otras correccionesnetas al resultado contable</t>
  </si>
  <si>
    <t>Entidades dependientes/Cooperativa integrante del grupo (4).Otras correccionesnetas al resultado contable</t>
  </si>
  <si>
    <t>Entidades dependientes/Cooperativa integrante del grupo (6).Otras correccionesnetas al resultado contable</t>
  </si>
  <si>
    <t>Entidades dependientes/Cooperativa integrante del grupo (5).Otras correccionesnetas al resultado contable</t>
  </si>
  <si>
    <t>Entidades dependientes/Cooperativa integrante del grupo (7).Otras correccionesnetas al resultado contable</t>
  </si>
  <si>
    <t>Entidades dependientes/Cooperativa integrante del grupo (8).Otras correccionesnetas al resultado contable</t>
  </si>
  <si>
    <t>Entidades dependientes/Cooperativa integrante del grupo (9).Otras correccionesnetas al resultado contable</t>
  </si>
  <si>
    <t>Entidades dependientes/Cooperativa integrante del grupo (10).Otras correccionesnetas al resultado contable</t>
  </si>
  <si>
    <t>Entidades dependientes/Cooperativa integrante del grupo (11).Otras correccionesnetas al resultado contable</t>
  </si>
  <si>
    <t>Entidades dependientes/Cooperativa integrante del grupo (12).Otras correccionesnetas al resultado contable</t>
  </si>
  <si>
    <t>Entidades dependientes/Cooperativa integrante del grupo (13).Otras correccionesnetas al resultado contable</t>
  </si>
  <si>
    <t>Entidades dependientes/Cooperativa integrante del grupo (14).Otras correccionesnetas al resultado contable</t>
  </si>
  <si>
    <t>Entidades dependientes/Cooperativa integrante del grupo (15).Otras correccionesnetas al resultado contable</t>
  </si>
  <si>
    <t>Entidades dependientes/Cooperativa integrante del grupo (16).Otras correccionesnetas al resultado contable</t>
  </si>
  <si>
    <t>Entidades dependientes/Cooperativa integrante del grupo (17).Otras correccionesnetas al resultado contable</t>
  </si>
  <si>
    <t>Entidades dependientes/Cooperativa integrante del grupo (18).Otras correccionesnetas al resultado contable</t>
  </si>
  <si>
    <t>Entidades dependientes/Cooperativa integrante del grupo (19).Otras correccionesnetas al resultado contable</t>
  </si>
  <si>
    <t>Entidades dependientes/Cooperativa integrante del grupo (26).Otras correccionesnetas al resultado contable</t>
  </si>
  <si>
    <t>Entidades dependientes/Cooperativa integrante del grupo (24).Otras correccionesnetas al resultado contable</t>
  </si>
  <si>
    <t>Entidades dependientes/Cooperativa integrante del grupo (20).Otras correccionesnetas al resultado contable</t>
  </si>
  <si>
    <t>Entidades dependientes/Cooperativa integrante del grupo (21).Otras correccionesnetas al resultado contable</t>
  </si>
  <si>
    <t>Entidades dependientes/Cooperativa integrante del grupo (22).Otras correccionesnetas al resultado contable</t>
  </si>
  <si>
    <t>Entidades dependientes/Cooperativa integrante del grupo (25).Otras correccionesnetas al resultado contable</t>
  </si>
  <si>
    <t>BASES IMPONIBLES INDIVIDUALES DE LAS ENTIDADES DEL GRUPO FISCAL. Importe neto de la cifra de negocios. Total (dominante + dependientes) [00998]</t>
  </si>
  <si>
    <t>BASES IMPONIBLES INDIVIDUALES DE LAS ENTIDADES DEL GRUPO FISCAL. Resultado del período. Total (dominante + dependientes) [00997]</t>
  </si>
  <si>
    <t>BASES IMPONIBLES INDIVIDUALES DE LAS ENTIDADES DEL GRUPO FISCAL. Correción neta por Impuesto sobre Sociedades e Impuesto Complementario. Total (dominante + dependientes) [00996]</t>
  </si>
  <si>
    <t>BASES IMPONIBLES INDIVIDUALES DE LAS ENTIDADES DEL GRUPO FISCAL. Otras correcciones netas al resultado contable. Total (dominante + dependientes) [00087]</t>
  </si>
  <si>
    <t>BASES IMPONIBLES INDIVIDUALES DE LAS ENTIDADES DEL GRUPO FISCAL. Base imponible individual(excl. BI en estimación objetiva por régimen entidades navieras). Total ( dominante + dependiente) [00043]</t>
  </si>
  <si>
    <t>BASES IMPONIBLES INDIVIDUALES DE LAS ENTIDADES DEL GRUPO FISCAL. Grupos de Cooperativas: Base imponible por resultados cooperativos. Total (dominante + dependientes) [00047]</t>
  </si>
  <si>
    <t>BASES IMPONIBLES INDIVIDUALES DE LAS ENTIDADES DEL GRUPO FISCAL. Grupos de Cooperativas: Base imponible por resultados extracooperativos. Total (dominante + dependientes) [00048]</t>
  </si>
  <si>
    <t>BASES IMPONIBLES INDIVIDUALES DE LAS ENTIDADES DEL GRUPO FISCAL. Régimen especial de navieras: BI determinada por el método de estimación objetiva. Total (dominante + dependientes) [00049]</t>
  </si>
  <si>
    <t>BASES IMPONIBLES INDIVIDUALES DE LAS ENTIDADES DEL GRUPO FISCAL. 50% Base imponible negativa individual del período no integrada. DA 19ª LIS. Régimen general. Total (dominante + dependientes) [01263]</t>
  </si>
  <si>
    <t>Entidades de un grupo previo integradas al grupo fiscal (art. 74.3 LIS) Indique el importe neto de la cifra de negocios del grupo previo de los doce meses anteriores a la fecha de inicio del período impositivo: INCN inferior a 20 millones de euros</t>
  </si>
  <si>
    <t>Entidades de un grupo previo integradas al grupo fiscal (art. 74.3 LIS) Indique el importe neto de la cifra de negocios del grupo previo de los doce meses anteriores a la fecha de inicio del período impositivo: INCN de al menos 20 millones de euros pero inferior a 60 millones de euros</t>
  </si>
  <si>
    <t>Entidades de un grupo previo integradas al grupo fiscal (art. 74.3 LIS) Indique el importe neto de la cifra de negocios del grupo previo de los doce meses anteriores a la fecha de inicio del período impositivo: INCN de al menos 60 millones de euros</t>
  </si>
  <si>
    <t>RESULTADOS INTERNOS: ELIMINACIONES, INCORPORACIONES Y SALDOS PENDIENTES. Total clave EX. Resultado eliminado en el período. [00050]</t>
  </si>
  <si>
    <t>RESULTADOS INTERNOS: ELIMINACIONES, INCORPORACIONES Y SALDOS PENDIENTES. Total clave EX. Resultado asumido por las entidades que salen del grupo (art. 65.1 LIS) [03381]</t>
  </si>
  <si>
    <t>RESULTADOS INTERNOS: ELIMINACIONES, INCORPORACIONES Y SALDOS PENDIENTES. Total clave EX. Total resultado incorporado. [00051]</t>
  </si>
  <si>
    <t>RESULTADOS INTERNOS: ELIMINACIONES, INCORPORACIONES Y SALDOS PENDIENTES. Total clave EX. Resultado pendiente de incorporar (fin de período). [00088]</t>
  </si>
  <si>
    <t>RESULTADOS INTERNOS: ELIMINACIONES, INCORPORACIONES Y SALDOS PENDIENTES. Total clave IA. Resultado eliminado en el período. [00057]</t>
  </si>
  <si>
    <t>RESULTADOS INTERNOS: ELIMINACIONES, INCORPORACIONES Y SALDOS PENDIENTES. Total clave IA. Resultado asumido por las entidades que salen del grupo (art. 65.1 LIS). [03382]</t>
  </si>
  <si>
    <t>RESULTADOS INTERNOS: ELIMINACIONES, INCORPORACIONES Y SALDOS PENDIENTES. Total clave IA. Total resultado incorporado. [00058]</t>
  </si>
  <si>
    <t>RESULTADOS INTERNOS: ELIMINACIONES, INCORPORACIONES Y SALDOS PENDIENTES. Total clave IA. Resultado de incorporar (fin de período). [00089]</t>
  </si>
  <si>
    <t>RESULTADOS INTERNOS: ELIMINACIONES, INCORPORACIONES Y SALDOS PENDIENTES. Total clave TE. Resultado eliminado en el período. [00060]</t>
  </si>
  <si>
    <t>RESULTADOS INTERNOS: ELIMINACIONES, INCORPORACIONES Y SALDOS PENDIENTES. Total clave TE. Resultado asumido por las entidades que salen del grupo (art. 65.1 LIS). [03383]</t>
  </si>
  <si>
    <t>RESULTADOS INTERNOS: ELIMINACIONES, INCORPORACIONES Y SALDOS PENDIENTES. Total clave TE. Total resultado incorporado. [00062]</t>
  </si>
  <si>
    <t>RESULTADOS INTERNOS: ELIMINACIONES, INCORPORACIONES Y SALDOS PENDIENTES. Total clave TE. Resultado de incorporar (fin de período). [00094]</t>
  </si>
  <si>
    <t>RESULTADOS INTERNOS: ELIMINACIONES, INCORPORACIONES Y SALDOS PENDIENTES. Total clave DE. Resultado eliminado en el período. [00067]</t>
  </si>
  <si>
    <t>RESULTADOS INTERNOS: ELIMINACIONES, INCORPORACIONES Y SALDOS PENDIENTES. Total clave DE. Resultado asumido por las entidades que salen del grupo (art. 65.1 LIS). [03384]</t>
  </si>
  <si>
    <t>RESULTADOS INTERNOS: ELIMINACIONES, INCORPORACIONES Y SALDOS PENDIENTES. Total clave DE. Total resultado incorporado. [00068]</t>
  </si>
  <si>
    <t>RESULTADOS INTERNOS: ELIMINACIONES, INCORPORACIONES Y SALDOS PENDIENTES. Total clave DE. Resultado de incorporar (fin de período). [00095]</t>
  </si>
  <si>
    <t>RESULTADOS INTERNOS: ELIMINACIONES, INCORPORACIONES Y SALDOS PENDIENTES. Total clave DR. Resultado de incorporar (fin de período). [00096]</t>
  </si>
  <si>
    <t>RESULTADOS INTERNOS: ELIMINACIONES, INCORPORACIONES Y SALDOS PENDIENTES. Total clave DR. Total resultado incorporado. [00073]</t>
  </si>
  <si>
    <t>RESULTADOS INTERNOS: ELIMINACIONES, INCORPORACIONES Y SALDOS PENDIENTES. Total clave DR. Resultado asumido por las entidades que salen del grupo (art. 65.1 LIS). [03385]</t>
  </si>
  <si>
    <t>RESULTADOS INTERNOS: ELIMINACIONES, INCORPORACIONES Y SALDOS PENDIENTES. Total clave DR. Resultado eliminado en el período. [00072]</t>
  </si>
  <si>
    <t>RESULTADOS INTERNOS: ELIMINACIONES, INCORPORACIONES Y SALDOS PENDIENTES. Total clave IP. Resultado eliminado en el período. [00075]</t>
  </si>
  <si>
    <t>RESULTADOS INTERNOS: ELIMINACIONES, INCORPORACIONES Y SALDOS PENDIENTES. Total clave OT. Resultado eliminado en el período. [00077]</t>
  </si>
  <si>
    <t>RESULTADOS INTERNOS: ELIMINACIONES, INCORPORACIONES Y SALDOS PENDIENTES. Total . Resultado eliminado en el período. [03241]</t>
  </si>
  <si>
    <t>RESULTADOS INTERNOS: ELIMINACIONES, INCORPORACIONES Y SALDOS PENDIENTES. Total clave IP. Resultado asumido por las entidades que salen del grupo (art. 65.1 LIS). [03386]</t>
  </si>
  <si>
    <t>RESULTADOS INTERNOS: ELIMINACIONES, INCORPORACIONES Y SALDOS PENDIENTES. Total clave OT. Resultado asumido por las entidades que salen del grupo (art. 65.1 LIS). [03387]</t>
  </si>
  <si>
    <t>RESULTADOS INTERNOS: ELIMINACIONES, INCORPORACIONES Y SALDOS PENDIENTES. Total. Resultado asumido por las entidades que salen del grupo (art. 65.1 LIS). [03388]</t>
  </si>
  <si>
    <t>RESULTADOS INTERNOS: ELIMINACIONES, INCORPORACIONES Y SALDOS PENDIENTES. Total clave IP. Total resultado incorporado. [00076]</t>
  </si>
  <si>
    <t>RESULTADOS INTERNOS: ELIMINACIONES, INCORPORACIONES Y SALDOS PENDIENTES. Total. Total resultado incorporado. [03242]</t>
  </si>
  <si>
    <t>RESULTADOS INTERNOS: ELIMINACIONES, INCORPORACIONES Y SALDOS PENDIENTES. Total clave IP. Resultado de incorporar (fin de período). [00097]</t>
  </si>
  <si>
    <t>RESULTADOS INTERNOS: ELIMINACIONES, INCORPORACIONES Y SALDOS PENDIENTES. Total clave OT. Total resultado incorporado. [00078]</t>
  </si>
  <si>
    <t>RESULTADOS INTERNOS: ELIMINACIONES, INCORPORACIONES Y SALDOS PENDIENTES. Total clave OT. Resultado de incorporar (fin de período). [00098]</t>
  </si>
  <si>
    <t>RESULTADOS INTERNOS: ELIMINACIONES, INCORPORACIONES Y SALDOS PENDIENTES. Total. Resultado de incorporar (fin de período). [03243]</t>
  </si>
  <si>
    <t>OTRAS CORRECCIONES A LA SUMA DE BASES IMPONIBLES: Eliminación de dividendos internos no exentos del grupo fiscal(*). Total [00080]</t>
  </si>
  <si>
    <t>OTRAS CORRECCIONES A LA SUMA DE BASES IMPONIBLES: Incorporación de deterioros de valor de participaciones en fondos propios de entidades del grupo fi scal, eliminados en períodos anteriores. Total [00082]</t>
  </si>
  <si>
    <t>GRUPOS DE COOPERATIVAS: Eliminación de "retornos intragrupo", "Ayudas económicas intragrupo" y "resultados distribuidos por la entidad cabeza del grupo" (R:D. 1345/1992). Retornos intragrupo(*) Total [00103]</t>
  </si>
  <si>
    <t>GRUPOS DE COOPERATIVAS: Eliminación de "retornos intragrupo", "Ayudas económicas intragrupo" y "resultados distribuidos por la entidad cabeza del grupo" (R:D. 1345/1992). Ayudas económicas intragrupo (*). Total [00105]</t>
  </si>
  <si>
    <t>GRUPOS DE COOPERATIVAS: Eliminación de "retornos intragrupo", "Ayudas económicas intragrupo" y "resultados distribuidos por la entidad cabeza del grupo" (R:D. 1345/1992). Resultados distribuidos por la entidad cabeza de grupo (*). Total [00107]</t>
  </si>
  <si>
    <t>GRUPOS DE COOPERATIVAS: Eliminación de "retornos intragrupo", "Ayudas económicas intragrupo" y "resultados distribuidos por la entidad cabeza del grupo" (R:D. 1345/1992). Total eliminaciones. Total [00083]</t>
  </si>
  <si>
    <t>OTRAS CORRECCIONES A LA SUMA DE BASES IMPONIBLES: Otras correcciones a la suma de bases imponibles individuales, no comprendidas en los apartados anteriores. Corrección en base imponible. Total [00085]</t>
  </si>
  <si>
    <t>RESERVA DE CAPITALIZACIÓN. REDUCCIÓN PENDIENTE DE APLICAR. Derecho a reducir la base imponible generado en el período/pendiente de aplicar a principio del período. Total. [02962]</t>
  </si>
  <si>
    <t>RESERVA DE CAPITALIZACIÓN. REDUCCIÓN PENDIENTE DE APLICAR.Reducción base imponible aplicada. Total [02963]</t>
  </si>
  <si>
    <t>(Pag. 7I) RESERVA DE NIVELACIÓN. Reducción pendiente de adicionar(**). Importe minoración pendiente de adicionar en el período/pendiente de adicionar a principio del período. Total [02971]</t>
  </si>
  <si>
    <t>(Pag. 7I) RESERVA DE NIVELACIÓN. Reducción pendiente de adicionar(**). Importe adicionado a base imponible en el período. Total [02972]</t>
  </si>
  <si>
    <t>(Pag. 7I) RESERVA DE NIVELACIÓN. Reducción pendiente de adicionar(**). Importe integrado en la declaración por incumplimiento de requisitos. Total [02448]</t>
  </si>
  <si>
    <t>(Pag. 7I) RESERVA DE NIVELACIÓN. Reducción pendiente de adicionar(**). Importe pendiente de adicionar en períodos futuros. Total [02973]</t>
  </si>
  <si>
    <t>RESERVA DE NIVELACIÓN. Reserva pendiente de dotar.  Importe reserva a dotar. Total [02982]</t>
  </si>
  <si>
    <t>RESERVA DE NIVELACIÓN. Reserva pendiente de dotar. Importe reserva dotada. Total [02983]</t>
  </si>
  <si>
    <t>RESERVA DE NIVELACIÓN. Reserva pendiente de dotar. Importe reserva pendiente dotación. Total [02984]</t>
  </si>
  <si>
    <t>RESERVA DE NIVELACIÓN. Reserva pendiente de dotar. Reserva dispuesta. Total [02985]</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</si>
  <si>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han cumplido condiciones de deducibilidad fiscal pero no integradaspor aplicación límite. Total. [00819]</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</si>
  <si>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en períodos futuros. Que no han cumplido condiciones de deducibilidad fiscal. Total. [00818]</t>
  </si>
  <si>
    <t>DOTACIONES POR DETERIORO DE CRÉDITOS U OTROS ACTIVOS DERIVADOS DE LAS POSIBLES INSOLVENCIAS DE LOS DEUDORES NO VINCULADOS CON EL CONTRIBUYENTE Y OTRAS DEL ART. 62.1 e) y DT 33ª.1 LIS, GENERADOS A NIVEL DE GRUPO CON POSIBILIDAD  DE CONVERSIÓN EN CRÉDITO EXIGIBLE(**). por la conversión de los activos por impuesto diferido. Total. [00817]</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</si>
  <si>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integradas en esta liquidación. Total. [00816]</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</si>
  <si>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han cumplido condiciones de deducibilidad fi scal pero no integradas por aplicación límite. Tota. [00812]</t>
  </si>
  <si>
    <t>DOTACIONES POR DETERIORO DE CRÉDITOS U OTROS ACTIVOS DERIVADOS DE LAS POSIBLES INSOLVENCIAS DE LOS DEUDORES NO VINCULADOS CON EL CONTRIBUYENTE Y OTRAS DEL ART. 62.1 e) y DT 33ª.1 LIS, GENERADOS A NIVEL DE GRUPO CON POSIBILIDAD DE CONVERSIÓN EN CRÉDITO EXIGIBLE(**). Dotaciones pendientes de integración a principio del período/generado en el propio período. Que no han cumplido condiciones de  deducibilidad fiscal. Total [00811]</t>
  </si>
  <si>
    <t>ACTIVOS POR IMPUESTO DIFERIDO GENERADOS DURANTE LA PERTENENCIA AL GRUPO. CONVERSIÓN EN CRÉDITO EXIGIBLE FRENTE A LA ADMÓN. TRIBUTARIA (ART. 130, DA 13ª Y DT 33ª LIS). Activos por impuesto diferido (AID). DT 33ª y DA 13ª LIS. Importe total AID pendientes de aplicación a principio del período (DT 33ª.1 y 6 a) LIS)(*). Total. [01054]</t>
  </si>
  <si>
    <t>ACTIVOS POR IMPUESTO DIFERIDO GENERADOS DURANTE LA PERTENENCIA AL GRUPO. CONVERSIÓN EN CRÉDITO EXIGIBLE FRENTE A LA ADMÓN. TRIBUTARIA (ART. 130, DA 13ª Y DT 33ª LIS). AID aplicados en el período (por integración dotaciones en la liquidación). Total. [01055]</t>
  </si>
  <si>
    <t>ACTIVOS POR IMPUESTO DIFERIDO GENERADOS DURANTE LA PERTENENCIA AL GRUPO. CONVERSIÓN EN CRÉDITO EXIGIBLE FRENTE A LA ADMÓN. TRIBUTARIA (ART. 130, DA 13ª Y DT 33ª LIS). Activos por impuesto diferido (AID). DT 33ª y DA 13ª LIS. AID
convertidos en crédito exigible en el período. Total. [01056]</t>
  </si>
  <si>
    <t>ACTIVOS POR IMPUESTO DIFERIDO GENERADOS DURANTE LA PERTENENCIA AL GRUPO. CONVERSIÓN EN CRÉDITO EXIGIBLE FRENTE A LA ADMÓN. TRIBUTARIA (ART. 130, DA 13ª Y DT 33ª LIS). Activos por impuesto diferido (AID). DT 33ª y DA 13ª LIS. AID pendientes de aplicación en períodos futuros. Sin prestación patrimonial (DT 33ª.6 d) LIS). Total. [01057]</t>
  </si>
  <si>
    <t>ACTIVOS POR IMPUESTO DIFERIDO GENERADOS DURANTE LA PERTENENCIA AL GRUPO. CONVERSIÓN EN CRÉDITO EXIGIBLE FRENTE A LA ADMÓN. TRIBUTARIA (ART. 130, DA 13ª Y DT 33ª LIS). Activos por impuesto diferido (AID). DT 33ª y DA 13ª LIS. AID pendientes de aplicación en períodos futuros. Sin prestación patrimonial. Minoración prestación por exceso cuota otros períodos iniciados a partir de 2016 (DT 33ª.4 y 6 d) LIS). Total. [00891]</t>
  </si>
  <si>
    <t>ACTIVOS POR IMPUESTO DIFERIDO GENERADOS DURANTE LA PERTENENCIA AL GRUPO. CONVERSIÓN EN CRÉDITO EXIGIBLE FRENTE A LA ADMÓN. TRIBUTARIA (ART. 130, DA 13ª Y DT 33ª LIS). Activos por impuesto diferido (AID). DT 33ª y DA 13ª LIS. AID pendientes de aplicación en períodos futuros. Importe total AID pendientes (DT 33ª.1 y 6 a) LIS)(*). Total. [01058]</t>
  </si>
  <si>
    <t>ACTIVOS POR IMPUESTO DIFERIDO GENERADOS DURANTE LA PERTENENCIA AL GRUPO. CONVERSIÓN EN CRÉDITO EXIGIBLE FRENTE A LA ADMÓN. TRIBUTARIA (ART. 130, DA 13ª Y DT 33ª LIS). Activos por impuesto diferido (AID). Art. 130 LIS. Importe total AID (art. 130.6 a) LIS) pendientes de aplicación a principio del período/generados en el propio período. Total. [01082]</t>
  </si>
  <si>
    <t>ACTIVOS POR IMPUESTO DIFERIDO GENERADOS DURANTE LA PERTENENCIA AL GRUPO. CONVERSIÓN EN CRÉDITO EXIGIBLE FRENTE A LA ADMÓN. TRIBUTARIA (ART. 130, DA 13ª Y DT 33ª LIS). Activos por impuesto diferido (AID). Art. 130 LIS. Cuota líquida positiva. Total. [01083]</t>
  </si>
  <si>
    <t>ACTIVOS POR IMPUESTO DIFERIDO GENERADOS DURANTE LA PERTENENCIA AL GRUPO. CONVERSIÓN EN CRÉDITO EXIGIBLE FRENTE A LA ADMÓN. TRIBUTARIA (ART. 130, DA 13ª Y DT 33ª LIS). Activos por impuesto diferido (AID). Art. 130 LIS. AID pendientes de aplicación a principio del período/generados en el propio período. Con derecho a conversión en crédito exigible (art. 130.6 b) LIS). Total. [01084]</t>
  </si>
  <si>
    <t>ACTIVOS POR IMPUESTO DIFERIDO GENERADOS DURANTE LA PERTENENCIA AL GRUPO. CONVERSIÓN EN CRÉDITO EXIGIBLE FRENTE A LA ADMÓN. TRIBUTARIA (ART. 130, DA 13ª Y DT 33ª LIS). Activos por impuesto diferido (AID). Art. 130 LIS. AID pendientes de aplicación a principio del período/generados en el propio período.  Con derecho a conversión en crédito exigible por exceso cuota en otros períodos iniciados a partir de 2016 (art. 130.1 y 6 b) LIS). Total. [01085]</t>
  </si>
  <si>
    <t>ACTIVOS POR IMPUESTO DIFERIDO GENERADOS DURANTE LA PERTENENCIA AL GRUPO. CONVERSIÓN EN CRÉDITO EXIGIBLE FRENTE A LA ADMÓN. TRIBUTARIA (ART. 130, DA 13ª Y DT 33ª LIS). Activos por impuesto diferido (AID). Art. 130 LIS. AID pendientes de aplicación a principio del período/generados en el propio período. Sin derecho a conversión en crédito exigible (art. 130.6 c) LIS). Total. [01086]</t>
  </si>
  <si>
    <t>ACTIVOS POR IMPUESTO DIFERIDO GENERADOS DURANTE LA PERTENENCIA AL GRUPO. CONVERSIÓN EN CRÉDITO EXIGIBLE FRENTE A LA ADMÓN. TRIBUTARIA (ART. 130, DA 13ª Y DT 33ª LIS). Activos por impuesto diferido (AID). Art. 130 LIS. AID aplicados en el período (por integración dotaciones en la liquidación y compensación de BI negativas). Total. [01088]</t>
  </si>
  <si>
    <t>ACTIVOS POR IMPUESTO DIFERIDO GENERADOS DURANTE LA PERTENENCIA AL GRUPO. CONVERSIÓN EN CRÉDITO EXIGIBLE FRENTE A LA ADMÓN. TRIBUTARIA (ART. 130, DA 13ª Y DT 33ª LIS). Activos por impuesto diferido (AID). Art. 130 LIS. AID convertidos en crédito exigible en el período. Total. [01089]</t>
  </si>
  <si>
    <t>ACTIVOS POR IMPUESTO DIFERIDO GENERADOS DURANTE LA PERTENENCIA AL GRUPO. CONVERSIÓN EN CRÉDITO EXIGIBLE FRENTE A LA ADMÓN. TRIBUTARIA (ART. 130, DA 13ª Y DT 33ª LIS). Activos por impuesto diferido (AID). Art. 130 LIS. AID pendientes de aplicación en períodos futuros. Con derecho a conversión en crédito exigible (art. 130.6 b) LIS). Total. [01090]</t>
  </si>
  <si>
    <t>ACTIVOS POR IMPUESTO DIFERIDO GENERADOS DURANTE LA PERTENENCIA AL GRUPO. CONVERSIÓN EN CRÉDITO EXIGIBLE FRENTE A LA ADMÓN. TRIBUTARIA (ART. 130, DA 13ª Y DT 33ª LIS). Activos por impuesto diferido (AID). Art. 130 LIS. AID pendientes de aplicación en períodos futuros. Con derecho a conversión en crédito exigible por exceso cuota en otros períodos iniciados a partir de 2016 (art. 130.1 y 6 b) LIS). Total. [01091]</t>
  </si>
  <si>
    <t>ACTIVOS POR IMPUESTO DIFERIDO GENERADOS DURANTE LA PERTENENCIA AL GRUPO. CONVERSIÓN EN CRÉDITO EXIGIBLE FRENTE A LA ADMÓN. TRIBUTARIA (ART. 130, DA 13ª Y DT 33ª LIS). Activos por impuesto diferido (AID). Art. 130 LIS. AID pendientes de aplicación en períodos futuros. Sin derecho a conversión en crédito exigible (art. 130.6 c) LIS). Total. [01092]</t>
  </si>
  <si>
    <t>ACTIVOS POR IMPUESTO DIFERIDO GENERADOS DURANTE LA PERTENENCIA AL GRUPO. CONVERSIÓN EN CRÉDITO EXIGIBLE FRENTE A LA ADMÓN. TRIBUTARIA (ART. 130, DA 13ª Y DT 33ª LIS). Exceso cuota líquida positiva (art. 130.1 y DT 33ª.4 LIS). Exceso cuota líquida positiva pendiente de aplicación en períodos futuros. Total. [01105]</t>
  </si>
  <si>
    <t>ACTIVOS POR IMPUESTO DIFERIDO GENERADOS DURANTE LA PERTENENCIA AL GRUPO. CONVERSIÓN EN CRÉDITO EXIGIBLE FRENTE A LA ADMÓN. TRIBUTARIA (ART. 130, DA 13ª Y DT 33ª LIS). Exceso cuota líquida positiva (art. 130.1 y DT 33ª.4 LIS). Exceso cuota líquida positiva aplicado en períodos impositivos iniciados a partir de 2016 (art. 130.1 párrafo 2º LIS). Total. [01104]</t>
  </si>
  <si>
    <t>ACTIVOS POR IMPUESTO DIFERIDO GENERADOS DURANTE LA PERTENENCIA AL GRUPO. CONVERSIÓN EN CRÉDITO EXIGIBLE FRENTE A LA ADMÓN. TRIBUTARIA (ART. 130, DA 13ª Y DT 33ª LIS). Exceso cuota líquida positiva (art. 130.1 y DT 33ª.4 LIS). Exceso cuota líquida positiva aplicado en períodos impositivos de 2008 a 2015 (DT 33ª.4 LIS). Total. [01103]</t>
  </si>
  <si>
    <t>ACTIVOS POR IMPUESTO DIFERIDO GENERADOS DURANTE LA PERTENENCIA AL GRUPO. CONVERSIÓN EN CRÉDITO EXIGIBLE FRENTE A LA ADMÓN. TRIBUTARIA (ART. 130, DA 13ª Y DT 33ª LIS). Exceso cuota líquida positiva (art. 130.1 y DT 33ª.4 LIS). Exceso cuota líquida positiva pendiente a principio del período/generado en el propio período. Total. [01102]</t>
  </si>
  <si>
    <t>RESERVA DE CAPITALIZACIÓN PENDIENTE DE APLICAR GENERADA PREVIA A LA INCORPORACIÓN AL GRUPO. Pendiente de aplicar a principio del período. Total [03139]</t>
  </si>
  <si>
    <t>RESERVA DE CAPITALIZACIÓN PENDIENTE DE APLICAR GENERADA PREVIA A LA INCORPORACIÓN AL GRUPO. Reducción base imponible aplicada.  Total [03140]</t>
  </si>
  <si>
    <t>RESERVA DE CAPITALIZACIÓN PENDIENTE DE APLICAR GENERADA PREVIA A LA INCORPORACIÓN AL GRUPO. Reducción base imponible pendiente de aplicar en períodos futuros. Total [03141]</t>
  </si>
  <si>
    <t>RESERVA DE NIVELACIÓN PENDIENTE DE DOTACIÓN PREVIA A LA INCORPORACIÓN AL GRUPO. Reducción pendiente de adicionar(**).Pendiente de adicionar a principio del período. Total [03145]</t>
  </si>
  <si>
    <t>RESERVA DE NIVELACIÓN PENDIENTE DE DOTACIÓN PREVIA A LA INCORPORACIÓN AL GRUPO. Reducción pendiente de adicionar(**). Importe adicionado a base imponible en el período. Total [03146]</t>
  </si>
  <si>
    <t>RESERVA DE NIVELACIÓN PENDIENTE DE DOTACIÓN PREVIA A LA INCORPORACIÓN AL GRUPO. Reducción pendiente de adicionar(**). Importe integrado en la declaración por incumplimientode requisitos. Total [02485]</t>
  </si>
  <si>
    <t>RESERVA DE NIVELACIÓN PENDIENTE DE DOTACIÓN PREVIA A LA INCORPORACIÓN AL GRUPO. Reducción pendiente de adicionar(**). Importe pendiente de adicionar en períodos futuros. Total [03147]</t>
  </si>
  <si>
    <t>RESERVA DE NIVELACIÓN PENDIENTE DE DOTACIÓN PREVIA A LA INCORPORACIÓN AL GRUPO. Reserva pendiente de dotar. Importe reserva a dotar. Total [03152]</t>
  </si>
  <si>
    <t>RESERVA DE NIVELACIÓN PENDIENTE DE DOTACIÓN PREVIA A LA INCORPORACIÓN AL GRUPO. Reserva pendiente de dotar. Importe reserva dotada. Total [03153]</t>
  </si>
  <si>
    <t>RESERVA DE NIVELACIÓN PENDIENTE DE DOTACIÓN PREVIA A LA INCORPORACIÓN AL GRUPO. Reserva pendiente de dotar. Importe reserva pendiente dotación. Total [03154]</t>
  </si>
  <si>
    <t>RESERVA DE NIVELACIÓN PENDIENTE DE DOTACIÓN PREVIA A LA INCORPORACIÓN AL GRUPO. Reserva pendiente de dotar. Reserva dispuesta. Total [03155]</t>
  </si>
  <si>
    <t>DOTACIONES POR DETERIORO DE CRÉDITOS U OTROS ACTIVOS DERIVADOS DE LAS POSIBLES INSOLVENCIAS DE LOS DEUDORES NO VINCULADOS CON EL CONTRIBUYENTE Y OTRAS DEL ART. 67 d), 74.3 d) y DT 33ª.1 LIS, GENERADOS EN PERÍODOS PREVIOS A SU INCORPORACIÓN AL GRUPO CON POSIBILIDAD DE CONVERSIÓN EN CRÉDITO EXIGIBLE.(**). Dotaciones pendientes de integración a principio del período. Que no han cumplido condiciones de deducibilidad fiscal. Total. [01395]</t>
  </si>
  <si>
    <t>DOTACIONES POR DETERIORO DE CRÉDITOS U OTROS ACTIVOS DERIVADOS DE LAS POSIBLES INSOLVENCIAS DE LOS DEUDORES NO VINCULADOS CON EL CONTRIBUYENTE Y OTRAS DEL ART. 67 d), 74.3 d) y DT 33ª.1 LIS, GENERADOS EN PERÍODOS PREVIOS A SU INCORPORACIÓN AL GRUPO CON POSIBILIDAD DE CONVERSIÓN EN CRÉDITO EXIGIBLE.(**). Dotaciones pendientes de integración a principio del período. Que han cumplido condiciones de deducibilidad fiscal pero no integradas por aplicación límite. Total. [01396]</t>
  </si>
  <si>
    <t>DOTACIONES POR DETERIORO DE CRÉDITOS U OTROS ACTIVOS DERIVADOS DE LAS POSIBLES INSOLVENCIAS DE LOS DEUDORES NO VINCULADOS CON EL CONTRIBUYENTE Y OTRAS DEL ART. 67 d), 74.3 d) y DT 33ª.1 LIS, GENERADOS EN PERÍODOS PREVIOS A SU INCORPORACIÓN AL GRUPO CON POSIBILIDAD DE CONVERSIÓN EN CRÉDITO EXIGIBLE.(**). Dotaciones integradas en esta liquidación. Total. [01397]</t>
  </si>
  <si>
    <t>DOTACIONES POR DETERIORO DE CRÉDITOS U OTROS ACTIVOS DERIVADOS DE LAS POSIBLES INSOLVENCIAS DE LOS DEUDORES NO VINCULADOS CON EL CONTRIBUYENTE Y OTRAS DEL ART. 67 d), 74.3 d) y DT 33ª.1 LIS, GENERADOS EN PERÍODOS PREVIOS A SU INCORPORACIÓN AL GRUPO CON POSIBILIDAD DE CONVERSIÓN EN CRÉDITO EXIGIBLE.(**). Dotaciones aplicadas por la conversión de los activos por impuesto diferido. Total. [01398]</t>
  </si>
  <si>
    <t>DOTACIONES POR DETERIORO DE CRÉDITOS U OTROS ACTIVOS DERIVADOS DE LAS POSIBLES INSOLVENCIAS DE LOS DEUDORES NO VINCULADOS CON EL CONTRIBUYENTE Y OTRAS DEL ART. 67 d), 74.3 d) y DT 33ª.1 LIS, GENERADOS EN PERÍODOS PREVIOS A SU INCORPORACIÓN AL GRUPO CON POSIBILIDAD DE CONVERSIÓN EN CRÉDITO EXIGIBLE.(**). Dotaciones pendientes de integración en períodos futuros. Que no han cumplido condiciones de deducibilidad fiscal. Total. [01399]</t>
  </si>
  <si>
    <t>DOTACIONES POR DETERIORO DE CRÉDITOS U OTROS ACTIVOS DERIVADOS DE LAS POSIBLES INSOLVENCIAS DE LOS DEUDORES NO VINCULADOS CON EL CONTRIBUYENTE Y OTRAS DEL ART. 67 d), 74.3 d) y DT 33ª.1 LIS, GENERADOS EN PERÍODOS PREVIOS A SU INCORPORACIÓN AL GRUPO CON POSIBILIDAD DE CONVERSIÓN EN CRÉDITO EXIGIBLE.(**). Dotaciones pendientes de integración en períodos futuros. Que han cumplido condiciones de deducibilidad fiscal pero no integradas por aplicación límite. Total. [01400]</t>
  </si>
  <si>
    <t>ACTIVOS POR IMPUESTO DIFERIDO GENERADOS EN PERÍODOS PREVIOS A SU INCORPORACIÓN AL GRUPO. CONVERSIÓN EN CRÉDITO EXIGIBLE FRENTE A LA ADMÓN TRIBUTARIA (Art. 130, DA 13ª y DT 33ª LIS). Activos por impuesto diferido (AID). DT 33ª y DA 13ª LIS.Importe total AID pendientes de aplicación a principio del período (DT 33ª.1 y 6 a) LIS)(*). Total. [01476]</t>
  </si>
  <si>
    <t>ACTIVOS POR IMPUESTO DIFERIDO GENERADOS EN PERÍODOS PREVIOS A SU INCORPORACIÓN AL GRUPO. CONVERSIÓN EN CRÉDITO EXIGIBLE FRENTE A LA ADMÓN TRIBUTARIA (Art. 130, DA 13ª y DT 33ª LIS). Activos por impuesto diferido (AID). DT 33ª y DA 13ª LIS. AID aplicados en el período (por integración dotaciones en la liquidación). Total. [01477]</t>
  </si>
  <si>
    <t>ACTIVOS POR IMPUESTO DIFERIDO GENERADOS EN PERÍODOS PREVIOS A SU INCORPORACIÓN AL GRUPO. CONVERSIÓN EN CRÉDITO EXIGIBLE FRENTE A LA ADMÓN TRIBUTARIA (Art. 130, DA 13ª y DT 33ª LIS). Activos por impuesto diferido (AID). DT 33ª y DA 13ª LIS. AID convertidos en crédito exigible en el período. Total. [01478]</t>
  </si>
  <si>
    <t>ACTIVOS POR IMPUESTO DIFERIDO GENERADOS EN PERÍODOS PREVIOS A SU INCORPORACIÓN AL GRUPO. CONVERSIÓN EN CRÉDITO EXIGIBLE FRENTE A LA ADMÓN TRIBUTARIA (Art. 130, DA 13ª y DT 33ª LIS). Activos por impuesto diferido (AID). DT 33ª y DA 13ª LIS. AID pendientes de aplicación en períodos futuros. Con prestación patrimonial (DT 33ª.6 c) LIS). Total. [01406]</t>
  </si>
  <si>
    <t>ACTIVOS POR IMPUESTO DIFERIDO GENERADOS EN PERÍODOS PREVIOS A SU INCORPORACIÓN AL GRUPO. CONVERSIÓN EN CRÉDITO EXIGIBLE FRENTE A LA ADMÓN TRIBUTARIA (Art. 130, DA 13ª y DT 33ª LIS). Activos por impuesto diferido (AID). DT 33ª y DA 13ª LIS. AID pendientes de aplicación en períodos futuros. Sin prestación patrimonial (DT 33ª.6 d) LIS). Total. [01479]</t>
  </si>
  <si>
    <t>ACTIVOS POR IMPUESTO DIFERIDO GENERADOS EN PERÍODOS PREVIOS A SU INCORPORACIÓN AL GRUPO. CONVERSIÓN EN CRÉDITO EXIGIBLE FRENTE A LA ADMÓN TRIBUTARIA (Art. 130, DA 13ª y DT 33ª LIS). Activos por impuesto diferido (AID). DT 33ª y DA 13ª LIS. AID pendientes de aplicación en períodos futuros. Sin prestación patrimonial. Minoración prestación por exceso cuota otros períodos iniciados a partir de 2016 (DT 33ª.4 y 6 d) LIS). Total. [01407]</t>
  </si>
  <si>
    <t>ACTIVOS POR IMPUESTO DIFERIDO GENERADOS EN PERÍODOS PREVIOS A SU INCORPORACIÓN AL GRUPO. CONVERSIÓN EN CRÉDITO EXIGIBLE FRENTE A LA ADMÓN TRIBUTARIA (Art. 130, DA 13ª y DT 33ª LIS). Activos por impuesto diferido (AID). DT 33ª y DA 13ª LIS. AID pendientes de aplicación en períodos futuros. Importe total AID pendientes (DT 33ª.1 y 6 a) LIS)(*). Total. [01480]</t>
  </si>
  <si>
    <t>ACTIVOS POR IMPUESTO DIFERIDO GENERADOS EN PERÍODOS PREVIOS A SU INCORPORACIÓN AL GRUPO. CONVERSIÓN EN CRÉDITO EXIGIBLE FRENTE A LA ADMÓN TRIBUTARIA (Art. 130, DA 13ª y DT 33ª LIS). Activos por impuesto diferido (AID). Art. 130 LIS. Importe total AID (art. 130.6 a) LIS) pendientes de aplicación a principio del periodo. Total. [01493]</t>
  </si>
  <si>
    <t>ACTIVOS POR IMPUESTO DIFERIDO GENERADOS EN PERÍODOS PREVIOS A SU INCORPORACIÓN AL GRUPO. CONVERSIÓN EN CRÉDITO EXIGIBLE FRENTE A LA ADMÓN TRIBUTARIA (Art. 130, DA 13ª y DT 33ª LIS). Activos por impuesto diferido (AID). Art. 130 LIS. Cuota líquida positiva. Total. [01494]</t>
  </si>
  <si>
    <t>ACTIVOS POR IMPUESTO DIFERIDO GENERADOS EN PERÍODOS PREVIOS A SU INCORPORACIÓN AL GRUPO. CONVERSIÓN EN CRÉDITO EXIGIBLE FRENTE A LA ADMÓN TRIBUTARIA (Art. 130, DA 13ª y DT 33ª LIS). Activos por impuesto diferido (AID). Art. 130 LIS. AID pendientes de aplicación a principio del período. Con derecho a conversión en crédito exigible (art. 130.6 b) LIS). Total. [01495]</t>
  </si>
  <si>
    <t>ACTIVOS POR IMPUESTO DIFERIDO GENERADOS EN PERÍODOS PREVIOS A SU INCORPORACIÓN AL GRUPO. CONVERSIÓN EN CRÉDITO EXIGIBLE FRENTE A LA ADMÓN TRIBUTARIA (Art. 130, DA 13ª y DT 33ª LIS). Activos por impuesto diferido (AID). Art. 130 LIS. AID pendientes de aplicación a principio del período. Con derecho a conversión en crédito exigible por exceso cuota en otros períodos iniciados a partir de 2016 (art. 130.1 y 6 b) LIS). Total. [01496]</t>
  </si>
  <si>
    <t>ACTIVOS POR IMPUESTO DIFERIDO GENERADOS EN PERÍODOS PREVIOS A SU INCORPORACIÓN AL GRUPO. CONVERSIÓN EN CRÉDITO EXIGIBLE FRENTE A LA ADMÓN TRIBUTARIA (Art. 130, DA 13ª y DT 33ª LIS). Activos por impuesto diferido (AID). Art. 130 LIS. AID pendientes de aplicación a principio del período. Sin derecho a conversión en crédito exigible (art. 130.6 c) LIS). Total. [01497]</t>
  </si>
  <si>
    <t>ACTIVOS POR IMPUESTO DIFERIDO GENERADOS EN PERÍODOS PREVIOS A SU INCORPORACIÓN AL GRUPO. CONVERSIÓN EN CRÉDITO EXIGIBLE FRENTE A LA ADMÓN TRIBUTARIA (Art. 130, DA 13ª y DT 33ª LIS). Activos por impuesto diferido (AID). Art. 130 LIS. AID aplicados en el período (por integración dotaciones en la liquidación y compensación de BI negativas). Total. [01499]</t>
  </si>
  <si>
    <t>ACTIVOS POR IMPUESTO DIFERIDO GENERADOS EN PERÍODOS PREVIOS A SU INCORPORACIÓN AL GRUPO. CONVERSIÓN EN CRÉDITO EXIGIBLE FRENTE A LA ADMÓN TRIBUTARIA (Art. 130, DA 13ª y DT 33ª LIS). Activos por impuesto diferido (AID). Art. 130 LIS. AID convertidos en crédito exigible en el período. Total. [01500]</t>
  </si>
  <si>
    <t>ACTIVOS POR IMPUESTO DIFERIDO GENERADOS EN PERÍODOS PREVIOS A SU INCORPORACIÓN AL GRUPO. CONVERSIÓN EN CRÉDITO EXIGIBLE FRENTE A LA ADMÓN TRIBUTARIA (Art. 130, DA 13ª y DT 33ª LIS). Activos por impuesto diferido (AID). Art. 130 LIS. AID pendientes de aplicación en períodos futuros. Con derecho a conversión en crédito exigible (art. 130.6 b) LIS). Total. [01501]</t>
  </si>
  <si>
    <t>ACTIVOS POR IMPUESTO DIFERIDO GENERADOS EN PERÍODOS PREVIOS A SU INCORPORACIÓN AL GRUPO. CONVERSIÓN EN CRÉDITO EXIGIBLE FRENTE A LA ADMÓN TRIBUTARIA (Art. 130, DA 13ª y DT 33ª LIS). Activos por impuesto diferido (AID). Art. 130 LIS. AID pendientes de aplicación en períodos futuros. Con derecho a conversión en crédito exigible por exceso cuota en otros períodos iniciados a partir de 2016 (art. 130.1 y 6 b) LIS). Total. [01502]</t>
  </si>
  <si>
    <t>ACTIVOS POR IMPUESTO DIFERIDO GENERADOS EN PERÍODOS PREVIOS A SU INCORPORACIÓN AL GRUPO. CONVERSIÓN EN CRÉDITO EXIGIBLE FRENTE A LA ADMÓN TRIBUTARIA (Art. 130, DA 13ª y DT 33ª LIS). Activos por impuesto diferido (AID). Art. 130 LIS. AID pendientes de aplicación en períodos futuros. Sin derecho a conversión en crédito exigible (art. 130.6 c) LIS). Total. [01503]</t>
  </si>
  <si>
    <t>ACTIVOS POR IMPUESTO DIFERIDO GENERADOS EN PERÍODOS PREVIOS A SU INCORPORACIÓN AL GRUPO. CONVERSIÓN EN CRÉDITO EXIGIBLE FRENTE A LA ADMÓN TRIBUTARIA (Art. 130, DA 13ª y DT 33ª LIS). Exceso cuota líquida positiva (art. 130.1 y DT 33.4 LIS). Exceso cuota líquida positiva pendiente principio de período. Total. [01509]</t>
  </si>
  <si>
    <t>ACTIVOS POR IMPUESTO DIFERIDO GENERADOS EN PERÍODOS PREVIOS A SU INCORPORACIÓN AL GRUPO. CONVERSIÓN EN CRÉDITO EXIGIBLE FRENTE A LA ADMÓN TRIBUTARIA (Art. 130, DA 13ª y DT 33ª LIS). Exceso cuota líquida positiva (art. 130.1 y DT 33.4 LIS). Exceso cuota líquida positiva aplicado en períodos impositivos de 2008 a 2015 (DT 33ª.4 LIS). Total. [01510]</t>
  </si>
  <si>
    <t>ACTIVOS POR IMPUESTO DIFERIDO GENERADOS EN PERÍODOS PREVIOS A SU INCORPORACIÓN AL GRUPO. CONVERSIÓN EN CRÉDITO EXIGIBLE FRENTE A LA ADMÓN TRIBUTARIA (Art. 130, DA 13ª y DT 33ª LIS). Exceso cuota líquida positiva (art. 130.1 y DT 33.4 LIS). Exceso cuota líquida positiva aplicado en períodos impositivos iniciados a partir de 2016(art. 130.1 párrafo 2º LIS). Total. [01511]</t>
  </si>
  <si>
    <t>ACTIVOS POR IMPUESTO DIFERIDO GENERADOS EN PERÍODOS PREVIOS A SU INCORPORACIÓN AL GRUPO. CONVERSIÓN EN CRÉDITO EXIGIBLE FRENTE A LA ADMÓN TRIBUTARIA (Art. 130, DA 13ª y DT 33ª LIS). Exceso cuota líquida positiva (art. 130.1 y DT 33.4 LIS). Exceso cuota líquida positiva pendiente de aplicación en períodos futuros. Total. [01512]</t>
  </si>
  <si>
    <t>Régimen especial de buques y empresas navieras en Canarias: desglose de la compensación de bases imponibles negativas del grupo pendientes de compensación. Compensación de base imponible especial año 2021. Pendiente de aplicación a principio del período/generada en el período [01582]</t>
  </si>
  <si>
    <t>COOPERATIVAS: CUOTAS POR PÉRDIDAS DEL GRUPO PENDIENTES DE COMPENSACIÓN. Pendiente de aplicación a principio de periodo.Total [00278]</t>
  </si>
  <si>
    <t>COOPERATIVAS: CUOTAS POR PÉRDIDAS DEL GRUPO PENDIENTES DE COMPENSACIÓN. Aplicado en esta liquidación. Total [00363]</t>
  </si>
  <si>
    <t>COOPERATIVAS: CUOTAS POR PÉRDIDAS DEL GRUPO PENDIENTES DE COMPENSACIÓN. Pendiente de aplicación en periodos futuros.Total [00292]</t>
  </si>
  <si>
    <t>BASES IMPONIBLES NEGATIVAS DE LAS SOCIEDADES EN EJERCICIOS ANTERIORES A SU INCORPORACIÓN AL GRUPO, PENDIENTES DE COMPENSACIÓN. Pendiente de aplicación a principio del período. Total [00670]</t>
  </si>
  <si>
    <t>BASES IMPONIBLES NEGATIVAS DE LAS SOCIEDADES EN EJERCICIOS ANTERIORES A SU INCORPORACIÓN AL GRUPO, PENDIENTES DE COMPENSACIÓN. Aplicado en esta liquidación. Total [00547]</t>
  </si>
  <si>
    <t>BASES IMPONIBLES NEGATIVAS DE LAS SOCIEDADES EN EJERCICIOS ANTERIORES A SU INCORPORACIÓN AL GRUPO, PENDIENTES DE COMPENSACIÓN. Pendiente de aplicación en periodos futuros. Total [00671]</t>
  </si>
  <si>
    <t>COOPERATIVAS: CUOTAS POR PÉRDIDAS DE LAS SOCIEDADES EN EJERCICIOS ANTERIORES A SU INCORPORACIÓN AL GRUPO, PENDIENTES DE COMPENSACIÓN. Pendiente de aplicación a principio del período. Total [00694]</t>
  </si>
  <si>
    <t>COOPERATIVAS: CUOTAS POR PÉRDIDAS DE LAS SOCIEDADES EN EJERCICIOS ANTERIORES A SU INCORPORACIÓN AL GRUPO, PENDIENTES DE COMPENSACIÓN. Aplicado en esta liquidación. Total [00561]</t>
  </si>
  <si>
    <t>COOPERATIVAS: CUOTAS POR PÉRDIDAS DE LAS SOCIEDADES EN EJERCICIOS ANTERIORES A SU INCORPORACIÓN AL GRUPO, PENDIENTES DE COMPENSACIÓN. Pendiente de aplicación en periodos futuros. Total [00695]</t>
  </si>
  <si>
    <t>LIMITACIÓN EN LA DEDUCIBILIDAD DE GASTOS FINANCIEROS NETOS. GASTOS FINANCIEROS PENDIENTES DE DEDUCIR. Pendiente de aplicación a principio del periodo. Por límite 16.5, 67 b) o 83 LIS. Total [03226]</t>
  </si>
  <si>
    <t>LIMITACIÓN EN LA DEDUCIBILIDAD DE GASTOS FINANCIEROS NETOS. GASTOS FINANCIEROS PENDIENTES DE DEDUCIR. Total. Pendiente de aplicación a principio de periodo. Resto Total [00418]</t>
  </si>
  <si>
    <t>LIMITACIÓN EN LA DEDUCIBILIDAD DE GASTOS FINANCIEROS NETOS. GASTOS FINANCIEROS PENDIENTES DE DEDUCIR. Aplicado en esta liquidación. Total [00419]</t>
  </si>
  <si>
    <t>LIMITACIÓN EN LA DEDUCIBILIDAD DE GASTOS FINANCIEROS NETOS. GASTOS FINANCIEROS PENDIENTES DE DEDUCIR. Pendiente de aplicación en períodos futuros. Por límite 16.5, 67 b) y/o 83 LIS. Total [03227]</t>
  </si>
  <si>
    <t>LIMITACIÓN EN LA DEDUCIBILIDAD DE GASTOS FINANCIEROS NETOS. GASTOS FINANCIEROS PENDIENTES DE DEDUCIR. Pendiente de aplicación en períodos futuros. Resto. Total [00630]</t>
  </si>
  <si>
    <t>PENDIENTE DE ADICIÓN GRUPO POR LÍMITE BENEFICIO OPERATIVO NO APLICADO. Pendiente de aplicación a principio del período/generado en el propio período. Total [00538]</t>
  </si>
  <si>
    <t>PENDIENTE DE ADICIÓN GRUPO POR LÍMITE BENEFICIO OPERATIVO NO APLICADO. Aplicado en esta liquidación. Total [00539]</t>
  </si>
  <si>
    <t>PENDIENTE DE ADICIÓN GRUPO POR LÍMITE BENEFICIO OPERATIVO NO APLICADO. Pendiente de aplicación en períodos futuros. Total [00546]</t>
  </si>
  <si>
    <t>GASTOS FINANCIEROS NETOS DE LAS ENTIDADES DE PERÍODOS ANTERIORES A SU INCORPORACIÓN AL GRUPO. PENDIENTES DE DEDUCIR. Pendiente de aplicación a principio del período. Por límite 16.5, 67 b) y/o 83 LIS. Total [03236]</t>
  </si>
  <si>
    <t>GASTOS FINANCIEROS NETOS DE LAS ENTIDADES DE PERÍODOS ANTERIORES A SU INCORPORACIÓN AL GRUPO. PENDIENTES DE DEDUCIR. Pendiente de aplicación a principio del período. Resto. Total [00502]</t>
  </si>
  <si>
    <t>GASTOS FINANCIEROS NETOS DE LAS ENTIDADES DE PERÍODOS ANTERIORES A SU INCORPORACIÓN AL GRUPO. PENDIENTES DE DEDUCIR. Aplicado en esta liquidación. Total [00503]</t>
  </si>
  <si>
    <t>GASTOS FINANCIEROS NETOS DE LAS ENTIDADES DE PERÍODOS ANTERIORES A SU INCORPORACIÓN AL GRUPO. PENDIENTES DE DEDUCIR. Pendiente de aplicación en períodos futuros. Por límite 16.5, 67 b) y/o 83 LIS. Total [03237]</t>
  </si>
  <si>
    <t>GASTOS FINANCIEROS NETOS DE LAS ENTIDADES DE PERÍODOS ANTERIORES A SU INCORPORACIÓN AL GRUPO. PENDIENTES DE DEDUCIR. Total. Pendiente de aplicación en períodos futuros. Resto [00504]</t>
  </si>
  <si>
    <t>PENDIENTES DE ADICIÓN POR LÍMITE BENEFICIO OPERATIVO NO APLICADO DE LAS ENTIDADES EN PERIODOS ANTERIORES A SU INCORPORACIÓN AL GRUPO.  Ejercicio de generación. Total. Pendiente de aplicación a principio del período [00508]</t>
  </si>
  <si>
    <t>PENDIENTES DE ADICIÓN POR LÍMITE BENEFICIO OPERATIVO NO APLICADO DE LAS ENTIDADES EN PERIODOS ANTERIORES A SU INCORPORACIÓN AL GRUPO.  Ejercicio de generación. Total. Aplicado en esta liquidación [00509]</t>
  </si>
  <si>
    <t>PENDIENTES DE ADICIÓN POR LÍMITE BENEFICIO OPERATIVO NO APLICADO DE LAS ENTIDADES EN PERIODOS ANTERIORES A SU INCORPORACIÓN AL GRUPO.  Ejercicio de generación. Total. Pendiente de aplicación en períodos futuros [00510]</t>
  </si>
  <si>
    <t>Bases imponibles negativas individuales de las entidades del grupo fiscal (DA 19º LIS. Régimen general. Importe original de bases imponibles negativas individuales no integradas. DA 19 LIS (**). Período de generación 2023. [01007]</t>
  </si>
  <si>
    <t>Bases imponibles negativas individuales de las entidades del grupo fiscal (DA 19º LIS. Régimen general. Importe pendiente de integración a inicio de período. Período de generación 2023. [01008]</t>
  </si>
  <si>
    <t>Bases imponibles negativas individuales de las entidades del grupo fiscal (DA 19º LIS. Régimen general. Importe pendiente de integración a final de período. Período de generación 2023 [01010]</t>
  </si>
  <si>
    <t>Bases imponibles negativas individuales de las entidades del grupo fiscal (DA 19º LIS. Régimen general. Importe original de bases imponibles negativas individuales no integradas. DA 19 LIS (**). Total  [01019]</t>
  </si>
  <si>
    <t>Bases imponibles negativas individuales de las entidades del grupo fiscal (DA 19º LIS. Régimen general. Importe pendiente de integración a inicio de período. Total. [01020]</t>
  </si>
  <si>
    <t>Bases imponibles negativas individuales de las entidades del grupo fiscal (DA 19º LIS. Régimen general. Importe pendiente de integración a final de período. Total  [01022]</t>
  </si>
  <si>
    <t>Bases imponibles negativas individuales de las entidades del grupo fiscal (DA 19º LIS. Régimen especial de buques y empresas navieras de Canarias. Importe original de bases imponibles negativas individuales no integradas. DA 19 LIS (**). Período de generación 2023. [01023]</t>
  </si>
  <si>
    <t>Bases imponibles negativas individuales de las entidades del grupo fiscal (DA 19º LIS. Régimen especial de buques y empresas navieras de Canarias. Importe pendiente de integración a inicio de período. Período de generación 2023. [01024]</t>
  </si>
  <si>
    <t>Bases imponibles negativas individuales de las entidades del grupo fiscal (DA 19º LIS. Régimen especial de buques y empresas navieras de Canarias. Importe integrado en el periodo. Período de generación 2023  [01025]</t>
  </si>
  <si>
    <t>Bases imponibles negativas individuales de las entidades del grupo fiscal (DA 19º LIS. Régimen especial de buques y empresas navieras de Canarias. Importe pendiente de integración a final de período. Período de generación 2023 [01026]</t>
  </si>
  <si>
    <t>Bases imponibles negativas individuales de las entidades del grupo fiscal (DA 19º LIS. Régimen especial de buques y empresas navieras de Canarias. Importe original de bases imponibles negativas individuales no integradas. DA 19 LIS (**). Total. [01035]</t>
  </si>
  <si>
    <t>Bases imponibles negativas individuales de las entidades del grupo fiscal (DA 19º LIS. Régimen especial de buques y empresas navieras de Canarias. Importe pendiente de integración a inicio de período. Total. [01036]</t>
  </si>
  <si>
    <t>Bases imponibles negativas individuales de las entidades del grupo fiscal (DA 19º LIS. Régimen especial de buques y empresas navieras de Canarias. Importe integrado en el periodo. Total [01935]</t>
  </si>
  <si>
    <t>Bases imponibles negativas individuales de las entidades del grupo fiscal (DA 19º LIS. Régimen especial de buques y empresas navieras de Canarias. Importe pendiente de integración a final de período. Total  [01936]</t>
  </si>
  <si>
    <t>Deducciones totales trasladables a períodos siguientes:
(Deducciones del grupo + Deducciones pendientes de aplicación al incorporarse al grupo)  Deducciones inversión en Canarias con límites incrementados.  Ejercicio de generación.  2014.  Activos ﬁjos (Ley 20/1991). Aplicado en esta liquidación.[00884]</t>
  </si>
  <si>
    <t>Deducciones I + D + i excluidas de límite. Opción art. 39.2 LIS. 2018: Innovación tecnológica (ITE). Deducción reducida [03758]</t>
  </si>
  <si>
    <t>Deducción por reversión de medidas temporales (DT 37ª.2 LIS).2020. Base de deducción [04236]</t>
  </si>
  <si>
    <t xml:space="preserve">Entidad dominante/Entidad cabeza de grupo.Corrección neta por Impuesto sobre Sociedades </t>
  </si>
  <si>
    <t>Entidades dependientes/Cooperativa integrante del grupo (1).Corrección neta por Impuesto sobre Sociedades</t>
  </si>
  <si>
    <t>Entidades dependientes/Cooperativa integrante del grupo (2).Corrección neta por Impuesto sobre Sociedades</t>
  </si>
  <si>
    <t xml:space="preserve">Entidades dependientes/Cooperativa integrante del grupo (3).Corrección neta por Impuesto sobre Sociedades </t>
  </si>
  <si>
    <t>Entidades dependientes/Cooperativa integrante del grupo (4).Corrección neta por Impuesto sobre Sociedades</t>
  </si>
  <si>
    <t>Entidades dependientes/Cooperativa integrante del grupo (5).Corrección neta por Impuesto sobre Sociedades</t>
  </si>
  <si>
    <t>Entidades dependientes/Cooperativa integrante del grupo (6).Corrección neta por Impuesto sobre Sociedades</t>
  </si>
  <si>
    <t>Entidades dependientes/Cooperativa integrante del grupo (7).Corrección neta por Impuesto sobre Sociedades</t>
  </si>
  <si>
    <t>Entidades dependientes/Cooperativa integrante del grupo (8).Corrección neta por Impuesto sobre Sociedades</t>
  </si>
  <si>
    <t>Entidades dependientes/Cooperativa integrante del grupo (9).Corrección neta por Impuesto sobre Sociedades</t>
  </si>
  <si>
    <t>Entidades dependientes/Cooperativa integrante del grupo (10).Corrección neta por Impuesto sobre Sociedades</t>
  </si>
  <si>
    <t>Entidades dependientes/Cooperativa integrante del grupo (11).Corrección neta por Impuesto sobre Sociedades</t>
  </si>
  <si>
    <t>Entidades dependientes/Cooperativa integrante del grupo (12).Corrección neta por Impuesto sobre Sociedades</t>
  </si>
  <si>
    <t>Entidades dependientes/Cooperativa integrante del grupo (13).Corrección neta por Impuesto sobre Sociedades</t>
  </si>
  <si>
    <t>Entidades dependientes/Cooperativa integrante del grupo (14).Corrección neta por Impuesto sobre Sociedades</t>
  </si>
  <si>
    <t>Entidades dependientes/Cooperativa integrante del grupo (15).Corrección neta por Impuesto sobre Sociedades</t>
  </si>
  <si>
    <t>Entidades dependientes/Cooperativa integrante del grupo (16).Corrección neta por Impuesto sobre Sociedades</t>
  </si>
  <si>
    <t>Entidades dependientes/Cooperativa integrante del grupo (17).Corrección neta por Impuesto sobre Sociedades</t>
  </si>
  <si>
    <t>Entidades dependientes/Cooperativa integrante del grupo (18).Corrección neta por Impuesto sobre Sociedades</t>
  </si>
  <si>
    <t>Entidades dependientes/Cooperativa integrante del grupo (19).Corrección neta por Impuesto sobre Sociedades</t>
  </si>
  <si>
    <t>Entidades dependientes/Cooperativa integrante del grupo (20).Corrección neta por Impuesto sobre Sociedades</t>
  </si>
  <si>
    <t>Entidades dependientes/Cooperativa integrante del grupo (21).Corrección neta por Impuesto sobre Sociedades</t>
  </si>
  <si>
    <t>Entidades dependientes/Cooperativa integrante del grupo (22).Corrección neta por Impuesto sobre Sociedades</t>
  </si>
  <si>
    <t>Entidades dependientes/Cooperativa integrante del grupo (23).Corrección neta por Impuesto sobre Sociedades</t>
  </si>
  <si>
    <t>Entidades dependientes/Cooperativa integrante del grupo (24).Corrección neta por Impuesto sobre Sociedades</t>
  </si>
  <si>
    <t>Entidades dependientes/Cooperativa integrante del grupo (25).Corrección neta por Impuesto sobre Sociedades</t>
  </si>
  <si>
    <t>Entidades dependientes/Cooperativa integrante del grupo (26).Corrección neta por Impuesto sobre Sociedades</t>
  </si>
  <si>
    <t>Datos para el cálculo de límites de compensación de bases imponibles negativas del grupo, cuotas negativas de cooperativas por perdidas del grupo y correcciones contables (art. 11.12 LIS).Rentas correspondientes a la reversión de las pérdidas por deterioros cooperativas (a nivel de cuota) (DT 16ª.8 LIS) [00179]</t>
  </si>
  <si>
    <t>Otros caracteres. Grupos de cooperativas (RD 1345/1992 de 6 de noviembre) [020]</t>
  </si>
  <si>
    <t>Otros caracteres. Grupo con entidad dominante no residente o sometida a la normativa foral (grupo constituído por entidades dependientes) [066]</t>
  </si>
  <si>
    <t>Exceso cuota líquida positiva (art. 130.1 y DT 33ª.4 LIS). Exceso cuota líquida positiva pendiente a principio del período. Ejercicio de generación. 2023 [01323].</t>
  </si>
  <si>
    <t>Patrimonio neto. Cobertura de inversiones netas en negocios en el extranjero [parte eficaz]. [00217]</t>
  </si>
  <si>
    <t>Patrimonio neto. Derivados de cobertura. Reserva de coberturas de flujos de efectivo [parte eficaz]. [00219]</t>
  </si>
  <si>
    <t>Patrimonio neto. Otras partidas. [00227]</t>
  </si>
  <si>
    <t>Deducciones totales trasladables a períodos siguientes (Deducciones del grupo + Deducciones pendientes de aplicación al incorporarse al grupo). Deducciones por donativos a entidades sin fines de lucro. Ley 49 / 2002. Donaciones de carácter general. Ejercicio 2020. Sin reiteración de donaciones a una misma entidad. Límite año 2030/31. Pendiente de aplicación en períodos futuros [03052]</t>
  </si>
  <si>
    <t>Deducciones I + D + i excluidas de límite. Opción art. 39.2 LIS. 2013: Innovación tecnológica (ITE). Abono por insuficiencia de cuota [02866]</t>
  </si>
  <si>
    <t>Deducciones I + D + i excluidas de límite. Opción art. 39.2 LIS. 2020: Innovación tecnológica (ITE). Deducción pendiente [04253]</t>
  </si>
  <si>
    <t>Suma del 50% de las bases imponibles negativas individuales del período, no integradas DA19ª LIS. Régimen General (Pág. 7A) [01263]</t>
  </si>
  <si>
    <t>Entidad dominante/Entidad cabeza de grupo. 50% Base imponible negativa individual del período, no integrada. DA 19ª LIS. Régimen general</t>
  </si>
  <si>
    <t>50% Base imponible negativa individual del período, no integrada. DA 19ª LIS (1). Régimen general</t>
  </si>
  <si>
    <t>50% Base imponible negativa individual del período, no integrada. DA 19ª LIS (2). Régimen general</t>
  </si>
  <si>
    <t>50% Base imponible negativa individual del período, no integrada. DA 19ª LIS (3). Régimen general</t>
  </si>
  <si>
    <t>50% Base imponible negativa individual del período, no integrada. DA 19ª LIS (4). Régimen general</t>
  </si>
  <si>
    <t>50% Base imponible negativa individual del período, no integrada. DA 19ª LIS (5). Régimen general</t>
  </si>
  <si>
    <t>50% Base imponible negativa individual del período, no integrada. DA 19ª LIS (6). Régimen general</t>
  </si>
  <si>
    <t>50% Base imponible negativa individual del período, no integrada. DA 19ª LIS (7). Régimen general</t>
  </si>
  <si>
    <t>50% Base imponible negativa individual del período, no integrada. DA 19ª LIS (8). Régimen general</t>
  </si>
  <si>
    <t>50% Base imponible negativa individual del período, no integrada. DA 19ª LIS (9). Régimen general</t>
  </si>
  <si>
    <t>50% Base imponible negativa individual del período, no integrada. DA 19ª LIS (10). Régimen general</t>
  </si>
  <si>
    <t>50% Base imponible negativa individual del período, no integrada. DA 19ª LIS (11). Régimen general</t>
  </si>
  <si>
    <t>50% Base imponible negativa individual del período, no integrada. DA 19ª LIS (12). Régimen general</t>
  </si>
  <si>
    <t>50% Base imponible negativa individual del período, no integrada. DA 19ª LIS (13). Régimen general</t>
  </si>
  <si>
    <t>50% Base imponible negativa individual del período, no integrada. DA 19ª LIS (14). Régimen general</t>
  </si>
  <si>
    <t>50% Base imponible negativa individual del período, no integrada. DA 19ª LIS (15). Régimen general</t>
  </si>
  <si>
    <t>50% Base imponible negativa individual del período, no integrada. DA 19ª LIS (16). Régimen general</t>
  </si>
  <si>
    <t>50% Base imponible negativa individual del período, no integrada. DA 19ª LIS (17). Régimen general</t>
  </si>
  <si>
    <t>50% Base imponible negativa individual del período, no integrada. DA 19ª LIS (18). Régimen general</t>
  </si>
  <si>
    <t>50% Base imponible negativa individual del período, no integrada. DA 19ª LIS (19). Régimen general</t>
  </si>
  <si>
    <t>50% Base imponible negativa individual del período, no integrada. DA 19ª LIS (20). Régimen general</t>
  </si>
  <si>
    <t>50% Base imponible negativa individual del período, no integrada. DA 19ª LIS (21). Régimen general</t>
  </si>
  <si>
    <t>50% Base imponible negativa individual del período, no integrada. DA 19ª LIS (22). Régimen general</t>
  </si>
  <si>
    <t>50% Base imponible negativa individual del período, no integrada. DA 19ª LIS (23). Régimen general</t>
  </si>
  <si>
    <t>50% Base imponible negativa individual del período, no integrada. DA 19ª LIS (24). Régimen general</t>
  </si>
  <si>
    <t>50% Base imponible negativa individual del período, no integrada. DA 19ª LIS (25). Régimen general</t>
  </si>
  <si>
    <t>50% Base imponible negativa individual del período, no integrada. DA 19ª LIS (26). Régimen general</t>
  </si>
  <si>
    <t>RESERVA DE CAPITALIZACIÓN. REDUCCIÓN PENDIENTE DE APLICAR. Reducción base imponible pendiente de aplicar en períodos futuros. Total. [02964]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</si>
  <si>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2024. [00062]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</si>
  <si>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2024. [00063]</t>
  </si>
  <si>
    <t>RESERVA DE NIVELACIÓN. Reducción pendiente de adicionar(**). Importe minorización pendiente de adicionar en el período/ pendiente de adicionar a principio del período. 2023 [01517]</t>
  </si>
  <si>
    <t>RESERVA DE NIVELACIÓN. Reducción pendiente de adicionar(**). Importe adicionado a base imponible en el período. 2023  [01268]</t>
  </si>
  <si>
    <t>RESERVA DE NIVELACIÓN. Reducción pendiente de adicionar(**). Importe integrado en la declaración por incumplimiento de requisitos. 2023  [01269]</t>
  </si>
  <si>
    <t>RESERVA DE NIVELACIÓN. Reducción pendiente de adicionar(**). Importe pendiente de adicionar en períodos futuros. 2023 [01520]</t>
  </si>
  <si>
    <t>RESERVA DE NIVELACIÓN. Reserva pendiente de dotar. Importe reserva a dotar 2023 [01521]</t>
  </si>
  <si>
    <t>RESERVA DE NIVELACIÓN. Reserva pendiente de dotar. Importe reserva dotada 2023  [01522]</t>
  </si>
  <si>
    <t>RESERVA DE NIVELACIÓN. Reserva pendiente de dotar. Importe reserva pendiente dotación 2023  [01523]</t>
  </si>
  <si>
    <t>RESERVA DE NIVELACIÓN. Reserva pendiente de dotar. Reserva dispuesta 2023  [01524]</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</si>
  <si>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a principio del período/generado en el propio  período. Que no han cumplido condiciones de deducibilidad fiscal. 2023 [01528]</t>
  </si>
  <si>
    <t>DOTACIONES POR DETERIORO DE CRÉDITOS U OTROS ACTIVOS DERIVADOS DE LAS POSIBLES INSOLVENCIAS DE LOS DEUDORES NO VINCULADOS CON EL CONTRIBUYENTE Y OTRAS DEL ART 62.1 e) Y DT 33ª.1 LIS, GENERADOS A NIVEL DE GRUPO CON POSIBILIDAD DE CONVERSION EN CRÉDITO EXIGIBLE(**).Dotaciones pendientes de integración a principio del período/generado en el propio período. Que han cumplido condiciones de deducibilidad fiscal pero no integradas por aplicación límite. 2023 [01276]</t>
  </si>
  <si>
    <t>DOTACIONES POR DETERIORO DE CRÉDITOS U OTROS ACTIVOS DERIVADOS DE LAS POSIBLES INSOLVENCIAS DE LOS DEUDORES NO VINCULADOS CON EL CONTRIBUYENTE Y OTRAS DEL ART 62.1 e) Y DT 33ª.1 LIS, GENERADOS A NIVEL DE GRUPO CON POSIBILIDAD DE CONVERSION EN CRÉDITO EXIGIBLE(**). Dotaciones integradas en esta liquidación. 2023 [01277]</t>
  </si>
  <si>
    <t>DOTACIONES POR DETERIORO DE CRÉDITOS U OTROS ACTIVOS DERIVADOS DE LAS POSIBLES INSOLVENCIAS DE LOS DEUDORES NO VINCULADOS CON EL CONTRIBUYENTE Y OTRAS DEL ART 62.1 e) Y DT 33ª.1 LIS, GENERADOS A NIVEL DE GRUPO CON POSIBILIDAD DE CONVERSION EN CRÉDITO EXIGIBLE(**).Dotaciones aplicadas por la conversión de los activos por impuesto diferido. 2023 [01529]</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</si>
  <si>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2023 [01530]</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</si>
  <si>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han cumplido condiciones de deducibilidad fiscal pero no integradas por aplicación límite. 2023 [01278]</t>
  </si>
  <si>
    <t>Activos por impuesto diferido (AID). Art 130 LIS. AID pendientes de aplicación a principio del período/generados en el propio período. Con derecho a conversión en crédito exigible por exceso cuota en otros períodos iniciados a partir de 2016(art. 130.1 y 6b) LIS). 2023 [01535]</t>
  </si>
  <si>
    <t>Activos por impuesto diferido (AID). Art 130 LIS. AID pendientes de aplicación a principio del período/generados en el propio período. Sin derecho a conversión en crédito exigible (art. 130.6 c) LIS) 2023 [01536]</t>
  </si>
  <si>
    <t>Activos por impuesto diferido (AID). Art 130 LIS. AID convertidos en crédito exigible en el período. Ejercicio de generación 2023 [01537]</t>
  </si>
  <si>
    <t>RESERVA DE NIVELACIÓN. IMPUTACIÓN INDIVIDUAL. Reducción pendiente de adicionar(**). Importe adicionado a base imponible en el período. 2023. [00441]</t>
  </si>
  <si>
    <t>RESERVA DE NIVELACIÓN. IMPUTACIÓN INDIVIDUAL. Reducción pendiente de adicionar(**). Importe integrado en la declaración por incumplimiento de requisitos. 2023. [00442]</t>
  </si>
  <si>
    <t>Rentas correspondientes a la reversión de las pérdidas por deterioro de valores representativos de la participación en el capital o en los fondos propios (DT 16ª.3 LIS) [02205]</t>
  </si>
  <si>
    <t>Rentas correspondientes a la reversión de las pérdidas por deterioro de valores representativos de la participación en el capital o en los fondos propios, cooperativas (a nivel de cuota) (DT 16ª.3 LIS) [02206]</t>
  </si>
  <si>
    <t xml:space="preserve">Límite art. 16.1 y 16.2 LIS. j6) Ingresos, gastos o rentas que forman parte del beneficio operativo que no se integran en la base imponible [02219]  </t>
  </si>
  <si>
    <t>Límite art. 16.1 y 16.2 LIS. m) Límite total a la deducción de gastos financieros netos, en todo caso, 1 millón de euros si el límite a la deducción de gastos financieros netos más la adición de límite consignado en las letras k y l sea inferior a 1 millón [02220]</t>
  </si>
  <si>
    <t>Deducciones doble imposición internacional LIS. DI internacional períodos anteriores: DI internacional 2023. Deducción pendiente [01380]</t>
  </si>
  <si>
    <t>Deducciones doble imposición internacional LIS. DI internacional períodos anteriores: DI internacional 2023. Aplicado en esta liquidación [01382]</t>
  </si>
  <si>
    <t>Deducciones doble imposición internacional LIS. DI internacional períodos anteriores: DI internacional 2023. Pendiente de aplicación períodos futuros [01408]</t>
  </si>
  <si>
    <t>Deducciones doble imposición internacional LIS. DI internacional períodos anteriores: DI internacional 2023.  deducción pendiente [02114]</t>
  </si>
  <si>
    <t>Deducciones doble imposición internacional LIS. DI internacional períodos anteriores: DI internacional 2023. Aplicado en esta liquidación [02116]</t>
  </si>
  <si>
    <t>Deducciones doble imposición internacional LIS. DI internacional períodos anteriores: DI internacional 2023. Pendiente de aplicación períodos futuros [02117]</t>
  </si>
  <si>
    <t>Deducciones doble imposición interna (DT 23ª.1 LIS). DI interna ejerc. anteriores: DI interna 2023. Deducción pendiente [02118]</t>
  </si>
  <si>
    <t>Deducciones doble imposición interna (DT 23ª.1 LIS). DI interna ejerc. anteriores: DI interna 2023. Pendiente de aplicación en períodos futuros [02146]</t>
  </si>
  <si>
    <t>Deducciones doble imposición internacional LIS. DI internacional períodos anteriores. DI internacional 2023. Deducción pendiente [02147]</t>
  </si>
  <si>
    <t>Deducciones doble imposición internacional LIS. DI internacional períodos anteriores. DI internacional 2023. Aplicado en esta liquidación [02149]</t>
  </si>
  <si>
    <t>Deducciones doble imposición internacional LIS. DI internacional períodos anteriores. DI internacional 2023. Pendiente de aplicación períodos futuros [02150]</t>
  </si>
  <si>
    <t>Deducciones doble imposición internacional LIS. DI internac. períodos anteriores. DI internacional 2023. Deducción pendiente [02155]</t>
  </si>
  <si>
    <t>Deducciones doble imposición internacional LIS. DI internac. períodos anteriores. DI internacional 2023. Aplicado en esta liquidación [02157]</t>
  </si>
  <si>
    <t>Deducciones doble imposición internacional LIS. DI internac. períodos anteriores. DI internacional 2023. Pendiente de aplicación períodos futuros [02158]</t>
  </si>
  <si>
    <t>DEDUCCIONES POR DOBLE IMPOSICIÓN INTERNA DT 23.1 LIS. DI interna. ejerc. anteriores. DI interna 2023. Deducción pendiente [02159]</t>
  </si>
  <si>
    <t>DEDUCCIONES POR DOBLE IMPOSICIÓN INTERNA DT 23.1 LIS. DI interna. ejerc. anteriores. DI interna 2023. Aplicado en esta liquidación [02196]</t>
  </si>
  <si>
    <t>DEDUCCIONES DT 24ª.7 LIS, art. 42 RDLeg 4/2004. Deducción pendiente / generada. Ejercicio de generación  2023 . [01641]</t>
  </si>
  <si>
    <t>DEDUCCIONES DT 24ª.7 LIS, art. 42 RDLeg 4/2004.Aplicado en esta liquidación. Ejercicio de generación. 2023. [01642]</t>
  </si>
  <si>
    <t>DEDUCCIONES DT 24ª.7 LIS, art. 42 RDLeg 4/2004.Pendiente de aplicación en períodos futuros. Ejercicio de generación. 2023.[01643]</t>
  </si>
  <si>
    <t>DEDUCCIONES DT 24ª.1 LIS.Deducción pendiente / generada.. Ejercicio de generación 2023: Periodiﬁcación [01644]</t>
  </si>
  <si>
    <t>DEDUCCIONES DT 24ª.1 LIS.Aplicado en esta liquidación. Ejercicio de generación 2023: Periodiﬁcación [01645]</t>
  </si>
  <si>
    <t>DEDUCCIONES DT 24ª.1 LIS.Pendiente de aplicación en períodos futuros Ejercicio de generación 2023: Periodiﬁcación [01646]</t>
  </si>
  <si>
    <t>Deducciones totales trasladables a períodos siguientes:
(Deducciones del grupo + Deducciones pendientes de aplicación al incorporarse al grupo)  Deducciones inversión en Canarias con límites incrementados.  Ejercicio de generación.  2023.  Activos ﬁjos (Ley 20/1991). Deducción pendiente / generada.[01687]</t>
  </si>
  <si>
    <t>Deducciones totales trasladables a períodos siguientes:
(Deducciones del grupo + Deducciones pendientes de aplicación al incorporarse al grupo)  Deducciones inversión en Canarias con límites incrementados.  Ejercicio de generación.  2023.  Activos ﬁjos (Ley 20/1991). Aplicado en esta liquidación.[01688]</t>
  </si>
  <si>
    <t>Deducciones totales trasladables a períodos siguientes:
(Deducciones del grupo + Deducciones pendientes de aplicación al incorporarse al grupo)  Deducciones inversión en Canarias con límites incrementados.  Ejercicio de generación.  2023.  Activos ﬁjos (Ley 20/1991). Pendiente de aplicación en periodos futuros.[01689]</t>
  </si>
  <si>
    <t>Deducciones totales trasladables a períodos siguientes:
(Deducciones del grupo + Deducciones pendientes de aplicación al incorporarse al grupo)  Deducciones inversión en Canarias con límites incrementados.  Ejercicio de generación.  2023.  Activos ﬁjos en La Palma, La Gomera y El Hierro. Deducción pendiente / generada. [01690]</t>
  </si>
  <si>
    <t>Deducciones totales trasladables a períodos siguientes:
(Deducciones del grupo + Deducciones pendientes de aplicación al incorporarse al grupo)  Deducciones inversión en Canarias con límites incrementados.  Ejercicio de generación.  2023.  Activos ﬁjos en La Palma, La Gomera y El Hierro. Aplicado en esta liquidación. [01691]</t>
  </si>
  <si>
    <t>Deducciones totales trasladables a períodos siguientes:
(Deducciones del grupo + Deducciones pendientes de aplicación al incorporarse al grupo)  Deducciones inversión en Canarias con límites incrementados.  Ejercicio de generación.  2023.  Activos ﬁjos en La Palma, La Gomera y El Hierro. Pendiente de aplicación en periodos futuros. [01692]</t>
  </si>
  <si>
    <t>Deducciones totales trasladables a períodos siguientes:
(Deducciones del grupo + Deducciones pendientes de aplicación al incorporarse al grupo)  Deducciones inversión en Canarias con límites incrementados.  Ejercicio de generación.  2023.  Inversiones en Canarias (Ley 20/1991). Deducción pendiente / generada. [01693]</t>
  </si>
  <si>
    <t>Deducciones totales trasladables a períodos siguientes:
(Deducciones del grupo + Deducciones pendientes de aplicación al incorporarse al grupo)  Deducciones inversión en Canarias con límites incrementados.  Ejercicio de generación.  2023. Inversiones en Canarias (Ley 20/1991). Aplicado en esta liquidación. [01694]</t>
  </si>
  <si>
    <t>Deducciones totales trasladables a períodos siguientes:
(Deducciones del grupo + Deducciones pendientes de aplicación al incorporarse al grupo)  Deducciones inversión en Canarias con límites incrementados.  Ejercicio de generación.  2023.  Inversiones en Canarias (Ley 20/1991). Pendiente de aplicación en periodos futuros. [01695]</t>
  </si>
  <si>
    <t>Deducciones totales trasladables a períodos siguientes:
(Deducciones del grupo + Deducciones pendientes de aplicación al incorporarse al grupo)  Deducciones inversión en Canarias con límites incrementados.  Ejercicio de generación.  2023.  Inversiones en La Palma, La Gomera y El Hierro. Deducción pendiente / generada. [01696]</t>
  </si>
  <si>
    <t>Deducciones totales trasladables a períodos siguientes:
(Deducciones del grupo + Deducciones pendientes de aplicación al incorporarse al grupo)  Deducciones inversión en Canarias con límites incrementados.  Ejercicio de generación.  2023.  Inversiones en La Palma, La Gomera y El Hierro. Aplicado en esta liquidación. [01697]</t>
  </si>
  <si>
    <t>Deducciones totales trasladables a períodos siguientes:
(Deducciones del grupo + Deducciones pendientes de aplicación al incorporarse al grupo)  Deducciones inversión en Canarias con límites incrementados.  Ejercicio de generación.  2023.  Inversiones en La Palma, La Gomera y El Hierro. Pendiente de aplicación en periodos futuros. [01698]</t>
  </si>
  <si>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 2023. [01731]</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</si>
  <si>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2023. [01732]</t>
  </si>
  <si>
    <t>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2023. [01733]</t>
  </si>
  <si>
    <t>Deducciones por producciones cinematográficas extranjeras en Canarias (art. 36.2 LIS y DA14 Ley 19/1994). Pendiente de aplicación en períodos futuros. Ejercicio de generación 2023. [01734]</t>
  </si>
  <si>
    <t>DEDUCCIONES DT 24ª.7 LIS, art. 42 RDL 4/2004.Deducción pendiente / generada. Ejercicio de generación. 2023. [06326]</t>
  </si>
  <si>
    <t>DEDUCCIONES DT 24ª.7 LIS, art. 42 RDL 4/2004.Aplicado en esta liquidación. Ejercicio de generación.2023. [06327]</t>
  </si>
  <si>
    <t>DEDUCCIONES DT 24ª.7 LIS, art. 42 RDL 4/2004.Pendiente de aplicación en períodos futuros. Ejercicio de generación. 2023. [06328]</t>
  </si>
  <si>
    <t>DEDUCCIONES DT 24ª.1 LIS.Deducción pendiente / generada. Ejercicio de generación. 2023 : Periodiﬁcación [06329]</t>
  </si>
  <si>
    <t>DEDUCCIONES DT 24ª.1 LIS.Aplicado en esta liquidación. Ejercicio de generación. 2023 : Periodiﬁcación  [06330]</t>
  </si>
  <si>
    <t>DEDUCCIONES DT 24ª.1 LIS.Pendiente de aplicación en períodos futuros Ejercicio de generación. 2023:  Periodiﬁcación  [06331]</t>
  </si>
  <si>
    <t>Deducciones inversión en Canarias con límites incrementados. Activos fijos (Ley 20/1991). Deducción pendiente / generada. Ejercicio de generación 2023. [06490]</t>
  </si>
  <si>
    <t>Deducciones inversión en Canarias con límites incrementados. Activos fijos (Ley 20/1991). Aplicado en esta liquidación. Ejercicio de generación 2023. [06491]</t>
  </si>
  <si>
    <t>Deducciones inversión en Canarias con límites incrementados. Activos fijos (Ley 20/1991). Pendiente de aplicación en períodos futuros. Ejercicio de generación 2023. [06492]</t>
  </si>
  <si>
    <t>Deducciones inversión en Canarias con límites incrementados. Activos fijos en La Palma, La Gomera y El Hierro. Deducción pendiente / generada. Ejercicio de generación 2023. [06493]</t>
  </si>
  <si>
    <t>Deducciones inversión en Canarias con límites incrementados. Activos fijos en La Palma, La Gomera y El Hierro. Aplicado en esta liquidación. Ejercicio de generación 2023. [06494]</t>
  </si>
  <si>
    <t>Deducciones inversión en Canarias con límites incrementados. Activos fijos en La Palma, La Gomera y El Hierro. Pendiente de aplicación en períodos futuros. Ejercicio de generación 2023. [06495]</t>
  </si>
  <si>
    <t>Deducciones inversión en Canarias con límites incrementados. Inversiones en Canarias (Ley 20/1991). 2023. Deducción pendiente / generada. [06496]</t>
  </si>
  <si>
    <t>Deducciones inversión en Canarias con límites incrementados. Inversiones en Canarias (Ley 20/1991). 2023. Aplicado en esta liquidación. [06497]</t>
  </si>
  <si>
    <t>Deducciones inversión en Canarias con límites incrementados. Inversiones en Canarias (Ley 20/1991). 2023. Pendiente de aplicación en períodos futuros. [06498]</t>
  </si>
  <si>
    <t>Deducciones inversión en Canarias con límites incrementados. Inversiones en La Palma, La Gomera y El Hierro. 2023. Deducción pendiente/ generada. [06499]</t>
  </si>
  <si>
    <t>Deducciones inversión en Canarias con límites incrementados. Inversiones en La Palma, La Gomera y El Hierro. 2023. Aplicado en esta liquidación. [06500]</t>
  </si>
  <si>
    <t>Deducciones inversión en Canarias con límites incrementados. Inversiones en La Palma, La Gomera y El Hierro. 2023. Pendiente de aplicación en períodos futuros. [06501]</t>
  </si>
  <si>
    <t>Deducciones por producciones cinematográficas extranjeras en Canarias (art. 36.2 LIS y DA14 Ley 19/1994). Deducción pendiente/generada. Ejercicio de generación 2023. [06534]</t>
  </si>
  <si>
    <t>Deducciones por producciones cinematográficas extranjeras en Canarias (art. 36.2 LIS y DA14 Ley 19/1994). Aplicado en esta liquidación. Ejercicio de generación 2023. [06535]</t>
  </si>
  <si>
    <t>Deducciones por producciones cinematográficas extranjeras en Canarias (art. 36.2 LIS y DA14 Ley 19/1994). Importe abonado por insuficiencia de cuota. Ejercicio de generación 2023. [06536]</t>
  </si>
  <si>
    <t>Deducciones por producciones cinematográficas extranjeras en Canarias (art. 36.2 LIS y DA14 Ley 19/1994). Pendiente de aplicación en períodos futuros. Ejercicio de generación 2023. [06537]</t>
  </si>
  <si>
    <t>DEDUCCIONES DT 24ª.7 LIS, art. 42 RDL 4/2004. Deducción pendiente / generada. Ejercicio de generación 2023. [06542]</t>
  </si>
  <si>
    <t>DEDUCCIONES DT 24ª.7 LIS, art. 42 RDL 4/2004. Aplicado en esta liquidación. Ejercicio de generación 2023. [06543]</t>
  </si>
  <si>
    <t>DEDUCCIONES DT 24ª.7 LIS, art. 42 RDL 4/2004. Pendiente de aplicación en períodos futuros. Ejercicio de generación 2023. [06544]</t>
  </si>
  <si>
    <t>DEDUCCIONES Deducciones DT 24ª.1 LIS. Periodiﬁcación. Deducción pendiente / generada. Ejercicio de generación.   2023 [06545]</t>
  </si>
  <si>
    <t>DEDUCCIONES Deducciones DT 24ª.1 LIS . Periodiﬁcación. Aplicado en esta liquidación. Ejercicio de generación.   2023   [06546]</t>
  </si>
  <si>
    <t>DEDUCCIONES Deducciones DT 24ª.1 LIS. Periodiﬁcación.Pendiente de aplicación en períodos futuros. Ejercicio de generación.   2023 [06547]</t>
  </si>
  <si>
    <t>Deducciones inversión en Canarias con límites incrementados. Activos fijos (Ley 20/1991). Deducción pendiente / generada. Ejercicio de generación 2023. [06588]</t>
  </si>
  <si>
    <t>Deducciones inversión en Canarias con límites incrementados. Activos fijos (Ley 20/1991). Aplicado en esta liquidación. Ejercicio de generación 2023. [06589]</t>
  </si>
  <si>
    <t>Deducciones inversión en Canarias con límites incrementados. Activos fijos (Ley 20/1991). Pendiente de aplicación en períodos futuros. Ejercicio de generación 2023. [06590]</t>
  </si>
  <si>
    <t>Deducciones inversión en Canarias con límites incrementados. Activos fijos en La Palma, La Gomera y El Hierro. Deducción pendiente / generada. Ejercicio de generación 2023 . [06591]</t>
  </si>
  <si>
    <t>Deducciones inversión en Canarias con límites incrementados. Activos fijos en La Palma, La Gomera y El Hierro. Aplicado en esta liquidación. Ejercicio de generación 2023. [06592]</t>
  </si>
  <si>
    <t>Deducciones inversión en Canarias con límites incrementados. Activos fijos en La Palma, La Gomera y El Hierro. Pendiente de aplicación en períodos futuros. Ejercicio de generación 2023. [06593]</t>
  </si>
  <si>
    <t>Deducciones inversión en Canarias con límites incrementados.  Inversiones en Canarias (Ley 20/1991). Deducción pendiente/generada. Ejercicio de generación. 2023. [06594]</t>
  </si>
  <si>
    <t>Deducciones inversión en Canarias con límites incrementados.  Inversiones en Canarias (Ley 20/1991). Aplicado en esta liquidación. Ejercicio de generación. 2023 . [06595]</t>
  </si>
  <si>
    <t>Deducciones inversión en Canarias con límites incrementados. Inversiones en Canarias (Ley 20/1991). Pendiente de aplicación en períodos futuros. Ejercicio de generación. 2023 . [06596]</t>
  </si>
  <si>
    <t>Deducciones por producciones cinematográficas extranjeras en Canarias (art. 36.2 LIS y DA14 Ley 19/1994). Deducción pendiente/generada. Ejercicio de generación 2023 . [06632]</t>
  </si>
  <si>
    <t>Deducciones por producciones cinematográficas extranjeras en Canarias (art. 36.2 LIS y DA14 Ley 19/1994). Aplicado en esta liquidación. Ejercicio de generación 2023. [06633]</t>
  </si>
  <si>
    <t>Deducciones por producciones cinematográficas extranjeras en Canarias (art. 36.2 LIS y DA14 Ley 19/1994). Importe abonado por insuficiencia de cuota. Ejercicio de generación 2023 . [06634]</t>
  </si>
  <si>
    <t>Deducciones por producciones cinematográficas extranjeras en Canarias (art. 36.2 LIS y DA14 Ley 19/1994). Pendiente de aplicación en períodos futuros. Ejercicio de generación 2023 . [06635]</t>
  </si>
  <si>
    <t>Deducciones DT 24ª.7 LIS, art. 42 RDLEG 4/2004.Ejercicio 2023.Deducc. pendiente [03724]</t>
  </si>
  <si>
    <t>Deducciones DT 24ª.7 LIS, art. 42 RDLEG 4/2004 Ejercicio 2023.Aplicado en esta liquidación [05826]</t>
  </si>
  <si>
    <t>Deducciones DT 24ª.7 LIS, art. 42 RDLEG 4/2004.Ejercicio 2023.Pendiente de aplicación en períodos futuros [05827]</t>
  </si>
  <si>
    <t>Deducciones DT 24ª.1 LIS.Periodificación  2023. Deducc. pendiente [05828]</t>
  </si>
  <si>
    <t>Deducciones DT 24ª.1 LIS.Periodificación  2023. Aplicado en esta liquidación [05829]</t>
  </si>
  <si>
    <t>Deducciones DT 24ª.1 LIS4.Periodificación  2023. Pendiente de aplicación en períodos futuros [05830]</t>
  </si>
  <si>
    <t>Deducciones inversión en Canarias con límites incrementados.Activos fijos (Ley 20/1991)  2023 .Deducc. pendiente [05831]</t>
  </si>
  <si>
    <t>Deducciones inversión en Canarias con límites incrementados.Activos fijos (Ley 20/1991)  2023. Aplicado en esta liquidación [05832]</t>
  </si>
  <si>
    <t>Deducciones inversión en Canarias con límites incrementados.Activos fijos (Ley 20/1991)  2023.Pendiente de aplicación en períodos futuros [05833]</t>
  </si>
  <si>
    <t>Deducciones inversión en Canarias con límites incrementados.Activos fijos  en La Palma, La Gomera y El Hierro 2023.Deducc. pendiente [05834]</t>
  </si>
  <si>
    <t>Deducciones inversión en Canarias con límites incrementados.Activos fijos en La Palma, La Gomera y El Hierro 2023.Aplicado en esta liquidación [05835]</t>
  </si>
  <si>
    <t>Deducciones inversión en Canarias con límites incrementados.Activos fijos  en La Palma, La Gomera y El Hierro 2023. Pendiente de aplicación en períodos futuros. [05836]</t>
  </si>
  <si>
    <t>Deducciones inversión en Canarias con límites incrementados. Inversiones en La Palma, La Gomera y El Hierro 2023. Per ant.: Deducc pendiente [06462]</t>
  </si>
  <si>
    <t>Deducciones inversión en Canarias con límites incrementados. Inversiones en La Palma, La Gomera y El Hierro 2023.Aplicado en esta liquidación [06463]</t>
  </si>
  <si>
    <t>Deducciones inversión en Canarias con límites incrementados. Inversiones en La Palma, La Gomera y El Hierro 2023.Pediente de aplicación en períodos futuros [06464]</t>
  </si>
  <si>
    <t>Deducciones por producciones cinematográficas extranjeras en Canarias (art. 36.2 LIS y DA 14ª Ley 19/1994). Deducción pendiente/generada. Ejercicio de generación 2023. [06465]</t>
  </si>
  <si>
    <t>Deducciones por producciones cinematográficas extranjeras en Canarias (art. 36.2 LIS y DA 14ª Ley 19/1994). Aplicado en esta liquidación. Ejercicio de generación 2023. [06466]</t>
  </si>
  <si>
    <t>Deducciones por producciones cinematográficas extranjeras en Canarias (art. 36.2 LIS y DA 14ª Ley 19/1994). Importe abonado por insuficiencia de cuota. Ejercicio de generación 2023. [06467]</t>
  </si>
  <si>
    <t>Deducciones por producciones cinematográficas extranjeras en Canarias (art. 36.2 LIS y DA 14ª Ley 19/1994). Pendiente de aplicación en períodos futuros. Ejercicio de generación 2023. [06468]</t>
  </si>
  <si>
    <t>Deducciones DT 24ª.7 LIS, art. 42 RDLEG 4/2004.Ejercicio 2023.Deducc. pendiente [06469]</t>
  </si>
  <si>
    <t>Deducciones DT 24ª.7 LIS, art. 42 RDEG 4/2004.Ejercicio 2023. Aplicado en esta liquidación [06470]</t>
  </si>
  <si>
    <t>Deducciones DT 24ª.7 LIS, art. 42 RDLEG 4/2004.Ejercicio 2023.  Pendiente de aplicación en períodos futuros [06471]</t>
  </si>
  <si>
    <t>Deducciones DT 24ª.1 LIS .Periodificación 2023.Deducc. Pendiente [06472]</t>
  </si>
  <si>
    <t>Deducciones DT 24ª.1 LIS.Periodificación  2023.Aplicado en esta liquidación [06473]</t>
  </si>
  <si>
    <t>Deducciones DT 24ª.1 LIS.Periodificación  2023.Pendiente de aplicación en períodos futuros [06474]</t>
  </si>
  <si>
    <t>Deducciones inversión en canarias con límites incrementados.Activos fijos (Ley 20/1991)  2023.Deducc. pendiente [06475]</t>
  </si>
  <si>
    <t>Deducciones inversión en canarias con límites incrementados.Activos fijos (Ley 20/1991)  2023.Aplicado en esta liquidación [06476]</t>
  </si>
  <si>
    <t>Deducciones inversión en canarias con límites incrementados.Activos fijos  (Ley 20/1991) 2023..Pendiente de aplicación en períodos futuros [06477]</t>
  </si>
  <si>
    <t>Deducciones inversión en canarias con límites incrementados.Activos fijos en La Palma, La Gomera y El Hierro.  2023.Deducc. pendiente [06478]</t>
  </si>
  <si>
    <t>Deducciones inversión en canarias con límites incrementados.Activos fijos en La Palma, La Gomera y El Hierro.  2023.Aplicado en esta liquidación [06479]</t>
  </si>
  <si>
    <t>Deducciones inversión en canarias con límites incrementados.Activos fijos en La Palma, La Gomera y El Hierro.  2023.Pendiente de aplicación en períodos futuros [06480]</t>
  </si>
  <si>
    <t>Deducciones inversión en canarias con límites incrementados.Inversiones en Canarias (Ley 20/1991) 2023.Deducc. pendiente [06481]</t>
  </si>
  <si>
    <t>Deducciones inversión en canarias con límites incrementados.Inversiones en Canarias  (Ley 20/1991) 2023.Aplicado en esta liquidación [06482]</t>
  </si>
  <si>
    <t>Deducciones inversión en canarias con límites incrementados.Inversiones en Canarias  (Ley 20/1991) 2023.Pendiente de aplicación en períodos futuros [06483]</t>
  </si>
  <si>
    <t>Deducciones inversión en canarias con límites incrementados. Inversiones en La Palma, La Gomera y El Hierro. 2023.Deducc. pendiente [06484]</t>
  </si>
  <si>
    <t>Deducciones inversión en canarias con límites incrementados. Inversiones en La Palma, La Gomera y El Hierro. 2023.Aplicado en esta liquidación [06485]</t>
  </si>
  <si>
    <t>Deducciones inversión en canarias con límites incrementados. Inversiones en La Palma, La Gomera y El Hierro. 2023.Pendiente de aplicación en períodos futuros [06486]</t>
  </si>
  <si>
    <t>Deducciones por producciones cinematográficas extranjeras en Canarias (art. 36.2 LIS y DA 14ª Ley 19/1994). Deducción pendiente/generada. Ejercicio de generación 2023. [06487]</t>
  </si>
  <si>
    <t>Deducciones por producciones cinematográficas extranjeras en Canarias (art. 36.2 LIS y DA 14ª Ley 19/1994). Aplicado en esta liquidación. Ejercicio de generación 2023. [06488]</t>
  </si>
  <si>
    <t>Deducciones por producciones cinematográficas extranjeras en Canarias (art. 36.2 LIS y DA 14ª Ley 19/1994). Importe abonado por insuficiencia de cuota. Ejercicio de generación 2023. [06489]</t>
  </si>
  <si>
    <t>Deducciones por producciones cinematográficas extranjeras en Canarias (art. 36.2 LIS y DA 14ª Ley 19/1994). Pendiente de aplicación en períodos futuros. Ejercicio de generación 2023. [06548]</t>
  </si>
  <si>
    <t>Deducciones DT 24ª.7 LIS, art. 42 RDLEG 4/2004 .Ejercicio 2023. Pendiente de aplicación. Per. ant.: Deducc. pendiente [06549]</t>
  </si>
  <si>
    <t>Deducciones DT 24ª.7 LIS, art. 42 RDLEG 4/2004 .Ejercicio 2023. Aplicado en esta liquidación [06550]</t>
  </si>
  <si>
    <t>Deducciones DT 24ª.7 LIS, art. 42 RDLEG 4/2004 .Ejercicio 2023. Pendiente de aplicación en períodos futuros [06551]</t>
  </si>
  <si>
    <t>Deducciones DT 24ª.1 LIS.Periodificación 2023.Per. ant.: Deducc. pendiente [06552]</t>
  </si>
  <si>
    <t>Deducciones DT 24ª.1 LIS.Periodificación  2023.Aplicado en esta liquidación [06553]</t>
  </si>
  <si>
    <t>Deducciones DT 24ª.1 LIS.Periodificación  2023.Pendiente de aplicación en períodos futuros [06554]</t>
  </si>
  <si>
    <t>Deducciones inversión en Canarias con límites incrementados.Activos fijos  2023.Per. ant.: Deducc. pendiente [06555]</t>
  </si>
  <si>
    <t>Deducciones inversión en Canarias con límites incrementados.Activos fijos  2023.Aplicado en esta liquidación [06556]</t>
  </si>
  <si>
    <t>Deducciones inversión en Canarias con límites incrementados.Activos fijos  2023.Pendiente de aplicación en períodos futuros [06557]</t>
  </si>
  <si>
    <t>Deducciones inversión en Canarias con límites incrementados.Activos fijos en La Palma, La Gomera y El Hierro 2023.Per. ant.: Deducc. pendiente [06558]</t>
  </si>
  <si>
    <t>Deducciones inversión en Canarias con límites incrementados.Activos fijos en La Palma, La Gomera y El Hierro  2023.Aplicado en esta liquidación [06559]</t>
  </si>
  <si>
    <t>Deducciones inversión en Canarias con límites incrementados.Activos fijos en La Palma, La Gomera y El Hierro 2023.Pendiente de aplicación en períodos futuros [06560]</t>
  </si>
  <si>
    <t>Deducciones inversión en Canarias con límites incrementados.Inversiones en Canarias (Ley 20/1991)  2023.Per. ant.: Deducc. pendiente [06561]</t>
  </si>
  <si>
    <t>Deducciones inversión en Canarias con límites incrementados.Inversiones en Canarias (Ley 20/1991)  2023.Aplicado en esta liquidación [06562]</t>
  </si>
  <si>
    <t>Deducciones inversión en Canarias con límites incrementados.Inversiones en Canarias (Ley 20/1991) 2023.Pendiente de aplicación en períodos futuros [06563]</t>
  </si>
  <si>
    <t>Deducciones inversión en Canarias con límites incrementados. Inversiones en La Palma, La Gomera y El Hierro 2023. Per. ant.: Deducc. pendiente [06564]</t>
  </si>
  <si>
    <t>Deducciones inversión en Canarias con límites incrementados. Inversiones en La Palma, La Gomera y El Hierro 2023. Aplicado en esta liquidación [06565]</t>
  </si>
  <si>
    <t>Deducciones inversión en Canarias con límites incrementados. Inversiones en La Palma, La Gomera y El Hierro 2023. Pendiente de aplicación en períodos futuros [06566]</t>
  </si>
  <si>
    <t>Deducciones por producciones cinematográficas extranjeras en Canarias (art. 36.2 LIS y DA 14ª Ley 19/1994). Deducción pendiente/generada. Ejercicio de generación 2023. [06567]</t>
  </si>
  <si>
    <t>Deducciones por producciones cinematográficas extranjeras en Canarias (art. 36.2 LIS y DA 14ª Ley 19/1994). Aplicado en esta liquidación. Ejercicio de generación 2023. [06568]</t>
  </si>
  <si>
    <t>Deducciones por producciones cinematográficas extranjeras en Canarias (art. 36.2 LIS y DA 14ª Ley 19/1994). Importe abonado por insuficiencia de cuota. Ejercicio de generación 2023. [06569]</t>
  </si>
  <si>
    <t>Deducciones por producciones cinematográficas extranjeras en Canarias (art. 36.2 LIS y DA 14ª Ley 19/1994). Pendiente de aplicación en períodos futuros. Ejercicio de generación 2023. [06570]</t>
  </si>
  <si>
    <t>Deducciones para incentivar determinadas actividades (Cap. IV Tít VI, DT 24.3 LIS y art. 27.3 primero Ley 49 / 2002). Ejercicio 2023: Suma de deducciones excepto I+D+i y TAP. Deducción pendiente / generada [01431]</t>
  </si>
  <si>
    <t>Deducciones para incentivar determinadas actividades (Cap. IV Tít VI, DT 24.3 LIS y art. 27.3 primero Ley 49 / 2002). Ejercicio 2023: Suma de deducciones excepto I+D+i  y TAP. Aplicado en esta liquidación  [01432]</t>
  </si>
  <si>
    <t>Deducciones para incentivar determinadas actividades (Cap. IV Tít VI, DT 24.3 LIS y art. 27.3 primero Ley 49 / 2002). Ejercicio 2023: Suma de deducciones excepto I+D+i  y TAP. Pendiente de aplicación en períodos futuros [01433]</t>
  </si>
  <si>
    <t>Deducciones para incentivar determinadas actividades (Cap. IV Tít VI, DT 24.3 LIS y art. 27.3 primero Ley 49 / 2002). Ejercicio 2023: Investigación y desarrollo (CT). Deducción pendiente / generada  [01434]</t>
  </si>
  <si>
    <t>Deducciones para incentivar determinadas actividades (Cap. IV Tít VI, DT 24.3 LIS y art. 27.3 primero Ley 49 / 2002). Ejercicio 2023: Investigación y desarrollo (CT). Pendiente de aplicación en períodos futuros [01436]</t>
  </si>
  <si>
    <t>Deducciones para incentivar determinadas actividades (Cap. IV Tít VI, DT 24.3 LIS y art. 27.3 primero Ley 49 / 2002). Ejercicio 2023: Innovación tecnológica (IT). Deducción pendiente / generada  [01437]</t>
  </si>
  <si>
    <t>Deducciones para incentivar determinadas actividades (Cap. IV Tít VI, DT 24.3 LIS y art. 27.3 primero Ley 49 / 2002). Ejercicio 2023: Innovación tecnológica (IT). Aplicado en esta liquidación  [01438]</t>
  </si>
  <si>
    <t>Deducciones para incentivar determinadas actividades (Cap. IV Tít VI, DT 24.3 LIS y art. 27.3 primero Ley 49 / 2002). Ejercicio 2023: Innovación tecnológica (IT). Pendiente de aplicación en períodos futuros  [01439]</t>
  </si>
  <si>
    <t>Deducciones para incentivar determinadas actividades (Cap. IV Tít VI, DT 24.3 LIS y art. 27.3 primero Ley 49 / 2002). Ejercicio 2023: Inversiones en territ. África Occidental y gastos de propaganda y publicidad
(art. 27 bis Ley 19/1994) (TAP). Deducción pendiente / generada  [01440]</t>
  </si>
  <si>
    <t>Deducciones para incentivar determinadas actividades (Cap. IV Tít VI, DT 24.3 LIS y art. 27.3 primero Ley 49 / 2002). Ejercicio 2023: Inversiones en territ. África Occidental y gastos de propaganda y publicidad
(art. 27 bis Ley 19/1994) (TAP). Aplicado en esta liquidación  [01441]</t>
  </si>
  <si>
    <t>Deducciones para incentivar determinadas actividades (Cap. IV Tít VI, DT 24.3 LIS y art. 27.3 primero Ley 49 / 2002). Ejercicio 2023: Inversiones en territ. África Occidental y gastos de propaganda y publicidad
(art. 27 bis Ley 19/1994) (TAP). Pendiente de aplicación en períodos futuros  [01442]</t>
  </si>
  <si>
    <t>Deducciones totales trasladables a períodos siguientes (Deducciones del grupo + Deducciones pendientes de aplicación al incorporarse al grupo). Deduccioón por inversiones y gastos realizados por las autoridades portuarias (art. 38 bis LIS). Ejercicio de generación 2023. Deducción pendiente / generada [01992]</t>
  </si>
  <si>
    <t>Deducciones totales trasladables a períodos siguientes (Deducciones del grupo + Deducciones pendientes de aplicación al incorporarse al grupo). Deduccioón por inversiones y gastos realizados por las autoridades portuarias (art. 38 bis LIS). Ejercicio de generación 2023. Aplicado en esta liquidación [01993]</t>
  </si>
  <si>
    <t>Deducciones totales trasladables a períodos siguientes (Deducciones del grupo + Deducciones pendientes de aplicación al incorporarse al grupo). Deduccioón por inversiones y gastos realizados por las autoridades portuarias (art. 38 bis LIS). Ejercicio de generación 2023. Pendiente de aplicación en períodos futuros [01994]</t>
  </si>
  <si>
    <t>Deducciones totales trasladables a períodos siguientes (Deducciones del grupo + Deducciones pendientes de aplicación al incorporarse al grupo). Deducciones por producciones cinematográficas extranjeras (art. 36.2 LIS). Ejercicio de generación 2023. Deducción pendiente / generada [02030]</t>
  </si>
  <si>
    <t>Deducciones totales trasladables a períodos siguientes (Deducciones del grupo + Deducciones pendientes de aplicación al incorporarse al grupo). Deducciones por producciones cinematográficas extranjeras (art. 36.2 LIS). Ejercicio de generación 2023. Aplicado en esta liquidación [02031]</t>
  </si>
  <si>
    <t>Deducciones totales trasladables a períodos siguientes (Deducciones del grupo + Deducciones pendientes de aplicación al incorporarse al grupo). Deducciones por producciones cinematográficas extranjeras (art. 36.2 LIS). Ejercicio de generación 2023. Importe abonado por insuficiencia de cuota [02032]</t>
  </si>
  <si>
    <t>Deducciones totales trasladables a períodos siguientes (Deducciones del grupo + Deducciones pendientes de aplicación al incorporarse al grupo). Deducciones por producciones cinematográficas extranjeras (art. 36.2 LIS). Ejercicio de generación 2023. Pendiente de aplicación en períodos futuros [02033]</t>
  </si>
  <si>
    <t>Deducciones totales trasladables a períodos siguientes (Deducciones del grupo + Deducciones pendientes de aplicación al incorporarse al grupo). Deducciones por donativos a entidades sin fines de lucro. Ley 49 / 2002. Donaciones de carácter general. Ejercicio 2023. Sin reiteración de donaciones a una misma entidad. Límite año 2033/34. Deducción pendiente / generada [02038]</t>
  </si>
  <si>
    <t>Deducciones totales trasladables a períodos siguientes (Deducciones del grupo + Deducciones pendientes de aplicación al incorporarse al grupo). Deducciones por donativos a entidades sin fines de lucro. Ley 49 / 2002. Donaciones de carácter general. Ejercicio 2023. Sin reiteración de donaciones a una misma entidad. Límite año 2033/34. Aplicado en esta liquidación [02039]</t>
  </si>
  <si>
    <t>Deducciones totales trasladables a períodos siguientes (Deducciones del grupo + Deducciones pendientes de aplicación al incorporarse al grupo). Deducciones por donativos a entidades sin fines de lucro. Ley 49 / 2002. Donaciones de carácter general. Ejercicio 2023. Sin reiteración de donaciones a una misma entidad. Límite año 2033/34. Pendiente de aplicación en períodos futuros [02040]</t>
  </si>
  <si>
    <t>Deducciones totales trasladables a períodos siguientes (Deducciones del grupo + Deducciones pendientes de aplicación al incorporarse al grupo). Deducciones por donativos a entidades sin fines de lucro. Ley 49 / 2002. Donaciones de carácter general. Ejercicio 2023. Con reiteración de donaciones a una misma entidad. Límite año 2033/34. Deducción pendiente / generada [02041]</t>
  </si>
  <si>
    <t>Deducciones totales trasladables a períodos siguientes (Deducciones del grupo + Deducciones pendientes de aplicación al incorporarse al grupo). Deducciones por donativos a entidades sin fines de lucro. Ley 49 / 2002. Donaciones de carácter general. Ejercicio 2023. Con reiteración de donaciones a una misma entidad. Límite año 2033/34. Aplicado en esta liquidación [02042]</t>
  </si>
  <si>
    <t>Deducciones totales trasladables a períodos siguientes (Deducciones del grupo + Deducciones pendientes de aplicación al incorporarse al grupo). Deducciones por donativos a entidades sin fines de lucro. Ley 49 / 2002. Donaciones de carácter general. Ejercicio 2023. Con reiteración de donaciones a una misma entidad. Límite año 2033/34. Pendiente de aplicación en períodos futuros [02043]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</si>
  <si>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2023. Sin reiteración de donaciones a una misma entidad. Límite año 2033/34. Deducción pendiente / generada [02044]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</si>
  <si>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2023. Sin reiteración de donaciones a una misma entidad. Límite año 2033/34. Aplicado en esta liquidación [02045]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</si>
  <si>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2023. Sin reiteración de donaciones a una misma entidad. Límite año 2033/34. Pendiente de aplicación en períodos futuros [02046]</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</si>
  <si>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2023. Con reiteración de donaciones a una misma entidad. Límite año 2033/34. Deducción pendiente / generada [02047]</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</si>
  <si>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2023. Con reiteración de donaciones a una misma entidad. Límite año 2033/34. Aplicado en esta aplicación [02048]</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</si>
  <si>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2023. Con reiteración de donaciones a una misma entidad. Límite año 2034/35. Pendiente de aplicación en períodos futuros [02049]</t>
  </si>
  <si>
    <t>Deducciones I + D + i excluidas de límite. Opción art. 39.2 LIS. 2023: Innovación tecnológica (ITE). Deducción pendiente [01870]</t>
  </si>
  <si>
    <t>Deducciones I + D + i excluidas de límite. Opción art. 39.2 LIS. 2023: Innovación tecnológica (ITE). Deducción reducida [01871]</t>
  </si>
  <si>
    <t>Deducciones I + D + i excluidas de límite. Opción art. 39.2 LIS. 2023: Innovación tecnológica (ITE). Importe deducible en cuota [01872]</t>
  </si>
  <si>
    <t>Deducciones I + D + i excluidas de límite. Opción art. 39.2 LIS. 2023: Innovación tecnológica (ITE). Abono por insuficiencia de cuota [01873]</t>
  </si>
  <si>
    <t>Deducción por reversión de medidas temporales (D.T. 37ª.1 LIS). Base de deducción. 2023 [02058]</t>
  </si>
  <si>
    <t>Deducción por reversión de medidas temporales (D.T. 37ª.1 LIS). Importe generado/pendiente al principio del período. 2023. [02059]</t>
  </si>
  <si>
    <t>Deducción por reversión de medidas temporales (D.T. 37ª.1 LIS). Importe aplicado. 2023. [02060]</t>
  </si>
  <si>
    <t>Deducción por reversión de medidas temporales (D.T. 37ª.1 LIS). Importe pendiente. 2023. [02061]</t>
  </si>
  <si>
    <t>Deducción por reversión de medidas temporales (DT 37ª.2 LIS). Base de deducción. 2023. [02062]</t>
  </si>
  <si>
    <t>Deducción por reversión de medidas temporales (DT 37ª.2 LIS). Importe generado/pendiente al principio del período. 2023. [02063]</t>
  </si>
  <si>
    <t>Deducción por reversión de medidas temporales (DT 37ª.2 LIS). Importe aplicado. 2023. [02064]</t>
  </si>
  <si>
    <t>Deducción por reversión de medidas temporales (DT 37ª.2 LIS). Importe pendiente.  2023. [02065]</t>
  </si>
  <si>
    <t>Deducciones del grupo. Deducciones para incentivar determinadas actividades (Cap. IV Tít VI, DT 24ª.3 LIS y art. 27.3 primero Ley 49/2002). Deducciones generadas en períodos anteriores. Ejercicio 2023: Suma de deducciones excepto I+D+i y TAP. Deducción pendiente / generada [06571]</t>
  </si>
  <si>
    <t>Deducciones del grupo. Deducciones para incentivar determinadas actividades (Cap. IV Tít VI, DT 24ª.3 LIS y art. 27.3 primero Ley 49/2002). Deducciones generadas en períodos anteriores. Ejercicio 2023: Suma de deducciones excepto I+D+i y TAP. Aplicado en esta liquidación [06572]</t>
  </si>
  <si>
    <t>Deducciones del grupo. Deducciones para incentivar determinadas actividades (Cap. IV Tít VI, DT 24ª.3 LIS y art. 27.3 primero Ley 49/2002). Deducciones generadas en períodos anteriores. Ejercicio 2023: Suma de deducciones excepto I+D+i y TAP. Pendiente de aplicación en períodos futuros [06573]</t>
  </si>
  <si>
    <t>Deducciones del grupo. Deducciones para incentivar determinadas actividades (Cap. IV Tít VI, DT 24ª.3 LIS y art. 27.3 primero Ley 49/2002). Deducciones generadas en períodos anteriores. Ejercicio 2023: Investigación y desarrollo (CT). Deducción pendiente / generada [06574]</t>
  </si>
  <si>
    <t>Deducciones del grupo. Deducciones para incentivar determinadas actividades (Cap. IV Tít VI, DT 24ª.3 LIS y art. 27.3 primero Ley 49/2002). Deducciones generadas en períodos anteriores. Ejercicio 2023: Investigación y desarrollo (CT). Aplicado en esta liquidación [06575]</t>
  </si>
  <si>
    <t>Deducciones del grupo. Deducciones para incentivar determinadas actividades (Cap. IV Tít VI, DT 24ª.3 LIS y art. 27.3 primero Ley 49/2002). Deducciones generadas en períodos anteriores. Ejercicio 2023: Investigación y desarrollo (CT). Pendiente de aplicación en períodos futuros [06576]</t>
  </si>
  <si>
    <t>Deducciones del grupo. Deducciones para incentivar determinadas actividades (Cap. IV Tít VI, DT 24ª.3 LIS y art. 27.3 primero Ley 49/2002). Deducciones generadas en períodos anteriores. Ejercicio 2023: Innovación tecnológica (IT). Deducción pendiente / generada [06577]</t>
  </si>
  <si>
    <t>Deducciones del grupo. Deducciones para incentivar determinadas actividades (Cap. IV Tít VI, DT 24ª.3 LIS y art. 27.3 primero Ley 49/2002). Deducciones generadas en períodos anteriores. Ejercicio 2023: Innovación tecnológica (IT). Aplicado en esta liquidación [06578]</t>
  </si>
  <si>
    <t>Deducciones del grupo. Deducciones para incentivar determinadas actividades (Cap. IV Tít VI, DT 24ª.3 LIS y art. 27.3 primero Ley 49/2002). Deducciones generadas en períodos anteriores. Ejercicio 2023: Innovación tecnológica (IT). Pendiente de aplicación en períodos futuros [06579]</t>
  </si>
  <si>
    <t>Deducciones del grupo. Deducciones para incentivar determinadas actividades (Cap. IV Tít VI, DT 24ª.3 LIS y art. 27.3 primero Ley 49/2002). Deducciones generadas en períodos anteriores. Ejercicio 2023: Inversiones en territ. África Occidental y gastos de propaganda y publicidad(art. 27 bis Ley 19/1994) (TAP). Deducción pendiente / generada [06580]</t>
  </si>
  <si>
    <t>Deducciones del grupo. Deducciones para incentivar determinadas actividades (Cap. IV Tít VI, DT 24ª.3 LIS y art. 27.3 primero Ley 49/2002). Deducciones generadas en períodos anteriores. Ejercicio 2023: Inversiones en territ. África Occidental y gastos de propaganda y publicidad(art. 27 bis Ley 19/1994) (TAP). Aplicado en esta liquidación [06581]</t>
  </si>
  <si>
    <t>Deducciones del grupo. Deducciones para incentivar determinadas actividades (Cap. IV Tít VI, DT 24ª.3 LIS y art. 27.3 primero Ley 49/2002). Deducciones generadas en períodos anteriores. Ejercicio 2023: Inversiones en territ. África Occidental y gastos de propaganda y publicidad(art. 27 bis Ley 19/1994) (TAP). Pendiente de aplicación en períodos futuros [06582]</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</si>
  <si>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2023. Deducción pendiente / generada [07048]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</si>
  <si>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2023. Aplicado en esta liquidación [07049]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</si>
  <si>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2023. Pendiente de aplicación en períodos futuros [07050] </t>
  </si>
  <si>
    <t>Deducciones totales trasladables a períodos siguientes (Deducciones del grupo + Deducciones pendientes de aplicación al incorporarse al grupo). Deducciones por producciones cinematográficas extranjeras. Ejercicio de generación 2023. Deducción pendiente / generada [07086]</t>
  </si>
  <si>
    <t>Deducciones totales trasladables a períodos siguientes (Deducciones del grupo + Deducciones pendientes de aplicación al incorporarse al grupo). Deducciones por producciones cinematográficas extranjeras. Ejercicio de generación 2023. Aplicado en esta liquidación [07087]</t>
  </si>
  <si>
    <t>Deducciones totales trasladables a períodos siguientes (Deducciones del grupo + Deducciones pendientes de aplicación al incorporarse al grupo). Deducciones por producciones cinematográficas extranjeras. Ejercicio de generación 2023. Importe abonado por insuficiencia de cuota [07088]</t>
  </si>
  <si>
    <t>Deducciones totales trasladables a períodos siguientes (Deducciones del grupo + Deducciones pendientes de aplicación al incorporarse al grupo). Deducciones por producciones cinematográficas extranjeras. Ejercicio de generación 2023. Pendiente de aplicación en períodos futuros [07089]</t>
  </si>
  <si>
    <t>Deducciones del grupo. Deducciones por donativos a entidades sin fines de lucro. Ley 49/2002. Donaciones de carácter general. Ejercicio 2023. Límite año 2033/34. Sin reiteración de donaciones a una misma entidad. Deducción pendiente / generada [07094]</t>
  </si>
  <si>
    <t>Deducciones del grupo. Deducciones por donativos a entidades sin fines de lucro. Ley 49/2002. Donaciones de carácter general. Ejercicio 2023. Límite año 2033/34. Sin reiteración de donaciones a una misma entidad. Aplicado en esta liquidación [07095]</t>
  </si>
  <si>
    <t>Deducciones del grupo. Deducciones por donativos a entidades sin fines de lucro. Ley 49/2002. Donaciones de carácter general. Ejercicio 2023. Límite año 2033/34. Sin reiteración de donaciones a una misma entidad.Pendiente de aplicación en períodos futuros [07096]</t>
  </si>
  <si>
    <t>Deducciones del grupo. Deducciones por donativos a entidades sin fines de lucro. Ley 49/2002. Donaciones de carácter general. Ejercicio 2023. Límite año 2033/34. Con reiteración de donaciones a una misma entidad. Deducción pendiente / generda [07097]</t>
  </si>
  <si>
    <t>Deducciones del grupo. Deducciones por donativos a entidades sin fines de lucro. Ley 49/2002. Donaciones de carácter general. Ejercicio 2023. Límite año 2033/34. Con reiteración de donaciones a una misma entidad. Aplicado en esta liquidación [07098]</t>
  </si>
  <si>
    <t>Deducciones del grupo. Deducciones por donativos a entidades sin fines de lucro. Ley 49/2002. Donaciones de carácter general. Ejercicio 2023. Límite año 2033/34. Con reiteración de donaciones a una misma entidad. Pendiente de aplicación en períodos futuros [07099]</t>
  </si>
  <si>
    <t>Deducciones del grupo. Deducciones por donativos a entidades sin fines de lucro. Ley 49/2002. Donaciones para actividades prioritarias de mecenazgo y otras con derecho a deducción incrementada. Ejercicio 2023. Límite año 2033/34. Sin reiteración de donaciones a una misma entidad.  Deducción pendiente / generada [07100]</t>
  </si>
  <si>
    <t>Deducciones del grupo. Deducciones por donativos a entidades sin fines de lucro. Ley 49/2002. Donaciones para actividades prioritarias de mecenazgo y otras con derecho a deducción incrementada. Ejercicio 2023. Límite año 2033/34. Sin reiteración de donaciones a una misma entidad. Aplicado en esta liquidación [07101]</t>
  </si>
  <si>
    <t>Deducciones del grupo. Deducciones por donativos a entidades sin fines de lucro. Ley 49/2002. Donaciones para actividades prioritarias de mecenazgo y otras con derecho a deducción incrementada. Ejercicio 2023. Límite año 2033/34. Sin reiteración de donaciones a una misma entidad. Pendiente de aplicación en períodos futuros. [07102]</t>
  </si>
  <si>
    <t>Deducciones del grupo. Deducciones por donativos a entidades sin fines de lucro. Ley 49/2002. Donaciones para actividades prioritarias de mecenazgo y otras con derecho a deducción incrementada. Ejercicio 2023. Límite año 2033/34. Con reiteración de donaciones a una misma entidad. Deducción pendiente / generada [07103]</t>
  </si>
  <si>
    <t>Deducciones del grupo. Deducciones por donativos a entidades sin fines de lucro. Ley 49/2002. Donaciones para actividades prioritarias de mecenazgo y otras con derecho a deducción incrementada. Ejercicio 2023. Límite año 2033/34. Con reiteración de donaciones a una misma entidad. Aplicado en esta liquidación [07104]</t>
  </si>
  <si>
    <t>Deducciones del grupo. Deducciones por donativos a entidades sin fines de lucro. Ley 49/2002. Donaciones para actividades prioritarias de mecenazgo y otras con derecho a deducción incrementada. Ejercicio 2023. Límite año 2033/34. Con reiteración de donaciones a una misma entidad. Pendiente de aplicación en períodos futuros. [07105]</t>
  </si>
  <si>
    <t>Deducciones I + D + i excluidas de límite. Opción art. 39.2 LIS. 2023: Investigación y desarrollo (CTE). Deducción pendiente [06759]</t>
  </si>
  <si>
    <t>Deducciones I + D + i excluidas de límite. Opción art. 39.2 LIS. 2023: Investigación y desarrollo (CTE). Deducción reducida [06760]</t>
  </si>
  <si>
    <t>Deducciones I + D + i excluidas de límite. Opción art. 39.2 LIS. 2023: Investigación y desarrollo (CTE). Importe deducible en cuota [06761]</t>
  </si>
  <si>
    <t>Deducciones I + D + i excluidas de límite. Opción art. 39.2 LIS. 2023: Investigación y desarrollo (CTE). Abono por insuficiencia de cuota [06762]</t>
  </si>
  <si>
    <t>Deducciones I + D + i excluidas de límite. Opción art. 39.2 LIS. 2023:  Innovación tecnológica (ITE). Deducción pendiente  [06763]</t>
  </si>
  <si>
    <t>Deducciones I + D + i excluidas de límite. Opción art. 39.2 LIS. 2023:  Innovación tecnológica (ITE) . Deducción reducida [06764]</t>
  </si>
  <si>
    <t>Deducciones I + D + i excluidas de límite. Opción art. 39.2 LIS. 2023:  Innovación tecnológica (ITE). Importe deducible en cuota  [06765]</t>
  </si>
  <si>
    <t>Deducciones I + D + i excluidas de límite. Opción art. 39.2 LIS. 2023:  Innovación tecnológica (ITE). Abono por insuficiencia de cuota  [06766]</t>
  </si>
  <si>
    <t>Deducción por reversión de medidas temporales (D.T. 37ª.1 LIS). Base de deducción. 2023. [07110]</t>
  </si>
  <si>
    <t>Deducción por reversión de medidas temporales (D.T. 37ª.1 LIS). Importe generado/pendiente al principio del período. 2023. [07111]</t>
  </si>
  <si>
    <t>Deducción por reversión de medidas temporales (D.T. 37ª.1 LIS). Importe aplicado. 2023. [07112]</t>
  </si>
  <si>
    <t>Deducción por reversión de medidas temporales (D.T. 37ª.1 LIS). Importe pendiente. 2023. [07113]</t>
  </si>
  <si>
    <t>Deducción por reversión de medidas temporales (DT 37ª.2 LIS). Base de deducción. 2023. [07114]</t>
  </si>
  <si>
    <t>Deducción por reversión de medidas temporales (DT 37ª.2 LIS). Importe generado/pendiente al principio del período. 2023. [07115]</t>
  </si>
  <si>
    <t>Deducción por reversión de medidas temporales (DT 37ª.2 LIS). Importe aplicado. 2023. [07116]</t>
  </si>
  <si>
    <t>Deducción por reversión de medidas temporales (DT 37ª.2 LIS). Importe pendiente.  2023. [07117]</t>
  </si>
  <si>
    <t>Deducciones totaltes trasladables a períodos siguientes (Deducciones del grupo + Deducciones pendientes de aplicación al incorporarse al grupo). Deducción por inversiones y gastos realizados por las autoridades portuarias (art. 38 bis LIS). Ejercicio de generación 2023. Deducción pendiente / generada [07253]</t>
  </si>
  <si>
    <t>Deducciones totaltes trasladables a períodos siguientes (Deducciones del grupo + Deducciones pendientes de aplicación al incorporarse al grupo). Deducción por inversiones y gastos realizados por las autoridades portuarias (art. 38 bis LIS). Ejercicio de generación 2023. Aplicado en esta liquidación [07254]</t>
  </si>
  <si>
    <t>Deducciones totaltes trasladables a períodos siguientes (Deducciones del grupo + Deducciones pendientes de aplicación al incorporarse al grupo). Deducción por inversiones y gastos realizados por las autoridades portuarias (art. 38 bis LIS). Ejercicio de generación 2023. Pendiente de aplicación en períodos futuros [07255]</t>
  </si>
  <si>
    <t>Deducciones totaltes trasladables a períodos siguientes (Deducciones del grupo + Deducciones pendientes de aplicación al incorporarse al grupo). Deducciones por producciones cinematográficas extranjeras (art. 36.2 LIS). Ejercicio de generación 2023. Deducción pendiente / generada [07291]</t>
  </si>
  <si>
    <t>Deducciones totaltes trasladables a períodos siguientes (Deducciones del grupo + Deducciones pendientes de aplicación al incorporarse al grupo). Deducciones por producciones cinematográficas extranjeras (art. 36.2 LIS). Ejercicio de generación 2023. Aplicado en esta liquidación [07292]</t>
  </si>
  <si>
    <t>Deducciones totaltes trasladables a períodos siguientes (Deducciones del grupo + Deducciones pendientes de aplicación al incorporarse al grupo). Deducciones por producciones cinematográficas extranjeras (art. 36.2 LIS). Ejercicio de generación 2023. Importe abonado por insuficiencia de cuota [07293]</t>
  </si>
  <si>
    <t>Deducciones totaltes trasladables a períodos siguientes (Deducciones del grupo + Deducciones pendientes de aplicación al incorporarse al grupo). Deducciones por producciones cinematográficas extranjeras (art. 36.2 LIS). Ejercicio de generación 2023. Pendiente de aplicación en períodos futuros [07294]</t>
  </si>
  <si>
    <t>Deducciones I + D + i excluidas de límite. Opción art. 39.2 LIS. 2023: Investigación y desarrollo (CTE). Deducción pendiente [07787]</t>
  </si>
  <si>
    <t>Deducciones I + D + i excluidas de límite. Opción art. 39.2 LIS. 2023: Investigación y desarrollo (CTE). Deducción reducida [07788]</t>
  </si>
  <si>
    <t>Deducciones I + D + i excluidas de límite. Opción art. 39.2 LIS. 2023: Investigación y desarrollo (CTE). Importe deducible en cuota [07789]</t>
  </si>
  <si>
    <t>Deducciones I + D + i excluidas de límite. Opción art. 39.2 LIS. 2023: Investigación y desarrollo (CTE). Abono por insuficiencia de cuota [07790]</t>
  </si>
  <si>
    <t>Deducciones I + D + i excluidas de límite. Opción art. 39.2 LIS. 2023:  Innovación tecnológica (ITE). Deducción pendiente  [07791]</t>
  </si>
  <si>
    <t>Deducciones I + D + i excluidas de límite. Opción art. 39.2 LIS. 2023:  Innovación tecnológica (ITE) . Deducción reducida [07792]</t>
  </si>
  <si>
    <t>Deducciones I + D + i excluidas de límite. Opción art. 39.2 LIS. 2023:  Innovación tecnológica (ITE). Importe deducible en cuota  [07793]</t>
  </si>
  <si>
    <t>Deducciones I + D + i excluidas de límite. Opción art. 39.2 LIS. 2023:  Innovación tecnológica (ITE). Abono por insuficiencia de cuota  [07794]</t>
  </si>
  <si>
    <t>Deducción por reversión de medidas temporales (DT 37ª.1 LIS).2023. Base de deducción [07319]</t>
  </si>
  <si>
    <t>Deducción por reversión de medidas temporales (DT 37ª.1 LIS).2023.Importe generado/pendiente al principio del periodo [07320]</t>
  </si>
  <si>
    <t>Deducción por reversión de medidas temporales (DT 37ª.1 LIS).2023.Importe aplicado [07321]</t>
  </si>
  <si>
    <t>Deducción por reversión de medidas temporales (DT 37ª.1 LIS).2023.Importe pendiente [07322]</t>
  </si>
  <si>
    <t>Deducción por reversión de medidas temporales (DT 37ª.2 LIS).2023. Base de deducción [07323]</t>
  </si>
  <si>
    <t>Deducción por reversión de medidas temporales (DT 37ª.2 LIS).2023.Importe generado/pendiente al principio del periodo [07324]</t>
  </si>
  <si>
    <t>Deducción por reversión de medidas temporales (DT 37ª.2 LIS).2023.Importe aplicado [07325]</t>
  </si>
  <si>
    <t>Deducción por reversión de medidas temporales (DT 37ª.2 LIS).2023.Importe pendiente [07326]</t>
  </si>
  <si>
    <t>Deducciones pendientes de aplicación al incorporarse al grupo (art. 71 y 74.3 g) LIS). Deducción por inversiones y gastos realizados por las autoridades portuarias (art. 38 bis LIS). Ejercicio de generación 2023. Deducción pendiente / generada [07815]</t>
  </si>
  <si>
    <t>Deducciones pendientes de aplicación al incorporarse al grupo (art. 71 y 74.3 g) LIS). Deducción por inversiones y gastos realizados por las autoridades portuarias (art. 38 bis LIS). Ejercicio de generación 2023. Aplicado en esta liquidación [07816]</t>
  </si>
  <si>
    <t>Deducciones pendientes de aplicación al incorporarse al grupo (art. 71 y 74.3 g) LIS). Deducción por inversiones y gastos realizados por las autoridades portuarias (art. 38 bis LIS). Ejercicio de generación 2023. Pendiente de aplicación en períodos futuros [07817]</t>
  </si>
  <si>
    <t>Deducciones pendientes de aplicación al incorporarse al grupo (art. 71 y 74.3 g) LIS). Deducciones por producciones cinematográficas extranjeras (art 36.2 LIS). Ejercicio de generación 2023. Deducción pendiente / generada [07818]</t>
  </si>
  <si>
    <t>Deducciones pendientes de aplicación al incorporarse al grupo (art. 71 y 74.3 g) LIS). Deducciones por producciones cinematográficas extranjeras (art 36.2 LIS). Ejercicio de generación 2023. Aplicado en esta liquidación [07819]</t>
  </si>
  <si>
    <t>Deducciones pendientes de aplicación al incorporarse al grupo (art. 71 y 74.3 g) LIS). Deducciones por producciones cinematográficas extranjeras (art 36.2 LIS). Ejercicio de generación 2023. Importe abonado por insuficiencia de cuota [07820]</t>
  </si>
  <si>
    <t>Deducciones pendientes de aplicación al incorporarse al grupo (art. 71 y 74.3 g) LIS). Deducciones por producciones cinematográficas extranjeras (art 36.2 LIS). Ejercicio de generación 2023. Pendiente de aplicación en períodos futuros. [07821]</t>
  </si>
  <si>
    <t>Deducciones I + D + i excluidas de límite. Opción art. 39.2 LIS. 2023: Investigación y desarrollo (CTE). Deducción pendiente [07834]</t>
  </si>
  <si>
    <t>Deducciones I + D + i excluidas de límite. Opción art. 39.2 LIS. 2023: Investigación y desarrollo (CTE). Deducción reducida [07835]</t>
  </si>
  <si>
    <t>Deducciones I + D + i excluidas de límite. Opción art. 39.2 LIS. 2023: Investigación y desarrollo (CTE). Importe deducible en cuota [07836]</t>
  </si>
  <si>
    <t>Deducciones I + D + i excluidas de límite. Opción art. 39.2 LIS. 2023: Investigación y desarrollo (CTE). Abono por insuficiencia de cuota [07837]</t>
  </si>
  <si>
    <t>Deducciones I + D + i excluidas de límite. Opción art. 39.2 LIS. 2023:  Innovación tecnológica (ITE). Deducción pendiente  [07838]</t>
  </si>
  <si>
    <t>Deducciones I + D + i excluidas de límite. Opción art. 39.2 LIS. 2023:  Innovación tecnológica (ITE) . Deducción reducida [07839]</t>
  </si>
  <si>
    <t>Deducciones I + D + i excluidas de límite. Opción art. 39.2 LIS. 2023:  Innovación tecnológica (ITE). Importe deducible en cuota  [07840]</t>
  </si>
  <si>
    <t>Deducciones I + D + i excluidas de límite. Opción art. 39.2 LIS. 2023:  Innovación tecnológica (ITE). Abono por insuficiencia de cuota  [07841]</t>
  </si>
  <si>
    <t>Deducción por reversión de medidas temporales (DT 37ª.1 LIS).2023. Base de deducción [07842]</t>
  </si>
  <si>
    <t>Deducción por reversión de medidas temporales (DT 37ª.1 LIS).2023.Importe generado/pendiente al principio del periodo [07843]</t>
  </si>
  <si>
    <t>Deducción por reversión de medidas temporales (DT 37ª.1 LIS).2023.Importe aplicado [07844]</t>
  </si>
  <si>
    <t>Deducción por reversión de medidas temporales (DT 37ª.1 LIS).2023.Importe pendiente [07845]</t>
  </si>
  <si>
    <t>Deducción por reversión de medidas temporales (DT 37ª.2 LIS).2023. Base de deducción [07846]</t>
  </si>
  <si>
    <t>Deducción por reversión de medidas temporales (DT 37ª.2 LIS).2023.Importe generado/pendiente al principio del periodo [07847]</t>
  </si>
  <si>
    <t>Deducción por reversión de medidas temporales (DT 37ª.2 LIS).2023.Importe aplicado [07848]</t>
  </si>
  <si>
    <t>Deducción por reversión de medidas temporales (DT 37ª.2 LIS).2023.Importe pendiente [07849]</t>
  </si>
  <si>
    <t>Deducciones individuales pendientes de aplicación al incorporarse al grupo o, en su caso, un grupo previo (art. 71 LIS) . Deducción por inversiones y gastos realizados por las autoridades portuarias (art. 38 bis LIS) . 2023. Deducción pendiente/generada. [07862]</t>
  </si>
  <si>
    <t>Deducciones individuales pendientes de aplicación al incorporarse al grupo o, en su caso, un grupo previo (art. 71 LIS) . Deducción por inversiones y gastos realizados por las autoridades portuarias (art. 38 bis LIS) . 2023. Aplicado en esta liquidación. [07863]</t>
  </si>
  <si>
    <t>Deducciones individuales pendientes de aplicación al incorporarse al grupo o, en su caso, un grupo previo (art. 71 LIS) . Deducción por inversiones y gastos realizados por las autoridades portuarias (art. 38 bis LIS) . 2023. Pendiente de aplicación en períodos futuros. [07864]</t>
  </si>
  <si>
    <t>Deducciones individuales pendientes de aplicación al incorporarse al grupo o, en su caso, un grupo previo (art. 71 LIS) . Deducciones por producciones cinematográficas extranjeras (art. 36.2 LIS) .2023. Deducción pendiente/generada. [07865]</t>
  </si>
  <si>
    <t>Deducciones individuales pendientes de aplicación al incorporarse al grupo o, en su caso, un grupo previo (art. 71 LIS) . Deducciones por producciones cinematográficas extranjeras (art. 36.2 LIS) .2023. Aplcicado en esta liquidación [07866]</t>
  </si>
  <si>
    <t>Deducciones individuales pendientes de aplicación al incorporarse al grupo o, en su caso, un grupo previo (art. 71 LIS) . Deducciones por producciones cinematográficas extranjeras (art. 36.2 LIS) . 2023. Importe abonado por insuficiencia de cuota [07867]</t>
  </si>
  <si>
    <t>Deducciones individuales pendientes de aplicación al incorporarse al grupo o, en su caso, un grupo previo (art. 71 LIS) . Deducciones por producciones cinematográficas extranjeras (art. 36.2 LIS) .2023. Pendiente de aplicación en períodos futuros. [07868]</t>
  </si>
  <si>
    <t>Deducciones I + D + i excluidas de límite. Opción art. 39.2 LIS. 2023: Investigación y desarrollo (CTE). Deducción pendiente [07881]</t>
  </si>
  <si>
    <t>Deducciones I + D + i excluidas de límite. Opción art. 39.2 LIS. 2023: Investigación y desarrollo (CTE). Deducción reducida [07882]</t>
  </si>
  <si>
    <t>Deducciones I + D + i excluidas de límite. Opción art. 39.2 LIS. 2023: Investigación y desarrollo (CTE). Importe deducible en cuota [07883]</t>
  </si>
  <si>
    <t>Deducciones I + D + i excluidas de límite. Opción art. 39.2 LIS. 2023: Investigación y desarrollo (CTE). Abono por insuficiencia de cuota [07884]</t>
  </si>
  <si>
    <t>Deducciones I + D + i excluidas de límite. Opción art. 39.2 LIS. 2023:  Innovación tecnológica (ITE). Deducción pendiente  [07885]</t>
  </si>
  <si>
    <t>Deducciones I + D + i excluidas de límite. Opción art. 39.2 LIS. 2023:  Innovación tecnológica (ITE) . Deducción reducida [07886]</t>
  </si>
  <si>
    <t>Deducciones I + D + i excluidas de límite. Opción art. 39.2 LIS. 2023:  Innovación tecnológica (ITE). Importe deducible en cuota  [07887]</t>
  </si>
  <si>
    <t>Deducciones I + D + i excluidas de límite. Opción art. 39.2 LIS. 2023:  Innovación tecnológica (ITE). Abono por insuficiencia de cuota  [07888]</t>
  </si>
  <si>
    <t>Deducción por reversión de medidas temporales (DT 37ª.1 LIS).2023. Base de deducción [07889]</t>
  </si>
  <si>
    <t>Deducción por reversión de medidas temporales (DT 37ª.1 LIS).2023.Importe generado/pendiente al principio del periodo [07890]</t>
  </si>
  <si>
    <t>Deducción por reversión de medidas temporales (DT 37ª.1 LIS).2023.Importe aplicado [07891]</t>
  </si>
  <si>
    <t>Deducción por reversión de medidas temporales (DT 37ª.1 LIS).2023.Importe pendiente [07892]</t>
  </si>
  <si>
    <t>Deducción por reversión de medidas temporales (DT 37ª.2 LIS).2023. Base de deducción [07893]</t>
  </si>
  <si>
    <t>Deducción por reversión de medidas temporales (DT 37ª.2 LIS).2023.Importe generado/pendiente al principio del periodo [07894]</t>
  </si>
  <si>
    <t>Deducción por reversión de medidas temporales (DT 37ª.2 LIS).2023.Importe aplicado [07895]</t>
  </si>
  <si>
    <t>Deducción por reversión de medidas temporales (DT 37ª.2 LIS).2023.Importe pendiente [07896]</t>
  </si>
  <si>
    <t>Consolidación de bases imponibles. G. DIFERENCIAS ENTRE LAS CONSOLIDACIONES DE RESULTADOS Y LA DE BASES IMPONIBLES (= F - C = G1 + G2) [00305]</t>
  </si>
  <si>
    <t>BASES IMPONIBLES NEGATIVAS DE PERÍODOS ANTERIORES GENERADAS POR UN GRUPO PREVIO ASUMIDAS POR LA ENTIDAD INTEGRANTE DEL MISMO AL INCORPORARSE AL GRUPO. PENDIENTES DE COMPENSACIÓN (art. 74.3 e) LIS).Ejercicio 2018.Pendiente de aplicación a principio del período [03356]</t>
  </si>
  <si>
    <t>BASES IMPONIBLES NEGATIVAS DE PERÍODOS ANTERIORES GENERADAS POR UN GRUPO PREVIO ASUMIDAS POR LA ENTIDAD INTEGRANTE DEL MISMO AL INCORPORARSE AL GRUPO. PENDIENTES DE COMPENSACIÓN (art. 74.3 e) LIS).Ejercicio 2018.Aplicado en esta liquidación [03357]</t>
  </si>
  <si>
    <t>BASES IMPONIBLES NEGATIVAS DE PERÍODOS ANTERIORES GENERADAS POR UN GRUPO PREVIO ASUMIDAS POR LA ENTIDAD INTEGRANTE DEL MISMO AL INCORPORARSE AL GRUPO. PENDIENTES DE COMPENSACIÓN (art. 74.3 e) LIS).Ejercicio 2018.Pendiente de aplicación en períodos futuros [03358]</t>
  </si>
  <si>
    <t>Límite art. 16.1 y 16.2 LIS. j4) Deterioro y resultado por enajenaciones del inmovilizado (signo igual a Cuenta de Pérd. y Gan.) [03210]</t>
  </si>
  <si>
    <t>Límite art. 16.1 y 16.2 LIS. j)   Límite a la deducción de gastos ﬁnancieros netos (= 30%* [j1-j2-j3-j4+j5-j6] [03206]</t>
  </si>
  <si>
    <t>Impuesto Sobre Entidades. Régimen de consolidación Fiscal.Resultados internos: eliminaciones, incorporaciones y saldos pendientes</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</si>
  <si>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Base imponible individual de la entidad, teniendo en cuenta las eliminaciones e incorporaciones correspondientes a la misma (art. 67 e) LIS). [02219]</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</si>
  <si>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Tipo de gravamen de la entidad (supuestos en los que pueda diferir el tipo de gravamen de la entidad respecto del grupo) [04472]</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</si>
  <si>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Rentas correspondientes a quitas por acuerdo con acreedores no vinculados 11.13 LIS. [02244]</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</si>
  <si>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Rentas correspondientes a la reversión de las pérdidas por deterioro de valores representativos de la participación en el capital o en los fondos propios (DT 16ª.3 LIS) [02267]</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</si>
  <si>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Rentas correspondientes a quitas a integrar en la base imponible de cooperativas (expresado a nivel de cuota). [02246]</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</si>
  <si>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Rentas correspondientes a la reversión de las pérdidas por deterioro de valores representativos de la participación en el capital o en los fondos propios, cooperativas (a nivel de cuota) (DT 16ª.3 LIS) [02294]</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</si>
  <si>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Entidad que no aplica los límites anteriores</t>
  </si>
  <si>
    <t>Deducciones para incentivar determinadas actividades (Cap. IV Tít. VI y DT 24.3LIS). Ejercicio 2023: Suma de deducciones excepto I+D+i y TAP. Aplicado en esta liquidación   [07898]</t>
  </si>
  <si>
    <t xml:space="preserve"> Deducciones para incentivar determinadas actividades (Cap. IV Tít. VI y DT 24.3LIS). Ejercicio 2023: Suma de deducciones excepto I+D+i y TAP.Pendiente de aplicación en períodos futuros  [07899]</t>
  </si>
  <si>
    <t xml:space="preserve"> Deducciones para incentivar determinadas actividades (Cap. IV Tít. VI y DT 24.3LIS). Ejercicio 2023: Investigación y desarrollo (CT). Aplicado en esta liquidación   [07901]</t>
  </si>
  <si>
    <t xml:space="preserve"> Deducciones para incentivar determinadas actividades (Cap. IV Tít. VI y DT 24.3LIS). Ejercicio 2023: Investigación y desarrollo (CT).. Pendiente de aplicación en períodos futuros  [07902]</t>
  </si>
  <si>
    <t xml:space="preserve"> Deducciones para incentivar determinadas actividades (Cap. IV Tít. VI y DT 24.3LIS). Ejercicio 2023: Innovación tecnológica (IT) Aplicado en esta liquidación  [07904]</t>
  </si>
  <si>
    <t xml:space="preserve"> Deducciones para incentivar determinadas actividades (Cap. IV Tít. VI y DT 24.3LIS). Ejercicio 2023: Innovación tecnológica (IT). Pendiente de aplicación en períodos futuros [07905]</t>
  </si>
  <si>
    <t xml:space="preserve"> Deducciones para incentivar determinadas actividades (Cap. IV Tít. VI y DT 24.3LIS). Ejercicio 2023: Inversiones en territ. África Occidental y gastos de propaganda y publicidad (art. 27 bis Ley 19/1994) (TAP). Per. ant. Deducción pendiente [07906]</t>
  </si>
  <si>
    <t xml:space="preserve"> Deducciones para incentivar determinadas actividades (Cap. IV Tít. VI y DT 24.3LIS). Ejercicio 2023: Inversiones en territ. África Occidental y gastos de propaganda y publicidad (art. 27 bis Ley 19/1994) (TAP).Aplicado en esta liquidación  [07907]</t>
  </si>
  <si>
    <t xml:space="preserve"> Deducciones para incentivar determinadas actividades (Cap. IV Tít. VI y DT 24.3LIS). Ejercicio 2023: Inversiones en territ. África Occidental y gastos de propaganda y publicidad (art. 27 bis Ley 19/1994) (TAP). Pendiente de aplicación en períodos futuros [07908]</t>
  </si>
  <si>
    <t>Impuesto Sobre Sociedades.  Régimen de consolidación Fiscal. DEDUCCIONES TOTALES TRASLADABLES A PERIODOS SIGUIENTES:(Deducciones del grupo + Deducciones pendientes de aplicación al incorporarse al grupo)</t>
  </si>
  <si>
    <t>Deducciones I + D + i excluidas de límite. Opción art. 39.2 LIS. 2023: Investigación y desarrollo (CTE). Deducción pendiente [07928]</t>
  </si>
  <si>
    <t>Deducciones I + D + i excluidas de límite. Opción art. 39.2 LIS. 2023: Investigación y desarrollo (CTE). Deducción reducida [07929]</t>
  </si>
  <si>
    <t>Deducciones I + D + i excluidas de límite. Opción art. 39.2 LIS. 2023: Investigación y desarrollo (CTE). Importe deducible en cuota [07930]</t>
  </si>
  <si>
    <t>Deducciones I + D + i excluidas de límite. Opción art. 39.2 LIS. 2023: Investigación y desarrollo (CTE). Abono por insuficiencia de cuota [07931]</t>
  </si>
  <si>
    <t>Deducciones I + D + i excluidas de límite. Opción art. 39.2 LIS. 2023:  Innovación tecnológica (ITE). Deducción pendiente  [07932]</t>
  </si>
  <si>
    <t>Deducciones I + D + i excluidas de límite. Opción art. 39.2 LIS. 2023:  Innovación tecnológica (ITE) . Deducción reducida [07933]</t>
  </si>
  <si>
    <t>Deducciones I + D + i excluidas de límite. Opción art. 39.2 LIS. 2023:  Innovación tecnológica (ITE). Importe deducible en cuota  [07934]</t>
  </si>
  <si>
    <t>Deducciones I + D + i excluidas de límite. Opción art. 39.2 LIS. 2023:  Innovación tecnológica (ITE). Abono por insuficiencia de cuota  [07935]</t>
  </si>
  <si>
    <t>Deducción por reversión de medidas temporales (DT 37ª.1 LIS).2023. Base de deducción [07936]</t>
  </si>
  <si>
    <t>Deducción por reversión de medidas temporales (DT 37ª.1 LIS).2023.Importe generado/pendiente al principio del periodo [07937]</t>
  </si>
  <si>
    <t>Deducción por reversión de medidas temporales (DT 37ª.1 LIS).2023.Importe aplicado [07938]</t>
  </si>
  <si>
    <t>Deducción por reversión de medidas temporales (DT 37ª.1 LIS).2023.Importe pendiente [07939]</t>
  </si>
  <si>
    <t>Deducción por reversión de medidas temporales (DT 37ª.2 LIS).2023. Base de deducción [07940]</t>
  </si>
  <si>
    <t>Deducción por reversión de medidas temporales (DT 37ª.2 LIS).2023.Importe generado/pendiente al principio del periodo [07941]</t>
  </si>
  <si>
    <t>Deducción por reversión de medidas temporales (DT 37ª.2 LIS).2023.Importe aplicado [07942]</t>
  </si>
  <si>
    <t>Deducción por reversión de medidas temporales (DT 37ª.2 LIS).2023.Importe pendiente [07943]</t>
  </si>
  <si>
    <t>Determinación del líquido a ingresar o devolver en cada una de las Administraciones forales. Complementaria: Resultado de la autoliquidación incluido el 1er fraccionamiento del art. 19.1 LIS procedente de autoliquidaciones anteriores correspondientes al período impositivo 2024 Araba. [03317]</t>
  </si>
  <si>
    <t>Determinación del líquido a ingresar o devolver en cada una de las Administraciones forales. Complementaria: Resultado de la autoliquidación incluido el 1er fraccionamiento del art. 19.1 LIS procedente de autoliquidaciones anteriores correspondientes al período impositivo 2024. Gipuzkoa. [03318]</t>
  </si>
  <si>
    <t>Determinación del líquido a ingresar o devolver en cada una de las Administraciones forales. Complementaria: Resultado de la autoliquidación incluido el 1er fraccionamiento del art. 19.1 LIS procedente de autoliquidaciones anteriores correspondientes al período impositivo 2024. Bizkaia. [03319]</t>
  </si>
  <si>
    <t>Determinación del líquido a ingresar o devolver en cada una de las Administraciones forales. Complementaria: Resultado de la autoliquidación incluido el 1er fraccionamiento del art. 19.1 LIS procedente de autoliquidaciones anteriores correspondientes al período impositivo 2024. Navarra. [03320]</t>
  </si>
  <si>
    <t>Determinación del líquido a ingresar o devolver en cada una de las Administraciones forales. Complementaria: Resultado de la autoliquidación incluido el 1er fraccionamiento del art. 19.1 LIS procedente de autoliquidaciones anteriores correspondientes al período impositivo 2024.  [02799]</t>
  </si>
  <si>
    <t>Deducciones doble imposición interna (DT 23ª.1 LIS). DI interna ejerc. anteriores: DI interna 2023. Aplicado en esta liquidación [02145]</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</si>
  <si>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Rentas correspondientes a reversión de las pérdidas por deterioros (DT 16.8 LIS). [02245]</t>
  </si>
  <si>
    <t>DEDUCCIONES POR DOBLE IMPOSICIÓN INTERNACIONAL RDLEG 4/2004. Pendiente de aplicación en periodos futuros.Ejercicio de generación 2010 [01267]</t>
  </si>
  <si>
    <t>Impuesto Sobre Entidades. Régimen de consolidación Fiscal. OTRAS CORRECCIONES A LA SUMA DE BASES IMPONIBLES: Deterioros de valor de participaciones en fondos propios de
entidades del grupo fiscal eliminados en períodos anteriores, pendientes de incorporar al término del período</t>
  </si>
  <si>
    <t>OTRAS CORRECCIONES A LA SUMA DE BASES IMPONIBLES: Deterioros de valor de participaciones en fondos propios de
entidades del grupo fiscal eliminados en períodos anteriores, pendientes de incorporar al término del período. Total [00102]</t>
  </si>
  <si>
    <t>Deducciones doble imposición internacional LIS. Total. Deducción pendiente [05561]</t>
  </si>
  <si>
    <t>Deducciones doble imposición internacional LIS. Total. Pendiente de aplicación períodos futuros [05564]</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</si>
  <si>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2021. Pendiente de aplicación a principio
del período/generada en el período [03570]</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</si>
  <si>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2021.Aplicado en esta liquidación [03571]</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</si>
  <si>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2021. Pendiente de aplicación en
períodos futuros [03572]</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</si>
  <si>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2021. Pendiente de aplicación a principio
del período/generada en el período [03573]</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</si>
  <si>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2021.Aplicado en esta liquidación [03574]</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</si>
  <si>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2021. Pendiente de aplicación en
períodos futuros [03575]</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</si>
  <si>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2022. Pendiente de aplicación a principio
del período/generada en el período [03576]</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</si>
  <si>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2022.Aplicado en esta liquidación [03577]</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</si>
  <si>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2022. Pendiente de aplicación en
períodos futuros [03578]</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</si>
  <si>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2022. Pendiente de aplicación a principio
del período/generada en el período [03579]</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</si>
  <si>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2022 .Aplicado en esta liquidación [03580]</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</si>
  <si>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2022. Pendiente de aplicación en
períodos futuros [03581]</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</si>
  <si>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2023. Pendiente de aplicación a principio
del período/generada en el período [01674]</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</si>
  <si>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2023. Aplicado en esta liquidación  [01675]</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</si>
  <si>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2023. Pendiente de aplicación en
períodos futuros [01676]</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</si>
  <si>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2023. Pendiente de aplicación a principio del período/generada en el período  [01677]</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</si>
  <si>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2023 .Aplicado en esta liquidación [01725]</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</si>
  <si>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2023. Pendiente de aplicación en
períodos futuros [01726]</t>
  </si>
  <si>
    <t>Régimen especial de buques y empresas navieras en Canarias: desglose de la compensación de bases imponibles negativas de las entidades en períodos anteriores a su incorporación al grupo o, en su caso, al grupo previo, pendientes de compensación. Subtotal de compensación de base imponible especial. Pendiente de aplicación a principio del periodo/generada en el periodo[03582]</t>
  </si>
  <si>
    <t>Régimen especial de buques y empresas navieras en Canarias: desglose de la compensación de bases imponibles negativas de las entidades en períodos anteriores a su incorporación al grupo o, en su caso, al grupo previo, pendientes de compensación. Subtotal de compensación de base imponible especial .Aplicado en esta liquidación [03583]</t>
  </si>
  <si>
    <t>Régimen especial de buques y empresas navieras en Canarias: desglose de la compensación de bases imponibles negativas de las entidades en períodos anteriores a su incorporación al grupo o, en su caso, al grupo previo, pendientes de compensación. Subtotal de compensación de base imponible especial. Pendiente de aplicación en
períodos futuros [03584]</t>
  </si>
  <si>
    <t>Régimen especial de buques y empresas navieras en Canarias: desglose de la compensación de bases imponibles negativas de las entidades en períodos anteriores a su incorporación al grupo o, en su caso, al grupo previo, pendientes de compensación. Subtotal de compensación de base imponible resto actividades. Pendiente de aplicación a principio del periodo/generada en el periodo[03585]</t>
  </si>
  <si>
    <t>Régimen especial de buques y empresas navieras en Canarias: desglose de la compensación de bases imponibles negativas de las entidades en períodos anteriores a su incorporación al grupo o, en su caso, al grupo previo, pendientes de compensación. Subtotal de compensación de base imponible resto actividades. .Aplicado en esta liquidación [03586]</t>
  </si>
  <si>
    <t>Régimen especial de buques y empresas navieras en Canarias: desglose de la compensación de bases imponibles negativas de las entidades en períodos anteriores a su incorporación al grupo o, en su caso, al grupo previo, pendientes de compensación. Subtotal de compensación de base imponible resto actividades. Pendiente de aplicación en
períodos futuros [03587]</t>
  </si>
  <si>
    <t>Impuesto Sobre Sociedades.  Régimen de consolidación Fiscal. xDeducciones del grupo: Deducciones del período impositivo e imputación proporcional de las deducciones pendientes</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</si>
  <si>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Rentas correspondientes a la reversión de las pérdidas por deterioros cooperativas (a nivel de cuota) (DT 16ª.8 LIS). [02247]</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</si>
  <si>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Indique el importe neto de la cifra de negocios de la entidad de los doce meses anteriores a la fecha de inicio del periodo impositivo, a efectos de determinar, si proceden, los límites de compensación de bases imponibles negativas, de cuotas negativas de cooperativas por pérdidas o los límites establecidos en el art. 11.12 LIS generadas por la entidad con carácter previo a su incorporación al grupo (art. 62 e LIS ) (límites aplicables de acuerdo a la DA 8º Ley 20/1990 y DA 15º LIS):
INCN inferior a 20 millones de euros.</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</si>
  <si>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Indique el importe neto de la cifra de negocios de la entidad de los doce meses anteriores a la fecha de inicio del periodo impositivo, a efectos de determinar, si proceden, los límites de compensación de bases imponibles negativas, de cuotas negativas de cooperativas por pérdidas o los límites establecidos en el art. 11.12 LIS generadas por la entidad con carácter previo a su incorporación al grupo (art. 62 e LIS ) (límites aplicables de acuerdo a la DA 8º Ley 20/1990 y DA 15º LIS):
INCN de al menos 20 millones de euros pero inferior a 60 millones de euros.</t>
  </si>
  <si>
    <t>Datos para el cálculo de la tributación mínima del art. 30 bis, de los límites a la compensación de bases imponibles negativas, de cuotas negativas de cooperativas por pérdidas generadas por las entidades con carácter previo a su incorporación al grupo y correcciones contables (art. 11.12 LIS) (límites aplicables de acuerdo a la DA 8º Ley 20/1990 y DA 15º LIS). Indique el importe neto de la cifra de negocios de la entidad de los doce meses anteriores a la fecha de inicio del periodo impositivo, a efectos de determinar, si proceden, los límites de compensación de bases imponibles negativas, de cuotas negativas de cooperativas por pérdidas o los límites establecidos en el art. 11.12 LIS generadas por la entidad con carácter previo a su incorporación al grupo (art. 62 e LIS ) (límites aplicables de acuerdo a la DA 8º Ley 20/1990 y DA 15º LIS):
INCN de al menos 60 millones de euros</t>
  </si>
  <si>
    <t>DEDUCCIONES POR DOBLE IMPOSICIÓN INTERNA DT 23.1 LIS. DI interna. ejerc. anteriores. DI interna. 2023. Deducción pendiente [02202]</t>
  </si>
  <si>
    <t>DEDUCCIONES POR DOBLE IMPOSICIÓN INTERNA DT 23.1 LIS. DI interna. ejerc. anteriores. DI interna. 2023. Aplicado en esta liquidación [02205]</t>
  </si>
  <si>
    <t>DEDUCCIONES POR DOBLE IMPOSICIÓN INTERNA DT 23.1 LIS. DI interna. ejerc. anteriores. DI interna. 2023. Pendiente de aplicación en ejerc. futuros [02206]</t>
  </si>
  <si>
    <t>Deducciones doble imposición internacional LIS. DI interna. períodos anteriores. DI interna. 2023. Deducción pendiente [02207]</t>
  </si>
  <si>
    <t>Deducciones doble imposición internacional LIS. DI interna. períodos anteriores. DI interna. 2023. Aplicado en esta liquidación [02209]</t>
  </si>
  <si>
    <t>Deducciones doble imposición internacional LIS. DI interna. períodos anteriores. DI interna. 2023. Pendiente de aplicación períodos futuros [02210]</t>
  </si>
  <si>
    <t>Resultado de la autoliquidación. Abono de deducciones por producciones cinematográficas extranjeras (art. 39.3 LIS) (pág. 14 ter). TOTAL (Estado + D. Forales/Navarra) [03360]</t>
  </si>
  <si>
    <t>Resultado de la autoliquidación. Abono de deducciones por producciones cinematográficas extranjeras (art. 39.3 LIS) (pág. 14 ter). ESTADO [03400]</t>
  </si>
  <si>
    <t>Resultado de la autoliquidación. Abono de deducciones por producciones cinematográficas extranjeras (art. 39.3 LIS) (pág. 14 ter). D. FORALES/NAVARRA [03398]</t>
  </si>
  <si>
    <t>Activos por impuesto diferido (AID). DT 33ª y DA 13ª LIS. AID pendientes de aplicación en períodos futuros. Con prestación patrimonial (DT 33ª.6 c) LIS).  Ejercicio de generación. 2008 a 2015. [01044]</t>
  </si>
  <si>
    <t>ACTIVOS POR IMPUESTO DIFERIDO GENERADOS DURANTE LA PERTENENCIA AL GRUPO. CONVERSIÓN EN CRÉDITO EXIGIBLE FRENTE A LA ADMÓN. TRIBUTARIA (ART. 130, DA 13ª Y DT 33ª LIS). Activos por impuesto diferido (AID). DT 33ª y DA 13ª LIS. AID pendientes de aplicación en períodos futuros. Con prestación patrimonial (DT 33ª.6 c) LIS). Total. [00848]</t>
  </si>
  <si>
    <t>Activos por impuesto diferido (AID). DT 33ª y DA 13ª LIS. AID pendientes de aplicación en períodos futuros. Sin prestación patrimonial (DT 33ª.6 d) LIS). Ejercicio de generación.2007 y anteriores. [00071]</t>
  </si>
  <si>
    <t>Activos por impuesto diferido (AID). DT 33ª y DA 13ª LIS. AID pendientes de aplicación en períodos futuros. Sin prestación patrimonial (DT 33ª.6 d) LIS). Ejercicio de generación. 2008 a 2015. [00111]</t>
  </si>
  <si>
    <t>Activos por impuesto diferido (AID). DT 33ª y DA 13ª LIS. AID pendientes de aplicación en períodos futuros. Sin prestación patrimonial (DT 33ª.6 d) LIS). Ejercicio de generación. Total. [00115]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</si>
  <si>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2020. [03915]</t>
  </si>
  <si>
    <t>Datos para el cálculo de límites de compensación de bases imponibles negativas del grupo, cuotas negativas de cooperativas por perdidas del grupo y correcciones contables (art. 11.12 LIS). Rentas correspondientes a reversión de las pérdidas por deterioros (DT 16.8 LIS) [01860]</t>
  </si>
  <si>
    <t>Deducciones para incentivar determinadas actividades (Cap. IV Tít. VI y DT 24.3 LIS y art. 27.3 primero Ley 49/2002). Ejercicio 2007. Deducción pendiente / Generada [06018]</t>
  </si>
  <si>
    <t>Deducciones para incentivar determinadas actividades (Cap. IV Tít. VI y DT 24.3 LIS y art. 27.3 primero Ley 49/2002). Ejercicio 2007. Aplicado en esta liquidación [06019]</t>
  </si>
  <si>
    <t>Deducciones para incentivar determinadas actividades (Cap. IV Tít. VI y DT 24.3 LIS y art. 27.3 primero Ley 49/2002). Ejercicio 2008. Deducción pendiente / Generada [06020]</t>
  </si>
  <si>
    <t>Deducciones para incentivar determinadas actividades (Cap. IV Tít. VI y DT 24.3 LIS y art. 27.3 primero Ley 49/2002). Ejercicio 2008. Aplicado en esta liquidación [06021]</t>
  </si>
  <si>
    <t>Deducciones para incentivar determinadas actividades (Cap. IV Tít. VI y DT 24.3 LIS y art. 27.3 primero Ley 49/2002).Ejercicio 2008.Pendiente de aplicación en períodos futuros [01972]</t>
  </si>
  <si>
    <t>Deducciones para incentivar determinadas actividades (Cap. IV Tít. VI y DT 24.3 LIS y art. 27.3 primero Ley 49/2002). Ejercicio 2009. Deducción pendiente / Generada [06022]</t>
  </si>
  <si>
    <t>Deducciones para incentivar determinadas actividades (Cap. IV Tít. VI y DT 24.3 LIS y art. 27.3 primero Ley 49/2002). Ejercicio 2009. Aplicado en esta liquidación [06023]</t>
  </si>
  <si>
    <t>Deducciones para incentivar determinadas actividades (Cap. IV Tít. VI y DT 24.3 LIS y art. 27.3 primero Ley 49/2002).Ejercicio 2009.Pendiente de aplicación en períodos futuros [02268]</t>
  </si>
  <si>
    <t>Deducciones para incentivar determinadas actividades (Cap. IV Tít. VI y DT 24.3 LIS y art. 27.3 primero Ley 49/2002). Ejercicio 2010. Deducción pendiente / Generada [06024]</t>
  </si>
  <si>
    <t>Deducciones para incentivar determinadas actividades (Cap. IV Tít. VI y DT 24.3 LIS y art. 27.3 primero Ley 49/2002). Ejercicio 2010. Aplicado en esta liquidación [06025]</t>
  </si>
  <si>
    <t>Deducciones para incentivar determinadas actividades (Cap. IV Tít. VI y DT 24.3 LIS y art. 27.3 primero Ley 49/2002).Ejercicio 2010.Pendiente de aplicación en períodos futuros [02362]</t>
  </si>
  <si>
    <t>Deducciones para incentivar determinadas actividades (Cap. IV Tít. VI y DT 24.3 LIS y art. 27.3 primero Ley 49/2002). Ejercicio 2011. Deducción pendiente / Generada [06026]</t>
  </si>
  <si>
    <t>Deducciones para incentivar determinadas actividades (Cap. IV Tít. VI y DT 24.3 LIS y art. 27.3 primero Ley 49/2002). Ejercicio 2011. Aplicado en esta liquidación [06027]</t>
  </si>
  <si>
    <t>Deducciones para incentivar determinadas actividades (Cap. IV Tít. VI y DT 24.3 LIS y art. 27.3 primero Ley 49/2002).Ejercicio 2011.Pendiente de aplicación en períodos futuros [01973]</t>
  </si>
  <si>
    <t>Deducciones para incentivar determinadas actividades (Cap. IV Tít. VI y DT 24.3 LIS y art. 27.3 primero Ley 49/2002). Ejercicio 2012. Deducción pendiente / Generada [06028]</t>
  </si>
  <si>
    <t>Deducciones para incentivar determinadas actividades (Cap. IV Tít. VI y DT 24.3 LIS y art. 27.3 primero Ley 49/2002). Ejercicio 2012. Aplicado en esta liquidación [06029]</t>
  </si>
  <si>
    <t>Deducciones para incentivar determinadas actividades (Cap. IV Tít. VI y DT 24.3 LIS y art. 27.3 primero Ley 49/2002).Ejercicio 2012 .Pendiente de aplicación en períodos futuros [02411]</t>
  </si>
  <si>
    <t>Deducciones para incentivar determinadas actividades (Cap. IV Tít. VI y DT 24.3 LIS y art. 27.3 primero Ley 49/2002).Ejercicio 2013: Suma de deducciones excepto I+D+i . Deducción pendiente / Generada [06030]</t>
  </si>
  <si>
    <t>Deducciones para incentivar determinadas actividades (Cap. IV Tít. VI y DT 24.3 LIS y art. 27.3 primero Ley 49/2002).Ejercicio 2013: Suma de deducciones excepto I+D+i . Aplicado en esta liquidación [06031]</t>
  </si>
  <si>
    <t>Deducciones para incentivar determinadas actividades (Cap. IV Tít. VI y DT 24.3 LIS y art. 27.3 primero Ley 49/2002).Ejercicio 2013: Suma de deducciones excepto I+D+i .Pendiente de aplicación en períodos futuros [02800]</t>
  </si>
  <si>
    <t>Deducciones para incentivar determinadas actividades (Cap. IV Tít. VI y DT 24.3 LIS y art. 27.3 primero Ley 49/2002).Ejercicio 2013: Investigación y desarrollo (CT) . Deducción pendiente / Generada [06032]</t>
  </si>
  <si>
    <t>Deducciones para incentivar determinadas actividades (Cap. IV Tít. VI y DT 24.3 LIS y art. 27.3 primero Ley 49/2002).Ejercicio 2013: Investigación y desarrollo (CT) . Aplicado en esta liquidación [06033]</t>
  </si>
  <si>
    <t>Deducciones para incentivar determinadas actividades (Cap. IV Tít. VI y DT 24.3 LIS y art. 27.3 primero Ley 49/2002).Ejercicio 2013: Investigación y desarrollo (CT) .Pendiente de aplicación en períodos futuros [03033]</t>
  </si>
  <si>
    <t>Deducciones para incentivar determinadas actividades (Cap. IV Tít. VI y DT 24.3 LIS y art. 27.3 primero Ley 49/2002).Ejercicio 2013: Innovación tecnológica (IT) . Deducción pendiente / Generada [06034]</t>
  </si>
  <si>
    <t>Deducciones para incentivar determinadas actividades (Cap. IV Tít. VI y DT 24.3 LIS y art. 27.3 primero Ley 49/2002).Ejercicio 2013: Innovación tecnológica (IT) . Aplicado en esta liquidación [06035]</t>
  </si>
  <si>
    <t>Deducciones para incentivar determinadas actividades (Cap. IV Tít. VI y DT 24.3 LIS y art. 27.3 primero Ley 49/2002).Ejercicio 2013: Innovación tecnológica (IT) .Pendiente de aplicación en períodos futuros [01975]</t>
  </si>
  <si>
    <t>Deducciones para incentivar determinadas actividades (Cap. IV Tít. VI y DT 24.3 LIS y art. 27.3 primero Ley 49/2002).Ejercicio 2014: Suma de deducciones excepto I+D+i .  Deducción pendiente / Generada [06036]</t>
  </si>
  <si>
    <t>Deducciones para incentivar determinadas actividades (Cap. IV Tít. VI y DT 24.3 LIS y art. 27.3 primero Ley 49/2002).Ejercicio 2014: Suma de deducciones excepto I+D+i . Aplicado en esta liquidación [06037]</t>
  </si>
  <si>
    <t>Deducciones para incentivar determinadas actividades (Cap. IV Tít. VI y DT 24.3 LIS y art. 27.3 primero Ley 49/2002).Ejercicio 2014: Suma de deducciones excepto I+D+i .Pendiente de aplicación en períodos futuros [01977]</t>
  </si>
  <si>
    <t>Deducciones para incentivar determinadas actividades (Cap. IV Tít. VI y DT 24.3 LIS y art. 27.3 primero Ley 49/2002).Ejercicio 2014: Investigación y desarrollo (CT) .  Deducción pendiente / Generada  [06038]</t>
  </si>
  <si>
    <t>Deducciones para incentivar determinadas actividades (Cap. IV Tít. VI y DT 24.3 LIS y art. 27.3 primero Ley 49/2002).Ejercicio 2014: Investigación y desarrollo (CT) . Aplicado en esta liquidación [06039]</t>
  </si>
  <si>
    <t>Deducciones para incentivar determinadas actividades (Cap. IV Tít. VI y DT 24.3 LIS y art. 27.3 primero Ley 49/2002).Ejercicio 2014: Investigación y desarrollo (CT) .Pendiente de aplicación en períodos futuros [01979]</t>
  </si>
  <si>
    <t>Deducciones para incentivar determinadas actividades (Cap. IV Tít. VI y DT 24.3 LIS y art. 27.3 primero Ley 49/2002).Ejercicio 2014: Innovación tecnológica (IT) . Deducción pendiente / Generada  [06040]</t>
  </si>
  <si>
    <t>Deducciones para incentivar determinadas actividades (Cap. IV Tít. VI y DT 24.3 LIS y art. 27.3 primero Ley 49/2002).Ejercicio 2014: Innovación tecnológica (IT) . Aplicado en esta liquidación [06041]</t>
  </si>
  <si>
    <t>Deducciones para incentivar determinadas actividades (Cap. IV Tít. VI y DT 24.3 LIS y art. 27.3 primero Ley 49/2002).Ejercicio 2014: Innovación tecnológica (IT) .Pendiente de aplicación en períodos futuros [02704]</t>
  </si>
  <si>
    <t>Deducciones para incentivar determinadas actividades (Cap. IV Tít. VI y DT 24.3 LIS y art. 27.3 primero Ley 49/2002).Ejercicio 2015: Suma de deducciones excepto I+D+i y TAP.  Deducción pendiente / Generada [07118]</t>
  </si>
  <si>
    <t>Deducciones para incentivar determinadas actividades (Cap. IV Tít. VI y DT 24.3 LIS y art. 27.3 primero Ley 49/2002).Ejercicio 2015: Suma de deducciones excepto I+D+i  y TAP. Aplicado en esta liquidación [07119]</t>
  </si>
  <si>
    <t>Deducciones para incentivar determinadas actividades (Cap. IV Tít. VI y DT 24.3 LIS y art. 27.3 primero Ley 49/2002).Ejercicio 2015: Suma de deducciones excepto I+D+i y TAP.Pendiente de aplicación en períodos futuros [07120]</t>
  </si>
  <si>
    <t>Deducciones para incentivar determinadas actividades (Cap. IV Tít. VI y DT 24.3 LIS y art. 27.3 primero Ley 49/2002).Ejercicio 2015: Investigación y desarrollo (CT) .   Deducción pendiente / Generada  [06045]</t>
  </si>
  <si>
    <t>Deducciones para incentivar determinadas actividades (Cap. IV Tít. VI y DT 24.3 LIS y art. 27.3 primero Ley 49/2002).Ejercicio 2015: Investigación y desarrollo (CT) . Aplicado en esta liquidación [06046]</t>
  </si>
  <si>
    <t>Deducciones para incentivar determinadas actividades (Cap. IV Tít. VI y DT 24.3 LIS y art. 27.3 primero Ley 49/2002).Ejercicio 2015: Investigación y desarrollo (CT) .Pendiente de aplicación en períodos futuros [06047]</t>
  </si>
  <si>
    <t>Deducciones para incentivar determinadas actividades (Cap. IV Tít. VI y DT 24.3 LIS y art. 27.3 primero Ley 49/2002).Ejercicio 2015: Innovación tecnológica (IT) . Deducción pendiente / Generada  [06048]</t>
  </si>
  <si>
    <t>Deducciones para incentivar determinadas actividades (Cap. IV Tít. VI y DT 24.3 LIS y art. 27.3 primero Ley 49/2002).Ejercicio 2015: Innovación tecnológica (IT) . Aplicado en esta liquidación [06049]</t>
  </si>
  <si>
    <t>Deducciones para incentivar determinadas actividades (Cap. IV Tít. VI y DT 24.3 LIS y art. 27.3 primero Ley 49/2002).Ejercicio 2015: Innovación tecnológica (IT) .Pendiente de aplicación en períodos futuros [06050]</t>
  </si>
  <si>
    <t>Deducciones para incentivar determinadas actividades (Cap. IV Tít. VI y DT 24.3 LIS y art. 27.3 primero Ley 49/2002).Ejercicio 2015: Inversiones en territ. África Occidental y gastos de propaganda y publicidad (art. 27 bis Ley 19/1994) (TAP). Deducción pendiente / generada [07121]</t>
  </si>
  <si>
    <t>Deducciones para incentivar determinadas actividades (Cap. IV Tít. VI y DT 24.3 LIS y art. 27.3 primero Ley 49/2002).Ejercicio 2015: Inversiones en territ. África Occidental y gastos de propaganda y publicidad (art. 27 bis Ley 19/1994) (TAP). Aplicado en esta liquidación [07122]</t>
  </si>
  <si>
    <t>Deducciones para incentivar determinadas actividades (Cap. IV Tít. VI y DT 24.3 LIS y art. 27.3 primero Ley 49/2002).Ejercicio 2015: Inversiones en territ. África Occidental y gastos de propaganda y publicidad (art. 27 bis Ley 19/1994) (TAP). Pendiente de aplicación en períodos futuros [07123]</t>
  </si>
  <si>
    <t>Deducciones para incentivar determinadas actividades (Cap. IV Tít. VI y DT 24.3 LIS y art. 27.3 primero Ley 49/2002).Ejercicio 2016: Suma de deducciones excepto I+D+i y TAP.  Deducción pendiente / Generada [07124]</t>
  </si>
  <si>
    <t>Deducciones para incentivar determinadas actividades (Cap. IV Tít. VI y DT 24.3 LIS y art. 27.3 primero Ley 49/2002).Ejercicio 2016: Suma de deducciones excepto I+D+i y TAP . Aplicado en esta liquidación [07125]</t>
  </si>
  <si>
    <t>Deducciones para incentivar determinadas actividades (Cap. IV Tít. VI y DT 24.3 LIS y art. 27.3 primero Ley 49/2002).Ejercicio 2016: Suma de deducciones excepto I+D+i y TAP .Pendiente de aplicación en períodos futuros [07126]</t>
  </si>
  <si>
    <t>Deducciones para incentivar determinadas actividades (Cap. IV Tít. VI y DT 24.3 LIS y art. 27.3 primero Ley 49/2002).Ejercicio 2016: Investigación y desarrollo (CT) .   Deducción pendiente / Generada  [00575]</t>
  </si>
  <si>
    <t>Deducciones para incentivar determinadas actividades (Cap. IV Tít. VI y DT 24.3 LIS y art. 27.3 primero Ley 49/2002).Ejercicio 2016: Investigación y desarrollo (CT) . Aplicado en esta liquidación [00576]</t>
  </si>
  <si>
    <t>Deducciones para incentivar determinadas actividades (Cap. IV Tít. VI y DT 24.3 LIS y art. 27.3 primero Ley 49/2002).Ejercicio 2016: Investigación y desarrollo (CT) .Pendiente de aplicación en períodos futuros [00577]</t>
  </si>
  <si>
    <t>Deducciones para incentivar determinadas actividades (Cap. IV Tít. VI y DT 24.3 LIS y art. 27.3 primero Ley 49/2002).Ejercicio 2016: Innovación tecnológica (IT) . Deducción pendiente / Generada  [00578]</t>
  </si>
  <si>
    <t>Deducciones para incentivar determinadas actividades (Cap. IV Tít. VI y DT 24.3 LIS y art. 27.3 primero Ley 49/2002).Ejercicio 2016: Innovación tecnológica (IT) . Aplicado en esta liquidación [00579]</t>
  </si>
  <si>
    <t>Deducciones para incentivar determinadas actividades (Cap. IV Tít. VI y DT 24.3 LIS y art. 27.3 primero Ley 49/2002).Ejercicio 2016: Innovación tecnológica (IT) .Pendiente de aplicación en períodos futuros [00580]</t>
  </si>
  <si>
    <t>Deducciones para incentivar determinadas actividades (Cap. IV Tít. VI y DT 24.3 LIS y art. 27.3 primero Ley 49/2002).Ejercicio 2016: Inversiones en territ. África Occidental y gastos de propaganda y publicidad (art. 27 bis Ley 19/1994) (TAP). Deducción pendiente / Generada [07127]</t>
  </si>
  <si>
    <t>Deducciones para incentivar determinadas actividades (Cap. IV Tít. VI y DT 24.3 LIS y art. 27.3 primero Ley 49/2002).Ejercicio 2016: Inversiones en territ. África Occidental y gastos de propaganda y publicidad (art. 27 bis Ley 19/1994) (TAP). Aplicado en esta liquidación [07128]</t>
  </si>
  <si>
    <t>Deducciones para incentivar determinadas actividades (Cap. IV Tít. VI y DT 24.3 LIS y art. 27.3 primero Ley 49/2002).Ejercicio 2016: Inversiones en territ. África Occidental y gastos de propaganda y publicidad (art. 27 bis Ley 19/1994) (TAP). Pendiente de aplicación en períodos futuros [07129]</t>
  </si>
  <si>
    <t>Deducciones para incentivar determinadas actividades (Cap. IV Tít. VI y DT 24.3 LIS y art. 27.3 primero Ley 49/2002).Ejercicio 2017: Suma de deducciones excepto I+D+i y TAP. Deducción pendiente / Generada [07130]</t>
  </si>
  <si>
    <t>Deducciones para incentivar determinadas actividades (Cap. IV Tít. VI y DT 24.3 LIS y art. 27.3 primero Ley 49/2002).Ejercicio 2017: Suma de deducciones excepto I+D+i y TAP. Aplicado en esta liquidación [07131]</t>
  </si>
  <si>
    <t>Deducciones para incentivar determinadas actividades (Cap. IV Tít. VI y DT 24.3 LIS y art. 27.3 primero Ley 49/2002).Ejercicio 2017: Suma de deducciones excepto I+D+i y TAP. Pendiente de aplicación en períodos futuros [07132]</t>
  </si>
  <si>
    <t>Deducciones para incentivar determinadas actividades (Cap. IV Tít. VI y DT 24.3 LIS y art. 27.3 primero Ley 49/2002).Ejercicio 2017: Investigación y desarrollo (CT) .   Deducción pendiente / Generada  [00780]</t>
  </si>
  <si>
    <t>Deducciones para incentivar determinadas actividades (Cap. IV Tít. VI y DT 24.3 LIS y art. 27.3 primero Ley 49/2002).Ejercicio 2017: Investigación y desarrollo (CT) . Aplicado en esta liquidación [00781]</t>
  </si>
  <si>
    <t>Deducciones para incentivar determinadas actividades (Cap. IV Tít. VI y DT 24.3 LIS y art. 27.3 primero Ley 49/2002).Ejercicio 2017: Investigación y desarrollo (CT) .Pendiente de aplicación en períodos futuros [00782]</t>
  </si>
  <si>
    <t>Deducciones para incentivar determinadas actividades (Cap. IV Tít. VI y DT 24.3 LIS y art. 27.3 primero Ley 49/2002).Ejercicio 2017: Innovación tecnológica (IT) . Deducción pendiente / Generada  [00783]</t>
  </si>
  <si>
    <t>Deducciones para incentivar determinadas actividades (Cap. IV Tít. VI y DT 24.3 LIS y art. 27.3 primero Ley 49/2002).Ejercicio 2017: Innovación tecnológica (IT) . Aplicado en esta liquidación [00784]</t>
  </si>
  <si>
    <t>Deducciones para incentivar determinadas actividades (Cap. IV Tít. VI y DT 24.3 LIS y art. 27.3 primero Ley 49/2002).Ejercicio 2017: Innovación tecnológica (IT) .Pendiente de aplicación en períodos futuros [00785]</t>
  </si>
  <si>
    <t>Deducciones para incentivar determinadas actividades (Cap. IV Tít. VI y DT 24.3 LIS y art. 27.3 primero Ley 49/2002).Ejercicio 2017: Inversiones en territ. África Occidental y gastos de propaganda y publicidad (art. 27 bis Ley 19/1994) (TAP).  Deducción pendiente / Generada [07133]</t>
  </si>
  <si>
    <t>Deducciones para incentivar determinadas actividades (Cap. IV Tít. VI y DT 24.3 LIS y art. 27.3 primero Ley 49/2002).Ejercicio 2017: Inversiones en territ. África Occidental y gastos de propaganda y publicidad (art. 27 bis Ley 19/1994) (TAP). Aplicado en esta liquidación [07134]</t>
  </si>
  <si>
    <t>Deducciones para incentivar determinadas actividades (Cap. IV Tít. VI y DT 24.3 LIS y art. 27.3 primero Ley 49/2002).Ejercicio 2017: Inversiones en territ. África Occidental y gastos de propaganda y publicidad (art. 27 bis Ley 19/1994) (TAP). Pendiente de aplicación en períodos futuros [07135]</t>
  </si>
  <si>
    <t>Deducciones para incentivar determinadas actividades (Cap. IV Tít. VI y DT 24.3 LIS y art. 27.3 primero Ley 49/2002).Ejercicio 2018: Suma de deducciones excepto I+D+i y TAP . Deducción pendiente / Generada [07136]</t>
  </si>
  <si>
    <t>Deducciones para incentivar determinadas actividades (Cap. IV Tít. VI y DT 24.3 LIS y art. 27.3 primero Ley 49/2002).Ejercicio 2018: Suma de deducciones excepto I+D+i y TAP . Aplicado en esta liquidación [07137]</t>
  </si>
  <si>
    <t>Deducciones para incentivar determinadas actividades (Cap. IV Tít. VI y DT 24.3 LIS y art. 27.3 primero Ley 49/2002).Ejercicio 2018: Suma de deducciones excepto I+D+i y TAP .Pendiente de aplicación en períodos futuros [07138]</t>
  </si>
  <si>
    <t>Deducciones para incentivar determinadas actividades (Cap. IV Tít. VI y DT 24.3 LIS y art. 27.3 primero Ley 49/2002).Ejercicio 2018: Investigación y desarrollo (CT) .   Deducción pendiente / Generada  [01802]</t>
  </si>
  <si>
    <t>Deducciones para incentivar determinadas actividades (Cap. IV Tít. VI y DT 24.3 LIS y art. 27.3 primero Ley 49/2002).Ejercicio 2018: Investigación y desarrollo (CT) . Aplicado en esta liquidación [01803]</t>
  </si>
  <si>
    <t>Deducciones para incentivar determinadas actividades (Cap. IV Tít. VI y DT 24.3 LIS y art. 27.3 primero Ley 49/2002).Ejercicio 2018: Investigación y desarrollo (CT) .Pendiente de aplicación en períodos futuros [01804]</t>
  </si>
  <si>
    <t>Deducciones para incentivar determinadas actividades (Cap. IV Tít. VI y DT 24.3 LIS y art. 27.3 primero Ley 49/2002).Ejercicio 2018: Innovación tecnológica (IT) . Deducción pendiente / Generada  [01805]</t>
  </si>
  <si>
    <t>Deducciones para incentivar determinadas actividades (Cap. IV Tít. VI y DT 24.3 LIS y art. 27.3 primero Ley 49/2002).Ejercicio 2018: Innovación tecnológica (IT) . Aplicado en esta liquidación [01806]</t>
  </si>
  <si>
    <t>Deducciones para incentivar determinadas actividades (Cap. IV Tít. VI y DT 24.3 LIS y art. 27.3 primero Ley 49/2002).Ejercicio 2018: Innovación tecnológica (IT) .Pendiente de aplicación en períodos futuros [01807]</t>
  </si>
  <si>
    <t>Deducciones para incentivar determinadas actividades (Cap. IV Tít. VI y DT 24.3 LIS y art. 27.3 primero Ley 49/2002).Ejercicio 2018: Inversiones en territ. África Occidental y gastos de propaganda y publicidad (art. 27 bis Ley 19/1994) (TAP). Deducción pendiente / Generada  [07139]</t>
  </si>
  <si>
    <t>Deducciones para incentivar determinadas actividades (Cap. IV Tít. VI y DT 24.3 LIS y art. 27.3 primero Ley 49/2002).Ejercicio 2018: Inversiones en territ. África Occidental y gastos de propaganda y publicidad (art. 27 bis Ley 19/1994) (TAP). Aplicado en esta liquidación [07140]</t>
  </si>
  <si>
    <t>Deducciones para incentivar determinadas actividades (Cap. IV Tít. VI y DT 24.3 LIS y art. 27.3 primero Ley 49/2002).Ejercicio 2018: Inversiones en territ. África Occidental y gastos de propaganda y publicidad (art. 27 bis Ley 19/1994) (TAP).  Pendiente de aplicación en períodos futuros [07141]</t>
  </si>
  <si>
    <t>Deducciones para incentivar determinadas actividades (Cap. IV Tít. VI y DT 24.3 LIS y art. 27.3 primero Ley 49/2002).Ejercicio 2019: Suma de deducciones excepto I+D+i y TAP . Deducción pendiente / Generada [07142]</t>
  </si>
  <si>
    <t>Deducciones para incentivar determinadas actividades (Cap. IV Tít. VI y DT 24.3 LIS y art. 27.3 primero Ley 49/2002).Ejercicio 2019: Suma de deducciones excepto I+D+i  y TAP. Aplicado en esta liquidación [07143]</t>
  </si>
  <si>
    <t>Deducciones para incentivar determinadas actividades (Cap. IV Tít. VI y DT 24.3 LIS y art. 27.3 primero Ley 49/2002).Ejercicio 2019: Suma de deducciones excepto I+D+i  y TAP.Pendiente de aplicación en períodos futuros [07144]</t>
  </si>
  <si>
    <t>Deducciones para incentivar determinadas actividades (Cap. IV Tít. VI y DT 24.3 LIS y art. 27.3 primero Ley 49/2002).Ejercicio 2019: Investigación y desarrollo (CT) .   Deducción pendiente / Generada  [04169]</t>
  </si>
  <si>
    <t>Deducciones para incentivar determinadas actividades (Cap. IV Tít. VI y DT 24.3 LIS y art. 27.3 primero Ley 49/2002).Ejercicio 2019: Investigación y desarrollo (CT) . Aplicado en esta liquidación [04170]</t>
  </si>
  <si>
    <t>Deducciones para incentivar determinadas actividades (Cap. IV Tít. VI y DT 24.3 LIS y art. 27.3 primero Ley 49/2002).Ejercicio 2019: Investigación y desarrollo (CT) .Pendiente de aplicación en períodos futuros [04171]</t>
  </si>
  <si>
    <t>Deducciones para incentivar determinadas actividades (Cap. IV Tít. VI y DT 24.3 LIS y art. 27.3 primero Ley 49/2002).Ejercicio 2019: Innovación tecnológica (IT) . Deducción pendiente / Generada  [04172]</t>
  </si>
  <si>
    <t>Deducciones para incentivar determinadas actividades (Cap. IV Tít. VI y DT 24.3 LIS y art. 27.3 primero Ley 49/2002).Ejercicio 2019: Innovación tecnológica (IT) . Aplicado en esta liquidación [04173]</t>
  </si>
  <si>
    <t>Deducciones para incentivar determinadas actividades (Cap. IV Tít. VI y DT 24.3 LIS y art. 27.3 primero Ley 49/2002).Ejercicio 2019: Innovación tecnológica (IT) .Pendiente de aplicación en períodos futuros [04174]</t>
  </si>
  <si>
    <t>Deducciones para incentivar determinadas actividades (Cap. IV Tít. VI y DT 24.3 LIS y art. 27.3 primero Ley 49/2002).Ejercicio 2019: Inversiones en territ. África Occidental y gastos de propaganda y publicidad (art. 27 bis Ley 19/1994) (TAP). Deducción pendiente / Generada  [07145]</t>
  </si>
  <si>
    <t>Deducciones para incentivar determinadas actividades (Cap. IV Tít. VI y DT 24.3 LIS y art. 27.3 primero Ley 49/2002).Ejercicio 2019: Inversiones en territ. África Occidental y gastos de propaganda y publicidad (art. 27 bis Ley 19/1994) (TAP). Aplicado en esta liquidación [07146]</t>
  </si>
  <si>
    <t>Deducciones para incentivar determinadas actividades (Cap. IV Tít. VI y DT 24.3 LIS y art. 27.3 primero Ley 49/2002).Ejercicio 2019: Inversiones en territ. África Occidental y gastos de propaganda y publicidad (art. 27 bis Ley 19/1994) (TAP). Pendiente de aplicación en períodos futuros [07147]</t>
  </si>
  <si>
    <t>Deducciones para incentivar determinadas actividades (Cap. IV Tít. VI y DT 24.3 LIS y art. 27.3 primero Ley 49/2002).Ejercicio 2020: Suma de deducciones excepto I+D+i y TAP. Deducción pendiente / generada [07148]</t>
  </si>
  <si>
    <t>Deducciones para incentivar determinadas actividades (Cap. IV Tít. VI y DT 24.3 LIS y art. 27.3 primero Ley 49/2002).Ejercicio  2020: Suma de deducciones excepto I+D+i  y TAP. Aplicado en esta liquidación   [07149]</t>
  </si>
  <si>
    <t>Deducciones para incentivar determinadas actividades (Cap. IV Tít. VI y DT 24.3 LIS y art. 27.3 primero Ley 49/2002).Ejercicio  2020: Suma de deducciones excepto I+D+i  y TAP. Pendiente de aplicación en períodos futuros  [07150]</t>
  </si>
  <si>
    <t>Deducciones para incentivar determinadas actividades (Cap. IV Tít. VI y DT 24.3 LIS y art. 27.3 primero Ley 49/2002).Ejercicio  2020: Investigación y desarrollo (CT). Deducción pendiente / generada  [04898]</t>
  </si>
  <si>
    <t>Deducciones para incentivar determinadas actividades (Cap. IV Tít. VI y DT 24.3 LISy art. 27.3 primero Ley 49/2002).Ejercicio  2020: Investigación y desarrollo (CT). Aplicado en esta liquidación  [04899]</t>
  </si>
  <si>
    <t>Deducciones para incentivar determinadas actividades (Cap. IV Tít. VI y DT 24.3 LIS y art. 27.3 primero Ley 49/2002).Ejercicio  2020: Investigación y desarrollo (CT). Pendiente de aplicación en períodos futuros  [04900]</t>
  </si>
  <si>
    <t>Deducciones para incentivar determinadas actividades (Cap. IV Tít. VI y DT 24.3 LIS y art. 27.3 primero Ley 49/2002).Ejercicio 2020: Innovación tecnológica (IT). Deducción pendiente / generada  [04901]</t>
  </si>
  <si>
    <t>Deducciones para incentivar determinadas actividades (Cap. IV Tít. VI y DT 24.3 LIS y art. 27.3 primero Ley 49/2002).Ejercicio 2020: Innovación tecnológica (IT). Aplicado en esta liquidación  [04902]</t>
  </si>
  <si>
    <t>Deducciones para incentivar determinadas actividades (Cap. IV Tít. VI y DT 24.3 LIS y art. 27.3 primero Ley 49/2002).Ejercicio  2020: Innovación tecnológica (IT). Pendiente de aplicación en períodos futuros  [04903]</t>
  </si>
  <si>
    <t>Deducciones para incentivar determinadas actividades (Cap. IV Tít. VI y DT 24.3 LIS y art. 27.3 primero Ley 49/2002).Ejercicio 2020: Inversiones en territ. África Occidental y gastos de propaganda y publicidad (art. 27 bis Ley 19/1994) (TAP). Deducción pendiente / generada  [07151]</t>
  </si>
  <si>
    <t>Deducciones para incentivar determinadas actividades (Cap. IV Tít. VI y DT 24.3 LIS y art. 27.3 primero Ley 49/2002).Ejercicio 2020: Inversiones en territ. África Occidental y gastos de propaganda y publicidad (art. 27 bis Ley 19/1994) (TAP). Aplicado en esta liquidación  [07152]</t>
  </si>
  <si>
    <t>Deducciones para incentivar determinadas actividades (Cap. IV Tít. VI y DT 24.3 LIS y art. 27.3 primero Ley 49/2002).Ejercicio 2020: Inversiones en territ. África Occidental y gastos de propaganda y publicidad (art. 27 bis Ley 19/1994) (TAP). Pendiente de aplicación en períodos futuros [07153]</t>
  </si>
  <si>
    <t>Deducciones para incentivar determinadas actividades (Cap. IV Tít. VI y DT 24.3 LIS y art. 27.3 primero Ley 49/2002).Ejercicio 2021: Suma de deducciones excepto I+D+i y TAP .  Deducción pendiente / Generada [07154]</t>
  </si>
  <si>
    <t>Deducciones para incentivar determinadas actividades (Cap. IV Tít. VI y DT 24.3 LIS y art. 27.3 primero Ley 49/2002).Ejercicio 2021: Suma de deducciones excepto I+D+i y TAP . Aplicado en esta liquidación  [07155]</t>
  </si>
  <si>
    <t>Deducciones para incentivar determinadas actividades (Cap. IV Tít. VI y DT 24.3 LIS y art. 27.3 primero Ley 49/2002).Ejercicio 2021: Suma de deducciones excepto I+D+i y TAP . Pendiente de aplicación en períodos futuros [07156]</t>
  </si>
  <si>
    <t>Deducciones para incentivar determinadas actividades (Cap. IV Tít. VI y DT 24.3 LIS y art. 27.3 primero Ley 49/2002).Ejercicio 2021: Investigación y desarrollo (CT) .   Deducción pendiente / Generada  [07157]</t>
  </si>
  <si>
    <t>Deducciones para incentivar determinadas actividades (Cap. IV Tít. VI y DT 24.3 LIS y art. 27.3 primero Ley 49/2002).Ejercicio 2021: Investigación y desarrollo (CT) . Aplicado en esta liquidación [07158]</t>
  </si>
  <si>
    <t>Deducciones para incentivar determinadas actividades (Cap. IV Tít. VI y DT 24.3 LIS y art. 27.3 primero Ley 49/2002).Ejercicio 2021: Investigación y desarrollo (CT) .   Deducción pendiente / Generada  [07159]</t>
  </si>
  <si>
    <t>Deducciones para incentivar determinadas actividades (Cap. IV Tít. VI y DT 24.3 LIS y art. 27.3 primero Ley 49/2002).Ejercicio 2021: Innovación tecnológica (IT) . Deducción pendiente / Generada  [07160]</t>
  </si>
  <si>
    <t>Deducciones para incentivar determinadas actividades (Cap. IV Tít. VI y DT 24.3 LIS y art. 27.3 primero Ley 49/2002).Ejercicio 2021: Innovación tecnológica (IT) . Aplicado en esta liquidación [07161]</t>
  </si>
  <si>
    <t>Deducciones para incentivar determinadas actividades (Cap. IV Tít. VI y DT 24.3 LIS y art. 27.3 primero Ley 49/2002).Ejercicio 2021: Innovación tecnológica (IT) . Pendiente de aplicación en períodos futuros   [07162]</t>
  </si>
  <si>
    <t>Deducciones para incentivar determinadas actividades (Cap. IV Tít. VI y DT 24.3 LIS y art. 27.3 primero Ley 49/2002).Ejercicio 2021: Inversiones en territ. África Occidental y gastos de propaganda y publicidad (art. 27 bis Ley 19/1994) (TAP).   Deducción pendiente / generada [07163]</t>
  </si>
  <si>
    <t>Deducciones para incentivar determinadas actividades (Cap. IV Tít. VI y DT 24.3 LIS y art. 27.3 primero Ley 49/2002).Ejercicio 2021: Inversiones en territ. África Occidental y gastos de propaganda y publicidad (art. 27 bis Ley 19/1994) (TAP).  Aplicado en esta liquidación  [07164]</t>
  </si>
  <si>
    <t>Deducciones para incentivar determinadas actividades (Cap. IV Tít. VI y DT 24.3 LIS y art. 27.3 primero Ley 49/2002).Ejercicio 2021: Inversiones en territ. África Occidental y gastos de propaganda y publicidad (art. 27 bis Ley 19/1994) (TAP). Pendiente de aplicación en períodos futuros   [07165]</t>
  </si>
  <si>
    <t>Deducciones para incentivar determinadas actividades (Cap. IV Tít. VI y DT 24.3 LIS y art. 27.3 primero Ley 49/2002).Ejercicio 2022: Suma de deducciones excepto I+D+i y TAP .  Deducción pendiente / Generada [07741]</t>
  </si>
  <si>
    <t>Deducciones para incentivar determinadas actividades (Cap. IV Tít. VI y DT 24.3 LIS y art. 27.3 primero Ley 49/2002).Ejercicio 2022: Suma de deducciones excepto I+D+i  y TAP. Aplicado en esta liquidación [07742]</t>
  </si>
  <si>
    <t>Deducciones para incentivar determinadas actividades (Cap. IV Tít. VI y DT 24.3 LIS y art. 27.3 primero Ley 49/2002).Ejercicio 2022: Suma de deducciones excepto I+D+i y TAP .Pendiente de aplicación en períodos futuros [07743]</t>
  </si>
  <si>
    <t>Deducciones para incentivar determinadas actividades (Cap. IV Tít. VI y DT 24.3 LIS y art. 27.3 primero Ley 49/2002).Ejercicio 2022: Investigación y desarrollo (CT) .   Deducción pendiente / Generada  [03626]</t>
  </si>
  <si>
    <t>Deducciones para incentivar determinadas actividades (Cap. IV Tít. VI y DT 24.3 LIS y art. 27.3 primero Ley 49/2002).Ejercicio 2022: Investigación y desarrollo (CT) . Aplicado en esta liquidación [03627]</t>
  </si>
  <si>
    <t>Deducciones para incentivar determinadas actividades (Cap. IV Tít. VI y DT 24.3 LIS y art. 27.3 primero Ley 49/2002).Ejercicio 2022: Investigación y desarrollo (CT) .Pendiente de aplicación en períodos futuros [03628]</t>
  </si>
  <si>
    <t>Deducciones para incentivar determinadas actividades (Cap. IV Tít. VI y DT 24.3 LIS y art. 27.3 primero Ley 49/2002).Ejercicio 2022: Innovación tecnológica (IT) . Deducción pendiente / Generada  [03629]</t>
  </si>
  <si>
    <t>Deducciones para incentivar determinadas actividades (Cap. IV Tít. VI y DT 24.3 LIS y art. 27.3 primero Ley 49/2002).Ejercicio 2022: Innovación tecnológica (IT) . Aplicado en esta liquidación [03630]</t>
  </si>
  <si>
    <t>Deducciones para incentivar determinadas actividades (Cap. IV Tít. VI y DT 24.3 LIS y art. 27.3 primero Ley 49/2002).Ejercicio 2022: Innovación tecnológica (IT) .Pendiente de aplicación en períodos futuros [03631]</t>
  </si>
  <si>
    <t>Deducciones para incentivar determinadas actividades (Cap. IV Tít. VI y DT 24.3 LIS y art. 27.3 primero Ley 49/2002).Ejercicio 2022: Inversiones en territ. África Occidental y gastos de propaganda y publicidad (art. 27 bis Ley 19/1994) (TAP).  Deducción pendiente / Generada  [07166]</t>
  </si>
  <si>
    <t>Deducciones para incentivar determinadas actividades (Cap. IV Tít. VI y DT 24.3 LIS y art. 27.3 primero Ley 49/2002).Ejercicio 2022: Inversiones en territ. África Occidental y gastos de propaganda y publicidad (art. 27 bis Ley 19/1994) (TAP). Aplicado en esta liquidación [07167]</t>
  </si>
  <si>
    <t>Deducciones para incentivar determinadas actividades (Cap. IV Tít. VI y DT 24.3 LIS y art. 27.3 primero Ley 49/2002).Ejercicio 2022: Inversiones en territ. África Occidental y gastos de propaganda y publicidad (art. 27 bis Ley 19/1994) (TAP). Pendiente de aplicación en períodos futuros [07168]</t>
  </si>
  <si>
    <t>Deducciones para incentivar determinadas actividades (Cap. IV Tít. VI y DT 24.3 LIS y art. 27.3 primero Ley 49/2002).Ejercicio 2023: Suma de deducciones excepto I+D+i y TAP.  Deducción pendiente / Generada  [06829]</t>
  </si>
  <si>
    <t>Deducciones para incentivar determinadas actividades (Cap. IV Tít. VI y DT 24.3 LIS y art. 27.3 primero Ley 49/2002).Ejercicio 2023: Suma de deducciones excepto I+D+i y TAP. Aplicado en esta liquidación [06830]</t>
  </si>
  <si>
    <t>Deducciones para incentivar determinadas actividades (Cap. IV Tít. VI y DT 24.3 LIS y art. 27.3 primero Ley 49/2002).Ejercicio 2023: Suma de deducciones excepto I+D+i y TAP. Pendiente de aplicación en períodos futuros [06831]</t>
  </si>
  <si>
    <t>Deducciones para incentivar determinadas actividades (Cap. IV Tít. VI y DT 24.3 LIS y art. 27.3 primero Ley 49/2002).Ejercicio 2023: Investigación y desarrollo (CT). Deducción pendiente / Generada  [06832]</t>
  </si>
  <si>
    <t>Deducciones para incentivar determinadas actividades (Cap. IV Tít. VI y DT 24.3 LIS y art. 27.3 primero Ley 49/2002).Ejercicio 2023: Investigación y desarrollo (CT). Aplicado en esta liquidación [06833]</t>
  </si>
  <si>
    <t>Deducciones para incentivar determinadas actividades (Cap. IV Tít. VI y DT 24.3 LIS y art. 27.3 primero Ley 49/2002).Ejercicio 2023: Investigación y desarrollo (CT). Pendiente de aplicación en períodos futuros [06834]</t>
  </si>
  <si>
    <t>Deducciones para incentivar determinadas actividades (Cap. IV Tít. VI y DT 24.3 LIS y art. 27.3 primero Ley 49/2002).Ejercicio 2023: Innovación tecnológica (IT). Deducción pendiente / Generada  [06835]</t>
  </si>
  <si>
    <t>Deducciones para incentivar determinadas actividades (Cap. IV Tít. VI y DT 24.3 LIS y art. 27.3 primero Ley 49/2002).Ejercicio 2023: Innovación tecnológica (IT). Aplicado en esta liquidación [06836]</t>
  </si>
  <si>
    <t>Deducciones para incentivar determinadas actividades (Cap. IV Tít. VI y DT 24.3 LIS y art. 27.3 primero Ley 49/2002).Ejercicio 2023: Innovación tecnológica (IT). Pendiente de aplicación en períodos futuros [06837]</t>
  </si>
  <si>
    <t>Deducciones para incentivar determinadas actividades (Cap. IV Tít. VI y DT 24.3 LIS y art. 27.3 primero Ley 49/2002).Ejercicio 2023: Inversiones en territ. África Occidental y gastos de propaganda y publicidad
(art. 27 bis Ley 19/1994) (TAP). Deducción pendiente / Generada  [06838]</t>
  </si>
  <si>
    <t>Deducciones para incentivar determinadas actividades (Cap. IV Tít. VI y DT 24.3 LIS y art. 27.3 primero Ley 49/2002).Ejercicio 2023: Inversiones en territ. África Occidental y gastos de propaganda y publicidad (art. 27 bis Ley 19/1994) (TAP). Aplicado en esta liquidación [06839]</t>
  </si>
  <si>
    <t>Deducciones para incentivar determinadas actividades (Cap. IV Tít. VI y DT 24.3 LIS y art. 27.3 primero Ley 49/2002).Ejercicio 2023: Inversiones en territ. África Occidental y gastos de propaganda y publicidad (art. 27 bis Ley 19/1994) (TAP). Pendiente de aplicación en períodos futuros [06840]</t>
  </si>
  <si>
    <t>Deducciones por donativos a entidades sin fines de lucro. Ley 49/2002. Donaciones para actividades prioritarias de mecenazgo y otras con derecho a deducción incrementada. 2015. Sin reiteración de donaciones a una misma entidad. Límite año 2025/26. Deducción pendiente/ generada [05101]</t>
  </si>
  <si>
    <t>Deducciones por donativos a entidades sin fines de lucro. Ley 49/2002. Donaciones para actividades prioritarias de mecenazgo y otras con derecho a deducción incrementada. 2015. Sin reiteración de donaciones a una misma entidad. Límite año 2025/26. Aplicado en esta liquidación. [05102]</t>
  </si>
  <si>
    <t>Deducciones por donativos a entidades sin fines de lucro. Ley 49/2002. Donaciones para actividades prioritarias de mecenazgo y otras con derecho a deducción incrementada. 2015. Con reiteración de donaciones a una misma entidad. Límite año 2025/26. Límite año 2025/26. Deducción pendiente/ generada [05104]</t>
  </si>
  <si>
    <t>Deducciones por donativos a entidades sin fines de lucro. Ley 49/2002. Donaciones para actividades prioritarias de mecenazgo y otras con derecho a deducción incrementada. 2015. Con reiteración de donaciones a una misma entidad. Límite año 2025/26. Aplicado en esta liquidación. [05105]</t>
  </si>
  <si>
    <t>Deducciones por donativos a entidades sin fines de lucro. Ley 49/2002. Donaciones para actividades prioritarias de mecenazgo y otras con derecho a deducción incrementada. 2016. Sin reiteración de donaciones a una misma entidad. Límite año 2026/27. Deducción pendiente/ generada [05107]</t>
  </si>
  <si>
    <t>Deducciones por donativos a entidades sin fines de lucro. Ley 49/2002. Donaciones para actividades prioritarias de mecenazgo y otras con derecho a deducción incrementada. 2016. Sin reiteración de donaciones a una misma entidad. Límite año 2026/27. Aplicado en esta liquidación. [05108]</t>
  </si>
  <si>
    <t>Deducciones por donativos a entidades sin fines de lucro. Ley 49/2002. Donaciones para actividades prioritarias de mecenazgo y otras con derecho a deducción incrementada. 2016. Sin reiteración de donaciones a una misma entidad. Límite año 2026/27. Pendiente de aplicación en períodos futuros. [05109]</t>
  </si>
  <si>
    <t>Deducciones por donativos a entidades sin fines de lucro. Ley 49/2002. Donaciones para actividades prioritarias de mecenazgo y otras con derecho a deducción incrementada. 2016. Con reiteración de donaciones a una misma entidad. Límite año 2026/27. Deducción pendiente/ generada [05110]</t>
  </si>
  <si>
    <t>Deducciones por donativos a entidades sin fines de lucro. Ley 49/2002. Donaciones para actividades prioritarias de mecenazgo y otras con derecho a deducción incrementada. 2016. Con reiteración de donaciones a una misma entidad. Límite año 2026/27. Aplicado en esta liquidación. [05111]</t>
  </si>
  <si>
    <t>Deducciones por donativos a entidades sin fines de lucro. Ley 49/2002. Donaciones para actividades prioritarias de mecenazgo y otras con derecho a deducción incrementada. 2016. Con reiteración de donaciones a una misma entidad. Límite año 2026/27. Pendiente de aplicación en períodos futuros. [05112]</t>
  </si>
  <si>
    <t>Deducciones por donativos a entidades sin fines de lucro. Ley 49/2002. Donaciones para actividades prioritarias de mecenazgo y otras con derecho a deducción incrementada. 2017. Sin reiteración de donaciones a una misma entidad. Límite año 2027/28. Deducción pendiente/ generada [05113]</t>
  </si>
  <si>
    <t>Deducciones por donativos a entidades sin fines de lucro. Ley 49/2002. Donaciones para actividades prioritarias de mecenazgo y otras con derecho a deducción incrementada. 2017. Sin reiteración de donaciones a una misma entidad. Límite año 2027/28. Aplicado en esta liquidación. [05114]</t>
  </si>
  <si>
    <t>Deducciones por donativos a entidades sin fines de lucro. Ley 49/2002. Donaciones para actividades prioritarias de mecenazgo y otras con derecho a deducción incrementada. 2017. Sin reiteración de donaciones a una misma entidad. Límite año 2027/28. Pendiente de aplicación en períodos futuros. [05115]</t>
  </si>
  <si>
    <t>Deducciones por donativos a entidades sin fines de lucro. Ley 49/2002. Donaciones para actividades prioritarias de mecenazgo y otras con derecho a deducción incrementada. 2017. Con reiteración de donaciones a una misma entidad. Límite año 2027/28. Deducción pendiente/ generada [05116]</t>
  </si>
  <si>
    <t>Deducciones por donativos a entidades sin fines de lucro. Ley 49/2002. Donaciones para actividades prioritarias de mecenazgo y otras con derecho a deducción incrementada. 2017. Con reiteración de donaciones a una misma entidad. Límite año 2027/28. Aplicado en esta liquidación. [05117]</t>
  </si>
  <si>
    <t>Deducciones por donativos a entidades sin fines de lucro. Ley 49/2002. Donaciones para actividades prioritarias de mecenazgo y otras con derecho a deducción incrementada. 2017. Con reiteración de donaciones a una misma entidad. Límite año 2027/28. Pendiente de aplicación en períodos futuros. [05118]</t>
  </si>
  <si>
    <t>Deducciones por donativos a entidades sin fines de lucro. Ley 49/2002. Donaciones para actividades prioritarias de mecenazgo y otras con derecho a deducción incrementada. 2018. Sin reiteración de donaciones a una misma entidad. Límite año 2028/29. Deducción pendiente/ generada [02516]</t>
  </si>
  <si>
    <t>Deducciones por donativos a entidades sin fines de lucro. Ley 49/2002. Donaciones para actividades prioritarias de mecenazgo y otras con derecho a deducción incrementada. 2018. Sin reiteración de donaciones a una misma entidad. Límite año 2028/29. Aplicado en esta liquidación. [02517]</t>
  </si>
  <si>
    <t>Deducciones por donativos a entidades sin fines de lucro. Ley 49/2002. Donaciones para actividades prioritarias de mecenazgo y otras con derecho a deducción incrementada. 2018. Sin reiteración de donaciones a una misma entidad.Límite año 2028/29.  Pendiente de aplicación en períodos futuros. [02518]</t>
  </si>
  <si>
    <t>Deducciones por donativos a entidades sin fines de lucro. Ley 49/2002. Donaciones para actividades prioritarias de mecenazgo y otras con derecho a deducción incrementada. 2018. Con reiteración de donaciones a una misma entidad. Límite año 2028/29. Deducción pendiente/ generada [02519]</t>
  </si>
  <si>
    <t>Deducciones por donativos a entidades sin fines de lucro. Ley 49/2002. Donaciones para actividades prioritarias de mecenazgo y otras con derecho a deducción incrementada. 2018. Con reiteración de donaciones a una misma entidad. Límite año 2028/29. Aplicado en esta liquidación. [02520]</t>
  </si>
  <si>
    <t>Deducciones por donativos a entidades sin fines de lucro. Ley 49/2002. Donaciones para actividades prioritarias de mecenazgo y otras con derecho a deducción incrementada. 2018. Con reiteración de donaciones a una misma entidad. Límite año 2028/29. Pendiente de aplicación en períodos futuros. [02521]</t>
  </si>
  <si>
    <t>Deducciones por donativos a entidades sin fines de lucro. Ley 49/2002. Donaciones para actividades prioritarias de mecenazgo y otras con derecho a deducción incrementada. 2019. Sin reiteración de donaciones a una misma entidad. Límite año 2029/30. Deducción pendiente/ generada [02522]</t>
  </si>
  <si>
    <t>Deducciones por donativos a entidades sin fines de lucro. Ley 49/2002. Donaciones para actividades prioritarias de mecenazgo y otras con derecho a deducción incrementada. 2019. Sin reiteración de donaciones a una misma entidad. Límite año 2029/30. Aplicado en esta liquidación. [02523]</t>
  </si>
  <si>
    <t>Deducciones por donativos a entidades sin fines de lucro. Ley 49/2002. Donaciones para actividades prioritarias de mecenazgo y otras con derecho a deducción incrementada. 2019. Sin reiteración de donaciones a una misma entidad. Límite año 2029/30. Pendiente de aplicación en períodos futuros. [02524]</t>
  </si>
  <si>
    <t>Deducciones por donativos a entidades sin fines de lucro. Ley 49/2002. Donaciones para actividades prioritarias de mecenazgo y otras con derecho a deducción incrementada. 2019. Con reiteración de donaciones a una misma entidad. Límite año 2029/30. Deducción pendiente/ generada [02525]</t>
  </si>
  <si>
    <t>Deducciones por donativos a entidades sin fines de lucro. Ley 49/2002. Donaciones para actividades prioritarias de mecenazgo y otras con derecho a deducción incrementada. 2019. Con reiteración de donaciones a una misma entidad. Límite año 2029/30. Aplicado en esta liquidación. [02526]</t>
  </si>
  <si>
    <t>Deducciones por donativos a entidades sin fines de lucro. Ley 49/2002. Donaciones para actividades prioritarias de mecenazgo y otras con derecho a deducción incrementada. 2019. Con reiteración de donaciones a una misma entidad. Límite año 2029/30. Pendiente de aplicación en períodos futuros. [02527]</t>
  </si>
  <si>
    <t>Deducciones por donativos a entidades sin fines de lucro. Ley 49/2002. Donaciones para actividades prioritarias de mecenazgo y otras con derecho a deducción incrementada. 2020. Sin reiteración de donaciones a una misma entidad. Límite año 2030/31. Deducción pendiente/ generada [02528]</t>
  </si>
  <si>
    <t>Deducciones por donativos a entidades sin fines de lucro. Ley 49/2002. Donaciones para actividades prioritarias de mecenazgo y otras con derecho a deducción incrementada. 2020. Sin reiteración de donaciones a una misma entidad. Límite año 2030/31. Aplicado en esta liquidación. [02529]</t>
  </si>
  <si>
    <t>Deducciones por donativos a entidades sin fines de lucro. Ley 49/2002. Donaciones para actividades prioritarias de mecenazgo y otras con derecho a deducción incrementada. 2020. Sin reiteración de donaciones a una misma entidad. Límite año 2030/31. Pendiente de aplicación en períodos futuros. [02530]</t>
  </si>
  <si>
    <t>Deducciones por donativos a entidades sin fines de lucro. Ley 49/2002. Donaciones para actividades prioritarias de mecenazgo y otras con derecho a deducción incrementada. 2020. Con reiteración de donaciones a una misma entidad. Límite año 2030/31. Deducción pendiente/ generada [02531]</t>
  </si>
  <si>
    <t>Deducciones por donativos a entidades sin fines de lucro. Ley 49/2002. Donaciones para actividades prioritarias de mecenazgo y otras con derecho a deducción incrementada. 2020. Con reiteración de donaciones a una misma entidad. Límite año 2030/31. Aplicado en esta liquidación. [02532]</t>
  </si>
  <si>
    <t>Deducciones por donativos a entidades sin fines de lucro. Ley 49/2002. Donaciones para actividades prioritarias de mecenazgo y otras con derecho a deducción incrementada. 2020. Con reiteración de donaciones a una misma entidad. Límite año 2030/31. Pendiente de aplicación en períodos futuros. [02533]</t>
  </si>
  <si>
    <t>Deducciones por donativos a entidades sin fines de lucro. Ley 49/2002. Donaciones para actividades prioritarias de mecenazgo y otras con derecho a deducción incrementada. 2021. Sin reiteración de donaciones a una misma entidad. Límite año 2031/32. Deducción pendiente/ generada [02534]</t>
  </si>
  <si>
    <t>Deducciones por donativos a entidades sin fines de lucro. Ley 49/2002. Donaciones para actividades prioritarias de mecenazgo y otras con derecho a deducción incrementada. 2021. Sin reiteración de donaciones a una misma entidad. Límite año 2031/32. Aplicado en esta liquidación. [02535]</t>
  </si>
  <si>
    <t>Deducciones por donativos a entidades sin fines de lucro. Ley 49/2002. Donaciones para actividades prioritarias de mecenazgo y otras con derecho a deducción incrementada. 2021. Sin reiteración de donaciones a una misma entidad. Límite año 2031/32. Pendiente de aplicación en períodos futuros. [02536]</t>
  </si>
  <si>
    <t>Deducciones por donativos a entidades sin fines de lucro. Ley 49/2002. Donaciones para actividades prioritarias de mecenazgo y otras con derecho a deducción incrementada. 2021. Con reiteración de donaciones a una misma entidad. Límite año 2031/32. Deducción pendiente/ generada [02537]</t>
  </si>
  <si>
    <t>Deducciones por donativos a entidades sin fines de lucro. Ley 49/2002. Donaciones para actividades prioritarias de mecenazgo y otras con derecho a deducción incrementada. 2021. Con reiteración de donaciones a una misma entidad. Límite año 2031/32. Aplicado en esta liquidación. [02538]</t>
  </si>
  <si>
    <t>Deducciones por donativos a entidades sin fines de lucro. Ley 49/2002. Donaciones para actividades prioritarias de mecenazgo y otras con derecho a deducción incrementada. 2021. Con reiteración de donaciones a una misma entidad. Límite año 2031/32. Pendiente de aplicación en períodos futuros. [02539]</t>
  </si>
  <si>
    <t>Deducciones por donativos a entidades sin fines de lucro. Ley 49/2002. Donaciones para actividades prioritarias de mecenazgo y otras con derecho a deducción incrementada. 2022. Sin reiteración de donaciones a una misma entidad. Límite año 2032/33. Deducción pendiente/ generada [02540]</t>
  </si>
  <si>
    <t>Deducciones por donativos a entidades sin fines de lucro. Ley 49/2002. Donaciones para actividades prioritarias de mecenazgo y otras con derecho a deducción incrementada. 2022. Sin reiteración de donaciones a una misma entidad. Límite año 2032/33. Aplicado en esta liquidación. [02541]</t>
  </si>
  <si>
    <t>Deducciones por donativos a entidades sin fines de lucro. Ley 49/2002. Donaciones para actividades prioritarias de mecenazgo y otras con derecho a deducción incrementada. 2022. Sin reiteración de donaciones a una misma entidad. Límite año 2032/33. Pendiente de aplicación en períodos futuros. [02542]</t>
  </si>
  <si>
    <t>Deducciones por donativos a entidades sin fines de lucro. Ley 49/2002. Donaciones para actividades prioritarias de mecenazgo y otras con derecho a deducción incrementada. 2022. Con reiteración de donaciones a una misma entidad. Límite año 2032/33. Deducción pendiente/ generada [02543]</t>
  </si>
  <si>
    <t>Deducciones por donativos a entidades sin fines de lucro. Ley 49/2002. Donaciones para actividades prioritarias de mecenazgo y otras con derecho a deducción incrementada. 2022. Con reiteración de donaciones a una misma entidad. Límite año 2032/33. Aplicado en esta liquidación. [02544]</t>
  </si>
  <si>
    <t>Deducciones por donativos a entidades sin fines de lucro. Ley 49/2002. Donaciones para actividades prioritarias de mecenazgo y otras con derecho a deducción incrementada. 2022. Con reiteración de donaciones a una misma entidad. Límite año 2032/33. Pendiente de aplicación en períodos futuros. [02545]</t>
  </si>
  <si>
    <t>Deducciones por donativos a entidades sin fines de lucro. Ley 49/2002. Donaciones para actividades prioritarias de mecenazgo y otras con derecho a deducción incrementada. 2023. Sin reiteración de donaciones a una misma entidad. Límite año 2033/34. Deducción pendiente/ generada [07305]</t>
  </si>
  <si>
    <t>Deducciones por donativos a entidades sin fines de lucro. Ley 49/2002. Donaciones para actividades prioritarias de mecenazgo y otras con derecho a deducción incrementada. 2023. Sin reiteración de donaciones a una misma entidad. Límite año 2033/34. Aplicado en esta liquidación. [07306]</t>
  </si>
  <si>
    <t>Deducciones por donativos a entidades sin fines de lucro. Ley 49/2002. Donaciones para actividades prioritarias de mecenazgo y otras con derecho a deducción incrementada. 2023. Sin reiteración de donaciones a una misma entidad. Límite año 2033/34. Pendiente de aplicación en períodos futuros. [07307]</t>
  </si>
  <si>
    <t>Deducciones por donativos a entidades sin fines de lucro. Ley 49/2002. Donaciones para actividades prioritarias de mecenazgo y otras con derecho a deducción incrementada. 2023. Con reiteración de donaciones a una misma entidad. Límite año 2033/34. Deducción pendiente/ generada [07308]</t>
  </si>
  <si>
    <t>Deducciones por donativos a entidades sin fines de lucro. Ley 49/2002. Donaciones para actividades prioritarias de mecenazgo y otras con derecho a deducción incrementada. 2023. Con reiteración de donaciones a una misma entidad. Límite año 2033/34. Aplicado en esta liquidación. [07309]</t>
  </si>
  <si>
    <t>Deducciones por donativos a entidades sin fines de lucro. Ley 49/2002. Donaciones para actividades prioritarias de mecenazgo y otras con derecho a deducción incrementada. 2023. Con reiteración de donaciones a una misma entidad. Límite año 2033/34. Pendiente de aplicación en períodos futuros. [07310]</t>
  </si>
  <si>
    <t>Deducciones I + D + i excluidas de límite. Opción art. 39.2 LIS. 2019: Investigación y desarrollo (CTE). Abono por insuficiencia de cuota [01720]</t>
  </si>
  <si>
    <t>Deducciones I + D + i excluidas de límite. Opción art. 39.2 LIS. 2020: Investigación y desarrollo (CTE). Abono por insuficiencia de cuota [04150]</t>
  </si>
  <si>
    <t>Deducciones por donativos a entidades sin fines de lucro. Ley 49/2002. Donaciones de carácter general a entidades sin fines de lucro. 2015. Sin reiteración de donaciones a una misma entidad. Límite año 2025/26. Deducción pendiente/ generada [05012]</t>
  </si>
  <si>
    <t>Deducciones por donativos a entidades sin fines de lucro. Ley 49/2002. Donaciones de carácter general a entidades sin fines de lucro. 2015. Sin reiteración de donaciones a una misma entidad. Límite año 2025/26. Aplicado en esta liquidación. [05013]</t>
  </si>
  <si>
    <t>Deducciones por donativos a entidades sin fines de lucro. Ley 49/2002. Donaciones de carácter general a entidades sin fines de lucro. 2015. Con reiteración de donaciones a una misma entidad. Límite año 2025/26. Deducción pendiente/ generada [05033]</t>
  </si>
  <si>
    <t>Deducciones por donativos a entidades sin fines de lucro. Ley 49/2002. Donaciones de carácter general a entidades sin fines de lucro. 2015. Con reiteración de donaciones a una misma entidad. Límite año 2025/26. Aplicado en esta liquidación. [05034]</t>
  </si>
  <si>
    <t>Deducciones por donativos a entidades sin fines de lucro. Ley 49/2002. Donaciones de carácter general a entidades sin fines de lucro. 2016. Sin reiteración de donaciones a una misma entidad. Límite año 2026/27. Deducción pendiente/ generada [05036]</t>
  </si>
  <si>
    <t>Deducciones por donativos a entidades sin fines de lucro. Ley 49/2002. Donaciones de carácter general a entidades sin fines de lucro. 2016. Sin reiteración de donaciones a una misma entidad. Límite año 2026/27. Aplicado en esta liquidación. [05037]</t>
  </si>
  <si>
    <t>Deducciones por donativos a entidades sin fines de lucro. Ley 49/2002. Donaciones de carácter general a entidades sin fines de lucro. 2016. Sin reiteración de donaciones a una misma entidad. Límite año 2026/27. Pendiente de aplicación en períodos futuros. [05038]</t>
  </si>
  <si>
    <t>Deducciones por donativos a entidades sin fines de lucro. Ley 49/2002. Donaciones de carácter general a entidades sin fines de lucro. 2016. Con reiteración de donaciones a una misma entidad. Límite año 2026/27. Deducción pendiente/ generada [05039]</t>
  </si>
  <si>
    <t>Deducciones por donativos a entidades sin fines de lucro. Ley 49/2002. Donaciones de carácter general a entidades sin fines de lucro. 2016. Con reiteración de donaciones a una misma entidad. Límite año 2026/27. Aplicado en esta liquidación. [05040]</t>
  </si>
  <si>
    <t>Deducciones por donativos a entidades sin fines de lucro. Ley 49/2002. Donaciones de carácter general a entidades sin fines de lucro. 2016. Con reiteración de donaciones a una misma entidad. Límite año 2026/27. Pendiente de aplicación en períodos futuros. [05041]</t>
  </si>
  <si>
    <t>Deducciones por donativos a entidades sin fines de lucro. Ley 49/2002. Donaciones de carácter general a entidades sin fines de lucro. 2017. Sin reiteración de donaciones a una misma entidad. Límite año 2027/28. Deducción pendiente/ generada [05042]</t>
  </si>
  <si>
    <t>Deducciones por donativos a entidades sin fines de lucro. Ley 49/2002. Donaciones de carácter general a entidades sin fines de lucro. 2017. Sin reiteración de donaciones a una misma entidad. Límite año 2027/28. Aplicado en esta liquidación. [05043]</t>
  </si>
  <si>
    <t>Deducciones por donativos a entidades sin fines de lucro. Ley 49/2002. Donaciones de carácter general a entidades sin fines de lucro. 2017. Sin reiteración de donaciones a una misma entidad. Límite año 2027/28. Pendiente de aplicación en períodos futuros. [05044]</t>
  </si>
  <si>
    <t>Deducciones por donativos a entidades sin fines de lucro. Ley 49/2002. Donaciones de carácter general a entidades sin fines de lucro. 2017. Con reiteración de donaciones a una misma entidad. Límite año 2027/28. Deducción pendiente/ generada [05045]</t>
  </si>
  <si>
    <t>Deducciones por donativos a entidades sin fines de lucro. Ley 49/2002. Donaciones de carácter general a entidades sin fines de lucro. 2017. Con reiteración de donaciones a una misma entidad. Límite año 2027/28. Aplicado en esta liquidación. [05046]</t>
  </si>
  <si>
    <t>Deducciones por donativos a entidades sin fines de lucro. Ley 49/2002. Donaciones de carácter general a entidades sin fines de lucro. 2017. Con reiteración de donaciones a una misma entidad. Límite año 2027/28. Pendiente de aplicación en períodos futuros. [05047]</t>
  </si>
  <si>
    <t>Deducciones por donativos a entidades sin fines de lucro. Ley 49/2002. Donaciones de carácter general a entidades sin fines de lucro. 2018. Sin reiteración de donaciones a una misma entidad. Límite año 2028/29. Deducción pendiente/ generada [05048]</t>
  </si>
  <si>
    <t>Deducciones por donativos a entidades sin fines de lucro. Ley 49/2002. Donaciones de carácter general a entidades sin fines de lucro. 2018. Sin reiteración de donaciones a una misma entidad. Límite año 2028/29. Aplicado en esta liquidación. [05049]</t>
  </si>
  <si>
    <t>Deducciones por donativos a entidades sin fines de lucro. Ley 49/2002. Donaciones de carácter general a entidades sin fines de lucro. 2018. Sin reiteración de donaciones a una misma entidad. Límite año 2028/29. Pendiente de aplicación en períodos futuros. [05050]</t>
  </si>
  <si>
    <t>Deducciones por donativos a entidades sin fines de lucro. Ley 49/2002. Donaciones de carácter general a entidades sin fines de lucro. 2018. Con reiteración de donaciones a una misma entidad. Límite año 2028/29. Deducción pendiente/ generada [05051]</t>
  </si>
  <si>
    <t>Deducciones por donativos a entidades sin fines de lucro. Ley 49/2002. Donaciones de carácter general a entidades sin fines de lucro. 2018. Con reiteración de donaciones a una misma entidad. Límite año 2028/29. Aplicado en esta liquidación. [05052]</t>
  </si>
  <si>
    <t>Deducciones por donativos a entidades sin fines de lucro. Ley 49/2002. Donaciones de carácter general a entidades sin fines de lucro. 2018. Con reiteración de donaciones a una misma entidad. Límite año 2028/29. Pendiente de aplicación en períodos futuros. [05053]</t>
  </si>
  <si>
    <t>Deducciones por donativos a entidades sin fines de lucro. Ley 49/2002. Donaciones de carácter general a entidades sin fines de lucro. 2019. Sin reiteración de donaciones a una misma entidad. Límite año 2029/30. Deducción pendiente/ generada [05054]</t>
  </si>
  <si>
    <t>Deducciones por donativos a entidades sin fines de lucro. Ley 49/2002. Donaciones de carácter general a entidades sin fines de lucro. 2019. Sin reiteración de donaciones a una misma entidad. Límite año 2029/30. Aplicado en esta liquidación. [05055]</t>
  </si>
  <si>
    <t>Deducciones por donativos a entidades sin fines de lucro. Ley 49/2002. Donaciones de carácter general a entidades sin fines de lucro. 2019. Sin reiteración de donaciones a una misma entidad. Límite año 2029/30. Pendiente de aplicación en períodos futuros. [05056]</t>
  </si>
  <si>
    <t>Deducciones por donativos a entidades sin fines de lucro. Ley 49/2002. Donaciones de carácter general a entidades sin fines de lucro. 2019. Con reiteración de donaciones a una misma entidad. Límite año 2029/30. Deducción pendiente/ generada [05057]</t>
  </si>
  <si>
    <t>Deducciones por donativos a entidades sin fines de lucro. Ley 49/2002. Donaciones de carácter general a entidades sin fines de lucro. 2019. Con reiteración de donaciones a una misma entidad. Límite año 2029/30. Aplicado en esta liquidación. [05058]</t>
  </si>
  <si>
    <t>Deducciones por donativos a entidades sin fines de lucro. Ley 49/2002. Donaciones de carácter general a entidades sin fines de lucro. 2019. Con reiteración de donaciones a una misma entidad. Límite año 2029/30. Pendiente de aplicación en períodos futuros. [05059]</t>
  </si>
  <si>
    <t>Deducciones por donativos a entidades sin fines de lucro. Ley 49/2002. Donaciones de carácter general a entidades sin fines de lucro. 2020. Sin reiteración de donaciones a una misma entidad. Límite año 2030/31. Deducción pendiente/ generada [05060]</t>
  </si>
  <si>
    <t>Deducciones por donativos a entidades sin fines de lucro. Ley 49/2002. Donaciones de carácter general a entidades sin fines de lucro. 2020. Sin reiteración de donaciones a una misma entidad. Límite año 2030/31. Aplicado en esta liquidación. [05061]</t>
  </si>
  <si>
    <t>Deducciones por donativos a entidades sin fines de lucro. Ley 49/2002. Donaciones de carácter general a entidades sin fines de lucro. 2020. Sin reiteración de donaciones a una misma entidad. Límite año 2030/31. Pendiente de aplicación en períodos futuros. [05062]</t>
  </si>
  <si>
    <t>Deducciones por donativos a entidades sin fines de lucro. Ley 49/2002. Donaciones de carácter general a entidades sin fines de lucro. 2020. Con reiteración de donaciones a una misma entidad. Límite año 2030/31. Deducción pendiente/ generada [05063]</t>
  </si>
  <si>
    <t>Deducciones por donativos a entidades sin fines de lucro. Ley 49/2002. Donaciones de carácter general a entidades sin fines de lucro. 2020. Con reiteración de donaciones a una misma entidad. Límite año 2030/31. Aplicado en esta liquidación. [05064]</t>
  </si>
  <si>
    <t>Deducciones por donativos a entidades sin fines de lucro. Ley 49/2002. Donaciones de carácter general a entidades sin fines de lucro. 2020. Con reiteración de donaciones a una misma entidad. Límite año 2030/31. Pendiente de aplicación en períodos futuros. [05065]</t>
  </si>
  <si>
    <t>Deducciones por donativos a entidades sin fines de lucro. Ley 49/2002. Donaciones de carácter general a entidades sin fines de lucro. 2021. Sin reiteración de donaciones a una misma entidad. Límite año 2031/32. Deducción pendiente/ generada [05066]</t>
  </si>
  <si>
    <t>Deducciones por donativos a entidades sin fines de lucro. Ley 49/2002. Donaciones de carácter general a entidades sin fines de lucro. 2021. Sin reiteración de donaciones a una misma entidad. Límite año 2031/32. Aplicado en esta liquidación. [05067]</t>
  </si>
  <si>
    <t>Deducciones por donativos a entidades sin fines de lucro. Ley 49/2002. Donaciones de carácter general a entidades sin fines de lucro. 2021. Sin reiteración de donaciones a una misma entidad. Límite año 2031/32. Pendiente de aplicación en períodos futuros. [05068]</t>
  </si>
  <si>
    <t>Deducciones por donativos a entidades sin fines de lucro. Ley 49/2002. Donaciones de carácter general a entidades sin fines de lucro. 2021. Con reiteración de donaciones a una misma entidad. Límite año 2031/32. Deducción pendiente/ generada [05069]</t>
  </si>
  <si>
    <t>Deducciones por donativos a entidades sin fines de lucro. Ley 49/2002. Donaciones de carácter general a entidades sin fines de lucro. 2021. Con reiteración de donaciones a una misma entidad. Límite año 2031/32. Aplicado en esta liquidación. [05070]</t>
  </si>
  <si>
    <t>Deducciones por donativos a entidades sin fines de lucro. Ley 49/2002. Donaciones de carácter general a entidades sin fines de lucro. 2021. Con reiteración de donaciones a una misma entidad. Límite año 2031/32. Pendiente de aplicación en períodos futuros. [05071]</t>
  </si>
  <si>
    <t>Deducciones por donativos a entidades sin fines de lucro. Ley 49/2002. Donaciones de carácter general a entidades sin fines de lucro. 2022. Sin reiteración de donaciones a una misma entidad. Límite año 2032/33. Deducción pendiente/ generada [05072]</t>
  </si>
  <si>
    <t>Deducciones por donativos a entidades sin fines de lucro. Ley 49/2002. Donaciones de carácter general a entidades sin fines de lucro. 2022. Sin reiteración de donaciones a una misma entidad. Límite año 2032/33. Aplicado en esta liquidación. [05073]</t>
  </si>
  <si>
    <t>Deducciones por donativos a entidades sin fines de lucro. Ley 49/2002. Donaciones de carácter general a entidades sin fines de lucro. 2022. Sin reiteración de donaciones a una misma entidad. Límite año 2032/33. Pendiente de aplicación en períodos futuros. [05074]</t>
  </si>
  <si>
    <t>Deducciones por donativos a entidades sin fines de lucro. Ley 49/2002. Donaciones de carácter general a entidades sin fines de lucro. 2022. Con reiteración de donaciones a una misma entidad. Límite año 2032/33. Deducción pendiente/ generada [05075]</t>
  </si>
  <si>
    <t>Deducciones por donativos a entidades sin fines de lucro. Ley 49/2002. Donaciones de carácter general a entidades sin fines de lucro. 2022. Con reiteración de donaciones a una misma entidad. Límite año 2032/33. Aplicado en esta liquidación. [05076]</t>
  </si>
  <si>
    <t>Deducciones por donativos a entidades sin fines de lucro. Ley 49/2002. Donaciones de carácter general a entidades sin fines de lucro. 2022. Con reiteración de donaciones a una misma entidad. Límite año 2032/33. Pendiente de aplicación en períodos futuros. [05077]</t>
  </si>
  <si>
    <t>Deducciones por donativos a entidades sin fines de lucro. Ley 49/2002. Donaciones de carácter general a entidades sin fines de lucro. 2023. Sin reiteración de donaciones a una misma entidad. Límite año 2033/34. Deducción pendiente/ generada [07299]</t>
  </si>
  <si>
    <t>Deducciones por donativos a entidades sin fines de lucro. Ley 49/2002. Donaciones de carácter general a entidades sin fines de lucro. 2023. Sin reiteración de donaciones a una misma entidad. Límite año 2033/34. Aplicado en esta liquidación. [07300]</t>
  </si>
  <si>
    <t>Deducciones por donativos a entidades sin fines de lucro. Ley 49/2002. Donaciones de carácter general a entidades sin fines de lucro. 2023. Sin reiteración de donaciones a una misma entidad. Límite año 2033/34. Pendiente de aplicación en períodos futuros. [07301]</t>
  </si>
  <si>
    <t>Deducciones por donativos a entidades sin fines de lucro. Ley 49/2002. Donaciones de carácter general a entidades sin fines de lucro. 2023. Con reiteración de donaciones a una misma entidad. Límite año 2033/34. Deducción pendiente/ generada [07302]</t>
  </si>
  <si>
    <t>Deducciones por donativos a entidades sin fines de lucro. Ley 49/2002. Donaciones de carácter general a entidades sin fines de lucro. 2023. Con reiteración de donaciones a una misma entidad. Límite año 2033/34. Aplicado en esta liquidación. [07303]</t>
  </si>
  <si>
    <t>Deducciones por donativos a entidades sin fines de lucro. Ley 49/2002. Donaciones de carácter general a entidades sin fines de lucro. 2023. Con reiteración de donaciones a una misma entidad. Límite año 2033/34. Pendiente de aplicación en períodos futuros. [07304]</t>
  </si>
  <si>
    <t>Deducciones I + D + i excluidas de límite. Opción art. 39.2 LIS. 2015: 2015: Investigación y desarrollo (CTE). Deducción pendiente [06392]</t>
  </si>
  <si>
    <t>Deducciones I + D + i excluidas de límite. Opción art. 39.2 LIS. 2016: 2015: Investigación y desarrollo (CTE). Deducción pendiente [00630]</t>
  </si>
  <si>
    <t>Deducciones I + D + i excluidas de límite. Opción art. 39.2 LIS. 2017: 2015: Investigación y desarrollo (CTE). Deducción pendiente [00873]</t>
  </si>
  <si>
    <t>Deducciones I + D + i excluidas de límite. Opción art. 39.2 LIS. 2018: 2015: Investigación y desarrollo (CTE). Deducción pendiente [03725]</t>
  </si>
  <si>
    <t>Deducciones I + D + i excluidas de límite. Opción art. 39.2 LIS. 2019: 2015: Investigación y desarrollo (CTE). Deducción pendiente [01813]</t>
  </si>
  <si>
    <t>Deducciones I + D + i excluidas de límite. Opción art. 39.2 LIS. 2020: 2015: Investigación y desarrollo (CTE). Deducción pendiente [04193]</t>
  </si>
  <si>
    <t>Deducciones I + D + i excluidas de límite. Opción art. 39.2 LIS. 2020: 2015: Investigación y desarrollo (CTE). Abono por insuficiencia de cuota [04196]</t>
  </si>
  <si>
    <t>Deducciones para incentivar determinadas actividades (Cap. IV Tít. VI y DT 24ª.3 LIS).Ejercicio 2008.Deducc. pendiente [02077]</t>
  </si>
  <si>
    <t>Deducciones para incentivar determinadas actividades (Cap. IV Tít. VI y DT 24ª.3 LIS).Ejercicio 2008.Aplicado en esta liquidación [02078]</t>
  </si>
  <si>
    <t>Deducciones para incentivar determinadas actividades (Cap. IV Tít. VI y DT 24ª.3 LIS).Ejercicio 2008.Pendiente de aplicación en períodos futuros [02079]</t>
  </si>
  <si>
    <t>Deducciones para incentivar determinadas actividades (Cap. IV Tít. VI y DT 24ª.3 LIS).Ejercicio 2009.Deducc. pendiente [02080]</t>
  </si>
  <si>
    <t>Deducciones para incentivar determinadas actividades (Cap. IV Tít. VI y DT 24ª.3 LIS).Ejercicio 2009.Aplicado en esta liquidación [02081]</t>
  </si>
  <si>
    <t>Deducciones para incentivar determinadas actividades (Cap. IV Tít. VI y DT 24ª.3 LIS).Ejercicio 2009.Pendiente de aplicación en períodos futuros [02082]</t>
  </si>
  <si>
    <t>Deducciones para incentivar determinadas actividades (Cap. IV Tít. VI y DT 24ª.3 LIS).Ejercicio 2010.Deducc. pendiente [02086]</t>
  </si>
  <si>
    <t>Deducciones para incentivar determinadas actividades (Cap. IV Tít. VI y DT 24ª.3 LIS).Ejercicio 2010.Pendiente de aplicación en períodos futuros [02088]</t>
  </si>
  <si>
    <t>Deducciones para incentivar determinadas actividades (Cap. IV Tít. VI y DT 24ª.3 LIS).Ejercicio 2011.Deducc. pendiente [02373]</t>
  </si>
  <si>
    <t>Deducciones para incentivar determinadas actividades (Cap. IV Tít. VI y DT 24ª.3 LIS).Ejercicio 2011.Aplicado en esta liquidación [02374]</t>
  </si>
  <si>
    <t>Deducciones para incentivar determinadas actividades (Cap. IV Tít. VI y DT 24ª.3 LIS).Ejercicio 2011.Pendiente de aplicación en períodos futuros [02500]</t>
  </si>
  <si>
    <t>Deducciones para incentivar determinadas actividades (Cap. IV Tít. VI y DT 24ª.3 LIS).Ejercicio 2012.Deducc. pendiente [02501]</t>
  </si>
  <si>
    <t>Deducciones para incentivar determinadas actividades (Cap. IV Tít. VI y DT 24ª.3 LIS).Ejercicio 2012.Aplicado en esta liquidación [02502]</t>
  </si>
  <si>
    <t>Deducciones para incentivar determinadas actividades (Cap. IV Tít. VI y DT 24ª.3 LIS).Ejercicio 2012.Pendiente de aplicación en períodos futuros [02503]</t>
  </si>
  <si>
    <t>Deducciones para incentivar determinadas actividades (Cap. IV Tít. VI y DT 24ª.3 LIS).Ejercicio 2013: Suma de deducciones excepto I+D+i.Deducc. pendiente [02829]</t>
  </si>
  <si>
    <t>Deducciones para incentivar determinadas actividades (Cap. IV Tít. VI y DT 24ª.3 LIS).Ejercicio 2013: Suma de deducciones excepto I+D+i.Aplicado en esta liquidación [02830]</t>
  </si>
  <si>
    <t>Deducciones para incentivar determinadas actividades (Cap. IV Tít. VI y DT 24ª.3 LIS).Ejercicio 2013: Suma de deducciones excepto I+D+i.Pendiente de aplicación en períodos futuros [02831]</t>
  </si>
  <si>
    <t>Deducciones para incentivar determinadas actividades (Cap. IV Tít. VI y DT 24ª.3 LIS).Ejercicio 2013: Investigación y desarrollo.Deducc. pendiente [02815]</t>
  </si>
  <si>
    <t>Deducciones para incentivar determinadas actividades (Cap. IV Tít. VI y DT 24ª.3 LIS).Ejercicio 2013: Investigación y desarrollo.Aplicado en esta liquidación [02816]</t>
  </si>
  <si>
    <t>Deducciones para incentivar determinadas actividades (Cap. IV Tít. VI y DT 24ª.3 LIS).Ejercicio 2013: Investigación y desarrollo.Pendiente de aplicación en períodos futuros [02817]</t>
  </si>
  <si>
    <t>Deducciones para incentivar determinadas actividades (Cap. IV Tít. VI y DT 24ª.3 LIS).Ejercicio 2013: Innovación tecnológica.Deducc. pendiente [03042]</t>
  </si>
  <si>
    <t>Deducciones para incentivar determinadas actividades (Cap. IV Tít. VI y DT 24ª.3 LIS).Ejercicio 2013: Innovación tecnológica.Aplicado en esta liquidación [03043]</t>
  </si>
  <si>
    <t>Deducciones para incentivar determinadas actividades (Cap. IV Tít. VI y DT 24ª.3 LIS).Ejercicio 2013: Innovación tecnológica.Pendiente de aplicación en períodos futuros [03044]</t>
  </si>
  <si>
    <t>Deducciones para incentivar determinadas actividades (Cap. IV Tít. VI y DT 24ª.3 LIS).Ejercicio 2014: Suma de deducciones excepto I+D+i.Deducc. pendiente [03178]</t>
  </si>
  <si>
    <t>Deducciones para incentivar determinadas actividades (Cap. IV Tít. VI y DT 24ª.3 LIS).Ejercicio 2014 : Suma de deducciones excepto I+D+i.Aplicado en esta liquidación [03179]</t>
  </si>
  <si>
    <t>Deducciones para incentivar determinadas actividades (Cap. IV Tít. VI y DT 24ª.3 LIS).Ejercicio 2014: Suma de deducciones excepto I+D+i.Pendiente de aplicación en períodos futuros [03180]</t>
  </si>
  <si>
    <t>Deducciones para incentivar determinadas actividades (Cap. IV Tít. VI y DT 24ª.3 LIS).Ejercicio 2014: Investigación y desarrollo (CT).Deducc. pendiente [03181]</t>
  </si>
  <si>
    <t>Deducciones para incentivar determinadas actividades (Cap. IV Tít. VI y DT 24ª.3 LIS).Ejercicio 2014: Investigación y desarrollo (CT).Aplicado en esta liquidación [03182]</t>
  </si>
  <si>
    <t>Deducciones para incentivar determinadas actividades (Cap. IV Tít. VI y DT 24ª.3 LIS).Ejercicio 2014: Investigación y desarrollo (CT).Pendiente de aplicación en períodos futuros [03183]</t>
  </si>
  <si>
    <t>Deducciones para incentivar determinadas actividades (Cap. IV Tít. VI y DT 24ª.3 LIS).Ejercicio 2014: Innovación tecnológica (IT).Deducc. pendiente [03184]</t>
  </si>
  <si>
    <t>Deducciones para incentivar determinadas actividades (Cap. IV Tít. VI y DT 24ª.3 LIS).Ejercicio 2014: Innovación tecnológica (IT).Aplicado en esta liquidación [03185]</t>
  </si>
  <si>
    <t>Deducciones para incentivar determinadas actividades (Cap. IV Tít. VI y DT 24ª.3 LIS).Ejercicio 2014: Innovación tecnológica (IT).Pendiente de aplicación en períodos futuros [03186]</t>
  </si>
  <si>
    <t>Deducciones para incentivar determinadas actividades (Cap. IV Tít. VI y DT 24ª.3 LIS).Ejercicio 2015: Suma de deducciones excepto I+D+i y TAP.Deducc. pendiente [07658]</t>
  </si>
  <si>
    <t>Deducciones para incentivar determinadas actividades (Cap. IV Tít. VI y DT 24ª.3 LIS).Ejercicio 2015 : Suma de deducciones excepto I+D+i y TAP. Aplicado en esta liquidación [07659]</t>
  </si>
  <si>
    <t>Deducciones para incentivar determinadas actividades (Cap. IV Tít. VI y DT 24ª.3 LIS).Ejercicio 2015: Suma de deducciones excepto I+D+i y TAP. Pendiente de aplicación en períodos futuros [07660]</t>
  </si>
  <si>
    <t>Deducciones para incentivar determinadas actividades (Cap. IV Tít. VI y DT 24ª.3 LIS).Ejercicio 2015: Investigación y desarrollo (CT).Deducc. pendiente [06178]</t>
  </si>
  <si>
    <t>Deducciones para incentivar determinadas actividades (Cap. IV Tít. VI y DT 24ª.3 LIS).Ejercicio 2015: Investigación y desarrollo (CT).Aplicado en esta liquidación [06179]</t>
  </si>
  <si>
    <t>Deducciones para incentivar determinadas actividades (Cap. IV Tít. VI y DT 24ª.3 LIS).Ejercicio 2015: Investigación y desarrollo (CT).Pendiente de aplicación en períodos futuros [06180]</t>
  </si>
  <si>
    <t>Deducciones para incentivar determinadas actividades (Cap. IV Tít. VI y DT 24ª.3 LIS).Ejercicio 2015: Innovación tecnológica (IT).Deducc. pendiente [06181]</t>
  </si>
  <si>
    <t>Deducciones para incentivar determinadas actividades (Cap. IV Tít. VI y DT 24ª.3 LIS).Ejercicio 2015: Innovación tecnológica (IT).Aplicado en esta liquidación [06182]</t>
  </si>
  <si>
    <t>Deducciones para incentivar determinadas actividades (Cap. IV Tít. VI y DT 24ª.3 LIS).Ejercicio 2015: Innovación tecnológica (IT).Pendiente de aplicación en períodos futuros [06183]</t>
  </si>
  <si>
    <t>Deducciones para incentivar determinadas actividades (Cap. IV Tít. VI y DT 24ª.3 LIS).Ejercicio 2015: Inversiones en territ. África Occidental y gastos de propaganda y publicidad. Per. Ant: Deducc pendiente [07586]</t>
  </si>
  <si>
    <t>Deducciones para incentivar determinadas actividades (Cap. IV Tít. VI y DT 24ª.3 LIS).Ejercicio 2015: Inversiones en territ. África Occidental y gastos de propaganda y publicidad. Aplicado en esta liquidación [07587]</t>
  </si>
  <si>
    <t>Deducciones para incentivar determinadas actividades (Cap. IV Tít. VI y DT 24ª.3 LIS).Ejercicio 2015: Inversiones en territ. África Occidental y gastos de propaganda y publicidad. Pendiente de aplicación en períodos futuros [07588]</t>
  </si>
  <si>
    <t>Deducciones para incentivar determinadas actividades (Cap. IV Tít. VI y DT 24ª.3 LIS).Ejercicio 2016: Suma de deducciones excepto I+D+i y TAP.Deducc. pendiente [07661]</t>
  </si>
  <si>
    <t>Deducciones para incentivar determinadas actividades (Cap. IV Tít. VI y DT 24ª.3 LIS).Ejercicio 2016: Suma de deducciones excepto I+D+i y TAP. Aplicado en esta liquidación [07662]</t>
  </si>
  <si>
    <t>Deducciones para incentivar determinadas actividades (Cap. IV Tít. VI y DT 24ª.3 LIS).Ejercicio 2016: Suma de deducciones excepto I+D+i.Pendiente de aplicación en períodos futuros [07663]</t>
  </si>
  <si>
    <t>Deducciones para incentivar determinadas actividades (Cap. IV Tít. VI y DT 24ª.3 LIS).Ejercicio 2016: Investigación y desarrollo (CT).Deducc. pendiente [00672]</t>
  </si>
  <si>
    <t>Deducciones para incentivar determinadas actividades (Cap. IV Tít. VI y DT 24ª.3 LIS).Ejercicio 2016: Investigación y desarrollo (CT).Aplicado en esta liquidación [00673]</t>
  </si>
  <si>
    <t>Deducciones para incentivar determinadas actividades (Cap. IV Tít. VI y DT 24ª.3 LIS).Ejercicio 2016: Investigación y desarrollo (CT).Pendiente de aplicación en períodos futuros [00674]</t>
  </si>
  <si>
    <t>Deducciones para incentivar determinadas actividades (Cap. IV Tít. VI y DT 24ª.3 LIS).Ejercicio 2016: Innovación tecnológica (IT).Deducc. pendiente [00675]</t>
  </si>
  <si>
    <t>Deducciones para incentivar determinadas actividades (Cap. IV Tít. VI y DT 24ª.3 LIS).Ejercicio 2016: Innovación tecnológica (IT).Aplicado en esta liquidación [00676]</t>
  </si>
  <si>
    <t>Deducciones para incentivar determinadas actividades (Cap. IV Tít. VI y DT 24ª.3 LIS).Ejercicio 2016: Innovación tecnológica (IT).Pendiente de aplicación en períodos futuros [00677]</t>
  </si>
  <si>
    <t>Deducciones para incentivar determinadas actividades (Cap. IV Tít. VI y DT 24ª.3 LIS).Ejercicio 2016: Inversiones en territ. África Occidental y gastos de propaganda y publicidad. Per. Ant: Deducc pendiente [07589]</t>
  </si>
  <si>
    <t>Deducciones para incentivar determinadas actividades (Cap. IV Tít. VI y DT 24ª.3 LIS).Ejercicio 2016: Inversiones en territ. África Occidental y gastos de propaganda y publicidad. Aplicado en esta liquidación [07590]</t>
  </si>
  <si>
    <t>Deducciones para incentivar determinadas actividades (Cap. IV Tít. VI y DT 24ª.3 LIS).Ejercicio 2016: Inversiones en territ. África Occidental y gastos de propaganda y publicidad. Pendiente de aplicación en períodos futuros [07591]</t>
  </si>
  <si>
    <t>Deducciones para incentivar determinadas actividades (Cap. IV Tít. VI y DT 24ª.3 LIS).Ejercicio 2017: Suma de deducciones excepto I+D+i y TAP.Deducc. pendiente [07664]</t>
  </si>
  <si>
    <t>Deducciones para incentivar determinadas actividades (Cap. IV Tít. VI y DT 24ª.3 LIS).Ejercicio 2017: Suma de deducciones excepto I+D+i y TAP. Aplicado en esta liquidación [07665]</t>
  </si>
  <si>
    <t>Deducciones para incentivar determinadas actividades (Cap. IV Tít. VI y DT 24ª.3 LIS).Ejercicio 2017: Suma de deducciones excepto I+D+i y TAP.Pendiente de aplicación en períodos futuros [07666]</t>
  </si>
  <si>
    <t>Deducciones para incentivar determinadas actividades (Cap. IV Tít. VI y DT 24ª.3 LIS).Ejercicio 2017: Investigación y desarrollo (CT).Deducc. pendiente [00894]</t>
  </si>
  <si>
    <t>Deducciones para incentivar determinadas actividades (Cap. IV Tít. VI y DT 24ª.3 LIS).Ejercicio 2017: Investigación y desarrollo (CT).Aplicado en esta liquidación [00895]</t>
  </si>
  <si>
    <t>Deducciones para incentivar determinadas actividades (Cap. IV Tít. VI y DT 24ª.3 LIS).Ejercicio 2017: Investigación y desarrollo (CT).Pendiente de aplicación en períodos futuros [00896]</t>
  </si>
  <si>
    <t>Deducciones para incentivar determinadas actividades (Cap. IV Tít. VI y DT 24ª.3 LIS).Ejercicio 2017 Innovación tecnológica (IT).Deducc. pendiente [00897]</t>
  </si>
  <si>
    <t>Deducciones para incentivar determinadas actividades (Cap. IV Tít. VI y DT 24ª.3 LIS).Ejercicio 2017: Innovación tecnológica (IT).Aplicado en esta liquidación [00898]</t>
  </si>
  <si>
    <t>Deducciones para incentivar determinadas actividades (Cap. IV Tít. VI y DT 24ª.3 LIS).Ejercicio 2017: Innovación tecnológica (IT).Pendiente de aplicación en períodos futuros [00899]</t>
  </si>
  <si>
    <t>Deducciones para incentivar determinadas actividades (Cap. IV Tít. VI y DT 24ª.3 LIS).Ejercicio 2017: Inversiones en territ. África Occidental y gastos de propaganda y publicidad. Per. Ant: Deducc pendiente [07592]</t>
  </si>
  <si>
    <t>Deducciones para incentivar determinadas actividades (Cap. IV Tít. VI y DT 24ª.3 LIS).Ejercicio 2017: Inversiones en territ. África Occidental y gastos de propaganda y publicidad. Aplicado en esta liquidación [07593]</t>
  </si>
  <si>
    <t>Deducciones para incentivar determinadas actividades (Cap. IV Tít. VI y DT 24ª.3 LIS).Ejercicio 2017: Inversiones en territ. África Occidental y gastos de propaganda y publicidad. Pendiente de aplicación en períodos futuros [07594]</t>
  </si>
  <si>
    <t>Deducciones para incentivar determinadas actividades (Cap. IV Tít. VI y DT 24ª.3 LIS).Ejercicio 2018: Suma de deducciones excepto I+D+i y TAP.Deducc. pendiente [07667]</t>
  </si>
  <si>
    <t>Deducciones para incentivar determinadas actividades (Cap. IV Tít. VI y DT 24ª.3 LIS).Ejercicio 2018: Suma de deducciones excepto I+D+i  y TAP.Aplicado en esta liquidación [07668]</t>
  </si>
  <si>
    <t>Deducciones para incentivar determinadas actividades (Cap. IV Tít. VI y DT 24ª.3 LIS).Ejercicio 2018: Suma de deducciones excepto I+D+i  y TAP.Pendiente de aplicación en períodos futuros [07669]</t>
  </si>
  <si>
    <t>Deducciones para incentivar determinadas actividades (Cap. IV Tít. VI y DT 24ª.3 LIS).Ejercicio 2018: Investigación y desarrollo (CT).Deducc. pendiente [03747]</t>
  </si>
  <si>
    <t>Deducciones para incentivar determinadas actividades (Cap. IV Tít. VI y DT 24ª.3 LIS).Ejercicio 2018: Investigación y desarrollo (CT).Aplicado en esta liquidación [03748]</t>
  </si>
  <si>
    <t>Deducciones para incentivar determinadas actividades (Cap. IV Tít. VI y DT 24ª.3 LIS).Ejercicio 2018: Investigación y desarrollo (CT).Pendiente de aplicación en períodos futuros [03749]</t>
  </si>
  <si>
    <t>Deducciones para incentivar determinadas actividades (Cap. IV Tít. VI y DT 24ª.3 LIS).Ejercicio 2018 Innovación tecnológica (IT).Deducc. pendiente [03750]</t>
  </si>
  <si>
    <t>Deducciones para incentivar determinadas actividades (Cap. IV Tít. VI y DT 24ª.3 LIS).Ejercicio 2018: Innovación tecnológica (IT).Aplicado en esta liquidación [03751]</t>
  </si>
  <si>
    <t>Deducciones para incentivar determinadas actividades (Cap. IV Tít. VI y DT 24ª.3 LIS).Ejercicio 2018: Innovación tecnológica (IT).Pendiente de aplicación en períodos futuros [03752]</t>
  </si>
  <si>
    <t>Deducciones para incentivar determinadas actividades (Cap. IV Tít. VI y DT 24ª.3 LIS).Ejercicio 2018: Inversiones en territ. África Occidental y gastos de propaganda y publicidad. Per. Ant: Deducc pendiente [07595]</t>
  </si>
  <si>
    <t>Deducciones para incentivar determinadas actividades (Cap. IV Tít. VI y DT 24ª.3 LIS).Ejercicio 2018: Inversiones en territ. África Occidental y gastos de propaganda y publicidad. Aplicado en esta liquidación [07596]</t>
  </si>
  <si>
    <t>Deducciones para incentivar determinadas actividades (Cap. IV Tít. VI y DT 24ª.3 LIS).Ejercicio 2018: Inversiones en territ. África Occidental y gastos de propaganda y publicidad. Pendiente de aplicación en períodos futuros [07597]</t>
  </si>
  <si>
    <t>Deducciones para incentivar determinadas actividades (Cap. IV Tít. VI y DT 24ª.3 LIS).Ejercicio 2019: Suma de deducciones excepto I+D+i y TAP.Deducc. pendiente [07670]</t>
  </si>
  <si>
    <t>Deducciones para incentivar determinadas actividades (Cap. IV Tít. VI y DT 24ª.3 LIS).Ejercicio 2019: Suma de deducciones excepto I+D+i y TAP.Aplicado en esta liquidación [07671]</t>
  </si>
  <si>
    <t>Deducciones para incentivar determinadas actividades (Cap. IV Tít. VI y DT 24ª.3 LIS).Ejercicio 2019: Suma de deducciones excepto I+D+i y TAP. Pendiente de aplicación en períodos futuros [07672]</t>
  </si>
  <si>
    <t>Deducciones para incentivar determinadas actividades (Cap. IV Tít. VI y DT 24ª.3 LIS).Ejercicio 2019: Investigación y desarrollo (CT).Deducc. pendiente [01896]</t>
  </si>
  <si>
    <t>Deducciones para incentivar determinadas actividades (Cap. IV Tít. VI y DT 24ª.3 LIS).Ejercicio 2019: Investigación y desarrollo (CT).Aplicado en esta liquidación [01897]</t>
  </si>
  <si>
    <t>Deducciones para incentivar determinadas actividades (Cap. IV Tít. VI y DT 24ª.3 LIS).Ejercicio 2019: Investigación y desarrollo (CT).Pendiente de aplicación en períodos futuros [01898]</t>
  </si>
  <si>
    <t>Deducciones para incentivar determinadas actividades (Cap. IV Tít. VI y DT 24ª.3 LIS).Ejercicio 2019 Innovación tecnológica (IT).Deducc. pendiente [01914]</t>
  </si>
  <si>
    <t>Deducciones para incentivar determinadas actividades (Cap. IV Tít. VI y DT 24ª.3 LIS).Ejercicio 2019: Innovación tecnológica (IT).Aplicado en esta liquidación [01919]</t>
  </si>
  <si>
    <t>Deducciones para incentivar determinadas actividades (Cap. IV Tít. VI y DT 24ª.3 LIS).Ejercicio 2019: Innovación tecnológica (IT).Pendiente de aplicación en períodos futuros [01920]</t>
  </si>
  <si>
    <t>Deducciones para incentivar determinadas actividades (Cap. IV Tít. VI y DT 24ª.3 LIS).Ejercicio 2019: Inversiones en territ. África Occidental y gastos de propaganda y publicidad. Per. Ant: Deducc pendiente [07598]</t>
  </si>
  <si>
    <t>Deducciones para incentivar determinadas actividades (Cap. IV Tít. VI y DT 24ª.3 LIS).Ejercicio 2019: Inversiones en territ. África Occidental y gastos de propaganda y publicidad. Aplicado en esta liquidación [07599]</t>
  </si>
  <si>
    <t>Deducciones para incentivar determinadas actividades (Cap. IV Tít. VI y DT 24ª.3 LIS).Ejercicio 2019: Inversiones en territ. África Occidental y gastos de propaganda y publicidad. Pendiente de aplicación en períodos futuros [07600]</t>
  </si>
  <si>
    <t>Deducciones para incentivar determinadas actividades (Cap. IV Tít. VI y DT 24ª.3 LIS).Ejercicio 2020: Suma de deducciones excepto I+D+i y TAP.Deducc. pendiente [07673]</t>
  </si>
  <si>
    <t>Deducciones para incentivar determinadas actividades (Cap. IV Tít. VI y DT 24ª.3 LIS).Ejercicio 2020: Suma de deducciones excepto I+D+i y TAP.Aplicado en esta liquidación [07674]</t>
  </si>
  <si>
    <t>Deducciones para incentivar determinadas actividades (Cap. IV Tít. VI y DT 24ª.3 LIS).Ejercicio 2020: Suma de deducciones excepto I+D+i y TAP.Pendiente de aplicación en períodos futuros [07675]</t>
  </si>
  <si>
    <t>Deducciones para incentivar determinadas actividades (Cap. IV Tít. VI y DT 24ª.3 LIS).Ejercicio 2020: Investigación y desarrollo (CT).Deducc. pendiente [04215]</t>
  </si>
  <si>
    <t>Deducciones para incentivar determinadas actividades (Cap. IV Tít. VI y DT 24ª.3 LIS).Ejercicio 2020: Investigación y desarrollo (CT).Aplicado en esta liquidación [04216]</t>
  </si>
  <si>
    <t>Deducciones para incentivar determinadas actividades (Cap. IV Tít. VI y DT 24ª.3 LIS).Ejercicio 2020: Investigación y desarrollo (CT).Pendiente de aplicación en períodos futuros [04217]</t>
  </si>
  <si>
    <t>Deducciones para incentivar determinadas actividades (Cap. IV Tít. VI y DT 24ª.3 LIS).Ejercicio 2020: Innovación tecnológica (IT).Deducc. pendiente [04218]</t>
  </si>
  <si>
    <t>Deducciones para incentivar determinadas actividades (Cap. IV Tít. VI y DT 24ª.3 LIS).Ejercicio 2020: Innovación tecnológica (IT).Aplicado en esta liquidación [04219]</t>
  </si>
  <si>
    <t>Deducciones para incentivar determinadas actividades (Cap. IV Tít. VI y DT 24ª.3 LIS).Ejercicio 2020: Innovación tecnológica (IT).Pendiente de aplicación en períodos futuros [04220]</t>
  </si>
  <si>
    <t>Deducciones para incentivar determinadas actividades (Cap. IV Tít. VI y DT 24ª.3 LIS).Ejercicio 2020: Inversiones en territ. África Occidental y gastos de propaganda y publicidad. Per. Ant: Deducc pendiente [07601]</t>
  </si>
  <si>
    <t>Deducciones para incentivar determinadas actividades (Cap. IV Tít. VI y DT 24ª.3 LIS).Ejercicio 2020: Inversiones en territ. África Occidental y gastos de propaganda y publicidad. Aplicado en esta liquidación [07602]</t>
  </si>
  <si>
    <t>Deducciones para incentivar determinadas actividades (Cap. IV Tít. VI y DT 24ª.3 LIS).Ejercicio 2020: Inversiones en territ. África Occidental y gastos de propaganda y publicidad. Pendiente de aplicación en períodos futuros [07603]</t>
  </si>
  <si>
    <t>Deducciones para incentivar determinadas actividades (Cap. IV Tít. VI y DT 24ª.3 LIS).Ejercicio 2021: Inversiones en territ. África Occidental y gastos de propaganda y publicidad. Per. Ant: Deducc pendiente [07604]</t>
  </si>
  <si>
    <t>Deducciones para incentivar determinadas actividades (Cap. IV Tít. VI y DT 24ª.3 LIS).Ejercicio 2021: Inversiones en territ. África Occidental y gastos de propaganda y publicidad. Aplicado en esta liquidación [07605]</t>
  </si>
  <si>
    <t>Deducciones para incentivar determinadas actividades (Cap. IV Tít. VI y DT 24ª.3 LIS).Ejercicio 2021: Inversiones en territ. África Occidental y gastos de propaganda y publicidad. Pendiente de aplicación en períodos futuros [07606]</t>
  </si>
  <si>
    <t>Deducciones para incentivar determinadas actividades (Cap. IV Tít. VI y DT 24ª.3 LIS).Ejercicio 2022. Suma de deducciones excepto I+D+i y TAP. Deducción pendiente / generada [07327]</t>
  </si>
  <si>
    <t>Deducciones para incentivar determinadas actividades (Cap. IV Tít. VI y DT 24ª.3 LIS).Ejercicio 2022. Suma de deducciones excepto I+D+i y TAP. Aplicado en esta liquidación   [07328]</t>
  </si>
  <si>
    <t>Deducciones para incentivar determinadas actividades (Cap. IV Tít. VI y DT 24ª.3 LIS).Ejercicio 2022. Suma de deducciones excepto I+D+i y TAP. Pendiente de aplicación en períodos futuros  [07329]</t>
  </si>
  <si>
    <t>Deducciones para incentivar determinadas actividades (Cap. IV Tít. VI y DT 24ª.3 LIS).Ejercicio 2022. Investigación y desarrollo (CT). Per. Ant: Deducc pendiente [07330]</t>
  </si>
  <si>
    <t>Deducciones para incentivar determinadas actividades (Cap. IV Tít. VI y DT 24ª.3 LIS).Ejercicio 2022. Investigación y desarrollo (CT). Aplicado en esta liquidación [07331]</t>
  </si>
  <si>
    <t>Deducciones para incentivar determinadas actividades (Cap. IV Tít. VI y DT 24ª.3 LIS).Ejercicio 2022. Investigación y desarrollo (CT). Pendiente de aplicación en períodos futuros  [07332]</t>
  </si>
  <si>
    <t>Deducciones para incentivar determinadas actividades (Cap. IV Tít. VI y DT 24ª.3 LIS).Ejercicio 2022. Innovación tecnológica (IT). Per. Ant: Deducc pendiente [07333]</t>
  </si>
  <si>
    <t>Deducciones para incentivar determinadas actividades (Cap. IV Tít. VI y DT 24ª.3 LIS).Ejercicio 2022. Innovación tecnológica (IT). Aplicado en esta liquidación [07334]</t>
  </si>
  <si>
    <t>Deducciones para incentivar determinadas actividades (Cap. IV Tít. VI y DT 24ª.3 LIS).Ejercicio 2022. Innovación tecnológica (IT). Pendiente de aplicación en períodos futuros [07335]</t>
  </si>
  <si>
    <t>Deducciones para incentivar determinadas actividades (Cap. IV Tít. VI y DT 24ª.3 LIS).Ejercicio 2022. Inversiones en territ. África Occidental y gastos de propaganda y publicidad. Per. Ant: Deducc pendiente [07607]</t>
  </si>
  <si>
    <t>Deducciones para incentivar determinadas actividades (Cap. IV Tít. VI y DT 24ª.3 LIS).Ejercicio 2022. Inversiones en territ. África Occidental y gastos de propaganda y publicidad. Aplicado en esta liquidación [07608]</t>
  </si>
  <si>
    <t>Deducciones para incentivar determinadas actividades (Cap. IV Tít. VI y DT 24ª.3 LIS).Ejercicio 2022. Inversiones en territ. África Occidental y gastos de propaganda y publicidad. Pendiente de aplicación en períodos futuros [07609]</t>
  </si>
  <si>
    <t>Deducciones para incentivar determinadas actividades (Cap. IV Tít. VI y DT 24ª.3 LIS).Ejercicio 2023. Suma de deducciones excepto I+D+i y TAP. Deducción pendiente / generada [07803]</t>
  </si>
  <si>
    <t>Deducciones para incentivar determinadas actividades (Cap. IV Tít. VI y DT 24ª.3 LIS).Ejercicio 2023. Suma de deducciones excepto I+D+i y TAP. Aplicado en esta liquidación   [07804]</t>
  </si>
  <si>
    <t>Deducciones para incentivar determinadas actividades (Cap. IV Tít. VI y DT 24ª.3 LIS).Ejercicio 2023. Suma de deducciones excepto I+D+i y TAP. Pendiente de aplicación en períodos futuros  [07805]</t>
  </si>
  <si>
    <t>Deducciones para incentivar determinadas actividades (Cap. IV Tít. VI y DT 24ª.3 LIS).Ejercicio 2023. Investigación y desarrollo (CT). Per. Ant: Deducc pendiente [07806]</t>
  </si>
  <si>
    <t>Deducciones para incentivar determinadas actividades (Cap. IV Tít. VI y DT 24ª.3 LIS).Ejercicio 2023. Investigación y desarrollo (CT). Aplicado en esta liquidación [07807]</t>
  </si>
  <si>
    <t>Deducciones para incentivar determinadas actividades (Cap. IV Tít. VI y DT 24ª.3 LIS).Ejercicio 2023. Investigación y desarrollo (CT). Pendiente de aplicación en períodos futuros  [07808]</t>
  </si>
  <si>
    <t>Deducciones para incentivar determinadas actividades (Cap. IV Tít. VI y DT 24ª.3 LIS).Ejercicio 2023. Innovación tecnológica (IT). Per. Ant: Deducc pendiente [07809]</t>
  </si>
  <si>
    <t>Deducciones para incentivar determinadas actividades (Cap. IV Tít. VI y DT 24ª.3 LIS).Ejercicio 2023. Innovación tecnológica (IT). Aplicado en esta liquidación [07810]</t>
  </si>
  <si>
    <t>Deducciones para incentivar determinadas actividades (Cap. IV Tít. VI y DT 24ª.3 LIS).Ejercicio 2023. Innovación tecnológica (IT). Pendiente de aplicación en períodos futuros [07811]</t>
  </si>
  <si>
    <t>Deducciones para incentivar determinadas actividades (Cap. IV Tít. VI y DT 24ª.3 LIS).Ejercicio 2023. Inversiones en territ. África Occidental y gastos de propaganda y publicidad. Per. Ant: Deducc pendiente [07812]</t>
  </si>
  <si>
    <t>Deducciones para incentivar determinadas actividades (Cap. IV Tít. VI y DT 24ª.3 LIS).Ejercicio 2023. Inversiones en territ. África Occidental y gastos de propaganda y publicidad. Aplicado en esta liquidación [07813]</t>
  </si>
  <si>
    <t>Deducciones para incentivar determinadas actividades (Cap. IV Tít. VI y DT 24ª.3 LIS).Ejercicio 2023. Inversiones en territ. África Occidental y gastos de propaganda y publicidad. Pendiente de aplicación en períodos futuros [07814]</t>
  </si>
  <si>
    <t>Deducciones para incentivar determinadas actividades (Cap. IV Tít. VI y DT 24ª.3 LIS).Total períodos anteriores.Deducc. pendiente [02083]</t>
  </si>
  <si>
    <t>Deducciones para incentivar determinadas actividades (Cap. IV Tít. VI y DT 24ª.3 LIS).Total períodos anteriores.Aplicado en esta liquidación [02084]</t>
  </si>
  <si>
    <t>Deducciones para incentivar determinadas actividades (Cap. IV Tít. VI y DT 24ª.3 LIS).Total períodos anteriores.Pendiente de aplicación en períodos futuros [02085]</t>
  </si>
  <si>
    <t>Deducciones para incentivar determinadas actividades (Cap. IV Tít. VI y DT 24ª.3 LIS).Ejercicio 2021: Suma de deducciones excepto I+D+i y TAP. Deducción pendiente / generada [07676]</t>
  </si>
  <si>
    <t>Deducciones para incentivar determinadas actividades (Cap. IV Tít. VI y DT 24ª.3 LIS).Ejercicio 2021: Suma de deducciones excepto I+D+i  y TAP. Aplicado en esta liquidación   [07677]</t>
  </si>
  <si>
    <t>Deducciones para incentivar determinadas actividades (Cap. IV Tít. VI y DT 24ª.3 LIS).Ejercicio 2021: Suma de deducciones excepto I+D+i  y TAP. Pendiente de aplicación en períodos futuros  [07678]</t>
  </si>
  <si>
    <t>Deducciones para incentivar determinadas actividades (Cap. IV Tít. VI y DT 24ª.3 LIS).Ejercicio 2021: Investigación y desarrollo (CT). Deducción pendiente / generada  [02633]</t>
  </si>
  <si>
    <t>Deducciones para incentivar determinadas actividades (Cap. IV Tít. VI y DT 24ª.3 LIS).Ejercicio 2021: Investigación y desarrollo (CT). Aplicado en esta liquidación  [02634]</t>
  </si>
  <si>
    <t>Deducciones para incentivar determinadas actividades (Cap. IV Tít. VI y DT 24ª.3 LIS).Ejercicio 2021: Investigación y desarrollo (CT). Pendiente de aplicación en períodos futuros  [02635]</t>
  </si>
  <si>
    <t>Deducciones para incentivar determinadas actividades (Cap. IV Tít. VI y DT 24ª.3 LIS).Ejercicio 2021: Innovación tecnológica (IT). Deducción pendiente / generada  [02636]</t>
  </si>
  <si>
    <t>Deducciones para incentivar determinadas actividades (Cap. IV Tít. VI y DT 24ª.3 LIS).Ejercicio 2021: Innovación tecnológica (IT). Aplicado en esta liquidación  [02637]</t>
  </si>
  <si>
    <t>Deducciones para incentivar determinadas actividades (Cap. IV Tít. VI y DT 24ª.3 LIS).Ejercicio 2021: Innovación tecnológica (IT). Pendiente de aplicación en períodos futuros  [02638]</t>
  </si>
  <si>
    <t>Deducciones por donativos a entidades sin fines de lucro. Ley 49/2002. Donaciones de carácter general. 2016. Sin reiteración de donaciones a una misma entidad. Límite año 2026/27. Deducción pendiente/ generada [02725]</t>
  </si>
  <si>
    <t>Deducciones por donativos a entidades sin fines de lucro. Ley 49/2002. Donaciones de carácter general. 2016. Sin reiteración de donaciones a una misma entidad. Límite año 2026/27. Aplicado en esta liquidación. [02726]</t>
  </si>
  <si>
    <t>Deducciones por donativos a entidades sin fines de lucro. Ley 49/2002. Donaciones de carácter general. 2016. Sin reiteración de donaciones a una misma entidad. Límite año 2026/27. Pendiente de aplicación en períodos futuros. [02727]</t>
  </si>
  <si>
    <t>Deducciones por donativos a entidades sin fines de lucro. Ley 49/2002. Donaciones de carácter general. 2016. Con reiteración de donaciones a una misma entidad. Límite año 2026/27. Deducción pendiente/ generada [02728]</t>
  </si>
  <si>
    <t>Deducciones por donativos a entidades sin fines de lucro. Ley 49/2002. Donaciones de carácter general. 2016. Con reiteración de donaciones a una misma entidad. Límite año 2026/27. Aplicado en esta liquidación. [02729]</t>
  </si>
  <si>
    <t>Deducciones por donativos a entidades sin fines de lucro. Ley 49/2002. Donaciones de carácter general. 2016. Con reiteración de donaciones a una misma entidad. Límite año 2026/27. Pendiente de aplicación en períodos futuros. [02730]</t>
  </si>
  <si>
    <t>Deducciones por donativos a entidades sin fines de lucro. Ley 49/2002. Donaciones de carácter general. 2017. Sin reiteración de donaciones a una misma entidad. Límite año 2027/28. Deducción pendiente/ generada [02731]</t>
  </si>
  <si>
    <t>Deducciones por donativos a entidades sin fines de lucro. Ley 49/2002. Donaciones de carácter general. 2017. Sin reiteración de donaciones a una misma entidad. Límite año 2027/28. Aplicado en esta liquidación. [02732]</t>
  </si>
  <si>
    <t>Deducciones por donativos a entidades sin fines de lucro. Ley 49/2002. Donaciones de carácter general. 2017. Sin reiteración de donaciones a una misma entidad. Límite año 2027/28. Pendiente de aplicación en períodos futuros. [02733]</t>
  </si>
  <si>
    <t>Deducciones por donativos a entidades sin fines de lucro. Ley 49/2002. Donaciones de carácter general. 2017. Con reiteración de donaciones a una misma entidad. Límite año 2027/28. Deducción pendiente/ generada [02734]</t>
  </si>
  <si>
    <t>Deducciones por donativos a entidades sin fines de lucro. Ley 49/2002. Donaciones de carácter general. 2017. Con reiteración de donaciones a una misma entidad. Límite año 2027/28. Aplicado en esta liquidación. [02735]</t>
  </si>
  <si>
    <t>Deducciones por donativos a entidades sin fines de lucro. Ley 49/2002. Donaciones de carácter general. 2017. Con reiteración de donaciones a una misma entidad. Límite año 2027/28. Pendiente de aplicación en períodos futuros. [02736]</t>
  </si>
  <si>
    <t>Deducciones por donativos a entidades sin fines de lucro. Ley 49/2002. Donaciones de carácter general. 2018. Sin reiteración de donaciones a una misma entidad. Límite año 2028/29. Deducción pendiente/ generada [02737]</t>
  </si>
  <si>
    <t>Deducciones por donativos a entidades sin fines de lucro. Ley 49/2002. Donaciones de carácter general. 2018. Sin reiteración de donaciones a una misma entidad. Límite año 2028/29. Aplicado en esta liquidación. [02738]</t>
  </si>
  <si>
    <t>Deducciones por donativos a entidades sin fines de lucro. Ley 49/2002. Donaciones de carácter general. 2018. Sin reiteración de donaciones a una misma entidad. Límite año 2028/29. Pendiente de aplicación en períodos futuros. [02739]</t>
  </si>
  <si>
    <t>Deducciones por donativos a entidades sin fines de lucro. Ley 49/2002. Donaciones de carácter general. 2018. Con reiteración de donaciones a una misma entidad. Límite año 2028/29. Deducción pendiente/ generada [02950]</t>
  </si>
  <si>
    <t>Deducciones por donativos a entidades sin fines de lucro. Ley 49/2002. Donaciones de carácter general. 2018. Con reiteración de donaciones a una misma entidad. Límite año 2028/29. Aplicado en esta liquidación. [02951]</t>
  </si>
  <si>
    <t>Deducciones por donativos a entidades sin fines de lucro. Ley 49/2002. Donaciones de carácter general. 2018. Con reiteración de donaciones a una misma entidad. Límite año 2028/29. Pendiente de aplicación en períodos futuros. [02952]</t>
  </si>
  <si>
    <t>Deducciones por donativos a entidades sin fines de lucro. Ley 49/2002. Donaciones de carácter general. 2019. Sin reiteración de donaciones a una misma entidad. Límite año 2029/30. Deducción pendiente/ generada [02953]</t>
  </si>
  <si>
    <t>Deducciones por donativos a entidades sin fines de lucro. Ley 49/2002. Donaciones de carácter general. 2019. Sin reiteración de donaciones a una misma entidad. Límite año 2029/30. Aplicado en esta liquidación. [02954]</t>
  </si>
  <si>
    <t>Deducciones por donativos a entidades sin fines de lucro. Ley 49/2002. Donaciones de carácter general. 2019. Sin reiteración de donaciones a una misma entidad. Límite año 2029/30. Pendiente de aplicación en períodos futuros. [02955]</t>
  </si>
  <si>
    <t>Deducciones por donativos a entidades sin fines de lucro. Ley 49/2002. Donaciones de carácter general. 2019. Con reiteración de donaciones a una misma entidad. Límite año 2029/30. Deducción pendiente/ generada [02956]</t>
  </si>
  <si>
    <t>Deducciones por donativos a entidades sin fines de lucro. Ley 49/2002. Donaciones de carácter general. 2019. Con reiteración de donaciones a una misma entidad. Límite año 2029/30. Aplicado en esta liquidación. [02957]</t>
  </si>
  <si>
    <t>Deducciones por donativos a entidades sin fines de lucro. Ley 49/2002. Donaciones de carácter general. 2019. Con reiteración de donaciones a una misma entidad. Límite año 2029/30. Pendiente de aplicación en períodos futuros. [02958]</t>
  </si>
  <si>
    <t>Deducciones por donativos a entidades sin fines de lucro. Ley 49/2002. Donaciones de carácter general. 2020. Sin reiteración de donaciones a una misma entidad. Límite año 2030/31. Deducción pendiente/ generada [02959]</t>
  </si>
  <si>
    <t>Deducciones por donativos a entidades sin fines de lucro. Ley 49/2002. Donaciones de carácter general. 2020. Sin reiteración de donaciones a una misma entidad. Límite año 2030/31. Aplicado en esta liquidación. [02960]</t>
  </si>
  <si>
    <t>Deducciones por donativos a entidades sin fines de lucro. Ley 49/2002. Donaciones de carácter general. 2020. Sin reiteración de donaciones a una misma entidad. Límite año 2030/31. Pendiente de aplicación en períodos futuros. [02961]</t>
  </si>
  <si>
    <t>Deducciones por donativos a entidades sin fines de lucro. Ley 49/2002. Donaciones de carácter general. 2020. Con reiteración de donaciones a una misma entidad. Límite año 2030/31. Deducción pendiente/ generada [02962]</t>
  </si>
  <si>
    <t>Deducciones por donativos a entidades sin fines de lucro. Ley 49/2002. Donaciones de carácter general. 2020. Con reiteración de donaciones a una misma entidad. Límite año 2030/31. Aplicado en esta liquidación. [02963]</t>
  </si>
  <si>
    <t>Deducciones por donativos a entidades sin fines de lucro. Ley 49/2002. Donaciones de carácter general. 2020. Con reiteración de donaciones a una misma entidad. Límite año 2030/31. Pendiente de aplicación en períodos futuros. [02964]</t>
  </si>
  <si>
    <t>Deducciones por donativos a entidades sin fines de lucro. Ley 49/2002. Donaciones de carácter general. 2021. Sin reiteración de donaciones a una misma entidad. Límite año 2031/32. Deducción pendiente/ generada [02965]</t>
  </si>
  <si>
    <t>Deducciones por donativos a entidades sin fines de lucro. Ley 49/2002. Donaciones de carácter general. 2021. Sin reiteración de donaciones a una misma entidad. Límite año 2031/32. Aplicado en esta liquidación. [02966]</t>
  </si>
  <si>
    <t>Deducciones por donativos a entidades sin fines de lucro. Ley 49/2002. Donaciones de carácter general. 2021. Sin reiteración de donaciones a una misma entidad. Límite año 2031/32. Pendiente de aplicación en períodos futuros. [02967]</t>
  </si>
  <si>
    <t>Deducciones por donativos a entidades sin fines de lucro. Ley 49/2002. Donaciones de carácter general. 2021. Con reiteración de donaciones a una misma entidad. Límite año 2031/32. Deducción pendiente/ generada [02968]</t>
  </si>
  <si>
    <t>Deducciones por donativos a entidades sin fines de lucro. Ley 49/2002. Donaciones de carácter general. 2021. Con reiteración de donaciones a una misma entidad. Límite año 2031/32. Aplicado en esta liquidación. [02969]</t>
  </si>
  <si>
    <t>Deducciones por donativos a entidades sin fines de lucro. Ley 49/2002. Donaciones de carácter general. 2021. Con reiteración de donaciones a una misma entidad. Límite año 2031/32. Pendiente de aplicación en períodos futuros. [02970]</t>
  </si>
  <si>
    <t>Deducciones por donativos a entidades sin fines de lucro. Ley 49/2002. Donaciones de carácter general. 2022. Sin reiteración de donaciones a una misma entidad. Límite año 2032/33. Deducción pendiente/ generada [07384]</t>
  </si>
  <si>
    <t>Deducciones por donativos a entidades sin fines de lucro. Ley 49/2002. Donaciones de carácter general. 2022. Sin reiteración de donaciones a una misma entidad. Límite año 2032/33. Aplicado en esta liquidación. [07385]</t>
  </si>
  <si>
    <t>Deducciones por donativos a entidades sin fines de lucro. Ley 49/2002. Donaciones de carácter general. 2022. Sin reiteración de donaciones a una misma entidad. Límite año 2032/33. Pendiente de aplicación en períodos futuros. [07386]</t>
  </si>
  <si>
    <t>Deducciones por donativos a entidades sin fines de lucro. Ley 49/2002. Donaciones de carácter general. 2022. Con reiteración de donaciones a una misma entidad. Límite año 2032/33. Deducción pendiente/ generada [07387]</t>
  </si>
  <si>
    <t>Deducciones por donativos a entidades sin fines de lucro. Ley 49/2002. Donaciones de carácter general. 2022. Con reiteración de donaciones a una misma entidad. Límite año 2032/33. Aplicado en esta liquidación. [07388]</t>
  </si>
  <si>
    <t>Deducciones por donativos a entidades sin fines de lucro. Ley 49/2002. Donaciones de carácter general. 2022. Con reiteración de donaciones a una misma entidad. Límite año 2032/33. Pendiente de aplicación en períodos futuros. [07389]</t>
  </si>
  <si>
    <t>Deducciones por donativos a entidades sin fines de lucro. Ley 49/2002. Donaciones de carácter general. 2023. Sin reiteración de donaciones a una misma entidad. Límite año 2033/34. Deducción pendiente/ generada [07822]</t>
  </si>
  <si>
    <t>Deducciones por donativos a entidades sin fines de lucro. Ley 49/2002. Donaciones de carácter general. 2023. Sin reiteración de donaciones a una misma entidad. Límite año 2033/34. Aplicado en esta liquidación. [07823]</t>
  </si>
  <si>
    <t>Deducciones por donativos a entidades sin fines de lucro. Ley 49/2002. Donaciones de carácter general. 2023. Sin reiteración de donaciones a una misma entidad. Límite año 2033/34. Pendiente de aplicación en períodos futuros. [07824]</t>
  </si>
  <si>
    <t>Deducciones por donativos a entidades sin fines de lucro. Ley 49/2002. Donaciones de carácter general. 2023. Con reiteración de donaciones a una misma entidad. Límite año 2033/34. Deducción pendiente/ generada [07825]</t>
  </si>
  <si>
    <t>Deducciones por donativos a entidades sin fines de lucro. Ley 49/2002. Donaciones de carácter general. 2023. Con reiteración de donaciones a una misma entidad. Límite año 2033/34. Aplicado en esta liquidación. [07826]</t>
  </si>
  <si>
    <t>Deducciones por donativos a entidades sin fines de lucro. Ley 49/2002. Donaciones de carácter general. 2023. Con reiteración de donaciones a una misma entidad. Límite año 2033/34. Pendiente de aplicación en períodos futuros. [07827]</t>
  </si>
  <si>
    <t>Deducciones por donativos a entidades sin fines de lucro. Ley 49/2002. Donaciones para actividades prioritarias de mecenazgo y otras con derecho a deducción incrementada. 2016. Sin reiteración de donaciones a una misma entidad. Límite año 2026/27. Deducción pendiente/ generada [03082]</t>
  </si>
  <si>
    <t>Deducciones por donativos a entidades sin fines de lucro. Ley 49/2002. Donaciones para actividades prioritarias de mecenazgo y otras con derecho a deducción incrementada. 2016. Sin reiteración de donaciones a una misma entidad. Límite año 2026/27. Aplicado en esta liquidación. [03083]</t>
  </si>
  <si>
    <t>Deducciones por donativos a entidades sin fines de lucro. Ley 49/2002. Donaciones para actividades prioritarias de mecenazgo y otras con derecho a deducción incrementada. 2016. Sin reiteración de donaciones a una misma entidad. Límite año 2026/27. Pendiente de aplicación en períodos futuros. [03084]</t>
  </si>
  <si>
    <t>Deducciones por donativos a entidades sin fines de lucro. Ley 49/2002. Donaciones para actividades prioritarias de mecenazgo y otras con derecho a deducción incrementada. 2016. Con reiteración de donaciones a una misma entidad. Límite año 2026/27. Deducción pendiente/ generada [03085]</t>
  </si>
  <si>
    <t>Deducciones por donativos a entidades sin fines de lucro. Ley 49/2002. Donaciones para actividades prioritarias de mecenazgo y otras con derecho a deducción incrementada. 2016. Con reiteración de donaciones a una misma entidad. Límite año 2026/27. Aplicado en esta liquidación. [03086]</t>
  </si>
  <si>
    <t>Deducciones por donativos a entidades sin fines de lucro. Ley 49/2002. Donaciones para actividades prioritarias de mecenazgo y otras con derecho a deducción incrementada. 2016. Con reiteración de donaciones a una misma entidad. Límite año 2026/27. Pendiente de aplicación en períodos futuros. [03087]</t>
  </si>
  <si>
    <t>Deducciones por donativos a entidades sin fines de lucro. Ley 49/2002. Donaciones para actividades prioritarias de mecenazgo y otras con derecho a deducción incrementada. 2017. Sin reiteración de donaciones a una misma entidad. Límite año 2027/28. Deducción pendiente/ generada [03088]</t>
  </si>
  <si>
    <t>Deducciones por donativos a entidades sin fines de lucro. Ley 49/2002. Donaciones para actividades prioritarias de mecenazgo y otras con derecho a deducción incrementada. 2017. Sin reiteración de donaciones a una misma entidad. Límite año 2027/28. Aplicado en esta liquidación. [03089]</t>
  </si>
  <si>
    <t>Deducciones por donativos a entidades sin fines de lucro. Ley 49/2002. Donaciones para actividades prioritarias de mecenazgo y otras con derecho a deducción incrementada. 2017. Sin reiteración de donaciones a una misma entidad. Límite año 2027/28. Pendiente de aplicación en períodos futuros. [03090]</t>
  </si>
  <si>
    <t>Deducciones por donativos a entidades sin fines de lucro. Ley 49/2002. Donaciones para actividades prioritarias de mecenazgo y otras con derecho a deducción incrementada. 2017. Con reiteración de donaciones a una misma entidad. Límite año 2027/28. Deducción pendiente/ generada [03091]</t>
  </si>
  <si>
    <t>Deducciones por donativos a entidades sin fines de lucro. Ley 49/2002. Donaciones para actividades prioritarias de mecenazgo y otras con derecho a deducción incrementada. 2017. Con reiteración de donaciones a una misma entidad. Límite año 2027/28. Aplicado en esta liquidación. [03092]</t>
  </si>
  <si>
    <t>Deducciones por donativos a entidades sin fines de lucro. Ley 49/2002. Donaciones para actividades prioritarias de mecenazgo y otras con derecho a deducción incrementada. 2017. Con reiteración de donaciones a una misma entidad. Límite año 2027/28. Pendiente de aplicación en períodos futuros. [03093]</t>
  </si>
  <si>
    <t>Deducciones por donativos a entidades sin fines de lucro. Ley 49/2002. Donaciones para actividades prioritarias de mecenazgo y otras con derecho a deducción incrementada. 2018. Sin reiteración de donaciones a una misma entidad. Límite año 2028/29. Deducción pendiente/ generada [03094]</t>
  </si>
  <si>
    <t>Deducciones por donativos a entidades sin fines de lucro. Ley 49/2002. Donaciones para actividades prioritarias de mecenazgo y otras con derecho a deducción incrementada. 2018. Sin reiteración de donaciones a una misma entidad. Límite año 2028/29. Aplicado en esta liquidación. [03095]</t>
  </si>
  <si>
    <t>Deducciones por donativos a entidades sin fines de lucro. Ley 49/2002. Donaciones para actividades prioritarias de mecenazgo y otras con derecho a deducción incrementada. 2018. Sin reiteración de donaciones a una misma entidad. Límite año 2028/29. Pendiente de aplicación en períodos futuros. [03096]</t>
  </si>
  <si>
    <t>Deducciones por donativos a entidades sin fines de lucro. Ley 49/2002. Donaciones para actividades prioritarias de mecenazgo y otras con derecho a deducción incrementada. 2018. Con reiteración de donaciones a una misma entidad. Límite año 2028/29. Deducción pendiente/ generada [03097]</t>
  </si>
  <si>
    <t>Deducciones por donativos a entidades sin fines de lucro. Ley 49/2002. Donaciones para actividades prioritarias de mecenazgo y otras con derecho a deducción incrementada. 2018. Con reiteración de donaciones a una misma entidad. Límite año 2028/29. Aplicado en esta liquidación. [03098]</t>
  </si>
  <si>
    <t>Deducciones por donativos a entidades sin fines de lucro. Ley 49/2002. Donaciones para actividades prioritarias de mecenazgo y otras con derecho a deducción incrementada. 2018. Con reiteración de donaciones a una misma entidad. Límite año 2028/29. Pendiente de aplicación en períodos futuros. [03099]</t>
  </si>
  <si>
    <t>Deducciones por donativos a entidades sin fines de lucro. Ley 49/2002. Donaciones para actividades prioritarias de mecenazgo y otras con derecho a deducción incrementada. 2019. Sin reiteración de donaciones a una misma entidad. Límite año 2029/30. Deducción pendiente/ generada [03100]</t>
  </si>
  <si>
    <t>Deducciones por donativos a entidades sin fines de lucro. Ley 49/2002. Donaciones para actividades prioritarias de mecenazgo y otras con derecho a deducción incrementada. 2019. Sin reiteración de donaciones a una misma entidad. Límite año 2029/30. Aplicado en esta liquidación. [03101]</t>
  </si>
  <si>
    <t>Deducciones por donativos a entidades sin fines de lucro. Ley 49/2002. Donaciones para actividades prioritarias de mecenazgo y otras con derecho a deducción incrementada. 2019. Sin reiteración de donaciones a una misma entidad. Límite año 2029/30. Pendiente de aplicación en períodos futuros. [03102]</t>
  </si>
  <si>
    <t>Deducciones por donativos a entidades sin fines de lucro. Ley 49/2002. Donaciones para actividades prioritarias de mecenazgo y otras con derecho a deducción incrementada. 2019. Con reiteración de donaciones a una misma entidad. Límite año 2029/30. Deducción pendiente/ generada [03103]</t>
  </si>
  <si>
    <t>Deducciones por donativos a entidades sin fines de lucro. Ley 49/2002. Donaciones para actividades prioritarias de mecenazgo y otras con derecho a deducción incrementada. 2019. Con reiteración de donaciones a una misma entidad. Límite año 2029/30. Aplicado en esta liquidación. [03104]</t>
  </si>
  <si>
    <t>Deducciones por donativos a entidades sin fines de lucro. Ley 49/2002. Donaciones para actividades prioritarias de mecenazgo y otras con derecho a deducción incrementada. 2019. Con reiteración de donaciones a una misma entidad. Límite año 2029/30. Pendiente de aplicación en períodos futuros. [03105]</t>
  </si>
  <si>
    <t>Deducciones por donativos a entidades sin fines de lucro. Ley 49/2002. Donaciones para actividades prioritarias de mecenazgo y otras con derecho a deducción incrementada. 2020. Sin reiteración de donaciones a una misma entidad. Límite año 2030/31. Deducción pendiente/ generada [03106]</t>
  </si>
  <si>
    <t>Deducciones por donativos a entidades sin fines de lucro. Ley 49/2002. Donaciones para actividades prioritarias de mecenazgo y otras con derecho a deducción incrementada. 2020. Sin reiteración de donaciones a una misma entidad. Límite año 2030/31. Aplicado en esta liquidación. [03107]</t>
  </si>
  <si>
    <t>Deducciones por donativos a entidades sin fines de lucro. Ley 49/2002. Donaciones para actividades prioritarias de mecenazgo y otras con derecho a deducción incrementada. 2020. Sin reiteración de donaciones a una misma entidad. Límite año 2030/31. Pendiente de aplicación en períodos futuros. [03108]</t>
  </si>
  <si>
    <t>Deducciones por donativos a entidades sin fines de lucro. Ley 49/2002. Donaciones para actividades prioritarias de mecenazgo y otras con derecho a deducción incrementada. 2020. Con reiteración de donaciones a una misma entidad. Límite año 2030/31. Deducción pendiente/ generada [03109]</t>
  </si>
  <si>
    <t>Deducciones por donativos a entidades sin fines de lucro. Ley 49/2002. Donaciones para actividades prioritarias de mecenazgo y otras con derecho a deducción incrementada. 2020. Con reiteración de donaciones a una misma entidad. Límite año 2030/31. Aplicado en esta liquidación. [03110]</t>
  </si>
  <si>
    <t>Deducciones por donativos a entidades sin fines de lucro. Ley 49/2002. Donaciones para actividades prioritarias de mecenazgo y otras con derecho a deducción incrementada. 2020. Con reiteración de donaciones a una misma entidad. Límite año 2030/31. Pendiente de aplicación en períodos futuros. [03111]</t>
  </si>
  <si>
    <t>Deducciones por donativos a entidades sin fines de lucro. Ley 49/2002. Donaciones para actividades prioritarias de mecenazgo y otras con derecho a deducción incrementada. 2021. Sin reiteración de donaciones a una misma entidad. Límite año 2031/32. Deducción pendiente/ generada [03112]</t>
  </si>
  <si>
    <t>Deducciones por donativos a entidades sin fines de lucro. Ley 49/2002. Donaciones para actividades prioritarias de mecenazgo y otras con derecho a deducción incrementada. 2021. Sin reiteración de donaciones a una misma entidad. Límite año 2031/32. Aplicado en esta liquidación. [03113]</t>
  </si>
  <si>
    <t>Deducciones por donativos a entidades sin fines de lucro. Ley 49/2002. Donaciones para actividades prioritarias de mecenazgo y otras con derecho a deducción incrementada. 2021. Sin reiteración de donaciones a una misma entidad. Límite año 2031/32. Pendiente de aplicación en períodos futuros. [03114]</t>
  </si>
  <si>
    <t>Deducciones por donativos a entidades sin fines de lucro. Ley 49/2002. Donaciones para actividades prioritarias de mecenazgo y otras con derecho a deducción incrementada. 2021. Con reiteración de donaciones a una misma entidad. Límite año 2031/32. Deducción pendiente/ generada [03115]</t>
  </si>
  <si>
    <t>Deducciones por donativos a entidades sin fines de lucro. Ley 49/2002. Donaciones para actividades prioritarias de mecenazgo y otras con derecho a deducción incrementada. 2021. Con reiteración de donaciones a una misma entidad. Límite año 2031/32. Aplicado en esta liquidación. [03116]</t>
  </si>
  <si>
    <t>Deducciones por donativos a entidades sin fines de lucro. Ley 49/2002. Donaciones para actividades prioritarias de mecenazgo y otras con derecho a deducción incrementada. 2021. Con reiteración de donaciones a una misma entidad. Límite año 2031/32. Pendiente de aplicación en períodos futuros. [03117]</t>
  </si>
  <si>
    <t>Deducciones por donativos a entidades sin fines de lucro. Ley 49/2002. Donaciones para actividades prioritarias de mecenazgo y otras con derecho a deducción incrementada. 2022. Sin reiteración de donaciones a una misma entidad. Límite año 2032/33. Deducción pendiente/ generada [07390]</t>
  </si>
  <si>
    <t>Deducciones por donativos a entidades sin fines de lucro. Ley 49/2002. Donaciones para actividades prioritarias de mecenazgo y otras con derecho a deducción incrementada. 2022. Sin reiteración de donaciones a una misma entidad. Límite año 2032/33. Aplicado en esta liquidación. [07391]</t>
  </si>
  <si>
    <t>Deducciones por donativos a entidades sin fines de lucro. Ley 49/2002. Donaciones para actividades prioritarias de mecenazgo y otras con derecho a deducción incrementada. 2022. Sin reiteración de donaciones a una misma entidad. Límite año 2032/33. Pendiente de aplicación en períodos futuros. [07392]</t>
  </si>
  <si>
    <t>Deducciones por donativos a entidades sin fines de lucro. Ley 49/2002. Donaciones para actividades prioritarias de mecenazgo y otras con derecho a deducción incrementada. 2022. Con reiteración de donaciones a una misma entidad. Límite año 2032/33. Deducción pendiente/ generada [07393]</t>
  </si>
  <si>
    <t>Deducciones por donativos a entidades sin fines de lucro. Ley 49/2002. Donaciones para actividades prioritarias de mecenazgo y otras con derecho a deducción incrementada. 2022. Con reiteración de donaciones a una misma entidad. Límite año 2032/33. Aplicado en esta liquidación. [07394]</t>
  </si>
  <si>
    <t>Deducciones por donativos a entidades sin fines de lucro. Ley 49/2002. Donaciones para actividades prioritarias de mecenazgo y otras con derecho a deducción incrementada. 2022. Con reiteración de donaciones a una misma entidad. Límite año 2032/33. Pendiente de aplicación en períodos futuros. [07395]</t>
  </si>
  <si>
    <t>Deducciones por donativos a entidades sin fines de lucro. Ley 49/2002. Donaciones para actividades prioritarias de mecenazgo y otras con derecho a deducción incrementada. 2023. Sin reiteración de donaciones a una misma entidad. Límite año 2033/34. Deducción pendiente/ generada [07828]</t>
  </si>
  <si>
    <t>Deducciones por donativos a entidades sin fines de lucro. Ley 49/2002. Donaciones para actividades prioritarias de mecenazgo y otras con derecho a deducción incrementada. 2023. Sin reiteración de donaciones a una misma entidad. Límite año 2033/34. Aplicado en esta liquidación. [07829]</t>
  </si>
  <si>
    <t>Deducciones por donativos a entidades sin fines de lucro. Ley 49/2002. Donaciones para actividades prioritarias de mecenazgo y otras con derecho a deducción incrementada. 2023. Sin reiteración de donaciones a una misma entidad. Límite año 2033/34. Pendiente de aplicación en períodos futuros. [07830]</t>
  </si>
  <si>
    <t>Deducciones por donativos a entidades sin fines de lucro. Ley 49/2002. Donaciones para actividades prioritarias de mecenazgo y otras con derecho a deducción incrementada. 2023. Con reiteración de donaciones a una misma entidad. Límite año 2033/34. Deducción pendiente/ generada [07831]</t>
  </si>
  <si>
    <t>Deducciones por donativos a entidades sin fines de lucro. Ley 49/2002. Donaciones para actividades prioritarias de mecenazgo y otras con derecho a deducción incrementada. 2023. Con reiteración de donaciones a una misma entidad. Límite año 2033/34. Aplicado en esta liquidación. [07832]</t>
  </si>
  <si>
    <t>Deducciones por donativos a entidades sin fines de lucro. Ley 49/2002. Donaciones para actividades prioritarias de mecenazgo y otras con derecho a deducción incrementada. 2023. Con reiteración de donaciones a una misma entidad. Límite año 2033/34. Pendiente de aplicación en períodos futuros. [07833]</t>
  </si>
  <si>
    <t>Deducciones I + D + i excluidas de límite. Opción art. 39.2 LIS. 2015: Investigación y desarrollo (CTE). Deducción pendiente [06173]</t>
  </si>
  <si>
    <t>Deducciones I + D + i excluidas de límite. Opción art. 39.2 LIS. 2016: Investigación y desarrollo (CTE). Deducción pendiente [00678]</t>
  </si>
  <si>
    <t>Deducciones I + D + i excluidas de límite. Opción art. 39.2 LIS. 2017: Investigación y desarrollo (CTE). Deducción pendiente [00900]</t>
  </si>
  <si>
    <t>Deducciones I + D + i excluidas de límite. Opción art. 39.2 LIS. 2018: Investigación y desarrollo (CTE). Deducción pendiente [03753]</t>
  </si>
  <si>
    <t>Deducciones I + D + i excluidas de límite. Opción art. 39.2 LIS. 2019: Investigación y desarrollo (CTE). Deducción pendiente [01924]</t>
  </si>
  <si>
    <t>Deducciones I + D + i excluidas de límite. Opción art. 39.2 LIS. 2019: Investigación y desarrollo (CTE). Abono por insuficiencia de cuota [01955]</t>
  </si>
  <si>
    <t>Deducciones I + D + i excluidas de límite. Opción art. 39.2 LIS. 2020: Investigación y desarrollo (CTE). Deducción pendiente [04221]</t>
  </si>
  <si>
    <t>Deducciones I + D + i excluidas de límite. Opción art. 39.2 LIS. 2020: Investigación y desarrollo (CTE). Abono por insuficiencia de cuota [04224]</t>
  </si>
  <si>
    <t>Deducciones para incentivar determinadas actividades (Cap. IV Tít. VI y DT 24ª.3 LIS).Ejercicio 2007.Per. ant.: Deducc. pendiente [02168]</t>
  </si>
  <si>
    <t>Deducciones para incentivar determinadas actividades (Cap. IV Tít. VI y DT 24ª.3 LIS).Ejercicio 2007.Aplicado en esta liquidación [02169]</t>
  </si>
  <si>
    <t>Deducciones para incentivar determinadas actividades (Cap. IV Tít. VI y DT 24ª.3 LIS).Ejercicio 2008.Per. ant.: Deducc. pendiente [02171]</t>
  </si>
  <si>
    <t>Deducciones para incentivar determinadas actividades (Cap. IV Tít. VI y DT 24ª.3 LIS).Ejercicio 2008.Aplicado en esta liquidación [02172]</t>
  </si>
  <si>
    <t>Deducciones para incentivar determinadas actividades (Cap. IV Tít. VI y DT 24ª.3 LIS).Ejercicio 2008.Pendiente de aplicación en períodos futuros [02173]</t>
  </si>
  <si>
    <t>Deducciones para incentivar determinadas actividades (Cap. IV Tít. VI y DT 24ª.3 LIS).Ejercicio 2009.Per. ant.: Deducc. pendiente [02174]</t>
  </si>
  <si>
    <t>Deducciones para incentivar determinadas actividades (Cap. IV Tít. VI y DT 24ª.3 LIS).Ejercicio 2009.Aplicado en esta liquidación [02175]</t>
  </si>
  <si>
    <t>Deducciones para incentivar determinadas actividades (Cap. IV Tít. VI y DT 24ª.3 LIS).Ejercicio 2009.Pendiente de aplicación en períodos futuros [02176]</t>
  </si>
  <si>
    <t>Deducciones para incentivar determinadas actividades (Cap. IV Tít. VI y DT 24ª.3 LIS).Ejercicio 2010.Per. ant.: Deducc. pendiente [02180]</t>
  </si>
  <si>
    <t>Deducciones para incentivar determinadas actividades (Cap. IV Tít. VI y DT 24ª.3 LIS).Ejercicio 2010.Aplicado en esta liquidación [02181]</t>
  </si>
  <si>
    <t>Deducciones para incentivar determinadas actividades (Cap. IV Tít. VI y DT 24ª.3 LIS).Ejercicio 2010.Pendiente de aplicación en períodos futuros [02182]</t>
  </si>
  <si>
    <t>Deducciones para incentivar determinadas actividades (Cap. IV Tít. VI y DT 24ª.3 LIS).Ejercicio 2011.Per. ant.: Deducc. pendiente [02510]</t>
  </si>
  <si>
    <t>Deducciones para incentivar determinadas actividades (Cap. IV Tít. VI y DT 24ª.3 LIS).Ejercicio 2011.Aplicado en esta liquidación [02511]</t>
  </si>
  <si>
    <t>Deducciones para incentivar determinadas actividades (Cap. IV Tít. VI y DT 24ª.3 LIS).Ejercicio 2011.Pendiente de aplicación en períodos futuros [02512]</t>
  </si>
  <si>
    <t>Deducciones para incentivar determinadas actividades (Cap. IV Tít. VI y DT 24ª.3 LIS).Ejercicio 2012.Per. ant.: Deducc. pendiente [02424]</t>
  </si>
  <si>
    <t>Deducciones para incentivar determinadas actividades (Cap. IV Tít. VI y DT 24ª.3 LIS).Ejercicio 2012.Aplicado en esta liquidación [02425]</t>
  </si>
  <si>
    <t>Deducciones para incentivar determinadas actividades (Cap. IV Tít. VI y DT 24ª.3 LIS).Ejercicio 2012.Pendiente de aplicación en períodos futuros [02426]</t>
  </si>
  <si>
    <t>Deducciones para incentivar determinadas actividades (Cap. IV Tít. VI y DT 24ª.3 LIS).Ejercicio 2013: Suma de deducciones excepto I+D+i.Per. ant.: Deducc. pendiente [03045]</t>
  </si>
  <si>
    <t>Deducciones para incentivar determinadas actividades (Cap. IV Tít. VI y DT 24ª.3 LIS).Ejercicio 2013: Suma de deducciones excepto I+D+i.Aplicado en esta liquidación [05031]</t>
  </si>
  <si>
    <t>Deducciones para incentivar determinadas actividades (Cap. IV Tít. VI y DT 24ª.3 LIS).Ejercicio 2013:Suma de deducciones excepto I+D+i.Pendiente de aplicación en períodos futuros [05032]</t>
  </si>
  <si>
    <t>Deducciones para incentivar determinadas actividades (Cap. IV Tít. VI y DT 24ª.3 LIS).Ejercicio 2013: Investigación y desarrollo .Per. ant.: Deducc. pendiente [03187]</t>
  </si>
  <si>
    <t>Deducciones para incentivar determinadas actividades (Cap. IV Tít. VI y DT 24ª.3 LIS).Ejercicio 2013: Investigación y desarrollo .Aplicado en esta liquidación [03188]</t>
  </si>
  <si>
    <t>Deducciones para incentivar determinadas actividades (Cap. IV Tít. VI y DT 24ª.3 LIS).Ejercicio 2013:Investigación y desarrollo .Pendiente de aplicación en períodos futuros [03189]</t>
  </si>
  <si>
    <t>Deducciones para incentivar determinadas actividades (Cap. IV Tít. VI y DT 24ª.3 LIS).Ejercicio 2013: Innovación tecnológica .Per. ant.: Deducc. pendiente [03190]</t>
  </si>
  <si>
    <t>Deducciones para incentivar determinadas actividades (Cap. IV Tít. VI y DT 24ª.3 LIS).Ejercicio 2013: Innovación tecnológica .Aplicado en esta liquidación [03191]</t>
  </si>
  <si>
    <t>Deducciones para incentivar determinadas actividades (Cap. IV Tít. VI y DT 24ª.3 LIS).Ejercicio 2013:Innovación tecnológica .Pendiente de aplicación en períodos futuros [03192]</t>
  </si>
  <si>
    <t>Deducciones para incentivar determinadas actividades (Cap. IV Tít. VI y DT 24ª.3 LIS).Ejercicio 2014: Suma de deducciones excepto I+D+i.Per. ant.: Deducc. pendiente [02832]</t>
  </si>
  <si>
    <t>Deducciones para incentivar determinadas actividades (Cap. IV Tít. VI y DT 24ª.3 LIS).Ejercicio 2014: Suma de deducciones excepto I+D+i.Aplicado en esta liquidación [03046]</t>
  </si>
  <si>
    <t>Deducciones para incentivar determinadas actividades (Cap. IV Tít. VI y DT 24ª.3 LIS).Ejercicio 2014:Suma de deducciones excepto I+D+i.Pendiente de aplicación en períodos futuros [03047]</t>
  </si>
  <si>
    <t>Deducciones para incentivar determinadas actividades (Cap. IV Tít. VI y DT 24ª.3 LIS).Ejercicio 2014: Investigación y desarrollo .Per. ant.: Deducc. pendiente [02818]</t>
  </si>
  <si>
    <t>Deducciones para incentivar determinadas actividades (Cap. IV Tít. VI y DT 24ª.3 LIS).Ejercicio 2014: Investigación y desarrollo .Aplicado en esta liquidación [02819]</t>
  </si>
  <si>
    <t>Deducciones para incentivar determinadas actividades (Cap. IV Tít. VI y DT 24ª.3 LIS).Ejercicio 2014:Investigación y desarrollo .Pendiente de aplicación en períodos futuros [02820]</t>
  </si>
  <si>
    <t>Deducciones para incentivar determinadas actividades (Cap. IV Tít. VI y DT 24ª.3 LIS).Ejercicio 2014: Innovación tecnológica .Per. ant.: Deducc. pendiente [03193]</t>
  </si>
  <si>
    <t>Deducciones para incentivar determinadas actividades (Cap. IV Tít. VI y DT 24ª.3 LIS).Ejercicio 2014: Innovación tecnológica .Aplicado en esta liquidación [03194]</t>
  </si>
  <si>
    <t>Deducciones para incentivar determinadas actividades (Cap. IV Tít. VI y DT 24ª.3 LIS).Ejercicio 2014:Innovación tecnológica .Pendiente de aplicación en períodos futuros [03195]</t>
  </si>
  <si>
    <t>Deducciones para incentivar determinadas actividades (Cap. IV Tít. VI y DT 24ª.3 LIS).Ejercicio 2015: Suma de deducciones excepto I+D+i y TAP.Per. ant.: Deducc. pendiente [07679]</t>
  </si>
  <si>
    <t>Deducciones para incentivar determinadas actividades (Cap. IV Tít. VI y DT 24ª.3 LIS).Ejercicio 2015: Suma de deducciones excepto I+D+i y TAP. Aplicado en esta liquidación [07680]</t>
  </si>
  <si>
    <t>Deducciones para incentivar determinadas actividades (Cap. IV Tít. VI y DT 24ª.3 LIS).Ejercicio 2015:Suma de deducciones excepto I+D+i y TAP.Pendiente de aplicación en períodos futuros [07681]</t>
  </si>
  <si>
    <t>Deducciones para incentivar determinadas actividades (Cap. IV Tít. VI y DT 24ª.3 LIS).Ejercicio 2015: Investigación y desarrollo .Per. ant.: Deducc. pendiente [06205]</t>
  </si>
  <si>
    <t>Deducciones para incentivar determinadas actividades (Cap. IV Tít. VI y DT 24ª.3 LIS).Ejercicio 2015: Investigación y desarrollo .Aplicado en esta liquidación [06206]</t>
  </si>
  <si>
    <t>Deducciones para incentivar determinadas actividades (Cap. IV Tít. VI y DT 24ª.3 LIS).Ejercicio 2015:Investigación y desarrollo .Pendiente de aplicación en períodos futuros [06207]</t>
  </si>
  <si>
    <t>Deducciones para incentivar determinadas actividades (Cap. IV Tít. VI y DT 24ª.3 LIS).Ejercicio 2015: Innovación tecnológica .Per. ant.: Deducc. pendiente [06208]</t>
  </si>
  <si>
    <t>Deducciones para incentivar determinadas actividades (Cap. IV Tít. VI y DT 24ª.3 LIS).Ejercicio 2015: Innovación tecnológica .Aplicado en esta liquidación [06209]</t>
  </si>
  <si>
    <t>Deducciones para incentivar determinadas actividades (Cap. IV Tít. VI y DT 24ª.3 LIS).Ejercicio 2015:Innovación tecnológica .Pendiente de aplicación en períodos futuros [06210]</t>
  </si>
  <si>
    <t>Deducciones para incentivar determinadas actividades (Cap. IV Tít. VI y DT 24ª.3 LIS).Ejercicio 2015: Inversiones en territ. África Occidental y gastos de propaganda y publicidad (art. 27 bis Ley 19/1994) (TAP). .Per. ant.: Deducc. pendiente [07610]</t>
  </si>
  <si>
    <t>Deducciones para incentivar determinadas actividades (Cap. IV Tít. VI y DT 24ª.3 LIS).Ejercicio 2015: Inversiones en territ. África Occidental y gastos de propaganda y publicidad (art. 27 bis Ley 19/1994) (TAP). .Aplicado en esta liquidación [07611]</t>
  </si>
  <si>
    <t>Deducciones para incentivar determinadas actividades (Cap. IV Tít. VI y DT 24ª.3 LIS).Ejercicio 2015Inversiones en territ. África Occidental y gastos de propaganda y publicidad (art. 27 bis Ley 19/1994) (TAP). .Pendiente de aplicación en períodos futuros [07612]</t>
  </si>
  <si>
    <t>Deducciones para incentivar determinadas actividades (Cap. IV Tít. VI y DT 24ª.3 LIS).Ejercicio 2016: Suma de deducciones excepto I+D+i y TAP.Per. ant.: Deducc. pendiente [07682]</t>
  </si>
  <si>
    <t>Deducciones para incentivar determinadas actividades (Cap. IV Tít. VI y DT 24ª.3 LIS).Ejercicio 2016: Suma de deducciones excepto I+D+i y TAP.Aplicado en esta liquidación [07683]</t>
  </si>
  <si>
    <t>Deducciones para incentivar determinadas actividades (Cap. IV Tít. VI y DT 24ª.3 LIS).Ejercicio 2016:Suma de deducciones excepto I+D+i y TAP.Pendiente de aplicación en períodos futuros [07684]</t>
  </si>
  <si>
    <t>Deducciones para incentivar determinadas actividades (Cap. IV Tít. VI y DT 24ª.3 LIS).Ejercicio 2016: Investigación y desarrollo .Per. ant.: Deducc. pendiente [02458]</t>
  </si>
  <si>
    <t>Deducciones para incentivar determinadas actividades (Cap. IV Tít. VI y DT 24ª.3 LIS).Ejercicio 2016: Investigación y desarrollo .Aplicado en esta liquidación [02459]</t>
  </si>
  <si>
    <t>Deducciones para incentivar determinadas actividades (Cap. IV Tít. VI y DT 24ª.3 LIS).Ejercicio 2016:Investigación y desarrollo .Pendiente de aplicación en períodos futuros [02460]</t>
  </si>
  <si>
    <t>Deducciones para incentivar determinadas actividades (Cap. IV Tít. VI y DT 24ª.3 LIS).Ejercicio 2016: Innovación tecnológica .Per. ant.: Deducc. pendiente [02461]</t>
  </si>
  <si>
    <t>Deducciones para incentivar determinadas actividades (Cap. IV Tít. VI y DT 24ª.3 LIS).Ejercicio 2016: Innovación tecnológica .Aplicado en esta liquidación [02462]</t>
  </si>
  <si>
    <t>Deducciones para incentivar determinadas actividades (Cap. IV Tít. VI y DT 24ª.3 LIS).Ejercicio 2016:Innovación tecnológica .Pendiente de aplicación en períodos futuros [02463]</t>
  </si>
  <si>
    <t>Deducciones para incentivar determinadas actividades (Cap. IV Tít. VI y DT 24ª.3 LIS).Ejercicio 2016:Inversiones en territ. África Occidental y gastos de propaganda y publicidad (art. 27 bis Ley 19/1994) (TAP). .Per. ant.: Deducc. pendiente [07613]</t>
  </si>
  <si>
    <t>Deducciones para incentivar determinadas actividades- (Cap. IV Tít. VI y DT 24ª.3 LIS).Ejercicio 2016: Inversiones en territ. África Occidental y gastos de propaganda y publicidad (art. 27 bis Ley 19/1994) (TAP). .Aplicado en esta liquidación [07614]</t>
  </si>
  <si>
    <t>Deducciones para incentivar determinadas actividades (Cap. IV Tít. VI y DT 24ª.3 LIS).Ejercicio 2016:Inversiones en territ. África Occidental y gastos de propaganda y publicidad (art. 27 bis Ley 19/1994) (TAP). .Pendiente de aplicación en períodos futuros [07615]</t>
  </si>
  <si>
    <t>Deducciones para incentivar determinadas actividades (Cap. IV Tít. VI y DT 24ª.3 LIS).Ejercicio 2017: Suma de deducciones excepto I+D+i y TAP.Per. ant.: Deducc. pendiente [07685]</t>
  </si>
  <si>
    <t>Deducciones para incentivar determinadas actividades (Cap. IV Tít. VI y DT 24ª.3 LIS).Ejercicio 2017: Suma de deducciones excepto I+D+i y TAP. Aplicado en esta liquidación [07686]</t>
  </si>
  <si>
    <t>Deducciones para incentivar determinadas actividades (Cap. IV Tít. VI y DT 24ª.3 LIS).Ejercicio 2017:Suma de deducciones excepto I+D+i y TAP. Pendiente de aplicación en períodos futuros [07687]</t>
  </si>
  <si>
    <t>Deducciones para incentivar determinadas actividades (Cap. IV Tít. VI y DT 24ª.3 LIS).Ejercicio 2017: Investigación y desarrollo .Per. ant.: Deducc. pendiente [00920]</t>
  </si>
  <si>
    <t>Deducciones para incentivar determinadas actividades (Cap. IV Tít. VI y DT 24ª.3 LIS).Ejercicio 2017: Investigación y desarrollo .Aplicado en esta liquidación [00921]</t>
  </si>
  <si>
    <t>Deducciones para incentivar determinadas actividades (Cap. IV Tít. VI y DT 24ª.3 LIS).Ejercicio 2017:Investigación y desarrollo .Pendiente de aplicación en períodos futuros [00922]</t>
  </si>
  <si>
    <t>Deducciones para incentivar determinadas actividades (Cap. IV Tít. VI y DT 24ª.3 LIS).Ejercicio 2017: Innovación tecnológica .Per. ant.: Deducc. pendiente [00923]</t>
  </si>
  <si>
    <t>Deducciones para incentivar determinadas actividades (Cap. IV Tít. VI y DT 24ª.3 LIS).Ejercicio 2017: Innovación tecnológica .Aplicado en esta liquidación [00924]</t>
  </si>
  <si>
    <t>Deducciones para incentivar determinadas actividades (Cap. IV Tít. VI y DT 24ª.3 LIS).Ejercicio 2017:Innovación tecnológica .Pendiente de aplicación en períodos futuros [00925]</t>
  </si>
  <si>
    <t>Deducciones para incentivar determinadas actividades (Cap. IV Tít. VI y DT 24ª.3 LIS).Ejercicio 2017: Inversiones en territ. África Occidental y gastos de propaganda y publicidad (art. 27 bis Ley 19/1994) (TAP). .Per. ant.: Deducc. pendiente[07616]</t>
  </si>
  <si>
    <t>Deducciones para incentivar determinadas actividades (Cap. IV Tít. VI y DT 24ª.3 LIS).Ejercicio 2017: Inversiones en territ. África Occidental y gastos de propaganda y publicidad (art. 27 bis Ley 19/1994) (TAP). Aplicado en esta liquidación [07617]</t>
  </si>
  <si>
    <t>Deducciones para incentivar determinadas actividades (Cap. IV Tít. VI y DT 24ª.3 LIS).Ejercicio 2017:Inversiones en territ. África Occidental y gastos de propaganda y publicidad (art. 27 bis Ley 19/1994) (TAP). Pendiente de aplicación en períodos futuros [07618]</t>
  </si>
  <si>
    <t>Deducciones para incentivar determinadas actividades (Cap. IV Tít. VI y DT 24ª.3 LIS).Ejercicio 2018: Suma de deducciones excepto I+D+i y TAP.Per. ant.: Deducc. pendiente [07688]</t>
  </si>
  <si>
    <t>Deducciones para incentivar determinadas actividades (Cap. IV Tít. VI y DT 24ª.3 LIS).Ejercicio 2018: Suma de deducciones excepto I+D+i y TAP. Aplicado en esta liquidación [07689]</t>
  </si>
  <si>
    <t>Deducciones para incentivar determinadas actividades (Cap. IV Tít. VI y DT 24ª.3 LIS).Ejercicio 2018:Suma de deducciones excepto I+D+i y TAP. Pendiente de aplicación en períodos futuros [07690]</t>
  </si>
  <si>
    <t>Deducciones para incentivar determinadas actividades (Cap. IV Tít. VI y DT 24ª.3 LIS).Ejercicio 2018: Investigación y desarrollo .Per. ant.: Deducc. pendiente [03775]</t>
  </si>
  <si>
    <t>Deducciones para incentivar determinadas actividades (Cap. IV Tít. VI y DT 24ª.3 LIS).Ejercicio 2018: Investigación y desarrollo .Aplicado en esta liquidación [03776]</t>
  </si>
  <si>
    <t>Deducciones para incentivar determinadas actividades (Cap. IV Tít. VI y DT 24ª.3 LIS).Ejercicio 2018:Investigación y desarrollo .Pendiente de aplicación en períodos futuros [03777]</t>
  </si>
  <si>
    <t>Deducciones para incentivar determinadas actividades (Cap. IV Tít. VI y DT 24ª.3 LIS).Ejercicio 2018: Innovación tecnológica .Per. ant.: Deducc. pendiente [03778]</t>
  </si>
  <si>
    <t>Deducciones para incentivar determinadas actividades (Cap. IV Tít. VI y DT 24ª.3 LIS).Ejercicio 2018: Innovación tecnológica .Aplicado en esta liquidación [03779]</t>
  </si>
  <si>
    <t>Deducciones para incentivar determinadas actividades (Cap. IV Tít. VI y DT 24ª.3 LIS).Ejercicio 2018:Innovación tecnológica .Pendiente de aplicación en períodos futuros [03780]</t>
  </si>
  <si>
    <t>Deducciones para incentivar determinadas actividades (Cap. IV Tít. VI y DT 24ª.3 LIS).Ejercicio 2018: Inversiones en territ. África Occidental y gastos de propaganda y publicidad (art. 27 bis Ley 19/1994) (TAP). Per. ant.: Deducc. pendiente [07619]</t>
  </si>
  <si>
    <t>Deducciones para incentivar determinadas actividades (Cap. IV Tít. VI y DT 24ª.3 LIS).Ejercicio 2018: Inversiones en territ. África Occidental y gastos de propaganda y publicidad (art. 27 bis Ley 19/1994) (TAP). Aplicado en esta liquidación [07620]</t>
  </si>
  <si>
    <t>Deducciones para incentivar determinadas actividades (Cap. IV Tít. VI y DT 24ª.3 LIS).Ejercicio 2018:Inversiones en territ. África Occidental y gastos de propaganda y publicidad (art. 27 bis Ley 19/1994) (TAP). Pendiente de aplicación en períodos futuros [07621]</t>
  </si>
  <si>
    <t>Deducciones para incentivar determinadas actividades (Cap. IV Tít. VI y DT 24ª.3 LIS). Ejercicio 2019. Suma de deducciones excepto I+D+i y TAP . Per. ant.: Deducc. pendiente [07691]</t>
  </si>
  <si>
    <t>Deducciones para incentivar determinadas actividades (Cap. IV Tít. VI y DT 24ª.3 LIS). Ejercicio 2019. Suma de deducciones excepto I+D+i y TAP. Aplicado en esta liquidación [07692]</t>
  </si>
  <si>
    <t>Deducciones para incentivar determinadas actividades (Cap. IV Tít. VI y DT 24ª.3 LIS). Ejercicio 2019. Suma de deducciones excepto I+D+i y TAP. Pendiente de aplicación en periodos futuros [07693]</t>
  </si>
  <si>
    <t>Deducciones para incentivar determinadas actividades (Cap. IV Tít. VI y DT 24ª.3 LIS). Ejercicio 2019. Investigación y desarrollo (CT) . Per. ant.: Deducc. pendiente [02058]</t>
  </si>
  <si>
    <t>Deducciones para incentivar determinadas actividades (Cap. IV Tít. VI y DT 24ª.3 LIS). Ejercicio 2019. Investigación y desarrollo (CT). Aplicado en esta liquidación [02089]</t>
  </si>
  <si>
    <t>Deducciones para incentivar determinadas actividades (Cap. IV Tít. VI y DT 24ª.3 LIS). Ejercicio 2019. Investigación y desarrollo (CT). Pendiente de aplicación en periodos futuros [02090]</t>
  </si>
  <si>
    <t>Deducciones para incentivar determinadas actividades (Cap. IV Tít. VI y DT 24ª.3 LIS). Ejercicio 2019. Innovación tecnológica (IT). Per. ant.: Deducc. pendiente [02091]</t>
  </si>
  <si>
    <t>Deducciones para incentivar determinadas actividades (Cap. IV Tít. VI y DT 24ª.3 LIS). Ejercicio 2019. Innovación tecnológica (IT). Aplicado en esta liquidación [02092]</t>
  </si>
  <si>
    <t>Deducciones para incentivar determinadas actividades (Cap. IV Tít. VI y DT 24ª.3 LIS). Ejercicio 2019. Innovacion tecnológica (IT). Pendiente de aplicación en periodos futuros [02096]</t>
  </si>
  <si>
    <t>Deducciones para incentivar determinadas actividades (Cap. IV Tít. VI y DT 24ª.3 LIS). Ejercicio 2019. Deducciones para incentivar determinadas actividades. Inversiones en territ. África Occidental y gastos de propaganda y publicidad (art. 27 bis Ley 19/1994) (TAP)..Per. ant.: Deducc. pendiente [07622]</t>
  </si>
  <si>
    <t>Deducciones para incentivar determinadas actividades (Cap. IV Tít. VI y DT 24ª.3 LIS). Ejercicio 2019. Inversiones en territ. África Occidental y gastos de propaganda y publicidad (art. 27 bis Ley 19/1994) (TAP).Aplicado en esta liquidación [07623]</t>
  </si>
  <si>
    <t>Deducciones para incentivar determinadas actividades (Cap. IV Tít. VI y DT 24ª.3 LIS). Ejercicio 2019. Inversiones en territ. África Occidental y gastos de propaganda y publicidad (art. 27 bis Ley 19/1994) (TAP). Pendiente de aplicación en períodos futuros [07624]</t>
  </si>
  <si>
    <t>Deducciones para incentivar determinadas actividades (Cap. IV Tít. VI y DT 24ª.3 LIS). Ejercicio 2020. Suma de deducciones excepto I+D+i y TAP . Per. ant.: Deducc. pendiente [07694]</t>
  </si>
  <si>
    <t>Deducciones para incentivar determinadas actividades (Cap. IV Tít. VI y DT 24ª.3 LIS). Ejercicio 2020. Suma de deducciones excepto I+D+i y TAP. Aplicado en esta liquidación [07695]</t>
  </si>
  <si>
    <t>Deducciones para incentivar determinadas actividades (Cap. IV Tít. VI y DT 24ª.3 LIS). Ejercicio 2020. Suma de deducciones excepto I+D+i y TAP. Pendiente de aplicación en periodos futuros [07696]</t>
  </si>
  <si>
    <t>Deducciones para incentivar determinadas actividades (Cap. IV Tít. VI y DT 24ª.3 LIS). Ejercicio 2020. Investigación y desarrollo (CT) . Per. ant.: Deducc. pendiente [04243]</t>
  </si>
  <si>
    <t>Deducciones para incentivar determinadas actividades (Cap. IV Tít. VI y DT 24ª.3 LIS). Ejercicio 2020. Investigación y desarrollo (CT). Aplicado en esta liquidación [04244]</t>
  </si>
  <si>
    <t>Deducciones para incentivar determinadas actividades (Cap. IV Tít. VI y DT 24ª.3 LIS). Ejercicio 2020. Investigación y desarrollo (CT). Pendiente de aplicación en periodos futuros [04245]</t>
  </si>
  <si>
    <t>Deducciones para incentivar determinadas actividades (Cap. IV Tít. VI y DT 24ª.3 LIS). Ejercicio 2020. Innovación tecnológica (IT). Per. ant.: Deducc. pendiente [04246]</t>
  </si>
  <si>
    <t>Deducciones para incentivar determinadas actividades (Cap. IV Tít. VI y DT 24ª.3 LIS). Ejercicio 2020. Innovación tecnológica (IT). Aplicado en esta liquidación [04247]</t>
  </si>
  <si>
    <t>Deducciones para incentivar determinadas actividades (Cap. IV Tít. VI y DT 24ª.3 LIS). Ejercicio 2020. Innovacion tecnológica (IT). Pendiente de aplicación en periodos futuros [04248]</t>
  </si>
  <si>
    <t>Deducciones para incentivar determinadas actividades (Cap. IV Tít. VI y DT 24ª.3 LIS). Ejercicio 2021. Suma de deducciones excepto I+D+i y TAP . Deducción pendiente / generada [07697]</t>
  </si>
  <si>
    <t>Deducciones para incentivar determinadas actividades (Cap. IV Tít. VI y DT 24ª.3 LIS). Ejercicio 2021. Suma de deducciones excepto I+D+i y TAP. Aplicado en esta liquidación   [07698]</t>
  </si>
  <si>
    <t>Deducciones para incentivar determinadas actividades (Cap. IV Tít. VI y DT 24ª.3 LIS). Ejercicio 2021. Suma de deducciones excepto I+D+i y TAP. Pendiente de aplicación en períodos futuros  [07699]</t>
  </si>
  <si>
    <t>Deducciones para incentivar determinadas actividades (Cap. IV Tít. VI y DT 24ª.3 LIS). Ejercicio 2021. Investigación y desarrollo (CT). Deducción pendiente / generada  [03152]</t>
  </si>
  <si>
    <t>Deducciones para incentivar determinadas actividades (Cap. IV Tít. VI y DT 24ª.3 LIS). Ejercicio 2021. Investigación y desarrollo (CT). Aplicado en esta liquidación  [03153]</t>
  </si>
  <si>
    <t>Deducciones para incentivar determinadas actividades (Cap. IV Tít. VI y DT 24ª.3 LIS). Ejercicio 2021. Investigación y desarrollo (CT). Pendiente de aplicación en períodos futuros  [03154]</t>
  </si>
  <si>
    <t>Deducciones para incentivar determinadas actividades (Cap. IV Tít. VI y DT 24ª.3 LIS). Ejercicio 2021. Innovación tecnológica (IT). Deducción pendiente / generada  [03155]</t>
  </si>
  <si>
    <t>Deducciones para incentivar determinadas actividades (Cap. IV Tít. VI y DT 24ª.3 LIS). Ejercicio 2021. Innovación tecnológica (IT). Aplicado en esta liquidación  [03156]</t>
  </si>
  <si>
    <t>Deducciones para incentivar determinadas actividades (Cap. IV Tít. VI y DT 24ª.3 LIS). Ejercicio 2021. Innovación tecnológica (IT). Pendiente de aplicación en períodos futuros  [03157]</t>
  </si>
  <si>
    <t>Deducciones para incentivar determinadas actividades (Cap. IV Tít. VI y DT 24ª.3 LIS).Ejercicio 2021:Inversiones en territ. África Occidental y gastos de propaganda y publicidad (art. 27 bis Ley 19/1994) (TAP). .Per. ant.: Deducc. pendiente [07628]</t>
  </si>
  <si>
    <t>Deducciones para incentivar determinadas actividades (Cap. IV Tít. VI y DT 24ª.3 LIS). Ejercicio 2021:Inversiones en territ. África Occidental y gastos de propaganda y publicidad (art. 27 bis Ley 19/1994) (TAP). .Aplicado en esta liquidación [07629]</t>
  </si>
  <si>
    <t>Deducciones para incentivar determinadas actividades (Cap. IV Tít. VI y DT 24ª.3 LIS). Ejercicio 2021:Inversiones en territ. África Occidental y gastos de propaganda y publicidad(art. 27 bis Ley 19/1994) (TAP). .Pendiente de aplicación en períodos futuros [07630]</t>
  </si>
  <si>
    <t>Deducciones para incentivar determinadas actividades (Cap. IV Tít. VI y DT 24ª.3 LIS). Ejercicio 2022: Suma de deducciones excepto I+D+i y TAP. .Per. ant.: Deducc. pendiente [07412]</t>
  </si>
  <si>
    <t>Deducciones para incentivar determinadas actividades (Cap. IV Tít. VI y DT 24ª.3 LIS).Ejercicio 2022: Suma de deducciones excepto I+D+i y TAP.  .Aplicado en esta liquidación [07413]</t>
  </si>
  <si>
    <t>Deducciones para incentivar determinadas actividades (Cap. IV Tít. VI y DT 24ª.3 LIS).Ejercicio 2022: Investigación y desarrollo (CT). .Per. ant.: Deducc. pendiente [07415]</t>
  </si>
  <si>
    <t>Deducciones para incentivar determinadas actividades (Cap. IV Tít. VI y DT 24ª.3 LIS).Ejercicio 2022: Investigación y desarrollo (CT). .Aplicado en esta liquidación [07416]</t>
  </si>
  <si>
    <t>Deducciones para incentivar determinadas actividades (Cap. IV Tít. VI y DT 24ª.3 LIS).Ejercicio 2022: Investigación y desarrollo (CT). .Pendiente de aplicación en períodos futuros [07417]</t>
  </si>
  <si>
    <t>Deducciones para incentivar determinadas actividades (Cap. IV Tít. VI y DT 24ª.3 LIS).Ejercicio 2022: Innovación tecnológica .Per. ant.: Deducc. pendiente [07418]</t>
  </si>
  <si>
    <t>Deducciones para incentivar determinadas actividades (Cap. IV Tít. VI y DT 24ª.3 LIS).Ejercicio 2022: Innovación tecnológica .Aplicado en esta liquidación [07419]</t>
  </si>
  <si>
    <t>Deducciones para incentivar determinadas actividades (Cap. IV Tít. VI y DT 24ª.3 LIS).Ejercicio 2022:Innovación tecnológica .Pendiente de aplicación en períodos futuros [07420]</t>
  </si>
  <si>
    <t>Deducciones para incentivar determinadas actividades (Cap. IV Tít. VI y DT 24ª.3 LIS).Ejercicio 2022:Inversiones en territ. África Occidental y gastos de propaganda y publicidad(art. 27 bis Ley 19/1994) (TAP). Per. ant.: Deducc. pendiente [07631]</t>
  </si>
  <si>
    <t>Deducciones para incentivar determinadas actividades (Cap. IV Tít. VI y DT 24ª.3 LIS).Ejercicio 2022:Inversiones en territ. África Occidental y gastos de propaganda y publicidad(art. 27 bis Ley 19/1994) (TAP). Aplicado en esta liquidación [07632]</t>
  </si>
  <si>
    <t>Deducciones para incentivar determinadas actividades- (Cap. IV Tít. VI y DT 24ª.3 LIS).Ejercicio 2022:Inversiones en territ. África Occidental y gastos de propaganda y publicidad(art. 27 bis Ley 19/1994) (TAP). Pendiente de aplicación en períodos futuros [07633]</t>
  </si>
  <si>
    <t>Deducciones para incentivar determinadas actividades (Cap. IV Tít. VI y DT 24ª.3 LIS): Ejercicio 2023: Suma de deducciones excepto I+D+i y TAP. .Per. ant.: Deducc. pendiente [07850]</t>
  </si>
  <si>
    <t>Deducciones para incentivar determinadas actividades (Cap. IV Tít. VI y DT 24ª.3 LIS).Ejercicio 2023: Suma de deducciones excepto I+D+i y TAP.  .Aplicado en esta liquidación [07851]</t>
  </si>
  <si>
    <t>Deducciones para incentivar determinadas actividades (Cap. IV Tít. VI y DT 24ª.3 LIS).Ejercicio 2023: Suma de deducciones excepto I+D+i y TAP. .Pendiente de aplicación en períodos futuros [07852]</t>
  </si>
  <si>
    <t>Deducciones para incentivar determinadas actividades (Cap. IV Tít. VI y DT 24ª.3 LIS).Ejercicio 2023: Investigación y desarrollo (CT). .Per. ant.: Deducc. pendiente [07853]</t>
  </si>
  <si>
    <t>Deducciones para incentivar determinadas actividades (Cap. IV Tít. VI y DT 24ª.3 LIS).Ejercicio 2023: Investigación y desarrollo (CT). .Aplicado en esta liquidación [07854]</t>
  </si>
  <si>
    <t>Deducciones para incentivar determinadas actividades- (Cap. IV Tít. VI y DT 24ª.3 LIS).Ejercicio 2023: Investigación y desarrollo (CT). .Pendiente de aplicación en períodos futuros [07855]</t>
  </si>
  <si>
    <t>Deducciones para incentivar determinadas actividades (Cap. IV Tít. VI y DT 24ª.3 LIS).Ejercicio 2023: Innovación tecnológica .Per. ant.: Deducc. pendiente [07856]</t>
  </si>
  <si>
    <t>Deducciones para incentivar determinadas actividades (Cap. IV Tít. VI y DT 24ª.3 LIS).Ejercicio 2023: Innovación tecnológica .Aplicado en esta liquidación [07857]</t>
  </si>
  <si>
    <t>Deducciones para incentivar determinadas actividades (Cap. IV Tít. VI y DT 24ª.3 LIS).Ejercicio 2023: Innovación tecnológica .Pendiente de aplicación en períodos futuros [07858]</t>
  </si>
  <si>
    <t>Deducciones para incentivar determinadas actividades (Cap. IV Tít. VI y DT 24ª.3 LIS).Ejercicio 2023: Inversiones en territ. África Occidental y gastos de propaganda y publicidad(art. 27 bis Ley 19/1994) (TAP). Per. ant.: Deducc. pendiente [07859]</t>
  </si>
  <si>
    <t>Deducciones para incentivar determinadas actividades (Cap. IV Tít. VI y DT 24ª.3 LIS).Ejercicio 2023: Inversiones en territ. África Occidental y gastos de propaganda y publicidad(art. 27 bis Ley 19/1994) (TAP). Aplicado en esta liquidación [07860]</t>
  </si>
  <si>
    <t>Deducciones para incentivar determinadas actividades (Cap. IV Tít. VI y DT 24ª.3 LIS).Ejercicio 2023: Inversiones en territ. África Occidental y gastos de propaganda y publicidad(art. 27 bis Ley 19/1994) (TAP). Pendiente de aplicación en períodos futuros [07861]</t>
  </si>
  <si>
    <t>Deducciones para incentivar determinadas actividades (Cap. IV Tít. VI y DT 24ª.3 LIS).Total períodos anteriores.Per. ant.: Deducc. pendiente [02177]</t>
  </si>
  <si>
    <t>Deducciones para incentivar determinadas actividades (Cap. IV Tít. VI y DT 24ª.3 LIS).Total períodos anteriores.Aplicado en esta liquidación [02178]</t>
  </si>
  <si>
    <t>Deducciones para incentivar determinadas actividades (Cap. IV Tít. VI y DT 24ª.3 LIS).Total períodos anteriores.Pendiente de aplicación en períodos futuros [02179]</t>
  </si>
  <si>
    <t>Deducciones por donativos a entidades sin fines de lucro. Ley 49/2002. Donaciones para actividades prioritarias de mecenazgo y otras con derecho a deducción incrementada. 2015. Sin reiteración de donaciones a una misma entidad. Límite año 2025/26. Deducción pendiente/ generada [03845]</t>
  </si>
  <si>
    <t>Deducciones por donativos a entidades sin fines de lucro. Ley 49/2002. Donaciones para actividades prioritarias de mecenazgo y otras con derecho a deducción incrementada. 2015. Sin reiteración de donaciones a una misma entidad. Límite año 2025/26. Aplicado en esta liquidación. [03846]</t>
  </si>
  <si>
    <t>Deducciones por donativos a entidades sin fines de lucro. Ley 49/2002. Donaciones para actividades prioritarias de mecenazgo y otras con derecho a deducción incrementada. 2015. Con reiteración de donaciones a una misma entidad. Límite año 2025/26. Deducción pendiente/ generada [03848]</t>
  </si>
  <si>
    <t>Deducciones por donativos a entidades sin fines de lucro. Ley 49/2002. Donaciones para actividades prioritarias de mecenazgo y otras con derecho a deducción incrementada. 2015. Con reiteración de donaciones a una misma entidad. Límite año 2025/26. Aplicado en esta liquidación. [03849]</t>
  </si>
  <si>
    <t>Deducciones por donativos a entidades sin fines de lucro. Ley 49/2002. Donaciones para actividades prioritarias de mecenazgo y otras con derecho a deducción incrementada. 2016. Sin reiteración de donaciones a una misma entidad. Límite año 2026/27. Deducción pendiente/ generada [03851]</t>
  </si>
  <si>
    <t>Deducciones por donativos a entidades sin fines de lucro. Ley 49/2002. Donaciones para actividades prioritarias de mecenazgo y otras con derecho a deducción incrementada. 2016. Sin reiteración de donaciones a una misma entidad. Límite año 2026/27. Aplicado en esta liquidación. [03852]</t>
  </si>
  <si>
    <t>Deducciones por donativos a entidades sin fines de lucro. Ley 49/2002. Donaciones para actividades prioritarias de mecenazgo y otras con derecho a deducción incrementada. 2016. Sin reiteración de donaciones a una misma entidad. Límite año 2026/27. Pendiente de aplicación en períodos futuros. [03853]</t>
  </si>
  <si>
    <t>Deducciones por donativos a entidades sin fines de lucro. Ley 49/2002. Donaciones para actividades prioritarias de mecenazgo y otras con derecho a deducción incrementada. 2016. Con reiteración de donaciones a una misma entidad. Límite año 2026/27. Deducción pendiente/ generada [05016]</t>
  </si>
  <si>
    <t>Deducciones por donativos a entidades sin fines de lucro. Ley 49/2002. Donaciones para actividades prioritarias de mecenazgo y otras con derecho a deducción incrementada. 2016. Con reiteración de donaciones a una misma entidad. Límite año 2026/27. Aplicado en esta liquidación. [05017]</t>
  </si>
  <si>
    <t>Deducciones por donativos a entidades sin fines de lucro. Ley 49/2002. Donaciones para actividades prioritarias de mecenazgo y otras con derecho a deducción incrementada. 2016. Con reiteración de donaciones a una misma entidad. Límite año 2026/27. Pendiente de aplicación en períodos futuros. [05018]</t>
  </si>
  <si>
    <t>Deducciones por donativos a entidades sin fines de lucro. Ley 49/2002. Donaciones para actividades prioritarias de mecenazgo y otras con derecho a deducción incrementada. 2017. Sin reiteración de donaciones a una misma entidad. Límite año 2027/28. Deducción pendiente/ generada [05019]</t>
  </si>
  <si>
    <t>Deducciones por donativos a entidades sin fines de lucro. Ley 49/2002. Donaciones para actividades prioritarias de mecenazgo y otras con derecho a deducción incrementada. 2017. Sin reiteración de donaciones a una misma entidad. Límite año 2027/28. Aplicado en esta liquidación. [05020]</t>
  </si>
  <si>
    <t>Deducciones por donativos a entidades sin fines de lucro. Ley 49/2002. Donaciones para actividades prioritarias de mecenazgo y otras con derecho a deducción incrementada. 2017. Sin reiteración de donaciones a una misma entidad. Límite año 2027/28. Pendiente de aplicación en períodos futuros. [05021]</t>
  </si>
  <si>
    <t>Deducciones por donativos a entidades sin fines de lucro. Ley 49/2002. Donaciones para actividades prioritarias de mecenazgo y otras con derecho a deducción incrementada. 2017. Con reiteración de donaciones a una misma entidad. Límite año 2027/28. Deducción pendiente/ generada [05022]</t>
  </si>
  <si>
    <t>Deducciones por donativos a entidades sin fines de lucro. Ley 49/2002. Donaciones para actividades prioritarias de mecenazgo y otras con derecho a deducción incrementada. 2017. Con reiteración de donaciones a una misma entidad. Límite año 2027/28. Aplicado en esta liquidación. [05023]</t>
  </si>
  <si>
    <t>Deducciones por donativos a entidades sin fines de lucro. Ley 49/2002. Donaciones para actividades prioritarias de mecenazgo y otras con derecho a deducción incrementada. 2017. Con reiteración de donaciones a una misma entidad. Límite año 2027/28. Pendiente de aplicación en períodos futuros. [05024]</t>
  </si>
  <si>
    <t>Deducciones por donativos a entidades sin fines de lucro. Ley 49/2002. Donaciones para actividades prioritarias de mecenazgo y otras con derecho a deducción incrementada. 2018. Sin reiteración de donaciones a una misma entidad. Límite año 2028/29. Deducción pendiente/ generada [05164]</t>
  </si>
  <si>
    <t>Deducciones por donativos a entidades sin fines de lucro. Ley 49/2002. Donaciones para actividades prioritarias de mecenazgo y otras con derecho a deducción incrementada. 2018. Sin reiteración de donaciones a una misma entidad. Límite año 2028/29. Aplicado en esta liquidación. [05165]</t>
  </si>
  <si>
    <t>Deducciones por donativos a entidades sin fines de lucro. Ley 49/2002. Donaciones para actividades prioritarias de mecenazgo y otras con derecho a deducción incrementada. 2018. Sin reiteración de donaciones a una misma entidad. Límite año 2028/29. Pendiente de aplicación en períodos futuros. [05166]</t>
  </si>
  <si>
    <t>Deducciones por donativos a entidades sin fines de lucro. Ley 49/2002. Donaciones para actividades prioritarias de mecenazgo y otras con derecho a deducción incrementada. 2018. Con reiteración de donaciones a una misma entidad. Límite año 2028/29. Deducción pendiente/ generada [05167]</t>
  </si>
  <si>
    <t>Deducciones por donativos a entidades sin fines de lucro. Ley 49/2002. Donaciones para actividades prioritarias de mecenazgo y otras con derecho a deducción incrementada. 2018. Con reiteración de donaciones a una misma entidad. Límite año 2028/29. Aplicado en esta liquidación. [05168]</t>
  </si>
  <si>
    <t>Deducciones por donativos a entidades sin fines de lucro. Ley 49/2002. Donaciones para actividades prioritarias de mecenazgo y otras con derecho a deducción incrementada. 2018. Con reiteración de donaciones a una misma entidad. Límite año 2028/29. Pendiente de aplicación en períodos futuros. [05169]</t>
  </si>
  <si>
    <t>Deducciones por donativos a entidades sin fines de lucro. Ley 49/2002. Donaciones para actividades prioritarias de mecenazgo y otras con derecho a deducción incrementada. 2019. Sin reiteración de donaciones a una misma entidad. Límite año 2029/30. Deducción pendiente/ generada [05170]</t>
  </si>
  <si>
    <t>Deducciones por donativos a entidades sin fines de lucro. Ley 49/2002. Donaciones para actividades prioritarias de mecenazgo y otras con derecho a deducción incrementada. 2019. Sin reiteración de donaciones a una misma entidad. Límite año 2029/30. Aplicado en esta liquidación. [05171]</t>
  </si>
  <si>
    <t>Deducciones por donativos a entidades sin fines de lucro. Ley 49/2002. Donaciones para actividades prioritarias de mecenazgo y otras con derecho a deducción incrementada. 2019. Sin reiteración de donaciones a una misma entidad. Límite año 2029/30. Pendiente de aplicación en períodos futuros. [05172]</t>
  </si>
  <si>
    <t>Deducciones por donativos a entidades sin fines de lucro. Ley 49/2002. Donaciones para actividades prioritarias de mecenazgo y otras con derecho a deducción incrementada. 2019. Con reiteración de donaciones a una misma entidad. Límite año 2029/30. Deducción pendiente/ generada [05173]</t>
  </si>
  <si>
    <t>Deducciones por donativos a entidades sin fines de lucro. Ley 49/2002. Donaciones para actividades prioritarias de mecenazgo y otras con derecho a deducción incrementada. 2019. Con reiteración de donaciones a una misma entidad. Límite año 2029/30. Aplicado en esta liquidación. [05174]</t>
  </si>
  <si>
    <t>Deducciones por donativos a entidades sin fines de lucro. Ley 49/2002. Donaciones para actividades prioritarias de mecenazgo y otras con derecho a deducción incrementada. 2019. Con reiteración de donaciones a una misma entidad. Límite año 2029/30. Pendiente de aplicación en períodos futuros. [05175]</t>
  </si>
  <si>
    <t>Deducciones por donativos a entidades sin fines de lucro. Ley 49/2002. Donaciones para actividades prioritarias de mecenazgo y otras con derecho a deducción incrementada. 2020. Sin reiteración de donaciones a una misma entidad. Límite año 2030/31. Deducción pendiente/ generada [05176]</t>
  </si>
  <si>
    <t>Deducciones por donativos a entidades sin fines de lucro. Ley 49/2002. Donaciones para actividades prioritarias de mecenazgo y otras con derecho a deducción incrementada. 2020. Sin reiteración de donaciones a una misma entidad. Límite año 2030/31. Aplicado en esta liquidación. [05177]</t>
  </si>
  <si>
    <t>Deducciones por donativos a entidades sin fines de lucro. Ley 49/2002. Donaciones para actividades prioritarias de mecenazgo y otras con derecho a deducción incrementada. 2020. Sin reiteración de donaciones a una misma entidad. Límite año 2030/31. Pendiente de aplicación en períodos futuros. [05178]</t>
  </si>
  <si>
    <t>Deducciones por donativos a entidades sin fines de lucro. Ley 49/2002. Donaciones para actividades prioritarias de mecenazgo y otras con derecho a deducción incrementada. 2020. Con reiteración de donaciones a una misma entidad. Límite año 2030/31. Deducción pendiente/ generada [05179]</t>
  </si>
  <si>
    <t>Deducciones por donativos a entidades sin fines de lucro. Ley 49/2002. Donaciones para actividades prioritarias de mecenazgo y otras con derecho a deducción incrementada. 2020. Con reiteración de donaciones a una misma entidad. Límite año 2030/31. Aplicado en esta liquidación. [05180]</t>
  </si>
  <si>
    <t>Deducciones por donativos a entidades sin fines de lucro. Ley 49/2002. Donaciones para actividades prioritarias de mecenazgo y otras con derecho a deducción incrementada. 2020. Con reiteración de donaciones a una misma entidad. Límite año 2030/31. Pendiente de aplicación en períodos futuros. [05181]</t>
  </si>
  <si>
    <t>Deducciones por donativos a entidades sin fines de lucro. Ley 49/2002. Donaciones para actividades prioritarias de mecenazgo y otras con derecho a deducción incrementada. 2021. Sin reiteración de donaciones a una misma entidad. Límite año 2031/32. Deducción pendiente/ generada [05182]</t>
  </si>
  <si>
    <t>Deducciones por donativos a entidades sin fines de lucro. Ley 49/2002. Donaciones para actividades prioritarias de mecenazgo y otras con derecho a deducción incrementada. 2021. Sin reiteración de donaciones a una misma entidad. Límite año 2031/32. Aplicado en esta liquidación. [05183]</t>
  </si>
  <si>
    <t>Deducciones por donativos a entidades sin fines de lucro. Ley 49/2002. Donaciones para actividades prioritarias de mecenazgo y otras con derecho a deducción incrementada. 2021. Sin reiteración de donaciones a una misma entidad. Límite año 2031/32. Pendiente de aplicación en períodos futuros. [05451]</t>
  </si>
  <si>
    <t>Deducciones por donativos a entidades sin fines de lucro. Ley 49/2002. Donaciones para actividades prioritarias de mecenazgo y otras con derecho a deducción incrementada. 2021. Con reiteración de donaciones a una misma entidad. Límite año 2031/32. Deducción pendiente/ generada [05452]</t>
  </si>
  <si>
    <t>Deducciones por donativos a entidades sin fines de lucro. Ley 49/2002. Donaciones para actividades prioritarias de mecenazgo y otras con derecho a deducción incrementada. 2021. Con reiteración de donaciones a una misma entidad. Límite año 2031/32. Aplicado en esta liquidación. [05453]</t>
  </si>
  <si>
    <t>Deducciones por donativos a entidades sin fines de lucro. Ley 49/2002. Donaciones para actividades prioritarias de mecenazgo y otras con derecho a deducción incrementada. 2021. Con reiteración de donaciones a una misma entidad. Límite año 2031/32. Pendiente de aplicación en períodos futuros. [05454]</t>
  </si>
  <si>
    <t>Deducciones por donativos a entidades sin fines de lucro. Ley 49/2002. Donaciones para actividades prioritarias de mecenazgo y otras con derecho a deducción incrementada. 2022. Sin reiteración de donaciones a una misma entidad. Límite año 2032/33. Deducción pendiente/ generada [07475]</t>
  </si>
  <si>
    <t>Deducciones por donativos a entidades sin fines de lucro. Ley 49/2002. Donaciones para actividades prioritarias de mecenazgo y otras con derecho a deducción incrementada. 2022. Sin reiteración de donaciones a una misma entidad. Límite año 2032/33. Aplicado en esta liquidación. [07476]</t>
  </si>
  <si>
    <t>Deducciones por donativos a entidades sin fines de lucro. Ley 49/2002. Donaciones para actividades prioritarias de mecenazgo y otras con derecho a deducción incrementada. 2022. Sin reiteración de donaciones a una misma entidad. Límite año 2032/33. Pendiente de aplicación en períodos futuros. [07477]</t>
  </si>
  <si>
    <t>Deducciones por donativos a entidades sin fines de lucro. Ley 49/2002. Donaciones para actividades prioritarias de mecenazgo y otras con derecho a deducción incrementada. 2022.Con reiteración de donaciones a una misma entidad. Límite año 2032/33. Deducción pendiente/ generada [07478]</t>
  </si>
  <si>
    <t>Deducciones por donativos a entidades sin fines de lucro. Ley 49/2002. Donaciones para actividades prioritarias de mecenazgo y otras con derecho a deducción incrementada.2022. Con reiteración de donaciones a una misma entidad. Límite año 2032/33. Aplicado en esta liquidación. [07479]</t>
  </si>
  <si>
    <t>Deducciones por donativos a entidades sin fines de lucro. Ley 49/2002. Donaciones para actividades prioritarias de mecenazgo y otras con derecho a deducción incrementada. 2022. Con reiteración de donaciones a una misma entidad. Límite año 2032/33. Pendiente de aplicación en períodos futuros. [07480]</t>
  </si>
  <si>
    <t>Deducciones por donativos a entidades sin fines de lucro. Ley 49/2002. Donaciones para actividades prioritarias de mecenazgo y otras con derecho a deducción incrementada. 2023. Sin reiteración de donaciones a una misma entidad. Límite año 2033/34. Deducción pendiente/ generada [07875]</t>
  </si>
  <si>
    <t>Deducciones por donativos a entidades sin fines de lucro. Ley 49/2002. Donaciones para actividades prioritarias de mecenazgo y otras con derecho a deducción incrementada. 2023. Sin reiteración de donaciones a una misma entidad. Límite año 2033/34. Aplicado en esta liquidación. [07876]</t>
  </si>
  <si>
    <t>Deducciones por donativos a entidades sin fines de lucro. Ley 49/2002. Donaciones para actividades prioritarias de mecenazgo y otras con derecho a deducción incrementada. 2023. Sin reiteración de donaciones a una misma entidad. Límite año 2033/34. Pendiente de aplicación en períodos futuros. [07877]</t>
  </si>
  <si>
    <t>Deducciones por donativos a entidades sin fines de lucro. Ley 49/2002. Donaciones para actividades prioritarias de mecenazgo y otras con derecho a deducción incrementada. 2023. Con reiteración de donaciones a una misma entidad. Límite año 2033/34. Deducción pendiente/ generada [07878]</t>
  </si>
  <si>
    <t>Deducciones por donativos a entidades sin fines de lucro. Ley 49/2002. Donaciones para actividades prioritarias de mecenazgo y otras con derecho a deducción incrementada. 2023. Con reiteración de donaciones a una misma entidad. Límite año 2033/34. Aplicado en esta liquidación. [07879]</t>
  </si>
  <si>
    <t>Deducciones por donativos a entidades sin fines de lucro. Ley 49/2002. Donaciones para actividades prioritarias de mecenazgo y otras con derecho a deducción incrementada. 2023. Con reiteración de donaciones a una misma entidad. Límite año 2033/34. Pendiente de aplicación en períodos futuros. [07880]</t>
  </si>
  <si>
    <t>Deducciones I + D + i excluidas de límite. Opción art. 39.2 LIS. 2015: Investigación y desarrollo (CTE). Deducción pendiente [06200]</t>
  </si>
  <si>
    <t>Deducciones I + D + i excluidas de límite. Opción art. 39.2 LIS. 2016: Investigación y desarrollo (CTE). Deducción pendiente [02464]</t>
  </si>
  <si>
    <t>Deducciones I + D + i excluidas de límite. Opción art. 39.2 LIS. 2017: Investigación y desarrollo (CTE). Deducción pendiente [00926]</t>
  </si>
  <si>
    <t>Deducciones I + D + i excluidas de límite. Opción art. 39.2 LIS. 2018: Investigación y desarrollo (CTE). Deducción pendiente [03781]</t>
  </si>
  <si>
    <t>Deducciones I + D + i excluidas de límite. Opción art. 39.2 LIS. 2019: Investigación y desarrollo (CTE). Deducción pendiente [02097]</t>
  </si>
  <si>
    <t>Deducciones I + D + i excluidas de límite. Opción art. 39.2 LIS. 2019: Investigación y desarrollo (CTE). Abono por insuficiencia de cuota [02100]</t>
  </si>
  <si>
    <t>Deducciones I + D + i excluidas de límite. Opción art. 39.2 LIS. 2020: Investigación y desarrollo (CTE). Deducción pendiente [04249]</t>
  </si>
  <si>
    <t>Deducciones I + D + i excluidas de límite. Opción art. 39.2 LIS. 2020: Investigación y desarrollo (CTE). Abono por insuficiencia de cuota [04252]</t>
  </si>
  <si>
    <t>Deducciones por donativos a entidades sin fines de lucro. Ley 49/2002. Donaciones de carácter general. 2015. Límite 2025/2026. Sin reiteración de donaciones a una misma entidad. Deducción pendiente/ generada [03173]</t>
  </si>
  <si>
    <t>Deducciones por donativos a entidades sin fines de lucro. Ley 49/2002. Donaciones de carácter general. 2015. Límite 2025/2026. Sin reiteración de donaciones a una misma entidad. Aplicado en esta liquidación. [03174]</t>
  </si>
  <si>
    <t>Deducciones por donativos a entidades sin fines de lucro. Ley 49/2002. Donaciones de carácter general. 2015. Límite 2025/2026. Con reiteración de donaciones a una misma entidad. Deducción pendiente/ generada [03176]</t>
  </si>
  <si>
    <t>Deducciones por donativos a entidades sin fines de lucro. Ley 49/2002. Donaciones de carácter general. 2015. Límite 2025/2026. Con reiteración de donaciones a una misma entidad. Aplicado en esta liquidación. [03177]</t>
  </si>
  <si>
    <t>Deducciones por donativos a entidades sin fines de lucro. Ley 49/2002. Donaciones de carácter general. 2016. Límite 2026/2027. Sin reiteración de donaciones a una misma entidad. Deducción pendiente/ generada [03197]</t>
  </si>
  <si>
    <t>Deducciones por donativos a entidades sin fines de lucro. Ley 49/2002. Donaciones de carácter general. 2016. Límite 2026/2027. Sin reiteración de donaciones a una misma entidad. Aplicado en esta liquidación. [03198]</t>
  </si>
  <si>
    <t>Deducciones por donativos a entidades sin fines de lucro. Ley 49/2002. Donaciones de carácter general. 2016. Límite 2026/2027. Sin reiteración de donaciones a una misma entidad. Pendiente de aplicación en períodos futuros. [03199]</t>
  </si>
  <si>
    <t>Deducciones por donativos a entidades sin fines de lucro. Ley 49/2002. Donaciones de carácter general. 2016. Límite 2026/2027. Con reiteración de donaciones a una misma entidad. Deducción pendiente/ generada [03200]</t>
  </si>
  <si>
    <t>Deducciones por donativos a entidades sin fines de lucro. Ley 49/2002. Donaciones de carácter general. 2016. Límite 2026/2027. Con reiteración de donaciones a una misma entidad. Aplicado en esta liquidación. [03201]</t>
  </si>
  <si>
    <t>Deducciones por donativos a entidades sin fines de lucro. Ley 49/2002. Donaciones de carácter general. 2016. Límite 2026/2027. Con reiteración de donaciones a una misma entidad. Pendiente de aplicación en períodos futuros. [03202]</t>
  </si>
  <si>
    <t>Deducciones por donativos a entidades sin fines de lucro. Ley 49/2002. Donaciones de carácter general. 2017. Límite 2027/2028. Sin reiteración de donaciones a una misma entidad. Deducción pendiente/ generada [03203]</t>
  </si>
  <si>
    <t>Deducciones por donativos a entidades sin fines de lucro. Ley 49/2002. Donaciones de carácter general. 2017. Límite 2027/2028. Sin reiteración de donaciones a una misma entidad. Aplicado en esta liquidación. [03204]</t>
  </si>
  <si>
    <t>Deducciones por donativos a entidades sin fines de lucro. Ley 49/2002. Donaciones de carácter general. 2017. Límite 2027/2028. Sin reiteración de donaciones a una misma entidad. Pendiente de aplicación en períodos futuros. [03205]</t>
  </si>
  <si>
    <t>Deducciones por donativos a entidades sin fines de lucro. Ley 49/2002. Donaciones de carácter general. 2017. Límite 2027/2028. Con reiteración de donaciones a una misma entidad. Deducción pendiente/ generada [03206]</t>
  </si>
  <si>
    <t>Deducciones por donativos a entidades sin fines de lucro. Ley 49/2002. Donaciones de carácter general. 2017. Límite 2027/2028. Con reiteración de donaciones a una misma entidad. Aplicado en esta liquidación. [03207]</t>
  </si>
  <si>
    <t>Deducciones por donativos a entidades sin fines de lucro. Ley 49/2002. Donaciones de carácter general. 2017. Límite 2027/2028. Con reiteración de donaciones a una misma entidad. Pendiente de aplicación en períodos futuros. [03208]</t>
  </si>
  <si>
    <t>Deducciones por donativos a entidades sin fines de lucro. Ley 49/2002. Donaciones de carácter general. 2018. Límite 2028/2029. Sin reiteración de donaciones a una misma entidad. Deducción pendiente/ generada [03209]</t>
  </si>
  <si>
    <t>Deducciones por donativos a entidades sin fines de lucro. Ley 49/2002. Donaciones de carácter general. 2018. Límite 2028/2029.Sin reiteración de donaciones a una misma entidad. Aplicado en esta liquidación. [03210]</t>
  </si>
  <si>
    <t>Deducciones por donativos a entidades sin fines de lucro. Ley 49/2002. Donaciones de carácter general. 2018. Límite 2028/2029.Sin reiteración de donaciones a una misma entidad. Pendiente de aplicación en períodos futuros. [03211]</t>
  </si>
  <si>
    <t>Deducciones por donativos a entidades sin fines de lucro. Ley 49/2002. Donaciones de carácter general. 2018. Límite 2028/2029. Con reiteración de donaciones a una misma entidad. Deducción pendiente/ generada [03212]</t>
  </si>
  <si>
    <t>Deducciones por donativos a entidades sin fines de lucro. Ley 49/2002. Donaciones de carácter general. 2018. Límite 2028/2029. Con reiteración de donaciones a una misma entidad. Aplicado en esta liquidación. [03213]</t>
  </si>
  <si>
    <t>Deducciones por donativos a entidades sin fines de lucro. Ley 49/2002. Donaciones de carácter general. 2018. Límite 2028/2029. Con reiteración de donaciones a una misma entidad. Pendiente de aplicación en períodos futuros. [03214]</t>
  </si>
  <si>
    <t>Deducciones por donativos a entidades sin fines de lucro. Ley 49/2002. Donaciones de carácter general. 2019. Límite 2029/2030. Sin reiteración de donaciones a una misma entidad. Deducción pendiente/ generada [03215]</t>
  </si>
  <si>
    <t>Deducciones por donativos a entidades sin fines de lucro. Ley 49/2002. Donaciones de carácter general. 2019. Límite 2029/2030. Sin reiteración de donaciones a una misma entidad. Aplicado en esta liquidación. [03216]</t>
  </si>
  <si>
    <t>Deducciones por donativos a entidades sin fines de lucro. Ley 49/2002. Donaciones de carácter general. 2019. Límite 2029/2030. Sin reiteración de donaciones a una misma entidad. Pendiente de aplicación en períodos futuros. [03217]</t>
  </si>
  <si>
    <t>Deducciones por donativos a entidades sin fines de lucro. Ley 49/2002. Donaciones de carácter general. 2019. Límite 2029/2030. Con reiteración de donaciones a una misma entidad. Deducción pendiente/ generada [03218]</t>
  </si>
  <si>
    <t>Deducciones por donativos a entidades sin fines de lucro. Ley 49/2002. Donaciones de carácter general. 2019. Límite 2029/2030. Con reiteración de donaciones a una misma entidad. Aplicado en esta liquidación. [03219]</t>
  </si>
  <si>
    <t>Deducciones por donativos a entidades sin fines de lucro. Ley 49/2002. Donaciones de carácter general. 2019. Límite 2029/2030. Con reiteración de donaciones a una misma entidad. Pendiente de aplicación en períodos futuros. [03220]</t>
  </si>
  <si>
    <t>Deducciones por donativos a entidades sin fines de lucro. Ley 49/2002. Donaciones de carácter general. 2020. Límite 2030/2031. Sin reiteración de donaciones a una misma entidad. Deducción pendiente/ generada [03221]</t>
  </si>
  <si>
    <t>Deducciones por donativos a entidades sin fines de lucro. Ley 49/2002. Donaciones de carácter general. 2020. Límite 2030/2031. Sin reiteración de donaciones a una misma entidad. Aplicado en esta liquidación. [03222]</t>
  </si>
  <si>
    <t>Deducciones por donativos a entidades sin fines de lucro. Ley 49/2002. Donaciones de carácter general. 2020. Límite 2030/2031. Sin reiteración de donaciones a una misma entidad. Pendiente de aplicación en períodos futuros. [03223]</t>
  </si>
  <si>
    <t>Deducciones por donativos a entidades sin fines de lucro. Ley 49/2002. Donaciones de carácter general. 2020. Límite 2030/2031. Con reiteración de donaciones a una misma entidad. Deducción pendiente/ generada [03224]</t>
  </si>
  <si>
    <t>Deducciones por donativos a entidades sin fines de lucro. Ley 49/2002. Donaciones de carácter general. 2020. Límite 2030/2031. Con reiteración de donaciones a una misma entidad. Aplicado en esta liquidación. [03225]</t>
  </si>
  <si>
    <t>Deducciones por donativos a entidades sin fines de lucro. Ley 49/2002. Donaciones de carácter general. 2020. Límite 2030/2031. Con reiteración de donaciones a una misma entidad. Pendiente de aplicación en períodos futuros. [03226]</t>
  </si>
  <si>
    <t>Deducciones por donativos a entidades sin fines de lucro. Ley 49/2002. Donaciones de carácter general. 2021. Límite 2031/2032. Sin reiteración de donaciones a una misma entidad. Deducción pendiente/ generada [03227]</t>
  </si>
  <si>
    <t>Deducciones por donativos a entidades sin fines de lucro. Ley 49/2002. Donaciones de carácter general. 2021. Límite 2031/2032. Sin reiteración de donaciones a una misma entidad. Aplicado en esta liquidación. [03228]</t>
  </si>
  <si>
    <t>Deducciones por donativos a entidades sin fines de lucro. Ley 49/2002. Donaciones de carácter general. 2021. Límite 2031/2032. Sin reiteración de donaciones a una misma entidad. Pendiente de aplicación en períodos futuros. [03229]</t>
  </si>
  <si>
    <t>Deducciones por donativos a entidades sin fines de lucro. Ley 49/2002. Donaciones de carácter general. 2021. Límite 2031/2032. Con reiteración de donaciones a una misma entidad. Deducción pendiente/ generada [03230]</t>
  </si>
  <si>
    <t>Deducciones por donativos a entidades sin fines de lucro. Ley 49/2002. Donaciones de carácter general. 2021. Límite 2031/2032. Con reiteración de donaciones a una misma entidad. Aplicado en esta liquidación. [03231]</t>
  </si>
  <si>
    <t>Deducciones por donativos a entidades sin fines de lucro. Ley 49/2002. Donaciones de carácter general. 2021. Límite 2031/2032. Con reiteración de donaciones a una misma entidad. Pendiente de aplicación en períodos futuros. [03232]</t>
  </si>
  <si>
    <t>Deducciones por donativos a entidades sin fines de lucro. Ley 49/2002. Donaciones de carácter general. 2022. Límite 2032/2033. Sin reiteración de donaciones a una misma entidad. Deducción pendiente/ generada [07469]</t>
  </si>
  <si>
    <t>Deducciones por donativos a entidades sin fines de lucro. Ley 49/2002. Donaciones de carácter general. 2022. Límite 2032/2033. Sin reiteración de donaciones a una misma entidad. Aplicado en esta liquidación. [07470]</t>
  </si>
  <si>
    <t>Deducciones por donativos a entidades sin fines de lucro. Ley 49/2002. Donaciones de carácter general. 2022. Límite 2032/2033. Sin reiteración de donaciones a una misma entidad. Pendiente de aplicación en períodos futuros. [07471]</t>
  </si>
  <si>
    <t>Deducciones por donativos a entidades sin fines de lucro. Ley 49/2002. Donaciones de carácter general. 2022. Límite 2032/2033. Con reiteración de donaciones a una misma entidad. Deducción pendiente/ generada [07472]</t>
  </si>
  <si>
    <t>Deducciones por donativos a entidades sin fines de lucro. Ley 49/2002. Donaciones de carácter general. 2022. Límite 2032/2033. Con reiteración de donaciones a una misma entidad. Aplicado en esta liquidación. [07473]</t>
  </si>
  <si>
    <t>Deducciones por donativos a entidades sin fines de lucro. Ley 49/2002. Donaciones de carácter general. 2022. Límite 2032/2033. Con reiteración de donaciones a una misma entidad. Pendiente de aplicación en períodos futuros. [07474]</t>
  </si>
  <si>
    <t>Deducciones por donativos a entidades sin fines de lucro. Ley 49/2002. Donaciones de carácter general. 2023. Límite 2033/2034. Sin reiteración de donaciones a una misma entidad. Deducción pendiente/ generada [07869]</t>
  </si>
  <si>
    <t>Deducciones por donativos a entidades sin fines de lucro. Ley 49/2002. Donaciones de carácter general. 2023. Límite 2033/2034. Sin reiteración de donaciones a una misma entidad. Aplicado en esta liquidación. [07870]</t>
  </si>
  <si>
    <t>Deducciones por donativos a entidades sin fines de lucro. Ley 49/2002. Donaciones de carácter general. 2023. Límite 2033/2034. Sin reiteración de donaciones a una misma entidad. Pendiente de aplicación en períodos futuros. [07871]</t>
  </si>
  <si>
    <t>Deducciones por donativos a entidades sin fines de lucro. Ley 49/2002. Donaciones de carácter general. 2023. Límite 2033/2034. Con reiteración de donaciones a una misma entidad. Deducción pendiente/ generada [07872]</t>
  </si>
  <si>
    <t>Deducciones por donativos a entidades sin fines de lucro. Ley 49/2002. Donaciones de carácter general. 2023. Límite 2033/2034. Con reiteración de donaciones a una misma entidad. Aplicado en esta liquidación. [07873]</t>
  </si>
  <si>
    <t>Deducciones por donativos a entidades sin fines de lucro. Ley 49/2002. Donaciones de carácter general. 2023. Límite 2033/2034. Con reiteración de donaciones a una misma entidad. Pendiente de aplicación en períodos futuros. [07874]</t>
  </si>
  <si>
    <t>Deducciones I + D + i excluidas de límite. Opción art. 39.2 LIS. 2018: Innovación tecnológica (ITE). Deducción pendiente [03785]</t>
  </si>
  <si>
    <t>Deducciones I + D + i excluidas de límite. Opción art. 39.2 LIS. 2018: Investigación y desarrollo (CTE). Importe deducible en cuota [03783]</t>
  </si>
  <si>
    <t>Deducciones I + D + i excluidas de límite. Opción art. 39.2 LIS. 2018: Investigación y desarrollo (CTE). Abono por insuficiencia de cuota [03784]</t>
  </si>
  <si>
    <t xml:space="preserve"> Deducciones para incentivar determinadas actividades (Cap. IV Tít. VI y DT 24.3LIS). Ejercicio 2022:Suma de deducciones excepto I+D+i y TAP. Per. ant.: Deducc. pendiente [07497]</t>
  </si>
  <si>
    <t xml:space="preserve"> Deducciones para incentivar determinadas actividades (Cap. IV Tít. VI y DT 24.3LIS). Ejercicio 2022:nvestigación y desarrollo (CT). Per. ant.: Deducc. pendiente [07500]</t>
  </si>
  <si>
    <t xml:space="preserve"> Deducciones para incentivar determinadas actividades (Cap. IV Tít. VI y DT 24.3LIS). Ejercicio2022: Inversiones en territ. África Occidental y gastos de propaganda y publicidad (art. 27 bis Ley 19/1994) (TAP).Per. ant.: Deducc. pendiente [07655]</t>
  </si>
  <si>
    <t xml:space="preserve"> Deducciones para incentivar determinadas actividades (Cap. IV Tít. VI y DT 24.3LIS). Ejercicio 2023: Suma de deducciones excepto I+D+i y TAP. Per. ant.: Deducc. pendiente [07897]</t>
  </si>
  <si>
    <t xml:space="preserve"> Deducciones para incentivar determinadas actividades (Cap. IV Tít. VI y DT 24.3LIS). Ejercicio2022 : Innovación tecnológica (IT). Per. ant.: Deducc. pendiente [07503]</t>
  </si>
  <si>
    <t>Deducciones para incentivar determinadas actividades (Cap. IV Tít. VI y DT 24.3LIS). Ejercicio 2023: Investigación y desarrollo (CT). Per. ant.: Deducc. pendiente [07900]</t>
  </si>
  <si>
    <t xml:space="preserve"> Deducciones para incentivar determinadas actividades (Cap. IV Tít. VI y DT 24.3LIS). Ejercicio 2023: Innovación tecnológica (IT). Per. ant.: Deducc. pendiente [07903]</t>
  </si>
  <si>
    <t>Deducciones para incentivar determinadas actividades (Cap. IV Tít. VI y DT 24.3LIS). 2021: Innovación Tecnológica (IT). Per. ant.: Deducc. pendiente [05783]</t>
  </si>
  <si>
    <t>Deducciones para incentivar determinadas actividades (Cap. IV Tít. VI y DT 24.3LIS). 2021: Investigación y desarrollo (CT). Per. ant.: Deducc. pendiente  [05780]</t>
  </si>
  <si>
    <t>Deducciones para incentivar determinadas actividades (Cap. IV Tít. VI y DT 24.3LIS). Ejercicio 2021: Suma de deducciones excepto I+D+i y TAP. Per. ant.: Deducc. pendiente [07718]</t>
  </si>
  <si>
    <t>Deducciones por donativos a entidades sin fines de lucro. Ley 49/2002. Donaciones de carácter general. 2015. Sin reiteración de donaciones a una misma entidad. Límite año 2025/26. Deducción pendiente/ generada [05871]</t>
  </si>
  <si>
    <t>Deducciones por donativos a entidades sin fines de lucro. Ley 49/2002. Donaciones de carácter general. 2015. Sin reiteración de donaciones a una misma entidad. Límite año 2025/26. Aplicado en esta liquidación. [05872]</t>
  </si>
  <si>
    <t>Deducciones por donativos a entidades sin fines de lucro. Ley 49/2002. Donaciones de carácter general. 2015. Con reiteración de donaciones a una misma entidad. Límite año 2025/26. Deducción pendiente/ generada [05931]</t>
  </si>
  <si>
    <t>Deducciones por donativos a entidades sin fines de lucro. Ley 49/2002. Donaciones de carácter general. 2015. Con reiteración de donaciones a una misma entidad. Límite año 2025/26. Aplicado en esta liquidación. [05932]</t>
  </si>
  <si>
    <t>Deducciones por donativos a entidades sin fines de lucro. Ley 49/2002. Donaciones de carácter general. 2016. Sin reiteración de donaciones a una misma entidad. Límite año 2026/27. Deducción pendiente/ generada [05934]</t>
  </si>
  <si>
    <t>Deducciones por donativos a entidades sin fines de lucro. Ley 49/2002. Donaciones de carácter general. 2016. Sin reiteración de donaciones a una misma entidad. Límite año 2026/27. Aplicado en esta liquidación. [05935]</t>
  </si>
  <si>
    <t>Deducciones por donativos a entidades sin fines de lucro. Ley 49/2002. Donaciones de carácter general. 2016. Sin reiteración de donaciones a una misma entidad. Límite año 2026/27. Pendiente de aplicación en períodos futuros. [05939]</t>
  </si>
  <si>
    <t>Deducciones por donativos a entidades sin fines de lucro. Ley 49/2002. Donaciones de carácter general. 2016. Con reiteración de donaciones a una misma entidad. Límite año 2026/27. Deducción pendiente/ generada [05940]</t>
  </si>
  <si>
    <t>Deducciones por donativos a entidades sin fines de lucro. Ley 49/2002. Donaciones de carácter general. 2016. Con reiteración de donaciones a una misma entidad. Límite año 2026/27. Aplicado en esta liquidación. [05941]</t>
  </si>
  <si>
    <t>Deducciones por donativos a entidades sin fines de lucro. Ley 49/2002. Donaciones de carácter general. 2016. Con reiteración de donaciones a una misma entidad. Límite año 2026/27. Pendiente de aplicación en períodos futuros. [05942]</t>
  </si>
  <si>
    <t>Deducciones por donativos a entidades sin fines de lucro. Ley 49/2002. Donaciones de carácter general. 2017. Sin reiteración de donaciones a una misma entidad. Límite año 2027/28. Deducción pendiente/ generada [05943]</t>
  </si>
  <si>
    <t>Deducciones por donativos a entidades sin fines de lucro. Ley 49/2002. Donaciones de carácter general. 2017. Sin reiteración de donaciones a una misma entidad. Límite año 2027/28. Aplicado en esta liquidación. [05944]</t>
  </si>
  <si>
    <t>Deducciones por donativos a entidades sin fines de lucro. Ley 49/2002. Donaciones de carácter general. 2017. Sin reiteración de donaciones a una misma entidad. Límite año 2027/28. Pendiente de aplicación en períodos futuros. [05945]</t>
  </si>
  <si>
    <t>Deducciones por donativos a entidades sin fines de lucro. Ley 49/2002. Donaciones de carácter general. 2017. Con reiteración de donaciones a una misma entidad. Límite año 2027/28. Deducción pendiente/ generada [05946]</t>
  </si>
  <si>
    <t>Deducciones por donativos a entidades sin fines de lucro. Ley 49/2002. Donaciones de carácter general. 2017. Con reiteración de donaciones a una misma entidad. Límite año 2027/28. Aplicado en esta liquidación. [05947]</t>
  </si>
  <si>
    <t>Deducciones por donativos a entidades sin fines de lucro. Ley 49/2002. Donaciones de carácter general. 2017. Con reiteración de donaciones a una misma entidad. Límite año 2027/28. Pendiente de aplicación en períodos futuros. [05948]</t>
  </si>
  <si>
    <t>Deducciones por donativos a entidades sin fines de lucro. Ley 49/2002. Donaciones de carácter general. 2018. Sin reiteración de donaciones a una misma entidad. Límite año 2028/29. Deducción pendiente/ generada [05949]</t>
  </si>
  <si>
    <t>Deducciones por donativos a entidades sin fines de lucro. Ley 49/2002. Donaciones de carácter general. 2018. Sin reiteración de donaciones a una misma entidad. Límite año 2028/29. Aplicado en esta liquidación. [05950]</t>
  </si>
  <si>
    <t>Deducciones por donativos a entidades sin fines de lucro. Ley 49/2002. Donaciones de carácter general. 2018. Sin reiteración de donaciones a una misma entidad. Límite año 2028/29. Pendiente de aplicación en períodos futuros. [05951]</t>
  </si>
  <si>
    <t>Deducciones por donativos a entidades sin fines de lucro. Ley 49/2002. Donaciones de carácter general. 2018. Con reiteración de donaciones a una misma entidad. Límite año 2028/29. Deducción pendiente/ generada [05952]</t>
  </si>
  <si>
    <t>Deducciones por donativos a entidades sin fines de lucro. Ley 49/2002. Donaciones de carácter general. 2018. Con reiteración de donaciones a una misma entidad. Límite año 2028/29. Aplicado en esta liquidación. [05953]</t>
  </si>
  <si>
    <t>Deducciones por donativos a entidades sin fines de lucro. Ley 49/2002. Donaciones de carácter general. 2019. Sin reiteración de donaciones a una misma entidad. Límite año 2029/30. Deducción pendiente/ generada [05955]</t>
  </si>
  <si>
    <t>Deducciones por donativos a entidades sin fines de lucro. Ley 49/2002. Donaciones de carácter general. 2019. Sin reiteración de donaciones a una misma entidad. Límite año 2029/30. Aplicado en esta liquidación. [05956]</t>
  </si>
  <si>
    <t>Deducciones por donativos a entidades sin fines de lucro. Ley 49/2002. Donaciones de carácter general. 2019. Sin reiteración de donaciones a una misma entidad. Límite año 2029/30. Pendiente de aplicación en períodos futuros. [05957]</t>
  </si>
  <si>
    <t>Deducciones por donativos a entidades sin fines de lucro. Ley 49/2002. Donaciones de carácter general. 2018. Con reiteración de donaciones a una misma entidad. Límite año 2028/29. Pendiente de aplicación en períodos futuros. [05954]</t>
  </si>
  <si>
    <t>Deducciones por donativos a entidades sin fines de lucro. Ley 49/2002. Donaciones de carácter general. 2019. Con reiteración de donaciones a una misma entidad. Límite año 2029/30. Deducción pendiente/ generada [05958]</t>
  </si>
  <si>
    <t>Deducciones por donativos a entidades sin fines de lucro. Ley 49/2002. Donaciones de carácter general. 2019. Con reiteración de donaciones a una misma entidad. Límite año 2029/30. Aplicado en esta liquidación. [05959]</t>
  </si>
  <si>
    <t>Deducciones por donativos a entidades sin fines de lucro. Ley 49/2002. Donaciones de carácter general. 2019. Con reiteración de donaciones a una misma entidad. Límite año 2029/30. Pendiente de aplicación en períodos futuros. [05960]</t>
  </si>
  <si>
    <t>Deducciones por donativos a entidades sin fines de lucro. Ley 49/2002. Donaciones de carácter general. 2020. Sin reiteración de donaciones a una misma entidad. Límite año 2030/31. Deducción pendiente/ generada [05961]</t>
  </si>
  <si>
    <t>Deducciones por donativos a entidades sin fines de lucro. Ley 49/2002. Donaciones de carácter general. 2020. Sin reiteración de donaciones a una misma entidad. Límite año 2030/31. Aplicado en esta liquidación. [05962]</t>
  </si>
  <si>
    <t>Deducciones por donativos a entidades sin fines de lucro. Ley 49/2002. Donaciones de carácter general. 2020. Sin reiteración de donaciones a una misma entidad. Límite año 2030/31. Pendiente de aplicación en períodos futuros. [05963]</t>
  </si>
  <si>
    <t>Deducciones por donativos a entidades sin fines de lucro. Ley 49/2002. Donaciones de carácter general. 2020. Con reiteración de donaciones a una misma entidad. Límite año 2030/31. Deducción pendiente/ generada [05964]</t>
  </si>
  <si>
    <t>Deducciones por donativos a entidades sin fines de lucro. Ley 49/2002. Donaciones de carácter general. 2020. Con reiteración de donaciones a una misma entidad. Límite año 2030/31. Aplicado en esta liquidación. [05965]</t>
  </si>
  <si>
    <t>Deducciones por donativos a entidades sin fines de lucro. Ley 49/2002. Donaciones de carácter general. 2020. Con reiteración de donaciones a una misma entidad. Límite año 2030/31. Pendiente de aplicación en períodos futuros. [05966]</t>
  </si>
  <si>
    <t>Deducciones por donativos a entidades sin fines de lucro. Ley 49/2002. Donaciones de carácter general. 2021. Sin reiteración de donaciones a una misma entidad. Límite año 2031/32. Deducción pendiente/ generada [05967]</t>
  </si>
  <si>
    <t>Deducciones por donativos a entidades sin fines de lucro. Ley 49/2002. Donaciones de carácter general. 2021. Sin reiteración de donaciones a una misma entidad. Límite año 2031/32. Aplicado en esta liquidación. [05968]</t>
  </si>
  <si>
    <t>Deducciones por donativos a entidades sin fines de lucro. Ley 49/2002. Donaciones de carácter general. 2021. Sin reiteración de donaciones a una misma entidad. Límite año 2031/32. Pendiente de aplicación en períodos futuros. [05969]</t>
  </si>
  <si>
    <t>Deducciones por donativos a entidades sin fines de lucro. Ley 49/2002. Donaciones de carácter general. 2021. Con reiteración de donaciones a una misma entidad. Límite año 2031/32. Deducción pendiente/ generada [05970]</t>
  </si>
  <si>
    <t>Deducciones por donativos a entidades sin fines de lucro. Ley 49/2002. Donaciones de carácter general. 2021. Con reiteración de donaciones a una misma entidad. Límite año 2031/32. Aplicado en esta liquidación. [05971]</t>
  </si>
  <si>
    <t>Deducciones por donativos a entidades sin fines de lucro. Ley 49/2002. Donaciones de carácter general. 2021. Con reiteración de donaciones a una misma entidad. Límite año 2031/32. Pendiente de aplicación en períodos futuros. [05998]</t>
  </si>
  <si>
    <t>Deducciones por donativos a entidades sin fines de lucro. Ley 49/2002. Donaciones de carácter general. 2022. Sin reiteración de donaciones a una misma entidad. Límite año 2032/33. Deducción pendiente/ generada [07554]</t>
  </si>
  <si>
    <t>Deducciones por donativos a entidades sin fines de lucro. Ley 49/2002. Donaciones de carácter general. 2022. Sin reiteración de donaciones a una misma entidad. Límite año 2032/33.Aplicado en esta liquidación. [07555]</t>
  </si>
  <si>
    <t>Deducciones por donativos a entidades sin fines de lucro. Ley 49/2002. Donaciones de carácter general. 2022. Sin reiteración de donaciones a una misma entidad. Límite año 2032/33. Pendiente de aplicación en períodos futuros. [07556]</t>
  </si>
  <si>
    <t>Deducciones por donativos a entidades sin fines de lucro. Ley 49/2002. Donaciones de carácter general. 2022. Con reiteración de donaciones a una misma entidad. Límite año 2032/33. Deducción pendiente/ generada [07557]</t>
  </si>
  <si>
    <t>Deducciones por donativos a entidades sin fines de lucro. Ley 49/2002. Donaciones de carácter general. 2022. Con reiteración de donaciones a una misma entidad. Límite año 2032/33. Aplicado en esta liquidación. [07558]</t>
  </si>
  <si>
    <t>Deducciones por donativos a entidades sin fines de lucro. Ley 49/2002. Donaciones de carácter general. 2022. Con reiteración de donaciones a una misma entidad. Límite año 2032/33. Pendiente de aplicación en períodos futuros. [07559]</t>
  </si>
  <si>
    <t>Deducciones por donativos a entidades sin fines de lucro. Ley 49/2002. Donaciones de carácter general. 2023. Sin reiteración de donaciones a una misma entidad. Límite año 2033/34. Deducción pendiente/ generada [07916]</t>
  </si>
  <si>
    <t>Deducciones por donativos a entidades sin fines de lucro. Ley 49/2002. Donaciones de carácter general. 2023. Sin reiteración de donaciones a una misma entidad. Límite año 2033/34. Aplicado en esta liquidación. [07917]</t>
  </si>
  <si>
    <t>Deducciones por donativos a entidades sin fines de lucro. Ley 49/2002. Donaciones de carácter general. 2023. Sin reiteración de donaciones a una misma entidad. Límite año 2033/34. Pendiente de aplicación en períodos futuros. [07918]</t>
  </si>
  <si>
    <t>Deducciones por donativos a entidades sin fines de lucro. Ley 49/2002. Donaciones de carácter general. 2023. Con reiteración de donaciones a una misma entidad. Límite año 2033/34. Deducción pendiente/ generada [07919]</t>
  </si>
  <si>
    <t>Deducciones por donativos a entidades sin fines de lucro. Ley 49/2002. Donaciones de carácter general. 2023. Con reiteración de donaciones a una misma entidad. Límite año 2033/34. Aplicado en esta liquidación. [07920]</t>
  </si>
  <si>
    <t>Deducciones por donativos a entidades sin fines de lucro. Ley 49/2002. Donaciones de carácter general. 2023. Con reiteración de donaciones a una misma entidad. Límite año 2033/34. Pendiente de aplicación en períodos futuros. [07921]</t>
  </si>
  <si>
    <t>Deducciones por donativos a entidades sin fines de lucro. Ley 49/2002. Donaciones para actividades prioritarias de mecenazgo y otras con derecho a deducción incrementada. 2016. Sin reiteración de donaciones a una misma entidad. Límite año 2026/27. Deducción pendiente/ generada [06079]</t>
  </si>
  <si>
    <t>Deducciones por donativos a entidades sin fines de lucro. Ley 49/2002. Donaciones para actividades prioritarias de mecenazgo y otras con derecho a deducción incrementada. 2016. Sin reiteración de donaciones a una misma entidad.  Límite año 2026/27. Aplicado en esta liquidación. [06080]</t>
  </si>
  <si>
    <t>Deducciones por donativos a entidades sin fines de lucro. Ley 49/2002. Donaciones para actividades prioritarias de mecenazgo y otras con derecho a deducción incrementada. 2016. Sin reiteración de donaciones a una misma entidad.  Límite año 2026/27.  Pendiente de aplicación en períodos futuros. [06081]</t>
  </si>
  <si>
    <t>Deducciones por donativos a entidades sin fines de lucro. Ley 49/2002. Donaciones para actividades prioritarias de mecenazgo y otras con derecho a deducción incrementada. 2016. Con reiteración de donaciones a una misma entidad.  Límite año 2026/27. Deducción pendiente/ generada [06082]</t>
  </si>
  <si>
    <t>Deducciones por donativos a entidades sin fines de lucro. Ley 49/2002. Donaciones para actividades prioritarias de mecenazgo y otras con derecho a deducción incrementada. 2016. Con reiteración de donaciones a una misma entidad.  Límite año 2026/27. Aplicado en esta liquidación. [06083]</t>
  </si>
  <si>
    <t>Deducciones por donativos a entidades sin fines de lucro. Ley 49/2002. Donaciones para actividades prioritarias de mecenazgo y otras con derecho a deducción incrementada. 2016. Con reiteración de donaciones a una misma entidad.  Límite año 2026/27. Pendiente de aplicación en períodos futuros. [06087]</t>
  </si>
  <si>
    <t>Deducciones por donativos a entidades sin fines de lucro. Ley 49/2002. Donaciones para actividades prioritarias de mecenazgo y otras con derecho a deducción incrementada. 2017. Sin reiteración de donaciones a una misma entidad.  Límite año 2027/28. Deducción pendiente/ generada [06088]</t>
  </si>
  <si>
    <t>Deducciones por donativos a entidades sin fines de lucro. Ley 49/2002. Donaciones para actividades prioritarias de mecenazgo y otras con derecho a deducción incrementada. 2017. Sin reiteración de donaciones a una misma entidad. Límite año 2027/28. Aplicado en esta liquidación. [06089]</t>
  </si>
  <si>
    <t>Deducciones por donativos a entidades sin fines de lucro. Ley 49/2002. Donaciones para actividades prioritarias de mecenazgo y otras con derecho a deducción incrementada. 2017. Sin reiteración de donaciones a una misma entidad. Límite año 2027/28. Pendiente de aplicación en períodos futuros. [06090]</t>
  </si>
  <si>
    <t>Deducciones por donativos a entidades sin fines de lucro. Ley 49/2002. Donaciones para actividades prioritarias de mecenazgo y otras con derecho a deducción incrementada. 2017. Con reiteración de donaciones a una misma entidad. Límite año 2027/28. Deducción pendiente/ generada [06091]</t>
  </si>
  <si>
    <t>Deducciones por donativos a entidades sin fines de lucro. Ley 49/2002. Donaciones para actividades prioritarias de mecenazgo y otras con derecho a deducción incrementada. 2017. Con reiteración de donaciones a una misma entidad. Límite año 2027/28. Aplicado en esta liquidación. [06092]</t>
  </si>
  <si>
    <t>Deducciones por donativos a entidades sin fines de lucro. Ley 49/2002. Donaciones para actividades prioritarias de mecenazgo y otras con derecho a deducción incrementada. 2017. Con reiteración de donaciones a una misma entidad. Límite año 2027/28. Pendiente de aplicación en períodos futuros. [06093]</t>
  </si>
  <si>
    <t>Deducciones por donativos a entidades sin fines de lucro. Ley 49/2002. Donaciones para actividades prioritarias de mecenazgo y otras con derecho a deducción incrementada. 2018. Sin reiteración de donaciones a una misma entidad. Límite año 2028/29. Deducción pendiente/ generada [06094]</t>
  </si>
  <si>
    <t>Deducciones por donativos a entidades sin fines de lucro. Ley 49/2002. Donaciones para actividades prioritarias de mecenazgo y otras con derecho a deducción incrementada. 2018. Sin reiteración de donaciones a una misma entidad.  Límite año 2028/29. Aplicado en esta liquidación. [06095]</t>
  </si>
  <si>
    <t>Deducciones por donativos a entidades sin fines de lucro. Ley 49/2002. Donaciones para actividades prioritarias de mecenazgo y otras con derecho a deducción incrementada. 2018. Sin reiteración de donaciones a una misma entidad. Límite año 2028/29. Pendiente de aplicación en períodos futuros. [06096]</t>
  </si>
  <si>
    <t>Deducciones por donativos a entidades sin fines de lucro. Ley 49/2002. Donaciones para actividades prioritarias de mecenazgo y otras con derecho a deducción incrementada. 2018. Con reiteración de donaciones a una misma entidad.  Límite año 2028/29. Deducción pendiente/ generada [06097]</t>
  </si>
  <si>
    <t>Deducciones por donativos a entidades sin fines de lucro. Ley 49/2002. Donaciones para actividades prioritarias de mecenazgo y otras con derecho a deducción incrementada. 2018. Con reiteración de donaciones a una misma entidad. Límite año 2028/29. Aplicado en esta liquidación. [06098]</t>
  </si>
  <si>
    <t>Deducciones por donativos a entidades sin fines de lucro. Ley 49/2002. Donaciones para actividades prioritarias de mecenazgo y otras con derecho a deducción incrementada. 2018. Con reiteración de donaciones a una misma entidad. Límite año 2028/29. Pendiente de aplicación en períodos futuros. [06099]</t>
  </si>
  <si>
    <t>Deducciones por donativos a entidades sin fines de lucro. Ley 49/2002. Donaciones para actividades prioritarias de mecenazgo y otras con derecho a deducción incrementada. 2019. Sin reiteración de donaciones a una misma entidad. Límite año 2029/30. Deducción pendiente/ generada [06100]</t>
  </si>
  <si>
    <t>Deducciones por donativos a entidades sin fines de lucro. Ley 49/2002. Donaciones para actividades prioritarias de mecenazgo y otras con derecho a deducción incrementada. 2019. Sin reiteración de donaciones a una misma entidad. Límite año 2029/30. Aplicado en esta liquidación. [06101]</t>
  </si>
  <si>
    <t>Deducciones por donativos a entidades sin fines de lucro. Ley 49/2002. Donaciones para actividades prioritarias de mecenazgo y otras con derecho a deducción incrementada. 2019. Sin reiteración de donaciones a una misma entidad. Límite año 2029/30. Pendiente de aplicación en períodos futuros. [06102]</t>
  </si>
  <si>
    <t>Deducciones por donativos a entidades sin fines de lucro. Ley 49/2002. Donaciones para actividades prioritarias de mecenazgo y otras con derecho a deducción incrementada. 2019. Con reiteración de donaciones a una misma entidad. Límite año 2029/30. Deducción pendiente/ generada [06103]</t>
  </si>
  <si>
    <t>Deducciones por donativos a entidades sin fines de lucro. Ley 49/2002. Donaciones para actividades prioritarias de mecenazgo y otras con derecho a deducción incrementada. 2019. Con reiteración de donaciones a una misma entidad. Límite año 2029/30. Aplicado en esta liquidación. [06104]</t>
  </si>
  <si>
    <t>Deducciones por donativos a entidades sin fines de lucro. Ley 49/2002. Donaciones para actividades prioritarias de mecenazgo y otras con derecho a deducción incrementada. 2019. Con reiteración de donaciones a una misma entidad. Límite año 2029/30. Pendiente de aplicación en períodos futuros. [06105]</t>
  </si>
  <si>
    <t>Deducciones por donativos a entidades sin fines de lucro. Ley 49/2002. Donaciones para actividades prioritarias de mecenazgo y otras con derecho a deducción incrementada. 2020. Sin reiteración de donaciones a una misma entidad. Límite año 2030/31. Deducción pendiente/ generada [06106]</t>
  </si>
  <si>
    <t>Deducciones por donativos a entidades sin fines de lucro. Ley 49/2002. Donaciones para actividades prioritarias de mecenazgo y otras con derecho a deducción incrementada. 2020. Sin reiteración de donaciones a una misma entidad. Límite año 2030/31. Aplicado en esta liquidación. [06107]</t>
  </si>
  <si>
    <t>Deducciones por donativos a entidades sin fines de lucro. Ley 49/2002. Donaciones para actividades prioritarias de mecenazgo y otras con derecho a deducción incrementada. 2020. Sin reiteración de donaciones a una misma entidad. Límite año 2030/31. Pendiente de aplicación en períodos futuros. [06108]</t>
  </si>
  <si>
    <t>Deducciones por donativos a entidades sin fines de lucro. Ley 49/2002. Donaciones para actividades prioritarias de mecenazgo y otras con derecho a deducción incrementada. 2020. Con reiteración de donaciones a una misma entidad. Límite año 2030/31. Deducción pendiente/ generada [06109]</t>
  </si>
  <si>
    <t>Deducciones por donativos a entidades sin fines de lucro. Ley 49/2002. Donaciones para actividades prioritarias de mecenazgo y otras con derecho a deducción incrementada. 2020. Con reiteración de donaciones a una misma entidad. Límite año 2030/31. Aplicado en esta liquidación. [06110]</t>
  </si>
  <si>
    <t>Deducciones por donativos a entidades sin fines de lucro. Ley 49/2002. Donaciones para actividades prioritarias de mecenazgo y otras con derecho a deducción incrementada. 2020. Con reiteración de donaciones a una misma entidad. Límite año 2030/31. Pendiente de aplicación en períodos futuros. [06111]</t>
  </si>
  <si>
    <t>Deducciones por donativos a entidades sin fines de lucro. Ley 49/2002. Donaciones para actividades prioritarias de mecenazgo y otras con derecho a deducción incrementada. 2021. Sin reiteración de donaciones a una misma entidad. Límite año 2031/32. Deducción pendiente/ generada [06112]</t>
  </si>
  <si>
    <t>Deducciones por donativos a entidades sin fines de lucro. Ley 49/2002. Donaciones para actividades prioritarias de mecenazgo y otras con derecho a deducción incrementada. 2021. Sin reiteración de donaciones a una misma entidad. Límite año 2031/32. Aplicado en esta liquidación. [06113]</t>
  </si>
  <si>
    <t>Deducciones por donativos a entidades sin fines de lucro. Ley 49/2002. Donaciones para actividades prioritarias de mecenazgo y otras con derecho a deducción incrementada. 2021. Sin reiteración de donaciones a una misma entidad. Límite año 2031/32. Pendiente de aplicación en períodos futuros. [06114]</t>
  </si>
  <si>
    <t>Deducciones por donativos a entidades sin fines de lucro. Ley 49/2002. Donaciones para actividades prioritarias de mecenazgo y otras con derecho a deducción incrementada. 2021. Con reiteración de donaciones a una misma entidad. Límite año 2031/32. Deducción pendiente/ generada [06115]</t>
  </si>
  <si>
    <t>Deducciones por donativos a entidades sin fines de lucro. Ley 49/2002. Donaciones para actividades prioritarias de mecenazgo y otras con derecho a deducción incrementada. 2021. Con reiteración de donaciones a una misma entidad. Límite año 2031/32.Aplicado en esta liquidación. [06116]</t>
  </si>
  <si>
    <t>Deducciones por donativos a entidades sin fines de lucro. Ley 49/2002. Donaciones para actividades prioritarias de mecenazgo y otras con derecho a deducción incrementada. 2021. Con reiteración de donaciones a una misma entidad. Límite año 2031/32. Pendiente de aplicación en períodos futuros. [06117]</t>
  </si>
  <si>
    <t>Deducciones por donativos a entidades sin fines de lucro. Ley 49/2002. Donaciones para actividades prioritarias de mecenazgo y otras con derecho a deducción incrementada. 2022. Sin reiteración de donaciones a una misma entidad.  Límite año 2032/33. Deducción pendiente/ generada [07560]</t>
  </si>
  <si>
    <t>Deducciones por donativos a entidades sin fines de lucro. Ley 49/2002. Donaciones para actividades prioritarias de mecenazgo y otras con derecho a deducción incrementada. 2022. Sin reiteración de donaciones a una misma entidad. Límite año 2032/33. Aplicado en esta liquidación. [07561]</t>
  </si>
  <si>
    <t>Deducciones por donativos a entidades sin fines de lucro. Ley 49/2002. Donaciones para actividades prioritarias de mecenazgo y otras con derecho a deducción incrementada. 2022. Sin reiteración de donaciones a una misma entidad. Límite año 2032/33. Pendiente de aplicación en períodos futuros. [07562]</t>
  </si>
  <si>
    <t>Deducciones por donativos a entidades sin fines de lucro. Ley 49/2002. Donaciones para actividades prioritarias de mecenazgo y otras con derecho a deducción incrementada. 2022. Con reiteración de donaciones a una misma entidad. Límite año 2032/33. Deducción pendiente/ generada [07563]</t>
  </si>
  <si>
    <t>Deducciones por donativos a entidades sin fines de lucro. Ley 49/2002. Donaciones para actividades prioritarias de mecenazgo y otras con derecho a deducción incrementada. 2022. Con reiteración de donaciones a una misma entidad. Límite año 2032/33. Aplicado en esta liquidación. [07564]</t>
  </si>
  <si>
    <t>Deducciones por donativos a entidades sin fines de lucro. Ley 49/2002. Donaciones para actividades prioritarias de mecenazgo y otras con derecho a deducción incrementada. 2022. Con reiteración de donaciones a una misma entidad. Límite año 2032/33. Pendiente de aplicación en períodos futuros. [07565]</t>
  </si>
  <si>
    <t>Deducciones por donativos a entidades sin fines de lucro. Ley 49/2002. Donaciones para actividades prioritarias de mecenazgo y otras con derecho a deducción incrementada. 2023. Sin reiteración de donaciones a una misma entidad. Límite año 2033/34. Deducción pendiente/ generada [07922]</t>
  </si>
  <si>
    <t>Deducciones por donativos a entidades sin fines de lucro. Ley 49/2002. Donaciones para actividades prioritarias de mecenazgo y otras con derecho a deducción incrementada. 2023. Sin reiteración de donaciones a una misma entidad. Límite año 2033/34. Aplicado en esta liquidación. [07923]</t>
  </si>
  <si>
    <t>Deducciones por donativos a entidades sin fines de lucro. Ley 49/2002. Donaciones para actividades prioritarias de mecenazgo y otras con derecho a deducción incrementada. 2023. Sin reiteración de donaciones a una misma entidad. Límite año 2033/34. Pendiente de aplicación en períodos futuros. [07924]</t>
  </si>
  <si>
    <t>Deducciones por donativos a entidades sin fines de lucro. Ley 49/2002. Donaciones para actividades prioritarias de mecenazgo y otras con derecho a deducción incrementada. 2023. Con reiteración de donaciones a una misma entidad. Límite año 2033/34. Deducción pendiente/ generada [07925]</t>
  </si>
  <si>
    <t>Deducciones por donativos a entidades sin fines de lucro. Ley 49/2002. Donaciones para actividades prioritarias de mecenazgo y otras con derecho a deducción incrementada. 2023. Con reiteración de donaciones a una misma entidad. Límite año 2033/34. Aplicado en esta liquidación. [07926]</t>
  </si>
  <si>
    <t>Deducciones por donativos a entidades sin fines de lucro. Ley 49/2002. Donaciones para actividades prioritarias de mecenazgo y otras con derecho a deducción incrementada. 2023. Con reiteración de donaciones a una misma entidad. Límite año 2033/34. Pendiente de aplicación en períodos futuros. [07927]</t>
  </si>
  <si>
    <t>Deducciones I + D + i excluidas de límite. Opción art. 39.2 LIS. 2015: Investigación y desarrollo (CTE). Deducción pendiente [06231]</t>
  </si>
  <si>
    <t>Deducciones I + D + i excluidas de límite. Opción art. 39.2 LIS. 2016: Investigación y desarrollo (CTE). Deducción pendiente [02489]</t>
  </si>
  <si>
    <t>Deducciones I + D + i excluidas de límite. Opción art. 39.2 LIS. 2017: Investigación y desarrollo (CTE). Deducción pendiente [00951]</t>
  </si>
  <si>
    <t>Deducciones I + D + i excluidas de límite. Opción art. 39.2 LIS. 2018: Investigación y desarrollo (CTE). Deducción pendiente [03809]</t>
  </si>
  <si>
    <t>Deducciones I + D + i excluidas de límite. Opción art. 39.2 LIS. 2019: Investigación y desarrollo (CTE). Deducción pendiente [02222]</t>
  </si>
  <si>
    <t>Deducciones I + D + i excluidas de límite. Opción art. 39.2 LIS. 2019: Investigación y desarrollo (CTE). Abono por insuficiencia de cuota [02225]</t>
  </si>
  <si>
    <t>Deducciones I + D + i excluidas de límite. Opción art. 39.2 LIS. 2020: Investigación y desarrollo (CTE). Deducción pendiente [04277]</t>
  </si>
  <si>
    <t>Deducciones I + D + i excluidas de límite. Opción art. 39.2 LIS. 2020: Investigación y desarrollo (CTE). Abono por insuficiencia de cuota [04280]</t>
  </si>
  <si>
    <t>Deducciones I + D + i excluidas de límite. Opción art. 39.2 LIS. 2018: Innovación tecnológica (ITE). Deducción pendiente [03813]</t>
  </si>
  <si>
    <t>Deducciones I + D + i excluidas de límite. Opción art. 39.2 LIS. 2018: Investigación y desarrollo (CTE). Importe deducible en cuota [03811]</t>
  </si>
  <si>
    <t>Deducciones I + D + i excluidas de límite. Opción art. 39.2 LIS. 2018: Investigación y desarrollo (CTE). Abono por insuficiencia de cuota [03812]</t>
  </si>
  <si>
    <t>Deducciones por reinversión (1).Deducción pendiente de aplicación.</t>
  </si>
  <si>
    <t>Deducciones por reinversión (2).Deducción pendiente de aplicación.</t>
  </si>
  <si>
    <t>Deducciones por reinversión (3).Deducción pendiente de aplicación.</t>
  </si>
  <si>
    <t>Deducciones por reinversión (4). Deducción pendiente de aplicación.</t>
  </si>
  <si>
    <t>Deducciones por reinversión (5). Deducción pendiente de aplicación.</t>
  </si>
  <si>
    <t>Deducciones por reinversión (6). Deducción pendiente de aplicación.</t>
  </si>
  <si>
    <t>Deducciones por reinversión (7). Deducción pendiente de aplicación.</t>
  </si>
  <si>
    <t>Deducciones por reinversión (8). Deducción pendiente de aplicación.</t>
  </si>
  <si>
    <t>Deducciones por reinversión (9). Deducción pendiente de aplicación.</t>
  </si>
  <si>
    <t>Deducciones por reinversión (10). Deducción pendiente de aplicación.</t>
  </si>
  <si>
    <t>Deducciones por reinversión (11). Deducción pendiente de aplicación.</t>
  </si>
  <si>
    <t>Deducciones por reinversión (12). Deducción pendiente de aplicación.</t>
  </si>
  <si>
    <t>Deducciones por reinversión (13). Deducción pendiente de aplicación.</t>
  </si>
  <si>
    <t>Deducciones por reinversión (14). Deducción pendiente de aplicación.</t>
  </si>
  <si>
    <t>Deducciones por reinversión (15). Deducción pendiente de aplicación.</t>
  </si>
  <si>
    <t>Deducciones por reinversión (16). Deducción pendiente de aplicación.</t>
  </si>
  <si>
    <t>Deducciones por reinversión (17). Deducción pendiente de aplicación.</t>
  </si>
  <si>
    <t>Deducciones por reinversión (18). Deducción pendiente de aplicación.</t>
  </si>
  <si>
    <t>Deducciones por reinversión (19). Deducción pendiente de aplicación.</t>
  </si>
  <si>
    <t>Deducciones por reinversión (20). Deducción pendiente de aplicación.</t>
  </si>
  <si>
    <t>Deducciones por reinversión (21). Deducción pendiente de aplicación.</t>
  </si>
  <si>
    <t>Deducciones por reinversión (22). Deducción pendiente de aplicación.</t>
  </si>
  <si>
    <t>Deducciones por reinversión (23). Deducción pendiente de aplicación.</t>
  </si>
  <si>
    <t>Deducciones por reinversión (24). Deducción pendiente de aplicación.</t>
  </si>
  <si>
    <t>Deducciones por reinversión (25). Deducción pendiente de aplicación.</t>
  </si>
  <si>
    <t>Deducciones por reinversión (26). Deducción pendiente de aplicación.</t>
  </si>
  <si>
    <t>Deducciones por reinversión (27). Deducción pendiente de aplicación.</t>
  </si>
  <si>
    <t>Deducciones por reinversión (28). Deducción pendiente de aplicación.</t>
  </si>
  <si>
    <t>Deducciones por reinversión (29). Deducción pendiente de aplicación.</t>
  </si>
  <si>
    <t>Deducciones por reinversión (30). Deducción pendiente de aplicación.</t>
  </si>
  <si>
    <t>Deducciones por reinversión (31). Deducción pendiente de aplicación.</t>
  </si>
  <si>
    <t>Deducciones por reinversión (32). Deducción pendiente de aplicación.</t>
  </si>
  <si>
    <t>Deducciones por reinversión (33). Deducción pendiente de aplicación.</t>
  </si>
  <si>
    <t>Liquidación (3) - Cuota íntegra del grupo [00562]. {DID_liq_CI}</t>
  </si>
  <si>
    <t>Liquidación (3)-  Resultado: Estado [00621]</t>
  </si>
  <si>
    <t>Diseño de registro. 2025</t>
  </si>
  <si>
    <r>
      <t xml:space="preserve">ENTIDADES DEL GRUPO EN RÉGIMEN DE CONSOLIDACIÓN FISCAL. Entidad dominante (excepto grupos compuestos sólo por entidades dependientes). </t>
    </r>
    <r>
      <rPr>
        <sz val="9"/>
        <rFont val="Arial"/>
        <family val="2"/>
      </rPr>
      <t>Número de justificante de presentación de la declaración individual.</t>
    </r>
  </si>
  <si>
    <r>
      <t>ENTIDADES DEL GRUPO EN RÉGIMEN DE CONSOLIDACIÓN FISCAL. ENTIDADES dependientes/Cooperativas integrantes del grupo.</t>
    </r>
    <r>
      <rPr>
        <sz val="9"/>
        <rFont val="Arial"/>
        <family val="2"/>
      </rPr>
      <t>Número de justificante de presentación de la declaración individual. 1</t>
    </r>
  </si>
  <si>
    <r>
      <t xml:space="preserve">ENTIDADES DEL GRUPO EN RÉGIMEN DE CONSOLIDACIÓN FISCAL. ENTIDADES dependientes/Cooperativas integrantes del grupo. </t>
    </r>
    <r>
      <rPr>
        <sz val="9"/>
        <rFont val="Arial"/>
        <family val="2"/>
      </rPr>
      <t>Número de justificante de presentación de la declaración individual. 2</t>
    </r>
  </si>
  <si>
    <r>
      <t xml:space="preserve">ENTIDADES DEL GRUPO EN RÉGIMEN DE CONSOLIDACIÓN FISCAL. ENTIDADES dependientes/Cooperativas integrantes del grupo. </t>
    </r>
    <r>
      <rPr>
        <sz val="9"/>
        <rFont val="Arial"/>
        <family val="2"/>
      </rPr>
      <t>Número de justificante de presentación de la declaración individual. 3</t>
    </r>
  </si>
  <si>
    <r>
      <t xml:space="preserve">ENTIDADES DEL GRUPO EN RÉGIMEN DE CONSOLIDACIÓN FISCAL. ENTIDADES dependientes/Cooperativas integrantes del grupo. </t>
    </r>
    <r>
      <rPr>
        <sz val="9"/>
        <rFont val="Arial"/>
        <family val="2"/>
      </rPr>
      <t>Número de justificante de presentación de la declaración individual. 4</t>
    </r>
  </si>
  <si>
    <r>
      <t xml:space="preserve">ENTIDADES DEL GRUPO EN RÉGIMEN DE CONSOLIDACIÓN FISCAL. ENTIDADES dependientes/Cooperativas integrantes del grupo. </t>
    </r>
    <r>
      <rPr>
        <sz val="9"/>
        <rFont val="Arial"/>
        <family val="2"/>
      </rPr>
      <t>Número de justificante de presentación de la declaración individual. 5</t>
    </r>
  </si>
  <si>
    <r>
      <t xml:space="preserve">ENTIDADES DEL GRUPO EN RÉGIMEN DE CONSOLIDACIÓN FISCAL. ENTIDADES dependientes/Cooperativas integrantes del grupo. </t>
    </r>
    <r>
      <rPr>
        <sz val="9"/>
        <rFont val="Arial"/>
        <family val="2"/>
      </rPr>
      <t>Número de justificante de presentación de la declaración individual. 6</t>
    </r>
  </si>
  <si>
    <r>
      <t xml:space="preserve">ENTIDADES DEL GRUPO EN RÉGIMEN DE CONSOLIDACIÓN FISCAL. ENTIDADES dependientes/Cooperativas integrantes del grupo. </t>
    </r>
    <r>
      <rPr>
        <sz val="9"/>
        <rFont val="Arial"/>
        <family val="2"/>
      </rPr>
      <t>Número de justificante de presentación de la declaración individual.  7</t>
    </r>
  </si>
  <si>
    <r>
      <t xml:space="preserve">ENTIDADES DEL GRUPO EN RÉGIMEN DE CONSOLIDACIÓN FISCAL. ENTIDADES dependientes/Cooperativas integrantes del grupo. </t>
    </r>
    <r>
      <rPr>
        <sz val="9"/>
        <rFont val="Arial"/>
        <family val="2"/>
      </rPr>
      <t>Número de justificante de presentación de la declaración individual.  8</t>
    </r>
  </si>
  <si>
    <r>
      <t xml:space="preserve">ENTIDADES DEL GRUPO EN RÉGIMEN DE CONSOLIDACIÓN FISCAL. ENTIDADES dependientes/Cooperativas integrantes del grupo. </t>
    </r>
    <r>
      <rPr>
        <sz val="9"/>
        <rFont val="Arial"/>
        <family val="2"/>
      </rPr>
      <t>Número de justificante de presentación de la declaración individual.  9</t>
    </r>
  </si>
  <si>
    <r>
      <t xml:space="preserve">ENTIDADES DEL GRUPO EN RÉGIMEN DE CONSOLIDACIÓN FISCAL. ENTIDADES dependientes/Cooperativas integrantes del grupo. </t>
    </r>
    <r>
      <rPr>
        <sz val="9"/>
        <rFont val="Arial"/>
        <family val="2"/>
      </rPr>
      <t>Número de justificante de presentación de la declaración individual.  10</t>
    </r>
  </si>
  <si>
    <r>
      <t xml:space="preserve">ENTIDADES DEL GRUPO EN RÉGIMEN DE CONSOLIDACIÓN FISCAL. ENTIDADES dependientes/Cooperativas integrantes del grupo. </t>
    </r>
    <r>
      <rPr>
        <sz val="9"/>
        <rFont val="Arial"/>
        <family val="2"/>
      </rPr>
      <t>Número de justificante de presentación de la declaración individual.  11</t>
    </r>
  </si>
  <si>
    <r>
      <t xml:space="preserve">ENTIDADES DEL GRUPO EN RÉGIMEN DE CONSOLIDACIÓN FISCAL. ENTIDADES dependientes/Cooperativas integrantes del grupo. </t>
    </r>
    <r>
      <rPr>
        <sz val="9"/>
        <rFont val="Arial"/>
        <family val="2"/>
      </rPr>
      <t>Número de justificante de presentación de la declaración individual.  12</t>
    </r>
  </si>
  <si>
    <r>
      <t xml:space="preserve">ENTIDADES DEL GRUPO EN RÉGIMEN DE CONSOLIDACIÓN FISCAL. ENTIDADES dependientes/Cooperativas integrantes del grupo. </t>
    </r>
    <r>
      <rPr>
        <sz val="9"/>
        <rFont val="Arial"/>
        <family val="2"/>
      </rPr>
      <t>Número de justificante de presentación de la declaración individual.  13</t>
    </r>
  </si>
  <si>
    <r>
      <t xml:space="preserve">ENTIDADES DEL GRUPO EN RÉGIMEN DE CONSOLIDACIÓN FISCAL. ENTIDADES dependientes/Cooperativas integrantes del grupo. </t>
    </r>
    <r>
      <rPr>
        <sz val="9"/>
        <rFont val="Arial"/>
        <family val="2"/>
      </rPr>
      <t>Número de justificante de presentación de la declaración individual.  14</t>
    </r>
  </si>
  <si>
    <r>
      <t xml:space="preserve">ENTIDADES DEL GRUPO EN RÉGIMEN DE CONSOLIDACIÓN FISCAL. ENTIDADES dependientes/Cooperativas integrantes del grupo. </t>
    </r>
    <r>
      <rPr>
        <sz val="9"/>
        <rFont val="Arial"/>
        <family val="2"/>
      </rPr>
      <t>Número de justificante de presentación de la declaración individual.  15</t>
    </r>
  </si>
  <si>
    <r>
      <t xml:space="preserve">ENTIDADES DEL GRUPO EN RÉGIMEN DE CONSOLIDACIÓN FISCAL. ENTIDADES dependientes/Cooperativas integrantes del grupo. </t>
    </r>
    <r>
      <rPr>
        <sz val="9"/>
        <rFont val="Arial"/>
        <family val="2"/>
      </rPr>
      <t>Número de justificante de presentación de la declaración individual.  16</t>
    </r>
  </si>
  <si>
    <r>
      <t xml:space="preserve">ENTIDADES DEL GRUPO EN RÉGIMEN DE CONSOLIDACIÓN FISCAL. ENTIDADES dependientes/Cooperativas integrantes del grupo. </t>
    </r>
    <r>
      <rPr>
        <sz val="9"/>
        <rFont val="Arial"/>
        <family val="2"/>
      </rPr>
      <t>Número de justificante de presentación de la declaración individual.  17</t>
    </r>
  </si>
  <si>
    <r>
      <t>ENTIDADES DEL GRUPO EN RÉGIMEN DE CONSOLIDACIÓN FISCAL. ENTIDADES dependientes/Cooperativas integrantes del grupo.</t>
    </r>
    <r>
      <rPr>
        <sz val="9"/>
        <rFont val="Arial"/>
        <family val="2"/>
      </rPr>
      <t>Número de justificante de presentación de la declaración individual.  18</t>
    </r>
  </si>
  <si>
    <r>
      <t xml:space="preserve">ENTIDADES DEL GRUPO EN RÉGIMEN DE CONSOLIDACIÓN FISCAL. ENTIDADES dependientes/Cooperativas integrantes del grupo. </t>
    </r>
    <r>
      <rPr>
        <sz val="9"/>
        <rFont val="Arial"/>
        <family val="2"/>
      </rPr>
      <t>Número de justificante de presentación de la declaración individual.  19</t>
    </r>
  </si>
  <si>
    <r>
      <t>ENTIDADES DEL GRUPO EN RÉGIMEN DE CONSOLIDACIÓN FISCAL. ENTIDADES dependientes/Cooperativas integrantes del grupo.</t>
    </r>
    <r>
      <rPr>
        <sz val="9"/>
        <rFont val="Arial"/>
        <family val="2"/>
      </rPr>
      <t>Número de justificante de presentación de la declaración individual.  20</t>
    </r>
  </si>
  <si>
    <r>
      <t xml:space="preserve">Otras correcciones a la suma de bases imponibles:(**). Otras correcciones a la suma de bases imponibles individuales o a la base imponible del grupo fiscal </t>
    </r>
    <r>
      <rPr>
        <sz val="9"/>
        <rFont val="Arial"/>
        <family val="2"/>
      </rPr>
      <t>(Pág. 7H) [00085]</t>
    </r>
  </si>
  <si>
    <r>
      <t xml:space="preserve">Bases imponibles negativas individuales de las entidades del grupo fiscal (DA 19º LIS. Régimen general. Importe original de bases imponibles negativas individuales no integradas. DA 19 LIS (**). Período de generación </t>
    </r>
    <r>
      <rPr>
        <sz val="9"/>
        <color rgb="FFFF0000"/>
        <rFont val="Arial"/>
        <family val="2"/>
      </rPr>
      <t>2025(*)</t>
    </r>
    <r>
      <rPr>
        <sz val="9"/>
        <rFont val="Arial"/>
        <family val="2"/>
      </rPr>
      <t>. [01015]</t>
    </r>
  </si>
  <si>
    <r>
      <t xml:space="preserve">Bases imponibles negativas individuales de las entidades del grupo fiscal (DA 19º LIS. Régimen general. Importe pendiente de integración a inicio de período. Período de generación </t>
    </r>
    <r>
      <rPr>
        <sz val="9"/>
        <color rgb="FFFF0000"/>
        <rFont val="Arial"/>
        <family val="2"/>
      </rPr>
      <t>2025(*)</t>
    </r>
    <r>
      <rPr>
        <sz val="9"/>
        <rFont val="Arial"/>
        <family val="2"/>
      </rPr>
      <t>. [01016]</t>
    </r>
  </si>
  <si>
    <r>
      <t xml:space="preserve">Bases imponibles negativas individuales de las entidades del grupo fiscal (DA 19º LIS. Régimen general. Importe pendiente de integración a final de período. Período de generación </t>
    </r>
    <r>
      <rPr>
        <sz val="9"/>
        <color rgb="FFFF0000"/>
        <rFont val="Arial"/>
        <family val="2"/>
      </rPr>
      <t>2025(*)</t>
    </r>
    <r>
      <rPr>
        <sz val="9"/>
        <rFont val="Arial"/>
        <family val="2"/>
      </rPr>
      <t>.  [01018]</t>
    </r>
  </si>
  <si>
    <r>
      <t xml:space="preserve">Bases imponibles negativas individuales de las entidades del grupo fiscal (DA 19º LIS. Régimen especial de buques y empresas navieras de Canarias. Importe original de bases imponibles negativas individuales no integradas. DA 19 LIS (**). Período de generación </t>
    </r>
    <r>
      <rPr>
        <sz val="9"/>
        <color rgb="FFFF0000"/>
        <rFont val="Arial"/>
        <family val="2"/>
      </rPr>
      <t>2025(*)</t>
    </r>
    <r>
      <rPr>
        <sz val="9"/>
        <rFont val="Arial"/>
        <family val="2"/>
      </rPr>
      <t>. [01031]</t>
    </r>
  </si>
  <si>
    <r>
      <t xml:space="preserve">Bases imponibles negativas individuales de las entidades del grupo fiscal (DA 19º LIS. Régimen especial de buques y empresas navieras de Canarias. Importe integrado en el periodo. Período de generación </t>
    </r>
    <r>
      <rPr>
        <sz val="9"/>
        <color rgb="FFFF0000"/>
        <rFont val="Arial"/>
        <family val="2"/>
      </rPr>
      <t>2025(*)</t>
    </r>
    <r>
      <rPr>
        <sz val="9"/>
        <rFont val="Arial"/>
        <family val="2"/>
      </rPr>
      <t xml:space="preserve"> [01033]</t>
    </r>
  </si>
  <si>
    <r>
      <t xml:space="preserve">Bases imponibles negativas individuales de las entidades del grupo fiscal (DA 19º LIS. Régimen especial de buques y empresas navieras de Canarias. Importe pendiente de integración a final de período. Período de generación </t>
    </r>
    <r>
      <rPr>
        <sz val="9"/>
        <color rgb="FFFF0000"/>
        <rFont val="Arial"/>
        <family val="2"/>
      </rPr>
      <t>2025(*)</t>
    </r>
    <r>
      <rPr>
        <sz val="9"/>
        <rFont val="Arial"/>
        <family val="2"/>
      </rPr>
      <t xml:space="preserve"> [01034]</t>
    </r>
  </si>
  <si>
    <r>
      <t xml:space="preserve">Bases imponibles negativas individuales de las entidades del grupo fiscal (DA 19º LIS. Régimen especial de buques y empresas navieras de Canarias. Importe pendiente de integración a inicio de período. Período de generación </t>
    </r>
    <r>
      <rPr>
        <sz val="9"/>
        <color rgb="FFFF0000"/>
        <rFont val="Arial"/>
        <family val="2"/>
      </rPr>
      <t>2025(*)</t>
    </r>
    <r>
      <rPr>
        <sz val="9"/>
        <rFont val="Arial"/>
        <family val="2"/>
      </rPr>
      <t>. [01032]</t>
    </r>
  </si>
  <si>
    <r>
      <t xml:space="preserve">Bases imponibles negativas individuales de las entidades del grupo fiscal (DA 19º LIS. Régimen general. Importe pendiente de integración a inicio de período. Período de generación </t>
    </r>
    <r>
      <rPr>
        <sz val="9"/>
        <color rgb="FFFF0000"/>
        <rFont val="Arial"/>
        <family val="2"/>
      </rPr>
      <t>2024</t>
    </r>
    <r>
      <rPr>
        <sz val="9"/>
        <rFont val="Arial"/>
        <family val="2"/>
      </rPr>
      <t>. [01012]</t>
    </r>
  </si>
  <si>
    <r>
      <t xml:space="preserve">Bases imponibles negativas individuales de las entidades del grupo fiscal (DA 19º LIS. Régimen general. Importe pendiente de integración a final de período. Período de generación </t>
    </r>
    <r>
      <rPr>
        <sz val="9"/>
        <color rgb="FFFF0000"/>
        <rFont val="Arial"/>
        <family val="2"/>
      </rPr>
      <t>2024</t>
    </r>
    <r>
      <rPr>
        <sz val="9"/>
        <rFont val="Arial"/>
        <family val="2"/>
      </rPr>
      <t>. [01014]</t>
    </r>
  </si>
  <si>
    <r>
      <t xml:space="preserve">Bases imponibles negativas individuales de las entidades del grupo fiscal (DA 19º LIS. Régimen general. Importe original de bases imponibles negativas individuales no integradas. DA 19 LIS (**). Período de generación </t>
    </r>
    <r>
      <rPr>
        <sz val="9"/>
        <color rgb="FFFF0000"/>
        <rFont val="Arial"/>
        <family val="2"/>
      </rPr>
      <t>2024</t>
    </r>
    <r>
      <rPr>
        <sz val="9"/>
        <rFont val="Arial"/>
        <family val="2"/>
      </rPr>
      <t>. [01011]</t>
    </r>
  </si>
  <si>
    <r>
      <t xml:space="preserve">Bases imponibles negativas individuales de las entidades del grupo fiscal (DA 19º LIS. Régimen especial de buques y empresas navieras de Canarias. Importe original de bases imponibles negativas individuales no integradas. DA 19 LIS (**). Período de generación </t>
    </r>
    <r>
      <rPr>
        <sz val="9"/>
        <color rgb="FFFF0000"/>
        <rFont val="Arial"/>
        <family val="2"/>
      </rPr>
      <t>2024</t>
    </r>
    <r>
      <rPr>
        <sz val="9"/>
        <rFont val="Arial"/>
        <family val="2"/>
      </rPr>
      <t>. [01027]</t>
    </r>
  </si>
  <si>
    <r>
      <t xml:space="preserve">Bases imponibles negativas individuales de las entidades del grupo fiscal (DA 19º LIS. Régimen especial de buques y empresas navieras de Canarias. Importe pendiente de integración a inicio de período. Período de generación </t>
    </r>
    <r>
      <rPr>
        <sz val="9"/>
        <color rgb="FFFF0000"/>
        <rFont val="Arial"/>
        <family val="2"/>
      </rPr>
      <t>2024</t>
    </r>
    <r>
      <rPr>
        <sz val="9"/>
        <rFont val="Arial"/>
        <family val="2"/>
      </rPr>
      <t>. [01028]</t>
    </r>
  </si>
  <si>
    <r>
      <t xml:space="preserve">Bases imponibles negativas individuales de las entidades del grupo fiscal (DA 19º LIS. Régimen especial de buques y empresas navieras de Canarias. Importe integrado en el periodo. Período de generación </t>
    </r>
    <r>
      <rPr>
        <sz val="9"/>
        <color rgb="FFFF0000"/>
        <rFont val="Arial"/>
        <family val="2"/>
      </rPr>
      <t>2024</t>
    </r>
    <r>
      <rPr>
        <sz val="9"/>
        <rFont val="Arial"/>
        <family val="2"/>
      </rPr>
      <t xml:space="preserve">  [01029]</t>
    </r>
  </si>
  <si>
    <r>
      <t xml:space="preserve">Bases imponibles negativas individuales de las entidades del grupo fiscal (DA 19º LIS. Régimen especial de buques y empresas navieras de Canarias. Importe pendiente de integración a final de período. Período de generación </t>
    </r>
    <r>
      <rPr>
        <sz val="9"/>
        <color rgb="FFFF0000"/>
        <rFont val="Arial"/>
        <family val="2"/>
      </rPr>
      <t>2024</t>
    </r>
    <r>
      <rPr>
        <sz val="9"/>
        <rFont val="Arial"/>
        <family val="2"/>
      </rPr>
      <t xml:space="preserve"> [01030]</t>
    </r>
  </si>
  <si>
    <r>
      <t xml:space="preserve">RESERVA DE CAPITALIZACIÓN. REDUCCIÓN PENDIENTE DE APLICAR. Derecho a reducir la base imponible generado en el período/pendiente de aplicar a principio del período. </t>
    </r>
    <r>
      <rPr>
        <sz val="9"/>
        <color rgb="FFFF0000"/>
        <rFont val="Arial"/>
        <family val="2"/>
      </rPr>
      <t>2024</t>
    </r>
    <r>
      <rPr>
        <sz val="9"/>
        <rFont val="Arial"/>
        <family val="2"/>
      </rPr>
      <t>. [01265]</t>
    </r>
  </si>
  <si>
    <r>
      <t xml:space="preserve">RESERVA DE CAPITALIZACIÓN. REDUCCIÓN PENDIENTE DE APLICAR.Reducción base imponible aplicada. </t>
    </r>
    <r>
      <rPr>
        <sz val="9"/>
        <color rgb="FFFF0000"/>
        <rFont val="Arial"/>
        <family val="2"/>
      </rPr>
      <t>2024</t>
    </r>
    <r>
      <rPr>
        <sz val="9"/>
        <rFont val="Arial"/>
        <family val="2"/>
      </rPr>
      <t>. [01266]</t>
    </r>
  </si>
  <si>
    <r>
      <t xml:space="preserve">RESERVA DE CAPITALIZACIÓN. REDUCCIÓN PENDIENTE DE APLICAR. Reducción base imponible pendiente de aplicar en períodos futuros </t>
    </r>
    <r>
      <rPr>
        <sz val="9"/>
        <color rgb="FFFF0000"/>
        <rFont val="Arial"/>
        <family val="2"/>
      </rPr>
      <t>2024</t>
    </r>
    <r>
      <rPr>
        <sz val="9"/>
        <rFont val="Arial"/>
        <family val="2"/>
      </rPr>
      <t>. [01267]</t>
    </r>
  </si>
  <si>
    <r>
      <t xml:space="preserve">RESERVA DE CAPITALIZACIÓN. REDUCCIÓN PENDIENTE DE APLICAR. Derecho a reducir la base imponible generado en el período/pendiente de aplicar a principio del período. </t>
    </r>
    <r>
      <rPr>
        <sz val="9"/>
        <color rgb="FFFF0000"/>
        <rFont val="Arial"/>
        <family val="2"/>
      </rPr>
      <t>2025(*)</t>
    </r>
    <r>
      <rPr>
        <sz val="9"/>
        <rFont val="Arial"/>
        <family val="2"/>
      </rPr>
      <t>. [01937]</t>
    </r>
  </si>
  <si>
    <r>
      <t xml:space="preserve">RESERVA DE CAPITALIZACIÓN. REDUCCIÓN PENDIENTE DE APLICAR.Reducción base imponible aplicada. </t>
    </r>
    <r>
      <rPr>
        <sz val="9"/>
        <color rgb="FFFF0000"/>
        <rFont val="Arial"/>
        <family val="2"/>
      </rPr>
      <t>2025(*)</t>
    </r>
    <r>
      <rPr>
        <sz val="9"/>
        <rFont val="Arial"/>
        <family val="2"/>
      </rPr>
      <t>. [01938]</t>
    </r>
  </si>
  <si>
    <r>
      <t xml:space="preserve">RESERVA DE CAPITALIZACIÓN. REDUCCIÓN PENDIENTE DE APLICAR. Reducción base imponible pendiente de aplicar en períodos futuros </t>
    </r>
    <r>
      <rPr>
        <sz val="9"/>
        <color rgb="FFFF0000"/>
        <rFont val="Arial"/>
        <family val="2"/>
      </rPr>
      <t>2025(*)</t>
    </r>
    <r>
      <rPr>
        <sz val="9"/>
        <rFont val="Arial"/>
        <family val="2"/>
      </rPr>
      <t>. [01939]</t>
    </r>
  </si>
  <si>
    <r>
      <t xml:space="preserve">RESERVA DE NIVELACIÓN. Reducción pendiente de adicionar(**). Importe minoración pendiente de adicionar en el período/pendiente de adicionar a principio del período. </t>
    </r>
    <r>
      <rPr>
        <sz val="9"/>
        <color rgb="FFFF0000"/>
        <rFont val="Arial"/>
        <family val="2"/>
      </rPr>
      <t>2024</t>
    </r>
    <r>
      <rPr>
        <sz val="9"/>
        <rFont val="Arial"/>
        <family val="2"/>
      </rPr>
      <t>. [01270]</t>
    </r>
  </si>
  <si>
    <r>
      <t xml:space="preserve">RESERVA DE NIVELACIÓN. Reducción pendiente de adicionar(**). Importe adicionado a base imponible en el período. </t>
    </r>
    <r>
      <rPr>
        <sz val="9"/>
        <color rgb="FFFF0000"/>
        <rFont val="Arial"/>
        <family val="2"/>
      </rPr>
      <t>2024</t>
    </r>
    <r>
      <rPr>
        <sz val="9"/>
        <rFont val="Arial"/>
        <family val="2"/>
      </rPr>
      <t xml:space="preserve">  [01940]</t>
    </r>
  </si>
  <si>
    <r>
      <t xml:space="preserve">RESERVA DE NIVELACIÓN. Reducción pendiente de adicionar(**). Importe integrado en la declaración por incumplimiento de requisitos. </t>
    </r>
    <r>
      <rPr>
        <sz val="9"/>
        <color rgb="FFFF0000"/>
        <rFont val="Arial"/>
        <family val="2"/>
      </rPr>
      <t>2024</t>
    </r>
    <r>
      <rPr>
        <sz val="9"/>
        <rFont val="Arial"/>
        <family val="2"/>
      </rPr>
      <t xml:space="preserve">  [01941]</t>
    </r>
  </si>
  <si>
    <r>
      <t xml:space="preserve">RESERVA DE NIVELACIÓN. Reducción pendiente de adicionar(**). Importe pendiente de adicionar en períodos futuros. </t>
    </r>
    <r>
      <rPr>
        <sz val="9"/>
        <color rgb="FFFF0000"/>
        <rFont val="Arial"/>
        <family val="2"/>
      </rPr>
      <t>2024</t>
    </r>
    <r>
      <rPr>
        <sz val="9"/>
        <rFont val="Arial"/>
        <family val="2"/>
      </rPr>
      <t xml:space="preserve"> [01271]</t>
    </r>
  </si>
  <si>
    <r>
      <t xml:space="preserve">RESERVA DE NIVELACIÓN. Reducción pendiente de adicionar(**). Importe minoración pendiente de adicionar en el período/pendiente de adicionar a principio del período. </t>
    </r>
    <r>
      <rPr>
        <sz val="9"/>
        <color rgb="FFFF0000"/>
        <rFont val="Arial"/>
        <family val="2"/>
      </rPr>
      <t>2025(*)</t>
    </r>
    <r>
      <rPr>
        <sz val="9"/>
        <rFont val="Arial"/>
        <family val="2"/>
      </rPr>
      <t>. [01942]</t>
    </r>
  </si>
  <si>
    <r>
      <t xml:space="preserve">RESERVA DE NIVELACIÓN. Reducción pendiente de adicionar(**). Importe pendiente de adicionar en períodos futuros. </t>
    </r>
    <r>
      <rPr>
        <sz val="9"/>
        <color rgb="FFFF0000"/>
        <rFont val="Arial"/>
        <family val="2"/>
      </rPr>
      <t>2025(*)</t>
    </r>
    <r>
      <rPr>
        <sz val="9"/>
        <rFont val="Arial"/>
        <family val="2"/>
      </rPr>
      <t xml:space="preserve"> [01943]</t>
    </r>
  </si>
  <si>
    <r>
      <t xml:space="preserve">RESERVA DE NIVELACIÓN. Reserva pendiente de dotar. Importe reserva a dotar </t>
    </r>
    <r>
      <rPr>
        <sz val="9"/>
        <color rgb="FFFF0000"/>
        <rFont val="Arial"/>
        <family val="2"/>
      </rPr>
      <t>2024</t>
    </r>
    <r>
      <rPr>
        <sz val="9"/>
        <rFont val="Arial"/>
        <family val="2"/>
      </rPr>
      <t xml:space="preserve"> [01272]</t>
    </r>
  </si>
  <si>
    <r>
      <t xml:space="preserve">RESERVA DE NIVELACIÓN. Reserva pendiente de dotar. Importe reserva dotada </t>
    </r>
    <r>
      <rPr>
        <sz val="9"/>
        <color rgb="FFFF0000"/>
        <rFont val="Arial"/>
        <family val="2"/>
      </rPr>
      <t>2024</t>
    </r>
    <r>
      <rPr>
        <sz val="9"/>
        <rFont val="Arial"/>
        <family val="2"/>
      </rPr>
      <t xml:space="preserve"> [01273]</t>
    </r>
  </si>
  <si>
    <r>
      <t xml:space="preserve">RESERVA DE NIVELACIÓN. Reserva pendiente de dotar. Importe reserva pendiente dotación </t>
    </r>
    <r>
      <rPr>
        <sz val="9"/>
        <color rgb="FFFF0000"/>
        <rFont val="Arial"/>
        <family val="2"/>
      </rPr>
      <t>2024</t>
    </r>
    <r>
      <rPr>
        <sz val="9"/>
        <rFont val="Arial"/>
        <family val="2"/>
      </rPr>
      <t xml:space="preserve"> [01274]</t>
    </r>
  </si>
  <si>
    <r>
      <t xml:space="preserve">RESERVA DE NIVELACIÓN. Reserva pendiente de dotar. Reserva dispuesta </t>
    </r>
    <r>
      <rPr>
        <sz val="9"/>
        <color rgb="FFFF0000"/>
        <rFont val="Arial"/>
        <family val="2"/>
      </rPr>
      <t>2024</t>
    </r>
    <r>
      <rPr>
        <sz val="9"/>
        <rFont val="Arial"/>
        <family val="2"/>
      </rPr>
      <t xml:space="preserve"> [01275]</t>
    </r>
  </si>
  <si>
    <r>
      <t xml:space="preserve">RESERVA DE NIVELACIÓN. Reserva pendiente de dotar. Importe reserva a dotar </t>
    </r>
    <r>
      <rPr>
        <sz val="9"/>
        <color rgb="FFFF0000"/>
        <rFont val="Arial"/>
        <family val="2"/>
      </rPr>
      <t>2025(*)</t>
    </r>
    <r>
      <rPr>
        <sz val="9"/>
        <rFont val="Arial"/>
        <family val="2"/>
      </rPr>
      <t xml:space="preserve"> [01944]</t>
    </r>
  </si>
  <si>
    <r>
      <t xml:space="preserve">RESERVA DE NIVELACIÓN. Reserva pendiente de dotar. Importe reserva dotada </t>
    </r>
    <r>
      <rPr>
        <sz val="9"/>
        <color rgb="FFFF0000"/>
        <rFont val="Arial"/>
        <family val="2"/>
      </rPr>
      <t>2025(*)</t>
    </r>
    <r>
      <rPr>
        <sz val="9"/>
        <rFont val="Arial"/>
        <family val="2"/>
      </rPr>
      <t xml:space="preserve"> [01945]</t>
    </r>
  </si>
  <si>
    <r>
      <t xml:space="preserve">RESERVA DE NIVELACIÓN. Reserva pendiente de dotar. Importe reserva pendiente dotación </t>
    </r>
    <r>
      <rPr>
        <sz val="9"/>
        <color rgb="FFFF0000"/>
        <rFont val="Arial"/>
        <family val="2"/>
      </rPr>
      <t>2025(*)</t>
    </r>
    <r>
      <rPr>
        <sz val="9"/>
        <rFont val="Arial"/>
        <family val="2"/>
      </rPr>
      <t xml:space="preserve"> [01946]</t>
    </r>
  </si>
  <si>
    <r>
      <t xml:space="preserve">RESERVA DE NIVELACIÓN. Reserva pendiente de dotar. Reserva dispuesta </t>
    </r>
    <r>
      <rPr>
        <sz val="9"/>
        <color rgb="FFFF0000"/>
        <rFont val="Arial"/>
        <family val="2"/>
      </rPr>
      <t>2025(*)</t>
    </r>
    <r>
      <rPr>
        <sz val="9"/>
        <rFont val="Arial"/>
        <family val="2"/>
      </rPr>
      <t xml:space="preserve"> [01947]</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</si>
  <si>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a principio del período/generado en el propio  período. Que no han cumplido condiciones de deducibilidad fiscal. </t>
    </r>
    <r>
      <rPr>
        <sz val="9"/>
        <color rgb="FFFF0000"/>
        <rFont val="Arial"/>
        <family val="2"/>
      </rPr>
      <t>2024</t>
    </r>
    <r>
      <rPr>
        <sz val="9"/>
        <rFont val="Arial"/>
        <family val="2"/>
      </rPr>
      <t xml:space="preserve"> [01279]</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</si>
  <si>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EXIGIBLE(**).Dotaciones pendientes de integración a principio del período/generado en el propio período. Que han cumplido condiciones de deducibilidad fiscal pero no integradas por aplicación límite. </t>
    </r>
    <r>
      <rPr>
        <sz val="9"/>
        <color rgb="FFFF0000"/>
        <rFont val="Arial"/>
        <family val="2"/>
      </rPr>
      <t>2024</t>
    </r>
    <r>
      <rPr>
        <sz val="9"/>
        <rFont val="Arial"/>
        <family val="2"/>
      </rPr>
      <t xml:space="preserve"> [01948]</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</si>
  <si>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integradas en esta liquidación. </t>
    </r>
    <r>
      <rPr>
        <sz val="9"/>
        <color rgb="FFFF0000"/>
        <rFont val="Arial"/>
        <family val="2"/>
      </rPr>
      <t>2024</t>
    </r>
    <r>
      <rPr>
        <sz val="9"/>
        <rFont val="Arial"/>
        <family val="2"/>
      </rPr>
      <t xml:space="preserve"> [01949]</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</si>
  <si>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aplicadas por la conversión de los activos por impuesto diferido. </t>
    </r>
    <r>
      <rPr>
        <sz val="9"/>
        <color rgb="FFFF0000"/>
        <rFont val="Arial"/>
        <family val="2"/>
      </rPr>
      <t>2024</t>
    </r>
    <r>
      <rPr>
        <sz val="9"/>
        <rFont val="Arial"/>
        <family val="2"/>
      </rPr>
      <t xml:space="preserve"> [01280]</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</si>
  <si>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t>
    </r>
    <r>
      <rPr>
        <sz val="9"/>
        <color rgb="FFFF0000"/>
        <rFont val="Arial"/>
        <family val="2"/>
      </rPr>
      <t>2024</t>
    </r>
    <r>
      <rPr>
        <sz val="9"/>
        <rFont val="Arial"/>
        <family val="2"/>
      </rPr>
      <t xml:space="preserve"> [01281]</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</si>
  <si>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han cumplido condiciones de deducibilidad fiscal pero no integradas por aplicación límite. </t>
    </r>
    <r>
      <rPr>
        <sz val="9"/>
        <color rgb="FFFF0000"/>
        <rFont val="Arial"/>
        <family val="2"/>
      </rPr>
      <t>2024</t>
    </r>
    <r>
      <rPr>
        <sz val="9"/>
        <rFont val="Arial"/>
        <family val="2"/>
      </rPr>
      <t xml:space="preserve"> [01950]</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</si>
  <si>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a principio del período/generado en el propio  período. Que no han cumplido condiciones de deducibilidad fiscal. </t>
    </r>
    <r>
      <rPr>
        <sz val="9"/>
        <color rgb="FFFF0000"/>
        <rFont val="Arial"/>
        <family val="2"/>
      </rPr>
      <t>2025(*)</t>
    </r>
    <r>
      <rPr>
        <sz val="9"/>
        <rFont val="Arial"/>
        <family val="2"/>
      </rPr>
      <t xml:space="preserve"> [01951]</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</si>
  <si>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aplicadas por la conversión de los activos por impuesto diferido. </t>
    </r>
    <r>
      <rPr>
        <sz val="9"/>
        <color rgb="FFFF0000"/>
        <rFont val="Arial"/>
        <family val="2"/>
      </rPr>
      <t>2025(*)</t>
    </r>
    <r>
      <rPr>
        <sz val="9"/>
        <rFont val="Arial"/>
        <family val="2"/>
      </rPr>
      <t xml:space="preserve"> [01952]</t>
    </r>
  </si>
  <si>
    <r>
      <t xml:space="preserve">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t>
    </r>
    <r>
      <rPr>
        <sz val="9"/>
        <color rgb="FFFF0000"/>
        <rFont val="Arial"/>
        <family val="2"/>
      </rPr>
      <t>2025(*)</t>
    </r>
    <r>
      <rPr>
        <sz val="9"/>
        <rFont val="Arial"/>
        <family val="2"/>
      </rPr>
      <t xml:space="preserve"> [02116]</t>
    </r>
  </si>
  <si>
    <r>
      <t xml:space="preserve">Grupos de Cooperativas: Compensación de cuotas negativas del grupo de períodos anteriores (Pág. 7K </t>
    </r>
    <r>
      <rPr>
        <sz val="9"/>
        <rFont val="Arial"/>
        <family val="2"/>
      </rPr>
      <t>bis)(***) [00363]</t>
    </r>
  </si>
  <si>
    <r>
      <t xml:space="preserve">Grupos de Cooperativas: Compensación de cuotas negativas de entidades de períodos anteriores a la incorporación al grupo (Pág. 7L </t>
    </r>
    <r>
      <rPr>
        <sz val="9"/>
        <rFont val="Arial"/>
        <family val="2"/>
      </rPr>
      <t>bis)(***) [00561]</t>
    </r>
  </si>
  <si>
    <r>
      <t xml:space="preserve">Activos por impuesto diferido (AID). Art 130 LIS. Importe total AID (art. 130,6 a) LIS) pendientes de aplicación a principio del período/generados en el propio período. </t>
    </r>
    <r>
      <rPr>
        <sz val="9"/>
        <color rgb="FFFF0000"/>
        <rFont val="Arial"/>
        <family val="2"/>
      </rPr>
      <t>2024</t>
    </r>
    <r>
      <rPr>
        <sz val="9"/>
        <rFont val="Arial"/>
        <family val="2"/>
      </rPr>
      <t>. [01283]</t>
    </r>
  </si>
  <si>
    <r>
      <t xml:space="preserve">Activos por impuesto diferido (AID). Art 130 LIS. Cuota líquida positiva. Ejercicio de generación </t>
    </r>
    <r>
      <rPr>
        <sz val="9"/>
        <color rgb="FFFF0000"/>
        <rFont val="Arial"/>
        <family val="2"/>
      </rPr>
      <t>2024</t>
    </r>
    <r>
      <rPr>
        <sz val="9"/>
        <rFont val="Arial"/>
        <family val="2"/>
      </rPr>
      <t>.  [01284]</t>
    </r>
  </si>
  <si>
    <r>
      <t xml:space="preserve">Activos por impuesto diferido (AID). Art 130 LIS. AID pendientes de aplicación a principio del período/generados en el propio período. Con derecho a conversión crédito exigible  (art. 130,6 b) LIS). Ejercicio de generación </t>
    </r>
    <r>
      <rPr>
        <sz val="9"/>
        <color rgb="FFFF0000"/>
        <rFont val="Arial"/>
        <family val="2"/>
      </rPr>
      <t>2024</t>
    </r>
    <r>
      <rPr>
        <sz val="9"/>
        <rFont val="Arial"/>
        <family val="2"/>
      </rPr>
      <t>.  [01285]</t>
    </r>
  </si>
  <si>
    <r>
      <t xml:space="preserve">Activos por impuesto diferido (AID). Art 130 LIS. AID pendientes de aplicación a principio del período/generados en el propio período. Con derecho a conversión en crédito exigible por exceso cuota en otros períodos iniciados a partir de 2016(art. 130.1 y 6b) LIS). </t>
    </r>
    <r>
      <rPr>
        <sz val="9"/>
        <color rgb="FFFF0000"/>
        <rFont val="Arial"/>
        <family val="2"/>
      </rPr>
      <t>2024</t>
    </r>
    <r>
      <rPr>
        <sz val="9"/>
        <rFont val="Arial"/>
        <family val="2"/>
      </rPr>
      <t xml:space="preserve"> [01286]</t>
    </r>
  </si>
  <si>
    <r>
      <t xml:space="preserve">Activos por impuesto diferido (AID). Art 130 LIS. AID pendientes de aplicación a principio del período/generados en el propio período. Sin derecho a conversión en crédito exigible (art. 130.6 c) LIS) </t>
    </r>
    <r>
      <rPr>
        <sz val="9"/>
        <color rgb="FFFF0000"/>
        <rFont val="Arial"/>
        <family val="2"/>
      </rPr>
      <t>2024</t>
    </r>
    <r>
      <rPr>
        <sz val="9"/>
        <rFont val="Arial"/>
        <family val="2"/>
      </rPr>
      <t>. [01287]</t>
    </r>
  </si>
  <si>
    <r>
      <t xml:space="preserve">Activos por impuesto diferido (AID). Art 130 LIS. AID aplicados en el período (por integración dotaciones en la liquidación y compensación de BI negativas).  Ejercicio de generación  </t>
    </r>
    <r>
      <rPr>
        <sz val="9"/>
        <color rgb="FFFF0000"/>
        <rFont val="Arial"/>
        <family val="2"/>
      </rPr>
      <t>2024</t>
    </r>
    <r>
      <rPr>
        <sz val="9"/>
        <rFont val="Arial"/>
        <family val="2"/>
      </rPr>
      <t xml:space="preserve"> [02117]</t>
    </r>
  </si>
  <si>
    <r>
      <t xml:space="preserve">Activos por impuesto diferido (AID). Art 130 LIS. AID convertidos en crédito exigible en el período. Ejercicio de generación </t>
    </r>
    <r>
      <rPr>
        <sz val="9"/>
        <color rgb="FFFF0000"/>
        <rFont val="Arial"/>
        <family val="2"/>
      </rPr>
      <t>2024</t>
    </r>
    <r>
      <rPr>
        <sz val="9"/>
        <rFont val="Arial"/>
        <family val="2"/>
      </rPr>
      <t>.  [01288]</t>
    </r>
  </si>
  <si>
    <r>
      <t xml:space="preserve">Activos por impuesto diferido (AID). Art 130 LIS. AID pendientes de aplicación en períodos futuros. Con derecho a conversión en crédito exigible (art. 130,6 b) LIS) Ejercicio de generación </t>
    </r>
    <r>
      <rPr>
        <sz val="9"/>
        <color rgb="FFFF0000"/>
        <rFont val="Arial"/>
        <family val="2"/>
      </rPr>
      <t>2024</t>
    </r>
    <r>
      <rPr>
        <sz val="9"/>
        <rFont val="Arial"/>
        <family val="2"/>
      </rPr>
      <t>.  [01289]</t>
    </r>
  </si>
  <si>
    <r>
      <t xml:space="preserve">Activos por impuesto diferido (AID). Art 130 LIS. AID pendientes de aplicación en períodos futuros. Con derecho a conversión en crédito exigible por exceso de cuota en otros períodos iniciados a partir de 2016 (art. 130,1 y 6 b) LIS). Ejercicio de generación </t>
    </r>
    <r>
      <rPr>
        <sz val="9"/>
        <color rgb="FFFF0000"/>
        <rFont val="Arial"/>
        <family val="2"/>
      </rPr>
      <t>2024</t>
    </r>
    <r>
      <rPr>
        <sz val="9"/>
        <rFont val="Arial"/>
        <family val="2"/>
      </rPr>
      <t>.  [01290]</t>
    </r>
  </si>
  <si>
    <r>
      <t xml:space="preserve">Activos por impuesto diferido (AID). Art 130 LIS. AID pendientes de aplicación en períodos futuros. Sin derecho a conversión en crédito exigible (art. 130.6 c) LIS). Ejercicio de generación </t>
    </r>
    <r>
      <rPr>
        <sz val="9"/>
        <color rgb="FFFF0000"/>
        <rFont val="Arial"/>
        <family val="2"/>
      </rPr>
      <t>2024</t>
    </r>
    <r>
      <rPr>
        <sz val="9"/>
        <rFont val="Arial"/>
        <family val="2"/>
      </rPr>
      <t>.  [01291]</t>
    </r>
  </si>
  <si>
    <r>
      <t xml:space="preserve">Activos por impuesto diferido (AID). Art 130 LIS. Importe total AID (art. 130,6 a) LIS) pendientes de aplicación a principio del período/generados en el propio período. </t>
    </r>
    <r>
      <rPr>
        <sz val="9"/>
        <color rgb="FFFF0000"/>
        <rFont val="Arial"/>
        <family val="2"/>
      </rPr>
      <t>2025(*)</t>
    </r>
    <r>
      <rPr>
        <sz val="9"/>
        <rFont val="Arial"/>
        <family val="2"/>
      </rPr>
      <t>. [02118]</t>
    </r>
  </si>
  <si>
    <r>
      <t xml:space="preserve">Activos por impuesto diferido (AID). Art 130 LIS. Cuota líquida positiva. Ejercicio de generación </t>
    </r>
    <r>
      <rPr>
        <sz val="9"/>
        <color rgb="FFFF0000"/>
        <rFont val="Arial"/>
        <family val="2"/>
      </rPr>
      <t>2025(*)</t>
    </r>
    <r>
      <rPr>
        <sz val="9"/>
        <rFont val="Arial"/>
        <family val="2"/>
      </rPr>
      <t>.  [02119]</t>
    </r>
  </si>
  <si>
    <r>
      <t xml:space="preserve">Activos por impuesto diferido (AID). Art 130 LIS. AID convertidos en crédito exigible en el período. Ejercicio de generación </t>
    </r>
    <r>
      <rPr>
        <sz val="9"/>
        <color rgb="FFFF0000"/>
        <rFont val="Arial"/>
        <family val="2"/>
      </rPr>
      <t>2025(*)</t>
    </r>
    <r>
      <rPr>
        <sz val="9"/>
        <color theme="1"/>
        <rFont val="Arial"/>
        <family val="2"/>
      </rPr>
      <t>.  [02123]</t>
    </r>
  </si>
  <si>
    <r>
      <t xml:space="preserve">Activos por impuesto diferido (AID). Art 130 LIS. AID pendientes de aplicación a principio del período/generados en el propio período. Con derecho a conversión crédito exigible  (art. 130,6 b) LIS). Ejercicio de generación </t>
    </r>
    <r>
      <rPr>
        <sz val="9"/>
        <color rgb="FFFF0000"/>
        <rFont val="Arial"/>
        <family val="2"/>
      </rPr>
      <t>2025(*)</t>
    </r>
    <r>
      <rPr>
        <sz val="9"/>
        <rFont val="Arial"/>
        <family val="2"/>
      </rPr>
      <t>.  [02120]</t>
    </r>
  </si>
  <si>
    <r>
      <t xml:space="preserve">Activos por impuesto diferido (AID). Art 130 LIS. AID pendientes de aplicación a principio del período/generados en el propio período. Con derecho a conversión en crédito exigible por exceso cuota en otros períodos iniciados a partir de 2016(art. 130.1 y 6b) LIS). </t>
    </r>
    <r>
      <rPr>
        <sz val="9"/>
        <color rgb="FFFF0000"/>
        <rFont val="Arial"/>
        <family val="2"/>
      </rPr>
      <t>2025(*)</t>
    </r>
    <r>
      <rPr>
        <sz val="9"/>
        <rFont val="Arial"/>
        <family val="2"/>
      </rPr>
      <t xml:space="preserve">  [02121]</t>
    </r>
  </si>
  <si>
    <r>
      <t xml:space="preserve">Activos por impuesto diferido (AID). Art 130 LIS. AID pendientes de aplicación a principio del período/generados en el propio período. Sin derecho a conversión en crédito exigible (art. 130.6 c) LIS) </t>
    </r>
    <r>
      <rPr>
        <sz val="9"/>
        <color rgb="FFFF0000"/>
        <rFont val="Arial"/>
        <family val="2"/>
      </rPr>
      <t>2025(*)</t>
    </r>
    <r>
      <rPr>
        <sz val="9"/>
        <rFont val="Arial"/>
        <family val="2"/>
      </rPr>
      <t>. [02122]</t>
    </r>
  </si>
  <si>
    <r>
      <t xml:space="preserve">Activos por impuesto diferido (AID). Art 130 LIS. AID pendientes de aplicación en períodos futuros. Con derecho a conversión en crédito exigible (art. 130,6 b) LIS) Ejercicio de generación </t>
    </r>
    <r>
      <rPr>
        <sz val="9"/>
        <color rgb="FFFF0000"/>
        <rFont val="Arial"/>
        <family val="2"/>
      </rPr>
      <t>2025(*)</t>
    </r>
    <r>
      <rPr>
        <sz val="9"/>
        <rFont val="Arial"/>
        <family val="2"/>
      </rPr>
      <t>.  [02124]</t>
    </r>
  </si>
  <si>
    <r>
      <t xml:space="preserve">Activos por impuesto diferido (AID). Art 130 LIS. AID pendientes de aplicación en períodos futuros. Con derecho a conversión en crédito exigible por exceso de cuota en otros períodos iniciados a partir de 2016 (art. 130,1 y 6 b) LIS). Ejercicio de generación </t>
    </r>
    <r>
      <rPr>
        <sz val="9"/>
        <color rgb="FFFF0000"/>
        <rFont val="Arial"/>
        <family val="2"/>
      </rPr>
      <t>2025(*)</t>
    </r>
    <r>
      <rPr>
        <sz val="9"/>
        <rFont val="Arial"/>
        <family val="2"/>
      </rPr>
      <t>.  [02125]</t>
    </r>
  </si>
  <si>
    <r>
      <t xml:space="preserve">Activos por impuesto diferido (AID). Art 130 LIS. AID pendientes de aplicación en períodos futuros. Sin derecho a conversión en crédito exigible (art. 130.6 c) LIS). Ejercicio de generación </t>
    </r>
    <r>
      <rPr>
        <sz val="9"/>
        <color rgb="FFFF0000"/>
        <rFont val="Arial"/>
        <family val="2"/>
      </rPr>
      <t>2025(*)</t>
    </r>
    <r>
      <rPr>
        <sz val="9"/>
        <rFont val="Arial"/>
        <family val="2"/>
      </rPr>
      <t>.  [02126]</t>
    </r>
  </si>
  <si>
    <r>
      <t xml:space="preserve">Exceso cuota líquida positiva (art. 130.1 y DT 33ª.4 LIS). Exceso cuota líquida positiva pendiente a principio del período/generado en el propio período. </t>
    </r>
    <r>
      <rPr>
        <sz val="9"/>
        <color rgb="FFFF0000"/>
        <rFont val="Arial"/>
        <family val="2"/>
      </rPr>
      <t>2024</t>
    </r>
    <r>
      <rPr>
        <sz val="9"/>
        <rFont val="Arial"/>
        <family val="2"/>
      </rPr>
      <t>. [01292]</t>
    </r>
  </si>
  <si>
    <r>
      <t xml:space="preserve">Exceso cuota líquida positiva (art. 130.1 y DT 33ª.4 LIS). Exceso cuota líquida positiva aplicado en períodos impositivos de 2008 a 2015 (DT 33ª.4 LIS) </t>
    </r>
    <r>
      <rPr>
        <sz val="9"/>
        <color rgb="FFFF0000"/>
        <rFont val="Arial"/>
        <family val="2"/>
      </rPr>
      <t>2024</t>
    </r>
    <r>
      <rPr>
        <sz val="9"/>
        <rFont val="Arial"/>
        <family val="2"/>
      </rPr>
      <t>.  [01293]</t>
    </r>
  </si>
  <si>
    <r>
      <t xml:space="preserve">Exceso cuota líquida positiva (art. 130.1 y DT 33ª.4 LIS). Exceso cuota líquida positiva aplicado en períodos impositivos iniciados a partir de 2016 (art. 130.1 párrafo 2º LIS). </t>
    </r>
    <r>
      <rPr>
        <sz val="9"/>
        <color rgb="FFFF0000"/>
        <rFont val="Arial"/>
        <family val="2"/>
      </rPr>
      <t>2024</t>
    </r>
    <r>
      <rPr>
        <sz val="9"/>
        <rFont val="Arial"/>
        <family val="2"/>
      </rPr>
      <t>.  [01294]</t>
    </r>
  </si>
  <si>
    <r>
      <t xml:space="preserve">Exceso cuota líquida positiva (art. 130.1 y DT 33ª.4 LIS). Exceso cuota líquida positiva pendiente de aplicación en períodos futuros. </t>
    </r>
    <r>
      <rPr>
        <sz val="9"/>
        <color rgb="FFFF0000"/>
        <rFont val="Arial"/>
        <family val="2"/>
      </rPr>
      <t>2024</t>
    </r>
    <r>
      <rPr>
        <sz val="9"/>
        <rFont val="Arial"/>
        <family val="2"/>
      </rPr>
      <t>.  [01295]</t>
    </r>
  </si>
  <si>
    <r>
      <t xml:space="preserve">Exceso cuota líquida positiva (art. 130.1 y DT 33ª.4 LIS). Exceso cuota líquida positiva pendiente a principio del período/generado en el propio período. </t>
    </r>
    <r>
      <rPr>
        <sz val="9"/>
        <color rgb="FFFF0000"/>
        <rFont val="Arial"/>
        <family val="2"/>
      </rPr>
      <t>2025(*)</t>
    </r>
    <r>
      <rPr>
        <sz val="9"/>
        <rFont val="Arial"/>
        <family val="2"/>
      </rPr>
      <t>. [02127]</t>
    </r>
  </si>
  <si>
    <r>
      <t xml:space="preserve">Exceso cuota líquida positiva (art. 130.1 y DT 33ª.4 LIS). Exceso cuota líquida positiva aplicado en períodos impositivos de 2008 a 2015 (DT 33ª.4 LIS) </t>
    </r>
    <r>
      <rPr>
        <sz val="9"/>
        <color rgb="FFFF0000"/>
        <rFont val="Arial"/>
        <family val="2"/>
      </rPr>
      <t>2025(*)</t>
    </r>
    <r>
      <rPr>
        <sz val="9"/>
        <rFont val="Arial"/>
        <family val="2"/>
      </rPr>
      <t>.  [02128]</t>
    </r>
  </si>
  <si>
    <r>
      <t xml:space="preserve">Exceso cuota líquida positiva (art. 130.1 y DT 33ª.4 LIS). Exceso cuota líquida positiva aplicado en períodos impositivos iniciados a partir de 2016 (art. 130.1 párrafo 2º LIS). </t>
    </r>
    <r>
      <rPr>
        <sz val="9"/>
        <color rgb="FFFF0000"/>
        <rFont val="Arial"/>
        <family val="2"/>
      </rPr>
      <t>2025(*)</t>
    </r>
    <r>
      <rPr>
        <sz val="9"/>
        <rFont val="Arial"/>
        <family val="2"/>
      </rPr>
      <t>.  [02129]</t>
    </r>
  </si>
  <si>
    <r>
      <t xml:space="preserve">Exceso cuota líquida positiva (art. 130.1 y DT 33ª.4 LIS). Exceso cuota líquida positiva pendiente de aplicación en períodos futuros. </t>
    </r>
    <r>
      <rPr>
        <sz val="9"/>
        <color rgb="FFFF0000"/>
        <rFont val="Arial"/>
        <family val="2"/>
      </rPr>
      <t>2025(*)</t>
    </r>
    <r>
      <rPr>
        <sz val="9"/>
        <rFont val="Arial"/>
        <family val="2"/>
      </rPr>
      <t>.  [02130]</t>
    </r>
  </si>
  <si>
    <r>
      <t xml:space="preserve">RESERVA DE CAPITALIZACIÓN. REDUCCIÓN PENDIENTE DE APLICAR. IMPUTACIÓN INDIVIDUAL. Derecho a reducir la base imponible generado en el período/pendiente de aplicar a principio del período </t>
    </r>
    <r>
      <rPr>
        <sz val="9"/>
        <color rgb="FFFF0000"/>
        <rFont val="Arial"/>
        <family val="2"/>
      </rPr>
      <t>2024</t>
    </r>
    <r>
      <rPr>
        <sz val="9"/>
        <rFont val="Arial"/>
        <family val="2"/>
      </rPr>
      <t>. [00438]</t>
    </r>
  </si>
  <si>
    <r>
      <t xml:space="preserve">RESERVA DE CAPITALIZACIÓN. REDUCCIÓN PENDIENTE DE APLICAR. IMPUTACIÓN INDIVIDUAL. Reducción base imponible aplicada </t>
    </r>
    <r>
      <rPr>
        <sz val="9"/>
        <color rgb="FFFF0000"/>
        <rFont val="Arial"/>
        <family val="2"/>
      </rPr>
      <t>2024</t>
    </r>
    <r>
      <rPr>
        <sz val="9"/>
        <rFont val="Arial"/>
        <family val="2"/>
      </rPr>
      <t>. [00439]</t>
    </r>
  </si>
  <si>
    <r>
      <t xml:space="preserve">RESERVA DE CAPITALIZACIÓN. REDUCCIÓN PENDIENTE DE APLICAR. IMPUTACIÓN INDIVIDUAL. Reducción base imponible pendiente de aplicar en períodos futuros.  </t>
    </r>
    <r>
      <rPr>
        <sz val="9"/>
        <color rgb="FFFF0000"/>
        <rFont val="Arial"/>
        <family val="2"/>
      </rPr>
      <t>2024</t>
    </r>
    <r>
      <rPr>
        <sz val="9"/>
        <rFont val="Arial"/>
        <family val="2"/>
      </rPr>
      <t>. [00440]</t>
    </r>
  </si>
  <si>
    <r>
      <t xml:space="preserve">RESERVA DE CAPITALIZACIÓN. REDUCCIÓN PENDIENTE DE APLICAR. IMPUTACIÓN INDIVIDUAL. Derecho a reducir la base imponible generado en el período/pendiente de aplicar a principio del período </t>
    </r>
    <r>
      <rPr>
        <sz val="9"/>
        <color rgb="FFFF0000"/>
        <rFont val="Arial"/>
        <family val="2"/>
      </rPr>
      <t>2025(*)</t>
    </r>
    <r>
      <rPr>
        <sz val="9"/>
        <rFont val="Arial"/>
        <family val="2"/>
      </rPr>
      <t>. [00001]</t>
    </r>
  </si>
  <si>
    <r>
      <t xml:space="preserve">RESERVA DE CAPITALIZACIÓN. REDUCCIÓN PENDIENTE DE APLICAR. IMPUTACIÓN INDIVIDUAL. Reducción base imponible aplicada </t>
    </r>
    <r>
      <rPr>
        <sz val="9"/>
        <color rgb="FFFF0000"/>
        <rFont val="Arial"/>
        <family val="2"/>
      </rPr>
      <t>2025(*)</t>
    </r>
    <r>
      <rPr>
        <sz val="9"/>
        <rFont val="Arial"/>
        <family val="2"/>
      </rPr>
      <t>. [00002]</t>
    </r>
  </si>
  <si>
    <r>
      <t xml:space="preserve">RESERVA DE CAPITALIZACIÓN. REDUCCIÓN PENDIENTE DE APLICAR. IMPUTACIÓN INDIVIDUAL. Reducción base imponible pendiente de aplicar en períodos futuros.  </t>
    </r>
    <r>
      <rPr>
        <sz val="9"/>
        <color rgb="FFFF0000"/>
        <rFont val="Arial"/>
        <family val="2"/>
      </rPr>
      <t>2025(*).</t>
    </r>
    <r>
      <rPr>
        <sz val="9"/>
        <rFont val="Arial"/>
        <family val="2"/>
      </rPr>
      <t xml:space="preserve"> [00003]</t>
    </r>
  </si>
  <si>
    <r>
      <t xml:space="preserve">RESERVA DE NIVELACIÓN. IMPUTACIÓN INDIVIDUAL. Reducción pendiente de adicionar(**). Importe minoración pendiente de adicionar en el período/pendiente de adicionar a principio del período </t>
    </r>
    <r>
      <rPr>
        <sz val="9"/>
        <color rgb="FFFF0000"/>
        <rFont val="Arial"/>
        <family val="2"/>
      </rPr>
      <t>2024</t>
    </r>
    <r>
      <rPr>
        <sz val="9"/>
        <rFont val="Arial"/>
        <family val="2"/>
      </rPr>
      <t>. [00443]</t>
    </r>
  </si>
  <si>
    <r>
      <t xml:space="preserve">RESERVA DE NIVELACIÓN. IMPUTACIÓN INDIVIDUAL. Reducción pendiente de adicionar(**). Importe adicionado a base imponible en el período. </t>
    </r>
    <r>
      <rPr>
        <sz val="9"/>
        <color rgb="FFFF0000"/>
        <rFont val="Arial"/>
        <family val="2"/>
      </rPr>
      <t>2024</t>
    </r>
    <r>
      <rPr>
        <sz val="9"/>
        <rFont val="Arial"/>
        <family val="2"/>
      </rPr>
      <t>. [00004]</t>
    </r>
  </si>
  <si>
    <r>
      <t xml:space="preserve">RESERVA DE NIVELACIÓN. IMPUTACIÓN INDIVIDUAL. Reducción pendiente de adicionar(**). Importe integrado en la declaración por incumplimiento de requisitos. </t>
    </r>
    <r>
      <rPr>
        <sz val="9"/>
        <color rgb="FFFF0000"/>
        <rFont val="Arial"/>
        <family val="2"/>
      </rPr>
      <t>2024</t>
    </r>
    <r>
      <rPr>
        <sz val="9"/>
        <rFont val="Arial"/>
        <family val="2"/>
      </rPr>
      <t>. [00005]</t>
    </r>
  </si>
  <si>
    <r>
      <t>RESERVA DE NIVELACIÓN. IMPUTACIÓN INDIVIDUAL. Reducción pendiente de adicionar(**). Importe pendiente de adicionar en períodos futuros 2</t>
    </r>
    <r>
      <rPr>
        <sz val="9"/>
        <color rgb="FFFF0000"/>
        <rFont val="Arial"/>
        <family val="2"/>
      </rPr>
      <t>024.</t>
    </r>
    <r>
      <rPr>
        <sz val="9"/>
        <rFont val="Arial"/>
        <family val="2"/>
      </rPr>
      <t xml:space="preserve"> [00444] </t>
    </r>
  </si>
  <si>
    <r>
      <t xml:space="preserve">RESERVA DE NIVELACIÓN. IMPUTACIÓN INDIVIDUAL. Reducción pendiente de adicionar(**). Importe minoración pendiente de adicionar en el período/pendiente de adicionar a principio del período </t>
    </r>
    <r>
      <rPr>
        <sz val="9"/>
        <color rgb="FFFF0000"/>
        <rFont val="Arial"/>
        <family val="2"/>
      </rPr>
      <t>2025(*)</t>
    </r>
    <r>
      <rPr>
        <sz val="9"/>
        <rFont val="Arial"/>
        <family val="2"/>
      </rPr>
      <t>. [00006]</t>
    </r>
  </si>
  <si>
    <r>
      <t xml:space="preserve">RESERVA DE NIVELACIÓN. IMPUTACIÓN INDIVIDUAL. Reducción pendiente de adicionar(**). Importe pendiente de adicionar en períodos futuros </t>
    </r>
    <r>
      <rPr>
        <sz val="9"/>
        <color rgb="FFFF0000"/>
        <rFont val="Arial"/>
        <family val="2"/>
      </rPr>
      <t>2025(*)</t>
    </r>
    <r>
      <rPr>
        <sz val="9"/>
        <rFont val="Arial"/>
        <family val="2"/>
      </rPr>
      <t xml:space="preserve">. [00007] </t>
    </r>
  </si>
  <si>
    <r>
      <t xml:space="preserve">RESERVA DE NIVELACIÓN. IMPUTACIÓN INDIVIDUAL. Reserva pendiente de dotar. Importe reserva a dotar </t>
    </r>
    <r>
      <rPr>
        <sz val="9"/>
        <color rgb="FFFF0000"/>
        <rFont val="Arial"/>
        <family val="2"/>
      </rPr>
      <t>2024</t>
    </r>
    <r>
      <rPr>
        <sz val="9"/>
        <rFont val="Arial"/>
        <family val="2"/>
      </rPr>
      <t>. [00445]</t>
    </r>
  </si>
  <si>
    <r>
      <t xml:space="preserve">RESERVA DE NIVELACIÓN. IMPUTACIÓN INDIVIDUAL. Reserva pendiente de dotar. Importe reserva dotada </t>
    </r>
    <r>
      <rPr>
        <sz val="9"/>
        <color rgb="FFFF0000"/>
        <rFont val="Arial"/>
        <family val="2"/>
      </rPr>
      <t>2024</t>
    </r>
    <r>
      <rPr>
        <sz val="9"/>
        <rFont val="Arial"/>
        <family val="2"/>
      </rPr>
      <t>. [00446]</t>
    </r>
  </si>
  <si>
    <r>
      <t xml:space="preserve">RESERVA DE NIVELACIÓN. IMPUTACIÓN INDIVIDUAL. Reserva pendiente de dotar. Importe reserva pendiente dotación. </t>
    </r>
    <r>
      <rPr>
        <sz val="9"/>
        <color rgb="FFFF0000"/>
        <rFont val="Arial"/>
        <family val="2"/>
      </rPr>
      <t>2024</t>
    </r>
    <r>
      <rPr>
        <sz val="9"/>
        <rFont val="Arial"/>
        <family val="2"/>
      </rPr>
      <t xml:space="preserve"> [00447]</t>
    </r>
  </si>
  <si>
    <r>
      <t xml:space="preserve">RESERVA DE NIVELACIÓN. IMPUTACIÓN INDIVIDUAL. Reserva pendiente de dotar. Reserva dispuesta </t>
    </r>
    <r>
      <rPr>
        <sz val="9"/>
        <color rgb="FFFF0000"/>
        <rFont val="Arial"/>
        <family val="2"/>
      </rPr>
      <t>2024</t>
    </r>
    <r>
      <rPr>
        <sz val="9"/>
        <rFont val="Arial"/>
        <family val="2"/>
      </rPr>
      <t>. [00448]</t>
    </r>
  </si>
  <si>
    <r>
      <t xml:space="preserve">RESERVA DE NIVELACIÓN. IMPUTACIÓN INDIVIDUAL. Reserva pendiente de dotar. Importe reserva a dotar </t>
    </r>
    <r>
      <rPr>
        <sz val="9"/>
        <color rgb="FFFF0000"/>
        <rFont val="Arial"/>
        <family val="2"/>
      </rPr>
      <t>2025(*)</t>
    </r>
    <r>
      <rPr>
        <sz val="9"/>
        <rFont val="Arial"/>
        <family val="2"/>
      </rPr>
      <t>. [00008]</t>
    </r>
  </si>
  <si>
    <r>
      <t xml:space="preserve">RESERVA DE NIVELACIÓN. IMPUTACIÓN INDIVIDUAL. Reserva pendiente de dotar. Importe reserva dotada </t>
    </r>
    <r>
      <rPr>
        <sz val="9"/>
        <color rgb="FFFF0000"/>
        <rFont val="Arial"/>
        <family val="2"/>
      </rPr>
      <t>2025(*)</t>
    </r>
    <r>
      <rPr>
        <sz val="9"/>
        <rFont val="Arial"/>
        <family val="2"/>
      </rPr>
      <t>. [00009]</t>
    </r>
  </si>
  <si>
    <r>
      <t xml:space="preserve">RESERVA DE NIVELACIÓN. IMPUTACIÓN INDIVIDUAL. Reserva pendiente de dotar. Importe reserva pendiente dotación. </t>
    </r>
    <r>
      <rPr>
        <sz val="9"/>
        <color rgb="FFFF0000"/>
        <rFont val="Arial"/>
        <family val="2"/>
      </rPr>
      <t>2025(*)</t>
    </r>
    <r>
      <rPr>
        <sz val="9"/>
        <rFont val="Arial"/>
        <family val="2"/>
      </rPr>
      <t>. [00010]</t>
    </r>
  </si>
  <si>
    <r>
      <t xml:space="preserve">RESERVA DE NIVELACIÓN. IMPUTACIÓN INDIVIDUAL. Reserva pendiente de dotar. Reserva dispuesta </t>
    </r>
    <r>
      <rPr>
        <sz val="9"/>
        <color rgb="FFFF0000"/>
        <rFont val="Arial"/>
        <family val="2"/>
      </rPr>
      <t>2025(*)</t>
    </r>
    <r>
      <rPr>
        <sz val="9"/>
        <rFont val="Arial"/>
        <family val="2"/>
      </rPr>
      <t>. [00057]</t>
    </r>
  </si>
  <si>
    <r>
      <t xml:space="preserve">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t>
    </r>
    <r>
      <rPr>
        <sz val="9"/>
        <color rgb="FFFF0000"/>
        <rFont val="Arial"/>
        <family val="2"/>
      </rPr>
      <t>2024</t>
    </r>
    <r>
      <rPr>
        <sz val="9"/>
        <rFont val="Arial"/>
        <family val="2"/>
      </rPr>
      <t>. [00643]</t>
    </r>
  </si>
  <si>
    <r>
      <t xml:space="preserve">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t>
    </r>
    <r>
      <rPr>
        <sz val="9"/>
        <color rgb="FFFF0000"/>
        <rFont val="Arial"/>
        <family val="2"/>
      </rPr>
      <t>2024</t>
    </r>
    <r>
      <rPr>
        <sz val="9"/>
        <rFont val="Arial"/>
        <family val="2"/>
      </rPr>
      <t>. [00058]</t>
    </r>
  </si>
  <si>
    <r>
      <t xml:space="preserve">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t>
    </r>
    <r>
      <rPr>
        <sz val="9"/>
        <color rgb="FFFF0000"/>
        <rFont val="Arial"/>
        <family val="2"/>
      </rPr>
      <t>2024</t>
    </r>
    <r>
      <rPr>
        <sz val="9"/>
        <rFont val="Arial"/>
        <family val="2"/>
      </rPr>
      <t>. [00059]</t>
    </r>
  </si>
  <si>
    <r>
      <t xml:space="preserve">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t>
    </r>
    <r>
      <rPr>
        <sz val="9"/>
        <color rgb="FFFF0000"/>
        <rFont val="Arial"/>
        <family val="2"/>
      </rPr>
      <t>2024</t>
    </r>
    <r>
      <rPr>
        <sz val="9"/>
        <rFont val="Arial"/>
        <family val="2"/>
      </rPr>
      <t>. [00644]</t>
    </r>
  </si>
  <si>
    <r>
      <t xml:space="preserve">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t>
    </r>
    <r>
      <rPr>
        <sz val="9"/>
        <color rgb="FFFF0000"/>
        <rFont val="Arial"/>
        <family val="2"/>
      </rPr>
      <t>2024</t>
    </r>
    <r>
      <rPr>
        <sz val="9"/>
        <rFont val="Arial"/>
        <family val="2"/>
      </rPr>
      <t>. [00645]</t>
    </r>
  </si>
  <si>
    <r>
      <t xml:space="preserve"> 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condicines de deducibilidad fiscal pero no integradas por aplicación límite. </t>
    </r>
    <r>
      <rPr>
        <sz val="9"/>
        <color rgb="FFFF0000"/>
        <rFont val="Arial"/>
        <family val="2"/>
      </rPr>
      <t>2024</t>
    </r>
    <r>
      <rPr>
        <sz val="9"/>
        <rFont val="Arial"/>
        <family val="2"/>
      </rPr>
      <t>. [00060]</t>
    </r>
  </si>
  <si>
    <r>
      <t xml:space="preserve">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t>
    </r>
    <r>
      <rPr>
        <sz val="9"/>
        <color rgb="FFFF0000"/>
        <rFont val="Arial"/>
        <family val="2"/>
      </rPr>
      <t>2025(*)</t>
    </r>
    <r>
      <rPr>
        <sz val="9"/>
        <rFont val="Arial"/>
        <family val="2"/>
      </rPr>
      <t>. [00061]</t>
    </r>
  </si>
  <si>
    <r>
      <t xml:space="preserve">Suma del 50% de las bases imponibles negativas individuales del período, no integradas DA19ª LIS. Régimen especial
de buques y empresas navieras en Canarias (Pág. </t>
    </r>
    <r>
      <rPr>
        <sz val="9"/>
        <color rgb="FFFF0000"/>
        <rFont val="Arial"/>
        <family val="2"/>
      </rPr>
      <t>7A</t>
    </r>
    <r>
      <rPr>
        <sz val="9"/>
        <rFont val="Arial"/>
        <family val="2"/>
      </rPr>
      <t xml:space="preserve"> </t>
    </r>
    <r>
      <rPr>
        <sz val="9"/>
        <color rgb="FFFF0000"/>
        <rFont val="Arial"/>
        <family val="2"/>
      </rPr>
      <t>bis</t>
    </r>
    <r>
      <rPr>
        <sz val="9"/>
        <rFont val="Arial"/>
        <family val="2"/>
      </rPr>
      <t>) [01264]</t>
    </r>
  </si>
  <si>
    <r>
      <t xml:space="preserve">Suma de bases imponibles negativas individuales de períodos anteriores integradas DA19ª LIS. Régimen General (Pág. </t>
    </r>
    <r>
      <rPr>
        <sz val="9"/>
        <color rgb="FFFF0000"/>
        <rFont val="Arial"/>
        <family val="2"/>
      </rPr>
      <t>7A ter</t>
    </r>
    <r>
      <rPr>
        <sz val="9"/>
        <rFont val="Arial"/>
        <family val="2"/>
      </rPr>
      <t>) [01021]</t>
    </r>
  </si>
  <si>
    <r>
      <t xml:space="preserve">Suma de bases imponibles negativas de períodos anteriores integradas DA19ª LIS. Régimen especial de buques y empresas navieras en Canarias (Pág. </t>
    </r>
    <r>
      <rPr>
        <sz val="9"/>
        <color rgb="FFFF0000"/>
        <rFont val="Arial"/>
        <family val="2"/>
      </rPr>
      <t>7A ter</t>
    </r>
    <r>
      <rPr>
        <sz val="9"/>
        <rFont val="Arial"/>
        <family val="2"/>
      </rPr>
      <t>) [01935]</t>
    </r>
  </si>
  <si>
    <t>Importe integrado en el ejercicio (DA19ª LIS) que procede de Bases Imponibles negativas individuales con origen en la entidad. Régimen general</t>
  </si>
  <si>
    <t>Importe integrado en el ejercicio (DA19ª LIS) que procede de Bases Imponibles negativas individuales con origen en la entidad (1). Régimen general</t>
  </si>
  <si>
    <t>Importe integrado en el ejercicio (DA19ª LIS) que procede de Bases Imponibles negativas individuales con origen en la entidad (2). Régimen general</t>
  </si>
  <si>
    <t>Importe integrado en el ejercicio (DA19ª LIS) que procede de Bases Imponibles negativas individuales con origen en la entidad (3). Régimen general</t>
  </si>
  <si>
    <t>Importe integrado en el ejercicio (DA19ª LIS) que procede de Bases Imponibles negativas individuales con origen en la entidad (4). Régimen general</t>
  </si>
  <si>
    <t>Importe integrado en el ejercicio (DA19ª LIS) que procede de Bases Imponibles negativas individuales con origen en la entidad (5). Régimen general</t>
  </si>
  <si>
    <t>Importe integrado en el ejercicio (DA19ª LIS) que procede de Bases Imponibles negativas individuales con origen en la entidad (6). Régimen general</t>
  </si>
  <si>
    <t>Importe integrado en el ejercicio (DA19ª LIS) que procede de Bases Imponibles negativas individuales con origen en la entidad (7). Régimen general</t>
  </si>
  <si>
    <t>Importe integrado en el ejercicio (DA19ª LIS) que procede de Bases Imponibles negativas individuales con origen en la entidad (8). Régimen general</t>
  </si>
  <si>
    <t>Importe integrado en el ejercicio (DA19ª LIS) que procede de Bases Imponibles negativas individuales con origen en la entidad (9). Régimen general</t>
  </si>
  <si>
    <t>Importe integrado en el ejercicio (DA19ª LIS) que procede de Bases Imponibles negativas individuales con origen en la entidad (10). Régimen general</t>
  </si>
  <si>
    <t>Importe integrado en el ejercicio (DA19ª LIS) que procede de Bases Imponibles negativas individuales con origen en la entidad (11). Régimen general</t>
  </si>
  <si>
    <t>Importe integrado en el ejercicio (DA19ª LIS) que procede de Bases Imponibles negativas individuales con origen en la entidad (12). Régimen general</t>
  </si>
  <si>
    <t>Importe integrado en el ejercicio (DA19ª LIS) que procede de Bases Imponibles negativas individuales con origen en la entidad (13). Régimen general</t>
  </si>
  <si>
    <t>Importe integrado en el ejercicio (DA19ª LIS) que procede de Bases Imponibles negativas individuales con origen en la entidad (14). Régimen general</t>
  </si>
  <si>
    <t>Importe integrado en el ejercicio (DA19ª LIS) que procede de Bases Imponibles negativas individuales con origen en la entidad (15). Régimen general</t>
  </si>
  <si>
    <t>Importe integrado en el ejercicio (DA19ª LIS) que procede de Bases Imponibles negativas individuales con origen en la entidad (16). Régimen general</t>
  </si>
  <si>
    <t>Importe integrado en el ejercicio (DA19ª LIS) que procede de Bases Imponibles negativas individuales con origen en la entidad (17). Régimen general</t>
  </si>
  <si>
    <t>Importe integrado en el ejercicio (DA19ª LIS) que procede de Bases Imponibles negativas individuales con origen en la entidad (18). Régimen general</t>
  </si>
  <si>
    <t>Importe integrado en el ejercicio (DA19ª LIS) que procede de Bases Imponibles negativas individuales con origen en la entidad (19). Régimen general</t>
  </si>
  <si>
    <t>Importe integrado en el ejercicio (DA19ª LIS) que procede de Bases Imponibles negativas individuales con origen en la entidad (20). Régimen general</t>
  </si>
  <si>
    <t>Importe integrado en el ejercicio (DA19ª LIS) que procede de Bases Imponibles negativas individuales con origen en la entidad (21). Régimen general</t>
  </si>
  <si>
    <t>Importe integrado en el ejercicio (DA19ª LIS) que procede de Bases Imponibles negativas individuales con origen en la entidad (22). Régimen general</t>
  </si>
  <si>
    <t>Importe integrado en el ejercicio (DA19ª LIS) que procede de Bases Imponibles negativas individuales con origen en la entidad (23). Régimen general</t>
  </si>
  <si>
    <t>Importe integrado en el ejercicio (DA19ª LIS) que procede de Bases Imponibles negativas individuales con origen en la entidad (24). Régimen general</t>
  </si>
  <si>
    <t>Importe integrado en el ejercicio (DA19ª LIS) que procede de Bases Imponibles negativas individuales con origen en la entidad (25). Régimen general</t>
  </si>
  <si>
    <t>Importe integrado en el ejercicio (DA19ª LIS) que procede de Bases Imponibles negativas individuales con origen en la entidad (26). Régimen general</t>
  </si>
  <si>
    <t>&lt;/T22007A02&gt;</t>
  </si>
  <si>
    <t>Entidad dominante/Entidad cabeza de grupo. Importe integrado en el ejercicio (DA19ª LIS) que procede de Bases Imponibles negativas individuales con origen en la entidad. Régimen especial de buques y empresas navieras de Canarias</t>
  </si>
  <si>
    <t>Entidad dominante/Entidad cabeza de grupo. BI minorada en el 50% de la BI negativa individual del período por actividades. Régimen especial de buques y empresas navieras en Canarias incluidas eliminaciones e incorporaciones correspondientes al mismo(*)</t>
  </si>
  <si>
    <t>Entidad dominante/Entidad cabeza de grupo. 50% Base imponible negativa individual del período, no integrada. DA 19ª LIS. Régimen especial de buques y empresas navieras en Canarias</t>
  </si>
  <si>
    <t>Entidades dependientes/Cooperativa integrante del grupo (1). 50% Base imponible negativa individual del período, no integrada. DA 19ª LIS. Régimen especial de buques y empresas navieras en Canarias</t>
  </si>
  <si>
    <t>Entidades dependientes/Cooperativa integrante del grupo (1). Importe integrado en el ejercicio (DA19ª LIS) que procede de Bases Imponibles negativas individuales con origen en la entidad. Régimen especial de buques y empresas navieras de Canarias</t>
  </si>
  <si>
    <t>Entidades dependientes/Cooperativa integrante del grupo (1). BI minorada en el 50% de la BI negativa individual del período por actividades. Régimen especial de buques y empresas navieras en Canarias incluidas eliminaciones e incorporaciones correspondientes al mismo(*)</t>
  </si>
  <si>
    <t>Entidades dependientes/Cooperativa integrante del grupo (2). 50% Base imponible negativa individual del período, no integrada. DA 19ª LIS. Régimen especial de buques y empresas navieras en Canarias</t>
  </si>
  <si>
    <t>Entidades dependientes/Cooperativa integrante del grupo (2). Importe integrado en el ejercicio (DA19ª LIS) que procede de Bases Imponibles negativas individuales con origen en la entidad. Régimen especial de buques y empresas navieras de Canarias</t>
  </si>
  <si>
    <t>Entidades dependientes/Cooperativa integrante del grupo (2). BI minorada en el 50% de la BI negativa individual del período por actividades. Régimen especial de buques y empresas navieras en Canarias incluidas eliminaciones e incorporaciones correspondientes al mismo(*)</t>
  </si>
  <si>
    <t>Entidades dependientes/Cooperativa integrante del grupo (3). 50% Base imponible negativa individual del período, no integrada. DA 19ª LIS. Régimen especial de buques y empresas navieras en Canarias</t>
  </si>
  <si>
    <t>Entidades dependientes/Cooperativa integrante del grupo (3). Importe integrado en el ejercicio (DA19ª LIS) que procede de Bases Imponibles negativas individuales con origen en la entidad. Régimen especial de buques y empresas navieras de Canarias</t>
  </si>
  <si>
    <t>Entidades dependientes/Cooperativa integrante del grupo (3). BI minorada en el 50% de la BI negativa individual del período por actividades. Régimen especial de buques y empresas navieras en Canarias incluidas eliminaciones e incorporaciones correspondientes al mismo(*)</t>
  </si>
  <si>
    <t>Entidades dependientes/Cooperativa integrante del grupo (4). 50% Base imponible negativa individual del período, no integrada. DA 19ª LIS. Régimen especial de buques y empresas navieras en Canarias</t>
  </si>
  <si>
    <t>Entidades dependientes/Cooperativa integrante del grupo (4). Importe integrado en el ejercicio (DA19ª LIS) que procede de Bases Imponibles negativas individuales con origen en la entidad. Régimen especial de buques y empresas navieras de Canarias</t>
  </si>
  <si>
    <t>Entidades dependientes/Cooperativa integrante del grupo (4). BI minorada en el 50% de la BI negativa individual del período por actividades. Régimen especial de buques y empresas navieras en Canarias incluidas eliminaciones e incorporaciones correspondientes al mismo(*)</t>
  </si>
  <si>
    <t>Entidades dependientes/Cooperativa integrante del grupo (5). 50% Base imponible negativa individual del período, no integrada. DA 19ª LIS. Régimen especial de buques y empresas navieras en Canarias</t>
  </si>
  <si>
    <t>Entidades dependientes/Cooperativa integrante del grupo (5). Importe integrado en el ejercicio (DA19ª LIS) que procede de Bases Imponibles negativas individuales con origen en la entidad. Régimen especial de buques y empresas navieras de Canarias</t>
  </si>
  <si>
    <t>Entidades dependientes/Cooperativa integrante del grupo (5). BI minorada en el 50% de la BI negativa individual del período por actividades. Régimen especial de buques y empresas navieras en Canarias incluidas eliminaciones e incorporaciones correspondientes al mismo(*)</t>
  </si>
  <si>
    <t>Entidades dependientes/Cooperativa integrante del grupo (6). 50% Base imponible negativa individual del período, no integrada. DA 19ª LIS. Régimen especial de buques y empresas navieras en Canarias</t>
  </si>
  <si>
    <t>Entidades dependientes/Cooperativa integrante del grupo (6). Importe integrado en el ejercicio (DA19ª LIS) que procede de Bases Imponibles negativas individuales con origen en la entidad. Régimen especial de buques y empresas navieras de Canarias</t>
  </si>
  <si>
    <t>Entidades dependientes/Cooperativa integrante del grupo (6). BI minorada en el 50% de la BI negativa individual del período por actividades. Régimen especial de buques y empresas navieras en Canarias incluidas eliminaciones e incorporaciones correspondientes al mismo(*)</t>
  </si>
  <si>
    <t>Entidades dependientes/Cooperativa integrante del grupo (7). 50% Base imponible negativa individual del período, no integrada. DA 19ª LIS. Régimen especial de buques y empresas navieras en Canarias</t>
  </si>
  <si>
    <t>Entidades dependientes/Cooperativa integrante del grupo (7). Importe integrado en el ejercicio (DA19ª LIS) que procede de Bases Imponibles negativas individuales con origen en la entidad. Régimen especial de buques y empresas navieras de Canarias</t>
  </si>
  <si>
    <t>Entidades dependientes/Cooperativa integrante del grupo (7). BI minorada en el 50% de la BI negativa individual del período por actividades. Régimen especial de buques y empresas navieras en Canarias incluidas eliminaciones e incorporaciones correspondientes al mismo(*)</t>
  </si>
  <si>
    <t>Entidades dependientes/Cooperativa integrante del grupo (8). 50% Base imponible negativa individual del período, no integrada. DA 19ª LIS. Régimen especial de buques y empresas navieras en Canarias</t>
  </si>
  <si>
    <t>Entidades dependientes/Cooperativa integrante del grupo (8). Importe integrado en el ejercicio (DA19ª LIS) que procede de Bases Imponibles negativas individuales con origen en la entidad. Régimen especial de buques y empresas navieras de Canarias</t>
  </si>
  <si>
    <t>Entidades dependientes/Cooperativa integrante del grupo (8). BI minorada en el 50% de la BI negativa individual del período por actividades. Régimen especial de buques y empresas navieras en Canarias incluidas eliminaciones e incorporaciones correspondientes al mismo(*)</t>
  </si>
  <si>
    <t>Entidades dependientes/Cooperativa integrante del grupo (9). 50% Base imponible negativa individual del período, no integrada. DA 19ª LIS. Régimen especial de buques y empresas navieras en Canarias</t>
  </si>
  <si>
    <t>Entidades dependientes/Cooperativa integrante del grupo (9). Importe integrado en el ejercicio (DA19ª LIS) que procede de Bases Imponibles negativas individuales con origen en la entidad. Régimen especial de buques y empresas navieras de Canarias</t>
  </si>
  <si>
    <t>Entidades dependientes/Cooperativa integrante del grupo (9). BI minorada en el 50% de la BI negativa individual del período por actividades. Régimen especial de buques y empresas navieras en Canarias incluidas eliminaciones e incorporaciones correspondientes al mismo(*)</t>
  </si>
  <si>
    <t>Entidades dependientes/Cooperativa integrante del grupo (10). 50% Base imponible negativa individual del período, no integrada. DA 19ª LIS. Régimen especial de buques y empresas navieras en Canarias</t>
  </si>
  <si>
    <t>Entidades dependientes/Cooperativa integrante del grupo (10). Importe integrado en el ejercicio (DA19ª LIS) que procede de Bases Imponibles negativas individuales con origen en la entidad. Régimen especial de buques y empresas navieras de Canarias</t>
  </si>
  <si>
    <t>Entidades dependientes/Cooperativa integrante del grupo (10). BI minorada en el 50% de la BI negativa individual del período por actividades. Régimen especial de buques y empresas navieras en Canarias incluidas eliminaciones e incorporaciones correspondientes al mismo(*)</t>
  </si>
  <si>
    <t>Entidades dependientes/Cooperativa integrante del grupo (11). 50% Base imponible negativa individual del período, no integrada. DA 19ª LIS. Régimen especial de buques y empresas navieras en Canarias</t>
  </si>
  <si>
    <t>Entidades dependientes/Cooperativa integrante del grupo (11). Importe integrado en el ejercicio (DA19ª LIS) que procede de Bases Imponibles negativas individuales con origen en la entidad. Régimen especial de buques y empresas navieras de Canarias</t>
  </si>
  <si>
    <t>Entidades dependientes/Cooperativa integrante del grupo (11). BI minorada en el 50% de la BI negativa individual del período por actividades. Régimen especial de buques y empresas navieras en Canarias incluidas eliminaciones e incorporaciones correspondientes al mismo(*)</t>
  </si>
  <si>
    <t>Entidades dependientes/Cooperativa integrante del grupo (12). 50% Base imponible negativa individual del período, no integrada. DA 19ª LIS. Régimen especial de buques y empresas navieras en Canarias</t>
  </si>
  <si>
    <t>Entidades dependientes/Cooperativa integrante del grupo (12). Importe integrado en el ejercicio (DA19ª LIS) que procede de Bases Imponibles negativas individuales con origen en la entidad. Régimen especial de buques y empresas navieras de Canarias</t>
  </si>
  <si>
    <t>Entidades dependientes/Cooperativa integrante del grupo (12). BI minorada en el 50% de la BI negativa individual del período por actividades. Régimen especial de buques y empresas navieras en Canarias incluidas eliminaciones e incorporaciones correspondientes al mismo(*)</t>
  </si>
  <si>
    <t>Entidades dependientes/Cooperativa integrante del grupo (13). 50% Base imponible negativa individual del período, no integrada. DA 19ª LIS. Régimen especial de buques y empresas navieras en Canarias</t>
  </si>
  <si>
    <t>Entidades dependientes/Cooperativa integrante del grupo (13). Importe integrado en el ejercicio (DA19ª LIS) que procede de Bases Imponibles negativas individuales con origen en la entidad. Régimen especial de buques y empresas navieras de Canarias</t>
  </si>
  <si>
    <t>Entidades dependientes/Cooperativa integrante del grupo (13). BI minorada en el 50% de la BI negativa individual del período por actividades. Régimen especial de buques y empresas navieras en Canarias incluidas eliminaciones e incorporaciones correspondientes al mismo(*)</t>
  </si>
  <si>
    <t>Entidades dependientes/Cooperativa integrante del grupo (14). 50% Base imponible negativa individual del período, no integrada. DA 19ª LIS. Régimen especial de buques y empresas navieras en Canarias</t>
  </si>
  <si>
    <t>Entidades dependientes/Cooperativa integrante del grupo (14). Importe integrado en el ejercicio (DA19ª LIS) que procede de Bases Imponibles negativas individuales con origen en la entidad. Régimen especial de buques y empresas navieras de Canarias</t>
  </si>
  <si>
    <t>Entidades dependientes/Cooperativa integrante del grupo (14). BI minorada en el 50% de la BI negativa individual del período por actividades. Régimen especial de buques y empresas navieras en Canarias incluidas eliminaciones e incorporaciones correspondientes al mismo(*)</t>
  </si>
  <si>
    <t>Entidades dependientes/Cooperativa integrante del grupo (15). 50% Base imponible negativa individual del período, no integrada. DA 19ª LIS. Régimen especial de buques y empresas navieras en Canarias</t>
  </si>
  <si>
    <t>Entidades dependientes/Cooperativa integrante del grupo (15). Importe integrado en el ejercicio (DA19ª LIS) que procede de Bases Imponibles negativas individuales con origen en la entidad. Régimen especial de buques y empresas navieras de Canarias</t>
  </si>
  <si>
    <t>Entidades dependientes/Cooperativa integrante del grupo (15). BI minorada en el 50% de la BI negativa individual del período por actividades. Régimen especial de buques y empresas navieras en Canarias incluidas eliminaciones e incorporaciones correspondientes al mismo(*)</t>
  </si>
  <si>
    <t>Entidades dependientes/Cooperativa integrante del grupo (16). 50% Base imponible negativa individual del período, no integrada. DA 19ª LIS. Régimen especial de buques y empresas navieras en Canarias</t>
  </si>
  <si>
    <t>Entidades dependientes/Cooperativa integrante del grupo (16). Importe integrado en el ejercicio (DA19ª LIS) que procede de Bases Imponibles negativas individuales con origen en la entidad. Régimen especial de buques y empresas navieras de Canarias</t>
  </si>
  <si>
    <t>Entidades dependientes/Cooperativa integrante del grupo (16). BI minorada en el 50% de la BI negativa individual del período por actividades. Régimen especial de buques y empresas navieras en Canarias incluidas eliminaciones e incorporaciones correspondientes al mismo(*)</t>
  </si>
  <si>
    <t>Entidades dependientes/Cooperativa integrante del grupo (17). 50% Base imponible negativa individual del período, no integrada. DA 19ª LIS. Régimen especial de buques y empresas navieras en Canarias</t>
  </si>
  <si>
    <t>Entidades dependientes/Cooperativa integrante del grupo (17). Importe integrado en el ejercicio (DA19ª LIS) que procede de Bases Imponibles negativas individuales con origen en la entidad. Régimen especial de buques y empresas navieras de Canarias</t>
  </si>
  <si>
    <t>Entidades dependientes/Cooperativa integrante del grupo (17). BI minorada en el 50% de la BI negativa individual del período por actividades. Régimen especial de buques y empresas navieras en Canarias incluidas eliminaciones e incorporaciones correspondientes al mismo(*)</t>
  </si>
  <si>
    <t>Entidades dependientes/Cooperativa integrante del grupo (18). 50% Base imponible negativa individual del período, no integrada. DA 19ª LIS. Régimen especial de buques y empresas navieras en Canarias</t>
  </si>
  <si>
    <t>Entidades dependientes/Cooperativa integrante del grupo (18). Importe integrado en el ejercicio (DA19ª LIS) que procede de Bases Imponibles negativas individuales con origen en la entidad. Régimen especial de buques y empresas navieras de Canarias</t>
  </si>
  <si>
    <t>Entidades dependientes/Cooperativa integrante del grupo (18). BI minorada en el 50% de la BI negativa individual del período por actividades. Régimen especial de buques y empresas navieras en Canarias incluidas eliminaciones e incorporaciones correspondientes al mismo(*)</t>
  </si>
  <si>
    <t>Entidades dependientes/Cooperativa integrante del grupo (19). 50% Base imponible negativa individual del período, no integrada. DA 19ª LIS. Régimen especial de buques y empresas navieras en Canarias</t>
  </si>
  <si>
    <t>Entidades dependientes/Cooperativa integrante del grupo (19). Importe integrado en el ejercicio (DA19ª LIS) que procede de Bases Imponibles negativas individuales con origen en la entidad. Régimen especial de buques y empresas navieras de Canarias</t>
  </si>
  <si>
    <t>Entidades dependientes/Cooperativa integrante del grupo (19). BI minorada en el 50% de la BI negativa individual del período por actividades. Régimen especial de buques y empresas navieras en Canarias incluidas eliminaciones e incorporaciones correspondientes al mismo(*)</t>
  </si>
  <si>
    <t>Entidades dependientes/Cooperativa integrante del grupo (20). 50% Base imponible negativa individual del período, no integrada. DA 19ª LIS. Régimen especial de buques y empresas navieras en Canarias</t>
  </si>
  <si>
    <t>Entidades dependientes/Cooperativa integrante del grupo (20). Importe integrado en el ejercicio (DA19ª LIS) que procede de Bases Imponibles negativas individuales con origen en la entidad. Régimen especial de buques y empresas navieras de Canarias</t>
  </si>
  <si>
    <t>Entidades dependientes/Cooperativa integrante del grupo (20). BI minorada en el 50% de la BI negativa individual del período por actividades. Régimen especial de buques y empresas navieras en Canarias incluidas eliminaciones e incorporaciones correspondientes al mismo(*)</t>
  </si>
  <si>
    <t>Entidades dependientes/Cooperativa integrante del grupo (21). 50% Base imponible negativa individual del período, no integrada. DA 19ª LIS. Régimen especial de buques y empresas navieras en Canarias</t>
  </si>
  <si>
    <t>Entidades dependientes/Cooperativa integrante del grupo (21). Importe integrado en el ejercicio (DA19ª LIS) que procede de Bases Imponibles negativas individuales con origen en la entidad. Régimen especial de buques y empresas navieras de Canarias</t>
  </si>
  <si>
    <t>Entidades dependientes/Cooperativa integrante del grupo (21). BI minorada en el 50% de la BI negativa individual del período por actividades. Régimen especial de buques y empresas navieras en Canarias incluidas eliminaciones e incorporaciones correspondientes al mismo(*)</t>
  </si>
  <si>
    <t>Entidades dependientes/Cooperativa integrante del grupo (22). 50% Base imponible negativa individual del período, no integrada. DA 19ª LIS. Régimen especial de buques y empresas navieras en Canarias</t>
  </si>
  <si>
    <t>Entidades dependientes/Cooperativa integrante del grupo (22). Importe integrado en el ejercicio (DA19ª LIS) que procede de Bases Imponibles negativas individuales con origen en la entidad. Régimen especial de buques y empresas navieras de Canarias</t>
  </si>
  <si>
    <t>Entidades dependientes/Cooperativa integrante del grupo (22). BI minorada en el 50% de la BI negativa individual del período por actividades. Régimen especial de buques y empresas navieras en Canarias incluidas eliminaciones e incorporaciones correspondientes al mismo(*)</t>
  </si>
  <si>
    <t>Entidades dependientes/Cooperativa integrante del grupo (23). 50% Base imponible negativa individual del período, no integrada. DA 19ª LIS. Régimen especial de buques y empresas navieras en Canarias</t>
  </si>
  <si>
    <t>Entidades dependientes/Cooperativa integrante del grupo (23). Importe integrado en el ejercicio (DA19ª LIS) que procede de Bases Imponibles negativas individuales con origen en la entidad. Régimen especial de buques y empresas navieras de Canarias</t>
  </si>
  <si>
    <t>Entidades dependientes/Cooperativa integrante del grupo (23). BI minorada en el 50% de la BI negativa individual del período por actividades. Régimen especial de buques y empresas navieras en Canarias incluidas eliminaciones e incorporaciones correspondientes al mismo(*)</t>
  </si>
  <si>
    <t>Entidades dependientes/Cooperativa integrante del grupo (24). 50% Base imponible negativa individual del período, no integrada. DA 19ª LIS. Régimen especial de buques y empresas navieras en Canarias</t>
  </si>
  <si>
    <t>Entidades dependientes/Cooperativa integrante del grupo (24). Importe integrado en el ejercicio (DA19ª LIS) que procede de Bases Imponibles negativas individuales con origen en la entidad. Régimen especial de buques y empresas navieras de Canarias</t>
  </si>
  <si>
    <t>Entidades dependientes/Cooperativa integrante del grupo (24). BI minorada en el 50% de la BI negativa individual del período por actividades. Régimen especial de buques y empresas navieras en Canarias incluidas eliminaciones e incorporaciones correspondientes al mismo(*)</t>
  </si>
  <si>
    <t>Entidades dependientes/Cooperativa integrante del grupo (25). 50% Base imponible negativa individual del período, no integrada. DA 19ª LIS. Régimen especial de buques y empresas navieras en Canarias</t>
  </si>
  <si>
    <t>Entidades dependientes/Cooperativa integrante del grupo (25). Importe integrado en el ejercicio (DA19ª LIS) que procede de Bases Imponibles negativas individuales con origen en la entidad. Régimen especial de buques y empresas navieras de Canarias</t>
  </si>
  <si>
    <t>Entidades dependientes/Cooperativa integrante del grupo (25). BI minorada en el 50% de la BI negativa individual del período por actividades. Régimen especial de buques y empresas navieras en Canarias incluidas eliminaciones e incorporaciones correspondientes al mismo(*)</t>
  </si>
  <si>
    <t>Entidades dependientes/Cooperativa integrante del grupo (26). 50% Base imponible negativa individual del período, no integrada. DA 19ª LIS. Régimen especial de buques y empresas navieras en Canarias</t>
  </si>
  <si>
    <t>Entidades dependientes/Cooperativa integrante del grupo (26). Importe integrado en el ejercicio (DA19ª LIS) que procede de Bases Imponibles negativas individuales con origen en la entidad. Régimen especial de buques y empresas navieras de Canarias</t>
  </si>
  <si>
    <t>Entidades dependientes/Cooperativa integrante del grupo (26). BI minorada en el 50% de la BI negativa individual del período por actividades. Régimen especial de buques y empresas navieras en Canarias incluidas eliminaciones e incorporaciones correspondientes al mismo(*)</t>
  </si>
  <si>
    <t>BASES IMPONIBLES INDIVIDUALES DE LAS ENTIDADES DEL GRUPO FISCAL. 50% Base imponible negativa individual del período, no integrada. DA 19ª LIS. Régimen especial de buques y empresas navieras en Canarias. Total (dominante + dependientes) [01264]</t>
  </si>
  <si>
    <t>Bases imponibles negativas individuales de las entidades del grupo fiscal (DA 19º LIS. Régimen general. Importe original de bases imponibles negativas individuales no integradas. DA 19 LIS (**). Período de generación 2025. [00119]</t>
  </si>
  <si>
    <t>Bases imponibles negativas individuales de las entidades del grupo fiscal (DA 19º LIS. Régimen general. Importe pendiente de integración a inicio de período. Período de generación 2025. [00120]</t>
  </si>
  <si>
    <t>Bases imponibles negativas individuales de las entidades del grupo fiscal (DA 19º LIS. Régimen general. Importe pendiente de integración a final de período. Período de generación 2025.  [00121]</t>
  </si>
  <si>
    <t>Bases imponibles negativas individuales de las entidades del grupo fiscal (DA 19º LIS. Régimen especial de buques y empresas navieras de Canarias. Importe original de bases imponibles negativas individuales no integradas. DA 19 LIS (**). Período de generación 2025. [00125]</t>
  </si>
  <si>
    <t>Bases imponibles negativas individuales de las entidades del grupo fiscal (DA 19º LIS. Régimen especial de buques y empresas navieras de Canarias. Importe pendiente de integración a inicio de período. Período de generación 2025. [00126]</t>
  </si>
  <si>
    <t>Bases imponibles negativas individuales de las entidades del grupo fiscal (DA 19º LIS. Régimen especial de buques y empresas navieras de Canarias. Importe pendiente de integración a final de período. Período de generación 2025 [00127]</t>
  </si>
  <si>
    <t>RESERVA DE CAPITALIZACIÓN. REDUCCIÓN PENDIENTE DE APLICAR. Derecho a reducir la base imponible generado en el período/pendiente de aplicar a principio del período. 2025. [00164]</t>
  </si>
  <si>
    <t>RESERVA DE CAPITALIZACIÓN. REDUCCIÓN PENDIENTE DE APLICAR.Reducción base imponible aplicada. 2025. [00165]</t>
  </si>
  <si>
    <t>RESERVA DE CAPITALIZACIÓN. REDUCCIÓN PENDIENTE DE APLICAR. Reducción base imponible pendiente de aplicar en períodos futuros 2025. [00166]</t>
  </si>
  <si>
    <t>RESERVA DE CAPITALIZACIÓN. REDUCCIÓN PENDIENTE DE APLICAR. Incremento porcentual de la plantilla media total(**) [00167]</t>
  </si>
  <si>
    <t>RESERVA DE NIVELACIÓN. Reducción pendiente de adicionar(**). Importe adicionado a base imponible en el período. 2025 (*)  [00169]</t>
  </si>
  <si>
    <t>RESERVA DE NIVELACIÓN. Reducción pendiente de adicionar(**). Importe integrado en la declaración por incumplimiento de requisitos. 2025(*)  [00170]</t>
  </si>
  <si>
    <t>RESERVA DE NIVELACIÓN. Reserva pendiente de dotar. Importe reserva a dotar 2025 [00295]</t>
  </si>
  <si>
    <t>RESERVA DE NIVELACIÓN. Reserva pendiente de dotar. Importe reserva dotada 2025 [00296]</t>
  </si>
  <si>
    <t>RESERVA DE NIVELACIÓN. Reserva pendiente de dotar. Importe reserva pendiente dotación 2025 [00297]</t>
  </si>
  <si>
    <t>RESERVA DE NIVELACIÓN. Reserva pendiente de dotar. Reserva dispuesta 2025 [00298]</t>
  </si>
  <si>
    <t>DOTACIONES POR DETERIORO DE CRÉDITOS U OTROS ACTIVOS DERIVADOS DE LAS POSIBLES INSOLVENCIAS DE LOS DEUDORES NO VINCULADOS CON EL CONTRIBUYENTE Y OTRAS DEL ART 62.1 e) Y DT 33ª.1 LIS, GENERADOS A NIVEL DE GRUPO CON POSIBILIDAD DE CONVERSION EN CRÉDITO EXIGIBLE(**).Dotaciones pendientes de integración a principio del período/generado en el propio período. Que han cumplido condiciones de deducibilidad fiscal pero no integradas por aplicación límite. 2025(*) [00383]</t>
  </si>
  <si>
    <t>DOTACIONES POR DETERIORO DE CRÉDITOS U OTROS ACTIVOS DERIVADOS DE LAS POSIBLES INSOLVENCIAS DE LOS DEUDORES NO VINCULADOS CON EL CONTRIBUYENTE Y OTRAS DEL ART 62.1 e) Y DT 33ª.1 LIS, GENERADOS A NIVEL DE GRUPO CON POSIBILIDAD DE CONVERSION EN CRÉDITO EXIGIBLE(**). Dotaciones integradas en esta liquidación. 2025(*) [00384]</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</si>
  <si>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han cumplido condiciones de deducibilidad fiscal pero no integradas por aplicación límite. 2025(*) [00387]</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</si>
  <si>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a principio del período/generado en el propio  período. Que no han cumplido condiciones de deducibilidad fiscal. 2025 [00299]</t>
  </si>
  <si>
    <t>DOTACIONES POR DETERIORO DE CRÉDITOS U OTROS ACTIVOS DERIVADOS DE LAS POSIBLES INSOLVENCIAS DE LOS DEUDORES NO VINCULADOS CON EL CONTRIBUYENTE Y OTRAS DEL ART 62.1 e) Y DT 33ª.1 LIS, GENERADOS A NIVEL DE GRUPO CON POSIBILIDAD DE CONVERSION EN CRÉDITO EXIGIBLE(**). Dotaciones aplicadas por la conversión de los activos por impuesto diferido. 2025 [00385]</t>
  </si>
  <si>
    <t>DOTACIONES POR DETERIORO DE CRÉDITOS U OTROS ACTIVOS DERIVADOS DE LAS POSIBLES INSOLVENCIAS DE LOS DEUDORES NO VINCULADOS CON EL CONTRIBUYENTE Y OTRAS DEL ART 62.1 e) Y DT 33ª.1 LIS, GENERADOS A NIVEL DE GRUPO CON POSIBILIDAD DE CONVERSION EN CRÉDITO EXIGIBLE(**). Dotaciones pendientes de integración en períodos futuros. Que no han cumplido condiciones de deducibilidad fiscal. 2025 [00386]</t>
  </si>
  <si>
    <t>Activos por impuesto diferido (AID). Art 130 LIS. AID aplicados en el período (por integración dotaciones en la liquidación y compensación de BI negativas).  Ejercicio de generación  2025(*) [00762]</t>
  </si>
  <si>
    <t>Activos por impuesto diferido (AID). Art 130 LIS. Importe total AID (art. 130,6 a) LIS) pendientes de aplicación a principio del período/generados en el propio período. 2025. [00388]</t>
  </si>
  <si>
    <t>Activos por impuesto diferido (AID). Art 130 LIS. Cuota líquida positiva. Ejercicio de generación 2025.  [00758]</t>
  </si>
  <si>
    <t>Activos por impuesto diferido (AID). Art 130 LIS. AID pendientes de aplicación a principio del período/generados en el propio período. Con derecho a conversión crédito exigible  (art. 130,6 b) LIS). Ejercicio de generación 2025.  [00759]</t>
  </si>
  <si>
    <t>Activos por impuesto diferido (AID). Art 130 LIS. AID pendientes de aplicación a principio del período/generados en el propio período. Con derecho a conversión en crédito exigible por exceso cuota en otros períodos iniciados a partir de 2016(art. 130.1 y 6b) LIS). 2025  [00760]</t>
  </si>
  <si>
    <t>Activos por impuesto diferido (AID). Art 130 LIS. AID pendientes de aplicación a principio del período/generados en el propio período. Sin derecho a conversión en crédito exigible (art. 130.6 c) LIS) 2025. [00761]</t>
  </si>
  <si>
    <t>Activos por impuesto diferido (AID). Art 130 LIS. AID convertidos en crédito exigible en el período. Ejercicio de generación 2025.  [00763]</t>
  </si>
  <si>
    <t>Activos por impuesto diferido (AID). Art 130 LIS. AID pendientes de aplicación en períodos futuros. Con derecho a conversión en crédito exigible (art. 130,6 b) LIS) Ejercicio de generación 2025.  [00877]</t>
  </si>
  <si>
    <t>Activos por impuesto diferido (AID). Art 130 LIS. AID pendientes de aplicación en períodos futuros. Con derecho a conversión en crédito exigible por exceso de cuota en otros períodos iniciados a partir de 2016 (art. 130,1 y 6 b) LIS). Ejercicio de generación 2025.  [00878]</t>
  </si>
  <si>
    <t>Activos por impuesto diferido (AID). Art 130 LIS. AID pendientes de aplicación en períodos futuros. Sin derecho a conversión en crédito exigible (art. 130.6 c) LIS). Ejercicio de generación 2025.  [00879]</t>
  </si>
  <si>
    <t>Exceso cuota líquida positiva (art. 130.1 y DT 33ª.4 LIS). Exceso cuota líquida positiva pendiente a principio del período/generado en el propio período. 2025. [00880]</t>
  </si>
  <si>
    <t>Exceso cuota líquida positiva (art. 130.1 y DT 33ª.4 LIS). Exceso cuota líquida positiva aplicado en períodos impositivos de 2008 a 2015 (DT 33ª.4 LIS) 2025.  [00881]</t>
  </si>
  <si>
    <t>Exceso cuota líquida positiva (art. 130.1 y DT 33ª.4 LIS). Exceso cuota líquida positiva aplicado en períodos impositivos iniciados a partir de 2016 (art. 130.1 párrafo 2º LIS). 2025.  [00882]</t>
  </si>
  <si>
    <t>RESERVA DE CAPITALIZACIÓN. REDUCCIÓN PENDIENTE DE APLICAR. IMPUTACIÓN INDIVIDUAL. Derecho a reducir la base imponible generado en el período/pendiente de aplicar a principio del período 2025. [00020]</t>
  </si>
  <si>
    <t>RESERVA DE CAPITALIZACIÓN. REDUCCIÓN PENDIENTE DE APLICAR. IMPUTACIÓN INDIVIDUAL. Reducción base imponible aplicada 2025. [00023]</t>
  </si>
  <si>
    <t>RESERVA DE CAPITALIZACIÓN. REDUCCIÓN PENDIENTE DE APLICAR. IMPUTACIÓN INDIVIDUAL. Reducción base imponible pendiente de aplicar en períodos futuros.  2025. [00024]</t>
  </si>
  <si>
    <t>RESERVA DE NIVELACIÓN. IMPUTACIÓN INDIVIDUAL. Reducción pendiente de adicionar(**). Importe adicionado a base imponible en el período. 2025(*). [00029]</t>
  </si>
  <si>
    <t>RESERVA DE NIVELACIÓN. IMPUTACIÓN INDIVIDUAL. Reducción pendiente de adicionar(**). Importe integrado en la declaración por incumplimiento de requisitos. 2025(*). [00030]</t>
  </si>
  <si>
    <t>RESERVA DE NIVELACIÓN. IMPUTACIÓN INDIVIDUAL. Reducción pendiente de adicionar(**). Importe minoración pendiente de adicionar en el período/pendiente de adicionar a principio del período 2025. [00026]</t>
  </si>
  <si>
    <t xml:space="preserve">RESERVA DE NIVELACIÓN. IMPUTACIÓN INDIVIDUAL. Reducción pendiente de adicionar(**). Importe pendiente de adicionar en períodos futuros 2025 [00031] </t>
  </si>
  <si>
    <t>RESERVA DE NIVELACIÓN. IMPUTACIÓN INDIVIDUAL. Reserva pendiente de dotar. Importe reserva a dotar 2025. [00032]</t>
  </si>
  <si>
    <t>RESERVA DE NIVELACIÓN. IMPUTACIÓN INDIVIDUAL. Reserva pendiente de dotar. Importe reserva dotada 2025. [00035]</t>
  </si>
  <si>
    <t>RESERVA DE NIVELACIÓN. IMPUTACIÓN INDIVIDUAL. Reserva pendiente de dotar. Importe reserva pendiente dotación. 2025. [00105]</t>
  </si>
  <si>
    <t>RESERVA DE NIVELACIÓN. IMPUTACIÓN INDIVIDUAL. Reserva pendiente de dotar. Reserva dispuesta 2025. [00141]</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</si>
  <si>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han cumplido condiciones de deducibilidad fiscal  pero no integradas por aplicación límite. 2025(*). [00144]</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</si>
  <si>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integradas en esta liquidación 2025(*). [00145]</t>
  </si>
  <si>
    <t xml:space="preserve"> 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han cumplido condicines de deducibilidad fiscal pero no integradas por aplicación límite. 2025(*). [00193]</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</si>
  <si>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a principio del período/generado en el propio período. Que no han cumplido condiciones de deducibilidad fiscal. 2025. [00142]</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</si>
  <si>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aplicadas por la conversión de los activos por impuesto diferido. 2025. [00146]</t>
  </si>
  <si>
    <t>DOTACIONES POR DETERIORO DE CRÉDITOS U OTROS ACTIVOS DERIVADOS DE LAS POSIBLES INSOLVENCIAS DE LOS DEUDORES NO VINCULADOS CON EL CONTRIBUYENTE Y OTRAS DEL ART. 62.1 e) y DT 33ª.1 LIS, DISTRIBUCIÓN INDIVIDUAL DEL IMPORTE INTEGRADO CON  OSIBILIDAD DE CONVERSIÓN EN CRÉDITO EXIGIBLE(**). Dotaciones pendientes de integración en períodos futuros. Que no han cumplido condiciones de deducibilidad fiscal. 2025. [00192]</t>
  </si>
  <si>
    <r>
      <t xml:space="preserve">Activos por impuesto diferido (AID). Art. 130 LIS. Importe total AID (art. 130.6 a) LIS) pendientes de aplicación a principio del período/generados en el propio período. Ejercicio de generación </t>
    </r>
    <r>
      <rPr>
        <sz val="9"/>
        <color rgb="FFFF0000"/>
        <rFont val="Arial"/>
        <family val="2"/>
      </rPr>
      <t>2024</t>
    </r>
    <r>
      <rPr>
        <sz val="9"/>
        <rFont val="Arial"/>
        <family val="2"/>
      </rPr>
      <t>. [00694]</t>
    </r>
  </si>
  <si>
    <r>
      <t xml:space="preserve">Activos por impuesto diferido (AID). Art. 130 LIS. Cuota líquida positiva. Ejercicio de generación </t>
    </r>
    <r>
      <rPr>
        <sz val="9"/>
        <color rgb="FFFF0000"/>
        <rFont val="Arial"/>
        <family val="2"/>
      </rPr>
      <t>2024</t>
    </r>
    <r>
      <rPr>
        <sz val="9"/>
        <rFont val="Arial"/>
        <family val="2"/>
      </rPr>
      <t>. [00695]</t>
    </r>
  </si>
  <si>
    <r>
      <t xml:space="preserve">Activos por impuesto diferido (AID). Art. 130 LIS. AID pendientes de aplicación a principio del período/generados en el propio período. Con derecho a conversión en crédito exigible (art. 130.6 b) LIS). Ejercicio de generación  </t>
    </r>
    <r>
      <rPr>
        <sz val="9"/>
        <color rgb="FFFF0000"/>
        <rFont val="Arial"/>
        <family val="2"/>
      </rPr>
      <t>2024</t>
    </r>
    <r>
      <rPr>
        <sz val="9"/>
        <rFont val="Arial"/>
        <family val="2"/>
      </rPr>
      <t>. [00696]</t>
    </r>
  </si>
  <si>
    <r>
      <t xml:space="preserve">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t>
    </r>
    <r>
      <rPr>
        <sz val="9"/>
        <color rgb="FFFF0000"/>
        <rFont val="Arial"/>
        <family val="2"/>
      </rPr>
      <t>2024</t>
    </r>
    <r>
      <rPr>
        <sz val="9"/>
        <rFont val="Arial"/>
        <family val="2"/>
      </rPr>
      <t>. [00697]</t>
    </r>
  </si>
  <si>
    <r>
      <t xml:space="preserve">Activos por impuesto diferido (AID). Art. 130 LIS. AID pendientes de aplicación a principio del período/generados en el propio período. Sin derecho a conversión en crédito exigible (art. 130.6 c) LIS). Ejercicio de generación  </t>
    </r>
    <r>
      <rPr>
        <sz val="9"/>
        <color rgb="FFFF0000"/>
        <rFont val="Arial"/>
        <family val="2"/>
      </rPr>
      <t>2024</t>
    </r>
    <r>
      <rPr>
        <sz val="9"/>
        <rFont val="Arial"/>
        <family val="2"/>
      </rPr>
      <t>. [00698]</t>
    </r>
  </si>
  <si>
    <r>
      <t xml:space="preserve">Activos por impuesto diferido (AID). Art. 130 LIS. AID aplicados en el período (por integración dotaciones en la liquidación y compensación de BI negativas). Ejercicio de generación </t>
    </r>
    <r>
      <rPr>
        <sz val="9"/>
        <color rgb="FFFF0000"/>
        <rFont val="Arial"/>
        <family val="2"/>
      </rPr>
      <t>2024</t>
    </r>
    <r>
      <rPr>
        <sz val="9"/>
        <rFont val="Arial"/>
        <family val="2"/>
      </rPr>
      <t>. [00075]</t>
    </r>
  </si>
  <si>
    <r>
      <t xml:space="preserve">Activos por impuesto diferido (AID). Art. 130 LIS. AID convertidos en crédito exigible en el período. Ejercicio de generación </t>
    </r>
    <r>
      <rPr>
        <sz val="9"/>
        <color rgb="FFFF0000"/>
        <rFont val="Arial"/>
        <family val="2"/>
      </rPr>
      <t>2024</t>
    </r>
    <r>
      <rPr>
        <sz val="9"/>
        <rFont val="Arial"/>
        <family val="2"/>
      </rPr>
      <t>. [00699]</t>
    </r>
  </si>
  <si>
    <r>
      <t xml:space="preserve">Activos por impuesto diferido (AID). Art. 130 LIS. AID pendientes de aplicación en períodos futuros. Con derecho a conversión en crédito exigible (art. 130.6 b) LIS). Ejercicio de generación </t>
    </r>
    <r>
      <rPr>
        <sz val="9"/>
        <color rgb="FFFF0000"/>
        <rFont val="Arial"/>
        <family val="2"/>
      </rPr>
      <t>2024</t>
    </r>
    <r>
      <rPr>
        <sz val="9"/>
        <rFont val="Arial"/>
        <family val="2"/>
      </rPr>
      <t>. [00700]</t>
    </r>
  </si>
  <si>
    <r>
      <t xml:space="preserve">Activos por impuesto diferido (AID). Art. 130 LIS.AID pendientes de aplicación en períodos futuros. Con derecho a conversión en crédito exigible por exceso cuota en otros períodos iniciados a partir de 2016 (art. 130.1 y 6 b) LIS). Ejercicio de generación </t>
    </r>
    <r>
      <rPr>
        <sz val="9"/>
        <color rgb="FFFF0000"/>
        <rFont val="Arial"/>
        <family val="2"/>
      </rPr>
      <t>2024</t>
    </r>
    <r>
      <rPr>
        <sz val="9"/>
        <rFont val="Arial"/>
        <family val="2"/>
      </rPr>
      <t>. [00701]</t>
    </r>
  </si>
  <si>
    <r>
      <t xml:space="preserve">Activos por impuesto diferido (AID). Art. 130 LIS. AID pendientes de aplicacioón en períodos futuros. Sin derecho a conversión en crédito exigible (art. 130.6 c) LIS) Ejercicio de generación </t>
    </r>
    <r>
      <rPr>
        <sz val="9"/>
        <color rgb="FFFF0000"/>
        <rFont val="Arial"/>
        <family val="2"/>
      </rPr>
      <t>2024</t>
    </r>
    <r>
      <rPr>
        <sz val="9"/>
        <rFont val="Arial"/>
        <family val="2"/>
      </rPr>
      <t>. [00702]</t>
    </r>
  </si>
  <si>
    <r>
      <t xml:space="preserve">Activos por impuesto diferido (AID). Art. 130 LIS. Importe total AID (art. 130.6 a) LIS) pendientes de aplicación a principio del período/generados en el propio período. Ejercicio de generación </t>
    </r>
    <r>
      <rPr>
        <sz val="9"/>
        <color rgb="FFFF0000"/>
        <rFont val="Arial"/>
        <family val="2"/>
      </rPr>
      <t>2025 (*)</t>
    </r>
    <r>
      <rPr>
        <sz val="9"/>
        <rFont val="Arial"/>
        <family val="2"/>
      </rPr>
      <t>. [00076]</t>
    </r>
  </si>
  <si>
    <r>
      <t xml:space="preserve">Activos por impuesto diferido (AID). Art. 130 LIS. Cuota líquida positiva. Ejercicio de generación </t>
    </r>
    <r>
      <rPr>
        <sz val="9"/>
        <color rgb="FFFF0000"/>
        <rFont val="Arial"/>
        <family val="2"/>
      </rPr>
      <t>2025(*)</t>
    </r>
    <r>
      <rPr>
        <sz val="9"/>
        <rFont val="Arial"/>
        <family val="2"/>
      </rPr>
      <t>. [00077]</t>
    </r>
  </si>
  <si>
    <r>
      <t xml:space="preserve">Activos por impuesto diferido (AID). Art. 130 LIS. AID pendientes de aplicación a principio del período/generados en el propio período. Con derecho a conversión en crédito exigible (art. 130.6 b) LIS). Ejercicio de generación  </t>
    </r>
    <r>
      <rPr>
        <sz val="9"/>
        <color rgb="FFFF0000"/>
        <rFont val="Arial"/>
        <family val="2"/>
      </rPr>
      <t>2025(*)</t>
    </r>
    <r>
      <rPr>
        <sz val="9"/>
        <rFont val="Arial"/>
        <family val="2"/>
      </rPr>
      <t>. [00078]</t>
    </r>
  </si>
  <si>
    <r>
      <t xml:space="preserve">Activos por impuesto diferido (AID). Art. 130 LIS. AID pendientes de aplicacioón en períodos futuros. Sin derecho a conversión en crédito exigible (art. 130.6 c) LIS) Ejercicio de generación </t>
    </r>
    <r>
      <rPr>
        <sz val="9"/>
        <color rgb="FFFF0000"/>
        <rFont val="Arial"/>
        <family val="2"/>
      </rPr>
      <t>2025(*).</t>
    </r>
    <r>
      <rPr>
        <sz val="9"/>
        <rFont val="Arial"/>
        <family val="2"/>
      </rPr>
      <t xml:space="preserve"> [00100]</t>
    </r>
  </si>
  <si>
    <r>
      <t xml:space="preserve">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t>
    </r>
    <r>
      <rPr>
        <sz val="9"/>
        <color rgb="FFFF0000"/>
        <rFont val="Arial"/>
        <family val="2"/>
      </rPr>
      <t>2025(*)</t>
    </r>
    <r>
      <rPr>
        <sz val="9"/>
        <rFont val="Arial"/>
        <family val="2"/>
      </rPr>
      <t>. [00079]</t>
    </r>
  </si>
  <si>
    <r>
      <t xml:space="preserve">Activos por impuesto diferido (AID). Art. 130 LIS. AID pendientes de aplicación a principio del período/generados en el propio período. Sin derecho a conversión en crédito exigible (art. 130.6 c) LIS). Ejercicio de generación  </t>
    </r>
    <r>
      <rPr>
        <sz val="9"/>
        <color rgb="FFFF0000"/>
        <rFont val="Arial"/>
        <family val="2"/>
      </rPr>
      <t>2025(*)</t>
    </r>
    <r>
      <rPr>
        <sz val="9"/>
        <rFont val="Arial"/>
        <family val="2"/>
      </rPr>
      <t>. [00080]</t>
    </r>
  </si>
  <si>
    <r>
      <t xml:space="preserve">Activos por impuesto diferido (AID). Art. 130 LIS. AID convertidos en crédito exigible en el período. Ejercicio de generación </t>
    </r>
    <r>
      <rPr>
        <sz val="9"/>
        <color rgb="FFFF0000"/>
        <rFont val="Arial"/>
        <family val="2"/>
      </rPr>
      <t>2025(*)</t>
    </r>
    <r>
      <rPr>
        <sz val="9"/>
        <rFont val="Arial"/>
        <family val="2"/>
      </rPr>
      <t>. [00081]</t>
    </r>
  </si>
  <si>
    <r>
      <t xml:space="preserve">Activos por impuesto diferido (AID). Art. 130 LIS. AID pendientes de aplicación en períodos futuros. Con derecho a conversión en crédito exigible (art. 130.6 b) LIS). Ejercicio de generación </t>
    </r>
    <r>
      <rPr>
        <sz val="9"/>
        <color rgb="FFFF0000"/>
        <rFont val="Arial"/>
        <family val="2"/>
      </rPr>
      <t>2025(*)</t>
    </r>
    <r>
      <rPr>
        <sz val="9"/>
        <rFont val="Arial"/>
        <family val="2"/>
      </rPr>
      <t>. [00098]</t>
    </r>
  </si>
  <si>
    <r>
      <t xml:space="preserve">Activos por impuesto diferido (AID). Art. 130 LIS.AID pendientes de aplicación en períodos futuros. Con derecho a conversión en crédito exigible por exceso cuota en otros períodos iniciados a partir de 2016 (art. 130.1 y 6 b) LIS). Ejercicio de generación </t>
    </r>
    <r>
      <rPr>
        <sz val="9"/>
        <color rgb="FFFF0000"/>
        <rFont val="Arial"/>
        <family val="2"/>
      </rPr>
      <t>2025(*)</t>
    </r>
    <r>
      <rPr>
        <sz val="9"/>
        <rFont val="Arial"/>
        <family val="2"/>
      </rPr>
      <t>. [00099]</t>
    </r>
  </si>
  <si>
    <t>Activos por impuesto diferido (AID). Art. 130 LIS. Importe total AID (art. 130.6 a) LIS) pendientes de aplicación a principio del período/generados en el propio período. Ejercicio de generación 2025. [00194]</t>
  </si>
  <si>
    <t>Activos por impuesto diferido (AID). Art. 130 LIS. Cuota líquida positiva. Ejercicio de generación 2025. [00238]</t>
  </si>
  <si>
    <t>Activos por impuesto diferido (AID). Art. 130 LIS. AID pendientes de aplicación a principio del período/generados en el propio período. Con derecho a conversión en crédito exigible (art. 130.6 b) LIS). Ejercicio de generación  2025. [00239]</t>
  </si>
  <si>
    <t>Activos por impuesto diferido (AID). Art. 130 LIS. AID pendientes de aplicación a principio del período/generados en el propio período. Con derecho a conversión en crédito exigible por exceso cuota en otros períodos iniciados a partir de 2016 (art. 130.1 y 6 b) LIS). Ejercicio de generación  2025. [00240]</t>
  </si>
  <si>
    <t>Activos por impuesto diferido (AID). Art. 130 LIS. AID aplicados en el período (por integración dotaciones en la liquidación y compensación de BI negativas). Ejercicio de generación 2025(*). [00247]</t>
  </si>
  <si>
    <t>Activos por impuesto diferido (AID). Art. 130 LIS. AID pendientes de aplicación a principio del período/generados en el propio período. Sin derecho a conversión en crédito exigible (art. 130.6 c) LIS). Ejercicio de generación  2025. [00246]</t>
  </si>
  <si>
    <t>Activos por impuesto diferido (AID). Art. 130 LIS. AID pendientes de aplicación en períodos futuros. Con derecho a conversión en crédito exigible (art. 130.6 b) LIS). Ejercicio de generación 2025. [00248]</t>
  </si>
  <si>
    <t>Activos por impuesto diferido (AID). Art. 130 LIS.AID pendientes de aplicación en períodos futuros. Con derecho a conversión en crédito exigible por exceso cuota en otros períodos iniciados a partir de 2016 (art. 130.1 y 6 b) LIS). Ejercicio de generación 2025. [00255]</t>
  </si>
  <si>
    <t>Activos por impuesto diferido (AID). Art. 130 LIS. AID pendientes de aplicacioón en períodos futuros. Sin derecho a conversión en crédito exigible (art. 130.6 c) LIS) Ejercicio de generación 2025. [00256]</t>
  </si>
  <si>
    <r>
      <t xml:space="preserve">Exceso cuota líquida positiva (art. 130.1 y DT 33ª.4 LIS). Exceso cuota líquida positiva pendiente a principio del período/generado en el propio período. Ejercicio de generación. </t>
    </r>
    <r>
      <rPr>
        <sz val="9"/>
        <color rgb="FFFF0000"/>
        <rFont val="Arial"/>
        <family val="2"/>
      </rPr>
      <t>2024</t>
    </r>
    <r>
      <rPr>
        <sz val="9"/>
        <rFont val="Arial"/>
        <family val="2"/>
      </rPr>
      <t>. [00703]</t>
    </r>
  </si>
  <si>
    <r>
      <t xml:space="preserve">Exceso cuota líquida positiva (art. 130.1 y DT 33ª.4 LIS). Exceso cuota líquida positiva aplicado en períodos impositivos de 2008 a 2015 (DT 33ª.4 LIS) Ejercicio de generación. </t>
    </r>
    <r>
      <rPr>
        <sz val="9"/>
        <color rgb="FFFF0000"/>
        <rFont val="Arial"/>
        <family val="2"/>
      </rPr>
      <t>2024</t>
    </r>
    <r>
      <rPr>
        <sz val="9"/>
        <rFont val="Arial"/>
        <family val="2"/>
      </rPr>
      <t>. [00722]</t>
    </r>
  </si>
  <si>
    <r>
      <t xml:space="preserve">Exceso cuota líquida positiva (art. 130.1 y DT 33ª.4 LIS). Exceso cuota líquida positiva aplicado en períodos impositivos iniciados a partir de 2016 (art. 130.1 párrafo 2º LIS). Ejercicio de generación </t>
    </r>
    <r>
      <rPr>
        <sz val="9"/>
        <color rgb="FFFF0000"/>
        <rFont val="Arial"/>
        <family val="2"/>
      </rPr>
      <t>2024</t>
    </r>
    <r>
      <rPr>
        <sz val="9"/>
        <rFont val="Arial"/>
        <family val="2"/>
      </rPr>
      <t>. [00723]</t>
    </r>
  </si>
  <si>
    <r>
      <t xml:space="preserve">Exceso cuota líquida positiva (art. 130.1 y DT 33ª.4 LIS). Exceso cuota líquida positiva pendiente de aplicación en períodos futuros. Ejercicio de generación </t>
    </r>
    <r>
      <rPr>
        <sz val="9"/>
        <color rgb="FFFF0000"/>
        <rFont val="Arial"/>
        <family val="2"/>
      </rPr>
      <t>2024</t>
    </r>
    <r>
      <rPr>
        <sz val="9"/>
        <rFont val="Arial"/>
        <family val="2"/>
      </rPr>
      <t>. [00724]</t>
    </r>
  </si>
  <si>
    <r>
      <t xml:space="preserve">Exceso cuota líquida positiva (art. 130.1 y DT 33ª.4 LIS). Exceso cuota líquida positiva pendiente a principio del período/generado en el propio período. Ejercicio de generación. </t>
    </r>
    <r>
      <rPr>
        <sz val="9"/>
        <color rgb="FFFF0000"/>
        <rFont val="Arial"/>
        <family val="2"/>
      </rPr>
      <t>2025(*)</t>
    </r>
    <r>
      <rPr>
        <sz val="9"/>
        <rFont val="Arial"/>
        <family val="2"/>
      </rPr>
      <t>. [00101]</t>
    </r>
  </si>
  <si>
    <r>
      <t xml:space="preserve">Exceso cuota líquida positiva (art. 130.1 y DT 33ª.4 LIS). Exceso cuota líquida positiva aplicado en períodos impositivos de 2008 a 2015 (DT 33ª.4 LIS) Ejercicio de generación. </t>
    </r>
    <r>
      <rPr>
        <sz val="9"/>
        <color rgb="FFFF0000"/>
        <rFont val="Arial"/>
        <family val="2"/>
      </rPr>
      <t>2025(*)</t>
    </r>
    <r>
      <rPr>
        <sz val="9"/>
        <rFont val="Arial"/>
        <family val="2"/>
      </rPr>
      <t>. [00102]</t>
    </r>
  </si>
  <si>
    <r>
      <t xml:space="preserve">Exceso cuota líquida positiva (art. 130.1 y DT 33ª.4 LIS). Exceso cuota líquida positiva aplicado en períodos impositivos iniciados a partir de 2016 (art. 130.1 párrafo 2º LIS). Ejercicio de generación </t>
    </r>
    <r>
      <rPr>
        <sz val="9"/>
        <color rgb="FFFF0000"/>
        <rFont val="Arial"/>
        <family val="2"/>
      </rPr>
      <t>2025(*)</t>
    </r>
    <r>
      <rPr>
        <sz val="9"/>
        <rFont val="Arial"/>
        <family val="2"/>
      </rPr>
      <t>. [00103]</t>
    </r>
  </si>
  <si>
    <r>
      <t xml:space="preserve">Exceso cuota líquida positiva (art. 130.1 y DT 33ª.4 LIS). Exceso cuota líquida positiva pendiente de aplicación en períodos futuros. Ejercicio de generación </t>
    </r>
    <r>
      <rPr>
        <sz val="9"/>
        <color rgb="FFFF0000"/>
        <rFont val="Arial"/>
        <family val="2"/>
      </rPr>
      <t>2025(*)</t>
    </r>
    <r>
      <rPr>
        <sz val="9"/>
        <rFont val="Arial"/>
        <family val="2"/>
      </rPr>
      <t>. [00155]</t>
    </r>
  </si>
  <si>
    <t>Exceso cuota líquida positiva (art. 130.1 y DT 33ª.4 LIS). Exceso cuota líquida positiva pendiente a principio del período/generado en el propio período. Ejercicio de generación. 2025. [00423]</t>
  </si>
  <si>
    <t>Exceso cuota líquida positiva (art. 130.1 y DT 33ª.4 LIS). Exceso cuota líquida positiva aplicado en períodos impositivos de 2008 a 2015 (DT 33ª.4 LIS) Ejercicio de generación. 2025. [00424]</t>
  </si>
  <si>
    <t>Exceso cuota líquida positiva (art. 130.1 y DT 33ª.4 LIS). Exceso cuota líquida positiva aplicado en períodos impositivos iniciados a partir de 2016 (art. 130.1 párrafo 2º LIS). Ejercicio de generación 2025. [00425]</t>
  </si>
  <si>
    <t>Exceso cuota líquida positiva (art. 130.1 y DT 33ª.4 LIS). Exceso cuota líquida positiva pendiente de aplicación en períodos futuros. Ejercicio de generación 2025. [00457]</t>
  </si>
  <si>
    <t>Otros caracteres. Grupos con importe neto de la cifra de negocios del periodo inmediato anterior inferior a 1 millón de euros teniendo en cuenta eliminaciones e incorporaciones  [088]</t>
  </si>
  <si>
    <t>RESERVA DE NIVELACIÓN. Reducción pendiente de adicionar(**). Importe minoración pendiente de adicionar en el período/pendiente de adicionar a principio del período. 2025. [00168]</t>
  </si>
  <si>
    <t>RESERVA DE NIVELACIÓN. Reducción pendiente de adicionar(**). Importe pendiente de adicionar en períodos futuros. 2025. [00294]</t>
  </si>
  <si>
    <r>
      <t xml:space="preserve">Bonificaciones y deducciones por doble imposición. Cuota íntegra ajustada positiva. DI internacional generada y aplicada en el periodo (art. 31 y 32 LIS) (pág. </t>
    </r>
    <r>
      <rPr>
        <sz val="9"/>
        <color rgb="FFFF0000"/>
        <rFont val="Arial"/>
        <family val="2"/>
      </rPr>
      <t>12 bis</t>
    </r>
    <r>
      <rPr>
        <sz val="9"/>
        <rFont val="Arial"/>
        <family val="2"/>
      </rPr>
      <t>) [03261]</t>
    </r>
  </si>
  <si>
    <r>
      <t xml:space="preserve">Bonificaciones y deducciones por doble imposición. Cuota íntegra ajustada positiva. DI internacional de periodos anteriores aplicada en el periodo (art. 31 y 32 LIS) (pág. </t>
    </r>
    <r>
      <rPr>
        <sz val="9"/>
        <color rgb="FFFF0000"/>
        <rFont val="Arial"/>
        <family val="2"/>
      </rPr>
      <t>12 bis</t>
    </r>
    <r>
      <rPr>
        <sz val="9"/>
        <rFont val="Arial"/>
        <family val="2"/>
      </rPr>
      <t>) [03251]</t>
    </r>
  </si>
  <si>
    <r>
      <t xml:space="preserve">Otras deducciones. Cuota líquida. Deducciones para incentivar det. Actividades (Cap. IV Tit. VI, DT 24ª.3 LIS y art. 27.3 primero Ley 49/2002) (pág. 14, </t>
    </r>
    <r>
      <rPr>
        <sz val="9"/>
        <color rgb="FFFF0000"/>
        <rFont val="Arial"/>
        <family val="2"/>
      </rPr>
      <t>14 bis y 14 ter</t>
    </r>
    <r>
      <rPr>
        <sz val="9"/>
        <rFont val="Arial"/>
        <family val="2"/>
      </rPr>
      <t>)  [00588]</t>
    </r>
  </si>
  <si>
    <r>
      <t xml:space="preserve">Resultado de la autoliquidación. Abono de deducciones I+D+i por insuficiencia de cuota (opción art. 39.2 LIS) (pág. 14 </t>
    </r>
    <r>
      <rPr>
        <sz val="9"/>
        <color rgb="FFFF0000"/>
        <rFont val="Arial"/>
        <family val="2"/>
      </rPr>
      <t>sexies</t>
    </r>
    <r>
      <rPr>
        <sz val="9"/>
        <rFont val="Arial"/>
        <family val="2"/>
      </rPr>
      <t>). TOTAL (Estado + D. Forales/Navarra). [00436]</t>
    </r>
  </si>
  <si>
    <r>
      <t xml:space="preserve">Liquidación. Líquido a ingresar o a devolver. Complementaria: Resultados a ingresar procedentes de autoliquidaciones anteriores correspondientes al período impositivo </t>
    </r>
    <r>
      <rPr>
        <sz val="9"/>
        <color rgb="FFFF0000"/>
        <rFont val="Arial"/>
        <family val="2"/>
      </rPr>
      <t>2025</t>
    </r>
    <r>
      <rPr>
        <sz val="9"/>
        <rFont val="Arial"/>
        <family val="2"/>
      </rPr>
      <t>. D. Forales/Navarra (totales). [02541]</t>
    </r>
  </si>
  <si>
    <r>
      <t xml:space="preserve">Liquidación. Líquido a ingresar o a devolver. Complementaria. Devoluciones acordadas procedentes de autoliquidaciones anteriores correspondientes al período impositivo </t>
    </r>
    <r>
      <rPr>
        <sz val="9"/>
        <color rgb="FFFF0000"/>
        <rFont val="Arial"/>
        <family val="2"/>
      </rPr>
      <t>2025</t>
    </r>
    <r>
      <rPr>
        <sz val="9"/>
        <rFont val="Arial"/>
        <family val="2"/>
      </rPr>
      <t>. Estado [02788]</t>
    </r>
  </si>
  <si>
    <r>
      <t xml:space="preserve">Liquidación. Líquido a ingresar o a devolver. Complementaria. Devoluciones acordadas procedentes de autoliquidaciones anteriores correspondientes al período impositivo </t>
    </r>
    <r>
      <rPr>
        <sz val="9"/>
        <color rgb="FFFF0000"/>
        <rFont val="Arial"/>
        <family val="2"/>
      </rPr>
      <t>2025</t>
    </r>
    <r>
      <rPr>
        <sz val="9"/>
        <rFont val="Arial"/>
        <family val="2"/>
      </rPr>
      <t>. D. Forales / Navarra (totales) [02789]</t>
    </r>
  </si>
  <si>
    <r>
      <t xml:space="preserve">Liquidación. Líquido a ingresar o a devolver. Complementaria: Resultados a ingresar procedentes de autoliquidaciones anteriores correspondientes al período impositivo </t>
    </r>
    <r>
      <rPr>
        <sz val="9"/>
        <color rgb="FFFF0000"/>
        <rFont val="Arial"/>
        <family val="2"/>
      </rPr>
      <t>2025</t>
    </r>
    <r>
      <rPr>
        <sz val="9"/>
        <rFont val="Arial"/>
        <family val="2"/>
      </rPr>
      <t>. Estado [02540]</t>
    </r>
  </si>
  <si>
    <r>
      <t xml:space="preserve">Liquidación. Líquido a ingresar: Complementaria: Resultado de la autoliquidación incluido el 1º fraccionamiento del art. 19,1 LIS procedente de autoliquidaciones anteriores correspondientes al período impositivo </t>
    </r>
    <r>
      <rPr>
        <sz val="9"/>
        <color rgb="FFFF0000"/>
        <rFont val="Arial"/>
        <family val="2"/>
      </rPr>
      <t>2025</t>
    </r>
    <r>
      <rPr>
        <sz val="9"/>
        <rFont val="Arial"/>
        <family val="2"/>
      </rPr>
      <t>. Estado [02798]</t>
    </r>
  </si>
  <si>
    <r>
      <t xml:space="preserve">Liquidación. Líquido a ingresar: Complementaria: Resultado de la autoliquidación incluido el 1º fraccionamiento del art. 19,1 LIS procedente de autoliquidaciones anteriores correspondientes al período impositivo </t>
    </r>
    <r>
      <rPr>
        <sz val="9"/>
        <color rgb="FFFF0000"/>
        <rFont val="Arial"/>
        <family val="2"/>
      </rPr>
      <t>2025</t>
    </r>
    <r>
      <rPr>
        <sz val="9"/>
        <rFont val="Arial"/>
        <family val="2"/>
      </rPr>
      <t>. D. Forales / Navarra (totales) [02799]</t>
    </r>
  </si>
  <si>
    <r>
      <t xml:space="preserve">DEDUCCIONES DT 24ª.7 LIS, art. 42 RDL 4/2004.Deducción pendiente / generada. Ejercicio de generación. </t>
    </r>
    <r>
      <rPr>
        <sz val="9"/>
        <color rgb="FFFF0000"/>
        <rFont val="Arial"/>
        <family val="2"/>
      </rPr>
      <t>2024</t>
    </r>
    <r>
      <rPr>
        <sz val="9"/>
        <rFont val="Arial"/>
        <family val="2"/>
      </rPr>
      <t>. [02211]</t>
    </r>
  </si>
  <si>
    <r>
      <t xml:space="preserve">DEDUCCIONES DT 24ª.7 LIS, art. 42 RDL 4/2004.Pendiente de aplicación en períodos futuros. Ejercicio de generación. </t>
    </r>
    <r>
      <rPr>
        <sz val="9"/>
        <color rgb="FFFF0000"/>
        <rFont val="Arial"/>
        <family val="2"/>
      </rPr>
      <t>2024</t>
    </r>
    <r>
      <rPr>
        <sz val="9"/>
        <rFont val="Arial"/>
        <family val="2"/>
      </rPr>
      <t>. [02802]</t>
    </r>
  </si>
  <si>
    <r>
      <t>DEDUCCIONES DT 24ª.7 LIS, art. 42 RDL 4/2004.Aplicado en esta liquidación. Ejercicio de generación.</t>
    </r>
    <r>
      <rPr>
        <sz val="9"/>
        <color rgb="FFFF0000"/>
        <rFont val="Arial"/>
        <family val="2"/>
      </rPr>
      <t>2024</t>
    </r>
    <r>
      <rPr>
        <sz val="9"/>
        <rFont val="Arial"/>
        <family val="2"/>
      </rPr>
      <t>. [02212]</t>
    </r>
  </si>
  <si>
    <r>
      <t xml:space="preserve">DEDUCCIONES DT 24ª.7 LIS, art. 42 RDL 4/2004.Deducción pendiente / generada. Ejercicio de generación. </t>
    </r>
    <r>
      <rPr>
        <sz val="9"/>
        <color rgb="FFFF0000"/>
        <rFont val="Arial"/>
        <family val="2"/>
      </rPr>
      <t>2025(*)</t>
    </r>
    <r>
      <rPr>
        <sz val="9"/>
        <rFont val="Arial"/>
        <family val="2"/>
      </rPr>
      <t>. [03165]</t>
    </r>
  </si>
  <si>
    <r>
      <t>DEDUCCIONES DT 24ª.7 LIS, art. 42 RDL 4/2004.Aplicado en esta liquidación. Ejercicio de generación.</t>
    </r>
    <r>
      <rPr>
        <sz val="9"/>
        <color rgb="FFFF0000"/>
        <rFont val="Arial"/>
        <family val="2"/>
      </rPr>
      <t>2025(*)</t>
    </r>
    <r>
      <rPr>
        <sz val="9"/>
        <rFont val="Arial"/>
        <family val="2"/>
      </rPr>
      <t>. [03166]</t>
    </r>
  </si>
  <si>
    <r>
      <t xml:space="preserve">DEDUCCIONES DT 24ª.7 LIS, art. 42 RDL 4/2004.Pendiente de aplicación en períodos futuros. Ejercicio de generación. </t>
    </r>
    <r>
      <rPr>
        <sz val="9"/>
        <color rgb="FFFF0000"/>
        <rFont val="Arial"/>
        <family val="2"/>
      </rPr>
      <t>2025(*)</t>
    </r>
    <r>
      <rPr>
        <sz val="9"/>
        <rFont val="Arial"/>
        <family val="2"/>
      </rPr>
      <t>. [03167]</t>
    </r>
  </si>
  <si>
    <t>DEDUCCIONES DT 24ª.7 LIS, art. 42 RDL 4/2004.Deducción pendiente / generada. Ejercicio de generación. 2025. [01784]</t>
  </si>
  <si>
    <t>DEDUCCIONES DT 24ª.7 LIS, art. 42 RDL 4/2004.Aplicado en esta liquidación. Ejercicio de generación.2025. [01785]</t>
  </si>
  <si>
    <t>DEDUCCIONES DT 24ª.7 LIS, art. 42 RDL 4/2004.Pendiente de aplicación en períodos futuros. Ejercicio de generación. 2025. [01786]</t>
  </si>
  <si>
    <r>
      <t xml:space="preserve">DEDUCCIONES DT 24ª.1 LIS.Deducción pendiente / generada. Ejercicio de generación. </t>
    </r>
    <r>
      <rPr>
        <sz val="9"/>
        <color rgb="FFFF0000"/>
        <rFont val="Arial"/>
        <family val="2"/>
      </rPr>
      <t>2024</t>
    </r>
    <r>
      <rPr>
        <sz val="9"/>
        <rFont val="Arial"/>
        <family val="2"/>
      </rPr>
      <t xml:space="preserve"> : Periodiﬁcación [02803]</t>
    </r>
  </si>
  <si>
    <r>
      <t xml:space="preserve">DEDUCCIONES DT 24ª.1 LIS.Aplicado en esta liquidación. Ejercicio de generación. </t>
    </r>
    <r>
      <rPr>
        <sz val="9"/>
        <color rgb="FFFF0000"/>
        <rFont val="Arial"/>
        <family val="2"/>
      </rPr>
      <t>2024</t>
    </r>
    <r>
      <rPr>
        <sz val="9"/>
        <rFont val="Arial"/>
        <family val="2"/>
      </rPr>
      <t xml:space="preserve"> : Periodiﬁcación  [02804]</t>
    </r>
  </si>
  <si>
    <r>
      <t xml:space="preserve">DEDUCCIONES DT 24ª.1 LI.Pendiente de aplicación en períodos futuros Ejercicio de generación. </t>
    </r>
    <r>
      <rPr>
        <sz val="9"/>
        <color rgb="FFFF0000"/>
        <rFont val="Arial"/>
        <family val="2"/>
      </rPr>
      <t>2024</t>
    </r>
    <r>
      <rPr>
        <sz val="9"/>
        <rFont val="Arial"/>
        <family val="2"/>
      </rPr>
      <t xml:space="preserve"> : Periodiﬁcación  [02805]</t>
    </r>
  </si>
  <si>
    <r>
      <t xml:space="preserve">DEDUCCIONES DT 24ª.1 LIS.Deducción pendiente / generada. Ejercicio de generación. </t>
    </r>
    <r>
      <rPr>
        <sz val="9"/>
        <color rgb="FFFF0000"/>
        <rFont val="Arial"/>
        <family val="2"/>
      </rPr>
      <t>2025(*)</t>
    </r>
    <r>
      <rPr>
        <sz val="9"/>
        <rFont val="Arial"/>
        <family val="2"/>
      </rPr>
      <t xml:space="preserve"> : Periodiﬁcación [03168]</t>
    </r>
  </si>
  <si>
    <r>
      <t xml:space="preserve">DEDUCCIONES DT 24ª.1 LIS.Aplicado en esta liquidación. Ejercicio de generación. </t>
    </r>
    <r>
      <rPr>
        <sz val="9"/>
        <color rgb="FFFF0000"/>
        <rFont val="Arial"/>
        <family val="2"/>
      </rPr>
      <t>2025(*)</t>
    </r>
    <r>
      <rPr>
        <sz val="9"/>
        <rFont val="Arial"/>
        <family val="2"/>
      </rPr>
      <t xml:space="preserve"> : Periodiﬁcación  [03169]</t>
    </r>
  </si>
  <si>
    <r>
      <t xml:space="preserve">DEDUCCIONES DT 24ª.1 LI.Pendiente de aplicación en períodos futuros Ejercicio de generación. </t>
    </r>
    <r>
      <rPr>
        <sz val="9"/>
        <color rgb="FFFF0000"/>
        <rFont val="Arial"/>
        <family val="2"/>
      </rPr>
      <t>2025(*)</t>
    </r>
    <r>
      <rPr>
        <sz val="9"/>
        <rFont val="Arial"/>
        <family val="2"/>
      </rPr>
      <t xml:space="preserve"> : Periodiﬁcación  [03246]</t>
    </r>
  </si>
  <si>
    <t>DEDUCCIONES DT 24ª.1 LIS.Deducción pendiente / generada. Ejercicio de generación. 2025(*) : Periodiﬁcación [01787]</t>
  </si>
  <si>
    <t>DEDUCCIONES DT 24ª.1 LIS.Aplicado en esta liquidación. Ejercicio de generación. 2025(*) : Periodiﬁcación  [01788]</t>
  </si>
  <si>
    <t>DEDUCCIONES DT 24ª.1 LI.Pendiente de aplicación en períodos futuros Ejercicio de generación. 2025(*) : Periodiﬁcación  [01789]</t>
  </si>
  <si>
    <r>
      <t xml:space="preserve">Deducciones inversión en Canarias con límites incrementados. Activos fijos (Ley 20/1991). Deducción pendiente / generada. Ejercicio de generación </t>
    </r>
    <r>
      <rPr>
        <sz val="9"/>
        <color rgb="FFFF0000"/>
        <rFont val="Arial"/>
        <family val="2"/>
      </rPr>
      <t>2024</t>
    </r>
    <r>
      <rPr>
        <sz val="9"/>
        <rFont val="Arial"/>
        <family val="2"/>
      </rPr>
      <t>. [02806]</t>
    </r>
  </si>
  <si>
    <r>
      <t xml:space="preserve">Deducciones inversión en Canarias con límites incrementados. Activos fijos (Ley 20/1991). Aplicado en esta liquidación. Ejercicio de generación </t>
    </r>
    <r>
      <rPr>
        <sz val="9"/>
        <color rgb="FFFF0000"/>
        <rFont val="Arial"/>
        <family val="2"/>
      </rPr>
      <t>2024</t>
    </r>
    <r>
      <rPr>
        <sz val="9"/>
        <rFont val="Arial"/>
        <family val="2"/>
      </rPr>
      <t>. [02807]</t>
    </r>
  </si>
  <si>
    <r>
      <t xml:space="preserve">Deducciones inversión en Canarias con límites incrementados. Activos fijos (Ley 20/1991). Pendiente de aplicación en períodos futuros. Ejercicio de generación </t>
    </r>
    <r>
      <rPr>
        <sz val="9"/>
        <color rgb="FFFF0000"/>
        <rFont val="Arial"/>
        <family val="2"/>
      </rPr>
      <t>2024</t>
    </r>
    <r>
      <rPr>
        <sz val="9"/>
        <rFont val="Arial"/>
        <family val="2"/>
      </rPr>
      <t>. [02808]</t>
    </r>
  </si>
  <si>
    <r>
      <t xml:space="preserve">Deducciones inversión en Canarias con límites incrementados. Activos fijos (Ley 20/1991). Deducción pendiente / generada. Ejercicio de generación </t>
    </r>
    <r>
      <rPr>
        <sz val="9"/>
        <color rgb="FFFF0000"/>
        <rFont val="Arial"/>
        <family val="2"/>
      </rPr>
      <t>2025(*)</t>
    </r>
    <r>
      <rPr>
        <sz val="9"/>
        <rFont val="Arial"/>
        <family val="2"/>
      </rPr>
      <t>. [03247]</t>
    </r>
  </si>
  <si>
    <r>
      <t xml:space="preserve">Deducciones inversión en Canarias con límites incrementados. Activos fijos (Ley 20/1991). Aplicado en esta liquidación. Ejercicio de generación </t>
    </r>
    <r>
      <rPr>
        <sz val="9"/>
        <color rgb="FFFF0000"/>
        <rFont val="Arial"/>
        <family val="2"/>
      </rPr>
      <t>2025(*)</t>
    </r>
    <r>
      <rPr>
        <sz val="9"/>
        <rFont val="Arial"/>
        <family val="2"/>
      </rPr>
      <t>. [03248]</t>
    </r>
  </si>
  <si>
    <r>
      <t xml:space="preserve">Deducciones inversión en Canarias con límites incrementados. Activos fijos (Ley 20/1991). Pendiente de aplicación en períodos futuros. Ejercicio de generación </t>
    </r>
    <r>
      <rPr>
        <sz val="9"/>
        <color rgb="FFFF0000"/>
        <rFont val="Arial"/>
        <family val="2"/>
      </rPr>
      <t>2025(*)</t>
    </r>
    <r>
      <rPr>
        <sz val="9"/>
        <rFont val="Arial"/>
        <family val="2"/>
      </rPr>
      <t>. [03249]</t>
    </r>
  </si>
  <si>
    <r>
      <t xml:space="preserve">Deducciones inversión en Canarias con límites incrementados. Activos fijos en La Palma, La Gomera y El Hierro. Deducción pendiente / generada. Ejercicio de generación </t>
    </r>
    <r>
      <rPr>
        <sz val="9"/>
        <color rgb="FFFF0000"/>
        <rFont val="Arial"/>
        <family val="2"/>
      </rPr>
      <t>2024</t>
    </r>
    <r>
      <rPr>
        <sz val="9"/>
        <rFont val="Arial"/>
        <family val="2"/>
      </rPr>
      <t>. [02809]</t>
    </r>
  </si>
  <si>
    <r>
      <t xml:space="preserve">Deducciones inversión en Canarias con límites incrementados. Activos fijos en La Palma, La Gomera y El Hierro. Aplicado en esta liquidación. Ejercicio de generación </t>
    </r>
    <r>
      <rPr>
        <sz val="9"/>
        <color rgb="FFFF0000"/>
        <rFont val="Arial"/>
        <family val="2"/>
      </rPr>
      <t>2024</t>
    </r>
    <r>
      <rPr>
        <sz val="9"/>
        <rFont val="Arial"/>
        <family val="2"/>
      </rPr>
      <t>. [02810]</t>
    </r>
  </si>
  <si>
    <r>
      <t xml:space="preserve">Deducciones inversión en Canarias con límites incrementados. Activos fijos en La Palma, La Gomera y El Hierro. Pendiente de aplicación en períodos futuros. Ejercicio de generación </t>
    </r>
    <r>
      <rPr>
        <sz val="9"/>
        <color rgb="FFFF0000"/>
        <rFont val="Arial"/>
        <family val="2"/>
      </rPr>
      <t>2024</t>
    </r>
    <r>
      <rPr>
        <sz val="9"/>
        <rFont val="Arial"/>
        <family val="2"/>
      </rPr>
      <t>. [02811]</t>
    </r>
  </si>
  <si>
    <r>
      <t xml:space="preserve">Deducciones inversión en Canarias con límites incrementados. Activos fijos en La Palma, La Gomera y El Hierro. Deducción pendiente / generada. Ejercicio de generación </t>
    </r>
    <r>
      <rPr>
        <sz val="9"/>
        <color rgb="FFFF0000"/>
        <rFont val="Arial"/>
        <family val="2"/>
      </rPr>
      <t>2025(*)</t>
    </r>
    <r>
      <rPr>
        <sz val="9"/>
        <rFont val="Arial"/>
        <family val="2"/>
      </rPr>
      <t>. [03250]</t>
    </r>
  </si>
  <si>
    <r>
      <t xml:space="preserve">Deducciones inversión en Canarias con límites incrementados. Activos fijos en La Palma, La Gomera y El Hierro. Aplicado en esta liquidación. Ejercicio de generación </t>
    </r>
    <r>
      <rPr>
        <sz val="9"/>
        <color rgb="FFFF0000"/>
        <rFont val="Arial"/>
        <family val="2"/>
      </rPr>
      <t>2025(*)</t>
    </r>
    <r>
      <rPr>
        <sz val="9"/>
        <rFont val="Arial"/>
        <family val="2"/>
      </rPr>
      <t>. [03251]</t>
    </r>
  </si>
  <si>
    <r>
      <t xml:space="preserve">Deducciones inversión en Canarias con límites incrementados. Activos fijos en La Palma, La Gomera y El Hierro. Pendiente de aplicación en períodos futuros. Ejercicio de generación </t>
    </r>
    <r>
      <rPr>
        <sz val="9"/>
        <color rgb="FFFF0000"/>
        <rFont val="Arial"/>
        <family val="2"/>
      </rPr>
      <t>2025(*)</t>
    </r>
    <r>
      <rPr>
        <sz val="9"/>
        <rFont val="Arial"/>
        <family val="2"/>
      </rPr>
      <t>. [03252]</t>
    </r>
  </si>
  <si>
    <t>Deducciones inversión en Canarias con límites incrementados. Activos fijos en La Palma, La Gomera y El Hierro. Deducción pendiente / generada. Ejercicio de generación 2025. [01808]</t>
  </si>
  <si>
    <t>Deducciones inversión en Canarias con límites incrementados. Activos fijos en La Palma, La Gomera y El Hierro. Aplicado en esta liquidación. Ejercicio de generación 2025. [01809]</t>
  </si>
  <si>
    <t>Deducciones inversión en Canarias con límites incrementados. Activos fijos en La Palma, La Gomera y El Hierro. Pendiente de aplicación en períodos futuros. Ejercicio de generación 2025. [01810]</t>
  </si>
  <si>
    <r>
      <t xml:space="preserve">Deducciones inversión en Canarias con límites incrementados. Inversiones en Canarias (Ley 20/1991). </t>
    </r>
    <r>
      <rPr>
        <sz val="9"/>
        <color rgb="FFFF0000"/>
        <rFont val="Arial"/>
        <family val="2"/>
      </rPr>
      <t>2024</t>
    </r>
    <r>
      <rPr>
        <sz val="9"/>
        <rFont val="Arial"/>
        <family val="2"/>
      </rPr>
      <t>. Deducción pendiente / generada. [02812]</t>
    </r>
  </si>
  <si>
    <r>
      <t xml:space="preserve">Deducciones inversión en Canarias con límites incrementados. Inversiones en Canarias (Ley 20/1991). </t>
    </r>
    <r>
      <rPr>
        <sz val="9"/>
        <color rgb="FFFF0000"/>
        <rFont val="Arial"/>
        <family val="2"/>
      </rPr>
      <t>2024</t>
    </r>
    <r>
      <rPr>
        <sz val="9"/>
        <rFont val="Arial"/>
        <family val="2"/>
      </rPr>
      <t>. Aplicado en esta liquidación. [02813]</t>
    </r>
  </si>
  <si>
    <r>
      <t xml:space="preserve">Deducciones inversión en Canarias con límites incrementados. Inversiones en Canarias (Ley 20/1991). </t>
    </r>
    <r>
      <rPr>
        <sz val="9"/>
        <color rgb="FFFF0000"/>
        <rFont val="Arial"/>
        <family val="2"/>
      </rPr>
      <t>2024</t>
    </r>
    <r>
      <rPr>
        <sz val="9"/>
        <rFont val="Arial"/>
        <family val="2"/>
      </rPr>
      <t>. Pendiente de aplicación en períodos futuros. [02814]</t>
    </r>
  </si>
  <si>
    <r>
      <t xml:space="preserve">Deducciones inversión en Canarias con límites incrementados. Inversiones en Canarias (Ley 20/1991). </t>
    </r>
    <r>
      <rPr>
        <sz val="9"/>
        <color rgb="FFFF0000"/>
        <rFont val="Arial"/>
        <family val="2"/>
      </rPr>
      <t>2025(*)</t>
    </r>
    <r>
      <rPr>
        <sz val="9"/>
        <rFont val="Arial"/>
        <family val="2"/>
      </rPr>
      <t>. Deducción pendiente / generada. [03280]</t>
    </r>
  </si>
  <si>
    <r>
      <t xml:space="preserve">Deducciones inversión en Canarias con límites incrementados. Inversiones en Canarias (Ley 20/1991). </t>
    </r>
    <r>
      <rPr>
        <sz val="9"/>
        <color rgb="FFFF0000"/>
        <rFont val="Arial"/>
        <family val="2"/>
      </rPr>
      <t>2025(*)</t>
    </r>
    <r>
      <rPr>
        <sz val="9"/>
        <rFont val="Arial"/>
        <family val="2"/>
      </rPr>
      <t>. Aplicado en esta liquidación. [03281]</t>
    </r>
  </si>
  <si>
    <r>
      <t xml:space="preserve">Deducciones inversión en Canarias con límites incrementados. Inversiones en Canarias (Ley 20/1991). </t>
    </r>
    <r>
      <rPr>
        <sz val="9"/>
        <color rgb="FFFF0000"/>
        <rFont val="Arial"/>
        <family val="2"/>
      </rPr>
      <t>2025(*)</t>
    </r>
    <r>
      <rPr>
        <sz val="9"/>
        <rFont val="Arial"/>
        <family val="2"/>
      </rPr>
      <t>. Pendiente de aplicación en períodos futuros. [03282]</t>
    </r>
  </si>
  <si>
    <t>Deducciones inversión en Canarias con límites incrementados. Inversiones en Canarias (Ley 20/1991). 2025. Deducción pendiente / generada. [01811]</t>
  </si>
  <si>
    <t>Deducciones inversión en Canarias con límites incrementados. Inversiones en Canarias (Ley 20/1991). 2025. Aplicado en esta liquidación. [01812]</t>
  </si>
  <si>
    <r>
      <t xml:space="preserve">Deducciones inversión en Canarias con límites incrementados. Inversiones en La Palma, La Gomera y El Hierro. </t>
    </r>
    <r>
      <rPr>
        <sz val="9"/>
        <color rgb="FFFF0000"/>
        <rFont val="Arial"/>
        <family val="2"/>
      </rPr>
      <t>2024</t>
    </r>
    <r>
      <rPr>
        <sz val="9"/>
        <rFont val="Arial"/>
        <family val="2"/>
      </rPr>
      <t>. Deducción pendiente/ generada. [03589]</t>
    </r>
  </si>
  <si>
    <r>
      <t xml:space="preserve">Deducciones inversión en Canarias con límites incrementados. Inversiones en La Palma, La Gomera y El Hierro. </t>
    </r>
    <r>
      <rPr>
        <sz val="9"/>
        <color rgb="FFFF0000"/>
        <rFont val="Arial"/>
        <family val="2"/>
      </rPr>
      <t>2024</t>
    </r>
    <r>
      <rPr>
        <sz val="9"/>
        <rFont val="Arial"/>
        <family val="2"/>
      </rPr>
      <t>. Aplicado en esta liquidación. [03590]</t>
    </r>
  </si>
  <si>
    <r>
      <t xml:space="preserve">Deducciones inversión en Canarias con límites incrementados. Inversiones en La Palma, La Gomera y El Hierro. </t>
    </r>
    <r>
      <rPr>
        <sz val="9"/>
        <color rgb="FFFF0000"/>
        <rFont val="Arial"/>
        <family val="2"/>
      </rPr>
      <t>2024</t>
    </r>
    <r>
      <rPr>
        <sz val="9"/>
        <rFont val="Arial"/>
        <family val="2"/>
      </rPr>
      <t>. Pendiente de aplicación en períodos futuros. [03591]</t>
    </r>
  </si>
  <si>
    <r>
      <t xml:space="preserve">Deducciones inversión en Canarias con límites incrementados. Inversiones en La Palma, La Gomera y El Hierro. </t>
    </r>
    <r>
      <rPr>
        <sz val="9"/>
        <color rgb="FFFF0000"/>
        <rFont val="Arial"/>
        <family val="2"/>
      </rPr>
      <t>2025(*)</t>
    </r>
    <r>
      <rPr>
        <sz val="9"/>
        <rFont val="Arial"/>
        <family val="2"/>
      </rPr>
      <t>. Deducción pendiente/ generada. [03283]</t>
    </r>
  </si>
  <si>
    <r>
      <t xml:space="preserve">Deducciones inversión en Canarias con límites incrementados. Inversiones en La Palma, La Gomera y El Hierro. </t>
    </r>
    <r>
      <rPr>
        <sz val="9"/>
        <color rgb="FFFF0000"/>
        <rFont val="Arial"/>
        <family val="2"/>
      </rPr>
      <t>2025(*)</t>
    </r>
    <r>
      <rPr>
        <sz val="9"/>
        <rFont val="Arial"/>
        <family val="2"/>
      </rPr>
      <t>. Aplicado en esta liquidación. [03284]</t>
    </r>
  </si>
  <si>
    <r>
      <t xml:space="preserve">Deducciones inversión en Canarias con límites incrementados. Inversiones en La Palma, La Gomera y El Hierro. </t>
    </r>
    <r>
      <rPr>
        <sz val="9"/>
        <color rgb="FFFF0000"/>
        <rFont val="Arial"/>
        <family val="2"/>
      </rPr>
      <t>2025(*)</t>
    </r>
    <r>
      <rPr>
        <sz val="9"/>
        <rFont val="Arial"/>
        <family val="2"/>
      </rPr>
      <t>. Pendiente de aplicación en períodos futuros. [03285]</t>
    </r>
  </si>
  <si>
    <t>Deducciones inversión en Canarias con límites incrementados. Inversiones en La Palma, La Gomera y El Hierro. 2025. Deducción pendiente/ generada. [01824]</t>
  </si>
  <si>
    <t>Deducciones inversión en Canarias con límites incrementados. Inversiones en La Palma, La Gomera y El Hierro. 2025. Aplicado en esta liquidación. [01825]</t>
  </si>
  <si>
    <t>Deducciones inversión en Canarias con límites incrementados. Inversiones en La Palma, La Gomera y El Hierro. 2025. Pendiente de aplicación en períodos futuros. [01826]</t>
  </si>
  <si>
    <t>Deducciones inversión en Canarias con límites incrementados. Activos fijos (Ley 20/1991). Deducción pendiente / generada. Ejercicio de generación 2025. [01799]</t>
  </si>
  <si>
    <t>Deducciones inversión en Canarias con límites incrementados. Activos fijos (Ley 20/1991). Aplicado en esta liquidación. Ejercicio de generación 2025. [01800]</t>
  </si>
  <si>
    <t>Deducciones inversión en Canarias con límites incrementados. Activos fijos (Ley 20/1991). Pendiente de aplicación en períodos futuros. Ejercicio de generación 2025. [01801]</t>
  </si>
  <si>
    <t>Deducciones inversión en Canarias con límites incrementados. Inversiones en Canarias (Ley 20/1991). 2025. Pendiente de aplicación en períodos futuros. [01823]</t>
  </si>
  <si>
    <r>
      <t xml:space="preserve">Deducciones por producciones cinematográficas extranjeras en Canarias (art. 36.2 LIS y DA14 Ley 19/1994). Deducción pendiente/generada. Ejercicio de generación </t>
    </r>
    <r>
      <rPr>
        <sz val="9"/>
        <color rgb="FFFF0000"/>
        <rFont val="Arial"/>
        <family val="2"/>
      </rPr>
      <t>2024</t>
    </r>
    <r>
      <rPr>
        <sz val="9"/>
        <rFont val="Arial"/>
        <family val="2"/>
      </rPr>
      <t>. [03592]</t>
    </r>
  </si>
  <si>
    <r>
      <t xml:space="preserve">Deducciones por producciones cinematográficas extranjeras en Canarias (art. 36.2 LIS y DA14 Ley 19/1994). Aplicado en esta liquidación. Ejercicio de generación </t>
    </r>
    <r>
      <rPr>
        <sz val="9"/>
        <color rgb="FFFF0000"/>
        <rFont val="Arial"/>
        <family val="2"/>
      </rPr>
      <t>2024</t>
    </r>
    <r>
      <rPr>
        <sz val="9"/>
        <rFont val="Arial"/>
        <family val="2"/>
      </rPr>
      <t>. [03593]</t>
    </r>
  </si>
  <si>
    <r>
      <t xml:space="preserve">Deducciones por producciones cinematográficas extranjeras en Canarias (art. 36.2 LIS y DA14 Ley 19/1994). Importe abonado por insuficiencia de cuota. Ejercicio de generación </t>
    </r>
    <r>
      <rPr>
        <sz val="9"/>
        <color rgb="FFFF0000"/>
        <rFont val="Arial"/>
        <family val="2"/>
      </rPr>
      <t>2024</t>
    </r>
    <r>
      <rPr>
        <sz val="9"/>
        <rFont val="Arial"/>
        <family val="2"/>
      </rPr>
      <t>. [03594]</t>
    </r>
  </si>
  <si>
    <r>
      <t xml:space="preserve">Deducciones por producciones cinematográficas extranjeras en Canarias (art. 36.2 LIS y DA14 Ley 19/1994). Pendiente de aplicación en períodos futuros. Ejercicio de generación </t>
    </r>
    <r>
      <rPr>
        <sz val="9"/>
        <color rgb="FFFF0000"/>
        <rFont val="Arial"/>
        <family val="2"/>
      </rPr>
      <t>2024</t>
    </r>
    <r>
      <rPr>
        <sz val="9"/>
        <rFont val="Arial"/>
        <family val="2"/>
      </rPr>
      <t>. [03595]</t>
    </r>
  </si>
  <si>
    <r>
      <t xml:space="preserve">Deducciones por producciones cinematográficas extranjeras en Canarias (art. 36.2 LIS y DA14 Ley 19/1994). Deducción pendiente/generada. Ejercicio de generación </t>
    </r>
    <r>
      <rPr>
        <sz val="9"/>
        <color rgb="FFFF0000"/>
        <rFont val="Arial"/>
        <family val="2"/>
      </rPr>
      <t>2025(*)</t>
    </r>
    <r>
      <rPr>
        <sz val="9"/>
        <rFont val="Arial"/>
        <family val="2"/>
      </rPr>
      <t>. [03286]</t>
    </r>
  </si>
  <si>
    <r>
      <t xml:space="preserve">Deducciones por producciones cinematográficas extranjeras en Canarias (art. 36.2 LIS y DA14 Ley 19/1994). Aplicado en esta liquidación. Ejercicio de generación </t>
    </r>
    <r>
      <rPr>
        <sz val="9"/>
        <color rgb="FFFF0000"/>
        <rFont val="Arial"/>
        <family val="2"/>
      </rPr>
      <t>2025(*)</t>
    </r>
    <r>
      <rPr>
        <sz val="9"/>
        <rFont val="Arial"/>
        <family val="2"/>
      </rPr>
      <t>. [03287]</t>
    </r>
  </si>
  <si>
    <r>
      <t xml:space="preserve">Deducciones por producciones cinematográficas extranjeras en Canarias (art. 36.2 LIS y DA14 Ley 19/1994). Importe abonado por insuficiencia de cuota. Ejercicio de generación </t>
    </r>
    <r>
      <rPr>
        <sz val="9"/>
        <color rgb="FFFF0000"/>
        <rFont val="Arial"/>
        <family val="2"/>
      </rPr>
      <t>2025(*)</t>
    </r>
    <r>
      <rPr>
        <sz val="9"/>
        <rFont val="Arial"/>
        <family val="2"/>
      </rPr>
      <t>. [03288]</t>
    </r>
  </si>
  <si>
    <r>
      <t xml:space="preserve">Deducciones por producciones cinematográficas extranjeras en Canarias (art. 36.2 LIS y DA14 Ley 19/1994). Pendiente de aplicación en períodos futuros. Ejercicio de generación </t>
    </r>
    <r>
      <rPr>
        <sz val="9"/>
        <color rgb="FFFF0000"/>
        <rFont val="Arial"/>
        <family val="2"/>
      </rPr>
      <t>2025(*)</t>
    </r>
    <r>
      <rPr>
        <sz val="9"/>
        <rFont val="Arial"/>
        <family val="2"/>
      </rPr>
      <t>. [03289]</t>
    </r>
  </si>
  <si>
    <t>Deducciones por producciones cinematográficas extranjeras en Canarias (art. 36.2 LIS y DA14 Ley 19/1994). Deducción pendiente/generada. Ejercicio de generación 2025. [01763]</t>
  </si>
  <si>
    <t>Deducciones por producciones cinematográficas extranjeras en Canarias (art. 36.2 LIS y DA14 Ley 19/1994). Aplicado en esta liquidación. Ejercicio de generación 2025. [01772]</t>
  </si>
  <si>
    <t>Deducciones por producciones cinematográficas extranjeras en Canarias (art. 36.2 LIS y DA14 Ley 19/1994). Importe abonado por insuficiencia de cuota. Ejercicio de generación 2025. [01773]</t>
  </si>
  <si>
    <t>Deducciones por producciones cinematográficas extranjeras en Canarias (art. 36.2 LIS y DA14 Ley 19/1994). Pendiente de aplicación en períodos futuros. Ejercicio de generación 2025(*). [01792]</t>
  </si>
  <si>
    <r>
      <t xml:space="preserve">DEDUCCIONES DT 24ª.7 LIS, art. 42 RDL 4/2004. Deducción pendiente / generada. Ejercicio de generación </t>
    </r>
    <r>
      <rPr>
        <sz val="9"/>
        <color rgb="FFFF0000"/>
        <rFont val="Arial"/>
        <family val="2"/>
      </rPr>
      <t>2024</t>
    </r>
    <r>
      <rPr>
        <sz val="9"/>
        <rFont val="Arial"/>
        <family val="2"/>
      </rPr>
      <t>. [03596]</t>
    </r>
  </si>
  <si>
    <r>
      <t xml:space="preserve">DEDUCCIONES DT 24ª.7 LIS, art. 42 RDL 4/2004. Aplicado en esta liquidación. Ejercicio de generación </t>
    </r>
    <r>
      <rPr>
        <sz val="9"/>
        <color rgb="FFFF0000"/>
        <rFont val="Arial"/>
        <family val="2"/>
      </rPr>
      <t>2024</t>
    </r>
    <r>
      <rPr>
        <sz val="9"/>
        <rFont val="Arial"/>
        <family val="2"/>
      </rPr>
      <t>. [03597]</t>
    </r>
  </si>
  <si>
    <r>
      <t xml:space="preserve">DEDUCCIONES DT 24ª.7 LIS, art. 42 RDL 4/2004. Pendiente de aplicación en períodos futuros. Ejercicio de generación </t>
    </r>
    <r>
      <rPr>
        <sz val="9"/>
        <color rgb="FFFF0000"/>
        <rFont val="Arial"/>
        <family val="2"/>
      </rPr>
      <t>2024</t>
    </r>
    <r>
      <rPr>
        <sz val="9"/>
        <rFont val="Arial"/>
        <family val="2"/>
      </rPr>
      <t>. [03598]</t>
    </r>
  </si>
  <si>
    <r>
      <t xml:space="preserve">DEDUCCIONES DT 24ª.7 LIS, art. 42 RDL 4/2004. Deducción pendiente / generada. Ejercicio de generación </t>
    </r>
    <r>
      <rPr>
        <sz val="9"/>
        <color rgb="FFFF0000"/>
        <rFont val="Arial"/>
        <family val="2"/>
      </rPr>
      <t>2025(*)</t>
    </r>
    <r>
      <rPr>
        <sz val="9"/>
        <rFont val="Arial"/>
        <family val="2"/>
      </rPr>
      <t xml:space="preserve"> [03290]</t>
    </r>
  </si>
  <si>
    <r>
      <t xml:space="preserve">DEDUCCIONES DT 24ª.7 LIS, art. 42 RDL 4/2004. Aplicado en esta liquidación. Ejercicio de generación </t>
    </r>
    <r>
      <rPr>
        <sz val="9"/>
        <color rgb="FFFF0000"/>
        <rFont val="Arial"/>
        <family val="2"/>
      </rPr>
      <t>2025(*)</t>
    </r>
    <r>
      <rPr>
        <sz val="9"/>
        <rFont val="Arial"/>
        <family val="2"/>
      </rPr>
      <t>. [03291]</t>
    </r>
  </si>
  <si>
    <r>
      <t xml:space="preserve">DEDUCCIONES DT 24ª.7 LIS, art. 42 RDL 4/2004. Pendiente de aplicación en períodos futuros. Ejercicio de generación </t>
    </r>
    <r>
      <rPr>
        <sz val="9"/>
        <color rgb="FFFF0000"/>
        <rFont val="Arial"/>
        <family val="2"/>
      </rPr>
      <t>2025(*)</t>
    </r>
    <r>
      <rPr>
        <sz val="9"/>
        <rFont val="Arial"/>
        <family val="2"/>
      </rPr>
      <t>. [03292]</t>
    </r>
  </si>
  <si>
    <t>DEDUCCIONES DT 24ª.7 LIS, art. 42 RDL 4/2004. Deducción pendiente / generada. Ejercicio de generación 2025 [01827]</t>
  </si>
  <si>
    <t>DEDUCCIONES DT 24ª.7 LIS, art. 42 RDL 4/2004. Aplicado en esta liquidación. Ejercicio de generación 2025. [01828]</t>
  </si>
  <si>
    <t>DEDUCCIONES DT 24ª.7 LIS, art. 42 RDL 4/2004. Pendiente de aplicación en períodos futuros. Ejercicio de generación 2025. [01831]</t>
  </si>
  <si>
    <r>
      <t xml:space="preserve">DEDUCCIONES Deducciones DT 24ª.1 LIS. Periodiﬁcación. Deducción pendiente / generada. Ejercicio de generación.   </t>
    </r>
    <r>
      <rPr>
        <sz val="9"/>
        <color rgb="FFFF0000"/>
        <rFont val="Arial"/>
        <family val="2"/>
      </rPr>
      <t>2024</t>
    </r>
    <r>
      <rPr>
        <sz val="9"/>
        <rFont val="Arial"/>
        <family val="2"/>
      </rPr>
      <t xml:space="preserve"> [03599]</t>
    </r>
  </si>
  <si>
    <r>
      <t xml:space="preserve">DEDUCCIONES Deducciones DT 24ª.1 LIS. Periodiﬁcación. Aplicado en esta liquidación. Ejercicio de generación.   </t>
    </r>
    <r>
      <rPr>
        <sz val="9"/>
        <color rgb="FFFF0000"/>
        <rFont val="Arial"/>
        <family val="2"/>
      </rPr>
      <t>2024</t>
    </r>
    <r>
      <rPr>
        <sz val="9"/>
        <rFont val="Arial"/>
        <family val="2"/>
      </rPr>
      <t xml:space="preserve">  [03600]</t>
    </r>
  </si>
  <si>
    <r>
      <t xml:space="preserve">DEDUCCIONES Deducciones DT 24ª.1 LIS. Periodiﬁcación.Pendiente de aplicación en períodos futuros. Ejercicio de generación.   </t>
    </r>
    <r>
      <rPr>
        <sz val="9"/>
        <color rgb="FFFF0000"/>
        <rFont val="Arial"/>
        <family val="2"/>
      </rPr>
      <t>2024</t>
    </r>
    <r>
      <rPr>
        <sz val="9"/>
        <rFont val="Arial"/>
        <family val="2"/>
      </rPr>
      <t xml:space="preserve">  [03601]</t>
    </r>
  </si>
  <si>
    <r>
      <t xml:space="preserve">DEDUCCIONES Deducciones DT 24ª.1 LIS. Periodiﬁcación. Deducción pendiente / generada. Ejercicio de generación.   </t>
    </r>
    <r>
      <rPr>
        <sz val="9"/>
        <color rgb="FFFF0000"/>
        <rFont val="Arial"/>
        <family val="2"/>
      </rPr>
      <t>2025(*)</t>
    </r>
    <r>
      <rPr>
        <sz val="9"/>
        <rFont val="Arial"/>
        <family val="2"/>
      </rPr>
      <t xml:space="preserve"> [03293]</t>
    </r>
  </si>
  <si>
    <r>
      <t xml:space="preserve">DEDUCCIONES Deducciones DT 24ª.1 LIS. Periodiﬁcación. Aplicado en esta liquidación. Ejercicio de generación.   </t>
    </r>
    <r>
      <rPr>
        <sz val="9"/>
        <color rgb="FFFF0000"/>
        <rFont val="Arial"/>
        <family val="2"/>
      </rPr>
      <t>2025(*)</t>
    </r>
    <r>
      <rPr>
        <sz val="9"/>
        <rFont val="Arial"/>
        <family val="2"/>
      </rPr>
      <t xml:space="preserve"> [03310]</t>
    </r>
  </si>
  <si>
    <r>
      <t xml:space="preserve">DEDUCCIONES Deducciones DT 24ª.1 LIS. Periodiﬁcación.Pendiente de aplicación en períodos futuros. Ejercicio de generación.   </t>
    </r>
    <r>
      <rPr>
        <sz val="9"/>
        <color rgb="FFFF0000"/>
        <rFont val="Arial"/>
        <family val="2"/>
      </rPr>
      <t>2025(*)</t>
    </r>
    <r>
      <rPr>
        <sz val="9"/>
        <rFont val="Arial"/>
        <family val="2"/>
      </rPr>
      <t xml:space="preserve">  [03311]</t>
    </r>
  </si>
  <si>
    <t>DEDUCCIONES Deducciones DT 24ª.1 LIS. Periodiﬁcación. Deducción pendiente / generada. Ejercicio de generación.   2025 [01872]</t>
  </si>
  <si>
    <t>DEDUCCIONES Deducciones DT 24ª.1 LIS. Periodiﬁcación. Aplicado en esta liquidación. Ejercicio de generación.   2025 [01873]</t>
  </si>
  <si>
    <t>DEDUCCIONES Deducciones DT 24ª.1 LIS. Periodiﬁcación.Pendiente de aplicación en períodos futuros. Ejercicio de generación.   2025  [01874]</t>
  </si>
  <si>
    <r>
      <t xml:space="preserve">Deducciones inversión en Canarias con límites incrementados. Activos fijos (Ley 20/1991). Deducción pendiente / generada. Ejercicio de generación </t>
    </r>
    <r>
      <rPr>
        <sz val="9"/>
        <color rgb="FFFF0000"/>
        <rFont val="Arial"/>
        <family val="2"/>
      </rPr>
      <t>2024</t>
    </r>
    <r>
      <rPr>
        <sz val="9"/>
        <rFont val="Arial"/>
        <family val="2"/>
      </rPr>
      <t>. [03602]</t>
    </r>
  </si>
  <si>
    <r>
      <t xml:space="preserve">Deducciones inversión en Canarias con límites incrementados. Activos fijos (Ley 20/1991). Aplicado en esta liquidación. Ejercicio de generación </t>
    </r>
    <r>
      <rPr>
        <sz val="9"/>
        <color rgb="FFFF0000"/>
        <rFont val="Arial"/>
        <family val="2"/>
      </rPr>
      <t>2024</t>
    </r>
    <r>
      <rPr>
        <sz val="9"/>
        <rFont val="Arial"/>
        <family val="2"/>
      </rPr>
      <t>. [03603]</t>
    </r>
  </si>
  <si>
    <r>
      <t xml:space="preserve">Deducciones inversión en Canarias con límites incrementados. Activos fijos (Ley 20/1991). Pendiente de aplicación en períodos futuros. Ejercicio de generación </t>
    </r>
    <r>
      <rPr>
        <sz val="9"/>
        <color rgb="FFFF0000"/>
        <rFont val="Arial"/>
        <family val="2"/>
      </rPr>
      <t>2024</t>
    </r>
    <r>
      <rPr>
        <sz val="9"/>
        <rFont val="Arial"/>
        <family val="2"/>
      </rPr>
      <t>. [03710]</t>
    </r>
  </si>
  <si>
    <r>
      <t xml:space="preserve">Deducciones inversión en Canarias con límites incrementados. Activos fijos (Ley 20/1991). Deducción pendiente / generada. Ejercicio de generación </t>
    </r>
    <r>
      <rPr>
        <sz val="9"/>
        <color rgb="FFFF0000"/>
        <rFont val="Arial"/>
        <family val="2"/>
      </rPr>
      <t>2025(*)</t>
    </r>
    <r>
      <rPr>
        <sz val="9"/>
        <rFont val="Arial"/>
        <family val="2"/>
      </rPr>
      <t xml:space="preserve"> [03312]</t>
    </r>
  </si>
  <si>
    <r>
      <t xml:space="preserve">Deducciones inversión en Canarias con límites incrementados. Activos fijos (Ley 20/1991). Aplicado en esta liquidación. Ejercicio de generación </t>
    </r>
    <r>
      <rPr>
        <sz val="9"/>
        <color rgb="FFFF0000"/>
        <rFont val="Arial"/>
        <family val="2"/>
      </rPr>
      <t>2025(*)</t>
    </r>
    <r>
      <rPr>
        <sz val="9"/>
        <rFont val="Arial"/>
        <family val="2"/>
      </rPr>
      <t>. [03313]</t>
    </r>
  </si>
  <si>
    <r>
      <t xml:space="preserve">Deducciones inversión en Canarias con límites incrementados. Activos fijos (Ley 20/1991). Pendiente de aplicación en períodos futuros. Ejercicio de generación </t>
    </r>
    <r>
      <rPr>
        <sz val="9"/>
        <color rgb="FFFF0000"/>
        <rFont val="Arial"/>
        <family val="2"/>
      </rPr>
      <t>2025(*)</t>
    </r>
    <r>
      <rPr>
        <sz val="9"/>
        <rFont val="Arial"/>
        <family val="2"/>
      </rPr>
      <t>. [03314]</t>
    </r>
  </si>
  <si>
    <t>Deducciones inversión en Canarias con límites incrementados. Activos fijos (Ley 20/1991). Deducción pendiente / generada. Ejercicio de generación 2025 [01893]</t>
  </si>
  <si>
    <t>Deducciones inversión en Canarias con límites incrementados. Activos fijos (Ley 20/1991). Aplicado en esta liquidación. Ejercicio de generación 2025. [01894]</t>
  </si>
  <si>
    <t>Deducciones inversión en Canarias con límites incrementados. Activos fijos (Ley 20/1991). Pendiente de aplicación en períodos futuros. Ejercicio de generación 2025. [01895]</t>
  </si>
  <si>
    <r>
      <t xml:space="preserve">Deducciones inversión en Canarias con límites incrementados. Activos fijos en La Palma, La Gomera y El Hierro. Deducción pendiente / generada. Ejercicio de generación </t>
    </r>
    <r>
      <rPr>
        <sz val="9"/>
        <color rgb="FFFF0000"/>
        <rFont val="Arial"/>
        <family val="2"/>
      </rPr>
      <t>2024</t>
    </r>
    <r>
      <rPr>
        <sz val="9"/>
        <rFont val="Arial"/>
        <family val="2"/>
      </rPr>
      <t>. [03711]</t>
    </r>
  </si>
  <si>
    <r>
      <t xml:space="preserve">Deducciones inversión en Canarias con límites incrementados. Activos fijos en La Palma, La Gomera y El Hierro. Aplicado en esta liquidación. Ejercicio de generación </t>
    </r>
    <r>
      <rPr>
        <sz val="9"/>
        <color rgb="FFFF0000"/>
        <rFont val="Arial"/>
        <family val="2"/>
      </rPr>
      <t>2024</t>
    </r>
    <r>
      <rPr>
        <sz val="9"/>
        <rFont val="Arial"/>
        <family val="2"/>
      </rPr>
      <t>. [03712]</t>
    </r>
  </si>
  <si>
    <r>
      <t xml:space="preserve">Deducciones inversión en Canarias con límites incrementados. Activos fijos en La Palma, La Gomera y El Hierro. Pendiente de aplicación en períodos futuros. Ejercicio de generación </t>
    </r>
    <r>
      <rPr>
        <sz val="9"/>
        <color rgb="FFFF0000"/>
        <rFont val="Arial"/>
        <family val="2"/>
      </rPr>
      <t>2024</t>
    </r>
    <r>
      <rPr>
        <sz val="9"/>
        <rFont val="Arial"/>
        <family val="2"/>
      </rPr>
      <t>. [03713]</t>
    </r>
  </si>
  <si>
    <r>
      <t xml:space="preserve">Deducciones inversión en Canarias con límites incrementados. Activos fijos en La Palma, La Gomera y El Hierro. Deducción pendiente / generada. Ejercicio de generación </t>
    </r>
    <r>
      <rPr>
        <sz val="9"/>
        <color rgb="FFFF0000"/>
        <rFont val="Arial"/>
        <family val="2"/>
      </rPr>
      <t>2025(*)</t>
    </r>
    <r>
      <rPr>
        <sz val="9"/>
        <rFont val="Arial"/>
        <family val="2"/>
      </rPr>
      <t>. [03315]</t>
    </r>
  </si>
  <si>
    <r>
      <t xml:space="preserve">Deducciones inversión en Canarias con límites incrementados. Activos fijos en La Palma, La Gomera y El Hierro. Aplicado en esta liquidación. Ejercicio de generación </t>
    </r>
    <r>
      <rPr>
        <sz val="9"/>
        <color rgb="FFFF0000"/>
        <rFont val="Arial"/>
        <family val="2"/>
      </rPr>
      <t>2025(*)</t>
    </r>
    <r>
      <rPr>
        <sz val="9"/>
        <rFont val="Arial"/>
        <family val="2"/>
      </rPr>
      <t>. [03316]</t>
    </r>
  </si>
  <si>
    <r>
      <t xml:space="preserve">Deducciones inversión en Canarias con límites incrementados. Activos fijos en La Palma, La Gomera y El Hierro. Pendiente de aplicación en períodos futuros. Ejercicio de generación </t>
    </r>
    <r>
      <rPr>
        <sz val="9"/>
        <color rgb="FFFF0000"/>
        <rFont val="Arial"/>
        <family val="2"/>
      </rPr>
      <t>2025(*)</t>
    </r>
    <r>
      <rPr>
        <sz val="9"/>
        <rFont val="Arial"/>
        <family val="2"/>
      </rPr>
      <t>. [03317]</t>
    </r>
  </si>
  <si>
    <t>Deducciones inversión en Canarias con límites incrementados. Activos fijos en La Palma, La Gomera y El Hierro. Deducción pendiente / generada. Ejercicio de generación 2025. [01922]</t>
  </si>
  <si>
    <t>Deducciones inversión en Canarias con límites incrementados. Activos fijos en La Palma, La Gomera y El Hierro. Aplicado en esta liquidación. Ejercicio de generación 2025. [01923]</t>
  </si>
  <si>
    <t>Deducciones inversión en Canarias con límites incrementados. Activos fijos en La Palma, La Gomera y El Hierro. Pendiente de aplicación en períodos futuros. Ejercicio de generación 2025. [01942]</t>
  </si>
  <si>
    <r>
      <t xml:space="preserve">Deducciones inversión en Canarias con límites incrementados.  Inversiones en Canarias (Ley 20/1991). Deducción pendiente/generada. Ejercicio de generación. </t>
    </r>
    <r>
      <rPr>
        <sz val="9"/>
        <color rgb="FFFF0000"/>
        <rFont val="Arial"/>
        <family val="2"/>
      </rPr>
      <t>2024</t>
    </r>
    <r>
      <rPr>
        <sz val="9"/>
        <rFont val="Arial"/>
        <family val="2"/>
      </rPr>
      <t>. [03714]</t>
    </r>
  </si>
  <si>
    <r>
      <t xml:space="preserve">Deducciones inversión en Canarias con límites incrementados.  Inversiones en Canarias (Ley 20/1991). Aplicado en esta liquidación. Ejercicio de generación. </t>
    </r>
    <r>
      <rPr>
        <sz val="9"/>
        <color rgb="FFFF0000"/>
        <rFont val="Arial"/>
        <family val="2"/>
      </rPr>
      <t>2024</t>
    </r>
    <r>
      <rPr>
        <sz val="9"/>
        <rFont val="Arial"/>
        <family val="2"/>
      </rPr>
      <t>. [03715]</t>
    </r>
  </si>
  <si>
    <r>
      <t xml:space="preserve">Deducciones inversión en Canarias con límites incrementados. Inversiones en Canarias (Ley 20/1991). Pendiente de aplicación en períodos futuros. Ejercicio de generación. </t>
    </r>
    <r>
      <rPr>
        <sz val="9"/>
        <color rgb="FFFF0000"/>
        <rFont val="Arial"/>
        <family val="2"/>
      </rPr>
      <t>2024</t>
    </r>
    <r>
      <rPr>
        <sz val="9"/>
        <rFont val="Arial"/>
        <family val="2"/>
      </rPr>
      <t>. [03716]</t>
    </r>
  </si>
  <si>
    <r>
      <t xml:space="preserve">Deducciones inversión en Canarias con límites incrementados. Inversiones en Canarias (Ley 20/1991). Pendiente de aplicación en períodos futuros. Ejercicio de generación. </t>
    </r>
    <r>
      <rPr>
        <sz val="9"/>
        <color rgb="FFFF0000"/>
        <rFont val="Arial"/>
        <family val="2"/>
      </rPr>
      <t>2025(*)</t>
    </r>
    <r>
      <rPr>
        <sz val="9"/>
        <rFont val="Arial"/>
        <family val="2"/>
      </rPr>
      <t>. [03320]</t>
    </r>
  </si>
  <si>
    <r>
      <t xml:space="preserve">Deducciones inversión en Canarias con límites incrementados.  Inversiones en Canarias (Ley 20/1991). Aplicado en esta liquidación. Ejercicio de generación. </t>
    </r>
    <r>
      <rPr>
        <sz val="9"/>
        <color rgb="FFFF0000"/>
        <rFont val="Arial"/>
        <family val="2"/>
      </rPr>
      <t>2025(*)</t>
    </r>
    <r>
      <rPr>
        <sz val="9"/>
        <rFont val="Arial"/>
        <family val="2"/>
      </rPr>
      <t>. [03319]</t>
    </r>
  </si>
  <si>
    <r>
      <t xml:space="preserve">Deducciones inversión en Canarias con límites incrementados.  Inversiones en Canarias (Ley 20/1991). Deducción pendiente/generada. Ejercicio de generación. </t>
    </r>
    <r>
      <rPr>
        <sz val="9"/>
        <color rgb="FFFF0000"/>
        <rFont val="Arial"/>
        <family val="2"/>
      </rPr>
      <t>2025(*)</t>
    </r>
    <r>
      <rPr>
        <sz val="9"/>
        <rFont val="Arial"/>
        <family val="2"/>
      </rPr>
      <t>. [03318]</t>
    </r>
  </si>
  <si>
    <t>Deducciones inversión en Canarias con límites incrementados.  Inversiones en Canarias (Ley 20/1991). Deducción pendiente/generada. Ejercicio de generación. 2025. [01949]</t>
  </si>
  <si>
    <t>Deducciones inversión en Canarias con límites incrementados.  Inversiones en Canarias (Ley 20/1991). Aplicado en esta liquidación. Ejercicio de generación. 2025. [01950]</t>
  </si>
  <si>
    <t>Deducciones inversión en Canarias con límites incrementados. Inversiones en Canarias (Ley 20/1991). Pendiente de aplicación en períodos futuros. Ejercicio de generación. 2025. [01951]</t>
  </si>
  <si>
    <t>Deducciones inversión en Canarias con límites incrementados. Inversiones en La Palma, La Gomera y El Hierro 2023. Deducción pendiente / generada. [06597]</t>
  </si>
  <si>
    <t>Deducciones inversión en Canarias con límites incrementados. Inversiones en La Palma, La Gomera y El Hierro 2023. Aplicado en esta liquidación. [06598]</t>
  </si>
  <si>
    <t>Deducciones inversión en Canarias con límites incrementados. Inversiones en La Palma, La Gomera y El Hierro 2023. Pendiente de aplicación en períodos futuros. [06599]</t>
  </si>
  <si>
    <r>
      <t xml:space="preserve">Deducciones inversión en Canarias con límites incrementados. Inversiones en La Palma, La Gomera y El Hierro </t>
    </r>
    <r>
      <rPr>
        <sz val="9"/>
        <color rgb="FFFF0000"/>
        <rFont val="Arial"/>
        <family val="2"/>
      </rPr>
      <t>2024</t>
    </r>
    <r>
      <rPr>
        <sz val="9"/>
        <rFont val="Arial"/>
        <family val="2"/>
      </rPr>
      <t>. Deducción pendiente / generada. [03717]</t>
    </r>
  </si>
  <si>
    <r>
      <t xml:space="preserve">Deducciones inversión en Canarias con límites incrementados. Inversiones en La Palma, La Gomera y El Hierro </t>
    </r>
    <r>
      <rPr>
        <sz val="9"/>
        <color rgb="FFFF0000"/>
        <rFont val="Arial"/>
        <family val="2"/>
      </rPr>
      <t>2024</t>
    </r>
    <r>
      <rPr>
        <sz val="9"/>
        <rFont val="Arial"/>
        <family val="2"/>
      </rPr>
      <t>. Aplicado en esta liquidación. [03718]</t>
    </r>
  </si>
  <si>
    <r>
      <t xml:space="preserve">Deducciones inversión en Canarias con límites incrementados. Inversiones en La Palma, La Gomera y El Hierro </t>
    </r>
    <r>
      <rPr>
        <sz val="9"/>
        <color rgb="FFFF0000"/>
        <rFont val="Arial"/>
        <family val="2"/>
      </rPr>
      <t>2024</t>
    </r>
    <r>
      <rPr>
        <sz val="9"/>
        <rFont val="Arial"/>
        <family val="2"/>
      </rPr>
      <t>. Pendiente de aplicación en períodos futuros. [03719]</t>
    </r>
  </si>
  <si>
    <r>
      <t xml:space="preserve">Deducciones inversión en Canarias con límites incrementados. Inversiones en La Palma, La Gomera y El Hierro </t>
    </r>
    <r>
      <rPr>
        <sz val="9"/>
        <color rgb="FFFF0000"/>
        <rFont val="Arial"/>
        <family val="2"/>
      </rPr>
      <t>2025(*)</t>
    </r>
    <r>
      <rPr>
        <sz val="9"/>
        <rFont val="Arial"/>
        <family val="2"/>
      </rPr>
      <t>. Deducción pendiente / generada. [03321]</t>
    </r>
  </si>
  <si>
    <r>
      <t xml:space="preserve">Deducciones inversión en Canarias con límites incrementados. Inversiones en La Palma, La Gomera y El Hierro </t>
    </r>
    <r>
      <rPr>
        <sz val="9"/>
        <color rgb="FFFF0000"/>
        <rFont val="Arial"/>
        <family val="2"/>
      </rPr>
      <t>2025(*)</t>
    </r>
    <r>
      <rPr>
        <sz val="9"/>
        <rFont val="Arial"/>
        <family val="2"/>
      </rPr>
      <t>. Aplicado en esta liquidación. [03322]</t>
    </r>
  </si>
  <si>
    <r>
      <t xml:space="preserve">Deducciones inversión en Canarias con límites incrementados. Inversiones en La Palma, La Gomera y El Hierro </t>
    </r>
    <r>
      <rPr>
        <sz val="9"/>
        <color rgb="FFFF0000"/>
        <rFont val="Arial"/>
        <family val="2"/>
      </rPr>
      <t>2025(*)</t>
    </r>
    <r>
      <rPr>
        <sz val="9"/>
        <rFont val="Arial"/>
        <family val="2"/>
      </rPr>
      <t>. Pendiente de aplicación en períodos futuros. [03323]</t>
    </r>
  </si>
  <si>
    <t>Deducciones inversión en Canarias con límites incrementados. Inversiones en La Palma, La Gomera y El Hierro 2025. Deducción pendiente / generada. [01952]</t>
  </si>
  <si>
    <t>Deducciones inversión en Canarias con límites incrementados. Inversiones en La Palma, La Gomera y El Hierro 2025. Aplicado en esta liquidación. [01960]</t>
  </si>
  <si>
    <t>Deducciones inversión en Canarias con límites incrementados. Inversiones en La Palma, La Gomera y El Hierro 2025. Pendiente de aplicación en períodos futuros. [01961]</t>
  </si>
  <si>
    <r>
      <t xml:space="preserve">DEDUCCIONES DEL GRUPO: Información adicional de deducciones generadas por el grupo correspondientes a cada entidad, para el cálculo de límites de deducciones. Deducción por investigación y desarrollo en Canarias generada en el período impositivo. </t>
    </r>
    <r>
      <rPr>
        <sz val="9"/>
        <color rgb="FFFF0000"/>
        <rFont val="Arial"/>
        <family val="2"/>
      </rPr>
      <t>2025</t>
    </r>
    <r>
      <rPr>
        <sz val="9"/>
        <rFont val="Arial"/>
        <family val="2"/>
      </rPr>
      <t xml:space="preserve"> [04580]</t>
    </r>
  </si>
  <si>
    <r>
      <t>DEDUCCIONES DEL GRUPO: Información adicional de deducciones generadas por el grupo correspondientes a cada entidad, para el cálculo de límites de deducciones. Deducción por innovación tecnológica en Canarias generada en el período impositivo.</t>
    </r>
    <r>
      <rPr>
        <sz val="9"/>
        <color rgb="FFFF0000"/>
        <rFont val="Arial"/>
        <family val="2"/>
      </rPr>
      <t>2025</t>
    </r>
    <r>
      <rPr>
        <sz val="9"/>
        <rFont val="Arial"/>
        <family val="2"/>
      </rPr>
      <t>. [04581]</t>
    </r>
  </si>
  <si>
    <r>
      <t xml:space="preserve">DEDUCCIONES DEL GRUPO: Información adicional de deducciones generadas por el grupo correspondientes a cada entidad, para el cálculo de límites de deducciones. Productor: deducción por producciones cinematográficas españolas en Canarias generada en el período impositivo. </t>
    </r>
    <r>
      <rPr>
        <sz val="9"/>
        <color rgb="FFFF0000"/>
        <rFont val="Arial"/>
        <family val="2"/>
      </rPr>
      <t>2025</t>
    </r>
    <r>
      <rPr>
        <sz val="9"/>
        <rFont val="Arial"/>
        <family val="2"/>
      </rPr>
      <t>. [04582]</t>
    </r>
  </si>
  <si>
    <r>
      <t xml:space="preserve">DEDUCCIONES DEL GRUPO: Información adicional de deducciones generadas por el grupo correspondientes a cada entidad, para el cálculo de límites de deducciones. Financiador: deducción por producciones cinematográficas españolas en Canarias generada en el período impositivo. </t>
    </r>
    <r>
      <rPr>
        <sz val="9"/>
        <color rgb="FFFF0000"/>
        <rFont val="Arial"/>
        <family val="2"/>
      </rPr>
      <t>2025</t>
    </r>
    <r>
      <rPr>
        <sz val="9"/>
        <rFont val="Arial"/>
        <family val="2"/>
      </rPr>
      <t>. [07727]</t>
    </r>
  </si>
  <si>
    <r>
      <t xml:space="preserve">DEDUCCIONES DEL GRUPO: Información adicional de deducciones generadas por el grupo correspondientes a cada entidad, para el cálculo de límites de deducciones. Productor: deducción por espectáculos en vivo de artes escénicas y musicales en Canarias generada en el período impositivo. </t>
    </r>
    <r>
      <rPr>
        <sz val="9"/>
        <color rgb="FFFF0000"/>
        <rFont val="Arial"/>
        <family val="2"/>
      </rPr>
      <t>2025</t>
    </r>
    <r>
      <rPr>
        <sz val="9"/>
        <rFont val="Arial"/>
        <family val="2"/>
      </rPr>
      <t>. [04583]</t>
    </r>
  </si>
  <si>
    <r>
      <t xml:space="preserve">DEDUCCIONES DEL GRUPO: Información adicional de deducciones generadas por el grupo correspondientes a cada entidad, para el cálculo de límites de deducciones. Financiador: deducción por espectáculos en vivo de artes escénicas y musicales en Canarias generada en el período impositivo. </t>
    </r>
    <r>
      <rPr>
        <sz val="9"/>
        <color rgb="FFFF0000"/>
        <rFont val="Arial"/>
        <family val="2"/>
      </rPr>
      <t>2025</t>
    </r>
    <r>
      <rPr>
        <sz val="9"/>
        <rFont val="Arial"/>
        <family val="2"/>
      </rPr>
      <t>. [07728]</t>
    </r>
  </si>
  <si>
    <r>
      <t xml:space="preserve">Deducciones por producciones cinematográficas extranjeras en Canarias (art. 36.2 LIS y DA14 Ley 19/1994). Deducción pendiente/generada. Ejercicio de generación </t>
    </r>
    <r>
      <rPr>
        <sz val="9"/>
        <color rgb="FFFF0000"/>
        <rFont val="Arial"/>
        <family val="2"/>
      </rPr>
      <t>2024</t>
    </r>
    <r>
      <rPr>
        <sz val="9"/>
        <rFont val="Arial"/>
        <family val="2"/>
      </rPr>
      <t>. [03720]</t>
    </r>
  </si>
  <si>
    <r>
      <t xml:space="preserve">Deducciones por producciones cinematográficas extranjeras en Canarias (art. 36.2 LIS y DA14 Ley 19/1994). Aplicado en esta liquidación. Ejercicio de generación </t>
    </r>
    <r>
      <rPr>
        <sz val="9"/>
        <color rgb="FFFF0000"/>
        <rFont val="Arial"/>
        <family val="2"/>
      </rPr>
      <t>2024</t>
    </r>
    <r>
      <rPr>
        <sz val="9"/>
        <rFont val="Arial"/>
        <family val="2"/>
      </rPr>
      <t>. [03721]</t>
    </r>
  </si>
  <si>
    <r>
      <t xml:space="preserve">Deducciones por producciones cinematográficas extranjeras en Canarias (art. 36.2 LIS y DA14 Ley 19/1994). Importe abonado por insuficiencia de cuota. Ejercicio de generación </t>
    </r>
    <r>
      <rPr>
        <sz val="9"/>
        <color rgb="FFFF0000"/>
        <rFont val="Arial"/>
        <family val="2"/>
      </rPr>
      <t>2024</t>
    </r>
    <r>
      <rPr>
        <sz val="9"/>
        <rFont val="Arial"/>
        <family val="2"/>
      </rPr>
      <t>. [03722]</t>
    </r>
  </si>
  <si>
    <r>
      <t xml:space="preserve">Deducciones por producciones cinematográficas extranjeras en Canarias (art. 36.2 LIS y DA14 Ley 19/1994). Pendiente de aplicación en períodos futuros. Ejercicio de generación </t>
    </r>
    <r>
      <rPr>
        <sz val="9"/>
        <color rgb="FFFF0000"/>
        <rFont val="Arial"/>
        <family val="2"/>
      </rPr>
      <t>2024</t>
    </r>
    <r>
      <rPr>
        <sz val="9"/>
        <rFont val="Arial"/>
        <family val="2"/>
      </rPr>
      <t>. [03723]</t>
    </r>
  </si>
  <si>
    <r>
      <t xml:space="preserve">Deducciones por producciones cinematográficas extranjeras en Canarias (art. 36.2 LIS y DA14 Ley 19/1994). Deducción pendiente/generada. Ejercicio de generación </t>
    </r>
    <r>
      <rPr>
        <sz val="9"/>
        <color rgb="FFFF0000"/>
        <rFont val="Arial"/>
        <family val="2"/>
      </rPr>
      <t>2025(*)</t>
    </r>
    <r>
      <rPr>
        <sz val="9"/>
        <rFont val="Arial"/>
        <family val="2"/>
      </rPr>
      <t>. [03562]</t>
    </r>
  </si>
  <si>
    <t>Deducciones por producciones cinematográficas extranjeras en Canarias (art. 36.2 LIS y DA14 Ley 19/1994). Aplicado en esta liquidación. Ejercicio de generación 2025(*) [03563]</t>
  </si>
  <si>
    <r>
      <t xml:space="preserve">Deducciones por producciones cinematográficas extranjeras en Canarias (art. 36.2 LIS y DA14 Ley 19/1994). Importe abonado por insuficiencia de cuota. Ejercicio de generación </t>
    </r>
    <r>
      <rPr>
        <sz val="9"/>
        <color rgb="FFFF0000"/>
        <rFont val="Arial"/>
        <family val="2"/>
      </rPr>
      <t>2025(*)</t>
    </r>
    <r>
      <rPr>
        <sz val="9"/>
        <rFont val="Arial"/>
        <family val="2"/>
      </rPr>
      <t>. [03564]</t>
    </r>
  </si>
  <si>
    <r>
      <t xml:space="preserve">Deducciones por producciones cinematográficas extranjeras en Canarias (art. 36.2 LIS y DA14 Ley 19/1994). Pendiente de aplicación en períodos futuros. Ejercicio de generación </t>
    </r>
    <r>
      <rPr>
        <sz val="9"/>
        <color rgb="FFFF0000"/>
        <rFont val="Arial"/>
        <family val="2"/>
      </rPr>
      <t>2025(*)</t>
    </r>
    <r>
      <rPr>
        <sz val="9"/>
        <rFont val="Arial"/>
        <family val="2"/>
      </rPr>
      <t>. [03565]</t>
    </r>
  </si>
  <si>
    <t>Deducciones por producciones cinematográficas extranjeras en Canarias (art. 36.2 LIS y DA14 Ley 19/1994). Aplicado en esta liquidación. Ejercicio de generación 2025 [01966]</t>
  </si>
  <si>
    <t>Deducciones por producciones cinematográficas extranjeras en Canarias (art. 36.2 LIS y DA14 Ley 19/1994). Deducción pendiente/generada. Ejercicio de generación 2025. [01962]</t>
  </si>
  <si>
    <t>Deducciones por producciones cinematográficas extranjeras en Canarias (art. 36.2 LIS y DA14 Ley 19/1994). Importe abonado por insuficiencia de cuota. Ejercicio de generación 2025. [01967]</t>
  </si>
  <si>
    <t>Deducciones por producciones cinematográficas extranjeras en Canarias (art. 36.2 LIS y DA14 Ley 19/1994). Pendiente de aplicación en períodos futuros. Ejercicio de generación 2025. [01968]</t>
  </si>
  <si>
    <r>
      <t xml:space="preserve">Deducciones para incentivar determinadas actividades (Cap. IV Tít. VI y DT 24ª.3 LIS).Ejercicio </t>
    </r>
    <r>
      <rPr>
        <sz val="9"/>
        <color rgb="FFFF0000"/>
        <rFont val="Arial"/>
        <family val="2"/>
      </rPr>
      <t>2024</t>
    </r>
    <r>
      <rPr>
        <sz val="9"/>
        <rFont val="Arial"/>
        <family val="2"/>
      </rPr>
      <t>. Suma de deducciones excepto I+D+i y TAP. Deducción pendiente / generada [04739]</t>
    </r>
  </si>
  <si>
    <r>
      <t xml:space="preserve">Deducciones para incentivar determinadas actividades (Cap. IV Tít. VI y DT 24ª.3 LIS).Ejercicio </t>
    </r>
    <r>
      <rPr>
        <sz val="9"/>
        <color rgb="FFFF0000"/>
        <rFont val="Arial"/>
        <family val="2"/>
      </rPr>
      <t>2024</t>
    </r>
    <r>
      <rPr>
        <sz val="9"/>
        <rFont val="Arial"/>
        <family val="2"/>
      </rPr>
      <t>. Suma de deducciones excepto I+D+i y TAP. Aplicado en esta liquidación   [04740]</t>
    </r>
  </si>
  <si>
    <r>
      <t xml:space="preserve">Deducciones para incentivar determinadas actividades (Cap. IV Tít. VI y DT 24ª.3 LIS).Ejercicio </t>
    </r>
    <r>
      <rPr>
        <sz val="9"/>
        <color rgb="FFFF0000"/>
        <rFont val="Arial"/>
        <family val="2"/>
      </rPr>
      <t>2024</t>
    </r>
    <r>
      <rPr>
        <sz val="9"/>
        <rFont val="Arial"/>
        <family val="2"/>
      </rPr>
      <t>. Suma de deducciones excepto I+D+i y TAP. Pendiente de aplicación en períodos futuros  [04741]</t>
    </r>
  </si>
  <si>
    <r>
      <t xml:space="preserve">Deducciones para incentivar determinadas actividades (Cap. IV Tít. VI y DT 24ª.3 LIS).Ejercicio </t>
    </r>
    <r>
      <rPr>
        <sz val="9"/>
        <color rgb="FFFF0000"/>
        <rFont val="Arial"/>
        <family val="2"/>
      </rPr>
      <t>2024</t>
    </r>
    <r>
      <rPr>
        <sz val="9"/>
        <rFont val="Arial"/>
        <family val="2"/>
      </rPr>
      <t>. Investigación y desarrollo (CT). Per. Ant: Deducc pendiente [04742]</t>
    </r>
  </si>
  <si>
    <r>
      <t xml:space="preserve">Deducciones para incentivar determinadas actividades (Cap. IV Tít. VI y DT 24ª.3 LIS).Ejercicio </t>
    </r>
    <r>
      <rPr>
        <sz val="9"/>
        <color rgb="FFFF0000"/>
        <rFont val="Arial"/>
        <family val="2"/>
      </rPr>
      <t>2024</t>
    </r>
    <r>
      <rPr>
        <sz val="9"/>
        <rFont val="Arial"/>
        <family val="2"/>
      </rPr>
      <t>. Investigación y desarrollo (CT). Aplicado en esta liquidación [04743]</t>
    </r>
  </si>
  <si>
    <r>
      <t xml:space="preserve">Deducciones para incentivar determinadas actividades (Cap. IV Tít. VI y DT 24ª.3 LIS).Ejercicio </t>
    </r>
    <r>
      <rPr>
        <sz val="9"/>
        <color rgb="FFFF0000"/>
        <rFont val="Arial"/>
        <family val="2"/>
      </rPr>
      <t>2024</t>
    </r>
    <r>
      <rPr>
        <sz val="9"/>
        <rFont val="Arial"/>
        <family val="2"/>
      </rPr>
      <t>. Investigación y desarrollo (CT). Pendiente de aplicación en períodos futuros  [04744]</t>
    </r>
  </si>
  <si>
    <r>
      <t xml:space="preserve">Deducciones para incentivar determinadas actividades (Cap. IV Tít. VI y DT 24ª.3 LIS).Ejercicio </t>
    </r>
    <r>
      <rPr>
        <sz val="9"/>
        <color rgb="FFFF0000"/>
        <rFont val="Arial"/>
        <family val="2"/>
      </rPr>
      <t>2024</t>
    </r>
    <r>
      <rPr>
        <sz val="9"/>
        <rFont val="Arial"/>
        <family val="2"/>
      </rPr>
      <t>. Innovación tecnológica (IT). Per. Ant: Deducc pendiente [04808]</t>
    </r>
  </si>
  <si>
    <r>
      <t xml:space="preserve">Deducciones para incentivar determinadas actividades (Cap. IV Tít. VI y DT 24ª.3 LIS).Ejercicio </t>
    </r>
    <r>
      <rPr>
        <sz val="9"/>
        <color rgb="FFFF0000"/>
        <rFont val="Arial"/>
        <family val="2"/>
      </rPr>
      <t>2024</t>
    </r>
    <r>
      <rPr>
        <sz val="9"/>
        <rFont val="Arial"/>
        <family val="2"/>
      </rPr>
      <t>. Innovación tecnológica (IT). Aplicado en esta liquidación [04809]</t>
    </r>
  </si>
  <si>
    <r>
      <t xml:space="preserve">Deducciones para incentivar determinadas actividades (Cap. IV Tít. VI y DT 24ª.3 LIS).Ejercicio </t>
    </r>
    <r>
      <rPr>
        <sz val="9"/>
        <color rgb="FFFF0000"/>
        <rFont val="Arial"/>
        <family val="2"/>
      </rPr>
      <t>2024</t>
    </r>
    <r>
      <rPr>
        <sz val="9"/>
        <rFont val="Arial"/>
        <family val="2"/>
      </rPr>
      <t>. Innovación tecnológica (IT). Pendiente de aplicación en períodos futuros [04810]</t>
    </r>
  </si>
  <si>
    <r>
      <t xml:space="preserve">Deducciones para incentivar determinadas actividades (Cap. IV Tít. VI y DT 24ª.3 LIS).Ejercicio </t>
    </r>
    <r>
      <rPr>
        <sz val="9"/>
        <color rgb="FFFF0000"/>
        <rFont val="Arial"/>
        <family val="2"/>
      </rPr>
      <t>2024</t>
    </r>
    <r>
      <rPr>
        <sz val="9"/>
        <rFont val="Arial"/>
        <family val="2"/>
      </rPr>
      <t>. Inversiones en territ. África Occidental y gastos de propaganda y publicidad (art. 27 bis Ley 19/1994) (TAP) .Per. Ant: Deducc pendiente [04811]</t>
    </r>
  </si>
  <si>
    <r>
      <t xml:space="preserve">Deducciones para incentivar determinadas actividades (Cap. IV Tít. VI y DT 24ª.3 LIS).Ejercicio </t>
    </r>
    <r>
      <rPr>
        <sz val="9"/>
        <color rgb="FFFF0000"/>
        <rFont val="Arial"/>
        <family val="2"/>
      </rPr>
      <t>2024</t>
    </r>
    <r>
      <rPr>
        <sz val="9"/>
        <rFont val="Arial"/>
        <family val="2"/>
      </rPr>
      <t>. Inversiones en territ. África Occidental y gastos de propaganda y publicidad (art. 27 bis Ley 19/1994) (TAP) . Aplicado en esta liquidación [04812]</t>
    </r>
  </si>
  <si>
    <r>
      <t xml:space="preserve">Deducciones para incentivar determinadas actividades (Cap. IV Tít. VI y DT 24ª.3 LIS).Ejercicio </t>
    </r>
    <r>
      <rPr>
        <sz val="9"/>
        <color rgb="FFFF0000"/>
        <rFont val="Arial"/>
        <family val="2"/>
      </rPr>
      <t>2024</t>
    </r>
    <r>
      <rPr>
        <sz val="9"/>
        <rFont val="Arial"/>
        <family val="2"/>
      </rPr>
      <t>. Inversiones en territ. África Occidental y gastos de propaganda y publicidad (art. 27 bis Ley 19/1994) (TAP) .Pendiente de aplicación en períodos futuros [04813]</t>
    </r>
  </si>
  <si>
    <t>Deducciones para incentivar determinadas actividades (Cap. IV Tít. VI y DT 24ª.3 LIS).Ejercicio 2025(*). Suma de deducciones excepto I+D+i y TAP .Per. Ant: Deducc pendiente [04201]</t>
  </si>
  <si>
    <t>Deducciones para incentivar determinadas actividades (Cap. IV Tít. VI y DT 24ª.3 LIS).Ejercicio 2025(*). Suma de deducciones excepto I+D+i y TAP. Aplicado en esta liquidación [04202]</t>
  </si>
  <si>
    <t>Deducciones para incentivar determinadas actividades (Cap. IV Tít. VI y DT 24ª.3 LIS).Ejercicio 2025(*). Suma de deducciones excepto I+D+i y TAP.Pendiente de aplicación en períodos futuros [04203]</t>
  </si>
  <si>
    <t>Deducciones para incentivar determinadas actividades (Cap. IV Tít. VI y DT 24ª.3 LIS).Ejercicio 2025(*). Investigación y desarrollo (CT) .Per. Ant: Deducc pendiente [04212]</t>
  </si>
  <si>
    <t>Deducciones para incentivar determinadas actividades (Cap. IV Tít. VI y DT 24ª.3 LIS).Ejercicio 2025(*). Investigación y desarrollo (CT). Aplicado en esta liquidación [04213]</t>
  </si>
  <si>
    <t>Deducciones para incentivar determinadas actividades (Cap. IV Tít. VI y DT 24ª.3 LIS).Ejercicio 2025(*). Investigación y desarrollo (CT) .Pendiente de aplicación en períodos futuros [04214]</t>
  </si>
  <si>
    <t>Deducciones para incentivar determinadas actividades (Cap. IV Tít. VI y DT 24ª.3 LIS).Ejercicio 2025(*). Innovación tecnológica (IT) .Per. Ant: Deducc pendiente [04229]</t>
  </si>
  <si>
    <t>Deducciones para incentivar determinadas actividades (Cap. IV Tít. VI y DT 24ª.3 LIS).Ejercicio 2025(*). Innovación tecnológica (IT). Aplicado en esta liquidación [04230]</t>
  </si>
  <si>
    <t>Deducciones para incentivar determinadas actividades (Cap. IV Tít. VI y DT 24ª.3 LIS).Ejercicio 2025(*). Innovación tecnológica (IT) .Pendiente de aplicación en períodos futuros [04231]</t>
  </si>
  <si>
    <t>Deducciones para incentivar determinadas actividades (Cap. IV Tít. VI y DT 24ª.3 LIS).Ejercicio 2025(*). Inversiones en territ. África Occidental y gastos de propaganda y publicidad (art. 27 bis Ley 19/1994) (TAP) .Per. Ant: Deducc pendiente [04240]</t>
  </si>
  <si>
    <t>Deducciones para incentivar determinadas actividades (Cap. IV Tít. VI y DT 24ª.3 LIS).Ejercicio 2025(*). Inversiones en territ. África Occidental y gastos de propaganda y publicidad (art. 27 bis Ley 19/1994) (TAP). Aplicado en esta liquidación [04241]</t>
  </si>
  <si>
    <t>Deducciones para incentivar determinadas actividades (Cap. IV Tít. VI y DT 24ª.3 LIS).Ejercicio 2025(*). Inversiones en territ. África Occidental y gastos de propaganda y publicidad (art. 27 bis Ley 19/1994) (TAP) .Pendiente de aplicación en períodos futuros [04242]</t>
  </si>
  <si>
    <r>
      <t xml:space="preserve">Deducciones pendientes de aplicación al incorporarse al grupo (art. 71 y 74.3 g) LIS). Deducción por inversiones y gastos realizados por las autoridades portuarias (art. 38 bis LIS). Ejercicio de generación </t>
    </r>
    <r>
      <rPr>
        <sz val="9"/>
        <color rgb="FFFF0000"/>
        <rFont val="Arial"/>
        <family val="2"/>
      </rPr>
      <t>2024</t>
    </r>
    <r>
      <rPr>
        <sz val="9"/>
        <rFont val="Arial"/>
        <family val="2"/>
      </rPr>
      <t>. Deducción pendiente / generada [04814]</t>
    </r>
  </si>
  <si>
    <r>
      <t xml:space="preserve">Deducciones pendientes de aplicación al incorporarse al grupo (art. 71 y 74.3 g) LIS). Deducción por inversiones y gastos realizados por las autoridades portuarias (art. 38 bis LIS). Ejercicio de generación </t>
    </r>
    <r>
      <rPr>
        <sz val="9"/>
        <color rgb="FFFF0000"/>
        <rFont val="Arial"/>
        <family val="2"/>
      </rPr>
      <t>2024</t>
    </r>
    <r>
      <rPr>
        <sz val="9"/>
        <rFont val="Arial"/>
        <family val="2"/>
      </rPr>
      <t>. Aplicado en esta liquidación [04815]</t>
    </r>
  </si>
  <si>
    <r>
      <t xml:space="preserve">Deducciones pendientes de aplicación al incorporarse al grupo (art. 71 y 74.3 g) LIS). Deducción por inversiones y gastos realizados por las autoridades portuarias (art. 38 bis LIS). Ejercicio de generación </t>
    </r>
    <r>
      <rPr>
        <sz val="9"/>
        <color rgb="FFFF0000"/>
        <rFont val="Arial"/>
        <family val="2"/>
      </rPr>
      <t>2024</t>
    </r>
    <r>
      <rPr>
        <sz val="9"/>
        <rFont val="Arial"/>
        <family val="2"/>
      </rPr>
      <t>. Pendiente de aplicación en períodos futuros [04906]</t>
    </r>
  </si>
  <si>
    <t>Deducciones pendientes de aplicación al incorporarse al grupo (art. 71 y 74.3 g) LIS). Deducción por inversiones y gastos realizados por las autoridades portuarias (art. 38 bis LIS). Ejercicio de generación 2025(*). Deducción pendiente / generada [04257]</t>
  </si>
  <si>
    <t>Deducciones pendientes de aplicación al incorporarse al grupo (art. 71 y 74.3 g) LIS). Deducción por inversiones y gastos realizados por las autoridades portuarias (art. 38 bis LIS). Ejercicio de generación 2025(*). Aplicado en esta liquidación [04258]</t>
  </si>
  <si>
    <t>Deducciones pendientes de aplicación al incorporarse al grupo (art. 71 y 74.3 g) LIS). Deducción por inversiones y gastos realizados por las autoridades portuarias (art. 38 bis LIS). Ejercicio de generación 2025(*). Pendiente de aplicación en períodos futuros [04259]</t>
  </si>
  <si>
    <r>
      <t xml:space="preserve">Deducciones pendientes de aplicación al incorporarse al grupo (art. 71 y 74.3 g) LIS). Deducciones por producciones cinematográficas extranjeras (art 36.2 LIS). Ejercicio de generación </t>
    </r>
    <r>
      <rPr>
        <sz val="9"/>
        <color rgb="FFFF0000"/>
        <rFont val="Arial"/>
        <family val="2"/>
      </rPr>
      <t>2024</t>
    </r>
    <r>
      <rPr>
        <sz val="9"/>
        <rFont val="Arial"/>
        <family val="2"/>
      </rPr>
      <t>. Deducción pendiente / generada[04907]</t>
    </r>
  </si>
  <si>
    <r>
      <t xml:space="preserve">Deducciones pendientes de aplicación al incorporarse al grupo (art. 71 y 74.3 g) LIS). Deducciones por producciones cinematográficas extranjeras (art 36.2 LIS). Ejercicio de generación </t>
    </r>
    <r>
      <rPr>
        <sz val="9"/>
        <color rgb="FFFF0000"/>
        <rFont val="Arial"/>
        <family val="2"/>
      </rPr>
      <t>2024</t>
    </r>
    <r>
      <rPr>
        <sz val="9"/>
        <rFont val="Arial"/>
        <family val="2"/>
      </rPr>
      <t>. Aplicado en esta liquidación [04908]</t>
    </r>
  </si>
  <si>
    <r>
      <t xml:space="preserve">Deducciones pendientes de aplicación al incorporarse al grupo (art. 71 y 74.3 g) LIS). Deducciones por producciones cinematográficas extranjeras (art 36.2 LIS). Ejercicio de generación </t>
    </r>
    <r>
      <rPr>
        <sz val="9"/>
        <color rgb="FFFF0000"/>
        <rFont val="Arial"/>
        <family val="2"/>
      </rPr>
      <t>2024</t>
    </r>
    <r>
      <rPr>
        <sz val="9"/>
        <rFont val="Arial"/>
        <family val="2"/>
      </rPr>
      <t>. Importe abonado por insuficiencia de cuota [04909]</t>
    </r>
  </si>
  <si>
    <r>
      <t xml:space="preserve">Deducciones pendientes de aplicación al incorporarse al grupo (art. 71 y 74.3 g) LIS). Deducciones por producciones cinematográficas extranjeras (art 36.2 LIS). Ejercicio de generación </t>
    </r>
    <r>
      <rPr>
        <sz val="9"/>
        <color rgb="FFFF0000"/>
        <rFont val="Arial"/>
        <family val="2"/>
      </rPr>
      <t>2024</t>
    </r>
    <r>
      <rPr>
        <sz val="9"/>
        <rFont val="Arial"/>
        <family val="2"/>
      </rPr>
      <t>. Pendiente de aplicación en períodos futuros. [04910]</t>
    </r>
  </si>
  <si>
    <t>Deducciones pendientes de aplicación al incorporarse al grupo (art. 71 y 74.3 g) LIS). Deducciones por producciones cinematográficas extranjeras (art 36.2 LIS). Ejercicio de generación 2025(*). Deducción pendiente / generada [04268]</t>
  </si>
  <si>
    <t>Deducciones pendientes de aplicación al incorporarse al grupo (art. 71 y 74.3 g) LIS). Deducciones por producciones cinematográficas extranjeras (art 36.2 LIS). Ejercicio de generación 2025(*). Aplicado en esta liquidación [04269]</t>
  </si>
  <si>
    <t>Deducciones pendientes de aplicación al incorporarse al grupo (art. 71 y 74.3 g) LIS). Deducciones por producciones cinematográficas extranjeras (art 36.2 LIS). Ejercicio de generación 2025(*). Importe abonado por insuficiencia de cuota [04270]</t>
  </si>
  <si>
    <t>Deducciones pendientes de aplicación al incorporarse al grupo (art. 71 y 74.3 g) LIS). Deducciones por producciones cinematográficas extranjeras (art 36.2 LIS). Ejercicio de generación 2025(*). Pendiente de aplicación en períodos futuros. [04285]</t>
  </si>
  <si>
    <r>
      <t xml:space="preserve">Deducciones por donativos a entidades sin fines de lucro. Ley 49/2002. Donaciones de carácter general. </t>
    </r>
    <r>
      <rPr>
        <sz val="9"/>
        <color rgb="FFFF0000"/>
        <rFont val="Arial"/>
        <family val="2"/>
      </rPr>
      <t>2024</t>
    </r>
    <r>
      <rPr>
        <sz val="9"/>
        <rFont val="Arial"/>
        <family val="2"/>
      </rPr>
      <t>. Sin reiteración de donaciones a una misma entidad. Límite año 2034/35. Deducción pendiente/ generada [04911]</t>
    </r>
  </si>
  <si>
    <r>
      <t xml:space="preserve">Deducciones por donativos a entidades sin fines de lucro. Ley 49/2002. Donaciones de carácter general. </t>
    </r>
    <r>
      <rPr>
        <sz val="9"/>
        <color rgb="FFFF0000"/>
        <rFont val="Arial"/>
        <family val="2"/>
      </rPr>
      <t>2024</t>
    </r>
    <r>
      <rPr>
        <sz val="9"/>
        <rFont val="Arial"/>
        <family val="2"/>
      </rPr>
      <t>. Sin reiteración de donaciones a una misma entidad. Límite año 2034/35. Aplicado en esta liquidación. [04912]</t>
    </r>
  </si>
  <si>
    <r>
      <t xml:space="preserve">Deducciones por donativos a entidades sin fines de lucro. Ley 49/2002. Donaciones de carácter general. </t>
    </r>
    <r>
      <rPr>
        <sz val="9"/>
        <color rgb="FFFF0000"/>
        <rFont val="Arial"/>
        <family val="2"/>
      </rPr>
      <t>2024</t>
    </r>
    <r>
      <rPr>
        <sz val="9"/>
        <rFont val="Arial"/>
        <family val="2"/>
      </rPr>
      <t>. Sin reiteración de donaciones a una misma entidad. Límite año 2034/35. Pendiente de aplicación en períodos futuros. [04913]</t>
    </r>
  </si>
  <si>
    <r>
      <t xml:space="preserve">Deducciones por donativos a entidades sin fines de lucro. Ley 49/2002. Donaciones de carácter general. </t>
    </r>
    <r>
      <rPr>
        <sz val="9"/>
        <color rgb="FFFF0000"/>
        <rFont val="Arial"/>
        <family val="2"/>
      </rPr>
      <t>2024</t>
    </r>
    <r>
      <rPr>
        <sz val="9"/>
        <rFont val="Arial"/>
        <family val="2"/>
      </rPr>
      <t>. Con reiteración de donaciones a una misma entidad. Límite año 2034/35. Deducción pendiente/ generada [04914]</t>
    </r>
  </si>
  <si>
    <r>
      <t xml:space="preserve">Deducciones por donativos a entidades sin fines de lucro. Ley 49/2002. Donaciones de carácter general. </t>
    </r>
    <r>
      <rPr>
        <sz val="9"/>
        <color rgb="FFFF0000"/>
        <rFont val="Arial"/>
        <family val="2"/>
      </rPr>
      <t>2024</t>
    </r>
    <r>
      <rPr>
        <sz val="9"/>
        <rFont val="Arial"/>
        <family val="2"/>
      </rPr>
      <t>. Con reiteración de donaciones a una misma entidad. Límite año 2034/35. Aplicado en esta liquidación. [04915]</t>
    </r>
  </si>
  <si>
    <r>
      <t xml:space="preserve">Deducciones por donativos a entidades sin fines de lucro. Ley 49/2002. Donaciones de carácter general. </t>
    </r>
    <r>
      <rPr>
        <sz val="9"/>
        <color rgb="FFFF0000"/>
        <rFont val="Arial"/>
        <family val="2"/>
      </rPr>
      <t>2024</t>
    </r>
    <r>
      <rPr>
        <sz val="9"/>
        <rFont val="Arial"/>
        <family val="2"/>
      </rPr>
      <t>. Con reiteración de donaciones a una misma entidad. Límite año 2034/35. Pendiente de aplicación en períodos futuros. [04916]</t>
    </r>
  </si>
  <si>
    <t>Deducciones por donativos a entidades sin fines de lucro. Ley 49/2002. Donaciones de carácter general. 2025(*). Sin reiteración de donaciones a una misma entidad. Límite año 2035/36. Deducción pendiente/ generada [05080]</t>
  </si>
  <si>
    <t>Deducciones por donativos a entidades sin fines de lucro. Ley 49/2002. Donaciones de carácter general. 2025(*). Sin reiteración de donaciones a una misma entidad. Límite año 2035/36. Aplicado en esta liquidación. [05098]</t>
  </si>
  <si>
    <t>Deducciones por donativos a entidades sin fines de lucro. Ley 49/2002. Donaciones de carácter general. 2025(*). Sin reiteración de donaciones a una misma entidad. Límite año 2035/36. Pendiente de aplicación en períodos futuros. [05099]</t>
  </si>
  <si>
    <t>Deducciones por donativos a entidades sin fines de lucro. Ley 49/2002. Donaciones de carácter general. 2025(*). Con reiteración de donaciones a una misma entidad. Límite año 2034/35. Deducción pendiente/ generada [05100]</t>
  </si>
  <si>
    <t>Deducciones por donativos a entidades sin fines de lucro. Ley 49/2002. Donaciones de carácter general. 2025(*). Con reiteración de donaciones a una misma entidad. Límite año 2034/35. Aplicado en esta liquidación. [05103]</t>
  </si>
  <si>
    <t>Deducciones por donativos a entidades sin fines de lucro. Ley 49/2002. Donaciones de carácter general. 2025(*). Con reiteración de donaciones a una misma entidad. Límite año 2034/35. Pendiente de aplicación en períodos futuros. [05106]</t>
  </si>
  <si>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 Límite año 2034/35. Deducción pendiente/ generada [04917]</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</si>
  <si>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2034/35. Límite año 2034/35. Aplicado en esta liquidación. [04918]</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</si>
  <si>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2034/35. Límite año 2034/35. Pendiente de aplicación en períodos futuros. [04919]</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</si>
  <si>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2034/35. Pendiente de aplicación en períodos futuros. [04922]</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</si>
  <si>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2034/35. Deducción pendiente/ generada [04920]</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</si>
  <si>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2034/35. Aplicado en esta liquidación. [04921]</t>
    </r>
  </si>
  <si>
    <t>Deducciones por donativos a entidades sin fines de lucro. Ley 49/2002. Donaciones para actividades prioritarias de mecenazgo y otras con derecho a deducción incrementada. 2025(*). Con reiteración de donaciones a una misma entidad 2035/36. Deducción pendiente/ generada [05150]</t>
  </si>
  <si>
    <t>Deducciones por donativos a entidades sin fines de lucro. Ley 49/2002. Donaciones para actividades prioritarias de mecenazgo y otras con derecho a deducción incrementada. 2025(*). Con reiteración de donaciones a una misma entidad 2035/36. Aplicado en esta liquidación. [05151]</t>
  </si>
  <si>
    <t>Deducciones por donativos a entidades sin fines de lucro. Ley 49/2002. Donaciones para actividades prioritarias de mecenazgo y otras con derecho a deducción incrementada. 2025(*). Con reiteración de donaciones a una misma entidad 2035/36. Pendiente de aplicación en períodos futuros. [05152]</t>
  </si>
  <si>
    <t>Deducciones por donativos a entidades sin fines de lucro. Ley 49/2002. Donaciones para actividades prioritarias de mecenazgo y otras con derecho a deducción incrementada. 2025(*). Sin reiteración de donaciones a una misma entidad . Límite año 2035/36. Deducción pendiente/ generada [05144]</t>
  </si>
  <si>
    <t>Deducciones por donativos a entidades sin fines de lucro. Ley 49/2002. Donaciones para actividades prioritarias de mecenazgo y otras con derecho a deducción incrementada. 2025(*). Sin reiteración de donaciones a una misma entidad 2035/36. Límite año 2035/36. Aplicado en esta liquidación. [05145]</t>
  </si>
  <si>
    <t>Deducciones por donativos a entidades sin fines de lucro. Ley 49/2002. Donaciones para actividades prioritarias de mecenazgo y otras con derecho a deducción incrementada. 2025(*). Sin reiteración de donaciones a una misma entidad 2035/36. Límite año 2035/36. Pendiente de aplicación en períodos futuros. [05146]</t>
  </si>
  <si>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Deducción pendiente/ generada. [03121]</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</si>
  <si>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Aplicado en esta liquidación. [03122]</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</si>
  <si>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Pendiente de aplicación en períodos futuros. [03123]</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</si>
  <si>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Deducción pendiente/ generada. [03124]</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</si>
  <si>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Aplicado en esta liquidación. [03125]</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</si>
  <si>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Pendiente de aplicación en períodos futuros. [03126]</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</si>
  <si>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Deducción pendiente/ generada. [02974]</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</si>
  <si>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Aplicado en esta liquidación. [02975]</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</si>
  <si>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Pendiente de aplicación en períodos futuros. [02976]</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</si>
  <si>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Deducción pendiente/ generada. [02977]</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</si>
  <si>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Aplicado en esta liquidación. [02978]</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</si>
  <si>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Pendiente de aplicación en períodos futuros. [02979]</t>
    </r>
  </si>
  <si>
    <r>
      <t xml:space="preserve">Deducciones I + D + i excluidas de límite. Opción art. 39.2 LIS. </t>
    </r>
    <r>
      <rPr>
        <sz val="9"/>
        <color rgb="FFFF0000"/>
        <rFont val="Arial"/>
        <family val="2"/>
      </rPr>
      <t>2024</t>
    </r>
    <r>
      <rPr>
        <sz val="9"/>
        <rFont val="Arial"/>
        <family val="2"/>
      </rPr>
      <t>: Investigación y desarrollo (CTE). Deducción pendiente [04923]</t>
    </r>
  </si>
  <si>
    <r>
      <t xml:space="preserve">Deducciones I + D + i excluidas de límite. Opción art. 39.2 LIS. </t>
    </r>
    <r>
      <rPr>
        <sz val="9"/>
        <color rgb="FFFF0000"/>
        <rFont val="Arial"/>
        <family val="2"/>
      </rPr>
      <t>2024</t>
    </r>
    <r>
      <rPr>
        <sz val="9"/>
        <rFont val="Arial"/>
        <family val="2"/>
      </rPr>
      <t xml:space="preserve"> Investigación y desarrollo (CTE). Deducción reducida [04924]</t>
    </r>
  </si>
  <si>
    <r>
      <t xml:space="preserve">Deducciones I + D + i excluidas de límite. Opción art. 39.2 LIS. </t>
    </r>
    <r>
      <rPr>
        <sz val="9"/>
        <color rgb="FFFF0000"/>
        <rFont val="Arial"/>
        <family val="2"/>
      </rPr>
      <t>2024</t>
    </r>
    <r>
      <rPr>
        <sz val="9"/>
        <rFont val="Arial"/>
        <family val="2"/>
      </rPr>
      <t xml:space="preserve"> Investigación y desarrollo (CTE). Importe deducible en cuota [04925]</t>
    </r>
  </si>
  <si>
    <r>
      <t xml:space="preserve">Deducciones I + D + i excluidas de límite. Opción art. 39.2 LIS. </t>
    </r>
    <r>
      <rPr>
        <sz val="9"/>
        <color rgb="FFFF0000"/>
        <rFont val="Arial"/>
        <family val="2"/>
      </rPr>
      <t>2024</t>
    </r>
    <r>
      <rPr>
        <sz val="9"/>
        <rFont val="Arial"/>
        <family val="2"/>
      </rPr>
      <t xml:space="preserve"> Investigación y desarrollo (CTE). Abono por insuficiencia de cuota [04926]</t>
    </r>
  </si>
  <si>
    <r>
      <t xml:space="preserve">Deducciones I + D + i excluidas de límite. Opción art. 39.2 LIS. </t>
    </r>
    <r>
      <rPr>
        <sz val="9"/>
        <color rgb="FFFF0000"/>
        <rFont val="Arial"/>
        <family val="2"/>
      </rPr>
      <t>2024</t>
    </r>
    <r>
      <rPr>
        <sz val="9"/>
        <rFont val="Arial"/>
        <family val="2"/>
      </rPr>
      <t xml:space="preserve">  Innovación tecnológica (ITE). Deducción pendiente  [04927]</t>
    </r>
  </si>
  <si>
    <r>
      <t xml:space="preserve">Deducciones I + D + i excluidas de límite. Opción art. 39.2 LIS. </t>
    </r>
    <r>
      <rPr>
        <sz val="9"/>
        <color rgb="FFFF0000"/>
        <rFont val="Arial"/>
        <family val="2"/>
      </rPr>
      <t>2024</t>
    </r>
    <r>
      <rPr>
        <sz val="9"/>
        <rFont val="Arial"/>
        <family val="2"/>
      </rPr>
      <t xml:space="preserve">  Innovación tecnológica (ITE) . Deducción reducida [04928]</t>
    </r>
  </si>
  <si>
    <r>
      <t xml:space="preserve">Deducciones I + D + i excluidas de límite. Opción art. 39.2 LIS. </t>
    </r>
    <r>
      <rPr>
        <sz val="9"/>
        <color rgb="FFFF0000"/>
        <rFont val="Arial"/>
        <family val="2"/>
      </rPr>
      <t>2024</t>
    </r>
    <r>
      <rPr>
        <sz val="9"/>
        <rFont val="Arial"/>
        <family val="2"/>
      </rPr>
      <t xml:space="preserve">  Innovación tecnológica (ITE). Importe deducible en cuota  [04929]</t>
    </r>
  </si>
  <si>
    <r>
      <t xml:space="preserve">Deducciones I + D + i excluidas de límite. Opción art. 39.2 LIS. </t>
    </r>
    <r>
      <rPr>
        <sz val="9"/>
        <color rgb="FFFF0000"/>
        <rFont val="Arial"/>
        <family val="2"/>
      </rPr>
      <t>2024</t>
    </r>
    <r>
      <rPr>
        <sz val="9"/>
        <rFont val="Arial"/>
        <family val="2"/>
      </rPr>
      <t xml:space="preserve">  Innovación tecnológica (ITE). Abono por insuficiencia de cuota  [04930]</t>
    </r>
  </si>
  <si>
    <t>Deducciones I + D + i excluidas de límite. Opción art. 39.2 LIS. 2025(*): Investigación y desarrollo (CTE). Deducción pendiente [04286]</t>
  </si>
  <si>
    <t>Deducciones I + D + i excluidas de límite. Opción art. 39.2 LIS. 2025(*) Investigación y desarrollo (CTE). Deducción reducida [04287]</t>
  </si>
  <si>
    <t>Deducciones I + D + i excluidas de límite. Opción art. 39.2 LIS. 2025(*) Investigación y desarrollo (CTE). Importe deducible en cuota [04347]</t>
  </si>
  <si>
    <t>Deducciones I + D + i excluidas de límite. Opción art. 39.2 LIS. 2025(*) Investigación y desarrollo (CTE). Abono por insuficiencia de cuota [04348]</t>
  </si>
  <si>
    <t>Deducciones I + D + i excluidas de límite. Opción art. 39.2 LIS. 2025(*)  Innovación tecnológica (ITE). Deducción pendiente  [04349]</t>
  </si>
  <si>
    <t>Deducciones I + D + i excluidas de límite. Opción art. 39.2 LIS. 2025(*)  Innovación tecnológica (ITE) . Deducción reducida [04350]</t>
  </si>
  <si>
    <t>Deducciones I + D + i excluidas de límite. Opción art. 39.2 LIS. 2025(*)  Innovación tecnológica (ITE). Abono por insuficiencia de cuota  [04352]</t>
  </si>
  <si>
    <r>
      <t>Deducción por reversión de medidas temporales (DT 37ª.1 LIS).</t>
    </r>
    <r>
      <rPr>
        <sz val="9"/>
        <color rgb="FFFF0000"/>
        <rFont val="Arial"/>
        <family val="2"/>
      </rPr>
      <t>2024</t>
    </r>
    <r>
      <rPr>
        <sz val="9"/>
        <rFont val="Arial"/>
        <family val="2"/>
      </rPr>
      <t>. Base de deducción [04931]</t>
    </r>
  </si>
  <si>
    <r>
      <t>Deducción por reversión de medidas temporales (DT 37ª.1 LIS).</t>
    </r>
    <r>
      <rPr>
        <sz val="9"/>
        <color rgb="FFFF0000"/>
        <rFont val="Arial"/>
        <family val="2"/>
      </rPr>
      <t>2024</t>
    </r>
    <r>
      <rPr>
        <sz val="9"/>
        <rFont val="Arial"/>
        <family val="2"/>
      </rPr>
      <t>.Importe generado/pendiente al principio del periodo [04932]</t>
    </r>
  </si>
  <si>
    <r>
      <t>Deducción por reversión de medidas temporales (DT 37ª.1 LIS).</t>
    </r>
    <r>
      <rPr>
        <sz val="9"/>
        <color rgb="FFFF0000"/>
        <rFont val="Arial"/>
        <family val="2"/>
      </rPr>
      <t>2024</t>
    </r>
    <r>
      <rPr>
        <sz val="9"/>
        <rFont val="Arial"/>
        <family val="2"/>
      </rPr>
      <t>.Importe aplicado [04933]</t>
    </r>
  </si>
  <si>
    <r>
      <t>Deducción por reversión de medidas temporales (DT 37ª.1 LIS).</t>
    </r>
    <r>
      <rPr>
        <sz val="9"/>
        <color rgb="FFFF0000"/>
        <rFont val="Arial"/>
        <family val="2"/>
      </rPr>
      <t>2024</t>
    </r>
    <r>
      <rPr>
        <sz val="9"/>
        <rFont val="Arial"/>
        <family val="2"/>
      </rPr>
      <t>.Importe pendiente [04934]</t>
    </r>
  </si>
  <si>
    <t>Deducción por reversión de medidas temporales (DT 37ª.1 LIS).2025(*). Base de deducción [04353]</t>
  </si>
  <si>
    <t>Deducción por reversión de medidas temporales (DT 37ª.1 LIS).2025(*).Importe generado/pendiente al principio del periodo [04354]</t>
  </si>
  <si>
    <t>Deducción por reversión de medidas temporales (DT 37ª.1 LIS).2025(*).Importe aplicado [04355]</t>
  </si>
  <si>
    <t>Deducción por reversión de medidas temporales (DT 37ª.1 LIS).2025(*).Importe pendiente [04360]</t>
  </si>
  <si>
    <r>
      <t xml:space="preserve">Deducción por reversión de medidas temporales (DT 37ª.2 LIS). </t>
    </r>
    <r>
      <rPr>
        <sz val="9"/>
        <color rgb="FFFF0000"/>
        <rFont val="Arial"/>
        <family val="2"/>
      </rPr>
      <t>2024</t>
    </r>
    <r>
      <rPr>
        <sz val="9"/>
        <rFont val="Arial"/>
        <family val="2"/>
      </rPr>
      <t>. Base de deducción [04935]</t>
    </r>
  </si>
  <si>
    <r>
      <t>Deducción por reversión de medidas temporales (DT 37ª.2 LIS) .</t>
    </r>
    <r>
      <rPr>
        <sz val="9"/>
        <color rgb="FFFF0000"/>
        <rFont val="Arial"/>
        <family val="2"/>
      </rPr>
      <t>2024</t>
    </r>
    <r>
      <rPr>
        <sz val="9"/>
        <rFont val="Arial"/>
        <family val="2"/>
      </rPr>
      <t>. Importe generado/pendiente al principio del periodo [04936]</t>
    </r>
  </si>
  <si>
    <r>
      <t xml:space="preserve">Deducción por reversión de medidas temporales (DT 37ª.2 LIS). </t>
    </r>
    <r>
      <rPr>
        <sz val="9"/>
        <color rgb="FFFF0000"/>
        <rFont val="Arial"/>
        <family val="2"/>
      </rPr>
      <t>2024</t>
    </r>
    <r>
      <rPr>
        <sz val="9"/>
        <rFont val="Arial"/>
        <family val="2"/>
      </rPr>
      <t>. Importe aplicado [04937]</t>
    </r>
  </si>
  <si>
    <r>
      <t xml:space="preserve">Deducción por reversión de medidas temporales (DT 37ª.2 LIS). </t>
    </r>
    <r>
      <rPr>
        <sz val="9"/>
        <color rgb="FFFF0000"/>
        <rFont val="Arial"/>
        <family val="2"/>
      </rPr>
      <t>2024</t>
    </r>
    <r>
      <rPr>
        <sz val="9"/>
        <rFont val="Arial"/>
        <family val="2"/>
      </rPr>
      <t xml:space="preserve"> .Importe pendiente [04938]</t>
    </r>
  </si>
  <si>
    <t>Deducción por reversión de medidas temporales (DT 37ª.2 LIS). 2025(*). Base de deducción [04383]</t>
  </si>
  <si>
    <t>Deducción por reversión de medidas temporales (DT 37ª.2 LIS) .2025(*). Importe generado/pendiente al principio del periodo [04384]</t>
  </si>
  <si>
    <t>Deducción por reversión de medidas temporales (DT 37ª.2 LIS). 2025(*). Importe aplicado [04385]</t>
  </si>
  <si>
    <t>Deducción por reversión de medidas temporales (DT 37ª.2 LIS). 2025(*) .Importe pendiente [04393]</t>
  </si>
  <si>
    <t xml:space="preserve">RESERVA DE CAPITALIZACIÓN PENDIENTE DE APLICAR GENERADA POR UN GRUPO PREVIO ASUMIDA POR LA ENTIDAD INTEGRANTE DEL MISMO AL INCORPORARSE AL GRUPO (ART. 74.3 c) LIS). Pendiente de aplicar a principio del período. 2025(*) [00621] </t>
  </si>
  <si>
    <t xml:space="preserve">RESERVA DE CAPITALIZACIÓN PENDIENTE DE APLICAR GENERADA POR UN GRUPO PREVIO ASUMIDA POR LA ENTIDAD INTEGRANTE DEL MISMO AL INCORPORARSE AL GRUPO (ART. 74.3 c) LIS). Reducción base imponible aplicada. 2025(*) [00622] . </t>
  </si>
  <si>
    <t xml:space="preserve">RESERVA DE CAPITALIZACIÓN PENDIENTE DE APLICAR GENERADA POR UN GRUPO PREVIO ASUMIDA POR LA ENTIDAD INTEGRANTE DEL MISMO AL INCORPORARSE AL GRUPO (ART. 74.3 c) LIS). Reducción base imponible pendiente de aplicar en períodos futuros. 2025(*) [00623] . </t>
  </si>
  <si>
    <r>
      <t xml:space="preserve">Determinación del líquido a ingresar o devolver en cada una de las Administraciones forales. Complementaria: Resultados a ingresar procedentes de autoliquidaciones anteriores correspondientes al período impositivo </t>
    </r>
    <r>
      <rPr>
        <sz val="9"/>
        <color rgb="FFFF0000"/>
        <rFont val="Arial"/>
        <family val="2"/>
      </rPr>
      <t>2025</t>
    </r>
    <r>
      <rPr>
        <sz val="9"/>
        <rFont val="Arial"/>
        <family val="2"/>
      </rPr>
      <t>. Araba. [03293]</t>
    </r>
  </si>
  <si>
    <r>
      <t xml:space="preserve">Determinación del líquido a ingresar o devolver en cada una de las Administraciones forales. Complementaria: Resultados a ingresar procedentes de autoliquidaciones anteriores correspondientes al período impositivo </t>
    </r>
    <r>
      <rPr>
        <sz val="9"/>
        <color rgb="FFFF0000"/>
        <rFont val="Arial"/>
        <family val="2"/>
      </rPr>
      <t>2025</t>
    </r>
    <r>
      <rPr>
        <sz val="9"/>
        <rFont val="Arial"/>
        <family val="2"/>
      </rPr>
      <t>. Gipuzkoa. [03294]</t>
    </r>
  </si>
  <si>
    <r>
      <t xml:space="preserve">Determinación del líquido a ingresar o devolver en cada una de las Administraciones forales. Complementaria: Resultados a ingresar procedentes de autoliquidaciones anteriores correspondientes al período impositivo </t>
    </r>
    <r>
      <rPr>
        <sz val="9"/>
        <color rgb="FFFF0000"/>
        <rFont val="Arial"/>
        <family val="2"/>
      </rPr>
      <t>2025</t>
    </r>
    <r>
      <rPr>
        <sz val="9"/>
        <rFont val="Arial"/>
        <family val="2"/>
      </rPr>
      <t>. Bizkaia. [03295]</t>
    </r>
  </si>
  <si>
    <r>
      <t xml:space="preserve">Determinación del líquido a ingresar o devolver en cada una de las Administraciones forales. Complementaria: Resultados a ingresar procedentes de autoliquidaciones anteriores correspondientes al período impositivo </t>
    </r>
    <r>
      <rPr>
        <sz val="9"/>
        <color rgb="FFFF0000"/>
        <rFont val="Arial"/>
        <family val="2"/>
      </rPr>
      <t>2025</t>
    </r>
    <r>
      <rPr>
        <sz val="9"/>
        <rFont val="Arial"/>
        <family val="2"/>
      </rPr>
      <t>. Navarra. [03296]</t>
    </r>
  </si>
  <si>
    <r>
      <t xml:space="preserve">Determinación del líquido a ingresar o devolver en cada una de las Administraciones forales. Complementaria: Resultados a ingresar procedentes de autoliquidaciones anteriores correspondientes al período impositivo </t>
    </r>
    <r>
      <rPr>
        <sz val="9"/>
        <color rgb="FFFF0000"/>
        <rFont val="Arial"/>
        <family val="2"/>
      </rPr>
      <t>2025</t>
    </r>
    <r>
      <rPr>
        <sz val="9"/>
        <rFont val="Arial"/>
        <family val="2"/>
      </rPr>
      <t>. Total territorios forales.  [02541]</t>
    </r>
  </si>
  <si>
    <r>
      <t xml:space="preserve">Determinación del líquido a ingresar o devolver en cada una de las Administraciones forales. Complementaria: Devoluciones acordadas procedentes de autoliquidaciones anteriores correspondientes al período impositivo </t>
    </r>
    <r>
      <rPr>
        <sz val="9"/>
        <color rgb="FFFF0000"/>
        <rFont val="Arial"/>
        <family val="2"/>
      </rPr>
      <t>2025</t>
    </r>
    <r>
      <rPr>
        <sz val="9"/>
        <rFont val="Arial"/>
        <family val="2"/>
      </rPr>
      <t xml:space="preserve"> Araba. [03297]</t>
    </r>
  </si>
  <si>
    <r>
      <t xml:space="preserve">Determinación del líquido a ingresar o devolver en cada una de las Administraciones forales. Complementaria: Devoluciones acordadas procedentes de autoliquidaciones anteriores correspondientes al período impositivo </t>
    </r>
    <r>
      <rPr>
        <sz val="9"/>
        <color rgb="FFFF0000"/>
        <rFont val="Arial"/>
        <family val="2"/>
      </rPr>
      <t>2025</t>
    </r>
    <r>
      <rPr>
        <sz val="9"/>
        <rFont val="Arial"/>
        <family val="2"/>
      </rPr>
      <t xml:space="preserve"> Gipuzkoa. [03298]</t>
    </r>
  </si>
  <si>
    <r>
      <t xml:space="preserve">Determinación del líquido a ingresar o devolver en cada una de las Administraciones forales. Complementaria: Devoluciones acordadas procedentes de autoliquidaciones anteriores correspondientes al período impositivo </t>
    </r>
    <r>
      <rPr>
        <sz val="9"/>
        <color rgb="FFFF0000"/>
        <rFont val="Arial"/>
        <family val="2"/>
      </rPr>
      <t>2025</t>
    </r>
    <r>
      <rPr>
        <sz val="9"/>
        <rFont val="Arial"/>
        <family val="2"/>
      </rPr>
      <t xml:space="preserve"> Bizkaia. [03299]</t>
    </r>
  </si>
  <si>
    <r>
      <t xml:space="preserve">Determinación del líquido a ingresar o devolver en cada una de las Administraciones forales. Complementaria: Devoluciones acordadas procedentes de autoliquidaciones anteriores correspondientes al período impositivo </t>
    </r>
    <r>
      <rPr>
        <sz val="9"/>
        <color rgb="FFFF0000"/>
        <rFont val="Arial"/>
        <family val="2"/>
      </rPr>
      <t>2025</t>
    </r>
    <r>
      <rPr>
        <sz val="9"/>
        <rFont val="Arial"/>
        <family val="2"/>
      </rPr>
      <t>. Navarra. [03300]</t>
    </r>
  </si>
  <si>
    <r>
      <t xml:space="preserve">Determinación del líquido a ingresar o devolver en cada una de las Administraciones forales. Complementaria: Devoluciones acordadas procedentes de autoliquidaciones anteriores correspondientes al período impositivo </t>
    </r>
    <r>
      <rPr>
        <sz val="9"/>
        <color rgb="FFFF0000"/>
        <rFont val="Arial"/>
        <family val="2"/>
      </rPr>
      <t>2025</t>
    </r>
    <r>
      <rPr>
        <sz val="9"/>
        <rFont val="Arial"/>
        <family val="2"/>
      </rPr>
      <t xml:space="preserve"> Total territorios forales.  [02789]</t>
    </r>
  </si>
  <si>
    <t>RESERVA DE NIVELACIÓN PENDIENTE DE DOTACIÓN POR UN GRUPO PREVIO ASUMIDA POR LA ENTIDAD INTEGRANTE DEL MISMO AL INCORPORARSE AL GRUPO (ART. 74.3 f) LIS). Reducción pendiente de adicionar(**). Pendiente de aplicar a principio del período. 2025(*) [00636].</t>
  </si>
  <si>
    <t>RESERVA DE NIVELACIÓN PENDIENTE DE DOTACIÓN POR UN GRUPO PREVIO ASUMIDA POR LA ENTIDAD INTEGRANTE DEL MISMO AL INCORPORARSE AL GRUPO (ART. 74.3 f) LIS).Reducción pendiente de adicionar(**). Importe integrado en la declaración por incumplimiento de requisitos. 2025(*) [00647].</t>
  </si>
  <si>
    <t xml:space="preserve">RESERVA DE NIVELACIÓN PENDIENTE DE DOTACIÓN POR UN GRUPO PREVIO ASUMIDA POR LA ENTIDAD INTEGRANTE DEL MISMO AL INCORPORARSE AL GRUPO (ART. 74.3 f) LIS). Reducción pendiente de adicionar(**). Importe pendiente de adicionar en períodos futuros. 2025(*) [00648]. </t>
  </si>
  <si>
    <t xml:space="preserve">RESERVA DE NIVELACIÓN PENDIENTE DE DOTACIÓN POR UN GRUPO PREVIO ASUMIDA POR LA ENTIDAD INTEGRANTE DEL MISMO AL INCORPORARSE AL GRUPO (ART. 74.3 f) LIS). Reserva pendiente de dotar. Importe reserva a dotar. 2025(*) [00649]. </t>
  </si>
  <si>
    <t xml:space="preserve">RESERVA DE NIVELACIÓN PENDIENTE DE DOTACIÓN POR UN GRUPO PREVIO ASUMIDA POR LA ENTIDAD INTEGRANTE DEL MISMO AL INCORPORARSE AL GRUPO (ART. 74.3 f) LIS). Reserva pendiente de dotar. Importe reserva dotada. 2025(*) [00650]. </t>
  </si>
  <si>
    <t xml:space="preserve">RESERVA DE NIVELACIÓN PENDIENTE DE DOTACIÓN POR UN GRUPO PREVIO ASUMIDA POR LA ENTIDAD INTEGRANTE DEL MISMO AL INCORPORARSE AL GRUPO (ART. 74.3 f) LIS). Reserva pendiente de dotar. Importe reserva pendiente dotación. 2025(*) [00651]. </t>
  </si>
  <si>
    <t xml:space="preserve">RESERVA DE NIVELACIÓN PENDIENTE DE DOTACIÓN POR UN GRUPO PREVIO ASUMIDA POR LA ENTIDAD INTEGRANTE DEL MISMO AL INCORPORARSE AL GRUPO (ART. 74.3 f) LIS). Reserva pendiente de dotar. Reserva dispuesta. 2025(*) [00652].  </t>
  </si>
  <si>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2025(*) [00653]. </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</si>
  <si>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no integradas por aplicación límite. Ejercicio de generación 2025(*) [00654].</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</si>
  <si>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2025(*) [00655].</t>
  </si>
  <si>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2025 (*) [00656]. </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</si>
  <si>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2025(*) [00669].</t>
  </si>
  <si>
    <t>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2025(*) [00670].</t>
  </si>
  <si>
    <t xml:space="preserve">Activos por impuesto diferido (AID). Art. 130 LIS.  Importe total AID (art. 130,6 a) LIS pendientes de aplicación a principio del período. Ejercicio de generación. 2025(*) [00671] </t>
  </si>
  <si>
    <t>Activos por impuesto diferido (AID). Art. 130 LIS.  Cuota líquida positiva. Ejercicio de generación 2025(*) [00710]</t>
  </si>
  <si>
    <t xml:space="preserve">Activos por impuesto diferido (AID). Art. 130 LIS.AID pendientes de aplicación a principio del período. Con derecho a conversión en crédito exigible (art. 130,6 b) LIS). Ejercicio de generación 2025(*) [00711] </t>
  </si>
  <si>
    <t xml:space="preserve">Activos por impuesto diferido (AID). Art. 130 LIS. AID pendientes de aplicación a principio del período. Con derecho a conversión en crédito exigible por exceso cuota en otros períodos iniciados a partir de 2016 (art. 130.1 y 6 b) LIS). Ejercicio de generación 2025(*) [00712] </t>
  </si>
  <si>
    <t>Activos por impuesto diferido (AID). Art. 130 LIS.  AID pendientes de aplicación a principio del período. Sin derecho a conversión en crédito exigible (art. 130.6 c) LIS). Ejercicio de generación 2024 [00716]</t>
  </si>
  <si>
    <t xml:space="preserve">Activos por impuesto diferido (AID). Art. 130 LIS. AID aplicados en el período (por integración dotaciones en la liquidación y compensación de BI negativas). Ejercicio de generación 2024 [00717] </t>
  </si>
  <si>
    <t xml:space="preserve">Activos por impuesto diferido (AID). Art. 130 LIS. AID convertidos en crédito exigible en el período. Ejercicio de generación 2024 [00718] </t>
  </si>
  <si>
    <t xml:space="preserve">tivos por impuesto diferido (AID). Art. 130 LIS. AID pendientes de aplicación en períodos futuros. Con derecho a conversión en crédito exigible (art. 130.6 b) LIS). Ejercicio de generación 2024 [00727] </t>
  </si>
  <si>
    <t xml:space="preserve">Activos por impuesto diferido (AID). Art. 130 LIS. AID pendientes de aplicación en períodos futuros. Con derecho a conversión en crédito exigible por exceso cuota en otros períodos iniciados a partir de 2016 (art. 130.1 y 6 b) LIS). Ejercicio de generación 2024 [00733] </t>
  </si>
  <si>
    <t xml:space="preserve">Activos por impuesto diferido (AID). Art. 130 LIS. AID pendientes de aplicación en períodos futuros. Sin derecho a conversión en crédito exigible (art. 130.6 c) LIS). Ejercicio de generación 2024 [00758] </t>
  </si>
  <si>
    <t>Nota 1</t>
  </si>
  <si>
    <t>2 enteros, 4 decimales. Nota 1</t>
  </si>
  <si>
    <t>Nota 2.</t>
  </si>
  <si>
    <t>2 enteros, 4 decimales. Nota 2</t>
  </si>
  <si>
    <t>Nota 3</t>
  </si>
  <si>
    <t>2 enteros, 4 decimales. Nota 3</t>
  </si>
  <si>
    <t xml:space="preserve">Nota 1: Se puede rellenar tanto por grupos de cooperativas como por grupos que no son cooperativas. En caso de grupo de cooperativas se refiere a la parte de resultados cooperativos. </t>
  </si>
  <si>
    <t xml:space="preserve">Nota 2: Sólo para grupos que no son cooperativas, es decir, no han marcado el carácter 020 de la página 1. </t>
  </si>
  <si>
    <t xml:space="preserve">Nota 3: Sólo para grupos de cooperativas, es decir, para aquellos grupos que hayan marcado el carácter 020 de la página 1. Se refiere a la parte extracooperativos. </t>
  </si>
  <si>
    <r>
      <t xml:space="preserve">Bases imponibles negativas del grupo pendientes de compensación. Ejercicio </t>
    </r>
    <r>
      <rPr>
        <sz val="9"/>
        <rFont val="Arial"/>
        <family val="2"/>
      </rPr>
      <t>2023. Pendiente de aplicación a principio del período/generado en el propio período.  [01327]</t>
    </r>
  </si>
  <si>
    <r>
      <t xml:space="preserve">Bases imponibles negativas del grupo pendientes de compensación. Ejercicio </t>
    </r>
    <r>
      <rPr>
        <sz val="9"/>
        <rFont val="Arial"/>
        <family val="2"/>
      </rPr>
      <t>2023. Aplicado en esta liquidación.  [01328].</t>
    </r>
  </si>
  <si>
    <r>
      <t xml:space="preserve">Bases imponibles negativas del grupo pendientes de compensación. Ejercicio </t>
    </r>
    <r>
      <rPr>
        <sz val="9"/>
        <rFont val="Arial"/>
        <family val="2"/>
      </rPr>
      <t>2023.  Pendiente de aplicación en períodos futuros. [01329].</t>
    </r>
  </si>
  <si>
    <r>
      <t>Bases imponibles negativas del grupo pendientes de compensación. Ejercicio</t>
    </r>
    <r>
      <rPr>
        <sz val="9"/>
        <color rgb="FFFF0000"/>
        <rFont val="Arial"/>
        <family val="2"/>
      </rPr>
      <t xml:space="preserve"> 2024</t>
    </r>
    <r>
      <rPr>
        <sz val="9"/>
        <rFont val="Arial"/>
        <family val="2"/>
      </rPr>
      <t>. Pendiente de aplicación a principio del período/generado en el propio período.  [02193]</t>
    </r>
  </si>
  <si>
    <r>
      <t xml:space="preserve">Bases imponibles negativas del grupo pendientes de compensación. Ejercicio </t>
    </r>
    <r>
      <rPr>
        <sz val="9"/>
        <color rgb="FFFF0000"/>
        <rFont val="Arial"/>
        <family val="2"/>
      </rPr>
      <t>2024</t>
    </r>
    <r>
      <rPr>
        <sz val="9"/>
        <rFont val="Arial"/>
        <family val="2"/>
      </rPr>
      <t xml:space="preserve"> Aplicado en esta liquidación.  [02194]</t>
    </r>
  </si>
  <si>
    <r>
      <t xml:space="preserve">Bases imponibles negativas del grupo pendientes de compensación. Ejercicio </t>
    </r>
    <r>
      <rPr>
        <sz val="9"/>
        <color rgb="FFFF0000"/>
        <rFont val="Arial"/>
        <family val="2"/>
      </rPr>
      <t>2024</t>
    </r>
    <r>
      <rPr>
        <sz val="9"/>
        <rFont val="Arial"/>
        <family val="2"/>
      </rPr>
      <t xml:space="preserve"> Pendiente de aplicación en períodos futuros. [02195]</t>
    </r>
  </si>
  <si>
    <t>Bases imponibles negativas del grupo pendientes de compensación. Ejercicio 2025(*). Pendiente de aplicación a principio del período/generado en el propio período.  [01800]</t>
  </si>
  <si>
    <t>Bases imponibles negativas del grupo pendientes de compensación. Ejercicio 2025(*) Aplicado en esta liquidación.  [01801]</t>
  </si>
  <si>
    <t>Bases imponibles negativas del grupo pendientes de compensación. Ejercicio 2025(*)  Pendiente de aplicación en períodos futuros. [01802]</t>
  </si>
  <si>
    <r>
      <t xml:space="preserve">Bases imponibles negativas del grupo pendientes de compensación.Ejercicio </t>
    </r>
    <r>
      <rPr>
        <sz val="9"/>
        <color rgb="FFFF0000"/>
        <rFont val="Arial"/>
        <family val="2"/>
      </rPr>
      <t>2025</t>
    </r>
    <r>
      <rPr>
        <sz val="9"/>
        <rFont val="Arial"/>
        <family val="2"/>
      </rPr>
      <t>. Pendiente de aplicación a principio del período/generado en el propio período [03157]</t>
    </r>
  </si>
  <si>
    <r>
      <t xml:space="preserve">Bases imponibles negativas del grupo pendientes de compensación.Ejercicio </t>
    </r>
    <r>
      <rPr>
        <sz val="9"/>
        <color rgb="FFFF0000"/>
        <rFont val="Arial"/>
        <family val="2"/>
      </rPr>
      <t>2025</t>
    </r>
    <r>
      <rPr>
        <sz val="9"/>
        <rFont val="Arial"/>
        <family val="2"/>
      </rPr>
      <t>. Pendiente de aplicación en períodos futuros [03158]</t>
    </r>
  </si>
  <si>
    <r>
      <t xml:space="preserve">Régimen especial de buques y empresas navieras en Canarias: desglose de la compensación de bases imponibles negativas del grupo pendientes de compensación. Compensación de base imponible especial año </t>
    </r>
    <r>
      <rPr>
        <sz val="9"/>
        <color rgb="FFFF0000"/>
        <rFont val="Arial"/>
        <family val="2"/>
      </rPr>
      <t>2024</t>
    </r>
    <r>
      <rPr>
        <sz val="9"/>
        <rFont val="Arial"/>
        <family val="2"/>
      </rPr>
      <t xml:space="preserve"> Pendiente de aplicación a principio del período/generada en el período  [02196].</t>
    </r>
  </si>
  <si>
    <r>
      <t xml:space="preserve">Régimen especial de buques y empresas navieras en Canarias: desglose de la compensación de bases imponibles negativas del grupo pendientes de compensación. Compensación de base imponible especial año </t>
    </r>
    <r>
      <rPr>
        <sz val="9"/>
        <color rgb="FFFF0000"/>
        <rFont val="Arial"/>
        <family val="2"/>
      </rPr>
      <t>2024</t>
    </r>
    <r>
      <rPr>
        <sz val="9"/>
        <rFont val="Arial"/>
        <family val="2"/>
      </rPr>
      <t xml:space="preserve"> .Aplicado en esta liquidación [02197]</t>
    </r>
  </si>
  <si>
    <r>
      <t xml:space="preserve">Régimen especial de buques y empresas navieras en Canarias: desglose de la compensación de bases imponibles negativas del grupo pendientes de compensación. Compensación de base imponible especial año </t>
    </r>
    <r>
      <rPr>
        <sz val="9"/>
        <color rgb="FFFF0000"/>
        <rFont val="Arial"/>
        <family val="2"/>
      </rPr>
      <t>2024</t>
    </r>
    <r>
      <rPr>
        <sz val="9"/>
        <rFont val="Arial"/>
        <family val="2"/>
      </rPr>
      <t xml:space="preserve">  Pendiente de aplicación en períodos futuros [02198].</t>
    </r>
  </si>
  <si>
    <r>
      <t>Régimen especial de buques y empresas navieras en Canarias: desglose de la compensación de bases imponibles negativas del grupo pendientes de compensación. Compensación de base imponible resto actividades año</t>
    </r>
    <r>
      <rPr>
        <sz val="9"/>
        <color rgb="FFFF0000"/>
        <rFont val="Arial"/>
        <family val="2"/>
      </rPr>
      <t xml:space="preserve"> 2024</t>
    </r>
    <r>
      <rPr>
        <sz val="9"/>
        <rFont val="Arial"/>
        <family val="2"/>
      </rPr>
      <t xml:space="preserve"> Pendiente de aplicación a principio del período/generada en el período [02199]. </t>
    </r>
  </si>
  <si>
    <r>
      <t>Régimen especial de buques y empresas navieras en Canarias: desglose de la compensación de bases imponibles negativas del grupo pendientes de compensación. Compensación de base imponible resto actividades año</t>
    </r>
    <r>
      <rPr>
        <sz val="9"/>
        <color rgb="FFFF0000"/>
        <rFont val="Arial"/>
        <family val="2"/>
      </rPr>
      <t xml:space="preserve"> 2024</t>
    </r>
    <r>
      <rPr>
        <sz val="9"/>
        <rFont val="Arial"/>
        <family val="2"/>
      </rPr>
      <t xml:space="preserve"> .Aplicado en esta liquidación [02200] </t>
    </r>
  </si>
  <si>
    <r>
      <t xml:space="preserve">Régimen especial de buques y empresas navieras en Canarias: desglose de la compensación de bases imponibles negativas del grupo pendientes de compensación. Compensación de base imponible resto actividades año </t>
    </r>
    <r>
      <rPr>
        <sz val="9"/>
        <color rgb="FFFF0000"/>
        <rFont val="Arial"/>
        <family val="2"/>
      </rPr>
      <t>2024</t>
    </r>
    <r>
      <rPr>
        <sz val="9"/>
        <rFont val="Arial"/>
        <family val="2"/>
      </rPr>
      <t xml:space="preserve"> Pendiente de aplicación en períodos futuros [02201]. </t>
    </r>
  </si>
  <si>
    <t>Régimen especial de buques y empresas navieras en Canarias: desglose de la compensación de bases imponibles negativas del grupo pendientes de compensación. Compensación de base imponible especial año 2025(*) Pendiente de aplicación a principio del período/generada en el período  [01803].</t>
  </si>
  <si>
    <t>Régimen especial de buques y empresas navieras en Canarias: desglose de la compensación de bases imponibles negativas del grupo pendientes de compensación. Compensación de base imponible especial año 2025(*) .Aplicado en esta liquidación [01804]</t>
  </si>
  <si>
    <t>Régimen especial de buques y empresas navieras en Canarias: desglose de la compensación de bases imponibles negativas del grupo pendientes de compensación. Compensación de base imponible especial año 2025(*)  Pendiente de aplicación en períodos futuros [01805].</t>
  </si>
  <si>
    <t xml:space="preserve">Régimen especial de buques y empresas navieras en Canarias: desglose de la compensación de bases imponibles negativas del grupo pendientes de compensación. Compensación de base imponible resto actividades año 2025(*) Pendiente de aplicación a principio del período/generada en el período [01806]. </t>
  </si>
  <si>
    <t xml:space="preserve">Régimen especial de buques y empresas navieras en Canarias: desglose de la compensación de bases imponibles negativas del grupo pendientes de compensación. Compensación de base imponible resto actividades año 2025(*) .Aplicado en esta liquidación [01807] </t>
  </si>
  <si>
    <t xml:space="preserve">Régimen especial de buques y empresas navieras en Canarias: desglose de la compensación de bases imponibles negativas del grupo pendientes de compensación. Compensación de base imponible resto actividades año 2025(*) Pendiente de aplicación en períodos futuros [01808]. </t>
  </si>
  <si>
    <r>
      <t xml:space="preserve">Régimen especial de buques y empresas navieras en Canarias: desglose de la compensación de bases imponibles negativas del grupo pendientes de compensación. Compensación de base imponible especial año </t>
    </r>
    <r>
      <rPr>
        <sz val="9"/>
        <color rgb="FFFF0000"/>
        <rFont val="Arial"/>
        <family val="2"/>
      </rPr>
      <t>2025</t>
    </r>
    <r>
      <rPr>
        <sz val="9"/>
        <rFont val="Arial"/>
        <family val="2"/>
      </rPr>
      <t>. Pendiente de aplicación a principio del periodo/generada en el periodo[01603]</t>
    </r>
  </si>
  <si>
    <r>
      <t>Régimen especial de buques y empresas navieras en Canarias: desglose de la compensación de bases imponibles negativas del grupo pendientes de compensación. Compensación de base imponible especial año</t>
    </r>
    <r>
      <rPr>
        <sz val="9"/>
        <color rgb="FFFF0000"/>
        <rFont val="Arial"/>
        <family val="2"/>
      </rPr>
      <t xml:space="preserve"> 2025</t>
    </r>
    <r>
      <rPr>
        <sz val="9"/>
        <rFont val="Arial"/>
        <family val="2"/>
      </rPr>
      <t>. Pendiente de aplicación en períodos futuros [01604]</t>
    </r>
  </si>
  <si>
    <r>
      <t xml:space="preserve">Régimen especial de buques y empresas navieras en Canarias: desglose de la compensación de bases imponibles negativas del grupo pendientes de compensación. Compensación de base imponible resto actividades año </t>
    </r>
    <r>
      <rPr>
        <sz val="9"/>
        <color rgb="FFFF0000"/>
        <rFont val="Arial"/>
        <family val="2"/>
      </rPr>
      <t>2025</t>
    </r>
    <r>
      <rPr>
        <sz val="9"/>
        <rFont val="Arial"/>
        <family val="2"/>
      </rPr>
      <t>. Pendiente de aplicación a principio del periodo/generada en el periodo[01605]</t>
    </r>
  </si>
  <si>
    <r>
      <t xml:space="preserve">Régimen especial de buques y empresas navieras en Canarias: desglose de la compensación de bases imponibles negativas del grupo pendientes de compensación. Compensación de base imponible resto actividades año </t>
    </r>
    <r>
      <rPr>
        <sz val="9"/>
        <color rgb="FFFF0000"/>
        <rFont val="Arial"/>
        <family val="2"/>
      </rPr>
      <t>2025</t>
    </r>
    <r>
      <rPr>
        <sz val="9"/>
        <rFont val="Arial"/>
        <family val="2"/>
      </rPr>
      <t>. Pendiente de aplicación en períodos futuros [01606]</t>
    </r>
  </si>
  <si>
    <r>
      <t xml:space="preserve">Cooperativas: cuotas por pérdidas del grupo pendientes de compensación.Ejercicio </t>
    </r>
    <r>
      <rPr>
        <sz val="9"/>
        <color rgb="FFFF0000"/>
        <rFont val="Arial"/>
        <family val="2"/>
      </rPr>
      <t>2024</t>
    </r>
    <r>
      <rPr>
        <sz val="9"/>
        <rFont val="Arial"/>
        <family val="2"/>
      </rPr>
      <t>. Pendiente de aplicación a principio del período/generado en el propio período. [02202]</t>
    </r>
  </si>
  <si>
    <r>
      <t xml:space="preserve">Cooperativas: cuotas por pérdidas del grupo pendientes de compensación.Ejercicio </t>
    </r>
    <r>
      <rPr>
        <sz val="9"/>
        <color rgb="FFFF0000"/>
        <rFont val="Arial"/>
        <family val="2"/>
      </rPr>
      <t>2024</t>
    </r>
    <r>
      <rPr>
        <sz val="9"/>
        <rFont val="Arial"/>
        <family val="2"/>
      </rPr>
      <t>. Aplicado en esta liquidación. [02203]</t>
    </r>
  </si>
  <si>
    <r>
      <t xml:space="preserve">Cooperativas: cuotas por pérdidas del grupo pendientes de compensación.Ejercicio </t>
    </r>
    <r>
      <rPr>
        <sz val="9"/>
        <color rgb="FFFF0000"/>
        <rFont val="Arial"/>
        <family val="2"/>
      </rPr>
      <t>2024</t>
    </r>
    <r>
      <rPr>
        <sz val="9"/>
        <rFont val="Arial"/>
        <family val="2"/>
      </rPr>
      <t>. Pendiente de aplicación en períodos futuros.  [02204]</t>
    </r>
  </si>
  <si>
    <t>Cooperativas: cuotas por pérdidas del grupo pendientes de compensación.Ejercicio 2025(*). Pendiente de aplicación a principio del período/generado en el propio período. [01809]</t>
  </si>
  <si>
    <t>Cooperativas: cuotas por pérdidas del grupo pendientes de compensación.Ejercicio 2025(*). Aplicado en esta liquidación. [01810]</t>
  </si>
  <si>
    <t>Cooperativas: cuotas por pérdidas del grupo pendientes de compensación.Ejercicio 2025(*). Pendiente de aplicación en períodos futuros.  [01811]</t>
  </si>
  <si>
    <r>
      <t>Cooperativas: cuotas por pérdidas del grupo pendientes de compensación.Ejercicio</t>
    </r>
    <r>
      <rPr>
        <sz val="9"/>
        <color rgb="FFFF0000"/>
        <rFont val="Arial"/>
        <family val="2"/>
      </rPr>
      <t xml:space="preserve"> 2025</t>
    </r>
    <r>
      <rPr>
        <sz val="9"/>
        <rFont val="Arial"/>
        <family val="2"/>
      </rPr>
      <t>.Pendiente de aplicación a principio del período [00189]</t>
    </r>
  </si>
  <si>
    <r>
      <t>Cooperativas: cuotas por pérdidas del grupo pendientes de compensación.Ejercicio</t>
    </r>
    <r>
      <rPr>
        <sz val="9"/>
        <color rgb="FFFF0000"/>
        <rFont val="Arial"/>
        <family val="2"/>
      </rPr>
      <t xml:space="preserve"> 2025</t>
    </r>
    <r>
      <rPr>
        <sz val="9"/>
        <rFont val="Arial"/>
        <family val="2"/>
      </rPr>
      <t>. Pendiente de aplicación en períodos futuros [00458]</t>
    </r>
  </si>
  <si>
    <r>
      <t xml:space="preserve">Bases imponibles negativas del grupo pendientes de compensación.Ejercicio </t>
    </r>
    <r>
      <rPr>
        <sz val="9"/>
        <color rgb="FFFF0000"/>
        <rFont val="Arial"/>
        <family val="2"/>
      </rPr>
      <t>2024</t>
    </r>
    <r>
      <rPr>
        <sz val="9"/>
        <rFont val="Arial"/>
        <family val="2"/>
      </rPr>
      <t xml:space="preserve"> Pendiente de aplicación a principio del período/generado en el propio período. [01441]</t>
    </r>
  </si>
  <si>
    <r>
      <t xml:space="preserve">Bases imponibles negativas del grupo pendientes de compensación.Ejercicio </t>
    </r>
    <r>
      <rPr>
        <sz val="9"/>
        <color rgb="FFFF0000"/>
        <rFont val="Arial"/>
        <family val="2"/>
      </rPr>
      <t>2024</t>
    </r>
    <r>
      <rPr>
        <sz val="9"/>
        <rFont val="Arial"/>
        <family val="2"/>
      </rPr>
      <t>. Aplicado en esta liquidación. [01442]</t>
    </r>
  </si>
  <si>
    <r>
      <t>Bases imponibles negativas del grupo pendientes de compensación.Ejercicio</t>
    </r>
    <r>
      <rPr>
        <sz val="9"/>
        <color rgb="FFFF0000"/>
        <rFont val="Arial"/>
        <family val="2"/>
      </rPr>
      <t xml:space="preserve"> 2024</t>
    </r>
    <r>
      <rPr>
        <sz val="9"/>
        <rFont val="Arial"/>
        <family val="2"/>
      </rPr>
      <t>. Pendiente de aplicación en períodos futuros. [01443]</t>
    </r>
  </si>
  <si>
    <t>Bases imponibles negativas del grupo pendientes de compensación.Ejercicio 2025(*) Pendiente de aplicación a principio del período/generado en el propio período. [00822]</t>
  </si>
  <si>
    <t>Bases imponibles negativas del grupo pendientes de compensación.Ejercicio 2025(*). Aplicado en esta liquidación. [00823]</t>
  </si>
  <si>
    <t>Bases imponibles negativas del grupo pendientes de compensación.Ejercicio 2025(*). Pendiente de aplicación en períodos futuros. [00824]</t>
  </si>
  <si>
    <r>
      <t xml:space="preserve">Bases imponibles negativas del grupo pendientes de compensación. Ejercicio </t>
    </r>
    <r>
      <rPr>
        <sz val="9"/>
        <color rgb="FFFF0000"/>
        <rFont val="Arial"/>
        <family val="2"/>
      </rPr>
      <t>2025</t>
    </r>
    <r>
      <rPr>
        <sz val="9"/>
        <rFont val="Arial"/>
        <family val="2"/>
      </rPr>
      <t>. Pendiente de aplicación a principio del período/generado en el propio ejercicio [05246]</t>
    </r>
  </si>
  <si>
    <r>
      <t xml:space="preserve">Bases imponibles negativas del grupo pendientes de compensación. Ejercicio </t>
    </r>
    <r>
      <rPr>
        <sz val="9"/>
        <color rgb="FFFF0000"/>
        <rFont val="Arial"/>
        <family val="2"/>
      </rPr>
      <t>2025</t>
    </r>
    <r>
      <rPr>
        <sz val="9"/>
        <rFont val="Arial"/>
        <family val="2"/>
      </rPr>
      <t>. Pendiente de aplicación en períodos futuros [05247]</t>
    </r>
  </si>
  <si>
    <r>
      <t xml:space="preserve">Régimen especial de buques y empresas navieras en Canarias: desglose de la compensación de bases imponibles negativas del grupo pendientes de compensación: imputación individual del saldo pendiente. Compensación de base imponible especial año </t>
    </r>
    <r>
      <rPr>
        <sz val="9"/>
        <color rgb="FFFF0000"/>
        <rFont val="Arial"/>
        <family val="2"/>
      </rPr>
      <t>2024</t>
    </r>
    <r>
      <rPr>
        <sz val="9"/>
        <rFont val="Arial"/>
        <family val="2"/>
      </rPr>
      <t>. Pendiente de aplicación a principio
del período/generada en el período [01444]</t>
    </r>
  </si>
  <si>
    <r>
      <t xml:space="preserve">Régimen especial de buques y empresas navieras en Canarias: desglose de la compensación de bases imponibles negativas del grupo pendientes de compensación: imputación individual del saldo pendiente. Compensación de base imponible especial año </t>
    </r>
    <r>
      <rPr>
        <sz val="9"/>
        <color rgb="FFFF0000"/>
        <rFont val="Arial"/>
        <family val="2"/>
      </rPr>
      <t>2024</t>
    </r>
    <r>
      <rPr>
        <sz val="9"/>
        <rFont val="Arial"/>
        <family val="2"/>
      </rPr>
      <t>. Aplicado en esta liquidación [01445]</t>
    </r>
  </si>
  <si>
    <r>
      <t xml:space="preserve">Régimen especial de buques y empresas navieras en Canarias: desglose de la compensación de bases imponibles negativas del grupo pendientes de compensación: imputación individual del saldo pendiente. Compensación de base imponible especial año </t>
    </r>
    <r>
      <rPr>
        <sz val="9"/>
        <color rgb="FFFF0000"/>
        <rFont val="Arial"/>
        <family val="2"/>
      </rPr>
      <t>2024</t>
    </r>
    <r>
      <rPr>
        <sz val="9"/>
        <rFont val="Arial"/>
        <family val="2"/>
      </rPr>
      <t>. Pendiente de aplicación en
períodos futuros [01446]</t>
    </r>
  </si>
  <si>
    <r>
      <t xml:space="preserve">Régimen especial de buques y empresas navieras en Canarias: desglose de la compensación de bases imponibles negativas del grupo pendientes de compensación: imputación individual del saldo pendiente. Compensación de base imponible resto actividades año </t>
    </r>
    <r>
      <rPr>
        <sz val="9"/>
        <color rgb="FFFF0000"/>
        <rFont val="Arial"/>
        <family val="2"/>
      </rPr>
      <t>2024</t>
    </r>
    <r>
      <rPr>
        <sz val="9"/>
        <rFont val="Arial"/>
        <family val="2"/>
      </rPr>
      <t>. Pendiente de aplicación a principio del período/generada en el período [01702]</t>
    </r>
  </si>
  <si>
    <r>
      <t xml:space="preserve">Régimen especial de buques y empresas navieras en Canarias: desglose de la compensación de bases imponibles negativas del grupo pendientes de compensación: imputación individual del saldo pendiente. Compensación de base imponible resto actividades año </t>
    </r>
    <r>
      <rPr>
        <sz val="9"/>
        <color rgb="FFFF0000"/>
        <rFont val="Arial"/>
        <family val="2"/>
      </rPr>
      <t>2024</t>
    </r>
    <r>
      <rPr>
        <sz val="9"/>
        <rFont val="Arial"/>
        <family val="2"/>
      </rPr>
      <t xml:space="preserve"> .Aplicado en esta liquidación [01703]</t>
    </r>
  </si>
  <si>
    <r>
      <t xml:space="preserve">Régimen especial de buques y empresas navieras en Canarias: desglose de la compensación de bases imponibles negativas del grupo pendientes de compensación: imputación individual del saldo pendiente. Compensación de base imponible resto actividades año </t>
    </r>
    <r>
      <rPr>
        <sz val="9"/>
        <color rgb="FFFF0000"/>
        <rFont val="Arial"/>
        <family val="2"/>
      </rPr>
      <t>2024</t>
    </r>
    <r>
      <rPr>
        <sz val="9"/>
        <rFont val="Arial"/>
        <family val="2"/>
      </rPr>
      <t>. Pendiente de aplicación en
períodos futuros [01704]</t>
    </r>
  </si>
  <si>
    <t>Régimen especial de buques y empresas navieras en Canarias: desglose de la compensación de bases imponibles negativas del grupo pendientes de compensación: imputación individual del saldo pendiente. Compensación de base imponible especial año 2025(*). Pendiente de aplicación a principio
del período/generada en el período [00828]</t>
  </si>
  <si>
    <t>Régimen especial de buques y empresas navieras en Canarias: desglose de la compensación de bases imponibles negativas del grupo pendientes de compensación: imputación individual del saldo pendiente. Compensación de base imponible especial año 2025(*). Aplicado en esta liquidación [00829]</t>
  </si>
  <si>
    <t>Régimen especial de buques y empresas navieras en Canarias: desglose de la compensación de bases imponibles negativas del grupo pendientes de compensación: imputación individual del saldo pendiente. Compensación de base imponible especial año 2025(*). Pendiente de aplicación en
períodos futuros [00830]</t>
  </si>
  <si>
    <t>Régimen especial de buques y empresas navieras en Canarias: desglose de la compensación de bases imponibles negativas del grupo pendientes de compensación: imputación individual del saldo pendiente. Compensación de base imponible resto actividades año 2025(*). Pendiente de aplicación a principio del período/generada en el período [00837]</t>
  </si>
  <si>
    <t>Régimen especial de buques y empresas navieras en Canarias: desglose de la compensación de bases imponibles negativas del grupo pendientes de compensación: imputación individual del saldo pendiente. Compensación de base imponible resto actividades año 2025(*) .Aplicado en esta liquidación [00840]</t>
  </si>
  <si>
    <t>Régimen especial de buques y empresas navieras en Canarias: desglose de la compensación de bases imponibles negativas del grupo pendientes de compensación: imputación individual del saldo pendiente. Compensación de base imponible resto actividades año 2025(*). Pendiente de aplicación en
períodos futuros [00844]</t>
  </si>
  <si>
    <r>
      <t xml:space="preserve">Régimen especial de buques y empresas navieras en Canarias: desglose de la compensación de bases imponibles negativas del grupo pendientes de compensación: imputación individual del saldo pendiente. Compensación de base imponible especial año </t>
    </r>
    <r>
      <rPr>
        <sz val="9"/>
        <color rgb="FFFF0000"/>
        <rFont val="Arial"/>
        <family val="2"/>
      </rPr>
      <t>2025</t>
    </r>
    <r>
      <rPr>
        <sz val="9"/>
        <rFont val="Arial"/>
        <family val="2"/>
      </rPr>
      <t>. Pendiente de aplicación a principio del periodo/generada en el periodo[03551]</t>
    </r>
  </si>
  <si>
    <r>
      <t xml:space="preserve">Régimen especial de buques y empresas navieras en Canarias: desglose de la compensación de bases imponibles negativas del grupo pendientes de compensación: imputación individual del saldo pendiente. Compensación de base imponible especial año </t>
    </r>
    <r>
      <rPr>
        <sz val="9"/>
        <color rgb="FFFF0000"/>
        <rFont val="Arial"/>
        <family val="2"/>
      </rPr>
      <t>2025</t>
    </r>
    <r>
      <rPr>
        <sz val="9"/>
        <rFont val="Arial"/>
        <family val="2"/>
      </rPr>
      <t>. Pendiente de aplicación en
períodos futuros [03552]</t>
    </r>
  </si>
  <si>
    <r>
      <t xml:space="preserve">Régimen especial de buques y empresas navieras en Canarias: desglose de la compensación de bases imponibles negativas del grupo pendientes de compensación: imputación individual del saldo pendiente. Compensación de base imponible resto actividades año </t>
    </r>
    <r>
      <rPr>
        <sz val="9"/>
        <color rgb="FFFF0000"/>
        <rFont val="Arial"/>
        <family val="2"/>
      </rPr>
      <t>2025</t>
    </r>
    <r>
      <rPr>
        <sz val="9"/>
        <rFont val="Arial"/>
        <family val="2"/>
      </rPr>
      <t>. Pendiente de aplicación a principio del periodo/generada en el periodo[03553]</t>
    </r>
  </si>
  <si>
    <r>
      <t xml:space="preserve">Régimen especial de buques y empresas navieras en Canarias: desglose de la compensación de bases imponibles negativas del grupo pendientes de compensación: imputación individual del saldo pendiente. Compensación de base imponible resto actividades año </t>
    </r>
    <r>
      <rPr>
        <sz val="9"/>
        <color rgb="FFFF0000"/>
        <rFont val="Arial"/>
        <family val="2"/>
      </rPr>
      <t>2025</t>
    </r>
    <r>
      <rPr>
        <sz val="9"/>
        <rFont val="Arial"/>
        <family val="2"/>
      </rPr>
      <t>. Pendiente de aplicación en
períodos futuros [03554]</t>
    </r>
  </si>
  <si>
    <r>
      <t xml:space="preserve">COOPERATIVAS: CUOTAS POR PÉRDIDAS DEL GRUPO PENDIENTES DE COMPENSACIÓN: Imputación individual del saldo pendiente.Ejercicio </t>
    </r>
    <r>
      <rPr>
        <sz val="9"/>
        <color rgb="FFFF0000"/>
        <rFont val="Arial"/>
        <family val="2"/>
      </rPr>
      <t>2024</t>
    </r>
    <r>
      <rPr>
        <sz val="9"/>
        <rFont val="Arial"/>
        <family val="2"/>
      </rPr>
      <t>. Pendiente de aplicación a principio del período/generado en el propio período. [01705]</t>
    </r>
  </si>
  <si>
    <r>
      <t xml:space="preserve">COOPERATIVAS: CUOTAS POR PÉRDIDAS DEL GRUPO PENDIENTES DE COMPENSACIÓN: Imputación individual del saldo pendiente.Ejercicio </t>
    </r>
    <r>
      <rPr>
        <sz val="9"/>
        <color rgb="FFFF0000"/>
        <rFont val="Arial"/>
        <family val="2"/>
      </rPr>
      <t>2024</t>
    </r>
    <r>
      <rPr>
        <sz val="9"/>
        <rFont val="Arial"/>
        <family val="2"/>
      </rPr>
      <t>. Aplicado en esta liquidación. [01706]</t>
    </r>
  </si>
  <si>
    <r>
      <t xml:space="preserve">COOPERATIVAS: CUOTAS POR PÉRDIDAS DEL GRUPO PENDIENTES DE COMPENSACIÓN: Imputación individual del saldo pendiente.Ejercicio </t>
    </r>
    <r>
      <rPr>
        <sz val="9"/>
        <color rgb="FFFF0000"/>
        <rFont val="Arial"/>
        <family val="2"/>
      </rPr>
      <t>2024</t>
    </r>
    <r>
      <rPr>
        <sz val="9"/>
        <rFont val="Arial"/>
        <family val="2"/>
      </rPr>
      <t>. Pendiente de aplicación en períodos futuros. [01707]</t>
    </r>
  </si>
  <si>
    <t>COOPERATIVAS: CUOTAS POR PÉRDIDAS DEL GRUPO PENDIENTES DE COMPENSACIÓN: Imputación individual del saldo pendiente.Ejercicio 2025(*). Pendiente de aplicación a principio del período/generado en el propio período. [00852]</t>
  </si>
  <si>
    <t>COOPERATIVAS: CUOTAS POR PÉRDIDAS DEL GRUPO PENDIENTES DE COMPENSACIÓN: Imputación individual del saldo pendiente.Ejercicio 2025(*). Aplicado en esta liquidación. [00853]</t>
  </si>
  <si>
    <t>COOPERATIVAS: CUOTAS POR PÉRDIDAS DEL GRUPO PENDIENTES DE COMPENSACIÓN: Imputación individual del saldo pendiente.Ejercicio 2025(*). Pendiente de aplicación en períodos futuros. [00854]</t>
  </si>
  <si>
    <r>
      <t xml:space="preserve">COOPERATIVAS: CUOTAS POR PÉRDIDAS DEL GRUPO PENDIENTES DE COMPENSACIÓN: Imputación individual del saldo pendiente. Ejercicio </t>
    </r>
    <r>
      <rPr>
        <sz val="9"/>
        <color rgb="FFFF0000"/>
        <rFont val="Arial"/>
        <family val="2"/>
      </rPr>
      <t>2025</t>
    </r>
    <r>
      <rPr>
        <sz val="9"/>
        <rFont val="Arial"/>
        <family val="2"/>
      </rPr>
      <t>. Pendiente de aplicación a principio del período/generado en el propio ejercicio [05283]</t>
    </r>
  </si>
  <si>
    <r>
      <t xml:space="preserve">COOPERATIVAS: CUOTAS POR PÉRDIDAS DEL GRUPO PENDIENTES DE COMPENSACIÓN: Imputación individual del saldo pendiente. Ejercicio </t>
    </r>
    <r>
      <rPr>
        <sz val="9"/>
        <color rgb="FFFF0000"/>
        <rFont val="Arial"/>
        <family val="2"/>
      </rPr>
      <t>2025</t>
    </r>
    <r>
      <rPr>
        <sz val="9"/>
        <rFont val="Arial"/>
        <family val="2"/>
      </rPr>
      <t xml:space="preserve">. Pendiente de aplicación en períodos futuros [02822] </t>
    </r>
  </si>
  <si>
    <r>
      <t xml:space="preserve">BASES IMPONIBLES NEGATIVAS DE LAS ENTIDADES EN EJERCICIOS ANTERIORES A SU INCORPORACIÓN AL GRUPO, PENDIENTES DE COMPENSACIÓN (art. 67 e) y art 74.3 e) LIS).Ejercicio </t>
    </r>
    <r>
      <rPr>
        <sz val="9"/>
        <color rgb="FFFF0000"/>
        <rFont val="Arial"/>
        <family val="2"/>
      </rPr>
      <t>2024</t>
    </r>
    <r>
      <rPr>
        <sz val="9"/>
        <rFont val="Arial"/>
        <family val="2"/>
      </rPr>
      <t>. Pendiente de aplicación a principio del período. [02207]</t>
    </r>
  </si>
  <si>
    <r>
      <t xml:space="preserve">BASES IMPONIBLES NEGATIVAS DE LAS ENTIDADES EN EJERCICIOS ANTERIORES A SU INCORPORACIÓN AL GRUPO, PENDIENTES DE COMPENSACIÓN (art. 67 e) y art 74.3 e) LIS).Ejercicio </t>
    </r>
    <r>
      <rPr>
        <sz val="9"/>
        <color rgb="FFFF0000"/>
        <rFont val="Arial"/>
        <family val="2"/>
      </rPr>
      <t>2024</t>
    </r>
    <r>
      <rPr>
        <sz val="9"/>
        <rFont val="Arial"/>
        <family val="2"/>
      </rPr>
      <t>. Aplicado en esta liquidación. [02208]</t>
    </r>
  </si>
  <si>
    <r>
      <t xml:space="preserve">BASES IMPONIBLES NEGATIVAS DE LAS ENTIDADES EN EJERCICIOS ANTERIORES A SU INCORPORACIÓN AL GRUPO, PENDIENTES DE COMPENSACIÓN (art. 67 e) y art 74.3 e) LIS).Ejercicio </t>
    </r>
    <r>
      <rPr>
        <sz val="9"/>
        <color rgb="FFFF0000"/>
        <rFont val="Arial"/>
        <family val="2"/>
      </rPr>
      <t>2024</t>
    </r>
    <r>
      <rPr>
        <sz val="9"/>
        <rFont val="Arial"/>
        <family val="2"/>
      </rPr>
      <t>. Pendiente de aplicación en períodos futuros. [02209]</t>
    </r>
  </si>
  <si>
    <t>BASES IMPONIBLES NEGATIVAS DE LAS ENTIDADES EN EJERCICIOS ANTERIORES A SU INCORPORACIÓN AL GRUPO, PENDIENTES DE COMPENSACIÓN (art. 67 e) y art 74.3 e) LIS).Ejercicio 2025(*). Pendiente de aplicación a principio del período. [01812]</t>
  </si>
  <si>
    <t>BASES IMPONIBLES NEGATIVAS DE LAS ENTIDADES EN EJERCICIOS ANTERIORES A SU INCORPORACIÓN AL GRUPO, PENDIENTES DE COMPENSACIÓN (art. 67 e) y art 74.3 e) LIS).Ejercicio 2025(*). Aplicado en esta liquidación. [01813]</t>
  </si>
  <si>
    <t>BASES IMPONIBLES NEGATIVAS DE LAS ENTIDADES EN EJERCICIOS ANTERIORES A SU INCORPORACIÓN AL GRUPO, PENDIENTES DE COMPENSACIÓN (art. 67 e) y art 74.3 e) LIS).Ejercicio 2025(*). Pendiente de aplicación en períodos futuros. [01814]</t>
  </si>
  <si>
    <r>
      <t xml:space="preserve">Régimen especial de buques y empresas navieras en Canarias: desglose de la compensación de bases imponibles negativas de las entidades en períodos anteriores a su incorporación al grupo, pendientes de compensación. Compensación de base imponible especial año </t>
    </r>
    <r>
      <rPr>
        <sz val="9"/>
        <color rgb="FFFF0000"/>
        <rFont val="Arial"/>
        <family val="2"/>
      </rPr>
      <t>2024</t>
    </r>
    <r>
      <rPr>
        <sz val="9"/>
        <rFont val="Arial"/>
        <family val="2"/>
      </rPr>
      <t>. Pendiente de aplicación a principio
del período/generada en el período [02210]</t>
    </r>
  </si>
  <si>
    <r>
      <t xml:space="preserve">Régimen especial de buques y empresas navieras en Canarias: desglose de la compensación de bases imponibles negativas de las entidades en períodos anteriores a su incorporación al grupo, pendientes de compensaciónCompensación de base imponible especial año </t>
    </r>
    <r>
      <rPr>
        <sz val="9"/>
        <color rgb="FFFF0000"/>
        <rFont val="Arial"/>
        <family val="2"/>
      </rPr>
      <t>2024</t>
    </r>
    <r>
      <rPr>
        <sz val="9"/>
        <rFont val="Arial"/>
        <family val="2"/>
      </rPr>
      <t>.Aplicado en esta liquidación [02211]</t>
    </r>
  </si>
  <si>
    <r>
      <t xml:space="preserve">Régimen especial de buques y empresas navieras en Canarias: desglose de la compensación de bases imponibles negativas de las entidades en períodos anteriores a su incorporación al grupo, pendientes de compensaciónCompensación de base imponible especial año </t>
    </r>
    <r>
      <rPr>
        <sz val="9"/>
        <color rgb="FFFF0000"/>
        <rFont val="Arial"/>
        <family val="2"/>
      </rPr>
      <t>2024</t>
    </r>
    <r>
      <rPr>
        <sz val="9"/>
        <rFont val="Arial"/>
        <family val="2"/>
      </rPr>
      <t>. Pendiente de aplicación en
períodos futuros [02212]</t>
    </r>
  </si>
  <si>
    <r>
      <t xml:space="preserve">Régimen especial de buques y empresas navieras en Canarias: desglose de la compensación de bases imponibles negativas de las entidades en períodos anteriores a su incorporación al grupo, pendientes de compensaciónCompensación de base imponible resto actividades año </t>
    </r>
    <r>
      <rPr>
        <sz val="9"/>
        <color rgb="FFFF0000"/>
        <rFont val="Arial"/>
        <family val="2"/>
      </rPr>
      <t>2024</t>
    </r>
    <r>
      <rPr>
        <sz val="9"/>
        <rFont val="Arial"/>
        <family val="2"/>
      </rPr>
      <t>. Pendiente de aplicación a principio
del período/generada en el período [02213]</t>
    </r>
  </si>
  <si>
    <r>
      <t xml:space="preserve">Régimen especial de buques y empresas navieras en Canarias: desglose de la compensación de bases imponibles negativas de las entidades en períodos anteriores a su incorporación al grupo, pendientes de compensaciónCompensación de base imponible resto actividades año </t>
    </r>
    <r>
      <rPr>
        <sz val="9"/>
        <color rgb="FFFF0000"/>
        <rFont val="Arial"/>
        <family val="2"/>
      </rPr>
      <t>2024</t>
    </r>
    <r>
      <rPr>
        <sz val="9"/>
        <rFont val="Arial"/>
        <family val="2"/>
      </rPr>
      <t xml:space="preserve"> .Aplicado en esta liquidación [02214]</t>
    </r>
  </si>
  <si>
    <r>
      <t xml:space="preserve">Régimen especial de buques y empresas navieras en Canarias: desglose de la compensación de bases imponibles negativas de las entidades en períodos anteriores a su incorporación al grupo, pendientes de compensaciónCompensación de base imponible resto actividades año </t>
    </r>
    <r>
      <rPr>
        <sz val="9"/>
        <color rgb="FFFF0000"/>
        <rFont val="Arial"/>
        <family val="2"/>
      </rPr>
      <t>2024</t>
    </r>
    <r>
      <rPr>
        <sz val="9"/>
        <rFont val="Arial"/>
        <family val="2"/>
      </rPr>
      <t>. Pendiente de aplicación en
períodos futuros [02215]</t>
    </r>
  </si>
  <si>
    <t>Régimen especial de buques y empresas navieras en Canarias: desglose de la compensación de bases imponibles negativas de las entidades en períodos anteriores a su incorporación al grupo, pendientes de compensación. Compensación de base imponible especial año 2025(*). Pendiente de aplicación a principio
del período/generada en el período [01815]</t>
  </si>
  <si>
    <t>Régimen especial de buques y empresas navieras en Canarias: desglose de la compensación de bases imponibles negativas de las entidades en períodos anteriores a su incorporación al grupo, pendientes de compensaciónCompensación de base imponible especial año 2025(*).Aplicado en esta liquidación [01816]</t>
  </si>
  <si>
    <t>Régimen especial de buques y empresas navieras en Canarias: desglose de la compensación de bases imponibles negativas de las entidades en períodos anteriores a su incorporación al grupo, pendientes de compensaciónCompensación de base imponible especial año 2025(*). Pendiente de aplicación en
períodos futuros [01817]</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</si>
  <si>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2025(*). Pendiente de aplicación a principio
del período/generada en el período [01818]</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</si>
  <si>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2025(*). Pendiente de aplicación en
períodos futuros [01820]</t>
  </si>
  <si>
    <r>
      <t xml:space="preserve">COOPERATIVAS: CUOTAS POR PÉRDIDAS DE LAS ENTIDADES EN EJERCICIOS ANTERIORES A SU INCORPORACIÓN AL GRUPO, PENDIENTES DE COMPENSACIÓN.Ejercicio </t>
    </r>
    <r>
      <rPr>
        <sz val="9"/>
        <color rgb="FFFF0000"/>
        <rFont val="Arial"/>
        <family val="2"/>
      </rPr>
      <t>2024</t>
    </r>
    <r>
      <rPr>
        <sz val="9"/>
        <rFont val="Arial"/>
        <family val="2"/>
      </rPr>
      <t>. Pendiente de aplicación a principio del período. [02216]</t>
    </r>
  </si>
  <si>
    <r>
      <t xml:space="preserve">COOPERATIVAS: CUOTAS POR PÉRDIDAS DE LAS ENTIDADES EN EJERCICIOS ANTERIORES A SU INCORPORACIÓN AL GRUPO, PENDIENTES DE COMPENSACIÓN.Ejercicio </t>
    </r>
    <r>
      <rPr>
        <sz val="9"/>
        <color rgb="FFFF0000"/>
        <rFont val="Arial"/>
        <family val="2"/>
      </rPr>
      <t>2024</t>
    </r>
    <r>
      <rPr>
        <sz val="9"/>
        <rFont val="Arial"/>
        <family val="2"/>
      </rPr>
      <t>. Aplicado en esta liquidación. [02217]</t>
    </r>
  </si>
  <si>
    <r>
      <t xml:space="preserve">COOPERATIVAS: CUOTAS POR PÉRDIDAS DE LAS ENTIDADES EN EJERCICIOS ANTERIORES A SU INCORPORACIÓN AL GRUPO, PENDIENTES DE COMPENSACIÓN.Ejercicio </t>
    </r>
    <r>
      <rPr>
        <sz val="9"/>
        <color rgb="FFFF0000"/>
        <rFont val="Arial"/>
        <family val="2"/>
      </rPr>
      <t>2024</t>
    </r>
    <r>
      <rPr>
        <sz val="9"/>
        <rFont val="Arial"/>
        <family val="2"/>
      </rPr>
      <t>. Pendiente de aplicación en períodos futuros. [02218]</t>
    </r>
  </si>
  <si>
    <t>COOPERATIVAS: CUOTAS POR PÉRDIDAS DE LAS ENTIDADES EN EJERCICIOS ANTERIORES A SU INCORPORACIÓN AL GRUPO, PENDIENTES DE COMPENSACIÓN.Ejercicio 2025(*). Pendiente de aplicación a principio del período. [01821]</t>
  </si>
  <si>
    <t>COOPERATIVAS: CUOTAS POR PÉRDIDAS DE LAS ENTIDADES EN EJERCICIOS ANTERIORES A SU INCORPORACIÓN AL GRUPO, PENDIENTES DE COMPENSACIÓN.Ejercicio 2025(*). Aplicado en esta liquidación. [01822]</t>
  </si>
  <si>
    <t>COOPERATIVAS: CUOTAS POR PÉRDIDAS DE LAS ENTIDADES EN EJERCICIOS ANTERIORES A SU INCORPORACIÓN AL GRUPO, PENDIENTES DE COMPENSACIÓN.Ejercicio 2025(*). Pendiente de aplicación en períodos futuros. [01838]</t>
  </si>
  <si>
    <r>
      <t xml:space="preserve">BASES IMPONIBLES NEGATIVAS DE LAS ENTIDADES EN EJERCICIOS ANTERIORES A SU INCORPORACIÓN AL GRUPO O, EN SU CASO, AL GRUPO PREVIO. PENDIENTES DE COMPENSACIÓN (art. 67 e) LIS).Ejercicio </t>
    </r>
    <r>
      <rPr>
        <sz val="9"/>
        <color rgb="FFFF0000"/>
        <rFont val="Arial"/>
        <family val="2"/>
      </rPr>
      <t>2024</t>
    </r>
    <r>
      <rPr>
        <sz val="9"/>
        <rFont val="Arial"/>
        <family val="2"/>
      </rPr>
      <t>. Pendiente de aplicación a principio del período. [01708]</t>
    </r>
  </si>
  <si>
    <r>
      <t xml:space="preserve">BASES IMPONIBLES NEGATIVAS DE LAS ENTIDADES EN EJERCICIOS ANTERIORES A SU INCORPORACIÓN AL GRUPO O, EN SU CASO, AL GRUPO PREVIO. PENDIENTES DE COMPENSACIÓN (art. 67 e) LIS).Ejercicio </t>
    </r>
    <r>
      <rPr>
        <sz val="9"/>
        <color rgb="FFFF0000"/>
        <rFont val="Arial"/>
        <family val="2"/>
      </rPr>
      <t>2024</t>
    </r>
    <r>
      <rPr>
        <sz val="9"/>
        <rFont val="Arial"/>
        <family val="2"/>
      </rPr>
      <t>. Aplicado en esta liquidación. [01709]</t>
    </r>
  </si>
  <si>
    <r>
      <t xml:space="preserve">BASES IMPONIBLES NEGATIVAS DE LAS ENTIDADES EN EJERCICIOS ANTERIORES A SU INCORPORACIÓN AL GRUPO O, EN SU CASO, AL GRUPO PREVIO. PENDIENTES DE COMPENSACIÓN (art. 67 e) LIS).Ejercicio </t>
    </r>
    <r>
      <rPr>
        <sz val="9"/>
        <color rgb="FFFF0000"/>
        <rFont val="Arial"/>
        <family val="2"/>
      </rPr>
      <t>2024</t>
    </r>
    <r>
      <rPr>
        <sz val="9"/>
        <rFont val="Arial"/>
        <family val="2"/>
      </rPr>
      <t>. Pendiente de aplicación en períodos futuros. [01710]</t>
    </r>
  </si>
  <si>
    <t>BASES IMPONIBLES NEGATIVAS DE LAS ENTIDADES EN EJERCICIOS ANTERIORES A SU INCORPORACIÓN AL GRUPO O, EN SU CASO, AL GRUPO PREVIO. PENDIENTES DE COMPENSACIÓN (art. 67 e) LIS).Ejercicio 2025(*). Pendiente de aplicación a principio del período. [00856]</t>
  </si>
  <si>
    <t>BASES IMPONIBLES NEGATIVAS DE LAS ENTIDADES EN EJERCICIOS ANTERIORES A SU INCORPORACIÓN AL GRUPO O, EN SU CASO, AL GRUPO PREVIO. PENDIENTES DE COMPENSACIÓN (art. 67 e) LIS).Ejercicio 2025(*). Aplicado en esta liquidación. [00857]</t>
  </si>
  <si>
    <t>BASES IMPONIBLES NEGATIVAS DE LAS ENTIDADES EN EJERCICIOS ANTERIORES A SU INCORPORACIÓN AL GRUPO O, EN SU CASO, AL GRUPO PREVIO. PENDIENTES DE COMPENSACIÓN (art. 67 e) LIS).Ejercicio 2025(*). Pendiente de aplicación en períodos futuros. [00870]</t>
  </si>
  <si>
    <r>
      <t xml:space="preserve">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t>
    </r>
    <r>
      <rPr>
        <sz val="9"/>
        <color rgb="FFFF0000"/>
        <rFont val="Arial"/>
        <family val="2"/>
      </rPr>
      <t>2024</t>
    </r>
    <r>
      <rPr>
        <sz val="9"/>
        <rFont val="Arial"/>
        <family val="2"/>
      </rPr>
      <t>. Pendiente de aplicación a principio del período/generada en el período [01711]</t>
    </r>
  </si>
  <si>
    <r>
      <t xml:space="preserve">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t>
    </r>
    <r>
      <rPr>
        <sz val="9"/>
        <color rgb="FFFF0000"/>
        <rFont val="Arial"/>
        <family val="2"/>
      </rPr>
      <t>2024</t>
    </r>
    <r>
      <rPr>
        <sz val="9"/>
        <rFont val="Arial"/>
        <family val="2"/>
      </rPr>
      <t>.Aplicado en esta liquidación  [01712]</t>
    </r>
  </si>
  <si>
    <r>
      <t xml:space="preserve">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t>
    </r>
    <r>
      <rPr>
        <sz val="9"/>
        <color rgb="FFFF0000"/>
        <rFont val="Arial"/>
        <family val="2"/>
      </rPr>
      <t>2024</t>
    </r>
    <r>
      <rPr>
        <sz val="9"/>
        <rFont val="Arial"/>
        <family val="2"/>
      </rPr>
      <t>. Pendiente de aplicación en períodos futuros [01713]</t>
    </r>
  </si>
  <si>
    <r>
      <t xml:space="preserve">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t>
    </r>
    <r>
      <rPr>
        <sz val="9"/>
        <color rgb="FFFF0000"/>
        <rFont val="Arial"/>
        <family val="2"/>
      </rPr>
      <t>2024</t>
    </r>
    <r>
      <rPr>
        <sz val="9"/>
        <rFont val="Arial"/>
        <family val="2"/>
      </rPr>
      <t>. Pendiente de aplicación a principio del período/generada en el período  [02261]</t>
    </r>
  </si>
  <si>
    <r>
      <t xml:space="preserve">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t>
    </r>
    <r>
      <rPr>
        <sz val="9"/>
        <color rgb="FFFF0000"/>
        <rFont val="Arial"/>
        <family val="2"/>
      </rPr>
      <t>2024</t>
    </r>
    <r>
      <rPr>
        <sz val="9"/>
        <rFont val="Arial"/>
        <family val="2"/>
      </rPr>
      <t xml:space="preserve"> .Aplicado en esta liquidación [02262]</t>
    </r>
  </si>
  <si>
    <r>
      <t xml:space="preserve">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t>
    </r>
    <r>
      <rPr>
        <sz val="9"/>
        <color rgb="FFFF0000"/>
        <rFont val="Arial"/>
        <family val="2"/>
      </rPr>
      <t>2024</t>
    </r>
    <r>
      <rPr>
        <sz val="9"/>
        <rFont val="Arial"/>
        <family val="2"/>
      </rPr>
      <t>. Pendiente de aplicación en períodos futuros [02263]</t>
    </r>
  </si>
  <si>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2025(*). Pendiente de aplicación a principio del período/generada en el período [00871]</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</si>
  <si>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2025(*).Aplicado en esta liquidación  [00872]</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</si>
  <si>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especial año 2025(*). Pendiente de aplicación en períodos futuros [00889]</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</si>
  <si>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2025(*). Pendiente de aplicación a principio del período/generada en el período  [00890]</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</si>
  <si>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2025(*) .Aplicado en esta liquidación [00891]</t>
  </si>
  <si>
    <t>Régimen especial de buques y empresas navieras en Canarias: desglose de la compensación de bases imponibles negativas de las entidades en períodos anteriores a su incorporación al grupo o, en su caso, al grupo previo, pendientes de compensación. Compensación de base imponible resto actividades año 2025(*). Pendiente de aplicación en períodos futuros [00916]</t>
  </si>
  <si>
    <r>
      <t xml:space="preserve">COOPERATIVAS: CUOTAS POR PÉRDIDAS DE LAS ENTIDADES EN PERÍODOS ANTERIORES A SU INCORPORACIÓN AL GRUPO O, EN SU CASO, AL GRUPO PREVIO. PENDIENTES DE COMPENSACIÓN.Ejercicio </t>
    </r>
    <r>
      <rPr>
        <sz val="9"/>
        <color rgb="FFFF0000"/>
        <rFont val="Arial"/>
        <family val="2"/>
      </rPr>
      <t>2024</t>
    </r>
    <r>
      <rPr>
        <sz val="9"/>
        <rFont val="Arial"/>
        <family val="2"/>
      </rPr>
      <t>.Pendiente de aplicación a principio del período [02264]</t>
    </r>
  </si>
  <si>
    <r>
      <t xml:space="preserve">COOPERATIVAS: CUOTAS POR PÉRDIDAS DE LAS ENTIDADES EN PERÍODOS ANTERIORES A SU INCORPORACIÓN AL GRUPO O, EN SU CASO, AL GRUPO PREVIO. PENDIENTES DE COMPENSACIÓN.Ejercicio </t>
    </r>
    <r>
      <rPr>
        <sz val="9"/>
        <color rgb="FFFF0000"/>
        <rFont val="Arial"/>
        <family val="2"/>
      </rPr>
      <t>2024</t>
    </r>
    <r>
      <rPr>
        <sz val="9"/>
        <rFont val="Arial"/>
        <family val="2"/>
      </rPr>
      <t xml:space="preserve"> .Aplicado en esta liquidación [02265]</t>
    </r>
  </si>
  <si>
    <r>
      <t xml:space="preserve">COOPERATIVAS: CUOTAS POR PÉRDIDAS DE LAS ENTIDADES EN PERÍODOS ANTERIORES A SU INCORPORACIÓN AL GRUPO O, EN SU CASO, AL GRUPO PREVIO. PENDIENTES DE COMPENSACIÓN.Ejercicio </t>
    </r>
    <r>
      <rPr>
        <sz val="9"/>
        <color rgb="FFFF0000"/>
        <rFont val="Arial"/>
        <family val="2"/>
      </rPr>
      <t>2024</t>
    </r>
    <r>
      <rPr>
        <sz val="9"/>
        <rFont val="Arial"/>
        <family val="2"/>
      </rPr>
      <t xml:space="preserve"> .Pendiente de aplicación en períodos futuros [02266]</t>
    </r>
  </si>
  <si>
    <t>COOPERATIVAS: CUOTAS POR PÉRDIDAS DE LAS ENTIDADES EN PERÍODOS ANTERIORES A SU INCORPORACIÓN AL GRUPO O, EN SU CASO, AL GRUPO PREVIO. PENDIENTES DE COMPENSACIÓN.Ejercicio 2025(*).Pendiente de aplicación a principio del período [00918]</t>
  </si>
  <si>
    <t>COOPERATIVAS: CUOTAS POR PÉRDIDAS DE LAS ENTIDADES EN PERÍODOS ANTERIORES A SU INCORPORACIÓN AL GRUPO O, EN SU CASO, AL GRUPO PREVIO. PENDIENTES DE COMPENSACIÓN.Ejercicio 2025(*) .Aplicado en esta liquidación [00919]</t>
  </si>
  <si>
    <t>COOPERATIVAS: CUOTAS POR PÉRDIDAS DE LAS ENTIDADES EN PERÍODOS ANTERIORES A SU INCORPORACIÓN AL GRUPO O, EN SU CASO, AL GRUPO PREVIO. PENDIENTES DE COMPENSACIÓN.Ejercicio 2025(*) .Pendiente de aplicación en períodos futuros [00974]</t>
  </si>
  <si>
    <r>
      <t xml:space="preserve">BASES IMPONIBLES NEGATIVAS DE PERÍODOS ANTERIORES GENERADAS POR UN GRUPO PREVIO ASUMIDAS POR LA ENTIDAD INTEGRANTE DEL MISMO AL INCORPORARSE AL GRUPO. PENDIENTES DE COMPENSACIÓN (art. 74.3 e) LIS).Ejercicio </t>
    </r>
    <r>
      <rPr>
        <sz val="9"/>
        <color rgb="FFFF0000"/>
        <rFont val="Arial"/>
        <family val="2"/>
      </rPr>
      <t>2024</t>
    </r>
    <r>
      <rPr>
        <sz val="9"/>
        <color theme="1"/>
        <rFont val="Arial"/>
        <family val="2"/>
      </rPr>
      <t>.Pendiente de aplicación a principio del período [02295]</t>
    </r>
  </si>
  <si>
    <r>
      <t xml:space="preserve">BASES IMPONIBLES NEGATIVAS DE PERÍODOS ANTERIORES GENERADAS POR UN GRUPO PREVIO ASUMIDAS POR LA ENTIDAD INTEGRANTE DEL MISMO AL INCORPORARSE AL GRUPO. PENDIENTES DE COMPENSACIÓN (art. 74.3 e) LIS).Ejercicio </t>
    </r>
    <r>
      <rPr>
        <sz val="9"/>
        <color rgb="FFFF0000"/>
        <rFont val="Arial"/>
        <family val="2"/>
      </rPr>
      <t>2024</t>
    </r>
    <r>
      <rPr>
        <sz val="9"/>
        <color theme="1"/>
        <rFont val="Arial"/>
        <family val="2"/>
      </rPr>
      <t>. Aplicado en esta liquidación  [02296]</t>
    </r>
  </si>
  <si>
    <r>
      <t xml:space="preserve">BASES IMPONIBLES NEGATIVAS DE PERÍODOS ANTERIORES GENERADAS POR UN GRUPO PREVIO ASUMIDAS POR LA ENTIDAD INTEGRANTE DEL MISMO AL INCORPORARSE AL GRUPO. PENDIENTES DE COMPENSACIÓN (art. 74.3 e) LIS).Ejercicio </t>
    </r>
    <r>
      <rPr>
        <sz val="9"/>
        <color rgb="FFFF0000"/>
        <rFont val="Arial"/>
        <family val="2"/>
      </rPr>
      <t>2024</t>
    </r>
    <r>
      <rPr>
        <sz val="9"/>
        <color theme="1"/>
        <rFont val="Arial"/>
        <family val="2"/>
      </rPr>
      <t>. Pendiente de aplicación en períodos futuros  [02297]</t>
    </r>
  </si>
  <si>
    <t>BASES IMPONIBLES NEGATIVAS DE PERÍODOS ANTERIORES GENERADAS POR UN GRUPO PREVIO ASUMIDAS POR LA ENTIDAD INTEGRANTE DEL MISMO AL INCORPORARSE AL GRUPO. PENDIENTES DE COMPENSACIÓN (art. 74.3 e) LIS).Ejercicio 2025(*).Pendiente de aplicación a principio del período [00942]</t>
  </si>
  <si>
    <t>BASES IMPONIBLES NEGATIVAS DE PERÍODOS ANTERIORES GENERADAS POR UN GRUPO PREVIO ASUMIDAS POR LA ENTIDAD INTEGRANTE DEL MISMO AL INCORPORARSE AL GRUPO. PENDIENTES DE COMPENSACIÓN (art. 74.3 e) LIS).Ejercicio 2025(*). Aplicado en esta liquidación  [00943]</t>
  </si>
  <si>
    <t>BASES IMPONIBLES NEGATIVAS DE PERÍODOS ANTERIORES GENERADAS POR UN GRUPO PREVIO ASUMIDAS POR LA ENTIDAD INTEGRANTE DEL MISMO AL INCORPORARSE AL GRUPO. PENDIENTES DE COMPENSACIÓN (art. 74.3 e) LIS).Ejercicio 2025(*). Pendiente de aplicación en períodos futuros  [00944]</t>
  </si>
  <si>
    <r>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t>
    </r>
    <r>
      <rPr>
        <sz val="9"/>
        <color rgb="FFFF0000"/>
        <rFont val="Arial"/>
        <family val="2"/>
      </rPr>
      <t xml:space="preserve"> 2024</t>
    </r>
    <r>
      <rPr>
        <sz val="9"/>
        <color theme="1"/>
        <rFont val="Arial"/>
        <family val="2"/>
      </rPr>
      <t>. Pendiente de aplicación a principio del período/generada en el período [02298]</t>
    </r>
  </si>
  <si>
    <r>
      <t xml:space="preserve">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t>
    </r>
    <r>
      <rPr>
        <sz val="9"/>
        <color rgb="FFFF0000"/>
        <rFont val="Arial"/>
        <family val="2"/>
      </rPr>
      <t>2024</t>
    </r>
    <r>
      <rPr>
        <sz val="9"/>
        <color theme="1"/>
        <rFont val="Arial"/>
        <family val="2"/>
      </rPr>
      <t>.Aplicado en esta liquidación  [02299]</t>
    </r>
  </si>
  <si>
    <r>
      <t xml:space="preserve">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t>
    </r>
    <r>
      <rPr>
        <sz val="9"/>
        <color rgb="FFFF0000"/>
        <rFont val="Arial"/>
        <family val="2"/>
      </rPr>
      <t>2024</t>
    </r>
    <r>
      <rPr>
        <sz val="9"/>
        <color theme="1"/>
        <rFont val="Arial"/>
        <family val="2"/>
      </rPr>
      <t>. Pendiente de aplicación en períodos futuros  [02352]</t>
    </r>
  </si>
  <si>
    <r>
      <t xml:space="preserve">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t>
    </r>
    <r>
      <rPr>
        <sz val="9"/>
        <color rgb="FFFF0000"/>
        <rFont val="Arial"/>
        <family val="2"/>
      </rPr>
      <t>2024</t>
    </r>
    <r>
      <rPr>
        <sz val="9"/>
        <color theme="1"/>
        <rFont val="Arial"/>
        <family val="2"/>
      </rPr>
      <t>. Pendiente de aplicación a principio del período/generada en el período [02353]</t>
    </r>
  </si>
  <si>
    <r>
      <t xml:space="preserve">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t>
    </r>
    <r>
      <rPr>
        <sz val="9"/>
        <color rgb="FFFF0000"/>
        <rFont val="Arial"/>
        <family val="2"/>
      </rPr>
      <t>2024</t>
    </r>
    <r>
      <rPr>
        <sz val="9"/>
        <color theme="1"/>
        <rFont val="Arial"/>
        <family val="2"/>
      </rPr>
      <t xml:space="preserve"> .Aplicado en esta liquidación  [02354]</t>
    </r>
  </si>
  <si>
    <r>
      <t xml:space="preserve">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t>
    </r>
    <r>
      <rPr>
        <sz val="9"/>
        <color rgb="FFFF0000"/>
        <rFont val="Arial"/>
        <family val="2"/>
      </rPr>
      <t>2024</t>
    </r>
    <r>
      <rPr>
        <sz val="9"/>
        <color theme="1"/>
        <rFont val="Arial"/>
        <family val="2"/>
      </rPr>
      <t>. Pendiente de aplicación en períodos futuros  [02355]</t>
    </r>
  </si>
  <si>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2025(*). Pendiente de aplicación a principio del período/generada en el período [00981]</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</si>
  <si>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2025(*).Aplicado en esta liquidación  [00982]</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</si>
  <si>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especial año 2025(*). Pendiente de aplicación en períodos futuros  [01271]</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</si>
  <si>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2025(*). Pendiente de aplicación a principio del período/generada en el período [01387]</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</si>
  <si>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2025(*) .Aplicado en esta liquidación  [01432]</t>
  </si>
  <si>
    <t>Régimen especial de buques y empresas navieras en Canarias: desglose de la compensación de bases imponibles negativas generadas por un grupo previo, asumidas por la entidad integrante del mismo al incorporarse al grupo, pendientes de compensacionCompensación de base imponible resto actividades año 2025(*). Pendiente de aplicación en períodos futuros  [01433]</t>
  </si>
  <si>
    <r>
      <t>COOPERATIVAS: CUOTAS POR PÉRDIDAS DE PERÍODOS ANTERIORES GENERADAS POR UN GRUPO PREVIO ASUMIDAS POR LA ENTIDAD AL INCORPORARSE AL GRUPO. PENDIENTES DE COMPENSACIÓN.Ejercicio</t>
    </r>
    <r>
      <rPr>
        <sz val="9"/>
        <color rgb="FFFF0000"/>
        <rFont val="Arial"/>
        <family val="2"/>
      </rPr>
      <t xml:space="preserve"> 2024</t>
    </r>
    <r>
      <rPr>
        <sz val="9"/>
        <rFont val="Arial"/>
        <family val="2"/>
      </rPr>
      <t>.Pendiente de aplicación a principio del período [02356]</t>
    </r>
  </si>
  <si>
    <r>
      <t xml:space="preserve">COOPERATIVAS: CUOTAS POR PÉRDIDAS DE PERÍODOS ANTERIORES GENERADAS POR UN GRUPO PREVIO ASUMIDAS POR LA ENTIDAD AL INCORPORARSE AL GRUPO. PENDIENTES DE COMPENSACIÓN.Ejercicio </t>
    </r>
    <r>
      <rPr>
        <sz val="9"/>
        <color rgb="FFFF0000"/>
        <rFont val="Arial"/>
        <family val="2"/>
      </rPr>
      <t>2024</t>
    </r>
    <r>
      <rPr>
        <sz val="9"/>
        <rFont val="Arial"/>
        <family val="2"/>
      </rPr>
      <t xml:space="preserve"> .Aplicado en esta liquidación [02357]</t>
    </r>
  </si>
  <si>
    <r>
      <t xml:space="preserve">COOPERATIVAS: CUOTAS POR PÉRDIDAS DE PERÍODOS ANTERIORES GENERADAS POR UN GRUPO PREVIO ASUMIDAS POR LA ENTIDAD AL INCORPORARSE AL GRUPO. PENDIENTES DE COMPENSACIÓN.Ejercicio </t>
    </r>
    <r>
      <rPr>
        <sz val="9"/>
        <color rgb="FFFF0000"/>
        <rFont val="Arial"/>
        <family val="2"/>
      </rPr>
      <t>2024</t>
    </r>
    <r>
      <rPr>
        <sz val="9"/>
        <rFont val="Arial"/>
        <family val="2"/>
      </rPr>
      <t xml:space="preserve"> .Pendiente de aplicación en períodos futuros [02358]</t>
    </r>
  </si>
  <si>
    <t>COOPERATIVAS: CUOTAS POR PÉRDIDAS DE PERÍODOS ANTERIORES GENERADAS POR UN GRUPO PREVIO ASUMIDAS POR LA ENTIDAD AL INCORPORARSE AL GRUPO. PENDIENTES DE COMPENSACIÓN.Ejercicio 2025(*).Pendiente de aplicación a principio del período [01447]</t>
  </si>
  <si>
    <t>COOPERATIVAS: CUOTAS POR PÉRDIDAS DE PERÍODOS ANTERIORES GENERADAS POR UN GRUPO PREVIO ASUMIDAS POR LA ENTIDAD AL INCORPORARSE AL GRUPO. PENDIENTES DE COMPENSACIÓN.Ejercicio 2025(*) .Aplicado en esta liquidación [01448]</t>
  </si>
  <si>
    <t>COOPERATIVAS: CUOTAS POR PÉRDIDAS DE PERÍODOS ANTERIORES GENERADAS POR UN GRUPO PREVIO ASUMIDAS POR LA ENTIDAD AL INCORPORARSE AL GRUPO. PENDIENTES DE COMPENSACIÓN.Ejercicio 2025(*) .Pendiente de aplicación en períodos futuros [01449]</t>
  </si>
  <si>
    <r>
      <t xml:space="preserve">LIMITACIÓN EN LA DEDUCIBILIDAD DE GASTOS FINANCIEROS NETOS. GASTOS FINANCIEROS PENDIENTES DE DEDUCIR. Ejercicio de generación </t>
    </r>
    <r>
      <rPr>
        <sz val="9"/>
        <color rgb="FFFF0000"/>
        <rFont val="Arial"/>
        <family val="2"/>
      </rPr>
      <t>2024</t>
    </r>
    <r>
      <rPr>
        <sz val="9"/>
        <rFont val="Arial"/>
        <family val="2"/>
      </rPr>
      <t>. Pendiente de aplicación a principio del período. Por límite 16.5, 67 b) o 83 LIS. [02233]</t>
    </r>
  </si>
  <si>
    <r>
      <t xml:space="preserve">LIMITACIÓN EN LA DEDUCIBILIDAD DE GASTOS FINANCIEROS NETOS. GASTOS FINANCIEROS PENDIENTES DE DEDUCIR. Ejercicio de genaración </t>
    </r>
    <r>
      <rPr>
        <sz val="9"/>
        <color rgb="FFFF0000"/>
        <rFont val="Arial"/>
        <family val="2"/>
      </rPr>
      <t>2024</t>
    </r>
    <r>
      <rPr>
        <sz val="9"/>
        <rFont val="Arial"/>
        <family val="2"/>
      </rPr>
      <t>. Pendiente de aplicación a principio del período. Resto. [02234]</t>
    </r>
  </si>
  <si>
    <r>
      <t xml:space="preserve">LIMITACIÓN EN LA DEDUCIBILIDAD DE GASTOS FINANCIEROS NETOS. GASTOS FINANCIEROS PENDIENTES DE DEDUCIR. Ejercicio de generación  </t>
    </r>
    <r>
      <rPr>
        <sz val="9"/>
        <color rgb="FFFF0000"/>
        <rFont val="Arial"/>
        <family val="2"/>
      </rPr>
      <t>2024</t>
    </r>
    <r>
      <rPr>
        <sz val="9"/>
        <rFont val="Arial"/>
        <family val="2"/>
      </rPr>
      <t>. Aplicado en esta  liquidación. [01361]</t>
    </r>
  </si>
  <si>
    <r>
      <t xml:space="preserve">LIMITACIÓN EN LA DEDUCIBILIDAD DE GASTOS FINANCIEROS NETOS. GASTOS FINANCIEROS PENDIENTES DE DEDUCIR. Ejercicio de generación  </t>
    </r>
    <r>
      <rPr>
        <sz val="9"/>
        <color rgb="FFFF0000"/>
        <rFont val="Arial"/>
        <family val="2"/>
      </rPr>
      <t>2024</t>
    </r>
    <r>
      <rPr>
        <sz val="9"/>
        <rFont val="Arial"/>
        <family val="2"/>
      </rPr>
      <t>. Pendiente de aplicación en períodos futuros. Por límite 16.5, 67 b) o 83 LIS [01362]</t>
    </r>
  </si>
  <si>
    <r>
      <t xml:space="preserve">LIMITACIÓN EN LA DEDUCIBILIDAD DE GASTOS FINANCIEROS NETOS. GASTOS FINANCIEROS PENDIENTES DE DEDUCIR. Ejercicio de generación  </t>
    </r>
    <r>
      <rPr>
        <sz val="9"/>
        <color rgb="FFFF0000"/>
        <rFont val="Arial"/>
        <family val="2"/>
      </rPr>
      <t>2024</t>
    </r>
    <r>
      <rPr>
        <sz val="9"/>
        <rFont val="Arial"/>
        <family val="2"/>
      </rPr>
      <t>. Pendiente de aplicación en períodos futuros. Resto.  [01363]</t>
    </r>
  </si>
  <si>
    <t>LIMITACIÓN EN LA DEDUCIBILIDAD DE GASTOS FINANCIEROS NETOS. GASTOS FINANCIEROS PENDIENTES DE DEDUCIR. Ejercicio de generación 2025(*). Pendiente de aplicación a principio del período. Por límite 16.5, 67 b) o 83 LIS. [01839]</t>
  </si>
  <si>
    <t>LIMITACIÓN EN LA DEDUCIBILIDAD DE GASTOS FINANCIEROS NETOS. GASTOS FINANCIEROS PENDIENTES DE DEDUCIR. Ejercicio de genaración 2025(*). Pendiente de aplicación a principio del período. Resto. [01840]</t>
  </si>
  <si>
    <t>LIMITACIÓN EN LA DEDUCIBILIDAD DE GASTOS FINANCIEROS NETOS. GASTOS FINANCIEROS PENDIENTES DE DEDUCIR. Ejercicio de generación  2025. Aplicado en esta  liquidación. [01841]</t>
  </si>
  <si>
    <t>LIMITACIÓN EN LA DEDUCIBILIDAD DE GASTOS FINANCIEROS NETOS. GASTOS FINANCIEROS PENDIENTES DE DEDUCIR. Ejercicio de generación  2025. Pendiente de aplicación en períodos futuros. Por límite 16.5, 67 b) o 83 LIS [01842]</t>
  </si>
  <si>
    <t>LIMITACIÓN EN LA DEDUCIBILIDAD DE GASTOS FINANCIEROS NETOS. GASTOS FINANCIEROS PENDIENTES DE DEDUCIR. Ejercicio de generación  2025. Pendiente de aplicación en períodos futuros. Resto.  [01843]</t>
  </si>
  <si>
    <r>
      <t xml:space="preserve">PENDIENTE DE ADICIÓN GRUPO POR LÍMITE BENEFICIO OPERATIVO NO APLICADO. Ejercicio de generación.  </t>
    </r>
    <r>
      <rPr>
        <sz val="9"/>
        <color rgb="FFFF0000"/>
        <rFont val="Arial"/>
        <family val="2"/>
      </rPr>
      <t>2024</t>
    </r>
    <r>
      <rPr>
        <sz val="9"/>
        <rFont val="Arial"/>
        <family val="2"/>
      </rPr>
      <t>. Pendiente de aplicación a principio del período/generado en el propio período. [01364]</t>
    </r>
  </si>
  <si>
    <r>
      <t xml:space="preserve">PENDIENTE DE ADICIÓN GRUPO POR LÍMITE BENEFICIO OPERATIVO NO APLICADO. Ejercicio de generación.   </t>
    </r>
    <r>
      <rPr>
        <sz val="9"/>
        <color rgb="FFFF0000"/>
        <rFont val="Arial"/>
        <family val="2"/>
      </rPr>
      <t>2024</t>
    </r>
    <r>
      <rPr>
        <sz val="9"/>
        <rFont val="Arial"/>
        <family val="2"/>
      </rPr>
      <t>. Aplicado en esta liquidación. [01365]</t>
    </r>
  </si>
  <si>
    <r>
      <t xml:space="preserve">PENDIENTE DE ADICIÓN GRUPO POR LÍMITE BENEFICIO OPERATIVO NO APLICADO. Ejercicio de generación.  </t>
    </r>
    <r>
      <rPr>
        <sz val="9"/>
        <color rgb="FFFF0000"/>
        <rFont val="Arial"/>
        <family val="2"/>
      </rPr>
      <t>2024</t>
    </r>
    <r>
      <rPr>
        <sz val="9"/>
        <rFont val="Arial"/>
        <family val="2"/>
      </rPr>
      <t>. Pendiente de aplicación en períodos futuros. [01366]</t>
    </r>
  </si>
  <si>
    <r>
      <t xml:space="preserve">PENDIENTE DE ADICIÓN GRUPO POR LÍMITE BENEFICIO OPERATIVO NO APLICADO. Ejercicio de generación. </t>
    </r>
    <r>
      <rPr>
        <sz val="9"/>
        <color rgb="FFFF0000"/>
        <rFont val="Arial"/>
        <family val="2"/>
      </rPr>
      <t xml:space="preserve"> 2025(*)</t>
    </r>
    <r>
      <rPr>
        <sz val="9"/>
        <rFont val="Arial"/>
        <family val="2"/>
      </rPr>
      <t>. Pendiente de aplicación a principio del período/generado en el propio período. [02238]</t>
    </r>
  </si>
  <si>
    <r>
      <t xml:space="preserve">PENDIENTE DE ADICIÓN GRUPO POR LÍMITE BENEFICIO OPERATIVO NO APLICADO. Ejercicio de generación.   </t>
    </r>
    <r>
      <rPr>
        <sz val="9"/>
        <color rgb="FFFF0000"/>
        <rFont val="Arial"/>
        <family val="2"/>
      </rPr>
      <t>2025(*)</t>
    </r>
    <r>
      <rPr>
        <sz val="9"/>
        <rFont val="Arial"/>
        <family val="2"/>
      </rPr>
      <t>. Aplicado en esta liquidación. [02239]</t>
    </r>
  </si>
  <si>
    <r>
      <t xml:space="preserve">PENDIENTE DE ADICIÓN GRUPO POR LÍMITE BENEFICIO OPERATIVO NO APLICADO. Ejercicio de generación.  </t>
    </r>
    <r>
      <rPr>
        <sz val="9"/>
        <color rgb="FFFF0000"/>
        <rFont val="Arial"/>
        <family val="2"/>
      </rPr>
      <t>2025(*)</t>
    </r>
    <r>
      <rPr>
        <sz val="9"/>
        <rFont val="Arial"/>
        <family val="2"/>
      </rPr>
      <t>. Pendiente de aplicación en períodos futuros. [02240]</t>
    </r>
  </si>
  <si>
    <t>PENDIENTE DE ADICIÓN GRUPO POR LÍMITE BENEFICIO OPERATIVO NO APLICADO. Ejercicio de generación.  2025. Pendiente de aplicación a principio del período/generado en el propio período. [01844]</t>
  </si>
  <si>
    <t>PENDIENTE DE ADICIÓN GRUPO POR LÍMITE BENEFICIO OPERATIVO NO APLICADO. Ejercicio de generación.   2025. Aplicado en esta liquidación. [01845]</t>
  </si>
  <si>
    <t>PENDIENTE DE ADICIÓN GRUPO POR LÍMITE BENEFICIO OPERATIVO NO APLICADO. Ejercicio de generación.  2025. Pendiente de aplicación en períodos futuros. [01846]</t>
  </si>
  <si>
    <r>
      <t>LÍMITE DE DEDUCIBILIDAD DE GASTOS FINANCIEROS NETOS. DISTRIBUCIÓN INDIVIDUAL DEL SALDO PENDIENTE DEL GRUPO.Ejercicio de generación.</t>
    </r>
    <r>
      <rPr>
        <sz val="9"/>
        <color rgb="FFFF0000"/>
        <rFont val="Arial"/>
        <family val="2"/>
      </rPr>
      <t xml:space="preserve"> 2024</t>
    </r>
    <r>
      <rPr>
        <sz val="9"/>
        <rFont val="Arial"/>
        <family val="2"/>
      </rPr>
      <t>. Pendiente de aplicación a principio del período. Por límite 16.5, 67 b) o 83 LIS. [02359]</t>
    </r>
  </si>
  <si>
    <r>
      <t xml:space="preserve">LÍMITE DE DEDUCIBILIDAD DE GASTOS FINANCIEROS NETOS. DISTRIBUCIÓN INDIVIDUAL DEL SALDO PENDIENTE DEL GRUPO.Ejercicio de generación. </t>
    </r>
    <r>
      <rPr>
        <sz val="9"/>
        <color rgb="FFFF0000"/>
        <rFont val="Arial"/>
        <family val="2"/>
      </rPr>
      <t>2024</t>
    </r>
    <r>
      <rPr>
        <sz val="9"/>
        <rFont val="Arial"/>
        <family val="2"/>
      </rPr>
      <t>. Pendiente de aplicación a principio del período. Resto. [02360]</t>
    </r>
  </si>
  <si>
    <r>
      <t xml:space="preserve">LÍMITE DE DEDUCIBILIDAD DE GASTOS FINANCIEROS NETOS. DISTRIBUCIÓN INDIVIDUAL DEL SALDO PENDIENTE DEL GRUPO.Ejercicio de generación. </t>
    </r>
    <r>
      <rPr>
        <sz val="9"/>
        <color rgb="FFFF0000"/>
        <rFont val="Arial"/>
        <family val="2"/>
      </rPr>
      <t>2024</t>
    </r>
    <r>
      <rPr>
        <sz val="9"/>
        <rFont val="Arial"/>
        <family val="2"/>
      </rPr>
      <t>. Aplicado en esta liquidación. [01782]</t>
    </r>
  </si>
  <si>
    <r>
      <t>LÍMITE DE DEDUCIBILIDAD DE GASTOS FINANCIEROS NETOS. DISTRIBUCIÓN INDIVIDUAL DEL SALDO PENDIENTE DEL GRUPO.Ejercicio de generación.</t>
    </r>
    <r>
      <rPr>
        <sz val="9"/>
        <color rgb="FFFF0000"/>
        <rFont val="Arial"/>
        <family val="2"/>
      </rPr>
      <t xml:space="preserve"> 2024</t>
    </r>
    <r>
      <rPr>
        <sz val="9"/>
        <rFont val="Arial"/>
        <family val="2"/>
      </rPr>
      <t>. Pendiente de aplicación en períodos futuros. Por límite 16.5, 67 b) o 83 LIS. [01783]</t>
    </r>
  </si>
  <si>
    <r>
      <t xml:space="preserve">LÍMITE DE DEDUCIBILIDAD DE GASTOS FINANCIEROS NETOS. DISTRIBUCIÓN INDIVIDUAL DEL SALDO PENDIENTE DEL GRUPO.Ejercicio de generación. </t>
    </r>
    <r>
      <rPr>
        <sz val="9"/>
        <color rgb="FFFF0000"/>
        <rFont val="Arial"/>
        <family val="2"/>
      </rPr>
      <t>2024</t>
    </r>
    <r>
      <rPr>
        <sz val="9"/>
        <rFont val="Arial"/>
        <family val="2"/>
      </rPr>
      <t>. Pendiente de aplicación en períodos futuros. Resto.[01814]</t>
    </r>
  </si>
  <si>
    <t>LÍMITE DE DEDUCIBILIDAD DE GASTOS FINANCIEROS NETOS. DISTRIBUCIÓN INDIVIDUAL DEL SALDO PENDIENTE DEL GRUPO.Ejercicio de generación. 2025(*). Pendiente de aplicación a principio del período. Por límite 16.5, 67 b) o 83 LIS. [01452]</t>
  </si>
  <si>
    <t>LÍMITE DE DEDUCIBILIDAD DE GASTOS FINANCIEROS NETOS. DISTRIBUCIÓN INDIVIDUAL DEL SALDO PENDIENTE DEL GRUPO.Ejercicio de generación. 2025(*). Pendiente de aplicación a principio del período. Resto. [01458]</t>
  </si>
  <si>
    <t>LÍMITE DE DEDUCIBILIDAD DE GASTOS FINANCIEROS NETOS. DISTRIBUCIÓN INDIVIDUAL DEL SALDO PENDIENTE DEL GRUPO.Ejercicio de generación. 2025. Aplicado en esta liquidación. [01459]</t>
  </si>
  <si>
    <t>LÍMITE DE DEDUCIBILIDAD DE GASTOS FINANCIEROS NETOS. DISTRIBUCIÓN INDIVIDUAL DEL SALDO PENDIENTE DEL GRUPO.Ejercicio de generación. 2025. Pendiente de aplicación en períodos futuros. Por límite 16.5, 67 b) o 83 LIS. [01460]</t>
  </si>
  <si>
    <t>LÍMITE DE DEDUCIBILIDAD DE GASTOS FINANCIEROS NETOS. DISTRIBUCIÓN INDIVIDUAL DEL SALDO PENDIENTE DEL GRUPO.Ejercicio de generación. 2025. Pendiente de aplicación en períodos futuros. Resto.  [01461]</t>
  </si>
  <si>
    <r>
      <t xml:space="preserve">PENDIENTE DE ADICIÓN POR LÍMITE BENEFICIO OPERATIVO NO APLICADO. DISTRIBUCIÓN INDIVIDUAL DEL SALDO PENDIENTE DE ADICIÓN DEL GRUPO (**). Ejercicio de generación. </t>
    </r>
    <r>
      <rPr>
        <sz val="9"/>
        <color rgb="FFFF0000"/>
        <rFont val="Arial"/>
        <family val="2"/>
      </rPr>
      <t>2024</t>
    </r>
    <r>
      <rPr>
        <sz val="9"/>
        <rFont val="Arial"/>
        <family val="2"/>
      </rPr>
      <t>. Pendiente de aplicación a principio del período/generado en el propio período. [01815]</t>
    </r>
  </si>
  <si>
    <r>
      <t xml:space="preserve">PENDIENTE DE ADICIÓN POR LÍMITE BENEFICIO OPERATIVO NO APLICADO. DISTRIBUCIÓN INDIVIDUAL DEL SALDO PENDIENTE DE ADICIÓN DEL GRUPO (**). Ejercicio de generación. </t>
    </r>
    <r>
      <rPr>
        <sz val="9"/>
        <color rgb="FFFF0000"/>
        <rFont val="Arial"/>
        <family val="2"/>
      </rPr>
      <t>2024</t>
    </r>
    <r>
      <rPr>
        <sz val="9"/>
        <rFont val="Arial"/>
        <family val="2"/>
      </rPr>
      <t>. Aplicado en esta liquidación. [01816]</t>
    </r>
  </si>
  <si>
    <r>
      <t xml:space="preserve">PENDIENTE DE ADICIÓN POR LÍMITE BENEFICIO OPERATIVO NO APLICADO. DISTRIBUCIÓN INDIVIDUAL DEL SALDO PENDIENTE DE ADICIÓN DEL GRUPO (**). Ejercicio de generación. </t>
    </r>
    <r>
      <rPr>
        <sz val="9"/>
        <color rgb="FFFF0000"/>
        <rFont val="Arial"/>
        <family val="2"/>
      </rPr>
      <t>2024</t>
    </r>
    <r>
      <rPr>
        <sz val="9"/>
        <rFont val="Arial"/>
        <family val="2"/>
      </rPr>
      <t>. Pendiente de aplicación en períodos futuros. [01817]</t>
    </r>
  </si>
  <si>
    <r>
      <t>PENDIENTE DE ADICIÓN POR LÍMITE BENEFICIO OPERATIVO NO APLICADO. DISTRIBUCIÓN INDIVIDUAL DEL SALDO PENDIENTE DE ADICIÓN DEL GRUPO (**). Ejercicio de generación.</t>
    </r>
    <r>
      <rPr>
        <sz val="9"/>
        <color rgb="FFFF0000"/>
        <rFont val="Arial"/>
        <family val="2"/>
      </rPr>
      <t xml:space="preserve"> 2025(*)</t>
    </r>
    <r>
      <rPr>
        <sz val="9"/>
        <rFont val="Arial"/>
        <family val="2"/>
      </rPr>
      <t>. Pendiente de aplicación a principio del período/generado en el propio período. [02506]</t>
    </r>
  </si>
  <si>
    <r>
      <t xml:space="preserve">PENDIENTE DE ADICIÓN POR LÍMITE BENEFICIO OPERATIVO NO APLICADO. DISTRIBUCIÓN INDIVIDUAL DEL SALDO PENDIENTE DE ADICIÓN DEL GRUPO (**). Ejercicio de generación. </t>
    </r>
    <r>
      <rPr>
        <sz val="9"/>
        <color rgb="FFFF0000"/>
        <rFont val="Arial"/>
        <family val="2"/>
      </rPr>
      <t>2025(*)</t>
    </r>
    <r>
      <rPr>
        <sz val="9"/>
        <rFont val="Arial"/>
        <family val="2"/>
      </rPr>
      <t>. Aplicado en esta liquidación. [02507]</t>
    </r>
  </si>
  <si>
    <r>
      <t xml:space="preserve">PENDIENTE DE ADICIÓN POR LÍMITE BENEFICIO OPERATIVO NO APLICADO. DISTRIBUCIÓN INDIVIDUAL DEL SALDO PENDIENTE DE ADICIÓN DEL GRUPO (**). Ejercicio de generación. </t>
    </r>
    <r>
      <rPr>
        <sz val="9"/>
        <color rgb="FFFF0000"/>
        <rFont val="Arial"/>
        <family val="2"/>
      </rPr>
      <t>2025(*)</t>
    </r>
    <r>
      <rPr>
        <sz val="9"/>
        <rFont val="Arial"/>
        <family val="2"/>
      </rPr>
      <t>. Pendiente de aplicación en períodos futuros. [02508]</t>
    </r>
  </si>
  <si>
    <t>PENDIENTE DE ADICIÓN POR LÍMITE BENEFICIO OPERATIVO NO APLICADO. DISTRIBUCIÓN INDIVIDUAL DEL SALDO PENDIENTE DE ADICIÓN DEL GRUPO (**). Ejercicio de generación. 2025. Pendiente de aplicación a principio del período/generado en el propio período. [01473]</t>
  </si>
  <si>
    <t>PENDIENTE DE ADICIÓN POR LÍMITE BENEFICIO OPERATIVO NO APLICADO. DISTRIBUCIÓN INDIVIDUAL DEL SALDO PENDIENTE DE ADICIÓN DEL GRUPO (**). Ejercicio de generación. 2025. Aplicado en esta liquidación. [01474]</t>
  </si>
  <si>
    <t>PENDIENTE DE ADICIÓN POR LÍMITE BENEFICIO OPERATIVO NO APLICADO. DISTRIBUCIÓN INDIVIDUAL DEL SALDO PENDIENTE DE ADICIÓN DEL GRUPO (**). Ejercicio de generación. 2025. Pendiente de aplicación en períodos futuros. [01475]</t>
  </si>
  <si>
    <r>
      <t>GASTOS FINANCIEROS NETOS DE LAS ENTIDADES DE PERÍODOS ANTERIORES A SU INCORPORACIÓN AL GRUPO. PENDIENTES DE DEDUCIR. Ejercicio de generación.</t>
    </r>
    <r>
      <rPr>
        <sz val="9"/>
        <color rgb="FFFF0000"/>
        <rFont val="Arial"/>
        <family val="2"/>
      </rPr>
      <t xml:space="preserve"> 2024</t>
    </r>
    <r>
      <rPr>
        <sz val="9"/>
        <rFont val="Arial"/>
        <family val="2"/>
      </rPr>
      <t>. Pendiente de aplicación a principio del período. Por límite 16.5, 67 b) o 83 LIS. [02241]</t>
    </r>
  </si>
  <si>
    <r>
      <t xml:space="preserve">GASTOS FINANCIEROS NETOS DE LAS ENTIDADES DE PERÍODOS ANTERIORES A SU INCORPORACIÓN AL GRUPO. PENDIENTES DE DEDUCIR. Ejercicio de generación. </t>
    </r>
    <r>
      <rPr>
        <sz val="9"/>
        <color rgb="FFFF0000"/>
        <rFont val="Arial"/>
        <family val="2"/>
      </rPr>
      <t>2024</t>
    </r>
    <r>
      <rPr>
        <sz val="9"/>
        <rFont val="Arial"/>
        <family val="2"/>
      </rPr>
      <t>. Pendiente de aplicación a principio del período. Resto. [02242]</t>
    </r>
  </si>
  <si>
    <r>
      <t xml:space="preserve">GASTOS FINANCIEROS NETOS DE LAS ENTIDADES DE PERÍODOS ANTERIORES A SU INCORPORACIÓN AL GRUPO. PENDIENTES DE DEDUCIR. Ejercicio de generación. </t>
    </r>
    <r>
      <rPr>
        <sz val="9"/>
        <color rgb="FFFF0000"/>
        <rFont val="Arial"/>
        <family val="2"/>
      </rPr>
      <t>2024</t>
    </r>
    <r>
      <rPr>
        <sz val="9"/>
        <rFont val="Arial"/>
        <family val="2"/>
      </rPr>
      <t>. Aplicado en esta liquidación. [02243]</t>
    </r>
  </si>
  <si>
    <r>
      <t xml:space="preserve">GASTOS FINANCIEROS NETOS DE LAS ENTIDADES DE PERÍODOS ANTERIORES A SU INCORPORACIÓN AL GRUPO. PENDIENTES DE DEDUCIR. Ejercicio de generación. </t>
    </r>
    <r>
      <rPr>
        <sz val="9"/>
        <color rgb="FFFF0000"/>
        <rFont val="Arial"/>
        <family val="2"/>
      </rPr>
      <t>2024</t>
    </r>
    <r>
      <rPr>
        <sz val="9"/>
        <rFont val="Arial"/>
        <family val="2"/>
      </rPr>
      <t>. Pendiente de aplicación en períodos futuros. Por límite 16.5, 67 b) o 83 LIS. [02244]</t>
    </r>
  </si>
  <si>
    <r>
      <t xml:space="preserve">GASTOS FINANCIEROS NETOS DE LAS ENTIDADES DE PERÍODOS ANTERIORES A SU INCORPORACIÓN AL GRUPO. PENDIENTES DE DEDUCIR. Ejercicio de generación. </t>
    </r>
    <r>
      <rPr>
        <sz val="9"/>
        <color rgb="FFFF0000"/>
        <rFont val="Arial"/>
        <family val="2"/>
      </rPr>
      <t>2024</t>
    </r>
    <r>
      <rPr>
        <sz val="9"/>
        <rFont val="Arial"/>
        <family val="2"/>
      </rPr>
      <t>. Pendiente de aplicación en períodos futuros. Resto. [02245]</t>
    </r>
  </si>
  <si>
    <t>GASTOS FINANCIEROS NETOS DE LAS ENTIDADES DE PERÍODOS ANTERIORES A SU INCORPORACIÓN AL GRUPO. PENDIENTES DE DEDUCIR. Ejercicio de generación. 2025(*). Pendiente de aplicación a principio del período. Por límite 16.5, 67 b) o 83 LIS. [01847]</t>
  </si>
  <si>
    <t>GASTOS FINANCIEROS NETOS DE LAS ENTIDADES DE PERÍODOS ANTERIORES A SU INCORPORACIÓN AL GRUPO. PENDIENTES DE DEDUCIR. Ejercicio de generación. 2025(*). Pendiente de aplicación a principio del período. Resto. [01848]</t>
  </si>
  <si>
    <t>GASTOS FINANCIEROS NETOS DE LAS ENTIDADES DE PERÍODOS ANTERIORES A SU INCORPORACIÓN AL GRUPO. PENDIENTES DE DEDUCIR. Ejercicio de generación. 2025(*). Aplicado en esta liquidación. [01849]</t>
  </si>
  <si>
    <t>GASTOS FINANCIEROS NETOS DE LAS ENTIDADES DE PERÍODOS ANTERIORES A SU INCORPORACIÓN AL GRUPO. PENDIENTES DE DEDUCIR. Ejercicio de generación. 2025(*). Pendiente de aplicación en períodos futuros. Por límite 16.5, 67 b) o 83 LIS. [01850]</t>
  </si>
  <si>
    <t>GASTOS FINANCIEROS NETOS DE LAS ENTIDADES DE PERÍODOS ANTERIORES A SU INCORPORACIÓN AL GRUPO. PENDIENTES DE DEDUCIR. Ejercicio de generación. 2025(*). Pendiente de aplicación en períodos futuros. Resto. [01851]</t>
  </si>
  <si>
    <r>
      <t xml:space="preserve">PENDIENTES DE ADICIÓN POR LÍMITE BENEFICIO OPERATIVO NO APLICADO DE LAS ENTIDADES EN PERIODOS ANTERIORES A SU INCORPORACIÓN AL GRUPO. Ejercicio de generación. Ejercicio de generación </t>
    </r>
    <r>
      <rPr>
        <sz val="9"/>
        <color rgb="FFFF0000"/>
        <rFont val="Arial"/>
        <family val="2"/>
      </rPr>
      <t>2024</t>
    </r>
    <r>
      <rPr>
        <sz val="9"/>
        <rFont val="Arial"/>
        <family val="2"/>
      </rPr>
      <t>. Pendiente de aplicación a principio del período [02246]</t>
    </r>
  </si>
  <si>
    <r>
      <t xml:space="preserve">PENDIENTES DE ADICIÓN POR LÍMITE BENEFICIO OPERATIVO NO APLICADO DE LAS ENTIDADES EN PERIODOS ANTERIORES A SU INCORPORACIÓN AL GRUPO. Ejercicio de generación. Ejercicio de generación </t>
    </r>
    <r>
      <rPr>
        <sz val="9"/>
        <color rgb="FFFF0000"/>
        <rFont val="Arial"/>
        <family val="2"/>
      </rPr>
      <t>2024</t>
    </r>
    <r>
      <rPr>
        <sz val="9"/>
        <rFont val="Arial"/>
        <family val="2"/>
      </rPr>
      <t>. Aplicado en esta liquidación [02247]</t>
    </r>
  </si>
  <si>
    <r>
      <t xml:space="preserve">PENDIENTES DE ADICIÓN POR LÍMITE BENEFICIO OPERATIVO NO APLICADO DE LAS ENTIDADES EN PERIODOS ANTERIORES A SU INCORPORACIÓN AL GRUPO. Ejercicio de generación. Ejercicio de generación </t>
    </r>
    <r>
      <rPr>
        <sz val="9"/>
        <color rgb="FFFF0000"/>
        <rFont val="Arial"/>
        <family val="2"/>
      </rPr>
      <t>2024</t>
    </r>
    <r>
      <rPr>
        <sz val="9"/>
        <rFont val="Arial"/>
        <family val="2"/>
      </rPr>
      <t xml:space="preserve"> Pendiente de aplicación en períodos futuros [02248]</t>
    </r>
  </si>
  <si>
    <t>PENDIENTES DE ADICIÓN POR LÍMITE BENEFICIO OPERATIVO NO APLICADO DE LAS ENTIDADES EN PERIODOS ANTERIORES A SU INCORPORACIÓN AL GRUPO. Ejercicio de generación. Ejercicio de generación 2025(*). Pendiente de aplicación a principio del período [01852]</t>
  </si>
  <si>
    <t>PENDIENTES DE ADICIÓN POR LÍMITE BENEFICIO OPERATIVO NO APLICADO DE LAS ENTIDADES EN PERIODOS ANTERIORES A SU INCORPORACIÓN AL GRUPO. Ejercicio de generación. Ejercicio de generación 2025(*). Aplicado en esta liquidación [01853]</t>
  </si>
  <si>
    <t>PENDIENTES DE ADICIÓN POR LÍMITE BENEFICIO OPERATIVO NO APLICADO DE LAS ENTIDADES EN PERIODOS ANTERIORES A SU INCORPORACIÓN AL GRUPO. Ejercicio de generación. Ejercicio de generación 2025(*) Pendiente de aplicación en períodos futuros [01854]</t>
  </si>
  <si>
    <r>
      <t xml:space="preserve">GASTOS FINANCIEROS NETOS DE LA ENTIDAD DE PERÍODOS ANTERIORES A SU INCORPORACIÓN AL GRUPO O, EN SU CASO, AL GRUPO PREVIO. PENDIENTES DE DEDUCIR (Art. 67 b) LIS). </t>
    </r>
    <r>
      <rPr>
        <sz val="9"/>
        <color rgb="FFFF0000"/>
        <rFont val="Arial"/>
        <family val="2"/>
      </rPr>
      <t>2024</t>
    </r>
    <r>
      <rPr>
        <sz val="9"/>
        <rFont val="Arial"/>
        <family val="2"/>
      </rPr>
      <t>. Pendiente de aplicación a principio del período. Por límite 16.5, 67 b) o 83 LIS. [02509]</t>
    </r>
  </si>
  <si>
    <r>
      <t xml:space="preserve">GASTOS FINANCIEROS NETOS DE LA ENTIDAD DE PERÍODOS ANTERIORES A SU INCORPORACIÓN AL GRUPO O, EN SU CASO, AL GRUPO PREVIO. PENDIENTES DE DEDUCIR (Art. 67 b) LIS). </t>
    </r>
    <r>
      <rPr>
        <sz val="9"/>
        <color rgb="FFFF0000"/>
        <rFont val="Arial"/>
        <family val="2"/>
      </rPr>
      <t>2024</t>
    </r>
    <r>
      <rPr>
        <sz val="9"/>
        <rFont val="Arial"/>
        <family val="2"/>
      </rPr>
      <t>. Pendiente de aplicación a principio del período. Resto. [02559]</t>
    </r>
  </si>
  <si>
    <r>
      <t xml:space="preserve">GASTOS FINANCIEROS NETOS DE LA ENTIDAD DE PERÍODOS ANTERIORES A SU INCORPORACIÓN AL GRUPO O, EN SU CASO, AL GRUPO PREVIO. PENDIENTES DE DEDUCIR (Art. 67 b) LIS). </t>
    </r>
    <r>
      <rPr>
        <sz val="9"/>
        <color rgb="FFFF0000"/>
        <rFont val="Arial"/>
        <family val="2"/>
      </rPr>
      <t>2024</t>
    </r>
    <r>
      <rPr>
        <sz val="9"/>
        <rFont val="Arial"/>
        <family val="2"/>
      </rPr>
      <t>. Aplicado en esta liquidación. [02560]</t>
    </r>
  </si>
  <si>
    <r>
      <t xml:space="preserve">GASTOS FINANCIEROS NETOS DE LA ENTIDAD DE PERÍODOS ANTERIORES A SU INCORPORACIÓN AL GRUPO O, EN SU CASO, AL GRUPO PREVIO. PENDIENTES DE DEDUCIR (Art. 67 b) LIS). </t>
    </r>
    <r>
      <rPr>
        <sz val="9"/>
        <color rgb="FFFF0000"/>
        <rFont val="Arial"/>
        <family val="2"/>
      </rPr>
      <t>2024</t>
    </r>
    <r>
      <rPr>
        <sz val="9"/>
        <rFont val="Arial"/>
        <family val="2"/>
      </rPr>
      <t>. Pendiente de aplicación en períodos futuros. Por límite 16.5, 67 b) o 83 LIS. [02561]</t>
    </r>
  </si>
  <si>
    <r>
      <t xml:space="preserve">GASTOS FINANCIEROS NETOS DE LA ENTIDAD DE PERÍODOS ANTERIORES A SU INCORPORACIÓN AL GRUPO O, EN SU CASO, AL GRUPO PREVIO. PENDIENTES DE DEDUCIR (Art. 67 b) LIS). </t>
    </r>
    <r>
      <rPr>
        <sz val="9"/>
        <color rgb="FFFF0000"/>
        <rFont val="Arial"/>
        <family val="2"/>
      </rPr>
      <t>2024</t>
    </r>
    <r>
      <rPr>
        <sz val="9"/>
        <rFont val="Arial"/>
        <family val="2"/>
      </rPr>
      <t>. Pendiente de aplicación en períodos futuros. Resto. [02562]</t>
    </r>
  </si>
  <si>
    <t>GASTOS FINANCIEROS NETOS DE LA ENTIDAD DE PERÍODOS ANTERIORES A SU INCORPORACIÓN AL GRUPO O, EN SU CASO, AL GRUPO PREVIO. PENDIENTES DE DEDUCIR (Art. 67 b) LIS). 2025(*). Pendiente de aplicación a principio del período. Por límite 16.5, 67 b) o 83 LIS. [01510]</t>
  </si>
  <si>
    <t>GASTOS FINANCIEROS NETOS DE LA ENTIDAD DE PERÍODOS ANTERIORES A SU INCORPORACIÓN AL GRUPO O, EN SU CASO, AL GRUPO PREVIO. PENDIENTES DE DEDUCIR (Art. 67 b) LIS). 2025(*). Pendiente de aplicación a principio del período. Resto. [01511]</t>
  </si>
  <si>
    <t>GASTOS FINANCIEROS NETOS DE LA ENTIDAD DE PERÍODOS ANTERIORES A SU INCORPORACIÓN AL GRUPO O, EN SU CASO, AL GRUPO PREVIO. PENDIENTES DE DEDUCIR (Art. 67 b) LIS). 2025(*). Aplicado en esta liquidación. [01512]</t>
  </si>
  <si>
    <t>GASTOS FINANCIEROS NETOS DE LA ENTIDAD DE PERÍODOS ANTERIORES A SU INCORPORACIÓN AL GRUPO O, EN SU CASO, AL GRUPO PREVIO. PENDIENTES DE DEDUCIR (Art. 67 b) LIS). 2025(*). Pendiente de aplicación en períodos futuros. Por límite 16.5, 67 b) o 83 LIS. [01513]</t>
  </si>
  <si>
    <t>GASTOS FINANCIEROS NETOS DE LA ENTIDAD DE PERÍODOS ANTERIORES A SU INCORPORACIÓN AL GRUPO O, EN SU CASO, AL GRUPO PREVIO. PENDIENTES DE DEDUCIR (Art. 67 b) LIS). 2025(*). Pendiente de aplicación en períodos futuros. Resto. [01462]</t>
  </si>
  <si>
    <r>
      <t xml:space="preserve">PENDIENTE DE ADICIÓN POR LÍMITE BENEFICIO OPERATIVO NO APLICADO DE LA ENTIDAD EN PERÍODOS ANTERIORES A SU INCORPORACIÓN AL GRUPO O, EN SU CASO, AL GRUPO PREVIO. (Art. 67 b) LIS) (**). Ejercicio de generación. </t>
    </r>
    <r>
      <rPr>
        <sz val="9"/>
        <color rgb="FFFF0000"/>
        <rFont val="Arial"/>
        <family val="2"/>
      </rPr>
      <t>2024</t>
    </r>
    <r>
      <rPr>
        <sz val="9"/>
        <rFont val="Arial"/>
        <family val="2"/>
      </rPr>
      <t>. Pendiente de aplicación a principio del período [02563]</t>
    </r>
  </si>
  <si>
    <r>
      <t xml:space="preserve">PENDIENTE DE ADICIÓN POR LÍMITE BENEFICIO OPERATIVO NO APLICADO DE LA ENTIDAD EN PERÍODOS ANTERIORES A SU INCORPORACIÓN AL GRUPO O, EN SU CASO, AL GRUPO PREVIO. (Art. 67 b) LIS) (**). Ejercicio de generación. </t>
    </r>
    <r>
      <rPr>
        <sz val="9"/>
        <color rgb="FFFF0000"/>
        <rFont val="Arial"/>
        <family val="2"/>
      </rPr>
      <t>2024</t>
    </r>
    <r>
      <rPr>
        <sz val="9"/>
        <rFont val="Arial"/>
        <family val="2"/>
      </rPr>
      <t>. Aplicado en esta liquidación [02564]</t>
    </r>
  </si>
  <si>
    <r>
      <t xml:space="preserve">PENDIENTE DE ADICIÓN POR LÍMITE BENEFICIO OPERATIVO NO APLICADO DE LA ENTIDAD EN PERÍODOS ANTERIORES A SU INCORPORACIÓN AL GRUPO O, EN SU CASO, AL GRUPO PREVIO. (Art. 67 b) LIS) (**) O, EN SU CASO, AL GRUPO PREVIO. (Art. 67 b) LIS) (**). Ejercicio de generación. </t>
    </r>
    <r>
      <rPr>
        <sz val="9"/>
        <color rgb="FFFF0000"/>
        <rFont val="Arial"/>
        <family val="2"/>
      </rPr>
      <t>2024</t>
    </r>
    <r>
      <rPr>
        <sz val="9"/>
        <rFont val="Arial"/>
        <family val="2"/>
      </rPr>
      <t>. Pendiente de aplicación en períodos futuros [02577]</t>
    </r>
  </si>
  <si>
    <t>PENDIENTE DE ADICIÓN POR LÍMITE BENEFICIO OPERATIVO NO APLICADO DE LA ENTIDAD EN PERÍODOS ANTERIORES A SU INCORPORACIÓN AL GRUPO O, EN SU CASO, AL GRUPO PREVIO. (Art. 67 b) LIS) (**). Ejercicio de generación. 2025(*). Pendiente de aplicación a principio del período [01523]</t>
  </si>
  <si>
    <t>PENDIENTE DE ADICIÓN POR LÍMITE BENEFICIO OPERATIVO NO APLICADO DE LA ENTIDAD EN PERÍODOS ANTERIORES A SU INCORPORACIÓN AL GRUPO O, EN SU CASO, AL GRUPO PREVIO. (Art. 67 b) LIS) (**). Ejercicio de generación. 2025(*). Aplicado en esta liquidación [01524]</t>
  </si>
  <si>
    <t>PENDIENTE DE ADICIÓN POR LÍMITE BENEFICIO OPERATIVO NO APLICADO DE LA ENTIDAD EN PERÍODOS ANTERIORES A SU INCORPORACIÓN AL GRUPO O, EN SU CASO, AL GRUPO PREVIO. (Art. 67 b) LIS) (**) O, EN SU CASO, AL GRUPO PREVIO. (Art. 67 b) LIS) (**). Ejercicio de generación. 2025(*). Pendiente de aplicación en períodos futuros [01525]</t>
  </si>
  <si>
    <r>
      <t xml:space="preserve">GASTOS FINANCIEROS NETOS DE PERÍODOS ANTERIORES GENERADOS POR UN GRUPO PREVIO ASUMIDOS POR LA ENTIDAD INTEGRANTE DEL MISMO AL INCORPORSE AL GRUPO. PENDIENTES DE DEDUCIR (Art. 74.3 b) LIS). </t>
    </r>
    <r>
      <rPr>
        <sz val="9"/>
        <color rgb="FFFF0000"/>
        <rFont val="Arial"/>
        <family val="2"/>
      </rPr>
      <t>2024</t>
    </r>
    <r>
      <rPr>
        <sz val="9"/>
        <rFont val="Arial"/>
        <family val="2"/>
      </rPr>
      <t xml:space="preserve"> Pendiente de aplicación a principio del período. Por límite 16.5, 67 b) y/o 83 LIS [02578]</t>
    </r>
  </si>
  <si>
    <r>
      <t xml:space="preserve">GASTOS FINANCIEROS NETOS DE PERÍODOS ANTERIORES GENERADOS POR UN GRUPO PREVIO ASUMIDOS POR LA ENTIDAD INTEGRANTE DEL MISMO AL INCORPORSE AL GRUPO. PENDIENTES DE DEDUCIR (Art. 74.3 b) LIS).  </t>
    </r>
    <r>
      <rPr>
        <sz val="9"/>
        <color rgb="FFFF0000"/>
        <rFont val="Arial"/>
        <family val="2"/>
      </rPr>
      <t>2024</t>
    </r>
    <r>
      <rPr>
        <sz val="9"/>
        <rFont val="Arial"/>
        <family val="2"/>
      </rPr>
      <t>. Pendiente de aplicación a principio del período. Resto [02579]</t>
    </r>
  </si>
  <si>
    <r>
      <t xml:space="preserve">GASTOS FINANCIEROS NETOS DE PERÍODOS ANTERIORES GENERADOS POR UN GRUPO PREVIO ASUMIDOS POR LA ENTIDAD INTEGRANTE DEL MISMO AL INCORPORSE AL GRUPO. PENDIENTES DE DEDUCIR (Art. 74.3 b) LIS). </t>
    </r>
    <r>
      <rPr>
        <sz val="9"/>
        <color rgb="FFFF0000"/>
        <rFont val="Arial"/>
        <family val="2"/>
      </rPr>
      <t>2024</t>
    </r>
    <r>
      <rPr>
        <sz val="9"/>
        <rFont val="Arial"/>
        <family val="2"/>
      </rPr>
      <t>. Aplicado en esta liquidación [02580]</t>
    </r>
  </si>
  <si>
    <r>
      <t xml:space="preserve">GASTOS FINANCIEROS NETOS DE PERÍODOS ANTERIORES GENERADOS POR UN GRUPO PREVIO ASUMIDOS POR LA ENTIDAD INTEGRANTE DEL MISMO AL INCORPORSE AL GRUPO. PENDIENTES DE DEDUCIR (Art. 74.3 b) LIS). </t>
    </r>
    <r>
      <rPr>
        <sz val="9"/>
        <color rgb="FFFF0000"/>
        <rFont val="Arial"/>
        <family val="2"/>
      </rPr>
      <t>2024</t>
    </r>
    <r>
      <rPr>
        <sz val="9"/>
        <rFont val="Arial"/>
        <family val="2"/>
      </rPr>
      <t>. Pendiente de aplicación en períodos futuros. Por límite 16.5, 67 b) y/o 83 LIS. [02581]</t>
    </r>
  </si>
  <si>
    <r>
      <t xml:space="preserve">GASTOS FINANCIEROS NETOS DE PERÍODOS ANTERIORES GENERADOS POR UN GRUPO PREVIO ASUMIDOS POR LA ENTIDAD INTEGRANTE DEL MISMO AL INCORPORSE AL GRUPO. </t>
    </r>
    <r>
      <rPr>
        <sz val="9"/>
        <color rgb="FFFF0000"/>
        <rFont val="Arial"/>
        <family val="2"/>
      </rPr>
      <t>2024</t>
    </r>
    <r>
      <rPr>
        <sz val="9"/>
        <rFont val="Arial"/>
        <family val="2"/>
      </rPr>
      <t>. Pendiente de aplicación en períodos futuros. Resto [02582]</t>
    </r>
  </si>
  <si>
    <t>GASTOS FINANCIEROS NETOS DE PERÍODOS ANTERIORES GENERADOS POR UN GRUPO PREVIO ASUMIDOS POR LA ENTIDAD INTEGRANTE DEL MISMO AL INCORPORSE AL GRUPO. PENDIENTES DE DEDUCIR (Art. 74.3 b) LIS). 2025(*) Pendiente de aplicación a principio del período. Por límite 16.5, 67 b) y/o 83 LIS [01526]</t>
  </si>
  <si>
    <t>GASTOS FINANCIEROS NETOS DE PERÍODOS ANTERIORES GENERADOS POR UN GRUPO PREVIO ASUMIDOS POR LA ENTIDAD INTEGRANTE DEL MISMO AL INCORPORSE AL GRUPO. PENDIENTES DE DEDUCIR (Art. 74.3 b) LIS).  2025(*). Pendiente de aplicación a principio del período. Resto [01527]</t>
  </si>
  <si>
    <t>GASTOS FINANCIEROS NETOS DE PERÍODOS ANTERIORES GENERADOS POR UN GRUPO PREVIO ASUMIDOS POR LA ENTIDAD INTEGRANTE DEL MISMO AL INCORPORSE AL GRUPO. PENDIENTES DE DEDUCIR (Art. 74.3 b) LIS). 2025(*). Aplicado en esta liquidación [01528]</t>
  </si>
  <si>
    <t>GASTOS FINANCIEROS NETOS DE PERÍODOS ANTERIORES GENERADOS POR UN GRUPO PREVIO ASUMIDOS POR LA ENTIDAD INTEGRANTE DEL MISMO AL INCORPORSE AL GRUPO. PENDIENTES DE DEDUCIR (Art. 74.3 b) LIS). 2025(*). Pendiente de aplicación en períodos futuros. Por límite 16.5, 67 b) y/o 83 LIS. [01531]</t>
  </si>
  <si>
    <t>GASTOS FINANCIEROS NETOS DE PERÍODOS ANTERIORES GENERADOS POR UN GRUPO PREVIO ASUMIDOS POR LA ENTIDAD INTEGRANTE DEL MISMO AL INCORPORSE AL GRUPO. 2025(*). Pendiente de aplicación en períodos futuros. Resto [01544]</t>
  </si>
  <si>
    <r>
      <t xml:space="preserve">PENDIENTE DE ADICIÓN POR LÍMITE BENEFICIO OPERATIVO NO APLICADOS EN PERÍODOS ANTERIORES GENERADOS POR UN GRUPO PREVIO ASUMIDOS POR LA ENTIDAD INTEGRANTE DEL MISMO AL INCORPORSE AL GRUPO. (Art. 74.3 b) LIS) (**). Ejercicio de generación. </t>
    </r>
    <r>
      <rPr>
        <sz val="9"/>
        <color rgb="FFFF0000"/>
        <rFont val="Arial"/>
        <family val="2"/>
      </rPr>
      <t>2024</t>
    </r>
    <r>
      <rPr>
        <sz val="9"/>
        <rFont val="Arial"/>
        <family val="2"/>
      </rPr>
      <t>. Pendiente de aplicación a principio del período [02639]</t>
    </r>
  </si>
  <si>
    <r>
      <t xml:space="preserve">PENDIENTE DE ADICIÓN POR LÍMITE BENEFICIO OPERATIVO NO APLICADOS EN PERÍODOS ANTERIORES GENERADOS POR UN GRUPO PREVIO ASUMIDOS POR LA ENTIDAD INTEGRANTE DEL MISMO AL INCORPORSE AL GRUPO. (Art. 74.3 b) LIS) (**). Ejercicio de generación. </t>
    </r>
    <r>
      <rPr>
        <sz val="9"/>
        <color rgb="FFFF0000"/>
        <rFont val="Arial"/>
        <family val="2"/>
      </rPr>
      <t>2024</t>
    </r>
    <r>
      <rPr>
        <sz val="9"/>
        <rFont val="Arial"/>
        <family val="2"/>
      </rPr>
      <t>. Aplicado en esta liquidación [02640]</t>
    </r>
  </si>
  <si>
    <r>
      <t xml:space="preserve">PENDIENTE DE ADICIÓN POR LÍMITE BENEFICIO OPERATIVO NO APLICADOS EN PERÍODOS ANTERIORES GENERADOS POR UN GRUPO PREVIO ASUMIDOS POR LA ENTIDAD INTEGRANTE DEL MISMO AL INCORPORSE AL GRUPO. (Art. 74.3 b) LIS) (**) . Ejercicio de generación. </t>
    </r>
    <r>
      <rPr>
        <sz val="9"/>
        <color rgb="FFFF0000"/>
        <rFont val="Arial"/>
        <family val="2"/>
      </rPr>
      <t>2024</t>
    </r>
    <r>
      <rPr>
        <sz val="9"/>
        <rFont val="Arial"/>
        <family val="2"/>
      </rPr>
      <t>. Pendiente de aplicación en períodos futuros [02641]</t>
    </r>
  </si>
  <si>
    <t>PENDIENTE DE ADICIÓN POR LÍMITE BENEFICIO OPERATIVO NO APLICADOS EN PERÍODOS ANTERIORES GENERADOS POR UN GRUPO PREVIO ASUMIDOS POR LA ENTIDAD INTEGRANTE DEL MISMO AL INCORPORSE AL GRUPO. (Art. 74.3 b) LIS) (**). Ejercicio de generación. 2025(*). Pendiente de aplicación a principio del período [01547]</t>
  </si>
  <si>
    <t>PENDIENTE DE ADICIÓN POR LÍMITE BENEFICIO OPERATIVO NO APLICADOS EN PERÍODOS ANTERIORES GENERADOS POR UN GRUPO PREVIO ASUMIDOS POR LA ENTIDAD INTEGRANTE DEL MISMO AL INCORPORSE AL GRUPO. (Art. 74.3 b) LIS) (**). Ejercicio de generación. 2025(*). Aplicado en esta liquidación [01548]</t>
  </si>
  <si>
    <t>PENDIENTE DE ADICIÓN POR LÍMITE BENEFICIO OPERATIVO NO APLICADOS EN PERÍODOS ANTERIORES GENERADOS POR UN GRUPO PREVIO ASUMIDOS POR LA ENTIDAD INTEGRANTE DEL MISMO AL INCORPORSE AL GRUPO. (Art. 74.3 b) LIS) (**) . Ejercicio de generación. 2025(*). Pendiente de aplicación en períodos futuros [01549]</t>
  </si>
  <si>
    <r>
      <t xml:space="preserve">DEDUCCIONES DT 24ª.7 LIS, art. 42 RDLeg 4/2004. Deducción pendiente / generada. Ejercicio de generación  </t>
    </r>
    <r>
      <rPr>
        <sz val="9"/>
        <color rgb="FFFF0000"/>
        <rFont val="Arial"/>
        <family val="2"/>
      </rPr>
      <t>2024</t>
    </r>
    <r>
      <rPr>
        <sz val="9"/>
        <rFont val="Arial"/>
        <family val="2"/>
      </rPr>
      <t xml:space="preserve"> . [01409]</t>
    </r>
  </si>
  <si>
    <r>
      <t xml:space="preserve">DEDUCCIONES DT 24ª.7 LIS, art. 42 RDLeg 4/2004.Aplicado en esta liquidación. Ejercicio de generación. </t>
    </r>
    <r>
      <rPr>
        <sz val="9"/>
        <color rgb="FFFF0000"/>
        <rFont val="Arial"/>
        <family val="2"/>
      </rPr>
      <t>2024</t>
    </r>
    <r>
      <rPr>
        <sz val="9"/>
        <rFont val="Arial"/>
        <family val="2"/>
      </rPr>
      <t>. [01410]</t>
    </r>
  </si>
  <si>
    <r>
      <t xml:space="preserve">DEDUCCIONES DT 24ª.7 LIS, art. 42 RDLeg 4/2004.Pendiente de aplicación en períodos futuros. Ejercicio de generación. </t>
    </r>
    <r>
      <rPr>
        <sz val="9"/>
        <color rgb="FFFF0000"/>
        <rFont val="Arial"/>
        <family val="2"/>
      </rPr>
      <t>2024</t>
    </r>
    <r>
      <rPr>
        <sz val="9"/>
        <rFont val="Arial"/>
        <family val="2"/>
      </rPr>
      <t>.[01411]</t>
    </r>
  </si>
  <si>
    <r>
      <t xml:space="preserve">DEDUCCIONES DT 24ª.7 LIS, art. 42 RDLeg 4/2004. Deducción pendiente / generada. Ejercicio de generación  </t>
    </r>
    <r>
      <rPr>
        <sz val="9"/>
        <color rgb="FFFF0000"/>
        <rFont val="Arial"/>
        <family val="2"/>
      </rPr>
      <t>2025(*)</t>
    </r>
    <r>
      <rPr>
        <sz val="9"/>
        <rFont val="Arial"/>
        <family val="2"/>
      </rPr>
      <t>. [02257]</t>
    </r>
  </si>
  <si>
    <r>
      <t xml:space="preserve">DEDUCCIONES DT 24ª.7 LIS, art. 42 RDLeg 4/2004.Aplicado en esta liquidación. Ejercicio de generación. </t>
    </r>
    <r>
      <rPr>
        <sz val="9"/>
        <color rgb="FFFF0000"/>
        <rFont val="Arial"/>
        <family val="2"/>
      </rPr>
      <t>2025(*)</t>
    </r>
    <r>
      <rPr>
        <sz val="9"/>
        <rFont val="Arial"/>
        <family val="2"/>
      </rPr>
      <t>. [02258]</t>
    </r>
  </si>
  <si>
    <r>
      <t xml:space="preserve">DEDUCCIONES DT 24ª.7 LIS, art. 42 RDLeg 4/2004.Pendiente de aplicación en períodos futuros. Ejercicio de generación. </t>
    </r>
    <r>
      <rPr>
        <sz val="9"/>
        <color rgb="FFFF0000"/>
        <rFont val="Arial"/>
        <family val="2"/>
      </rPr>
      <t>2025(*)</t>
    </r>
    <r>
      <rPr>
        <sz val="9"/>
        <rFont val="Arial"/>
        <family val="2"/>
      </rPr>
      <t>. [02259]</t>
    </r>
  </si>
  <si>
    <t>DEDUCCIONES DT 24ª.7 LIS, art. 42 RDLeg 4/2004. Deducción pendiente / generada. Ejercicio de generación  2025. [01903]</t>
  </si>
  <si>
    <t>DEDUCCIONES DT 24ª.7 LIS, art. 42 RDLeg 4/2004.Aplicado en esta liquidación. Ejercicio de generación. 2025. [01904]</t>
  </si>
  <si>
    <t>DEDUCCIONES DT 24ª.7 LIS, art. 42 RDLeg 4/2004.Pendiente de aplicación en períodos futuros. Ejercicio de generación. 2025. [01905]</t>
  </si>
  <si>
    <r>
      <t>DEDUCCIONES DT 24ª.1 LIS.Deducción pendiente / generada.. Ejercicio de generación</t>
    </r>
    <r>
      <rPr>
        <sz val="9"/>
        <color rgb="FFFF0000"/>
        <rFont val="Arial"/>
        <family val="2"/>
      </rPr>
      <t xml:space="preserve"> 2024</t>
    </r>
    <r>
      <rPr>
        <sz val="9"/>
        <rFont val="Arial"/>
        <family val="2"/>
      </rPr>
      <t>: Periodiﬁcación [01412]</t>
    </r>
  </si>
  <si>
    <r>
      <t xml:space="preserve">DEDUCCIONES DT 24ª.1 LIS.Aplicado en esta liquidación. Ejercicio de generación </t>
    </r>
    <r>
      <rPr>
        <sz val="9"/>
        <color rgb="FFFF0000"/>
        <rFont val="Arial"/>
        <family val="2"/>
      </rPr>
      <t>2024</t>
    </r>
    <r>
      <rPr>
        <sz val="9"/>
        <rFont val="Arial"/>
        <family val="2"/>
      </rPr>
      <t>: Periodiﬁcación [01413]</t>
    </r>
  </si>
  <si>
    <r>
      <t xml:space="preserve">DEDUCCIONES DT 24ª.1 LIS.Pendiente de aplicación en períodos futuros Ejercicio de generación </t>
    </r>
    <r>
      <rPr>
        <sz val="9"/>
        <color rgb="FFFF0000"/>
        <rFont val="Arial"/>
        <family val="2"/>
      </rPr>
      <t>2024</t>
    </r>
    <r>
      <rPr>
        <sz val="9"/>
        <rFont val="Arial"/>
        <family val="2"/>
      </rPr>
      <t>: Periodiﬁcación [01414]</t>
    </r>
  </si>
  <si>
    <r>
      <t xml:space="preserve">DEDUCCIONES DT 24ª.1 LIS.Deducción pendiente / generada.. Ejercicio de generación </t>
    </r>
    <r>
      <rPr>
        <sz val="9"/>
        <color rgb="FFFF0000"/>
        <rFont val="Arial"/>
        <family val="2"/>
      </rPr>
      <t>2025(*)</t>
    </r>
    <r>
      <rPr>
        <sz val="9"/>
        <rFont val="Arial"/>
        <family val="2"/>
      </rPr>
      <t>: Periodiﬁcación [02260]</t>
    </r>
  </si>
  <si>
    <r>
      <t xml:space="preserve">DEDUCCIONES DT 24ª.1 LIS.Aplicado en esta liquidación. Ejercicio de generación </t>
    </r>
    <r>
      <rPr>
        <sz val="9"/>
        <color rgb="FFFF0000"/>
        <rFont val="Arial"/>
        <family val="2"/>
      </rPr>
      <t>2025(*)</t>
    </r>
    <r>
      <rPr>
        <sz val="9"/>
        <rFont val="Arial"/>
        <family val="2"/>
      </rPr>
      <t>: Periodiﬁcación [02673]</t>
    </r>
  </si>
  <si>
    <r>
      <t xml:space="preserve">DEDUCCIONES DT 24ª.1 LIS.Pendiente de aplicación en períodos futuros Ejercicio de generación </t>
    </r>
    <r>
      <rPr>
        <sz val="9"/>
        <color rgb="FFFF0000"/>
        <rFont val="Arial"/>
        <family val="2"/>
      </rPr>
      <t>2025(*)</t>
    </r>
    <r>
      <rPr>
        <sz val="9"/>
        <rFont val="Arial"/>
        <family val="2"/>
      </rPr>
      <t>: Periodiﬁcación [02674]</t>
    </r>
  </si>
  <si>
    <t>DEDUCCIONES DT 24ª.1 LIS.Deducción pendiente / generada.. Ejercicio de generación 2025: Periodiﬁcación [01906]</t>
  </si>
  <si>
    <t>DEDUCCIONES DT 24ª.1 LIS.Aplicado en esta liquidación. Ejercicio de generación 2025: Periodiﬁcación [01907]</t>
  </si>
  <si>
    <t>DEDUCCIONES DT 24ª.1 LIS.Pendiente de aplicación en períodos futuros Ejercicio de generación 2025: Periodiﬁcación [01908]</t>
  </si>
  <si>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Activos ﬁjos (Ley 20/1991). Deducción pendiente / generada.[01415]</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</si>
  <si>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Activos ﬁjos (Ley 20/1991). Aplicado en esta liquidación.[01416]</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</si>
  <si>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xml:space="preserve">  Activos ﬁjos (Ley 20/1991). Pendiente de aplicación en periodos futuros.[01417]</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</si>
  <si>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Activos ﬁjos (Ley 20/1991). Deducción pendiente / generada. [02675]</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</si>
  <si>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Activos ﬁjos (Ley 20/1991). Aplicado en esta liquidación. [02676]</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</si>
  <si>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Activos ﬁjos (Ley 20/1991). Pendiente de aplicación en periodos futuros. [02677]</t>
    </r>
  </si>
  <si>
    <t>Deducciones totales trasladables a períodos siguientes:
(Deducciones del grupo + Deducciones pendientes de aplicación al incorporarse al grupo)  Deducciones inversión en Canarias con límites incrementados.  Ejercicio de generación.  2025.  Activos ﬁjos (Ley 20/1991). Deducción pendiente / generada. [01909]</t>
  </si>
  <si>
    <t>Deducciones totales trasladables a períodos siguientes:
(Deducciones del grupo + Deducciones pendientes de aplicación al incorporarse al grupo)  Deducciones inversión en Canarias con límites incrementados.  Ejercicio de generación.  2025.  Activos ﬁjos (Ley 20/1991). Aplicado en esta liquidación. [01910]</t>
  </si>
  <si>
    <t>Deducciones totales trasladables a períodos siguientes:
(Deducciones del grupo + Deducciones pendientes de aplicación al incorporarse al grupo)  Deducciones inversión en Canarias con límites incrementados.  Ejercicio de generación.  2025.  Activos ﬁjos (Ley 20/1991). Pendiente de aplicación en periodos futuros. [01911]</t>
  </si>
  <si>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2018.  Activos ﬁjos en La Palma, La Gomera y El Hierro. Deducción pendiente / generada. [02424]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</si>
  <si>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2018.  Activos ﬁjos en La Palma, La Gomera y El Hierro. Aplicado en esta liquidación. [02425]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</si>
  <si>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2018.  Activos ﬁjos en La Palma, La Gomera y El Hierro. Pendiente de aplicación en periodos futuros. [02426]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</si>
  <si>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2019.  Activos ﬁjos en La Palma, La Gomera y El Hierro. Deducción pendiente / generada. [02427]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</si>
  <si>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2019.  Activos ﬁjos en La Palma, La Gomera y El Hierro. Aplicado en esta liquidación. [02428]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</si>
  <si>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2019.  Activos ﬁjos en La Palma, La Gomera y El Hierro. Pendiente de aplicación en periodos futuros. [02429]</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</si>
  <si>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2020.  Activos ﬁjos en La Palma, La Gomera y El Hierro. Deducción pendiente / generada. [02430]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</si>
  <si>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2020.  Activos ﬁjos en La Palma, La Gomera y El Hierro. Aplicado en esta liquidación. [02431]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</si>
  <si>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2020.  Activos ﬁjos en La Palma, La Gomera y El Hierro. Pendiente de aplicación en periodos futuros. [02432]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</si>
  <si>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2021.  Activos ﬁjos en La Palma, La Gomera y El Hierro. Deducción pendiente / generada. [02433]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</si>
  <si>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2021.  Activos ﬁjos en La Palma, La Gomera y El Hierro. Aplicado en esta liquidación. [02434]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</si>
  <si>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2021.  Activos ﬁjos en La Palma, La Gomera y El Hierro. Pendiente de aplicación en periodos futuros. [02435]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</si>
  <si>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2022.  Activos ﬁjos en La Palma, La Gomera y El Hierro. Deducción pendiente / generada. [02831]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</si>
  <si>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2022.  Activos ﬁjos en La Palma, La Gomera y El Hierro. Aplicado en esta liquidación. [02832]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</si>
  <si>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2022.  Activos ﬁjos en La Palma, La Gomera y El Hierro. Pendiente de aplicación en periodos futuros. [02833]</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</si>
  <si>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Activos ﬁjos en La Palma, La Gomera y El Hierro. Deducción pendiente / generada. [01418]</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</si>
  <si>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Activos ﬁjos en La Palma, La Gomera y El Hierro. Aplicado en esta liquidación. [01419]</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</si>
  <si>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Activos ﬁjos en La Palma, La Gomera y El Hierro. Pendiente de aplicación en periodos futuros. [01420]</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</si>
  <si>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Activos ﬁjos en La Palma, La Gomera y El Hierro. Deducción pendiente / generada. [02678]</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</si>
  <si>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Activos ﬁjos en La Palma, La Gomera y El Hierro. Aplicado en esta liquidación. [02679]</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</si>
  <si>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 xml:space="preserve"> 2025(*)</t>
    </r>
    <r>
      <rPr>
        <sz val="9"/>
        <rFont val="Arial"/>
        <family val="2"/>
      </rPr>
      <t>.  Activos ﬁjos en La Palma, La Gomera y El Hierro. Pendiente de aplicación en periodos futuros. [02680]</t>
    </r>
  </si>
  <si>
    <t>Deducciones totales trasladables a períodos siguientes:
(Deducciones del grupo + Deducciones pendientes de aplicación al incorporarse al grupo)  Deducciones inversión en Canarias con límites incrementados.  Ejercicio de generación.  2025.  Activos ﬁjos en La Palma, La Gomera y El Hierro. Deducción pendiente / generada. [01917]</t>
  </si>
  <si>
    <t>Deducciones totales trasladables a períodos siguientes:
(Deducciones del grupo + Deducciones pendientes de aplicación al incorporarse al grupo)  Deducciones inversión en Canarias con límites incrementados.  Ejercicio de generación.  2025.  Activos ﬁjos en La Palma, La Gomera y El Hierro. Aplicado en esta liquidación. [01918]</t>
  </si>
  <si>
    <t>Deducciones totales trasladables a períodos siguientes:
(Deducciones del grupo + Deducciones pendientes de aplicación al incorporarse al grupo)  Deducciones inversión en Canarias con límites incrementados.  Ejercicio de generación.  2025.  Activos ﬁjos en La Palma, La Gomera y El Hierro. Pendiente de aplicación en periodos futuros. [01919]</t>
  </si>
  <si>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2008.  Inversiones en Canarias (Ley 20/1991) Deducción pendiente / generada. [00353]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</si>
  <si>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2008.  Inversiones en Canarias (Ley 20/1991). Aplicado en esta liquidación. [00354]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</si>
  <si>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2008.  AInversiones en Canarias (Ley 20/1991) Pendiente de aplicación en periodos futuros. [00355]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</si>
  <si>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2009.  Inversiones en Canarias (Ley 20/1991). Deducción pendiente / generada. [00044]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</si>
  <si>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2009.  Inversiones en Canarias (Ley 20/1991). Aplicado en esta liquidación. [00045]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</si>
  <si>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2009.  Inversiones en Canarias (Ley 20/1991). Pendiente de aplicación en periodos futuros. [00046]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</si>
  <si>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2010.  Inversiones en Canarias (Ley 20/1991) Deducción pendiente / generada. [00528]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</si>
  <si>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2010.  Inversiones en Canarias (Ley 20/1991). Aplicado en esta liquidación. [00529]</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</si>
  <si>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2010.  Inversiones en Canarias (Ley 20/1991). Pendiente de aplicación en periodos futuros. [00530]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</si>
  <si>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2011.  Inversiones en Canarias (Ley 20/1991). Deducción pendiente / generada. [00377]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</si>
  <si>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2011. Inversiones en Canarias (Ley 20/1991). Aplicado en esta liquidación. [00378]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</si>
  <si>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2011.  Inversiones en Canarias (Ley 20/1991). Pendiente de aplicación en periodos futuros. [00379]</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</si>
  <si>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2012.  Inversiones en Canarias (Ley 20/1991). Deducción pendiente / generada. [00389]</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</si>
  <si>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2012. Inversiones en Canarias (Ley 20/1991). Aplicado en esta liquidación. [00390]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</si>
  <si>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2012.  Inversiones en Canarias (Ley 20/1991). Pendiente de aplicación en periodos futuros. [00391]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</si>
  <si>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2013. Inversiones en Canarias (Ley 20/1991). Deducción pendiente / generada. [00953]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</si>
  <si>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2013.  Inversiones en Canarias (Ley 20/1991). Aplicado en esta liquidación. [00954]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</si>
  <si>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2013.  Inversiones en Canarias (Ley 20/1991). Pendiente de aplicación en periodos futuros. [00955]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</si>
  <si>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2014.  Inversiones en Canarias (Ley 20/1991). Deducción pendiente / generada. [00636]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</si>
  <si>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2014.  Inversiones en Canarias (Ley 20/1991). Aplicado en esta liquidación. [00698]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</si>
  <si>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2014.  Inversiones en Canarias (Ley 20/1991). Pendiente de aplicación en periodos futuros. [00699]</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</si>
  <si>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2015. Inversiones en Canarias (Ley 20/1991). Deducción pendiente / generada. [00440]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</si>
  <si>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2015.  Inversiones en Canarias (Ley 20/1991). Aplicado en esta liquidación. [00441]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</si>
  <si>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2015.  Inversiones en Canarias (Ley 20/1991) Pendiente de aplicación en periodos futuros. [00452]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</si>
  <si>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2016. Inversiones en Canarias (Ley 20/1991). Deducción pendiente / generada. [03266]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</si>
  <si>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2016.  Inversiones en Canarias (Ley 20/1991). Aplicado en esta liquidación. [03267]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</si>
  <si>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2016.  Inversiones en Canarias (Ley 20/1991). Pendiente de aplicación en periodos futuros. [03268]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</si>
  <si>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2017.  Inversiones en Canarias (Ley 20/1991). Deducción pendiente / generada. [02090]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</si>
  <si>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2017.  Inversiones en Canarias (Ley 20/1991). Aplicado en esta liquidación. [02091]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</si>
  <si>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2017. Inversiones en Canarias (Ley 20/1991). Pendiente de aplicación en periodos futuros. [02092]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</si>
  <si>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2018.  Inversiones en Canarias (Ley 20/1991). Deducción pendiente / generada. [00967]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</si>
  <si>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2018.  Inversiones en Canarias (Ley 20/1991). Aplicado en esta liquidación. [00968]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</si>
  <si>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2018. Inversiones en Canarias (Ley 20/1991). Pendiente de aplicación en periodos futuros. [00993]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</si>
  <si>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2019. Inversiones en Canarias (Ley 20/1991). Deducción pendiente / generada. [02658]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</si>
  <si>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2019.  Inversiones en Canarias (Ley 20/1991). Aplicado en esta liquidación. [02659]</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</si>
  <si>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2019.  Inversiones en Canarias (Ley 20/1991). Pendiente de aplicación en periodos futuros. [02660]</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</si>
  <si>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2020.  Inversiones en Canarias (Ley 20/1991). Deducción pendiente / generada. [01211]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</si>
  <si>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2020.  Inversiones en Canarias (Ley 20/1991). Aplicado en esta liquidación. [01212]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</si>
  <si>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2020.  Inversiones en Canarias (Ley 20/1991). Pendiente de aplicación en periodos futuros. [01213]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</si>
  <si>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2021.  Inversiones en Canarias (Ley 20/1991). Deducción pendiente / generada. [02372]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</si>
  <si>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2021.  Inversiones en Canarias (Ley 20/1991). Aplicado en esta liquidación. [02373]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</si>
  <si>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2021.  Inversiones en Canarias (Ley 20/1991). Pendiente de aplicación en periodos futuros. [02374]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</si>
  <si>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2022.  Inversiones en Canarias (Ley 20/1991). Deducción pendiente / generada. [02834]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</si>
  <si>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2022.  Inversiones en Canarias (Ley 20/1991). Aplicado en esta liquidación. [02835]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</si>
  <si>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2022.  Inversiones en Canarias (Ley 20/1991). Pendiente de aplicación en periodos futuros. [02836]</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</si>
  <si>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Inversiones en Canarias (Ley 20/1991). Deducción pendiente / generada. [01421]</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</si>
  <si>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Inversiones en Canarias (Ley 20/1991). Aplicado en esta liquidación. [01422]</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</si>
  <si>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Inversiones en Canarias (Ley 20/1991). Pendiente de aplicación en periodos futuros. [01423]</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</si>
  <si>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Inversiones en Canarias (Ley 20/1991). Deducción pendiente / generada. [02681]</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</si>
  <si>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Inversiones en Canarias (Ley 20/1991). Aplicado en esta liquidación. [02682]</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</si>
  <si>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Inversiones en Canarias (Ley 20/1991). Pendiente de aplicación en periodos futuros. [02683]</t>
    </r>
  </si>
  <si>
    <t>Deducciones totales trasladables a períodos siguientes:
(Deducciones del grupo + Deducciones pendientes de aplicación al incorporarse al grupo)  Deducciones inversión en Canarias con límites incrementados.  Ejercicio de generación.  2025.  Inversiones en Canarias (Ley 20/1991). Deducción pendiente / generada. [01920]</t>
  </si>
  <si>
    <t>Deducciones totales trasladables a períodos siguientes:
(Deducciones del grupo + Deducciones pendientes de aplicación al incorporarse al grupo)  Deducciones inversión en Canarias con límites incrementados.  Ejercicio de generación.  2025. Inversiones en Canarias (Ley 20/1991). Aplicado en esta liquidación. [01921]</t>
  </si>
  <si>
    <t>Deducciones totales trasladables a períodos siguientes:
(Deducciones del grupo + Deducciones pendientes de aplicación al incorporarse al grupo)  Deducciones inversión en Canarias con límites incrementados.  Ejercicio de generación.  2025.  Inversiones en Canarias (Ley 20/1991). Pendiente de aplicación en periodos futuros. [01922]</t>
  </si>
  <si>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2018.  Inversiones en La Palma, La Gomera y El Hierro. Deducción pendiente / generada. [02655]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</si>
  <si>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2018.  Inversiones en La Palma, La Gomera y El Hierro. Aplicado en esta liquidación. [02656]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</si>
  <si>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2018.  Inversiones en La Palma, La Gomera y El Hierro. Pendiente de aplicación en periodos futuros. [02657]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</si>
  <si>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2019.  Inversiones en La Palma, La Gomera y El Hierro. Deducción pendiente / generada. [02661]</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</si>
  <si>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2019.  Inversiones en La Palma, La Gomera y El Hierro. Aplicado en esta liquidación. [02662]</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</si>
  <si>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2019.  Inversiones en La Palma, La Gomera y El Hierro. Pendiente de aplicación en periodos futuros. [02663]</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</si>
  <si>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2020.  Inversiones en La Palma, La Gomera y El Hierro. Deducción pendiente / generada. [01214]</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</si>
  <si>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2020.  Inversiones en La Palma, La Gomera y El Hierro. Aplicado en esta liquidación. [01215]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</si>
  <si>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2020.  Inversiones en La Palma, La Gomera y El Hierro. Pendiente de aplicación en periodos futuros. [01216]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</si>
  <si>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2021.  Inversiones en La Palma, La Gomera y El Hierro. Deducción pendiente / generada. [02375]</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</si>
  <si>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2021. Inversiones en La Palma, La Gomera y El Hierro. Aplicado en esta liquidación. [02376]</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</si>
  <si>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2021.  Inversiones en La Palma, La Gomera y El Hierro. Pendiente de aplicación en periodos futuros. [02377]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</si>
  <si>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2022.  Inversiones en La Palma, La Gomera y El Hierro. Deducción pendiente / generada. [02837]</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</si>
  <si>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2022.  Inversiones en La Palma, La Gomera y El Hierro. Aplicado en esta liquidación. [02838]</t>
    </r>
  </si>
  <si>
    <r>
      <t xml:space="preserve">Deducciones totales trasladables a períodos siguientes:
(Deducciones del grupo + Deducciones pendientes de aplicación al incorporarse al grupo)  Deducciones inversión en Canarias con límites incrementados.  Ejercicio de generación. </t>
    </r>
    <r>
      <rPr>
        <sz val="9"/>
        <rFont val="Arial"/>
        <family val="2"/>
      </rPr>
      <t xml:space="preserve"> 2022.  Inversiones en La Palma, La Gomera y El Hierro. Pendiente de aplicación en periodos futuros. [02839]</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</si>
  <si>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Inversiones en La Palma, La Gomera y El Hierro. Deducción pendiente / generada. [01424]</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</si>
  <si>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 xml:space="preserve"> 2024</t>
    </r>
    <r>
      <rPr>
        <sz val="9"/>
        <rFont val="Arial"/>
        <family val="2"/>
      </rPr>
      <t>. Inversiones en La Palma, La Gomera y El Hierro. Aplicado en esta liquidación. [01425]</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</si>
  <si>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2024</t>
    </r>
    <r>
      <rPr>
        <sz val="9"/>
        <rFont val="Arial"/>
        <family val="2"/>
      </rPr>
      <t>.  Inversiones en La Palma, La Gomera y El Hierro. Pendiente de aplicación en periodos futuros. [01426]</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</si>
  <si>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Inversiones en La Palma, La Gomera y El Hierro. Deducción pendiente / generada. [02684]</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</si>
  <si>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Inversiones en La Palma, La Gomera y El Hierro. Aplicado en esta liquidación. [02685]</t>
    </r>
  </si>
  <si>
    <r>
      <t xml:space="preserve">Deducciones totales trasladables a períodos siguientes:
(Deducciones del grupo + Deducciones pendientes de aplicación al incorporarse al grupo)  Deducciones inversión en Canarias con límites incrementados.  Ejercicio de generación.  </t>
    </r>
    <r>
      <rPr>
        <sz val="9"/>
        <color rgb="FFFF0000"/>
        <rFont val="Arial"/>
        <family val="2"/>
      </rPr>
      <t>2025(*)</t>
    </r>
    <r>
      <rPr>
        <sz val="9"/>
        <rFont val="Arial"/>
        <family val="2"/>
      </rPr>
      <t>.  Inversiones en La Palma, La Gomera y El Hierro. Pendiente de aplicación en periodos futuros. [02686]</t>
    </r>
  </si>
  <si>
    <t>Deducciones totales trasladables a períodos siguientes:
(Deducciones del grupo + Deducciones pendientes de aplicación al incorporarse al grupo)  Deducciones inversión en Canarias con límites incrementados.  Ejercicio de generación.  2025.  Inversiones en La Palma, La Gomera y El Hierro. Deducción pendiente / generada. [01923]</t>
  </si>
  <si>
    <t>Deducciones totales trasladables a períodos siguientes:
(Deducciones del grupo + Deducciones pendientes de aplicación al incorporarse al grupo)  Deducciones inversión en Canarias con límites incrementados.  Ejercicio de generación.  2025.  Inversiones en La Palma, La Gomera y El Hierro. Aplicado en esta liquidación. [01924]</t>
  </si>
  <si>
    <t>Deducciones totales trasladables a períodos siguientes:
(Deducciones del grupo + Deducciones pendientes de aplicación al incorporarse al grupo)  Deducciones inversión en Canarias con límites incrementados.  Ejercicio de generación.  2025.  Inversiones en La Palma, La Gomera y El Hierro. Pendiente de aplicación en periodos futuros. [01925]</t>
  </si>
  <si>
    <r>
      <t xml:space="preserve">Deducciones totales trasladables a períodos siguientes:
(Deducciones del grupo + Deducciones pendientes de aplicación al incorporarse al grupo)INFORMACIÓN ADICIONAL PARA EL CÁLCULO DE LÍMITES DE DEDUCCIONES. Deducciones por investigación y desarrollo en Canarias generadas en el período impositivo. Ejercicio de generación </t>
    </r>
    <r>
      <rPr>
        <sz val="9"/>
        <color rgb="FFFF0000"/>
        <rFont val="Arial"/>
        <family val="2"/>
      </rPr>
      <t>2025</t>
    </r>
    <r>
      <rPr>
        <sz val="9"/>
        <rFont val="Arial"/>
        <family val="2"/>
      </rPr>
      <t xml:space="preserve">  [01217]</t>
    </r>
  </si>
  <si>
    <r>
      <t xml:space="preserve">Deducciones totales trasladables a períodos siguientes:
(Deducciones del grupo + Deducciones pendientes de aplicación al incorporarse al grupo) INFORMACIÓN ADICIONAL PARA EL CÁLCULO DE LÍMITES DE DEDUCCIONES. Deducción por innovación tecnológica en Canarias generadas en el período impositivo. Ejercicio de generación </t>
    </r>
    <r>
      <rPr>
        <sz val="9"/>
        <color rgb="FFFF0000"/>
        <rFont val="Arial"/>
        <family val="2"/>
      </rPr>
      <t>2025</t>
    </r>
    <r>
      <rPr>
        <sz val="9"/>
        <rFont val="Arial"/>
        <family val="2"/>
      </rPr>
      <t xml:space="preserve"> [01218]</t>
    </r>
  </si>
  <si>
    <r>
      <t xml:space="preserve">Deducciones totales trasladables a períodos siguientes:
(Deducciones del grupo + Deducciones pendientes de aplicación al incorporarse al grupo) INFORMACIÓN ADICIONAL PARA EL CÁLCULO DE LÍMITES DE DEDUCCIONES. Productor: deducción por producciones cinematográficas españolas en Canarias generada en el período impositivo.  Ejercicio de generación </t>
    </r>
    <r>
      <rPr>
        <sz val="9"/>
        <color rgb="FFFF0000"/>
        <rFont val="Arial"/>
        <family val="2"/>
      </rPr>
      <t>2025</t>
    </r>
    <r>
      <rPr>
        <sz val="9"/>
        <rFont val="Arial"/>
        <family val="2"/>
      </rPr>
      <t xml:space="preserve"> [02840]</t>
    </r>
  </si>
  <si>
    <r>
      <t xml:space="preserve">Deducciones totales trasladables a períodos siguientes:
(Deducciones del grupo + Deducciones pendientes de aplicación al incorporarse al grupo) INFORMACIÓN ADICIONAL PARA EL CÁLCULO DE LÍMITES DE DEDUCCIONES. Financiador: deducción por producciones cinematográficas españolas en Canarias generada en el período impositivo  Ejercicio de generación </t>
    </r>
    <r>
      <rPr>
        <sz val="9"/>
        <color rgb="FFFF0000"/>
        <rFont val="Arial"/>
        <family val="2"/>
      </rPr>
      <t>2025</t>
    </r>
    <r>
      <rPr>
        <sz val="9"/>
        <rFont val="Arial"/>
        <family val="2"/>
      </rPr>
      <t xml:space="preserve"> [02108]</t>
    </r>
  </si>
  <si>
    <r>
      <t xml:space="preserve"> Deducciones totales trasladables a períodos siguientes:
(Deducciones del grupo + Deducciones pendientes de aplicación al incorporarse al grupo)INFORMACIÓN ADICIONAL PARA EL CÁLCULO DE LÍMITES DE DEDUCCIONES.Productor: deducción por espectáculos en vivo de artes escénicas y musicales en Canarias generada en el período impositivo. Ejercicio de generación </t>
    </r>
    <r>
      <rPr>
        <sz val="9"/>
        <color rgb="FFFF0000"/>
        <rFont val="Arial"/>
        <family val="2"/>
      </rPr>
      <t>2025</t>
    </r>
    <r>
      <rPr>
        <sz val="9"/>
        <rFont val="Arial"/>
        <family val="2"/>
      </rPr>
      <t xml:space="preserve"> [02841]</t>
    </r>
  </si>
  <si>
    <r>
      <t xml:space="preserve">Deducciones totales trasladables a períodos siguientes:
(Deducciones del grupo + Deducciones pendientes de aplicación al incorporarse al grupo) INFORMACIÓN ADICIONAL PARA EL CÁLCULO DE LÍMITES DE DEDUCCIONES. Financiador: deducción por espectáculos en vivo de artes escénicas y musicales en Canarias generada en el período impositivo. </t>
    </r>
    <r>
      <rPr>
        <sz val="9"/>
        <color rgb="FFFF0000"/>
        <rFont val="Arial"/>
        <family val="2"/>
      </rPr>
      <t>2025</t>
    </r>
    <r>
      <rPr>
        <sz val="9"/>
        <rFont val="Arial"/>
        <family val="2"/>
      </rPr>
      <t xml:space="preserve"> [02109]</t>
    </r>
  </si>
  <si>
    <r>
      <t xml:space="preserve">Deducciones por producciones cinematográficas extranjeras en Canarias (art. 36.2 LIS y DA14 Ley 19/1994). Deducción pendiente/generada. Ejercicio de generación </t>
    </r>
    <r>
      <rPr>
        <sz val="9"/>
        <color rgb="FFFF0000"/>
        <rFont val="Arial"/>
        <family val="2"/>
      </rPr>
      <t>2024</t>
    </r>
    <r>
      <rPr>
        <sz val="9"/>
        <rFont val="Arial"/>
        <family val="2"/>
      </rPr>
      <t>. [01427]</t>
    </r>
  </si>
  <si>
    <r>
      <t xml:space="preserve">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t>
    </r>
    <r>
      <rPr>
        <sz val="9"/>
        <color rgb="FFFF0000"/>
        <rFont val="Arial"/>
        <family val="2"/>
      </rPr>
      <t>2024</t>
    </r>
    <r>
      <rPr>
        <sz val="9"/>
        <rFont val="Arial"/>
        <family val="2"/>
      </rPr>
      <t>. [01428]</t>
    </r>
  </si>
  <si>
    <r>
      <t xml:space="preserve">Deducciones totales trasladables a períodos siguientes:
(Deducciones del grupo + Deducciones pendientes de aplicación al incorporarse al grupo) Deducciones por producciones cinematográficas extranjeras en Canarias (art. 36.2 LIS y DA14 Ley 19/1994). Importe abonado por insuficiencia de cuota. Ejercicio de generación </t>
    </r>
    <r>
      <rPr>
        <sz val="9"/>
        <color rgb="FFFF0000"/>
        <rFont val="Arial"/>
        <family val="2"/>
      </rPr>
      <t>2024</t>
    </r>
    <r>
      <rPr>
        <sz val="9"/>
        <rFont val="Arial"/>
        <family val="2"/>
      </rPr>
      <t>. [01429]</t>
    </r>
  </si>
  <si>
    <r>
      <t xml:space="preserve">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t>
    </r>
    <r>
      <rPr>
        <sz val="9"/>
        <color rgb="FFFF0000"/>
        <rFont val="Arial"/>
        <family val="2"/>
      </rPr>
      <t>2024</t>
    </r>
    <r>
      <rPr>
        <sz val="9"/>
        <rFont val="Arial"/>
        <family val="2"/>
      </rPr>
      <t>. [01430]</t>
    </r>
  </si>
  <si>
    <r>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t>
    </r>
    <r>
      <rPr>
        <sz val="9"/>
        <color rgb="FFFF0000"/>
        <rFont val="Arial"/>
        <family val="2"/>
      </rPr>
      <t xml:space="preserve"> 2025(*)</t>
    </r>
    <r>
      <rPr>
        <sz val="9"/>
        <rFont val="Arial"/>
        <family val="2"/>
      </rPr>
      <t>. [02687]</t>
    </r>
  </si>
  <si>
    <r>
      <t xml:space="preserve">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t>
    </r>
    <r>
      <rPr>
        <sz val="9"/>
        <color rgb="FFFF0000"/>
        <rFont val="Arial"/>
        <family val="2"/>
      </rPr>
      <t>2025(*)</t>
    </r>
    <r>
      <rPr>
        <sz val="9"/>
        <rFont val="Arial"/>
        <family val="2"/>
      </rPr>
      <t>. [02688]</t>
    </r>
  </si>
  <si>
    <r>
      <t xml:space="preserve">Deducciones por producciones cinematográficas extranjeras en Canarias (art. 36.2 LIS y DA14 Ley 19/1994). Importe abonado por insuficiencia de cuota. Ejercicio de generación </t>
    </r>
    <r>
      <rPr>
        <sz val="9"/>
        <color rgb="FFFF0000"/>
        <rFont val="Arial"/>
        <family val="2"/>
      </rPr>
      <t>2025(*)</t>
    </r>
    <r>
      <rPr>
        <sz val="9"/>
        <rFont val="Arial"/>
        <family val="2"/>
      </rPr>
      <t>. [02689]</t>
    </r>
  </si>
  <si>
    <r>
      <t xml:space="preserve">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t>
    </r>
    <r>
      <rPr>
        <sz val="9"/>
        <color rgb="FFFF0000"/>
        <rFont val="Arial"/>
        <family val="2"/>
      </rPr>
      <t>2025(*)</t>
    </r>
    <r>
      <rPr>
        <sz val="9"/>
        <rFont val="Arial"/>
        <family val="2"/>
      </rPr>
      <t>. [02690]</t>
    </r>
  </si>
  <si>
    <t>Deducciones totales trasladables a períodos siguientes:
(Deducciones del grupo + Deducciones pendientes de aplicación al incorporarse al grupo) Deducciones por producciones cinematográficas extranjeras en Canarias (art. 36.2 LIS y DA14 Ley 19/1994). Deducción pendiente/generada. Ejercicio de generación 2025. [01926]</t>
  </si>
  <si>
    <t>Deducciones totales trasladables a períodos siguientes:
(Deducciones del grupo + Deducciones pendientes de aplicación al incorporarse al grupo) Deducciones por producciones cinematográficas extranjeras en Canarias (art. 36.2 LIS y DA14 Ley 19/1994). Aplicado en esta liquidación. Ejercicio de generación 2025. [01927]</t>
  </si>
  <si>
    <t>Deducciones por producciones cinematográficas extranjeras en Canarias (art. 36.2 LIS y DA14 Ley 19/1994). Importe abonado por insuficiencia de cuota. Ejercicio de generación 2025. [02387]</t>
  </si>
  <si>
    <t>Deducciones totales trasladables a períodos siguientes:
(Deducciones del grupo + Deducciones pendientes de aplicación al incorporarse al grupo) Deducciones por producciones cinematográficas extranjeras en Canarias (art. 36.2 LIS y DA14 Ley 19/1994). Pendiente de aplicación en períodos futuros. Ejercicio de generación 2025. [02388]</t>
  </si>
  <si>
    <r>
      <t>Deducciones DT 24ª.7 LIS, art. 42 RDLEG 4/2004.Ejercicio</t>
    </r>
    <r>
      <rPr>
        <sz val="9"/>
        <color rgb="FFFF0000"/>
        <rFont val="Arial"/>
        <family val="2"/>
      </rPr>
      <t xml:space="preserve"> 2024</t>
    </r>
    <r>
      <rPr>
        <sz val="9"/>
        <rFont val="Arial"/>
        <family val="2"/>
      </rPr>
      <t>.Deducc. pendiente [03566]</t>
    </r>
  </si>
  <si>
    <r>
      <t xml:space="preserve">Deducciones DT 24ª.7 LIS, art. 42 RDLEG 4/2004 Ejercicio </t>
    </r>
    <r>
      <rPr>
        <sz val="9"/>
        <color rgb="FFFF0000"/>
        <rFont val="Arial"/>
        <family val="2"/>
      </rPr>
      <t>2024</t>
    </r>
    <r>
      <rPr>
        <sz val="9"/>
        <rFont val="Arial"/>
        <family val="2"/>
      </rPr>
      <t>.Aplicado en esta liquidación [03567]</t>
    </r>
  </si>
  <si>
    <r>
      <t xml:space="preserve">Deducciones DT 24ª.7 LIS, art. 42 RDLEG 4/2004.Ejercicio </t>
    </r>
    <r>
      <rPr>
        <sz val="9"/>
        <color rgb="FFFF0000"/>
        <rFont val="Arial"/>
        <family val="2"/>
      </rPr>
      <t>2024</t>
    </r>
    <r>
      <rPr>
        <sz val="9"/>
        <rFont val="Arial"/>
        <family val="2"/>
      </rPr>
      <t>.Pendiente de aplicación en períodos futuros [03683]</t>
    </r>
  </si>
  <si>
    <t>Deducciones DT 24ª.7 LIS, art. 42 RDLEG 4/2004.Ejercicio 2025(*).Deducc. pendiente [01969]</t>
  </si>
  <si>
    <t>Deducciones DT 24ª.7 LIS, art. 42 RDLEG 4/2004 Ejercicio 2025(*).Aplicado en esta liquidación [01970]</t>
  </si>
  <si>
    <t>Deducciones DT 24ª.7 LIS, art. 42 RDLEG 4/2004.Ejercicio 2025(*).Pendiente de aplicación en períodos futuros [01971]</t>
  </si>
  <si>
    <r>
      <t xml:space="preserve">Deducciones DT 24ª.1 LIS.Periodificación  </t>
    </r>
    <r>
      <rPr>
        <sz val="9"/>
        <color rgb="FFFF0000"/>
        <rFont val="Arial"/>
        <family val="2"/>
      </rPr>
      <t>2024</t>
    </r>
    <r>
      <rPr>
        <sz val="9"/>
        <rFont val="Arial"/>
        <family val="2"/>
      </rPr>
      <t>. Deducc. pendiente [03684]</t>
    </r>
  </si>
  <si>
    <r>
      <t xml:space="preserve">Deducciones DT 24ª.1 LIS.Periodificación  </t>
    </r>
    <r>
      <rPr>
        <sz val="9"/>
        <color rgb="FFFF0000"/>
        <rFont val="Arial"/>
        <family val="2"/>
      </rPr>
      <t>2024</t>
    </r>
    <r>
      <rPr>
        <sz val="9"/>
        <rFont val="Arial"/>
        <family val="2"/>
      </rPr>
      <t>. Aplicado en esta liquidación [03685]</t>
    </r>
  </si>
  <si>
    <r>
      <t xml:space="preserve">Deducciones DT 24ª.1 LIS4.Periodificación  </t>
    </r>
    <r>
      <rPr>
        <sz val="9"/>
        <color rgb="FFFF0000"/>
        <rFont val="Arial"/>
        <family val="2"/>
      </rPr>
      <t>2024</t>
    </r>
    <r>
      <rPr>
        <sz val="9"/>
        <rFont val="Arial"/>
        <family val="2"/>
      </rPr>
      <t>. Pendiente de aplicación en períodos futuros [03686]</t>
    </r>
  </si>
  <si>
    <t>Deducciones DT 24ª.1 LIS.Periodificación  2025(*). Deducc. pendiente [02034]</t>
  </si>
  <si>
    <t>Deducciones DT 24ª.1 LIS.Periodificación  2025(*). Aplicado en esta liquidación [02035]</t>
  </si>
  <si>
    <t>Deducciones DT 24ª.1 LIS4.Periodificación  2025(*). Pendiente de aplicación en períodos futuros [02036]</t>
  </si>
  <si>
    <r>
      <t xml:space="preserve">Deducciones inversión en Canarias con límites incrementados.Activos fijos (Ley 20/1991)  </t>
    </r>
    <r>
      <rPr>
        <sz val="9"/>
        <color rgb="FFFF0000"/>
        <rFont val="Arial"/>
        <family val="2"/>
      </rPr>
      <t>2024</t>
    </r>
    <r>
      <rPr>
        <sz val="9"/>
        <rFont val="Arial"/>
        <family val="2"/>
      </rPr>
      <t xml:space="preserve"> .Deducc. pendiente [03687]</t>
    </r>
  </si>
  <si>
    <r>
      <t xml:space="preserve">Deducciones inversión en Canarias con límites incrementados.Activos fijos (Ley 20/1991)  </t>
    </r>
    <r>
      <rPr>
        <sz val="9"/>
        <color rgb="FFFF0000"/>
        <rFont val="Arial"/>
        <family val="2"/>
      </rPr>
      <t>2024</t>
    </r>
    <r>
      <rPr>
        <sz val="9"/>
        <rFont val="Arial"/>
        <family val="2"/>
      </rPr>
      <t>. Aplicado en esta liquidación [03688]</t>
    </r>
  </si>
  <si>
    <r>
      <t xml:space="preserve">Deducciones inversión en Canarias con límites incrementados.Activos fijos (Ley 20/1991)  </t>
    </r>
    <r>
      <rPr>
        <sz val="9"/>
        <color rgb="FFFF0000"/>
        <rFont val="Arial"/>
        <family val="2"/>
      </rPr>
      <t>2024</t>
    </r>
    <r>
      <rPr>
        <sz val="9"/>
        <rFont val="Arial"/>
        <family val="2"/>
      </rPr>
      <t>.Pendiente de aplicación en períodos futuros [03833]</t>
    </r>
  </si>
  <si>
    <t>Deducciones inversión en Canarias con límites incrementados.Activos fijos (Ley 20/1991)  2025(*) .Deducc. pendiente [02037]</t>
  </si>
  <si>
    <t>Deducciones inversión en Canarias con límites incrementados.Activos fijos (Ley 20/1991)  2025(*). Aplicado en esta liquidación [02038]</t>
  </si>
  <si>
    <t>Deducciones inversión en Canarias con límites incrementados.Activos fijos (Ley 20/1991)  2025(*).Pendiente de aplicación en períodos futuros [02040]</t>
  </si>
  <si>
    <t>Deducciones inversión en Canarias con límites incrementados.Activos fijos  en La Palma, La Gomera y El Hierro 2025(*).Deducc. pendiente [02041]</t>
  </si>
  <si>
    <t>Deducciones inversión en Canarias con límites incrementados.Activos fijos en La Palma, La Gomera y El Hierro 2025(*).Aplicado en esta liquidación [02053]</t>
  </si>
  <si>
    <t>Deducciones inversión en Canarias con límites incrementados.Activos fijos  en La Palma, La Gomera y El Hierro 2025(*). Pendiente de aplicación en períodos futuros. [02054]</t>
  </si>
  <si>
    <t>Deducciones inversión en Canarias con límites incrementados.Inversiones en Canarias (Ley 20/1991) 2023.Deducc. pendiente [05837]</t>
  </si>
  <si>
    <t>Deducciones inversión en Canarias con límites incrementados.Inversiones en Canarias (Ley 20/1991) 2023.Aplicado en esta liquidación [05838]</t>
  </si>
  <si>
    <t>Deducciones inversión en Canarias con límites incrementados.Inversiones en Canarias (Ley 20/1991) 2023.Pendiente de aplicación en períodos futuros [06461]</t>
  </si>
  <si>
    <r>
      <t xml:space="preserve">Deducciones inversión en Canarias con límites incrementados.Inversiones en Canarias (Ley 20/1991) </t>
    </r>
    <r>
      <rPr>
        <sz val="9"/>
        <color rgb="FFFF0000"/>
        <rFont val="Arial"/>
        <family val="2"/>
      </rPr>
      <t>2024</t>
    </r>
    <r>
      <rPr>
        <sz val="9"/>
        <rFont val="Arial"/>
        <family val="2"/>
      </rPr>
      <t>.Deducc. pendiente [03837]</t>
    </r>
  </si>
  <si>
    <r>
      <t xml:space="preserve">Deducciones inversión en Canarias con límites incrementados.Inversiones en Canarias (Ley 20/1991) </t>
    </r>
    <r>
      <rPr>
        <sz val="9"/>
        <color rgb="FFFF0000"/>
        <rFont val="Arial"/>
        <family val="2"/>
      </rPr>
      <t>2024</t>
    </r>
    <r>
      <rPr>
        <sz val="9"/>
        <rFont val="Arial"/>
        <family val="2"/>
      </rPr>
      <t>.Aplicado en esta liquidación [03838]</t>
    </r>
  </si>
  <si>
    <r>
      <t xml:space="preserve">Deducciones inversión en Canarias con límites incrementados.Inversiones en Canarias (Ley 20/1991) </t>
    </r>
    <r>
      <rPr>
        <sz val="9"/>
        <color rgb="FFFF0000"/>
        <rFont val="Arial"/>
        <family val="2"/>
      </rPr>
      <t>2024</t>
    </r>
    <r>
      <rPr>
        <sz val="9"/>
        <rFont val="Arial"/>
        <family val="2"/>
      </rPr>
      <t>.Pendiente de aplicación en períodos futuros [03839]</t>
    </r>
  </si>
  <si>
    <t>Deducciones inversión en Canarias con límites incrementados.Inversiones en Canarias (Ley 20/1991) 2025(*).Deducc. pendiente [02055]</t>
  </si>
  <si>
    <t>Deducciones inversión en Canarias con límites incrementados.Inversiones en Canarias (Ley 20/1991) 2025(*).Aplicado en esta liquidación [02056]</t>
  </si>
  <si>
    <t>Deducciones inversión en Canarias con límites incrementados.Inversiones en Canarias (Ley 20/1991) 2025(*).Pendiente de aplicación en períodos futuros [02057]</t>
  </si>
  <si>
    <r>
      <t xml:space="preserve">Deducciones inversión en Canarias con límites incrementados. Inversiones en La Palma, La Gomera y El Hierro </t>
    </r>
    <r>
      <rPr>
        <sz val="9"/>
        <color rgb="FFFF0000"/>
        <rFont val="Arial"/>
        <family val="2"/>
      </rPr>
      <t>2024</t>
    </r>
    <r>
      <rPr>
        <sz val="9"/>
        <rFont val="Arial"/>
        <family val="2"/>
      </rPr>
      <t>. Per ant.: Deducc pendiente [03840]</t>
    </r>
  </si>
  <si>
    <r>
      <t xml:space="preserve">Deducciones inversión en Canarias con límites incrementados. Inversiones en La Palma, La Gomera y El Hierro </t>
    </r>
    <r>
      <rPr>
        <sz val="9"/>
        <color rgb="FFFF0000"/>
        <rFont val="Arial"/>
        <family val="2"/>
      </rPr>
      <t>2024</t>
    </r>
    <r>
      <rPr>
        <sz val="9"/>
        <rFont val="Arial"/>
        <family val="2"/>
      </rPr>
      <t>.Aplicado en esta liquidación [03841]</t>
    </r>
  </si>
  <si>
    <r>
      <t xml:space="preserve">Deducciones inversión en Canarias con límites incrementados. Inversiones en La Palma, La Gomera y El Hierro </t>
    </r>
    <r>
      <rPr>
        <sz val="9"/>
        <color rgb="FFFF0000"/>
        <rFont val="Arial"/>
        <family val="2"/>
      </rPr>
      <t>2024</t>
    </r>
    <r>
      <rPr>
        <sz val="9"/>
        <rFont val="Arial"/>
        <family val="2"/>
      </rPr>
      <t>.Pediente de aplicación en períodos futuros [03861]</t>
    </r>
  </si>
  <si>
    <t>Deducciones inversión en Canarias con límites incrementados. Inversiones en La Palma, La Gomera y El Hierro 2025(*). Per ant.: Deducc pendiente [02068]</t>
  </si>
  <si>
    <t>Deducciones inversión en Canarias con límites incrementados. Inversiones en La Palma, La Gomera y El Hierro 2025(*).Aplicado en esta liquidación [02069]</t>
  </si>
  <si>
    <t>Deducciones inversión en Canarias con límites incrementados. Inversiones en La Palma, La Gomera y El Hierro 2025(*).Pediente de aplicación en períodos futuros [02070]</t>
  </si>
  <si>
    <t>Deducciones por producciones cinematográficas extranjeras en Canarias (art. 36.2 LIS y DA 14ª Ley 19/1994). Deducción pendiente/generada. Ejercicio de generación 2025(*). [02071]</t>
  </si>
  <si>
    <t>Deducciones por producciones cinematográficas extranjeras en Canarias (art. 36.2 LIS y DA 14ª Ley 19/1994). Aplicado en esta liquidación. Ejercicio de generación 2025(*). [02072]</t>
  </si>
  <si>
    <t>Deducciones por producciones cinematográficas extranjeras en Canarias (art. 36.2 LIS y DA 14ª Ley 19/1994). Importe abonado por insuficiencia de cuota. Ejercicio de generación 2025(*). [02073]</t>
  </si>
  <si>
    <t>Deducciones por producciones cinematográficas extranjeras en Canarias (art. 36.2 LIS y DA 14ª Ley 19/1994). Pendiente de aplicación en períodos futuros. Ejercicio de generación 2025(*). [02076]</t>
  </si>
  <si>
    <t>Deducciones individuales pendientes de aplicación al incorporarse al grupo o, en su caso, al grupo previo  (art. 71 LIS). INCN y Cuota íntegra. INCN &lt; 20 millones de euros</t>
  </si>
  <si>
    <t>Deducciones individuales pendientes de aplicación al incorporarse al grupo o, en su caso, al grupo previo  (art. 71 LIS). INCN y Cuota íntegra. INCN de al menos 20 millones de euros pero inferior a 60 millones de euros</t>
  </si>
  <si>
    <t>Deducciones individuales pendientes de aplicación al incorporarse al grupo o, en su caso, al grupo previo  (art. 71 LIS). INCN y Cuota íntegra. INCN de al menos 60 millones de euros</t>
  </si>
  <si>
    <r>
      <t xml:space="preserve">Deducciones DT 24ª.7 LIS, art. 42 RDLEG 4/2004.Ejercicio </t>
    </r>
    <r>
      <rPr>
        <sz val="9"/>
        <color rgb="FFFF0000"/>
        <rFont val="Arial"/>
        <family val="2"/>
      </rPr>
      <t>2024</t>
    </r>
    <r>
      <rPr>
        <sz val="9"/>
        <rFont val="Arial"/>
        <family val="2"/>
      </rPr>
      <t>.Deducc. pendiente [03866]</t>
    </r>
  </si>
  <si>
    <r>
      <t xml:space="preserve">Deducciones DT 24ª.7 LIS, art. 42 RDEG 4/2004.Ejercicio </t>
    </r>
    <r>
      <rPr>
        <sz val="9"/>
        <color rgb="FFFF0000"/>
        <rFont val="Arial"/>
        <family val="2"/>
      </rPr>
      <t>2024</t>
    </r>
    <r>
      <rPr>
        <sz val="9"/>
        <rFont val="Arial"/>
        <family val="2"/>
      </rPr>
      <t>. Aplicado en esta liquidación [03867]</t>
    </r>
  </si>
  <si>
    <r>
      <t xml:space="preserve">Deducciones DT 24ª.7 LIS, art. 42 RDLEG 4/2004.Ejercicio </t>
    </r>
    <r>
      <rPr>
        <sz val="9"/>
        <color rgb="FFFF0000"/>
        <rFont val="Arial"/>
        <family val="2"/>
      </rPr>
      <t>2024</t>
    </r>
    <r>
      <rPr>
        <sz val="9"/>
        <rFont val="Arial"/>
        <family val="2"/>
      </rPr>
      <t>.  Pendiente de aplicación en períodos futuros [03868]</t>
    </r>
  </si>
  <si>
    <t>Deducciones DT 24ª.7 LIS, art. 42 RDLEG 4/2004.Ejercicio 2025(*).Deducc. pendiente [02122]</t>
  </si>
  <si>
    <t>Deducciones DT 24ª.7 LIS, art. 42 RDEG 4/2004.Ejercicio 2025(*). Aplicado en esta liquidación [02123]</t>
  </si>
  <si>
    <t>Deducciones DT 24ª.7 LIS, art. 42 RDLEG 4/2004.Ejercicio 2025(*).  Pendiente de aplicación en períodos futuros [02124]</t>
  </si>
  <si>
    <r>
      <t xml:space="preserve">Deducciones DT 24ª.1 LIS .Periodificación </t>
    </r>
    <r>
      <rPr>
        <sz val="9"/>
        <color rgb="FFFF0000"/>
        <rFont val="Arial"/>
        <family val="2"/>
      </rPr>
      <t>2024</t>
    </r>
    <r>
      <rPr>
        <sz val="9"/>
        <rFont val="Arial"/>
        <family val="2"/>
      </rPr>
      <t>.Deducc. Pendiente [03869]</t>
    </r>
  </si>
  <si>
    <r>
      <t xml:space="preserve">Deducciones DT 24ª.1 LIS.Periodificación  </t>
    </r>
    <r>
      <rPr>
        <sz val="9"/>
        <color rgb="FFFF0000"/>
        <rFont val="Arial"/>
        <family val="2"/>
      </rPr>
      <t>2024</t>
    </r>
    <r>
      <rPr>
        <sz val="9"/>
        <rFont val="Arial"/>
        <family val="2"/>
      </rPr>
      <t>.Aplicado en esta liquidación [03870]</t>
    </r>
  </si>
  <si>
    <r>
      <t xml:space="preserve">Deducciones DT 24ª.1 LIS.Periodificación  </t>
    </r>
    <r>
      <rPr>
        <sz val="9"/>
        <color rgb="FFFF0000"/>
        <rFont val="Arial"/>
        <family val="2"/>
      </rPr>
      <t>2024</t>
    </r>
    <r>
      <rPr>
        <sz val="9"/>
        <rFont val="Arial"/>
        <family val="2"/>
      </rPr>
      <t>.Pendiente de aplicación en períodos futuros [03871]</t>
    </r>
  </si>
  <si>
    <t>Deducciones DT 24ª.1 LIS .Periodificación 2025(*).Deducc. Pendiente [02128]</t>
  </si>
  <si>
    <t>Deducciones DT 24ª.1 LIS.Periodificación  2025(*).Aplicado en esta liquidación [02129]</t>
  </si>
  <si>
    <t>Deducciones DT 24ª.1 LIS.Periodificación  2025(*).Pendiente de aplicación en períodos futuros [02130]</t>
  </si>
  <si>
    <r>
      <t xml:space="preserve">Deducciones inversión en canarias con límites incrementados.Activos fijos (Ley 20/1991)  </t>
    </r>
    <r>
      <rPr>
        <sz val="9"/>
        <color rgb="FFFF0000"/>
        <rFont val="Arial"/>
        <family val="2"/>
      </rPr>
      <t>2024</t>
    </r>
    <r>
      <rPr>
        <sz val="9"/>
        <rFont val="Arial"/>
        <family val="2"/>
      </rPr>
      <t>.Deducc. pendiente [03872]</t>
    </r>
  </si>
  <si>
    <r>
      <t xml:space="preserve">Deducciones inversión en canarias con límites incrementados.Activos fijos (Ley 20/1991)  </t>
    </r>
    <r>
      <rPr>
        <sz val="9"/>
        <color rgb="FFFF0000"/>
        <rFont val="Arial"/>
        <family val="2"/>
      </rPr>
      <t>2024</t>
    </r>
    <r>
      <rPr>
        <sz val="9"/>
        <rFont val="Arial"/>
        <family val="2"/>
      </rPr>
      <t>.Aplicado en esta liquidación [03896]</t>
    </r>
  </si>
  <si>
    <r>
      <t xml:space="preserve">Deducciones inversión en canarias con límites incrementados.Activos fijos (Ley 20/1991)  </t>
    </r>
    <r>
      <rPr>
        <sz val="9"/>
        <color rgb="FFFF0000"/>
        <rFont val="Arial"/>
        <family val="2"/>
      </rPr>
      <t>2024</t>
    </r>
    <r>
      <rPr>
        <sz val="9"/>
        <rFont val="Arial"/>
        <family val="2"/>
      </rPr>
      <t>. Pendiente de aplicación en períodos futuros [03897]</t>
    </r>
  </si>
  <si>
    <t>Deducciones inversión en canarias con límites incrementados.Activos fijos (Ley 20/1991)  2025(*).Deducc. pendiente [02140]</t>
  </si>
  <si>
    <t>Deducciones inversión en canarias con límites incrementados.Activos fijos (Ley 20/1991)  2025(*).Aplicado en esta liquidación [02141]</t>
  </si>
  <si>
    <t>Deducciones inversión en canarias con límites incrementados.Activos fijos (Ley 20/1991)  2025(*). Pendiente de aplicación en períodos futuros [02142]</t>
  </si>
  <si>
    <r>
      <t xml:space="preserve">Deducciones inversión en canarias con límites incrementados.Activos fijos en La Palma, La Gomera y El Hierro.  </t>
    </r>
    <r>
      <rPr>
        <sz val="9"/>
        <color rgb="FFFF0000"/>
        <rFont val="Arial"/>
        <family val="2"/>
      </rPr>
      <t>2024</t>
    </r>
    <r>
      <rPr>
        <sz val="9"/>
        <rFont val="Arial"/>
        <family val="2"/>
      </rPr>
      <t>.Deducc. pendiente [03898]</t>
    </r>
  </si>
  <si>
    <r>
      <t xml:space="preserve">Deducciones inversión en canarias con límites incrementados.Activos fijos en La Palma, La Gomera y El Hierro. </t>
    </r>
    <r>
      <rPr>
        <sz val="9"/>
        <color rgb="FFFF0000"/>
        <rFont val="Arial"/>
        <family val="2"/>
      </rPr>
      <t xml:space="preserve"> 2024</t>
    </r>
    <r>
      <rPr>
        <sz val="9"/>
        <rFont val="Arial"/>
        <family val="2"/>
      </rPr>
      <t>.Aplicado en esta liquidación [03899]</t>
    </r>
  </si>
  <si>
    <r>
      <t xml:space="preserve">Deducciones inversión en canarias con límites incrementados.Activos fijos en La Palma, La Gomera y El Hierro.  </t>
    </r>
    <r>
      <rPr>
        <sz val="9"/>
        <color rgb="FFFF0000"/>
        <rFont val="Arial"/>
        <family val="2"/>
      </rPr>
      <t>2024</t>
    </r>
    <r>
      <rPr>
        <sz val="9"/>
        <rFont val="Arial"/>
        <family val="2"/>
      </rPr>
      <t>.Pendiente de aplicación en períodos futuros [03900]</t>
    </r>
  </si>
  <si>
    <t>Deducciones inversión en canarias con límites incrementados.Activos fijos en La Palma, La Gomera y El Hierro.  2025(*).Deducc. pendiente [02162]</t>
  </si>
  <si>
    <t>Deducciones inversión en canarias con límites incrementados.Activos fijos en La Palma, La Gomera y El Hierro.  2025(*).Aplicado en esta liquidación [02163]</t>
  </si>
  <si>
    <t>Deducciones inversión en canarias con límites incrementados.Activos fijos en La Palma, La Gomera y El Hierro.  2025(*).Pendiente de aplicación en períodos futuros [02164]</t>
  </si>
  <si>
    <r>
      <t xml:space="preserve">Deducciones inversión en canarias con límites incrementados.Inversiones en Canarias (Ley 20/1991) </t>
    </r>
    <r>
      <rPr>
        <sz val="9"/>
        <color rgb="FFFF0000"/>
        <rFont val="Arial"/>
        <family val="2"/>
      </rPr>
      <t>2024</t>
    </r>
    <r>
      <rPr>
        <sz val="9"/>
        <rFont val="Arial"/>
        <family val="2"/>
      </rPr>
      <t>.Deducc. pendiente [03901]</t>
    </r>
  </si>
  <si>
    <r>
      <t xml:space="preserve">Deducciones inversión en canarias con límites incrementados.Inversiones en Canarias  (Ley 20/1991) </t>
    </r>
    <r>
      <rPr>
        <sz val="9"/>
        <color rgb="FFFF0000"/>
        <rFont val="Arial"/>
        <family val="2"/>
      </rPr>
      <t>2024</t>
    </r>
    <r>
      <rPr>
        <sz val="9"/>
        <rFont val="Arial"/>
        <family val="2"/>
      </rPr>
      <t>.Aplicado en esta liquidación [03902]</t>
    </r>
  </si>
  <si>
    <r>
      <t xml:space="preserve">Deducciones inversión en canarias con límites incrementados.Inversiones en Canarias  (Ley 20/1991) </t>
    </r>
    <r>
      <rPr>
        <sz val="9"/>
        <color rgb="FFFF0000"/>
        <rFont val="Arial"/>
        <family val="2"/>
      </rPr>
      <t>2024</t>
    </r>
    <r>
      <rPr>
        <sz val="9"/>
        <rFont val="Arial"/>
        <family val="2"/>
      </rPr>
      <t>.Pendiente de aplicación en períodos futuros [03926]</t>
    </r>
  </si>
  <si>
    <t>Deducciones inversión en canarias con límites incrementados.Inversiones en Canarias (Ley 20/1991) 2025(*).Deducc. pendiente [02165]</t>
  </si>
  <si>
    <t>Deducciones inversión en canarias con límites incrementados.Inversiones en Canarias  (Ley 20/1991) 2025(*).Aplicado en esta liquidación [02166]</t>
  </si>
  <si>
    <t>Deducciones inversión en canarias con límites incrementados.Inversiones en Canarias  (Ley 20/1991) 2025(*).Pendiente de aplicación en períodos futuros [02167]</t>
  </si>
  <si>
    <r>
      <t xml:space="preserve">Deducciones inversión en canarias con límites incrementados. Inversiones en La Palma, La Gomera y El Hierro. </t>
    </r>
    <r>
      <rPr>
        <sz val="9"/>
        <color rgb="FFFF0000"/>
        <rFont val="Arial"/>
        <family val="2"/>
      </rPr>
      <t>2024</t>
    </r>
    <r>
      <rPr>
        <sz val="9"/>
        <rFont val="Arial"/>
        <family val="2"/>
      </rPr>
      <t xml:space="preserve"> Deducc. pendiente [03927]</t>
    </r>
  </si>
  <si>
    <r>
      <t xml:space="preserve">Deducciones inversión en canarias con límites incrementados. Inversiones en La Palma, La Gomera y El Hierro. </t>
    </r>
    <r>
      <rPr>
        <sz val="9"/>
        <color rgb="FFFF0000"/>
        <rFont val="Arial"/>
        <family val="2"/>
      </rPr>
      <t>2024</t>
    </r>
    <r>
      <rPr>
        <sz val="9"/>
        <rFont val="Arial"/>
        <family val="2"/>
      </rPr>
      <t>.Aplicado en esta liquidación [03928]</t>
    </r>
  </si>
  <si>
    <r>
      <t xml:space="preserve">Deducciones inversión en canarias con límites incrementados. Inversiones en La Palma, La Gomera y El Hierro. </t>
    </r>
    <r>
      <rPr>
        <sz val="9"/>
        <color rgb="FFFF0000"/>
        <rFont val="Arial"/>
        <family val="2"/>
      </rPr>
      <t>2024</t>
    </r>
    <r>
      <rPr>
        <sz val="9"/>
        <rFont val="Arial"/>
        <family val="2"/>
      </rPr>
      <t>.Pendiente de aplicación en períodos futuros [03929]</t>
    </r>
  </si>
  <si>
    <t>Deducciones inversión en canarias con límites incrementados. Inversiones en La Palma, La Gomera y El Hierro. 2025(*) Deducc. pendiente [02183]</t>
  </si>
  <si>
    <t>Deducciones inversión en canarias con límites incrementados. Inversiones en La Palma, La Gomera y El Hierro. 2025(*).Aplicado en esta liquidación [02184]</t>
  </si>
  <si>
    <t>Deducciones inversión en canarias con límites incrementados. Inversiones en La Palma, La Gomera y El Hierro. 2025(*).Pendiente de aplicación en períodos futuros [02185]</t>
  </si>
  <si>
    <r>
      <t xml:space="preserve">Deducciones por producciones cinematográficas extranjeras en Canarias (art. 36.2 LIS y DA 14ª Ley 19/1994). Deducción pendiente/generada. Ejercicio de generación </t>
    </r>
    <r>
      <rPr>
        <sz val="9"/>
        <color rgb="FFFF0000"/>
        <rFont val="Arial"/>
        <family val="2"/>
      </rPr>
      <t>2024</t>
    </r>
    <r>
      <rPr>
        <sz val="9"/>
        <color theme="1"/>
        <rFont val="Arial"/>
        <family val="2"/>
      </rPr>
      <t>. [03930]</t>
    </r>
  </si>
  <si>
    <r>
      <t xml:space="preserve">Deducciones por producciones cinematográficas extranjeras en Canarias (art. 36.2 LIS y DA 14ª Ley 19/1994). Aplicado en esta liquidación. Ejercicio de generación </t>
    </r>
    <r>
      <rPr>
        <sz val="9"/>
        <color rgb="FFFF0000"/>
        <rFont val="Arial"/>
        <family val="2"/>
      </rPr>
      <t>2024</t>
    </r>
    <r>
      <rPr>
        <sz val="9"/>
        <color theme="1"/>
        <rFont val="Arial"/>
        <family val="2"/>
      </rPr>
      <t>. [03931]</t>
    </r>
  </si>
  <si>
    <r>
      <t xml:space="preserve">Deducciones por producciones cinematográficas extranjeras en Canarias (art. 36.2 LIS y DA 14ª Ley 19/1994). Importe abonado por insuficiencia de cuota. Ejercicio de generación </t>
    </r>
    <r>
      <rPr>
        <sz val="9"/>
        <color rgb="FFFF0000"/>
        <rFont val="Arial"/>
        <family val="2"/>
      </rPr>
      <t>2024</t>
    </r>
    <r>
      <rPr>
        <sz val="9"/>
        <color theme="1"/>
        <rFont val="Arial"/>
        <family val="2"/>
      </rPr>
      <t>. [03932]</t>
    </r>
  </si>
  <si>
    <r>
      <t xml:space="preserve">Deducciones por producciones cinematográficas extranjeras en Canarias (art. 36.2 LIS y DA 14ª Ley 19/1994). Pendiente de aplicación en períodos futuros. Ejercicio de generación </t>
    </r>
    <r>
      <rPr>
        <sz val="9"/>
        <color rgb="FFFF0000"/>
        <rFont val="Arial"/>
        <family val="2"/>
      </rPr>
      <t>2024</t>
    </r>
    <r>
      <rPr>
        <sz val="9"/>
        <color theme="1"/>
        <rFont val="Arial"/>
        <family val="2"/>
      </rPr>
      <t>. [04141]</t>
    </r>
  </si>
  <si>
    <t>Deducciones por producciones cinematográficas extranjeras en Canarias (art. 36.2 LIS y DA 14ª Ley 19/1994). Deducción pendiente/generada. Ejercicio de generación 2025(*). [02104]</t>
  </si>
  <si>
    <t>Deducciones por producciones cinematográficas extranjeras en Canarias (art. 36.2 LIS y DA 14ª Ley 19/1994). Aplicado en esta liquidación. Ejercicio de generación 2025(*). [02105]</t>
  </si>
  <si>
    <t>Deducciones por producciones cinematográficas extranjeras en Canarias (art. 36.2 LIS y DA 14ª Ley 19/1994). Importe abonado por insuficiencia de cuota. Ejercicio de generación 2025(*). [02186]</t>
  </si>
  <si>
    <t>Deducciones por producciones cinematográficas extranjeras en Canarias (art. 36.2 LIS y DA 14ª Ley 19/1994). Pendiente de aplicación en períodos futuros. Ejercicio de generación 2025(*). [02187]</t>
  </si>
  <si>
    <r>
      <t xml:space="preserve">Deducciones DT 24ª.7 LIS, art. 42 RDLEG 4/2004 .Ejercicio </t>
    </r>
    <r>
      <rPr>
        <sz val="9"/>
        <color rgb="FFFF0000"/>
        <rFont val="Arial"/>
        <family val="2"/>
      </rPr>
      <t>2024</t>
    </r>
    <r>
      <rPr>
        <sz val="9"/>
        <rFont val="Arial"/>
        <family val="2"/>
      </rPr>
      <t>. Pendiente de aplicación. Per. ant.: Deducc. pendiente [04142]</t>
    </r>
  </si>
  <si>
    <r>
      <t xml:space="preserve">Deducciones DT 24ª.7 LIS, art. 42 RDLEG 4/2004 .Ejercicio </t>
    </r>
    <r>
      <rPr>
        <sz val="9"/>
        <color rgb="FFFF0000"/>
        <rFont val="Arial"/>
        <family val="2"/>
      </rPr>
      <t>2024</t>
    </r>
    <r>
      <rPr>
        <sz val="9"/>
        <rFont val="Arial"/>
        <family val="2"/>
      </rPr>
      <t>. Aplicado en esta liquidación [04143]</t>
    </r>
  </si>
  <si>
    <r>
      <t xml:space="preserve">Deducciones DT 24ª.7 LIS, art. 42 RDLEG 4/2004 .Ejercicio </t>
    </r>
    <r>
      <rPr>
        <sz val="9"/>
        <color rgb="FFFF0000"/>
        <rFont val="Arial"/>
        <family val="2"/>
      </rPr>
      <t>2024</t>
    </r>
    <r>
      <rPr>
        <sz val="9"/>
        <rFont val="Arial"/>
        <family val="2"/>
      </rPr>
      <t>. Pendiente de aplicación en períodos futuros [04144]</t>
    </r>
  </si>
  <si>
    <t>Deducciones DT 24ª.7 LIS, art. 42 RDLEG 4/2004 .Ejercicio 2025(*). Pendiente de aplicación. Per. ant.: Deducc. pendiente [02233]</t>
  </si>
  <si>
    <t>Deducciones DT 24ª.7 LIS, art. 42 RDLEG 4/2004 .Ejercicio 2025(*). Aplicado en esta liquidación [02234]</t>
  </si>
  <si>
    <t>Deducciones DT 24ª.7 LIS, art. 42 RDLEG 4/2004 .Ejercicio 2025(*). Pendiente de aplicación en períodos futuros [02235]</t>
  </si>
  <si>
    <r>
      <t xml:space="preserve">Deducciones DT 24ª.1 LIS.Periodificación </t>
    </r>
    <r>
      <rPr>
        <sz val="9"/>
        <color rgb="FFFF0000"/>
        <rFont val="Arial"/>
        <family val="2"/>
      </rPr>
      <t>2024</t>
    </r>
    <r>
      <rPr>
        <sz val="9"/>
        <rFont val="Arial"/>
        <family val="2"/>
      </rPr>
      <t>.Per. ant.: Deducc. pendiente [04145]</t>
    </r>
  </si>
  <si>
    <r>
      <t xml:space="preserve">Deducciones DT 24ª.1 LIS.Periodificación  </t>
    </r>
    <r>
      <rPr>
        <sz val="9"/>
        <color rgb="FFFF0000"/>
        <rFont val="Arial"/>
        <family val="2"/>
      </rPr>
      <t>2024</t>
    </r>
    <r>
      <rPr>
        <sz val="9"/>
        <rFont val="Arial"/>
        <family val="2"/>
      </rPr>
      <t>.Aplicado en esta liquidación [04146]</t>
    </r>
  </si>
  <si>
    <r>
      <t xml:space="preserve">Deducciones DT 24ª.1 LIS.Periodificación  </t>
    </r>
    <r>
      <rPr>
        <sz val="9"/>
        <color rgb="FFFF0000"/>
        <rFont val="Arial"/>
        <family val="2"/>
      </rPr>
      <t>2024</t>
    </r>
    <r>
      <rPr>
        <sz val="9"/>
        <rFont val="Arial"/>
        <family val="2"/>
      </rPr>
      <t>.Pendiente de aplicación en períodos futuros [04187]</t>
    </r>
  </si>
  <si>
    <t>Deducciones DT 24ª.1 LIS.Periodificación 2025(*).Per. ant.: Deducc. pendiente [02248]</t>
  </si>
  <si>
    <t>Deducciones DT 24ª.1 LIS.Periodificación  2025(*).Aplicado en esta liquidación [02249]</t>
  </si>
  <si>
    <t>Deducciones DT 24ª.1 LIS.Periodificación  2025(*).Pendiente de aplicación en períodos futuros [02269]</t>
  </si>
  <si>
    <r>
      <t xml:space="preserve">Deducciones inversión en Canarias con límites incrementados.Activos fijos  </t>
    </r>
    <r>
      <rPr>
        <sz val="9"/>
        <color rgb="FFFF0000"/>
        <rFont val="Arial"/>
        <family val="2"/>
      </rPr>
      <t>2024</t>
    </r>
    <r>
      <rPr>
        <sz val="9"/>
        <rFont val="Arial"/>
        <family val="2"/>
      </rPr>
      <t>.Per. ant.: Deducc. pendiente [04188]</t>
    </r>
  </si>
  <si>
    <r>
      <t xml:space="preserve">Deducciones inversión en Canarias con límites incrementados.Activos fijos  </t>
    </r>
    <r>
      <rPr>
        <sz val="9"/>
        <color rgb="FFFF0000"/>
        <rFont val="Arial"/>
        <family val="2"/>
      </rPr>
      <t>2024</t>
    </r>
    <r>
      <rPr>
        <sz val="9"/>
        <rFont val="Arial"/>
        <family val="2"/>
      </rPr>
      <t>.Aplicado en esta liquidación [04189]</t>
    </r>
  </si>
  <si>
    <r>
      <t xml:space="preserve">Deducciones inversión en Canarias con límites incrementados.Activos fijos  </t>
    </r>
    <r>
      <rPr>
        <sz val="9"/>
        <color rgb="FFFF0000"/>
        <rFont val="Arial"/>
        <family val="2"/>
      </rPr>
      <t>2024</t>
    </r>
    <r>
      <rPr>
        <sz val="9"/>
        <rFont val="Arial"/>
        <family val="2"/>
      </rPr>
      <t>.Pendiente de aplicación en períodos futuros [04190]</t>
    </r>
  </si>
  <si>
    <t>Deducciones inversión en Canarias con límites incrementados.Activos fijos  2025(*).Per. ant.: Deducc. pendiente [02279]</t>
  </si>
  <si>
    <t>Deducciones inversión en Canarias con límites incrementados.Activos fijos  2025(*).Aplicado en esta liquidación [02283]</t>
  </si>
  <si>
    <t>Deducciones inversión en Canarias con límites incrementados.Activos fijos  2025(*).Pendiente de aplicación en períodos futuros [02289]</t>
  </si>
  <si>
    <r>
      <t xml:space="preserve">Deducciones inversión en Canarias con límites incrementados.Activos fijos en La Palma, La Gomera y El Hierro </t>
    </r>
    <r>
      <rPr>
        <sz val="9"/>
        <color rgb="FFFF0000"/>
        <rFont val="Arial"/>
        <family val="2"/>
      </rPr>
      <t>2024</t>
    </r>
    <r>
      <rPr>
        <sz val="9"/>
        <rFont val="Arial"/>
        <family val="2"/>
      </rPr>
      <t>.Per. ant.: Deducc. pendiente [04191]</t>
    </r>
  </si>
  <si>
    <r>
      <t xml:space="preserve">Deducciones inversión en Canarias con límites incrementados.Activos fijos en La Palma, La Gomera y El Hierro  </t>
    </r>
    <r>
      <rPr>
        <sz val="9"/>
        <color rgb="FFFF0000"/>
        <rFont val="Arial"/>
        <family val="2"/>
      </rPr>
      <t>2024</t>
    </r>
    <r>
      <rPr>
        <sz val="9"/>
        <rFont val="Arial"/>
        <family val="2"/>
      </rPr>
      <t>.Aplicado en esta liquidación [04192]</t>
    </r>
  </si>
  <si>
    <r>
      <t xml:space="preserve">Deducciones inversión en Canarias con límites incrementados.Activos fijos en La Palma, La Gomera y El Hierro </t>
    </r>
    <r>
      <rPr>
        <sz val="9"/>
        <color rgb="FFFF0000"/>
        <rFont val="Arial"/>
        <family val="2"/>
      </rPr>
      <t>2024</t>
    </r>
    <r>
      <rPr>
        <sz val="9"/>
        <rFont val="Arial"/>
        <family val="2"/>
      </rPr>
      <t>.Pendiente de aplicación en períodos futuros [04386]</t>
    </r>
  </si>
  <si>
    <t>Deducciones inversión en Canarias con límites incrementados.Activos fijos en La Palma, La Gomera y El Hierro 2025(*).Per. ant.: Deducc. pendiente [02301]</t>
  </si>
  <si>
    <t>Deducciones inversión en Canarias con límites incrementados.Activos fijos en La Palma, La Gomera y El Hierro  2025(*).Aplicado en esta liquidación [02310]</t>
  </si>
  <si>
    <t>Deducciones inversión en Canarias con límites incrementados.Activos fijos en La Palma, La Gomera y El Hierro 2025(*).Pendiente de aplicación en períodos futuros [02340]</t>
  </si>
  <si>
    <r>
      <t xml:space="preserve">Deducciones inversión en Canarias con límites incrementados.Inversiones en Canarias (Ley 20/1991)  </t>
    </r>
    <r>
      <rPr>
        <sz val="9"/>
        <color rgb="FFFF0000"/>
        <rFont val="Arial"/>
        <family val="2"/>
      </rPr>
      <t>2024</t>
    </r>
    <r>
      <rPr>
        <sz val="9"/>
        <rFont val="Arial"/>
        <family val="2"/>
      </rPr>
      <t>.Per. ant.: Deducc. pendiente [04387]</t>
    </r>
  </si>
  <si>
    <r>
      <t xml:space="preserve">Deducciones inversión en Canarias con límites incrementados.Inversiones en Canarias (Ley 20/1991)  </t>
    </r>
    <r>
      <rPr>
        <sz val="9"/>
        <color rgb="FFFF0000"/>
        <rFont val="Arial"/>
        <family val="2"/>
      </rPr>
      <t>2024</t>
    </r>
    <r>
      <rPr>
        <sz val="9"/>
        <rFont val="Arial"/>
        <family val="2"/>
      </rPr>
      <t>.Aplicado en esta liquidación [04388]</t>
    </r>
  </si>
  <si>
    <r>
      <t xml:space="preserve">Deducciones inversión en Canarias con límites incrementados.Inversiones en Canarias (Ley 20/1991)  </t>
    </r>
    <r>
      <rPr>
        <sz val="9"/>
        <color rgb="FFFF0000"/>
        <rFont val="Arial"/>
        <family val="2"/>
      </rPr>
      <t>2024</t>
    </r>
    <r>
      <rPr>
        <sz val="9"/>
        <rFont val="Arial"/>
        <family val="2"/>
      </rPr>
      <t>.Pendiente de aplicación en períodos futuros [04389]</t>
    </r>
  </si>
  <si>
    <t>Deducciones inversión en Canarias con límites incrementados.Inversiones en Canarias (Ley 20/1991)  2025(*).Per. ant.: Deducc. pendiente [02341]</t>
  </si>
  <si>
    <t>Deducciones inversión en Canarias con límites incrementados.Inversiones en Canarias (Ley 20/1991)  2025(*).Aplicado en esta liquidación [02342]</t>
  </si>
  <si>
    <t>Deducciones inversión en Canarias con límites incrementados.Inversiones en Canarias (Ley 20/1991)  2025(*).Pendiente de aplicación en períodos futuros [02170]</t>
  </si>
  <si>
    <r>
      <t xml:space="preserve">Deducciones inversión en Canarias con límites incrementados. Inversiones en La Palma, La Gomera y El Hierro </t>
    </r>
    <r>
      <rPr>
        <sz val="9"/>
        <color rgb="FFFF0000"/>
        <rFont val="Arial"/>
        <family val="2"/>
      </rPr>
      <t>2024</t>
    </r>
    <r>
      <rPr>
        <sz val="9"/>
        <rFont val="Arial"/>
        <family val="2"/>
      </rPr>
      <t>. Per. ant.: Deducc. pendiente [04390]</t>
    </r>
  </si>
  <si>
    <r>
      <t xml:space="preserve">Deducciones inversión en Canarias con límites incrementados. Inversiones en La Palma, La Gomera y El Hierro </t>
    </r>
    <r>
      <rPr>
        <sz val="9"/>
        <color rgb="FFFF0000"/>
        <rFont val="Arial"/>
        <family val="2"/>
      </rPr>
      <t>2024</t>
    </r>
    <r>
      <rPr>
        <sz val="9"/>
        <rFont val="Arial"/>
        <family val="2"/>
      </rPr>
      <t>. Aplicado en esta liquidación [04391]</t>
    </r>
  </si>
  <si>
    <r>
      <t xml:space="preserve">Deducciones inversión en Canarias con límites incrementados. Inversiones en La Palma, La Gomera y El Hierro </t>
    </r>
    <r>
      <rPr>
        <sz val="9"/>
        <color rgb="FFFF0000"/>
        <rFont val="Arial"/>
        <family val="2"/>
      </rPr>
      <t>2024</t>
    </r>
    <r>
      <rPr>
        <sz val="9"/>
        <rFont val="Arial"/>
        <family val="2"/>
      </rPr>
      <t>. Pendiente de aplicación en períodos futuros [04392]</t>
    </r>
  </si>
  <si>
    <t>Deducciones inversión en Canarias con límites incrementados. Inversiones en La Palma, La Gomera y El Hierro 2025(*). Per. ant.: Deducc. pendiente [02363]</t>
  </si>
  <si>
    <t>Deducciones inversión en Canarias con límites incrementados. Inversiones en La Palma, La Gomera y El Hierro 2025(*). Aplicado en esta liquidación [02364]</t>
  </si>
  <si>
    <t>Deducciones inversión en Canarias con límites incrementados. Inversiones en La Palma, La Gomera y El Hierro 2025(*). Pendiente de aplicación en períodos futuros [02365]</t>
  </si>
  <si>
    <r>
      <t xml:space="preserve">Deducciones por producciones cinematográficas extranjeras en Canarias (art. 36.2 LIS y DA 14ª Ley 19/1994). Deducción pendiente/generada. Ejercicio de generación </t>
    </r>
    <r>
      <rPr>
        <sz val="9"/>
        <color rgb="FFFF0000"/>
        <rFont val="Arial"/>
        <family val="2"/>
      </rPr>
      <t>2024</t>
    </r>
    <r>
      <rPr>
        <sz val="9"/>
        <color theme="1"/>
        <rFont val="Arial"/>
        <family val="2"/>
      </rPr>
      <t>. [04419]</t>
    </r>
  </si>
  <si>
    <r>
      <t xml:space="preserve">Deducciones por producciones cinematográficas extranjeras en Canarias (art. 36.2 LIS y DA 14ª Ley 19/1994). Aplicado en esta liquidación. Ejercicio de generación </t>
    </r>
    <r>
      <rPr>
        <sz val="9"/>
        <color rgb="FFFF0000"/>
        <rFont val="Arial"/>
        <family val="2"/>
      </rPr>
      <t>2024</t>
    </r>
    <r>
      <rPr>
        <sz val="9"/>
        <color theme="1"/>
        <rFont val="Arial"/>
        <family val="2"/>
      </rPr>
      <t>. [04420]</t>
    </r>
  </si>
  <si>
    <r>
      <t xml:space="preserve">Deducciones por producciones cinematográficas extranjeras en Canarias (art. 36.2 LIS y DA 14ª Ley 19/1994). Importe abonado por insuficiencia de cuota. Ejercicio de generación </t>
    </r>
    <r>
      <rPr>
        <sz val="9"/>
        <color rgb="FFFF0000"/>
        <rFont val="Arial"/>
        <family val="2"/>
      </rPr>
      <t>2024</t>
    </r>
    <r>
      <rPr>
        <sz val="9"/>
        <color theme="1"/>
        <rFont val="Arial"/>
        <family val="2"/>
      </rPr>
      <t>. [04421]</t>
    </r>
  </si>
  <si>
    <r>
      <t xml:space="preserve">Deducciones por producciones cinematográficas extranjeras en Canarias (art. 36.2 LIS y DA 14ª Ley 19/1994). Pendiente de aplicación en períodos futuros. Ejercicio de generación </t>
    </r>
    <r>
      <rPr>
        <sz val="9"/>
        <color rgb="FFFF0000"/>
        <rFont val="Arial"/>
        <family val="2"/>
      </rPr>
      <t>2024</t>
    </r>
    <r>
      <rPr>
        <sz val="9"/>
        <color theme="1"/>
        <rFont val="Arial"/>
        <family val="2"/>
      </rPr>
      <t>. [04422]</t>
    </r>
  </si>
  <si>
    <t>Deducciones por producciones cinematográficas extranjeras en Canarias (art. 36.2 LIS y DA 14ª Ley 19/1994). Deducción pendiente/generada. Ejercicio de generación 2024. [02375]</t>
  </si>
  <si>
    <t>Deducciones por producciones cinematográficas extranjeras en Canarias (art. 36.2 LIS y DA 14ª Ley 19/1994). Aplicado en esta liquidación. Ejercicio de generación 2024. [02376]</t>
  </si>
  <si>
    <t>Deducciones por producciones cinematográficas extranjeras en Canarias (art. 36.2 LIS y DA 14ª Ley 19/1994). Importe abonado por insuficiencia de cuota. Ejercicio de generación 2024. [02407]</t>
  </si>
  <si>
    <t>Deducciones por producciones cinematográficas extranjeras en Canarias (art. 36.2 LIS y DA 14ª Ley 19/1994). Pendiente de aplicación en períodos futuros. Ejercicio de generación 2024. [02408]</t>
  </si>
  <si>
    <t>Deducciones del grupo. Deducciones para incentivar determinadas actividades (Cap. IV Tít VI, DT 24ª.3 LIS y art. 27.3 primero Ley 49/2002). Deducciones generadas en períodos anteriores. Ejercicio 2025(*): Suma de deducciones excepto I+D+i y TAP. Deducción pendiente / generada [02427]</t>
  </si>
  <si>
    <t>Deducciones del grupo. Deducciones para incentivar determinadas actividades (Cap. IV Tít VI, DT 24ª.3 LIS y art. 27.3 primero Ley 49/2002). Deducciones generadas en períodos anteriores. Ejercicio 2025(*): Suma de deducciones excepto I+D+i y TAP. Aplicado en esta liquidación [02428]</t>
  </si>
  <si>
    <t>Deducciones del grupo. Deducciones para incentivar determinadas actividades (Cap. IV Tít VI, DT 24ª.3 LIS y art. 27.3 primero Ley 49/2002). Deducciones generadas en períodos anteriores. Ejercicio 2025(*): Suma de deducciones excepto I+D+i y TAP. Pendiente de aplicación en períodos futuros [02429]</t>
  </si>
  <si>
    <t>Deducciones del grupo. Deducciones para incentivar determinadas actividades (Cap. IV Tít VI, DT 24ª.3 LIS y art. 27.3 primero Ley 49/2002). Deducciones generadas en períodos anteriores. Ejercicio 2025(*): Investigación y desarrollo (CT). Deducción pendiente / generada [02453]</t>
  </si>
  <si>
    <t>Deducciones del grupo. Deducciones para incentivar determinadas actividades (Cap. IV Tít VI, DT 24ª.3 LIS y art. 27.3 primero Ley 49/2002). Deducciones generadas en períodos anteriores. Ejercicio 2025(*): Investigación y desarrollo (CT). Aplicado en esta liquidación [02454]</t>
  </si>
  <si>
    <t>Deducciones del grupo. Deducciones para incentivar determinadas actividades (Cap. IV Tít VI, DT 24ª.3 LIS y art. 27.3 primero Ley 49/2002). Deducciones generadas en períodos anteriores. Ejercicio 2025: Investigación y desarrollo (CT). Pendiente de aplicación en períodos futuros [02455]</t>
  </si>
  <si>
    <t>Deducciones del grupo. Deducciones para incentivar determinadas actividades (Cap. IV Tít VI, DT 24ª.3 LIS y art. 27.3 primero Ley 49/2002). Deducciones generadas en períodos anteriores. Ejercicio 2025(*): Innovación tecnológica (IT). Deducción pendiente / generada [02456]</t>
  </si>
  <si>
    <t>Deducciones del grupo. Deducciones para incentivar determinadas actividades (Cap. IV Tít VI, DT 24ª.3 LIS y art. 27.3 primero Ley 49/2002). Deducciones generadas en períodos anteriores. Ejercicio 2025(*): Innovación tecnológica (IT). Aplicado en esta liquidación [02457]</t>
  </si>
  <si>
    <t>Deducciones del grupo. Deducciones para incentivar determinadas actividades (Cap. IV Tít VI, DT 24ª.3 LIS y art. 27.3 primero Ley 49/2002). Deducciones generadas en períodos anteriores. Ejercicio 2025(*): Innovación tecnológica (IT). Pendiente de aplicación en períodos futuros [02409]</t>
  </si>
  <si>
    <t>Deducciones del grupo. Deducciones para incentivar determinadas actividades (Cap. IV Tít VI, DT 24ª.3 LIS y art. 27.3 primero Ley 49/2002). Deducciones generadas en períodos anteriores. Ejercicio 2025(*): Inversiones en territ. África Occidental y gastos de propaganda y publicidad(art. 27 bis Ley 19/1994) (TAP). Deducción pendiente / generada [02480]</t>
  </si>
  <si>
    <t>Deducciones del grupo. Deducciones para incentivar determinadas actividades (Cap. IV Tít VI, DT 24ª.3 LIS y art. 27.3 primero Ley 49/2002). Deducciones generadas en períodos anteriores. Ejercicio 2025(*): Inversiones en territ. África Occidental y gastos de propaganda y publicidad(art. 27 bis Ley 19/1994) (TAP). Aplicado en esta liquidación [02481]</t>
  </si>
  <si>
    <t>Deducciones del grupo. Deducciones para incentivar determinadas actividades (Cap. IV Tít VI, DT 24ª.3 LIS y art. 27.3 primero Ley 49/2002). Deducciones generadas en períodos anteriores. Ejercicio 2025(*): Inversiones en territ. África Occidental y gastos de propaganda y publicidad(art. 27 bis Ley 19/1994) (TAP). Pendiente de aplicación en períodos futuros [02482]</t>
  </si>
  <si>
    <t>Deducciones del grupo. Deducciones para incentivar determinadas actividades (Cap IV Tít VI, DT 24ª.3 LIS y art 27.3 primero Ley 49/2002). Deducciones relativas a programas de apoyo a acontecimientos de excepcional interés público (art. 27.3 primero Ley 49/2002).. Ejercicio 2025. Barcelona Music Lab. El Futuro de la Música (BM). Deducción pendiente / generada [02513]</t>
  </si>
  <si>
    <t>Deducciones del grupo. Deducciones para incentivar determinadas actividades (Cap IV Tít VI, DT 24ª.3 LIS y art 27.3 primero Ley 49/2002). Deducciones relativas a programas de apoyo a acontecimientos de excepcional interés público (art. 27.3 primero Ley 49/2002). Ejercicio 2025.Barcelona Music Lab. El Futuro de la Música (BM). Aplicado en esta liquidación [02514]</t>
  </si>
  <si>
    <t>Deducciones del grupo. Deducciones para incentivar determinadas actividades (Cap IV Tít VI, DT 24ª.3 LIS y art 27.3 primero Ley 49/2002). Deducciones relativas a programas de apoyo a acontecimientos de excepcional interés público (art. 27.3 primero Ley 49/2002). Ejercicio 2025. Barcelona Music Lab. El Futuro de la Música (BM). Pendiente de aplicación en períodos futuros [02515]</t>
  </si>
  <si>
    <t>Deducciones del grupo. Deducciones para incentivar determinadas actividades (Cap IV Tít VI, DT 24ª.3 LIS y art 27.3 primero Ley 49/2002). Deducciones relativas a programas de apoyo a acontecimientos de excepcional interés público (art. 27.3 primero Ley 49/2002).. Ejercicio 2025. Primavera Sound, created in Barcelona (PSB). Deducción pendiente / generada [02546]</t>
  </si>
  <si>
    <t>Deducciones del grupo. Deducciones para incentivar determinadas actividades (Cap IV Tít VI, DT 24ª.3 LIS y art 27.3 primero Ley 49/2002). Deducciones relativas a programas de apoyo a acontecimientos de excepcional interés público (art. 27.3 primero Ley 49/2002). Primavera Sound, created in Barcelona (PSB). Aplicado en esta liquidación [02547]</t>
  </si>
  <si>
    <t>Deducciones del grupo. Deducciones para incentivar determinadas actividades (Cap IV Tít VI, DT 24ª.3 LIS y art 27.3 primero Ley 49/2002). Deducciones relativas a programas de apoyo a acontecimientos de excepcional interés público (art. 27.3 primero Ley 49/2002). Ejercicio 2025.Primavera Sound, created in Barcelona (PSB). Pendiente de aplicación en períodos futuros [02548]</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</si>
  <si>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 (T).. Deducción pendiente / generada [02571]</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</si>
  <si>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 (T).. Aplicado en esta liquidación [02572]</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</si>
  <si>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 (T).. Pendiente de aplicación en períodos futuros [02573]</t>
  </si>
  <si>
    <t>Deducciones del grupo. Deducciones para incentivar determinadas actividades (Cap IV Tít VI, DT 24ª.3 LIS y art 27.3 primero Ley 49/2002). Deducciones relativas a programas de apoyo a acontecimientos de excepcional interés público (art. 27.3 primero Ley 49/2002).. Ejercicio 2025. Eduardo Chillida 100 años (EC). Deducción pendiente / generada [02593]</t>
  </si>
  <si>
    <t>Deducciones del grupo. Deducciones para incentivar determinadas actividades (Cap IV Tít VI, DT 24ª.3 LIS y art 27.3 primero Ley 49/2002). Deducciones relativas a programas de apoyo a acontecimientos de excepcional interés público (art. 27.3 primero Ley 49/2002). Ejercicio 2025.Eduardo Chillida 100 años (EC). Aplicado en esta liquidación [02594]</t>
  </si>
  <si>
    <t>Deducciones del grupo. Deducciones para incentivar determinadas actividades (Cap IV Tít VI, DT 24ª.3 LIS y art 27.3 primero Ley 49/2002). Deducciones relativas a programas de apoyo a acontecimientos de excepcional interés público (art. 27.3 primero Ley 49/2002). Ejercicio 2025.Eduardo Chillida 100 años (EC). Pendiente de aplicación en períodos futuros [02595]</t>
  </si>
  <si>
    <t>Deducciones del grupo. Deducciones para incentivar determinadas actividades (Cap IV Tít VI, DT 24ª.3 LIS y art 27.3 primero Ley 49/2002). Deducciones relativas a programas de apoyo a acontecimientos de excepcional interés público (art. 27.3 primero Ley 49/2002).. Ejercicio 2025. VIII Centenario de la Catedral gótica de Toledo, primada de España (CT). Deducción pendiente / generada [02596]</t>
  </si>
  <si>
    <t>Deducciones del grupo. Deducciones para incentivar determinadas actividades (Cap IV Tít VI, DT 24ª.3 LIS y art 27.3 primero Ley 49/2002). Deducciones relativas a programas de apoyo a acontecimientos de excepcional interés público (art. 27.3 primero Ley 49/2002). Ejercicio 2025.VIII Centenario de la Catedral gótica de Toledo, primada de España (CT). Aplicado en esta liquidación [02670]</t>
  </si>
  <si>
    <t>Deducciones del grupo. Deducciones para incentivar determinadas actividades (Cap IV Tít VI, DT 24ª.3 LIS y art 27.3 primero Ley 49/2002). Deducciones relativas a programas de apoyo a acontecimientos de excepcional interés público (art. 27.3 primero Ley 49/2002). Ejercicio 2025.VIII Centenario de la Catedral gótica de Toledo, primada de España (CT). Pendiente de aplicación en períodos futuros [02672]</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</si>
  <si>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Santo Jacobeo 2027 (J27). Deducción pendiente / generada [02630]</t>
  </si>
  <si>
    <t>Deducciones del grupo. Deducciones para incentivar determinadas actividades (Cap IV Tít VI, DT 24ª.3 LIS y art 27.3 primero Ley 49/2002). Deducciones relativas a programas de apoyo a acontecimientos de excepcional interés público (art. 27.3 primero Ley 49/2002). Ejercicio 2025.Año Santo Jacobeo 2027 (J27). Aplicado en esta liquidación [02631]</t>
  </si>
  <si>
    <t>Deducciones del grupo. Deducciones para incentivar determinadas actividades (Cap IV Tít VI, DT 24ª.3 LIS y art 27.3 primero Ley 49/2002). Deducciones relativas a programas de apoyo a acontecimientos de excepcional interés público (art. 27.3 primero Ley 49/2002). Ejercicio 2025.Año Santo Jacobeo 2027 (J27). Pendiente de aplicación en períodos futuros [02632]</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</si>
  <si>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de la Generación del 27 (G27). Deducción pendiente / generada [02647]</t>
  </si>
  <si>
    <t>Deducciones del grupo. Deducciones para incentivar determinadas actividades (Cap IV Tít VI, DT 24ª.3 LIS y art 27.3 primero Ley 49/2002). Deducciones relativas a programas de apoyo a acontecimientos de excepcional interés público (art. 27.3 primero Ley 49/2002). Ejercicio 2025.Centenario de la Generación del 27 (G27). Aplicado en esta liquidación [02648]</t>
  </si>
  <si>
    <t>Deducciones del grupo. Deducciones para incentivar determinadas actividades (Cap IV Tít VI, DT 24ª.3 LIS y art 27.3 primero Ley 49/2002). Deducciones relativas a programas de apoyo a acontecimientos de excepcional interés público (art. 27.3 primero Ley 49/2002). Ejercicio 2025.Centenario de la Generación del 27 (G27). Pendiente de aplicación en períodos futuros [02649]</t>
  </si>
  <si>
    <t>Deducciones del grupo. Deducciones para incentivar determinadas actividades (Cap IV Tít VI, DT 24ª.3 LIS y art 27.3 primero Ley 49/2002). Deducciones relativas a programas de apoyo a acontecimientos de excepcional interés público (art. 27.3 primero Ley 49/2002).. Ejercicio 2025. Música clásica para todos (MC). Deducción pendiente / generada [02667]</t>
  </si>
  <si>
    <t>Deducciones del grupo. Deducciones para incentivar determinadas actividades (Cap IV Tít VI, DT 24ª.3 LIS y art 27.3 primero Ley 49/2002). Deducciones relativas a programas de apoyo a acontecimientos de excepcional interés público (art. 27.3 primero Ley 49/2002). Ejercicio 2025.Música clásica para todos (MC). Aplicado en esta liquidación [02668]</t>
  </si>
  <si>
    <t>Deducciones del grupo. Deducciones para incentivar determinadas actividades (Cap IV Tít VI, DT 24ª.3 LIS y art 27.3 primero Ley 49/2002). Deducciones relativas a programas de apoyo a acontecimientos de excepcional interés público (art. 27.3 primero Ley 49/2002). Ejercicio 2025.Música clásica para todos (MC). Pendiente de aplicación en períodos futuros [02669]</t>
  </si>
  <si>
    <t>Deducciones del grupo. Deducciones para incentivar determinadas actividades (Cap IV Tít VI, DT 24ª.3 LIS y art 27.3 primero Ley 49/2002). Deducciones relativas a programas de apoyo a acontecimientos de excepcional interés público (art. 27.3 primero Ley 49/2002).. Ejercicio 2025. 150.º aniversario del nacimiento de Pau Casals (PCA). Deducción pendiente / generada [02673]</t>
  </si>
  <si>
    <t>Deducciones del grupo. Deducciones para incentivar determinadas actividades (Cap IV Tít VI, DT 24ª.3 LIS y art 27.3 primero Ley 49/2002). Deducciones relativas a programas de apoyo a acontecimientos de excepcional interés público (art. 27.3 primero Ley 49/2002). Ejercicio 2025.150.º aniversario del nacimiento de Pau Casals (PCA). Aplicado en esta liquidación [02674]</t>
  </si>
  <si>
    <t>Deducciones del grupo. Deducciones para incentivar determinadas actividades (Cap IV Tít VI, DT 24ª.3 LIS y art 27.3 primero Ley 49/2002). Deducciones relativas a programas de apoyo a acontecimientos de excepcional interés público (art. 27.3 primero Ley 49/2002). Ejercicio 2025.150.º aniversario del nacimiento de Pau Casals (PCA). Pendiente de aplicación en períodos futuros [02675]</t>
  </si>
  <si>
    <t>Deducciones del grupo. Deducciones para incentivar determinadas actividades (Cap IV Tít VI, DT 24ª.3 LIS y art 27.3 primero Ley 49/2002). Deducciones relativas a programas de apoyo a acontecimientos de excepcional interés público (art. 27.3 primero Ley 49/2002).. Ejercicio 2025. Petit Liceu (PL). Deducción pendiente / generada [02688]</t>
  </si>
  <si>
    <t>Deducciones del grupo. Deducciones para incentivar determinadas actividades (Cap IV Tít VI, DT 24ª.3 LIS y art 27.3 primero Ley 49/2002). Deducciones relativas a programas de apoyo a acontecimientos de excepcional interés público (art. 27.3 primero Ley 49/2002). Ejercicio 2025.Petit Liceu (PL). Aplicado en esta liquidación [02689]</t>
  </si>
  <si>
    <t>Deducciones del grupo. Deducciones para incentivar determinadas actividades (Cap IV Tít VI, DT 24ª.3 LIS y art 27.3 primero Ley 49/2002). Deducciones relativas a programas de apoyo a acontecimientos de excepcional interés público (art. 27.3 primero Ley 49/2002). Ejercicio 2025.Petit Liceu (PL). Pendiente de aplicación en períodos futuros [02690]</t>
  </si>
  <si>
    <t>Deducciones del grupo. Deducciones para incentivar determinadas actividades (Cap IV Tít VI, DT 24ª.3 LIS y art 27.3 primero Ley 49/2002). Deducciones relativas a programas de apoyo a acontecimientos de excepcional interés público (art. 27.3 primero Ley 49/2002).. Ejercicio 2025. Fundación Joan Miró 50.º aniversario (JM50). Deducción pendiente / generada [02691]</t>
  </si>
  <si>
    <t>Deducciones del grupo. Deducciones para incentivar determinadas actividades (Cap IV Tít VI, DT 24ª.3 LIS y art 27.3 primero Ley 49/2002). Deducciones relativas a programas de apoyo a acontecimientos de excepcional interés público (art. 27.3 primero Ley 49/2002). Ejercicio 2025.Fundación Joan Miró 50.º aniversario (JM50). Aplicado en esta liquidación [02698]</t>
  </si>
  <si>
    <t>Deducciones del grupo. Deducciones para incentivar determinadas actividades (Cap IV Tít VI, DT 24ª.3 LIS y art 27.3 primero Ley 49/2002). Deducciones relativas a programas de apoyo a acontecimientos de excepcional interés público (art. 27.3 primero Ley 49/2002). Ejercicio 2025.Fundación Joan Miró 50.º aniversario (JM50). Pendiente de aplicación en períodos futuros [02699]</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</si>
  <si>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Gaudí 2026 (G26). Deducción pendiente / generada [02705]</t>
  </si>
  <si>
    <t>Deducciones del grupo. Deducciones para incentivar determinadas actividades (Cap IV Tít VI, DT 24ª.3 LIS y art 27.3 primero Ley 49/2002). Deducciones relativas a programas de apoyo a acontecimientos de excepcional interés público (art. 27.3 primero Ley 49/2002). Ejercicio 2025.Centenario Gaudí 2026 (G26). Aplicado en esta liquidación [02706]</t>
  </si>
  <si>
    <t>Deducciones del grupo. Deducciones para incentivar determinadas actividades (Cap IV Tít VI, DT 24ª.3 LIS y art 27.3 primero Ley 49/2002). Deducciones relativas a programas de apoyo a acontecimientos de excepcional interés público (art. 27.3 primero Ley 49/2002). Ejercicio 2025.Centenario Gaudí 2026 (G26). Pendiente de aplicación en períodos futuros [02721]</t>
  </si>
  <si>
    <t>Deducciones del grupo. Deducciones para incentivar determinadas actividades (Cap IV Tít VI, DT 24ª.3 LIS y art 27.3 primero Ley 49/2002). Deducciones relativas a programas de apoyo a acontecimientos de excepcional interés público (art. 27.3 primero Ley 49/2002).. Ejercicio 2025. Quincuagésimo aniversario del Teatre Lliure (LL). Deducción pendiente / generada [02747]</t>
  </si>
  <si>
    <t>Deducciones del grupo. Deducciones para incentivar determinadas actividades (Cap IV Tít VI, DT 24ª.3 LIS y art 27.3 primero Ley 49/2002). Deducciones relativas a programas de apoyo a acontecimientos de excepcional interés público (art. 27.3 primero Ley 49/2002). Ejercicio 2025.Quincuagésimo aniversario del Teatre Lliure (LL). Aplicado en esta liquidación [02748]</t>
  </si>
  <si>
    <t>Deducciones del grupo. Deducciones para incentivar determinadas actividades (Cap IV Tít VI, DT 24ª.3 LIS y art 27.3 primero Ley 49/2002). Deducciones relativas a programas de apoyo a acontecimientos de excepcional interés público (art. 27.3 primero Ley 49/2002). Ejercicio 2025. Quincuagésimo aniversario del Teatre Lliure (LL). Pendiente de aplicación en períodos futuros [02749]</t>
  </si>
  <si>
    <t>Deducciones del grupo. Deducciones para incentivar determinadas actividades (Cap IV Tít VI, DT 24ª.3 LIS y art 27.3 primero Ley 49/2002). Deducciones relativas a programas de apoyo a acontecimientos de excepcional interés público (art. 27.3 primero Ley 49/2002).. Ejercicio 2025.Vigésimo aniversario del Festival Bilbao BBK Live (FB) . Deducción pendiente / generada [02782]</t>
  </si>
  <si>
    <t>Deducciones del grupo. Deducciones para incentivar determinadas actividades (Cap IV Tít VI, DT 24ª.3 LIS y art 27.3 primero Ley 49/2002). Deducciones relativas a programas de apoyo a acontecimientos de excepcional interés público (art. 27.3 primero Ley 49/2002). Ejercicio 2025.Vigésimo aniversario del Festival Bilbao BBK Live (FB). Aplicado en esta liquidación [02783]</t>
  </si>
  <si>
    <t>Deducciones del grupo. Deducciones para incentivar determinadas actividades (Cap IV Tít VI, DT 24ª.3 LIS y art 27.3 primero Ley 49/2002). Deducciones relativas a programas de apoyo a acontecimientos de excepcional interés público (art. 27.3 primero Ley 49/2002). Ejercicio 2025. Vigésimo aniversario del Festival Bilbao BBK Live (FB). Pendiente de aplicación en períodos futuros [02784]</t>
  </si>
  <si>
    <t>Deducciones del grupo. Deducciones para incentivar determinadas actividades (Cap IV Tít VI, DT 24ª.3 LIS y art 27.3 primero Ley 49/2002). Deducciones relativas a programas de apoyo a acontecimientos de excepcional interés público (art. 27.3 primero Ley 49/2002).. Ejercicio 2025.75.ª edición del Festival Música y Danza de Granada (FG) . Deducción pendiente / generada [02833]</t>
  </si>
  <si>
    <t>Deducciones del grupo. Deducciones para incentivar determinadas actividades (Cap IV Tít VI, DT 24ª.3 LIS y art 27.3 primero Ley 49/2002). Deducciones relativas a programas de apoyo a acontecimientos de excepcional interés público (art. 27.3 primero Ley 49/2002). Ejercicio 2025. 75.ª edición del Festival Música y Danza de Granada (FG). Pendiente de aplicación en períodos futuros [02724]</t>
  </si>
  <si>
    <t>Deducciones del grupo. Deducciones para incentivar determinadas actividades (Cap IV Tít VI, DT 24ª.3 LIS y art 27.3 primero Ley 49/2002). Deducciones relativas a programas de apoyo a acontecimientos de excepcional interés público (art. 27.3 primero Ley 49/2002).. Ejercicio 2025.150.º aniversario del nacimiento de Manuel de Falla (MF) . Deducción pendiente / generada [02890]</t>
  </si>
  <si>
    <t>Deducciones del grupo. Deducciones para incentivar determinadas actividades (Cap IV Tít VI, DT 24ª.3 LIS y art 27.3 primero Ley 49/2002). Deducciones relativas a programas de apoyo a acontecimientos de excepcional interés público (art. 27.3 primero Ley 49/2002). Ejercicio 2025.150.º aniversario del nacimiento de Manuel de Falla (MF). Aplicado en esta liquidación [02891]</t>
  </si>
  <si>
    <t>Deducciones del grupo. Deducciones para incentivar determinadas actividades (Cap IV Tít VI, DT 24ª.3 LIS y art 27.3 primero Ley 49/2002). Deducciones relativas a programas de apoyo a acontecimientos de excepcional interés público (art. 27.3 primero Ley 49/2002). Ejercicio 2025.150.º aniversario del nacimiento de Manuel de Falla (MF). Pendiente de aplicación en períodos futuros [02892]</t>
  </si>
  <si>
    <t>Deducciones del grupo. Deducciones para incentivar determinadas actividades (Cap IV Tít VI, DT 24ª.3 LIS y art 27.3 primero Ley 49/2002). Deducciones relativas a programas de apoyo a acontecimientos de excepcional interés público (art. 27.3 primero Ley 49/2002).. Ejercicio 2025.Dansàneu, Festival de Cultures del Pirineu (D) . Deducción pendiente / generada [02893]</t>
  </si>
  <si>
    <t>Deducciones del grupo. Deducciones para incentivar determinadas actividades (Cap IV Tít VI, DT 24ª.3 LIS y art 27.3 primero Ley 49/2002). Deducciones relativas a programas de apoyo a acontecimientos de excepcional interés público (art. 27.3 primero Ley 49/2002). Ejercicio 2025.Dansàneu, Festival de Cultures del Pirineu (D). Aplicado en esta liquidación [02971]</t>
  </si>
  <si>
    <t>Deducciones del grupo. Deducciones para incentivar determinadas actividades (Cap IV Tít VI, DT 24ª.3 LIS y art 27.3 primero Ley 49/2002). Deducciones relativas a programas de apoyo a acontecimientos de excepcional interés público (art. 27.3 primero Ley 49/2002). Ejercicio 2025.Dansàneu, Festival de Cultures del Pirineu (D). Pendiente de aplicación en períodos futuros [02972]</t>
  </si>
  <si>
    <t>Deducciones del grupo. Deducciones para incentivar determinadas actividades (Cap IV Tít VI, DT 24ª.3 LIS y art 27.3 primero Ley 49/2002). Deducciones relativas a programas de apoyo a acontecimientos de excepcional interés público (art. 27.3 primero Ley 49/2002).. Ejercicio 2025.San Diego Comic-Con Málaga (SD) . Deducción pendiente / generada [02973]</t>
  </si>
  <si>
    <t>Deducciones del grupo. Deducciones para incentivar determinadas actividades (Cap IV Tít VI, DT 24ª.3 LIS y art 27.3 primero Ley 49/2002). Deducciones relativas a programas de apoyo a acontecimientos de excepcional interés público (art. 27.3 primero Ley 49/2002). Ejercicio 2025.San Diego Comic-Con Málaga (SD). Aplicado en esta liquidación [02987]</t>
  </si>
  <si>
    <t>Deducciones del grupo. Deducciones para incentivar determinadas actividades (Cap IV Tít VI, DT 24ª.3 LIS y art 27.3 primero Ley 49/2002). Deducciones relativas a programas de apoyo a acontecimientos de excepcional interés público (art. 27.3 primero Ley 49/2002). Ejercicio 2025.. Pendiente de aplicación en períodos futuros [02988]</t>
  </si>
  <si>
    <t>Deducciones para incentivar determinadas actividades (Cap. IV Tít VI, DT 24ª.3 LIS y art. 27.3 primero Ley 49/2002) (cont.). 2025: Universo Mujer IV (UM4) [02993]</t>
  </si>
  <si>
    <t>Deducciones para incentivar determinadas actividades (Cap. IV Tít VI, DT 24ª.3 LIS y art. 27.3 primero Ley 49/2002) (cont.). 2025: Universo Mujer IV (UM4) [02994]</t>
  </si>
  <si>
    <t>Deducciones para incentivar determinadas actividades (Cap. IV Tít VI, DT 24ª.3 LIS y art. 27.3 primero Ley 49/2002) (cont.). 2025: Universo Mujer IV (UM4) [02998]</t>
  </si>
  <si>
    <t>Deducciones para incentivar determinadas actividades (Cap. IV Tít VI, DT 24ª.3 LIS y art. 27.3 primero Ley 49/2002) (cont.). 2025: Gran Premio de España de Motociclismo (GP) [02999]</t>
  </si>
  <si>
    <t>Deducciones para incentivar determinadas actividades (Cap. IV Tít VI, DT 24ª.3 LIS y art. 27.3 primero Ley 49/2002) (cont.). 2025: Gran Premio de España de Motociclismo (GP) [03000]</t>
  </si>
  <si>
    <t>Deducciones para incentivar determinadas actividades (Cap. IV Tít VI, DT 24ª.3 LIS y art. 27.3 primero Ley 49/2002) (cont.). 2025: Gran Premio de España de Motociclismo (GP) [03001]</t>
  </si>
  <si>
    <t>Deducciones para incentivar determinadas actividades (Cap. IV Tít VI, DT 24ª.3 LIS y art. 27.3 primero Ley 49/2002) (cont.). 2025:Deporte Inclusivo III (DI3)  [03019]</t>
  </si>
  <si>
    <t>Deducciones para incentivar determinadas actividades (Cap. IV Tít VI, DT 24ª.3 LIS y art. 27.3 primero Ley 49/2002) (cont.). 2025:Deporte Inclusivo III (DI3) [03020]</t>
  </si>
  <si>
    <t>Deducciones para incentivar determinadas actividades (Cap. IV Tít VI, DT 24ª.3 LIS y art. 27.3 primero Ley 49/2002) (cont.). 2025:Deporte Inclusivo III (DI3)  [03021]</t>
  </si>
  <si>
    <t>Deducciones para incentivar determinadas actividades (Cap. IV Tít VI, DT 24ª.3 LIS y art. 27.3 primero Ley 49/2002) (cont.). 2025:Plan 2030 de Apoyo al Deporte Base II (2P30)  [03055]</t>
  </si>
  <si>
    <t>Deducciones para incentivar determinadas actividades (Cap. IV Tít VI, DT 24ª.3 LIS y art. 27.3 primero Ley 49/2002) (cont.). 2025:Plan 2030 de Apoyo al Deporte Base II (2P30)  [03056]</t>
  </si>
  <si>
    <t>Deducciones para incentivar determinadas actividades (Cap. IV Tít VI, DT 24ª.3 LIS y art. 27.3 primero Ley 49/2002) (cont.). 2025: Plan 2030 de Apoyo al Deporte Base II (2P30) [03057]</t>
  </si>
  <si>
    <t>Deducciones para incentivar determinadas actividades (Cap. IV Tít VI, DT 24ª.3 LIS y art. 27.3 primero Ley 49/2002) (cont.). 2025 Ironman Calella-Barcelona (IC) [03058]</t>
  </si>
  <si>
    <t>Deducciones para incentivar determinadas actividades (Cap. IV Tít VI, DT 24ª.3 LIS y art. 27.3 primero Ley 49/2002) (cont.). 2025: Ironman Calella-Barcelona (IC) [03059]</t>
  </si>
  <si>
    <t>Deducciones para incentivar determinadas actividades (Cap. IV Tít VI, DT 24ª.3 LIS y art. 27.3 primero Ley 49/2002) (cont.). 2025: Ironman Calella-Barcelona (IC) [03072]</t>
  </si>
  <si>
    <t>Deducciones para incentivar determinadas actividades (Cap. IV Tít VI, DT 24ª.3 LIS y art. 27.3 primero Ley 49/2002) (cont.). 2025: Barcelona Mobile World Capital (MW)  [03073]</t>
  </si>
  <si>
    <t>Deducciones para incentivar determinadas actividades (Cap. IV Tít VI, DT 24ª.3 LIS y art. 27.3 primero Ley 49/2002) (cont.). 2025:Barcelona Mobile World Capital (MW) [03074]</t>
  </si>
  <si>
    <t>Deducciones para incentivar determinadas actividades (Cap. IV Tít VI, DT 24ª.3 LIS y art. 27.3 primero Ley 49/2002) (cont.). 2025: Barcelona Mobile World Capital (MW)  [03075]</t>
  </si>
  <si>
    <t>Deducciones para incentivar determinadas actividades (Cap. IV Tít VI, DT 24ª.3 LIS y art. 27.3 primero Ley 49/2002) (cont.). 2025: Barcelona 2026 Capital Mundial de la Arquitectura (B26) [03078]</t>
  </si>
  <si>
    <t>Deducciones para incentivar determinadas actividades (Cap. IV Tít VI, DT 24ª.3 LIS y art. 27.3 primero Ley 49/2002) (cont.). 2025: Barcelona 2026 Capital Mundial de la Arquitectura (B26)  [03081]</t>
  </si>
  <si>
    <t>Deducciones para incentivar determinadas actividades (Cap. IV Tít VI, DT 24ª.3 LIS y art. 27.3 primero Ley 49/2002) (cont.). 2025: Barcelona 2026 Capital Mundial de la Arquitectura (B26)  [03118]</t>
  </si>
  <si>
    <t>Deducciones para incentivar determinadas actividades (Cap. IV Tít VI, DT 24ª.3 LIS y art. 27.3 primero Ley 49/2002) (cont.). 2025 :Rally Islas Canarias (RCA)  [03119]</t>
  </si>
  <si>
    <t>Deducciones para incentivar determinadas actividades (Cap. IV Tít VI, DT 24ª.3 LIS y art. 27.3 primero Ley 49/2002) (cont.). 2025:  Rally Islas Canarias (RCA) [03120]</t>
  </si>
  <si>
    <t>Deducciones para incentivar determinadas actividades (Cap. IV Tít VI, DT 24ª.3 LIS y art. 27.3 primero Ley 49/2002) (cont.). 2025: Rally Islas Canarias (RCA)  [03158]</t>
  </si>
  <si>
    <t>Deducciones para incentivar determinadas actividades (Cap. IV Tít VI, DT 24ª.3 LIS y art. 27.3 primero Ley 49/2002) (cont.). Total deducciones relativas a programas de apoyo a acontecimientos
de excepcional interés público [02695]</t>
  </si>
  <si>
    <t>Deducciones para incentivar determinadas actividades (Cap. IV Tít VI, DT 24ª.3 LIS y art. 27.3 primero Ley 49/2002) (cont.). Total [01901]</t>
  </si>
  <si>
    <t>Deducciones para incentivar determinadas actividades (Cap. IV Tít VI, DT 24ª.3 LIS y art. 27.3 primero Ley 49/2002) (cont.). 2026(**): Total [01902]</t>
  </si>
  <si>
    <t>Deducciones para incentivar determinadas actividades (Cap. IV Tít VI, DT 24ª.3 LIS y art. 27.3 primero Ley 49/2002) (cont.). 2026(**): Total [01903]</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</si>
  <si>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2025. Deducción pendiente / generada [03149]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</si>
  <si>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2025. Aplicado en esta liquidación [03150] </t>
  </si>
  <si>
    <t xml:space="preserve">Deducciones totales trasladables a períodos siguientes (Deducciones del grupo + Deducciones pendientes de aplicación al incorporarse al grupo). Deducción por inversiones y gastos  realizados por las autoridades portuarias (art.38 bis LIS). Ejercicio de generación 2025. Pendiente de aplicación en períodos futuros [03151] </t>
  </si>
  <si>
    <t>Deducciones totales trasladables a períodos siguientes (Deducciones del grupo + Deducciones pendientes de aplicación al incorporarse al grupo). Deducciones por producciones cinematográficas extranjeras. Ejercicio de generación 2025. Deducción pendiente / generada [03160]</t>
  </si>
  <si>
    <t>Deducciones totales trasladables a períodos siguientes (Deducciones del grupo + Deducciones pendientes de aplicación al incorporarse al grupo). Deducciones por producciones cinematográficas extranjeras. Ejercicio de generación 2025. Aplicado en esta liquidación [03170]</t>
  </si>
  <si>
    <t>Deducciones totales trasladables a períodos siguientes (Deducciones del grupo + Deducciones pendientes de aplicación al incorporarse al grupo). Deducciones por producciones cinematográficas extranjeras. Ejercicio de generación 2025. Importe abonado por insuficiencia de cuota [03171]</t>
  </si>
  <si>
    <t>Deducciones totales trasladables a períodos siguientes (Deducciones del grupo + Deducciones pendientes de aplicación al incorporarse al grupo). Deducciones por producciones cinematográficas extranjeras. Ejercicio de generación 2025. Pendiente de aplicación en períodos futuros [03172]</t>
  </si>
  <si>
    <t>Deducciones del grupo. Deducciones por donativos a entidades sin fines de lucro. Ley 49/2002. Donaciones de carácter general. Ejercicio 2025. Límite año 2034/35. Sin reiteración de donaciones a una misma entidad. Deducción pendiente / generada [04941]</t>
  </si>
  <si>
    <t>Deducciones del grupo. Deducciones por donativos a entidades sin fines de lucro. Ley 49/2002. Donaciones de carácter general. Ejercicio 2025. Límite año 2034/35. Sin reiteración de donaciones a una misma entidad. Aplicado en esta liquidación [04942]</t>
  </si>
  <si>
    <t>Deducciones del grupo. Deducciones por donativos a entidades sin fines de lucro. Ley 49/2002. Donaciones de carácter general. Ejercicio 2025. Límite año 2034/35. Sin reiteración de donaciones a una misma entidad.Pendiente de aplicación en períodos futuros [04943]</t>
  </si>
  <si>
    <t>Deducciones del grupo. Deducciones por donativos a entidades sin fines de lucro. Ley 49/2002. Donaciones de carácter general. Ejercicio 2025. Límite año 2034/35. Con reiteración de donaciones a una misma entidad. Deducción pendiente / generda [04956]</t>
  </si>
  <si>
    <t>Deducciones del grupo. Deducciones por donativos a entidades sin fines de lucro. Ley 49/2002. Donaciones de carácter general. Ejercicio 2025. Límite año 2034/35. Con reiteración de donaciones a una misma entidad. Aplicado en esta liquidación [04957]</t>
  </si>
  <si>
    <t>Deducciones del grupo. Deducciones por donativos a entidades sin fines de lucro. Ley 49/2002. Donaciones de carácter general. Ejercicio 2025. Límite año 2034/35. Con reiteración de donaciones a una misma entidad. Pendiente de aplicación en períodos futuros [04958]</t>
  </si>
  <si>
    <r>
      <t xml:space="preserve">Deducciones del grupo. 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Deducción pendiente / generada [04799]</t>
    </r>
  </si>
  <si>
    <r>
      <t xml:space="preserve">Deducciones del grupo. 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Aplicado en esta liquidación [04800]</t>
    </r>
  </si>
  <si>
    <r>
      <t xml:space="preserve">Deducciones del grupo. 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Pendiente de aplicación en períodos futuros [04801]</t>
    </r>
  </si>
  <si>
    <r>
      <t xml:space="preserve">Deducciones del grupo. 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Deducción pendiente / generada [04802]</t>
    </r>
  </si>
  <si>
    <r>
      <t xml:space="preserve">Deducciones del grupo. 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Aplicado en esta liquidación [04803]</t>
    </r>
  </si>
  <si>
    <r>
      <t xml:space="preserve">Deducciones del grupo. 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Pendiente de aplicación en períodos futuros [04804]</t>
    </r>
  </si>
  <si>
    <t>Deducciones del grupo. Deducciones por donativos a entidades sin fines de lucro. Ley 49/2002. Donaciones para actividades prioritarias de mecenazgo y otras con derecho a deducción incrementada. Ejercicio 2025. Límite año 2034/35. Sin reiteración de donaciones a una misma entidad.  Deducción pendiente / generada [04959]</t>
  </si>
  <si>
    <t>Deducciones del grupo. Deducciones por donativos a entidades sin fines de lucro. Ley 49/2002. Donaciones para actividades prioritarias de mecenazgo y otras con derecho a deducción incrementada. Ejercicio 2025. Límite año 2034/35. Sin reiteración de donaciones a una misma entidad. Aplicado en esta liquidación [04960]</t>
  </si>
  <si>
    <t>Deducciones del grupo. Deducciones por donativos a entidades sin fines de lucro. Ley 49/2002. Donaciones para actividades prioritarias de mecenazgo y otras con derecho a deducción incrementada. Ejercicio 2025. Límite año 2034/35. Sin reiteración de donaciones a una misma entidad. Pendiente de aplicación en períodos futuros. [04961]</t>
  </si>
  <si>
    <t>Deducciones del grupo. Deducciones por donativos a entidades sin fines de lucro. Ley 49/2002. Donaciones para actividades prioritarias de mecenazgo y otras con derecho a deducción incrementada. Ejercicio 2025. Límite año 2034/35. Con reiteración de donaciones a una misma entidad. Deducción pendiente / generada [04962]</t>
  </si>
  <si>
    <t>Deducciones del grupo. Deducciones por donativos a entidades sin fines de lucro. Ley 49/2002. Donaciones para actividades prioritarias de mecenazgo y otras con derecho a deducción incrementada. Ejercicio 2025. Límite año 2034/35. Con reiteración de donaciones a una misma entidad. Aplicado en esta liquidación [04963]</t>
  </si>
  <si>
    <t>Deducciones del grupo. Deducciones por donativos a entidades sin fines de lucro. Ley 49/2002. Donaciones para actividades prioritarias de mecenazgo y otras con derecho a deducción incrementada. Ejercicio 2025. Límite año 2034/35. Con reiteración de donaciones a una misma entidad. Pendiente de aplicación en períodos futuros. [04964]</t>
  </si>
  <si>
    <t>Deducciones I + D + i excluidas de límite. Opción art. 39.2 LIS. 2025(*): Investigación y desarrollo (CTE). Deducción pendiente [03175]</t>
  </si>
  <si>
    <t>Deducciones I + D + i excluidas de límite. Opción art. 39.2 LIS. 2025(*): Investigación y desarrollo (CTE). Deducción reducida [03196]</t>
  </si>
  <si>
    <t>Deducciones I + D + i excluidas de límite. Opción art. 39.2 LIS. 2025(*): Investigación y desarrollo (CTE). Importe deducible en cuota [03233]</t>
  </si>
  <si>
    <t>Deducciones I + D + i excluidas de límite. Opción art. 39.2 LIS. 2025(*): Investigación y desarrollo (CTE). Abono por insuficiencia de cuota [03234]</t>
  </si>
  <si>
    <t>Deducciones I + D + i excluidas de límite. Opción art. 39.2 LIS. 2025(*): Innovación tecnológica (ITE). Deducción pendiente  [03235]</t>
  </si>
  <si>
    <t>Deducciones I + D + i excluidas de límite. Opción art. 39.2 LIS. 2025(*): Innovación tecnológica (ITE) . Deducción reducida [03254]</t>
  </si>
  <si>
    <t>Deducciones I + D + i excluidas de límite. Opción art. 39.2 LIS. 2025(*): Innovación tecnológica (ITE). Importe deducible en cuota  [03255]</t>
  </si>
  <si>
    <t>Deducciones I + D + i excluidas de límite. Opción art. 39.2 LIS. 2025(*): Innovación tecnológica (ITE). Abono por insuficiencia de cuota  [03256]</t>
  </si>
  <si>
    <t>Deducción por reversión de medidas temporales (D.T. 37ª.1 LIS). Importe generado/pendiente al principio del período. 2025 [03258]</t>
  </si>
  <si>
    <t>Deducción por reversión de medidas temporales (D.T. 37ª.1 LIS). Importe aplicado. 2025 [03259]</t>
  </si>
  <si>
    <t>Deducción por reversión de medidas temporales (D.T. 37ª.1 LIS). Importe pendiente. 2025 [03260]</t>
  </si>
  <si>
    <t>Deducción por reversión de medidas temporales (DT 37ª.2 LIS). Base de deducción. 2025. [03261]</t>
  </si>
  <si>
    <t>Deducción por reversión de medidas temporales (DT 37ª.2 LIS). Importe generado/pendiente al principio del período. 2025. [03262]</t>
  </si>
  <si>
    <t>Deducción por reversión de medidas temporales (DT 37ª.2 LIS). Importe aplicado. 2025. [03263]</t>
  </si>
  <si>
    <t>Deducciones por donativos a entidades sin fines de lucro. Ley 49/2002. Donaciones para actividades prioritarias de mecenazgo y otras con derecho a deducción incrementada. 2025(*). Sin reiteración de donaciones a una misma entidad. Límite año 2034/35. Deducción pendiente/ generada [05406]</t>
  </si>
  <si>
    <t>Deducciones por donativos a entidades sin fines de lucro. Ley 49/2002. Donaciones para actividades prioritarias de mecenazgo y otras con derecho a deducción incrementada. 2025(*). Sin reiteración de donaciones a una misma entidad. Límite año 2034/35. Aplicado en esta liquidación. [05407]</t>
  </si>
  <si>
    <t>Deducciones por donativos a entidades sin fines de lucro. Ley 49/2002. Donaciones para actividades prioritarias de mecenazgo y otras con derecho a deducción incrementada. 2025(*). Sin reiteración de donaciones a una misma entidad. Límite año 2034/35. Pendiente de aplicación en períodos futuros. [05415]</t>
  </si>
  <si>
    <t>Deducciones por donativos a entidades sin fines de lucro. Ley 49/2002. Donaciones para actividades prioritarias de mecenazgo y otras con derecho a deducción incrementada. 2025(*). Con reiteración de donaciones a una misma entidad. Límite año 2034/35. Deducción pendiente/ generada [05416]</t>
  </si>
  <si>
    <t>Deducciones por donativos a entidades sin fines de lucro. Ley 49/2002. Donaciones para actividades prioritarias de mecenazgo y otras con derecho a deducción incrementada. 2025(*). Con reiteración de donaciones a una misma entidad. Límite año 2034/35. Aplicado en esta liquidación. [05417]</t>
  </si>
  <si>
    <t>Deducciones por donativos a entidades sin fines de lucro. Ley 49/2002. Donaciones para actividades prioritarias de mecenazgo y otras con derecho a deducción incrementada. 2025(*). Con reiteración de donaciones a una misma entidad. Límite año 2034/35. Pendiente de aplicación en períodos futuros. [05420]</t>
  </si>
  <si>
    <t>Deducciones para incentivar determinadas actividades (Cap. IV Tít. VI y DT 24.3LIS).Ejercicio 2007.Per. ant.: Deducc. pendiente [06263]</t>
  </si>
  <si>
    <t>Deducciones para incentivar determinadas actividades (Cap. IV Tít. VI y DT 24.3LIS).Ejercicio 2007.Aplicado en esta liquidación [06264]</t>
  </si>
  <si>
    <t>Deducciones por donativos a entidades sin fines de lucro. Ley 49/2002. Donaciones para actividades prioritarias de mecenazgo y otras con derecho a deducción incrementada. 2015. Sin reiteración de donaciones a una misma entidad. Límite año 2025/26.  Deducción pendiente/ generada [06073]</t>
  </si>
  <si>
    <t>Deducciones por donativos a entidades sin fines de lucro. Ley 49/2002. Donaciones para actividades prioritarias de mecenazgo y otras con derecho a deducción incrementada. 2015. Sin reiteración de donaciones a una misma entidad. Límite año 2025/26. Aplicado en esta liquidación. [06074]</t>
  </si>
  <si>
    <t>Deducciones por donativos a entidades sin fines de lucro. Ley 49/2002. Donaciones para actividades prioritarias de mecenazgo y otras con derecho a deducción incrementada. 2015. Con reiteración de donaciones a una misma entidad. Límite año 2025/26. Deducción pendiente/ generada [06076]</t>
  </si>
  <si>
    <t>Deducciones por donativos a entidades sin fines de lucro. Ley 49/2002. Donaciones para actividades prioritarias de mecenazgo y otras con derecho a deducción incrementada. 2015. Con reiteración de donaciones a una misma entidad. Límite año 2025/26. Aplicado en esta liquidación. [06077]</t>
  </si>
  <si>
    <t>Deducciones I + D + i excluidas de límite. Opción art. 39.2 LIS. 2025(*): Investigación y desarrollo (CTE). Deducción pendiente [04753]</t>
  </si>
  <si>
    <t>Deducciones I + D + i excluidas de límite. Opción art. 39.2 LIS. 2025(*) Investigación y desarrollo (CTE). Deducción reducida [04796]</t>
  </si>
  <si>
    <t>Deducciones I + D + i excluidas de límite. Opción art. 39.2 LIS. 2025(*) Investigación y desarrollo (CTE). Importe deducible en cuota [04797]</t>
  </si>
  <si>
    <t>Deducciones I + D + i excluidas de límite. Opción art. 39.2 LIS. 2025(*) Investigación y desarrollo (CTE). Abono por insuficiencia de cuota [04798]</t>
  </si>
  <si>
    <t>Deducciones I + D + i excluidas de límite. Opción art. 39.2 LIS. 2025(*)  Innovación tecnológica (ITE). Deducción pendiente  [04816]</t>
  </si>
  <si>
    <t>Deducciones I + D + i excluidas de límite. Opción art. 39.2 LIS. 2025(*)  Innovación tecnológica (ITE) . Deducción reducida [04817]</t>
  </si>
  <si>
    <t>Deducciones I + D + i excluidas de límite. Opción art. 39.2 LIS. 2025(*)  Innovación tecnológica (ITE). Importe deducible en cuota  [04818]</t>
  </si>
  <si>
    <t>Deducciones I + D + i excluidas de límite. Opción art. 39.2 LIS. 2025(*) Innovación tecnológica (ITE). Abono por insuficiencia de cuota  [04821]</t>
  </si>
  <si>
    <t>&lt;/T22014B25&gt;</t>
  </si>
  <si>
    <t>Deducción por reversión de medidas temporales (DT 37ª.2 LIS). 2025(*) .Importe pendiente [04904]</t>
  </si>
  <si>
    <t>Deducción por reversión de medidas temporales (DT 37ª.2 LIS). 2025(*). Importe aplicado [04897]</t>
  </si>
  <si>
    <t>Deducción por reversión de medidas temporales (DT 37ª.2 LIS) .2025(*). Importe generado/pendiente al principio del periodo [04896]</t>
  </si>
  <si>
    <t>Deducción por reversión de medidas temporales (DT 37ª.2 LIS). 2025(*). Base de deducción [04895]</t>
  </si>
  <si>
    <t>Deducción por reversión de medidas temporales (DT 37ª.1 LIS).2025(*).Importe pendiente [04869]</t>
  </si>
  <si>
    <t>Deducción por reversión de medidas temporales (DT 37ª.1 LIS).2025(*).Importe aplicado [04868]</t>
  </si>
  <si>
    <t>Deducción por reversión de medidas temporales (DT 37ª.1 LIS).2025(*).Importe generado/pendiente al principio del periodo [04867]</t>
  </si>
  <si>
    <t>Deducción por reversión de medidas temporales (DT 37ª.1 LIS).2025(*). Base de deducción [04824]</t>
  </si>
  <si>
    <t>25</t>
  </si>
  <si>
    <r>
      <t xml:space="preserve">RESERVA DE CAPITALIZACIÓN PENDIENTE DE APLICAR GENERADA PREVIA A LA INCORPORACIÓN AL GRUPO. Reducción base imponible aplicada. Ejercicio de generación </t>
    </r>
    <r>
      <rPr>
        <sz val="9"/>
        <color rgb="FFFF0000"/>
        <rFont val="Arial"/>
        <family val="2"/>
      </rPr>
      <t>2024</t>
    </r>
    <r>
      <rPr>
        <sz val="9"/>
        <rFont val="Arial"/>
        <family val="2"/>
      </rPr>
      <t>. [02132]</t>
    </r>
  </si>
  <si>
    <r>
      <t xml:space="preserve">RESERVA DE CAPITALIZACIÓN PENDIENTE DE APLICAR GENERADA PREVIA A LA INCORPORACIÓN AL GRUPO. Reducción base imponible pendiente de aplicar en períodos futuros. Ejercicio de generación </t>
    </r>
    <r>
      <rPr>
        <sz val="9"/>
        <color rgb="FFFF0000"/>
        <rFont val="Arial"/>
        <family val="2"/>
      </rPr>
      <t>2024</t>
    </r>
    <r>
      <rPr>
        <sz val="9"/>
        <rFont val="Arial"/>
        <family val="2"/>
      </rPr>
      <t>.  [02133]</t>
    </r>
  </si>
  <si>
    <t>Deducciones doble imposición interna (DT 23ª.1 LIS). DI interna ejerc. anteriores: DI interna 2023. Deducción pendiente. [02109]</t>
  </si>
  <si>
    <t>Deducciones doble imposición interna (DT 23ª.1 LIS). DI interna ejerc. anteriores: DI interna  2023 Aplicado en esta liquidación [02112]</t>
  </si>
  <si>
    <t>Deducciones doble imposición interna (DT 23ª.1 LIS). DI interna ejerc. anteriores: DI interna 2023. Pendiente de aplicación en períodos futuros [02113]</t>
  </si>
  <si>
    <r>
      <t xml:space="preserve">Deducciones doble imposición interna (DT 23ª.1 LIS). DI interna </t>
    </r>
    <r>
      <rPr>
        <sz val="9"/>
        <color rgb="FFFF0000"/>
        <rFont val="Arial"/>
        <family val="2"/>
      </rPr>
      <t>2025</t>
    </r>
    <r>
      <rPr>
        <sz val="9"/>
        <rFont val="Arial"/>
        <family val="2"/>
      </rPr>
      <t>. Deducción generada. [01991]</t>
    </r>
  </si>
  <si>
    <r>
      <t xml:space="preserve">Deducciones doble imposición interna (DT 23ª.1 LIS). DI interna </t>
    </r>
    <r>
      <rPr>
        <sz val="9"/>
        <color rgb="FFFF0000"/>
        <rFont val="Arial"/>
        <family val="2"/>
      </rPr>
      <t>2025</t>
    </r>
    <r>
      <rPr>
        <sz val="9"/>
        <rFont val="Arial"/>
        <family val="2"/>
      </rPr>
      <t>.  Aplicado en esta liquidación [01992]</t>
    </r>
  </si>
  <si>
    <r>
      <t xml:space="preserve">Deducciones doble imposición interna (DT 23ª.1 LIS). DI interna </t>
    </r>
    <r>
      <rPr>
        <sz val="9"/>
        <color rgb="FFFF0000"/>
        <rFont val="Arial"/>
        <family val="2"/>
      </rPr>
      <t>2025</t>
    </r>
    <r>
      <rPr>
        <sz val="9"/>
        <rFont val="Arial"/>
        <family val="2"/>
      </rPr>
      <t>. Pendiente de aplicación en períodos futuros [01993]</t>
    </r>
  </si>
  <si>
    <t>Deducciones por doble imposición  interna RDLeg. 4/2004. Ejercicio de generación 2008. Tipo de gravamen período de generación [01140]</t>
  </si>
  <si>
    <t>Deducciones por doble imposición  interna RDLeg. 4/2004. Ejercicio de generación 2009. Tipo de gravamen período de generación [01145]</t>
  </si>
  <si>
    <t>Deducciones por doble imposición  interna RDLeg. 4/2004. Ejercicio de generación 2010. Tipo de gravamen período de generación [01150]</t>
  </si>
  <si>
    <t>Deducciones por doble imposición  interna RDLeg. 4/2004. Ejercicio de generación 2011. Tipo de gravamen período de generación [01155]</t>
  </si>
  <si>
    <t>Deducciones por doble imposición  interna RDLeg. 4/2004. Ejercicio de generación 2012. Tipo de gravamen período de generación [01160]</t>
  </si>
  <si>
    <t>Deducciones por doble imposición  interna RDLeg. 4/2004. Ejercicio de generación 2013. Tipo de gravamen período de generación [01165]</t>
  </si>
  <si>
    <t>Deducciones por doble imposición  interna RDLeg. 4/2004. Ejercicio de generación 2014. Tipo de gravamen período de generación [02293]</t>
  </si>
  <si>
    <t>Deducciones doble imposición interna (DT 23ª.1 LIS). DI interna ejercicios anteriores. DI interna 2015. Tipo de gravamen período de generación [03245]</t>
  </si>
  <si>
    <t>Deducciones doble imposición interna (DT 23ª.1 LIS). DI interna ejercicios anteriores. DI interna 2016. Tipo de gravamen período de generación [01983]</t>
  </si>
  <si>
    <t>Deducciones doble imposición interna (DT 23ª.1 LIS). DI interna ejercicios anteriores. DI interna 2017. Tipo de gravamen período de generación [00258]</t>
  </si>
  <si>
    <t>Deducciones doble imposición interna (DT 23ª.1 LIS). DI interna ejercicios anteriores. DI interna 2018. Tipo de gravamen período de generación [03386]</t>
  </si>
  <si>
    <t>Deducciones doble imposición interna (DT 23ª.1 LIS). DI interna ejercicios anteriores. DI interna 2019. Tipo de gravamen período de generación [00984]</t>
  </si>
  <si>
    <t>Deducciones doble imposición interna (DT 23ª.1 LIS). DI interna ejercicios anteriores. DI interna 2020. Tipo de gravamen período de generación [04003]</t>
  </si>
  <si>
    <t>Deducciones doble imposición interna (DT 23ª.1 LIS). DI interna ejercicios anteriores. DI interna 2021. Tipo de gravamen período de generación [04504]</t>
  </si>
  <si>
    <t>Deducciones doble imposición interna (DT 23ª.1 LIS). DI interna ejercicios anteriores. DI interna 2022. Tipo de gravamen período de generación [03695]</t>
  </si>
  <si>
    <t>Deducciones doble imposición interna (DT 23ª.1 LIS). DI interna ejercicios anteriores. DI interna 2023. Tipo de gravamen período de generación [02110]</t>
  </si>
  <si>
    <t>Deducciones doble imposición interna (DT 23ª.1 LIS). DI interna ejercicios anteriores. DI interna 2024. Tipo de gravamen período de generación [02643]</t>
  </si>
  <si>
    <t>Deducciones doble imposición interna (DT 23ª.1 LIS). DI interna ejercicios anteriores. DI interna 2025(*). Tipo de gravamen período de generación [01551]</t>
  </si>
  <si>
    <t>Deducciones por doble imposición internacional RDLeg. 4/2004. Ejercicio de generación 2005. Tipo de gravamen período de generación [01904]</t>
  </si>
  <si>
    <t>Deducciones por doble imposición internacional RDLeg. 4/2004. Ejercicio de generación 2006. Tipo de gravamen período de generación [01138]</t>
  </si>
  <si>
    <t>Deducciones por doble imposición internacional RDLeg. 4/2004. Ejercicio de generación 2007. Tipo de gravamen período de generación [01134]</t>
  </si>
  <si>
    <t>Deducciones doble imposición internacional LIS. DI internacional períodos anteriores. DI internaciones  2025(*). Deducción pendiente [01899]</t>
  </si>
  <si>
    <t>Deducciones doble imposición internacional LIS. DI internacional períodos anteriores. DI internaciones  2025(*). 2025 deducción pendiente [01900]</t>
  </si>
  <si>
    <t>Deducciones doble imposición internacional LIS. DI internacional períodos anteriores. DI internaciones  2025(*). Aplicado en esta liquidación [01901]</t>
  </si>
  <si>
    <t>Deducciones doble imposición internacional LIS. DI internacional períodos anteriores. DI internaciones  2025(*). Pendiente de aplicación en períodos futuros. [01902]</t>
  </si>
  <si>
    <t>&lt;/T22012001&gt;</t>
  </si>
  <si>
    <t>Deducciones doble imposición interna (DT  23ª.1 LIS). DI interna ejerc. Anteriores: DI interna 2025(*). Deducción pendiente [01577]</t>
  </si>
  <si>
    <t>Deducciones doble imposición internacional LIS. DI internacional períodos anteriores. DI internacional 2025(*). Deducción pendiente [01592]</t>
  </si>
  <si>
    <t>Deducciones doble imposición internacional LIS. DI internacional períodos anteriores. DI internacional 2025(*). 2025 Deducción pendiente [01594]</t>
  </si>
  <si>
    <t xml:space="preserve">Deducciones doble imposición internacional LIS. DI internacional períodos anteriores. DI internacional 2025(*). Pendiente de aplicación en períodos futuros [01605] </t>
  </si>
  <si>
    <t>Deducciones doble imposición interna (DT 23ª.1 LIS). DI interna ejerc. anteriores: DI interna 2025(*). Deducción pendiente [01606]</t>
  </si>
  <si>
    <t>Deducciones doble imposición interna (DT 23ª.1 LIS). DI interna ejerc. anteriores: DI interna 2025(*). 2025 deducción pendiente [01607]</t>
  </si>
  <si>
    <t>Deducciones doble imposición interna (DT 23ª.1 LIS). DI interna ejerc. anteriores: DI interna 2025(*). Aplicado en esta liquidación [01608]</t>
  </si>
  <si>
    <t>Deducciones doble imposición interna (DT 23ª.1 LIS). DI interna ejerc. anteriores: DI interna 2025(*). Pendiente de aplicación en períodos futuros [01609]</t>
  </si>
  <si>
    <t>Deducciones doble imposición internacional LIS. DI internac. períodos anteriores. DI internacional 2025(*). Deducción pendiente [01610]</t>
  </si>
  <si>
    <t>Deducciones doble imposición internacional LIS. DI internac. períodos anteriores. DI internacional 2025(*). 2025: deducción pendiente [01619]</t>
  </si>
  <si>
    <t>Deducciones doble imposición internacional LIS. DI internac. períodos anteriores. DI internacional 2025(*). Aplicado en esta liquidación [01620]</t>
  </si>
  <si>
    <t>Deducciones doble imposición internacional LIS. DI internac. períodos anteriores. DI internacional 2025(*). Pendiente de aplicación períodos futuros [01658]</t>
  </si>
  <si>
    <r>
      <rPr>
        <sz val="9"/>
        <rFont val="Arial"/>
        <family val="2"/>
      </rPr>
      <t>DEDUCCIONES POR DOBLE IMPOSICIÓN INTERNA RDLEG 4/2004. Pendiente de aplicación en períodos futuros. Ejercicio de generación. 2008</t>
    </r>
    <r>
      <rPr>
        <sz val="9"/>
        <color rgb="FFFF0000"/>
        <rFont val="Arial"/>
        <family val="2"/>
      </rPr>
      <t xml:space="preserve"> </t>
    </r>
    <r>
      <rPr>
        <sz val="9"/>
        <rFont val="Arial"/>
        <family val="2"/>
      </rPr>
      <t>[02044]</t>
    </r>
  </si>
  <si>
    <t>DEDUCCIONES POR DOBLE IMPOSICIÓN INTERNA DT 23.1 LIS. DI interna. ejerc. anteriores. DI interna 2025 (*). Deducción pendiente [01660]</t>
  </si>
  <si>
    <t>DEDUCCIONES POR DOBLE IMPOSICIÓN INTERNA DT 23.1 LIS. DI interna. ejerc. anteriores. DI interna 2025 (*). 2025 deducción pendiente [01666]</t>
  </si>
  <si>
    <t>DEDUCCIONES POR DOBLE IMPOSICIÓN INTERNA DT 23.1 LIS. DI interna. ejerc. anteriores. DI interna 2025 (*). Aplicado en esta liquidación [01667]</t>
  </si>
  <si>
    <t>DEDUCCIONES POR DOBLE IMPOSICIÓN INTERNA DT 23.1 LIS. DI interna. ejerc. anteriores. DI interna 2025 (*). Pendiente de aplicación en períodos futuros [01678]</t>
  </si>
  <si>
    <t>Deducciones doble imposición internacional LIS. DI interna. períodos anteriores. DI interna 2025 Deducción pendiente [01679]</t>
  </si>
  <si>
    <t>Deducciones doble imposición internacional LIS. DI interna. períodos anteriores. DI interna 2025: 2025 deducción pendiente [01681]</t>
  </si>
  <si>
    <t>Deducciones doble imposición internacional LIS. DI interna. períodos anteriores. DI interna 2025. Aplicado en esta liquidación [01682]</t>
  </si>
  <si>
    <t>Deducciones doble imposición internacional LIS. DI interna. períodos anteriores. DI interna 2025. Pendiente de aplicación períodos futuros [01683]</t>
  </si>
  <si>
    <t>Deducciones por doble imposición interna RDLeg. 4/2004. Ejercicio de generación 2008. Tipo gravamen período generación [00021]</t>
  </si>
  <si>
    <t>Deducciones por doble imposición interna RDLeg. 4/2004. Ejercicio de generación 2009. Tipo gravamen período generación [00027]</t>
  </si>
  <si>
    <t>Deducciones por doble imposición interna RDLeg. 4/2004. Ejercicio de generación 2010. Tipo gravamen período generación [00033]</t>
  </si>
  <si>
    <t>Deducciones por doble imposición interna RDLeg. 4/2004. Ejercicio de generación 2011. Tipo gravamen período generación [00039]</t>
  </si>
  <si>
    <t>Deducciones por doble imposición interna RDLeg. 4/2004. Ejercicio de generación 2012. Tipo gravamen período generación [00045]</t>
  </si>
  <si>
    <t>Deducciones por doble imposición interna RDLeg. 4/2004. Ejercicio de generación 2013. Tipo gravamen período generación [00051]</t>
  </si>
  <si>
    <t>Deducciones por doble imposición interna RDLeg. 4/2004. Ejercicio de generación 2014. Tipo gravamen período generación [00599]</t>
  </si>
  <si>
    <t>Deducciones por doble imposición interna (DT23ª.1 LIS). DI interna ejercicios anteriores.DI interna 2015. Tipo gravamen período generación [00692]</t>
  </si>
  <si>
    <t>Deducciones por doble imposición interna (DT23ª.1 LIS). DI interna ejercicios anteriores.DI interna 2016. Tipo gravamen período generación [00506]</t>
  </si>
  <si>
    <t>Deducciones por doble imposición interna (DT23ª.1 LIS). DI interna ejercicios anteriores.DI interna 2017. Tipo gravamen período generación [00339]</t>
  </si>
  <si>
    <t>Deducciones por doble imposición interna (DT23ª.1 LIS). DI interna ejercicios anteriores.DI interna 2018. Tipo gravamen período generación [02259]</t>
  </si>
  <si>
    <t>Deducciones por doble imposición interna (DT23ª.1 LIS). DI interna ejercicios anteriores.DI interna 2019. Tipo gravamen período generación [02257]</t>
  </si>
  <si>
    <t>Deducciones por doble imposición interna (DT23ª.1 LIS). DI interna ejercicios anteriores.DI interna 2020. Tipo gravamen período generación [04028]</t>
  </si>
  <si>
    <t>Deducciones por doble imposición interna (DT23ª.1 LIS). DI interna ejercicios anteriores.DI interna 2021. Tipo gravamen período generación [00805]</t>
  </si>
  <si>
    <t>Deducciones por doble imposición interna (DT23ª.1 LIS). DI interna ejercicios anteriores.DI interna 2022. Tipo gravamen período generación [06139]</t>
  </si>
  <si>
    <t>Deducciones por doble imposición interna (DT23ª.1 LIS). DI interna ejercicios anteriores.DI interna 2023. Tipo gravamen período generación [02160]</t>
  </si>
  <si>
    <t>Deducciones por doble imposición interna (DT23ª.1 LIS). DI interna ejercicios anteriores.DI interna 2025(*). Tipo gravamen período generación [01661]</t>
  </si>
  <si>
    <t>Deducciones por doble imposición internacional RDLeg. 4/2004. Ejercicio de generación 2005. Tipo gravamen período generación [00473]</t>
  </si>
  <si>
    <t>DEDUCCIONES POR DOBLE IMPOSICIÓN INTERNA DT 23.1 LIS. DI interna. ejerc. anteriores. DI interna. 2025(*). Deducción pendiente [01686]</t>
  </si>
  <si>
    <t>DEDUCCIONES POR DOBLE IMPOSICIÓN INTERNA DT 23.1 LIS. DI interna. ejerc. anteriores. DI interna. 2025(*). Aplicado en esta liquidación [01696]</t>
  </si>
  <si>
    <t>DEDUCCIONES POR DOBLE IMPOSICIÓN INTERNA DT 23.1 LIS. DI interna. ejerc. anteriores. DI interna. 2025.(*) Pendiente de aplicación en ejerc. futuros [01699]</t>
  </si>
  <si>
    <t>Deducciones doble imposición internacional LIS. DI interna. períodos anteriores. DI interna. 2025(*). Deducción pendiente [01700]</t>
  </si>
  <si>
    <t>Deducciones doble imposición internacional LIS. DI interna. períodos anteriores. DI interna. 2025(*). 2025 deducción pendiente [01715]</t>
  </si>
  <si>
    <t>Deducciones doble imposición internacional LIS. DI interna. períodos anteriores. DI interna. 2025(*). Aplicado en esta liquidación [01716]</t>
  </si>
  <si>
    <t>Deducciones doble imposición internacional LIS. DI interna. períodos anteriores. DI interna. 2025(*). Pendiente de aplicación períodos futuros [01762]</t>
  </si>
  <si>
    <t>Deducciones por doble imposición interna RDLeg. 4/2004. Ejercicio de generación 2008. Tipo gravamen período generación.[00022]</t>
  </si>
  <si>
    <t>Deducciones por doble imposición interna RDLeg. 4/2004. Ejercicio de generación 2009. Tipo gravamen período generación.[00028]</t>
  </si>
  <si>
    <t>Deducciones por doble imposición interna RDLeg. 4/2004. Ejercicio de generación 2010. Tipo gravamen período generación.[00034]</t>
  </si>
  <si>
    <t>Deducciones por doble imposición interna RDLeg. 4/2004. Ejercicio de generación 2011. Tipo gravamen período generación.[00046]</t>
  </si>
  <si>
    <t>Deducciones por doble imposición interna RDLeg. 4/2004. Ejercicio de generación 2012. Tipo gravamen período generación.[00052]</t>
  </si>
  <si>
    <t>Deducciones por doble imposición interna RDLeg. 4/2004. Ejercicio de generación 2011. Tipo gravamen período generación.[00598]</t>
  </si>
  <si>
    <t>Deducciones doble imposición interna (DT23ª.1 LIS). DI interna anteriores. DI interna 2015. Tipo gravamen período generación [00693]</t>
  </si>
  <si>
    <t>Deducciones doble imposición interna (DT23ª.1 LIS). DI interna anteriores. DI interna 2016. Tipo gravamen período generación [00507]</t>
  </si>
  <si>
    <t>Deducciones doble imposición interna (DT23ª.1 LIS). DI interna anteriores. DI interna 2017. Tipo gravamen período generación [00348]</t>
  </si>
  <si>
    <t>Deducciones doble imposición interna (DT23ª.1 LIS). DI interna anteriores. DI interna 2018. Tipo gravamen período generación [02260]</t>
  </si>
  <si>
    <t>Deducciones doble imposición interna (DT23ª.1 LIS). DI interna anteriores. DI interna 2019. Tipo gravamen período generación [02258]</t>
  </si>
  <si>
    <t>Deducciones doble imposición interna (DT23ª.1 LIS). DI interna anteriores. DI interna 2020. Tipo gravamen período generación [04037]</t>
  </si>
  <si>
    <t>Deducciones doble imposición interna (DT23ª.1 LIS). DI interna anteriores. DI interna 2021. Tipo gravamen período generación [00806]</t>
  </si>
  <si>
    <t>Deducciones doble imposición interna (DT23ª.1 LIS). DI interna anteriores. DI interna 2022. Tipo gravamen período generación [06318]</t>
  </si>
  <si>
    <t>Deducciones doble imposición interna (DT23ª.1 LIS). DI interna anteriores. DI interna 2023. Tipo gravamen período generación [02203]</t>
  </si>
  <si>
    <t>Deducciones doble imposición interna (DT23ª.1 LIS). DI interna anteriores. DI interna 2024. Tipo gravamen período generación [03049]</t>
  </si>
  <si>
    <t>Deducciones doble imposición interna (DT23ª.1 LIS). DI interna anteriores. DI interna 2025(*). Tipo gravamen período generación [01694]</t>
  </si>
  <si>
    <t>Deducciones por doble imposición internacional RDLeg. 4/2004. Ejercicio de generación 2006. Tipo gravamen período generación [00017]</t>
  </si>
  <si>
    <t>Deducciones por doble imposición internacional RDLeg. 4/2004. Ejercicio de generación 2007. Tipo gravamen período generación [00019]</t>
  </si>
  <si>
    <t>El tipo de gravamen 2025 es el especificado en la página 12</t>
  </si>
  <si>
    <t>Deducciones para incentivar determinadas actividades (Cap. IV Tít. VI y DT 24.3 LIS y art. 27.3 primero Ley 49/2002). Ejercicio 2025(*): Suma de deducciones excepto I+D+i y TAP. Deducción pendiente / generada [03341]</t>
  </si>
  <si>
    <t>Deducciones para incentivar determinadas actividades (Cap. IV Tít. VI y DT 24.3 LIS y art. 27.3 primero Ley 49/2002). Ejercicio 2025(*): Suma de deducciones excepto I+D+i y TAP. Aplicaco en esta liquidación [03342]</t>
  </si>
  <si>
    <t>Deducciones para incentivar determinadas actividades (Cap. IV Tít. VI y DT 24.3 LIS y art. 27.3 primero Ley 49/2002). Ejercicio 2025(*): Suma de deducciones excepto I+D+i y TAP. Pendiente de aplicación en períodos futuros [03343]</t>
  </si>
  <si>
    <t>Deducciones para incentivar determinadas actividades (Cap. IV Tít. VI y DT 24.3 LIS y art. 27.3 primero Ley 49/2002). Ejercicio 2025(*): Investigación y desarrollo (CT). Deducción pendiente /generada [03367]</t>
  </si>
  <si>
    <t>Deducciones para incentivar determinadas actividades (Cap. IV Tít. VI y DT 24.3 LIS y art. 27.3 primero Ley 49/2002). Ejercicio 2025(*): Investigación y desarrollo (CT). Aplicado en esta liquidación [03368]</t>
  </si>
  <si>
    <t>Deducciones para incentivar determinadas actividades (Cap. IV Tít. VI y DT 24.3 LIS y art. 27.3 primero Ley 49/2002). Ejercicio 2025(*): Investigación y desarrollo (CT). Pendiente de aplicación en períodos futuros [03369]</t>
  </si>
  <si>
    <t>Deducciones para incentivar determinadas actividades (Cap. IV Tít. VI y DT 24.3 LIS y art. 27.3 primero Ley 49/2002). Ejercicio 2025(*): Innovación tecnológica (IT). Deducción pendiente / generada [03375]</t>
  </si>
  <si>
    <t>Deducciones para incentivar determinadas actividades (Cap. IV Tít. VI y DT 24.3 LIS y art. 27.3 primero Ley 49/2002). Ejercicio 2025(*): Innovación tecnológica (IT). Aplicado en esta liquidación [03376]</t>
  </si>
  <si>
    <t>Deducciones para incentivar determinadas actividades (Cap. IV Tít. VI y DT 24.3 LIS y art. 27.3 primero Ley 49/2002). Ejercicio 2025(*): Innovación tecnológica (IT). Pendiente de aplicación en períodos futuros [03377]</t>
  </si>
  <si>
    <t>Deducciones para incentivar determinadas actividades (Cap. IV Tít. VI y DT 24.3 LIS y art. 27.3 primero Ley 49/2002). Ejercicio 2025(**):  Inversiones en territ. África Occidental y gastos de propaganda y publicidad (art. 27 bis Ley 19/1994) (TAP) [03383]</t>
  </si>
  <si>
    <t>Deducciones para incentivar determinadas actividades (Cap. IV Tít. VI y DT 24.3 LIS y art. 27.3 primero Ley 49/2002). Ejercicio 2025(*):  Inversiones en territ. África Occidental y gastos de propaganda y publicidad (art. 27 bis Ley 19/1994) (TAP) [03384]</t>
  </si>
  <si>
    <t>Deducciones para incentivar determinadas actividades (Cap. IV Tít. VI y DT 24.3 LIS y art. 27.3 primero Ley 49/2002). Ejercicio 2025(*):  Inversiones en territ. África Occidental y gastos de propaganda y publicidad (art. 27 bis Ley 19/1994) (TAP) [03385]</t>
  </si>
  <si>
    <t>Deducciones del grupo.  Deducciones para incentivar determinadas actividades (Cap. IV Tít VI, DT 24ª.3 LIS y art. 27.3 primero Ley 49/2002). Deducciones relativas a programas de apoyo a acontecimientos de excepcional interés público (art. 27.3 primero Ley 49/2002). Ejercicio 2025. Barcelona Music Lab. El Futuro de la música (BM). Deducción pendiente / generada [03442]</t>
  </si>
  <si>
    <t>Deducciones del grupo.  Deducciones para incentivar determinadas actividades (Cap. IV Tít VI, DT 24ª.3 LIS y art. 27.3 primero Ley 49/2002). Deducciones relativas a programas de apoyo a acontecimientos de excepcional interés público (art. 27.3 primero Ley 49/2002). Ejercicio 2025. Barcelona Music Lab. El Futuro de la música (BM). Aplicado en esta liquidación [03443]</t>
  </si>
  <si>
    <t>Deducciones del grupo.  Deducciones para incentivar determinadas actividades (Cap. IV Tít VI, DT 24ª.3 LIS y art. 27.3 primero Ley 49/2002). Deducciones relativas a programas de apoyo a acontecimientos de excepcional interés público (art. 27.3 primero Ley 49/2002). Ejercicio 2025. Barcelona Music Lab. El Futuro de la música (BM). Pendiente de aplicación en períodos futuros. [03444]</t>
  </si>
  <si>
    <t>Deducciones del grupo.  Deducciones para incentivar determinadas actividades (Cap. IV Tít VI, DT 24ª.3 LIS y art. 27.3 primero Ley 49/2002). Deducciones relativas a programas de apoyo a acontecimientos de excepcional interés público (art. 27.3 primero Ley 49/2002). Ejercicio 2025. Primavera Sound, created in Barcelona (PSB). Deducción pendiente /generada [03460]</t>
  </si>
  <si>
    <t>Deducciones del grupo.  Deducciones para incentivar determinadas actividades (Cap. IV Tít VI, DT 24ª.3 LIS y art. 27.3 primero Ley 49/2002). Deducciones relativas a programas de apoyo a acontecimientos de excepcional interés público (art. 27.3 primero Ley 49/2002). Ejercicio 2025. Primavera Sound, created in Barcelona (PSB). Aplicado en esta liquidación [03461]</t>
  </si>
  <si>
    <t>Deducciones del grupo.  Deducciones para incentivar determinadas actividades (Cap. IV Tít VI, DT 24ª.3 LIS y art. 27.3 primero Ley 49/2002). Deducciones relativas a programas de apoyo a acontecimientos de excepcional interés público (art. 27.3 primero Ley 49/2002). Ejercicio 2025. Primavera Sound, created in Barcelona (PSB). Pendiente de aplicación en períodos futuros [03462]</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</si>
  <si>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(1923 - 2012)(T). Deducción pendiente / generada [03475]</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</si>
  <si>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(1923 - 2012)(T). Aplicado en esta liquidación [03476]</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</si>
  <si>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(1923 - 2012)(T). Pendiente de aplicación en períodos futuros [03477]</t>
  </si>
  <si>
    <t>Deducciones del grupo.  Deducciones para incentivar determinadas actividades (Cap. IV Tít VI, DT 24ª.3 LIS y art. 27.3 primero Ley 49/2002). Deducciones relativas a programas de apoyo a acontecimientos de excepcional interés público (art. 27.3 primero Ley 49/2002). Ejercicio 2025. Eduardo Chillida 100 años (EC). Deducción pendiente / generada [03490]</t>
  </si>
  <si>
    <t>Deducciones del grupo.  Deducciones para incentivar determinadas actividades (Cap. IV Tít VI, DT 24ª.3 LIS y art. 27.3 primero Ley 49/2002). Deducciones relativas a programas de apoyo a acontecimientos de excepcional interés público (art. 27.3 primero Ley 49/2002). Ejercicio 2025.  Eduardo Chillida 100 años (EC). Aplicado en esta liquidación [03491]</t>
  </si>
  <si>
    <t>Deducciones del grupo.  Deducciones para incentivar determinadas actividades (Cap. IV Tít VI, DT 24ª.3 LIS y art. 27.3 primero Ley 49/2002). Deducciones relativas a programas de apoyo a acontecimientos de excepcional interés público (art. 27.3 primero Ley 49/2002). Ejercicio 2025.  Eduardo Chillida 100 años (EC). Pendiente de aplicación en períodos futuros [03492]</t>
  </si>
  <si>
    <t>Deducciones del grupo.  Deducciones para incentivar determinadas actividades (Cap. IV Tít VI, DT 24ª.3 LIS y art. 27.3 primero Ley 49/2002). Deducciones relativas a programas de apoyo a acontecimientos de excepcional interés público (art. 27.3 primero Ley 49/2002). Ejercicio 2025. VIII Centenario de la Catedral gótica de Toledo, primada de España (CT). Deducción pendiente / generada [03502]</t>
  </si>
  <si>
    <t>Deducciones del grupo.  Deducciones para incentivar determinadas actividades (Cap. IV Tít VI, DT 24ª.3 LIS y art. 27.3 primero Ley 49/2002). Deducciones relativas a programas de apoyo a acontecimientos de excepcional interés público (art. 27.3 primero Ley 49/2002). Ejercicio 2025. VIII Centenario de la Catedral gótica de Toledo, primada de España (CT). Aplicado en esta liquidación [03503]</t>
  </si>
  <si>
    <t>Deducciones del grupo.  Deducciones para incentivar determinadas actividades (Cap. IV Tít VI, DT 24ª.3 LIS y art. 27.3 primero Ley 49/2002). Deducciones relativas a programas de apoyo a acontecimientos de excepcional interés público (art. 27.3 primero Ley 49/2002). Ejercicio 2025. VIII Centenario de la Catedral gótica de Toledo, primada de España (CT). Pendiente de aplicación en períodos futuros [03504]</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</si>
  <si>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Santo Jacobeo 2027 (J27). Deducción pendiente / generada [03520]</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</si>
  <si>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Santo Jacobeo 2027 (J27). Aplicado en esta liquidación [03521]</t>
  </si>
  <si>
    <t>Deducciones del grupo.  Deducciones para incentivar determinadas actividades (Cap. IV Tít VI, DT 24ª.3 LIS y art. 27.3 primero Ley 49/2002). Deducciones relativas a programas de apoyo a acontecimientos de excepcional interés público (art. 27.3 primero Ley 49/2002). Ejercicio 2025. Año Santo Jacobeo 2027 (J27). Pendiente de aplicación en períodos futuros [03522]</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</si>
  <si>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de la Generación del 27 (G27) [03523]</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</si>
  <si>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de la Generación del 27 (G27) [03529]</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</si>
  <si>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de la Generación del 27 (G27) [03530]</t>
  </si>
  <si>
    <t>Deducciones del grupo.  Deducciones para incentivar determinadas actividades (Cap. IV Tít VI, DT 24ª.3 LIS y art. 27.3 primero Ley 49/2002). Deducciones relativas a programas de apoyo a acontecimientos de excepcional interés público (art. 27.3 primero Ley 49/2002). Ejercicio 2025. Música clásica para todos (MC). Deducción pendiente / generada [03531]</t>
  </si>
  <si>
    <t>Deducciones del grupo.  Deducciones para incentivar determinadas actividades (Cap. IV Tít VI, DT 24ª.3 LIS y art. 27.3 primero Ley 49/2002). Deducciones relativas a programas de apoyo a acontecimientos de excepcional interés público (art. 27.3 primero Ley 49/2002). Ejercicio 2025. Música clásica para todos (MC). Aplicado en esta liquidación. [03548]</t>
  </si>
  <si>
    <t>Deducciones del grupo.  Deducciones para incentivar determinadas actividades (Cap. IV Tít VI, DT 24ª.3 LIS y art. 27.3 primero Ley 49/2002). Deducciones relativas a programas de apoyo a acontecimientos de excepcional interés público (art. 27.3 primero Ley 49/2002). Ejercicio 2025. Música clásica para todos (MC). Pendiente de aplicación en períodos futuros. [03549]</t>
  </si>
  <si>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2025. 150.ºaniversario del nacimiento de Pau Casals (PCA). Deducción pendiente / generada [03550] </t>
  </si>
  <si>
    <t>Deducciones del grupo.  Deducciones para incentivar determinadas actividades (Cap. IV Tít VI, DT 24ª.3 LIS y art. 27.3 primero Ley 49/2002). Deducciones relativas a programas de apoyo a acontecimientos de excepcional interés público (art. 27.3 primero Ley 49/2002). Ejercicio 2025. 150.ºaniversario del nacimiento de Pau Casals (PCA). Aplicado en esta liquidación [03612]</t>
  </si>
  <si>
    <t>Deducciones del grupo.  Deducciones para incentivar determinadas actividades (Cap. IV Tít VI, DT 24ª.3 LIS y art. 27.3 primero Ley 49/2002). Deducciones relativas a programas de apoyo a acontecimientos de excepcional interés público (art. 27.3 primero Ley 49/2002). Ejercicio 2025. 150.ºaniversario del nacimiento de Pau Casals (PCA). Pendiente de aplicación en períodos futuros [03613]</t>
  </si>
  <si>
    <t>Deducciones del grupo.  Deducciones para incentivar determinadas actividades (Cap. IV Tít VI, DT 24ª.3 LIS y art. 27.3 primero Ley 49/2002). Deducciones relativas a programas de apoyo a acontecimientos de excepcional interés público (art. 27.3 primero Ley 49/2002). Ejercicio 2025. Petit Liceu (PL). Deducción pendiente / generada [03623]</t>
  </si>
  <si>
    <t>Deducciones del grupo.  Deducciones para incentivar determinadas actividades (Cap. IV Tít VI, DT 24ª.3 LIS y art. 27.3 primero Ley 49/2002). Deducciones relativas a programas de apoyo a acontecimientos de excepcional interés público (art. 27.3 primero Ley 49/2002). Ejercicio 2025. Petit Liceu (PL). Aplicado en esta liquidación [03624]</t>
  </si>
  <si>
    <t>Deducciones del grupo.  Deducciones para incentivar determinadas actividades (Cap. IV Tít VI, DT 24ª.3 LIS y art. 27.3 primero Ley 49/2002). Deducciones relativas a programas de apoyo a acontecimientos de excepcional interés público (art. 27.3 primero Ley 49/2002). Ejercicio 2025. Petit Liceu (PL). Pendiente de aplicación en períodos futuros [03625]</t>
  </si>
  <si>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2025. Fundación Joan Miró. 50º aniversario (JM50). Deducción pendiente / generada [03614] </t>
  </si>
  <si>
    <t>Deducciones del grupo.  Deducciones para incentivar determinadas actividades (Cap. IV Tít VI, DT 24ª.3 LIS y art. 27.3 primero Ley 49/2002). Deducciones relativas a programas de apoyo a acontecimientos de excepcional interés público (art. 27.3 primero Ley 49/2002). Ejercicio 2025. Fundación Joan Miró. 50º aniversario (JM50). Aplicado en esta liquidación [03632]</t>
  </si>
  <si>
    <t>Deducciones del grupo.  Deducciones para incentivar determinadas actividades (Cap. IV Tít VI, DT 24ª.3 LIS y art. 27.3 primero Ley 49/2002). Deducciones relativas a programas de apoyo a acontecimientos de excepcional interés público (art. 27.3 primero Ley 49/2002). Ejercicio 2025. Fundación Joan Miró. 50º aniversario (JM50). Pendiente de aplicación en períodos futuros [03633]</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</si>
  <si>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Gaudí 2026 (G26). Deducción pendiente / generado [03650]</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</si>
  <si>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Gaudí (G26). Aplicado en esta liquidación [03651]</t>
  </si>
  <si>
    <t>Deducciones del grupo.  Deducciones para incentivar determinadas actividades (Cap. IV Tít VI, DT 24ª.3 LIS y art. 27.3 primero Ley 49/2002). Deducciones relativas a programas de apoyo a acontecimientos de excepcional interés público (art. 27.3 primero Ley 49/2002). Ejercicio 2025. Centenario Gaudí 2026 (G26). Pendiente de aplicación en períodos futuros [03652]</t>
  </si>
  <si>
    <t>Deducciones del grupo.  Deducciones para incentivar determinadas actividades (Cap. IV Tít VI, DT 24ª.3 LIS y art. 27.3 primero Ley 49/2002). Deducciones relativas a programas de apoyo a acontecimientos de excepcional interés público (art. 27.3 primero Ley 49/2002). Ejercicio 2025. Quincuagésimo aniversario del Teatre Lliure (LL). Deducción pendiente / generada [03658]</t>
  </si>
  <si>
    <t>Deducciones del grupo.  Deducciones para incentivar determinadas actividades (Cap. IV Tít VI, DT 24ª.3 LIS y art. 27.3 primero Ley 49/2002). Deducciones relativas a programas de apoyo a acontecimientos de excepcional interés público (art. 27.3 primero Ley 49/2002). Ejercicio 2025. Quincuagésimo aniversario del Teatre Lliure (LL). Aplicado en esta liquidación [03659]</t>
  </si>
  <si>
    <t>Deducciones del grupo.  Deducciones para incentivar determinadas actividades (Cap. IV Tít VI, DT 24ª.3 LIS y art. 27.3 primero Ley 49/2002). Deducciones relativas a programas de apoyo a acontecimientos de excepcional interés público (art. 27.3 primero Ley 49/2002). Ejercicio 2025. Quincuagésimo aniversario del Teatre Lliure (LL). Pendiente de generación en períodos futuros [03660]</t>
  </si>
  <si>
    <t>Deducciones del grupo.  Deducciones para incentivar determinadas actividades (Cap. IV Tít VI, DT 24ª.3 LIS y art. 27.3 primero Ley 49/2002). Deducciones relativas a programas de apoyo a acontecimientos de excepcional interés público (art. 27.3 primero Ley 49/2002). Ejercicio 2025. Vigésimo aniversario del Festival Bilbao BBK Live (FB). Deducción pendiente / generada [03744]</t>
  </si>
  <si>
    <t>Deducciones del grupo.  Deducciones para incentivar determinadas actividades (Cap. IV Tít VI, DT 24ª.3 LIS y art. 27.3 primero Ley 49/2002). Deducciones relativas a programas de apoyo a acontecimientos de excepcional interés público (art. 27.3 primero Ley 49/2002). Ejercicio 2025. Vigésimo aniversario del Festival Bilbao BBK Live (FB). Aplicado en esta liquidación [03745]</t>
  </si>
  <si>
    <t>Deducciones del grupo.  Deducciones para incentivar determinadas actividades (Cap. IV Tít VI, DT 24ª.3 LIS y art. 27.3 primero Ley 49/2002). Deducciones relativas a programas de apoyo a acontecimientos de excepcional interés público (art. 27.3 primero Ley 49/2002). Ejercicio 2025. Vigésimo aniversario del Festival Bilbao BBK Live (FB). Pendiente de aplicación en períodos futuros [03746]</t>
  </si>
  <si>
    <t>Deducciones del grupo.  Deducciones para incentivar determinadas actividades (Cap. IV Tít VI, DT 24ª.3 LIS y art. 27.3 primero Ley 49/2002). Deducciones relativas a programas de apoyo a acontecimientos de excepcional interés público (art. 27.3 primero Ley 49/2002). Ejercicio 2025. 75ª. edición del Festival Música y Danza de Granada (FG). Deducción pendiente / generada [03761]</t>
  </si>
  <si>
    <t>Deducciones del grupo.  Deducciones para incentivar determinadas actividades (Cap. IV Tít VI, DT 24ª.3 LIS y art. 27.3 primero Ley 49/2002). Deducciones relativas a programas de apoyo a acontecimientos de excepcional interés público (art. 27.3 primero Ley 49/2002). Ejercicio 2025. 75ª. edición del Festival Música y Danza de Granada (FG). Aplicado en esta liquidación [03762]</t>
  </si>
  <si>
    <t>Deducciones del grupo.  Deducciones para incentivar determinadas actividades (Cap. IV Tít VI, DT 24ª.3 LIS y art. 27.3 primero Ley 49/2002). Deducciones relativas a programas de apoyo a acontecimientos de excepcional interés público (art. 27.3 primero Ley 49/2002). Ejercicio 2025. 75ª. edición del Festival Música y Danza de Granada (FG). Pendiente de generación en períodos futuros [03763]</t>
  </si>
  <si>
    <t>Deducciones del grupo.  Deducciones para incentivar determinadas actividades (Cap. IV Tít VI, DT 24ª.3 LIS y art. 27.3 primero Ley 49/2002). Deducciones relativas a programas de apoyo a acontecimientos de excepcional interés público (art. 27.3 primero Ley 49/2002). Ejercicio 2025. 150.ª aniversario del nacimiento de Manuel de Falla (MF). Deducción pendiente / generada [03772]</t>
  </si>
  <si>
    <t>Deducciones del grupo.  Deducciones para incentivar determinadas actividades (Cap. IV Tít VI, DT 24ª.3 LIS y art. 27.3 primero Ley 49/2002). Deducciones relativas a programas de apoyo a acontecimientos de excepcional interés público (art. 27.3 primero Ley 49/2002). Ejercicio 2025. 150.ª aniversario del nacimiento de Manuel de Falla (MF). Aplicado en esta liquidación [03773]</t>
  </si>
  <si>
    <t>Deducciones del grupo.  Deducciones para incentivar determinadas actividades (Cap. IV Tít VI, DT 24ª.3 LIS y art. 27.3 primero Ley 49/2002). Deducciones relativas a programas de apoyo a acontecimientos de excepcional interés público (art. 27.3 primero Ley 49/2002). Ejercicio 2025. 150.ª aniversario del nacimiento de Manuel de Falla (MF). Pendiente de aplicación en períodos futuros [03774]</t>
  </si>
  <si>
    <t>Deducciones del grupo.  Deducciones para incentivar determinadas actividades (Cap. IV Tít VI, DT 24ª.3 LIS y art. 27.3 primero Ley 49/2002). Deducciones relativas a programas de apoyo a acontecimientos de excepcional interés público (art. 27.3 primero Ley 49/2002). Ejercicio 2025. Dansàneu, Festival de Cultures del Pirineu (D). Deducción pendiente / generada [03789]</t>
  </si>
  <si>
    <t>Deducciones del grupo.  Deducciones para incentivar determinadas actividades (Cap. IV Tít VI, DT 24ª.3 LIS y art. 27.3 primero Ley 49/2002). Deducciones relativas a programas de apoyo a acontecimientos de excepcional interés público (art. 27.3 primero Ley 49/2002). Ejercicio 2025. Dansàneu, Festival de Cultures del Pirineu (D). Aplicado en esta liquidación [03790]</t>
  </si>
  <si>
    <t>Deducciones del grupo.  Deducciones para incentivar determinadas actividades (Cap. IV Tít VI, DT 24ª.3 LIS y art. 27.3 primero Ley 49/2002). Deducciones relativas a programas de apoyo a acontecimientos de excepcional interés público (art. 27.3 primero Ley 49/2002). Ejercicio 2025. Dansàneu, Festival de Cultures del Pirineu (D). Pendiente de aplicación en períodos futuros [03791]</t>
  </si>
  <si>
    <t>Deducciones del grupo.  Deducciones para incentivar determinadas actividades (Cap. IV Tít VI, DT 24ª.3 LIS y art. 27.3 primero Ley 49/2002). Deducciones relativas a programas de apoyo a acontecimientos de excepcional interés público (art. 27.3 primero Ley 49/2002). Ejercicio 2025. San Diego Comic-Con Málaga (SD). Deducción pendiente / generada [03800]</t>
  </si>
  <si>
    <t>Deducciones del grupo.  Deducciones para incentivar determinadas actividades (Cap. IV Tít VI, DT 24ª.3 LIS y art. 27.3 primero Ley 49/2002). Deducciones relativas a programas de apoyo a acontecimientos de excepcional interés público (art. 27.3 primero Ley 49/2002). Ejercicio 2025.  San Diego Comic-Con Málaga (SD). Aplicado en esta liquidación [03801]</t>
  </si>
  <si>
    <t>Deducciones del grupo.  Deducciones para incentivar determinadas actividades (Cap. IV Tít VI, DT 24ª.3 LIS y art. 27.3 primero Ley 49/2002). Deducciones relativas a programas de apoyo a acontecimientos de excepcional interés público (art. 27.3 primero Ley 49/2002). Ejercicio 2025.  San Diego Comic-Con Málaga (SD).  Pendiente de aplicación en períodos futuros [03802]</t>
  </si>
  <si>
    <t>Deducciones del grupo.  Deducciones para incentivar determinadas actividades (Cap. IV Tít VI, DT 24ª.3 LIS y art. 27.3 primero Ley 49/2002). Deducciones relativas a programas de apoyo a acontecimientos de excepcional interés público (art. 27.3 primero Ley 49/2002). Ejercicio 2025. Programa de preparación de los deportistas españoles de los Juegos de Los Ángeles 2028 (LA28). Deducción pendiente / generada [03817]</t>
  </si>
  <si>
    <t>Deducciones del grupo.  Deducciones para incentivar determinadas actividades (Cap. IV Tít VI, DT 24ª.3 LIS y art. 27.3 primero Ley 49/2002). Deducciones relativas a programas de apoyo a acontecimientos de excepcional interés público (art. 27.3 primero Ley 49/2002). Ejercicio 2025.  Programa de preparación de los deportistas españoles de los Juegos de Los Ángeles 2028 (LA28). Aplicado en esta liquidación [03818]</t>
  </si>
  <si>
    <t>Deducciones del grupo.  Deducciones para incentivar determinadas actividades (Cap. IV Tít VI, DT 24ª.3 LIS y art. 27.3 primero Ley 49/2002). Deducciones relativas a programas de apoyo a acontecimientos de excepcional interés público (art. 27.3 primero Ley 49/2002). Ejercicio 2025.  Programa de preparación de los deportistas españoles de los Juegos de Los Ángeles 2028 (LA28).  Pendiente de aplicación en períodos futuros [03819]</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</si>
  <si>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49/2002).Ejercicio 2025. Universo Mujer IV (UM4). Deducción pendiente / generada [03831]</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</si>
  <si>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Universo Mujer IV (UM4). Aplicado en esta liquidación [03832]</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</si>
  <si>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Universo Mujer IV (UM4). Pendiente de aplicación en períodos futuros [03842]</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</si>
  <si>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Gran premio de España de Motociclismo (GP). Deducción pendiente / generada [03843]</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</si>
  <si>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Gran premio de España de Motociclismo (GP). Aplicado en esta liquidación [03844]</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</si>
  <si>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Gran premio de España de Motociclismo (GP). Pendiente de aplicación en períodos futuros [03847]</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</si>
  <si>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Deporte Inclusivo III (DI3). Deducción pendiente / generada [03850]</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</si>
  <si>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Deporte Inclusivo III (DI3). Aplicado en esta liquidación [03857]</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</si>
  <si>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Deporte Inclusivo III (DI3). Pendiente de aplicación en períodos futuros [03905]</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</si>
  <si>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Plan 2030 de Apoyo al Deporte Base II (2P30). Deducción pendiente / generada [03935]</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</si>
  <si>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Plan 2030 de Apoyo al Deporte Base II (2P30). Aplicado en esta liquidación [03956]</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</si>
  <si>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Plan 2030 de Apoyo al Deporte Base II (2P30). Pendiente de aplicación en períodos futuros [03957]</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</si>
  <si>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Ironman Calella-Barcelona (IC). Deducción pendiente / generada [03958]</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</si>
  <si>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Ironman Calella-Barcelona (IC). Pendiente de aplicación en períodos futuros [03993]</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</si>
  <si>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Barcelona Mobile World Capital (MW). Deducción pendiente / generada [04001]</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</si>
  <si>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Barcelona Mobile World Capital (MW). Aplicado en esta liquidación [04080]</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</si>
  <si>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Barcelona Mobile World Capital (MW). Pendientes de aplicación en períodos futuros [04095]</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</si>
  <si>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Barcelona 2026 Capital Mundial de la Arquitectura (B26). Deducción pendiente / generada [04110]</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</si>
  <si>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Barcelona 2026 Capital Mundial de la Arquitectura (B26). Aplicado en esta liquidación [04120]</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</si>
  <si>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Barcelona 2026 Capital Mundial de la Arquitectura (B26). Pendiente de aplicación en períodos futuros [04121]</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</si>
  <si>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Rally Islas Canarias (RCA). Deducción pendiente / generada [04122]</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</si>
  <si>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Rally Islas Canarias (RCA). Aplicado en esta liquidación [04129]</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</si>
  <si>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Rally Islas Canarias (RCA). Pendiente de aplicación en períodos futuros [04130]</t>
  </si>
  <si>
    <t>Deducciones del grupo. Deducciones del período impositivo e imputación proporcional de las deducciones pendientes. Deducciones para incentivar determinadas actividades (Cap. IV Tít VI, DT 24ª.3 LIS y art. 27.3 primero Ley 49/2002)(cont.). Total deducciones relativas a programas de apoyo a acontecimientos de excepcional interés público. Deducción pendiente / generada [02014]</t>
  </si>
  <si>
    <t>Deducciones del grupo. Deducciones del período impositivo e imputación proporcional de las deducciones pendientes. Deducciones para incentivar determinadas actividades (Cap. IV Tít VI, DT 24ª.3 LIS y art. 27.3 primero Ley 49/2002)(cont.). Total deducciones relativas a programas de apoyo a acontecimientos de excepcional interés público. Aplicado en esta liquidación [06121]</t>
  </si>
  <si>
    <t>Deducciones del grupo. Deducciones del período impositivo e imputación proporcional de las deducciones pendientes. Deducciones para incentivar determinadas actividades (Cap. IV Tít VI, DT 24ª.3 LIS y art. 27.3 primero Ley 49/2002)(cont.). Total deducciones relativas a programas de apoyo a acontecimientos de excepcional interés público. Pendiente de aplicación en períodos futuros [02015]</t>
  </si>
  <si>
    <t>Deducciones del grupo. Deducciones del período impositivo e imputación proporcional de las deducciones pendientes. Deducciones para incentivar determinadas actividades (Cap. IV Tít VI, DT 24ª.3 LIS y art. 27.3 primero Ley 49/2002)(cont.). Total. Deducción pendiente / generada [06122]</t>
  </si>
  <si>
    <t>Deducciones del grupo. Deducciones del período impositivo e imputación proporcional de las deducciones pendientes. Deducciones para incentivar determinadas actividades (Cap. IV Tít VI, DT 24ª.3 LIS y art. 27.3 primero Ley 49/2002)(cont.). Total. Aplicado en esta liquidación [06123]</t>
  </si>
  <si>
    <t>Deducciones del grupo. Deducciones del período impositivo e imputación proporcional de las deducciones pendientes. Deducciones para incentivar determinadas actividades (Cap. IV Tít VI, DT 24ª.3 LIS y art. 27.3 primero Ley 49/2002)(cont.). Total. Pendiente de aplicación en períodos futuros [02016]</t>
  </si>
  <si>
    <t>Deducciones totaltes trasladables a períodos siguientes (Deducciones del grupo + Deducciones pendientes de aplicación al incorporarse al grupo). Deducción por inversiones y gastos realizados por las autoridades portuarias (art. 38 bis LIS). Ejercicio de generación 2025. Deducción pendiente / generada [04131]</t>
  </si>
  <si>
    <t>Deducciones totaltes trasladables a períodos siguientes (Deducciones del grupo + Deducciones pendientes de aplicación al incorporarse al grupo). Deducción por inversiones y gastos realizados por las autoridades portuarias (art. 38 bis LIS). Ejercicio de generación 2025. Aplicado en esta liquidación [04132]</t>
  </si>
  <si>
    <t>Deducciones totaltes trasladables a períodos siguientes (Deducciones del grupo + Deducciones pendientes de aplicación al incorporarse al grupo). Deducción por inversiones y gastos realizados por las autoridades portuarias (art. 38 bis LIS). Ejercicio de generación 2025. Aplicado en esta liquidación [04133]</t>
  </si>
  <si>
    <t>Deducciones totaltes trasladables a períodos siguientes (Deducciones del grupo + Deducciones pendientes de aplicación al incorporarse al grupo). Deducciones por producciones cinematográficas extranjeras (art. 36.2 LIS). Ejercicio de generación 2025. Deducción pendiente / generada [04134]</t>
  </si>
  <si>
    <t>Deducciones totaltes trasladables a períodos siguientes (Deducciones del grupo + Deducciones pendientes de aplicación al incorporarse al grupo). Deducciones por producciones cinematográficas extranjeras (art. 36.2 LIS). Ejercicio de generación 2025. Aplicado en esta  liquidación [04135]</t>
  </si>
  <si>
    <t>Deducciones totaltes trasladables a períodos siguientes (Deducciones del grupo + Deducciones pendientes de aplicación al incorporarse al grupo). Deducciones por producciones cinematográficas extranjeras (art. 36.2 LIS). Ejercicio de generación 2025. Importe abonado por insuficiencia de cuota [04136]</t>
  </si>
  <si>
    <t>Deducciones totaltes trasladables a períodos siguientes (Deducciones del grupo + Deducciones pendientes de aplicación al incorporarse al grupo). Deducciones por producciones cinematográficas extranjeras (art. 36.2 LIS). Ejercicio de generación 2025(*). Pendiente de aplicación en períodos futuros [04137]</t>
  </si>
  <si>
    <t>Deducciones por donativos a entidades sin fines de lucro. Ley 49/2002. Donaciones para actividades prioritarias de mecenazgo y otras con derecho a deducción incrementada. 2025. Sin reiteración de donaciones a una misma entidad. Límite año 2035/36. Deducción pendiente/ generada [05014]</t>
  </si>
  <si>
    <t>Deducciones por donativos a entidades sin fines de lucro. Ley 49/2002. Donaciones para actividades prioritarias de mecenazgo y otras con derecho a deducción incrementada.  2025. Sin reiteración de donaciones a una misma entidad. Límite año 2035/36. Aplicado en esta liquidación. [05027]</t>
  </si>
  <si>
    <t>Deducciones por donativos a entidades sin fines de lucro. Ley 49/2002. Donaciones para actividades prioritarias de mecenazgo y otras con derecho a deducción incrementada.  2025(*). Sin reiteración de donaciones a una misma entidad. Límite año 2035/36. Pendiente de aplicación en períodos futuros. [05028]</t>
  </si>
  <si>
    <t>Deducciones por donativos a entidades sin fines de lucro. Ley 49/2002. Donaciones para actividades prioritarias de mecenazgo y otras con derecho a deducción incrementada. 2025. Con reiteración de donaciones a una misma entidad. Límite año 2035/36. Deducción pendiente/ generada [05035]</t>
  </si>
  <si>
    <t>Deducciones por donativos a entidades sin fines de lucro. Ley 49/2002. Donaciones para actividades prioritarias de mecenazgo y otras con derecho a deducción incrementada. 2025. Sin reiteración de donaciones a una misma entidad. Límite año 2035/36. Aplicado en esta liquidación [05078]</t>
  </si>
  <si>
    <t>Deducciones por donativos a entidades sin fines de lucro. Ley 49/2002. Donaciones para actividades prioritarias de mecenazgo y otras con derecho a deducción incrementada. 2025. Sin reiteración de donaciones a una misma entidad. Límite año 2035/36. Pendiente de aplicación en períodos futuros [05079]</t>
  </si>
  <si>
    <t>Deducciones I + D + i excluidas de límite. Opción art. 39.2 LIS. 2025(*): Investigación y desarrollo (CTE). Deducción pendiente [04155]</t>
  </si>
  <si>
    <t>Deducciones I + D + i excluidas de límite. Opción art. 39.2 LIS.2025(*): Investigación y desarrollo (CTE). Deducción reducida [04156]</t>
  </si>
  <si>
    <t>Deducciones I + D + i excluidas de límite. Opción art. 39.2 LIS. 2025(*): Investigación y desarrollo (CTE). Importe deducible en cuota [04157]</t>
  </si>
  <si>
    <t>Deducciones I + D + i excluidas de límite. Opción art. 39.2 LIS. 2025(*): Investigación y desarrollo (CTE). Abono por insuficiencia de cuota [04166]</t>
  </si>
  <si>
    <t>Deducciones I + D + i excluidas de límite. Opción art. 39.2 LIS. 2025(*):  Innovación tecnológica (ITE). Deducción pendiente  [04167]</t>
  </si>
  <si>
    <t>Deducciones I + D + i excluidas de límite. Opción art. 39.2 LIS. 2025(*):  Innovación tecnológica (ITE). Deducción pendiente  [04168]</t>
  </si>
  <si>
    <t>Deducciones I + D + i excluidas de límite. Opción art. 39.2 LIS. 2025(*):  Innovación tecnológica (ITE). Deducción pendiente  [04175]</t>
  </si>
  <si>
    <t>Deducciones I + D + i excluidas de límite. Opción art. 39.2 LIS. 2025(*):  Innovación tecnológica (ITE). Deducción pendiente  [04176]</t>
  </si>
  <si>
    <t>Deducción por reversión de medidas temporales (DT 37ª.1 LIS).2025. Base de deducción [04177]</t>
  </si>
  <si>
    <t>Deducción por reversión de medidas temporales (DT 37ª.1 LIS).2025. Importe generado/pendiente al principio del periodo [04178]</t>
  </si>
  <si>
    <t>Deducción por reversión de medidas temporales (DT 37ª.1 LIS).2025. Importe aplicado [04179]</t>
  </si>
  <si>
    <t>Deducción por reversión de medidas temporales (DT 37ª.1 LIS).2025. Importe pendiente [04180]</t>
  </si>
  <si>
    <t>Deducción por reversión de medidas temporales (DT 37ª.2 LIS). 2025. Base de deducción [04181]</t>
  </si>
  <si>
    <t>Deducción por reversión de medidas temporales (DT 37ª.2 LIS). 2025. Importe generado/pendiente al principio del periodo [04182]</t>
  </si>
  <si>
    <t>Deducción por reversión de medidas temporales (DT 37ª.2 LIS). 2025. Importe aplicado [04183]</t>
  </si>
  <si>
    <t>Deducción por reversión de medidas temporales (DT 37ª.2 LIS). 2025. Importe pendiente [00779]</t>
  </si>
  <si>
    <t>INCN y Cuota íntegra. INCN de al menos 20.000.000 euros pero inferior a 60.000.000 euros</t>
  </si>
  <si>
    <t>INCN y Cuota íntegra. INCN de al menos 60.000.000 euros</t>
  </si>
  <si>
    <r>
      <t xml:space="preserve">Deducciones para incentivar determinadas actividades (Cap. IV Tít. VI y DT 24ª.3 LIS): Ejercicio </t>
    </r>
    <r>
      <rPr>
        <sz val="9"/>
        <color rgb="FFFF0000"/>
        <rFont val="Arial"/>
        <family val="2"/>
      </rPr>
      <t>2024</t>
    </r>
    <r>
      <rPr>
        <sz val="9"/>
        <color theme="1"/>
        <rFont val="Arial"/>
        <family val="2"/>
      </rPr>
      <t>: Suma de deducciones excepto I+D+i y TAP. .Per. ant.: Deducc. pendiente [04939]</t>
    </r>
  </si>
  <si>
    <r>
      <t xml:space="preserve">Deducciones para incentivar determinadas actividades (Cap. IV Tít. VI y DT 24ª.3 LIS).Ejercicio </t>
    </r>
    <r>
      <rPr>
        <sz val="9"/>
        <color rgb="FFFF0000"/>
        <rFont val="Arial"/>
        <family val="2"/>
      </rPr>
      <t>2024</t>
    </r>
    <r>
      <rPr>
        <sz val="9"/>
        <color theme="1"/>
        <rFont val="Arial"/>
        <family val="2"/>
      </rPr>
      <t>: Suma de deducciones excepto I+D+i y TAP.  .Aplicado en esta liquidación [04940]</t>
    </r>
  </si>
  <si>
    <r>
      <t xml:space="preserve">Deducciones para incentivar determinadas actividades (Cap. IV Tít. VI y DT 24ª.3 LIS).Ejercicio </t>
    </r>
    <r>
      <rPr>
        <sz val="9"/>
        <color rgb="FFFF0000"/>
        <rFont val="Arial"/>
        <family val="2"/>
      </rPr>
      <t>2024</t>
    </r>
    <r>
      <rPr>
        <sz val="9"/>
        <color theme="1"/>
        <rFont val="Arial"/>
        <family val="2"/>
      </rPr>
      <t>: Suma de deducciones excepto I+D+i y TAP. .Pendiente de aplicación en períodos futuros [04944]</t>
    </r>
  </si>
  <si>
    <r>
      <t>Deducciones para incentivar determinadas actividades (Cap. IV Tít. VI y DT 24ª.3 LIS).Ejercicio</t>
    </r>
    <r>
      <rPr>
        <sz val="9"/>
        <color rgb="FFFF0000"/>
        <rFont val="Arial"/>
        <family val="2"/>
      </rPr>
      <t xml:space="preserve"> 2024</t>
    </r>
    <r>
      <rPr>
        <sz val="9"/>
        <color theme="1"/>
        <rFont val="Arial"/>
        <family val="2"/>
      </rPr>
      <t>: Investigación y desarrollo (CT). .Per. ant.: Deducc. pendiente [04945]</t>
    </r>
  </si>
  <si>
    <r>
      <t xml:space="preserve">Deducciones para incentivar determinadas actividades (Cap. IV Tít. VI y DT 24ª.3 LIS).Ejercicio </t>
    </r>
    <r>
      <rPr>
        <sz val="9"/>
        <color rgb="FFFF0000"/>
        <rFont val="Arial"/>
        <family val="2"/>
      </rPr>
      <t>2024</t>
    </r>
    <r>
      <rPr>
        <sz val="9"/>
        <color theme="1"/>
        <rFont val="Arial"/>
        <family val="2"/>
      </rPr>
      <t>: Investigación y desarrollo (CT). .Aplicado en esta liquidación [04946]</t>
    </r>
  </si>
  <si>
    <r>
      <t xml:space="preserve">Deducciones para incentivar determinadas actividades (Cap. IV Tít. VI y DT 24ª.3 LIS).Ejercicio </t>
    </r>
    <r>
      <rPr>
        <sz val="9"/>
        <color rgb="FFFF0000"/>
        <rFont val="Arial"/>
        <family val="2"/>
      </rPr>
      <t>2024</t>
    </r>
    <r>
      <rPr>
        <sz val="9"/>
        <color theme="1"/>
        <rFont val="Arial"/>
        <family val="2"/>
      </rPr>
      <t>: Investigación y desarrollo (CT). .Pendiente de aplicación en períodos futuros [04947]</t>
    </r>
  </si>
  <si>
    <r>
      <t xml:space="preserve">Deducciones para incentivar determinadas actividades (Cap. IV Tít. VI y DT 24ª.3 LIS).Ejercicio </t>
    </r>
    <r>
      <rPr>
        <sz val="9"/>
        <color rgb="FFFF0000"/>
        <rFont val="Arial"/>
        <family val="2"/>
      </rPr>
      <t>2024</t>
    </r>
    <r>
      <rPr>
        <sz val="9"/>
        <color theme="1"/>
        <rFont val="Arial"/>
        <family val="2"/>
      </rPr>
      <t>: Innovación tecnológica .Per. ant.: Deducc. pendiente [04948]</t>
    </r>
  </si>
  <si>
    <r>
      <t xml:space="preserve">Deducciones para incentivar determinadas actividades (Cap. IV Tít. VI y DT 24ª.3 LIS).Ejercicio </t>
    </r>
    <r>
      <rPr>
        <sz val="9"/>
        <color rgb="FFFF0000"/>
        <rFont val="Arial"/>
        <family val="2"/>
      </rPr>
      <t>2024</t>
    </r>
    <r>
      <rPr>
        <sz val="9"/>
        <color theme="1"/>
        <rFont val="Arial"/>
        <family val="2"/>
      </rPr>
      <t>: Innovación tecnológica .Aplicado en esta liquidación [04949]</t>
    </r>
  </si>
  <si>
    <r>
      <t xml:space="preserve">Deducciones para incentivar determinadas actividades (Cap. IV Tít. VI y DT 24ª.3 LIS).Ejercicio </t>
    </r>
    <r>
      <rPr>
        <sz val="9"/>
        <color rgb="FFFF0000"/>
        <rFont val="Arial"/>
        <family val="2"/>
      </rPr>
      <t>2024</t>
    </r>
    <r>
      <rPr>
        <sz val="9"/>
        <color theme="1"/>
        <rFont val="Arial"/>
        <family val="2"/>
      </rPr>
      <t>: Innovación tecnológica .Pendiente de aplicación en períodos futuros [04950]</t>
    </r>
  </si>
  <si>
    <r>
      <t xml:space="preserve">Deducciones para incentivar determinadas actividades (Cap. IV Tít. VI y DT 24ª.3 LIS).Ejercicio </t>
    </r>
    <r>
      <rPr>
        <sz val="9"/>
        <color rgb="FFFF0000"/>
        <rFont val="Arial"/>
        <family val="2"/>
      </rPr>
      <t>2024</t>
    </r>
    <r>
      <rPr>
        <sz val="9"/>
        <color theme="1"/>
        <rFont val="Arial"/>
        <family val="2"/>
      </rPr>
      <t>: Inversiones en territ. África Occidental y gastos de propaganda y publicidad(art. 27 bis Ley 19/1994) (TAP). Per. ant.: Deducc. pendiente [04951]</t>
    </r>
  </si>
  <si>
    <r>
      <t xml:space="preserve">Deducciones para incentivar determinadas actividades (Cap. IV Tít. VI y DT 24ª.3 LIS).Ejercicio </t>
    </r>
    <r>
      <rPr>
        <sz val="9"/>
        <color rgb="FFFF0000"/>
        <rFont val="Arial"/>
        <family val="2"/>
      </rPr>
      <t>2024</t>
    </r>
    <r>
      <rPr>
        <sz val="9"/>
        <color theme="1"/>
        <rFont val="Arial"/>
        <family val="2"/>
      </rPr>
      <t>: Inversiones en territ. África Occidental y gastos de propaganda y publicidad(art. 27 bis Ley 19/1994) (TAP). Aplicado en esta liquidación [04952]</t>
    </r>
  </si>
  <si>
    <r>
      <t xml:space="preserve">Deducciones para incentivar determinadas actividades (Cap. IV Tít. VI y DT 24ª.3 LIS).Ejercicio </t>
    </r>
    <r>
      <rPr>
        <sz val="9"/>
        <color rgb="FFFF0000"/>
        <rFont val="Arial"/>
        <family val="2"/>
      </rPr>
      <t>2024</t>
    </r>
    <r>
      <rPr>
        <sz val="9"/>
        <color theme="1"/>
        <rFont val="Arial"/>
        <family val="2"/>
      </rPr>
      <t>: Inversiones en territ. África Occidental y gastos de propaganda y publicidad(art. 27 bis Ley 19/1994) (TAP). Pendiente de aplicación en períodos futuros [04953]</t>
    </r>
  </si>
  <si>
    <t>Deducciones para incentivar determinadas actividades (Cap. IV Tít. VI y DT 24ª.3 LIS): Ejercicio 2024: Suma de deducciones excepto I+D+i y TAP. .Per. ant.: Deducc. pendiente [04429]</t>
  </si>
  <si>
    <t>Deducciones para incentivar determinadas actividades (Cap. IV Tít. VI y DT 24ª.3 LIS).Ejercicio 2025(*): Suma de deducciones excepto I+D+i y TAP.  .Aplicado en esta liquidación [04456]</t>
  </si>
  <si>
    <t>Deducciones para incentivar determinadas actividades (Cap. IV Tít. VI y DT 24ª.3 LIS).Ejercicio 2025(*): Suma de deducciones excepto I+D+i y TAP. .Pendiente de aplicación en períodos futuros [04457]</t>
  </si>
  <si>
    <t>Deducciones para incentivar determinadas actividades (Cap. IV Tít. VI y DT 24ª.3 LIS).Ejercicio 2025(*): Investigación y desarrollo (CT). .Per. ant.: Deducc. pendiente [04458]</t>
  </si>
  <si>
    <t>Deducciones para incentivar determinadas actividades (Cap. IV Tít. VI y DT 24ª.3 LIS).Ejercicio 2025(*): Investigación y desarrollo (CT). .Aplicado en esta liquidación [04459]</t>
  </si>
  <si>
    <t>Deducciones para incentivar determinadas actividades (Cap. IV Tít. VI y DT 24ª.3 LIS).Ejercicio 2025(*): Investigación y desarrollo (CT). .Pendiente de aplicación en períodos futuros [04584]</t>
  </si>
  <si>
    <t>Deducciones para incentivar determinadas actividades (Cap. IV Tít. VI y DT 24ª.3 LIS).Ejercicio 2025(*): Innovación tecnológica .Per. ant.: Deducc. pendiente [04615]</t>
  </si>
  <si>
    <t>Deducciones para incentivar determinadas actividades (Cap. IV Tít. VI y DT 24ª.3 LIS).Ejercicio 2025(*): Innovación tecnológica .Aplicado en esta liquidación [04634]</t>
  </si>
  <si>
    <t>Deducciones para incentivar determinadas actividades (Cap. IV Tít. VI y DT 24ª.3 LIS).Ejercicio 2025(*): Innovación tecnológica .Pendiente de aplicación en períodos futuros [04635]</t>
  </si>
  <si>
    <t>Deducciones para incentivar determinadas actividades (Cap. IV Tít. VI y DT 24ª.3 LIS).Ejercicio 2025(*): Inversiones en territ. África Occidental y gastos de propaganda y publicidad(art. 27 bis Ley 19/1994) (TAP). Per. ant.: Deducc. pendiente [04636]</t>
  </si>
  <si>
    <t>Deducciones para incentivar determinadas actividades (Cap. IV Tít. VI y DT 24ª.3 LIS).Ejercicio 2025(*): Inversiones en territ. África Occidental y gastos de propaganda y publicidad(art. 27 bis Ley 19/1994) (TAP). Aplicado en esta liquidación [04637]</t>
  </si>
  <si>
    <r>
      <t>INCN y Cuota íntegra:</t>
    </r>
    <r>
      <rPr>
        <sz val="9"/>
        <color rgb="FFFF0000"/>
        <rFont val="Arial"/>
        <family val="2"/>
      </rPr>
      <t xml:space="preserve"> INCN &lt; 20.000.000 euros</t>
    </r>
  </si>
  <si>
    <t>INCN y Cuota íntegra: INCN de al menos 20.000.000 euros pero inferior a 60.000.000 euros</t>
  </si>
  <si>
    <t>INCN y Cuota íntegra: INCN de al menos 60.000.000 euros</t>
  </si>
  <si>
    <r>
      <t xml:space="preserve">Deducciones individuales pendientes de aplicación al incorporarse al grupo o, en su caso, un grupo previo (art. 71 LIS) . Deducción por inversiones y gastos realizados por las autoridades portuarias (art. 38 bis LIS) . </t>
    </r>
    <r>
      <rPr>
        <sz val="9"/>
        <color rgb="FFFF0000"/>
        <rFont val="Arial"/>
        <family val="2"/>
      </rPr>
      <t>2024</t>
    </r>
    <r>
      <rPr>
        <sz val="9"/>
        <rFont val="Arial"/>
        <family val="2"/>
      </rPr>
      <t>. Deducción pendiente/generada. [04954]</t>
    </r>
  </si>
  <si>
    <r>
      <t xml:space="preserve">Deducciones individuales pendientes de aplicación al incorporarse al grupo o, en su caso, un grupo previo (art. 71 LIS) . Deducción por inversiones y gastos realizados por las autoridades portuarias (art. 38 bis LIS) . </t>
    </r>
    <r>
      <rPr>
        <sz val="9"/>
        <color rgb="FFFF0000"/>
        <rFont val="Arial"/>
        <family val="2"/>
      </rPr>
      <t>2024</t>
    </r>
    <r>
      <rPr>
        <sz val="9"/>
        <rFont val="Arial"/>
        <family val="2"/>
      </rPr>
      <t>. Aplicado en esta liquidación. [04955]</t>
    </r>
  </si>
  <si>
    <r>
      <t xml:space="preserve">Deducciones individuales pendientes de aplicación al incorporarse al grupo o, en su caso, un grupo previo (art. 71 LIS) . Deducción por inversiones y gastos realizados por las autoridades portuarias (art. 38 bis LIS) . </t>
    </r>
    <r>
      <rPr>
        <sz val="9"/>
        <color rgb="FFFF0000"/>
        <rFont val="Arial"/>
        <family val="2"/>
      </rPr>
      <t>2024</t>
    </r>
    <r>
      <rPr>
        <sz val="9"/>
        <rFont val="Arial"/>
        <family val="2"/>
      </rPr>
      <t>. Pendiente de aplicación en períodos futuros. [04965]</t>
    </r>
  </si>
  <si>
    <r>
      <t>Deducciones individuales pendientes de aplicación al incorporarse al grupo o, en su caso, un grupo previo (art. 71 LIS) . Deducciones por producciones cinematográficas extranjeras (art. 36.2 LIS) .</t>
    </r>
    <r>
      <rPr>
        <sz val="9"/>
        <color rgb="FFFF0000"/>
        <rFont val="Arial"/>
        <family val="2"/>
      </rPr>
      <t>2024</t>
    </r>
    <r>
      <rPr>
        <sz val="9"/>
        <rFont val="Arial"/>
        <family val="2"/>
      </rPr>
      <t>. Deducción pendiente/generada. [04966]</t>
    </r>
  </si>
  <si>
    <r>
      <t>Deducciones individuales pendientes de aplicación al incorporarse al grupo o, en su caso, un grupo previo (art. 71 LIS) . Deducciones por producciones cinematográficas extranjeras (art. 36.2 LIS) .</t>
    </r>
    <r>
      <rPr>
        <sz val="9"/>
        <color rgb="FFFF0000"/>
        <rFont val="Arial"/>
        <family val="2"/>
      </rPr>
      <t>2024</t>
    </r>
    <r>
      <rPr>
        <sz val="9"/>
        <rFont val="Arial"/>
        <family val="2"/>
      </rPr>
      <t>. Aplcicado en esta liquidación [04967]</t>
    </r>
  </si>
  <si>
    <r>
      <t xml:space="preserve">Deducciones individuales pendientes de aplicación al incorporarse al grupo o, en su caso, un grupo previo (art. 71 LIS) . Deducciones por producciones cinematográficas extranjeras (art. 36.2 LIS) . </t>
    </r>
    <r>
      <rPr>
        <sz val="9"/>
        <color rgb="FFFF0000"/>
        <rFont val="Arial"/>
        <family val="2"/>
      </rPr>
      <t>2024</t>
    </r>
    <r>
      <rPr>
        <sz val="9"/>
        <rFont val="Arial"/>
        <family val="2"/>
      </rPr>
      <t>. Importe abonado por insuficiencia de cuota [04968]</t>
    </r>
  </si>
  <si>
    <r>
      <t>Deducciones individuales pendientes de aplicación al incorporarse al grupo o, en su caso, un grupo previo (art. 71 LIS) . Deducciones por producciones cinematográficas extranjeras (art. 36.2 LIS) .</t>
    </r>
    <r>
      <rPr>
        <sz val="9"/>
        <color rgb="FFFF0000"/>
        <rFont val="Arial"/>
        <family val="2"/>
      </rPr>
      <t>2024</t>
    </r>
    <r>
      <rPr>
        <sz val="9"/>
        <rFont val="Arial"/>
        <family val="2"/>
      </rPr>
      <t>. Pendiente de aplicación en períodos futuros. [04969]</t>
    </r>
  </si>
  <si>
    <r>
      <t xml:space="preserve">INCN y Cuota íntegra: </t>
    </r>
    <r>
      <rPr>
        <sz val="9"/>
        <color rgb="FFFF0000"/>
        <rFont val="Arial"/>
        <family val="2"/>
      </rPr>
      <t>INCN &lt; 20.000.000 euros</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</si>
  <si>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Deducción pendiente/ generada. [03236]</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</si>
  <si>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Aplicado en esta liquidación. [03237]</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</si>
  <si>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Pendiente de aplicación en períodos futuros. [03238]</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</si>
  <si>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Deducción pendiente/ generada. [03239]</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</si>
  <si>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Aplicado en esta liquidación. [03240]</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</si>
  <si>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Pendiente de aplicación en períodos futuros. [03241]</t>
    </r>
  </si>
  <si>
    <t>INCN y Cuota íntegra: INCN &lt; 20.000.000 euros</t>
  </si>
  <si>
    <t>Deducciones por donativos a entidades sin fines de lucro. Ley 49/2002. Donaciones para actividades prioritarias de mecenazgo y otras con derecho a deducción incrementada. 2025(*). Sin reiteración de donaciones a una misma entidad. Límite año 2034/35. Deducción pendiente/ generada [05187]</t>
  </si>
  <si>
    <t>Deducciones por donativos a entidades sin fines de lucro. Ley 49/2002. Donaciones para actividades prioritarias de mecenazgo y otras con derecho a deducción incrementada. 2025(*). Sin reiteración de donaciones a una misma entidad. Límite año 2035/36. Aplicado en esta liquidación. [05191]</t>
  </si>
  <si>
    <t>Deducciones por donativos a entidades sin fines de lucro. Ley 49/2002. Donaciones para actividades prioritarias de mecenazgo y otras con derecho a deducción incrementada. 2025(*). Sin reiteración de donaciones a una misma entidad. Límite año 2035/36. Pendiente de aplicación en períodos futuros. [05192]</t>
  </si>
  <si>
    <t>Deducciones por donativos a entidades sin fines de lucro. Ley 49/2002. Donaciones para actividades prioritarias de mecenazgo y otras con derecho a deducción incrementada. 2025(*). Con reiteración de donaciones a una misma entidad. Límite año 2035/36. Deducción pendiente/ generada [05193]</t>
  </si>
  <si>
    <t>Deducciones por donativos a entidades sin fines de lucro. Ley 49/2002. Donaciones para actividades prioritarias de mecenazgo y otras con derecho a deducción incrementada. 2025(*) Con reiteración de donaciones a una misma entidad. Límite año 2035/36. Aplicado en esta liquidación. [05197]</t>
  </si>
  <si>
    <t>Deducciones por donativos a entidades sin fines de lucro. Ley 49/2002. Donaciones para actividades prioritarias de mecenazgo y otras con derecho a deducción incrementada. 2025(*). Con reiteración de donaciones a una misma entidad Límite 2035/36 Pendiente de aplicación en períodos futuros. [05198]</t>
  </si>
  <si>
    <r>
      <t>Deducciones individuales pendientes de aplicar al incorporarse al grupo o,
en su caso, al grupo previo (art. 71)  INCN y cuota íntegra</t>
    </r>
    <r>
      <rPr>
        <sz val="9"/>
        <color rgb="FFFF0000"/>
        <rFont val="Arial"/>
        <family val="2"/>
      </rPr>
      <t xml:space="preserve"> INCN &lt; 20.000.000 euros</t>
    </r>
  </si>
  <si>
    <t>Deducciones individuales pendientes de aplicar al incorporarse al grupo o,
en su caso, al grupo previo (art. 71)  INCN y Cuota íntegra: INCN de al menos 20.000.000 euros pero inferior a 60.000.000 euros</t>
  </si>
  <si>
    <t>Deducciones individuales pendientes de aplicar al incorporarse al grupo o,
en su caso, al grupo previo (art. 71)   INCN y Cuota íntegra: INCN de al menos 60.000.000 euros</t>
  </si>
  <si>
    <t>Deducciones I + D + i excluidas de límite. Opción art. 39.2 LIS. 2025 Innovación tecnológica (ITE). Deducción pendiente  [04677]</t>
  </si>
  <si>
    <t>Deducciones I + D + i excluidas de límite. Opción art. 39.2 LIS. 2025 Innovación tecnológica (ITE) . Deducción reducida [04678]</t>
  </si>
  <si>
    <t>Deducciones I + D + i excluidas de límite. Opción art. 39.2 LIS. 2025  Innovación tecnológica (ITE). Importe deducible en cuota  [04679]</t>
  </si>
  <si>
    <t>Deducciones I + D + i excluidas de límite. Opción art. 39.2 LIS. 2025  Innovación tecnológica (ITE). Abono por insuficiencia de cuota  [04692]</t>
  </si>
  <si>
    <t>Deducciones individuales pendientes de aplicar al incorporarse al grupo o,
en su caso, al grupo previo (art. 71)  INCN y cuota íntegra INCN &lt; 20.000.000 euros</t>
  </si>
  <si>
    <r>
      <t xml:space="preserve">Deducción por reversión de medidas temporales (DT 37ª.1 LIS) </t>
    </r>
    <r>
      <rPr>
        <sz val="9"/>
        <color rgb="FFFF0000"/>
        <rFont val="Arial"/>
        <family val="2"/>
      </rPr>
      <t>2024</t>
    </r>
    <r>
      <rPr>
        <sz val="9"/>
        <color theme="1"/>
        <rFont val="Arial"/>
        <family val="2"/>
      </rPr>
      <t>. Base de deducción [04993]</t>
    </r>
  </si>
  <si>
    <r>
      <t>Deducción por reversión de medidas temporales (DT 37ª.1 LIS).</t>
    </r>
    <r>
      <rPr>
        <sz val="9"/>
        <color rgb="FFFF0000"/>
        <rFont val="Arial"/>
        <family val="2"/>
      </rPr>
      <t>2024</t>
    </r>
    <r>
      <rPr>
        <sz val="9"/>
        <color theme="1"/>
        <rFont val="Arial"/>
        <family val="2"/>
      </rPr>
      <t>.Importe generado/pendiente al principio del periodo [04994]</t>
    </r>
  </si>
  <si>
    <r>
      <t>Deducción por reversión de medidas temporales (DT 37ª.1 LIS).</t>
    </r>
    <r>
      <rPr>
        <sz val="9"/>
        <color rgb="FFFF0000"/>
        <rFont val="Arial"/>
        <family val="2"/>
      </rPr>
      <t>2024</t>
    </r>
    <r>
      <rPr>
        <sz val="9"/>
        <color theme="1"/>
        <rFont val="Arial"/>
        <family val="2"/>
      </rPr>
      <t>.Importe aplicado [04995]</t>
    </r>
  </si>
  <si>
    <r>
      <t>Deducción por reversión de medidas temporales (DT 37ª.1 LIS).</t>
    </r>
    <r>
      <rPr>
        <sz val="9"/>
        <color rgb="FFFF0000"/>
        <rFont val="Arial"/>
        <family val="2"/>
      </rPr>
      <t>2024</t>
    </r>
    <r>
      <rPr>
        <sz val="9"/>
        <color theme="1"/>
        <rFont val="Arial"/>
        <family val="2"/>
      </rPr>
      <t>.Importe pendiente [04996]</t>
    </r>
  </si>
  <si>
    <t>Deducción por reversión de medidas temporales (DT 37ª.1 LIS).2025(*). Base de deducción [04693]</t>
  </si>
  <si>
    <t>Deducción por reversión de medidas temporales (DT 37ª.1 LIS).2025(*).Importe generado/pendiente al principio del periodo [04694]</t>
  </si>
  <si>
    <t>Deducción por reversión de medidas temporales (DT 37ª.1 LIS).2025(*).Importe aplicado [04695]</t>
  </si>
  <si>
    <t>Deducción por reversión de medidas temporales (DT 37ª.1 LIS).2025(*).Importe pendiente [04696]</t>
  </si>
  <si>
    <r>
      <t xml:space="preserve">Deducción por reversión de medidas temporales (DT 37ª.2 LIS). </t>
    </r>
    <r>
      <rPr>
        <sz val="9"/>
        <color rgb="FFFF0000"/>
        <rFont val="Arial"/>
        <family val="2"/>
      </rPr>
      <t>2024</t>
    </r>
    <r>
      <rPr>
        <sz val="9"/>
        <color theme="1"/>
        <rFont val="Arial"/>
        <family val="2"/>
      </rPr>
      <t>. Base de deducción [04997]</t>
    </r>
  </si>
  <si>
    <r>
      <t>Deducción por reversión de medidas temporales (DT 37ª.2 LIS) .</t>
    </r>
    <r>
      <rPr>
        <sz val="9"/>
        <color rgb="FFFF0000"/>
        <rFont val="Arial"/>
        <family val="2"/>
      </rPr>
      <t>2024,</t>
    </r>
    <r>
      <rPr>
        <sz val="9"/>
        <color theme="1"/>
        <rFont val="Arial"/>
        <family val="2"/>
      </rPr>
      <t xml:space="preserve"> Importe generado/pendiente al principio del periodo [04998]</t>
    </r>
  </si>
  <si>
    <r>
      <t xml:space="preserve">Deducción por reversión de medidas temporales (DT 37ª.2 LIS). </t>
    </r>
    <r>
      <rPr>
        <sz val="9"/>
        <color rgb="FFFF0000"/>
        <rFont val="Arial"/>
        <family val="2"/>
      </rPr>
      <t>2024</t>
    </r>
    <r>
      <rPr>
        <sz val="9"/>
        <color theme="1"/>
        <rFont val="Arial"/>
        <family val="2"/>
      </rPr>
      <t>. Importe aplicado [04999]</t>
    </r>
  </si>
  <si>
    <r>
      <t xml:space="preserve">Deducción por reversión de medidas temporales (DT 37ª.2 LIS). </t>
    </r>
    <r>
      <rPr>
        <sz val="9"/>
        <color rgb="FFFF0000"/>
        <rFont val="Arial"/>
        <family val="2"/>
      </rPr>
      <t>2024</t>
    </r>
    <r>
      <rPr>
        <sz val="9"/>
        <color theme="1"/>
        <rFont val="Arial"/>
        <family val="2"/>
      </rPr>
      <t xml:space="preserve"> .Importe pendiente [05000]</t>
    </r>
  </si>
  <si>
    <t>Deducción por reversión de medidas temporales (DT 37ª.2 LIS). 2025(*). Base de deducción [04697]</t>
  </si>
  <si>
    <t>Deducción por reversión de medidas temporales (DT 37ª.2 LIS) .2025(*). Importe generado/pendiente al principio del periodo [04698]</t>
  </si>
  <si>
    <t>Deducción por reversión de medidas temporales (DT 37ª.2 LIS). 2025(*). Importe aplicado [04699]</t>
  </si>
  <si>
    <t>Deducción por reversión de medidas temporales (DT 37ª.2 LIS). 2025(*) .Importe pendiente [04700]</t>
  </si>
  <si>
    <t>&lt;/T22014B15&gt;</t>
  </si>
  <si>
    <r>
      <rPr>
        <sz val="9"/>
        <color theme="1"/>
        <rFont val="Arial"/>
        <family val="2"/>
      </rPr>
      <t>Deducciones para incentivar determinadas actividades (Cap. IV Tít VI, DT 24.3 LIS y art. 27.3 primero Ley 49 / 2002). Ejercicio 2023: Investigación y desarrollo (CT). Aplicado en esta liquidación</t>
    </r>
    <r>
      <rPr>
        <u/>
        <sz val="9"/>
        <color theme="1"/>
        <rFont val="Arial"/>
        <family val="2"/>
      </rPr>
      <t xml:space="preserve">  </t>
    </r>
    <r>
      <rPr>
        <sz val="9"/>
        <color theme="1"/>
        <rFont val="Arial"/>
        <family val="2"/>
      </rPr>
      <t>[01435]</t>
    </r>
  </si>
  <si>
    <t>Deducciones para incentivar determinadas actividades (Cap. IV Tít VI, DT 24.3 LIS y art. 27.3 primero Ley 49 / 2002).  Ejercicio 2025(*): Suma de deducciones excepto I+D+i y TAP   Deducción pendiente / generada  [02389]</t>
  </si>
  <si>
    <t>Deducciones para incentivar determinadas actividades (Cap. IV Tít VI, DT 24.3 LIS y art. 27.3 primero Ley 49 / 2002). Ejercicio 2025(*): Suma de deducciones excepto I+D+i y TAP   Aplicado en esta liquidación   [02390]</t>
  </si>
  <si>
    <t>Deducciones para incentivar determinadas actividades (Cap. IV Tít VI, DT 24.3 LIS y art. 27.3 primero Ley 49 / 2002). Ejercicio 2025(*): Suma de deducciones excepto I+D+i y TAP   Pendiente de aplicación en períodos futuros   [02391]</t>
  </si>
  <si>
    <t>Deducciones para incentivar determinadas actividades (Cap. IV Tít VI, DT 24.3 LIS y art. 27.3 primero Ley 49 / 2002).  Ejercicio 2025(*): Investigación y desarrollo (CT)  Deducción pendiente / generada  [02392]</t>
  </si>
  <si>
    <t>Deducciones para incentivar determinadas actividades (Cap. IV Tít VI, DT 24.3 LIS y art. 27.3 primero Ley 49 / 2002). Ejercicio 2025(*): Investigación y desarrollo (CT)  Aplicado en esta liquidación   [02393]</t>
  </si>
  <si>
    <t>Deducciones para incentivar determinadas actividades (Cap. IV Tít VI, DT 24.3 LIS y art. 27.3 primero Ley 49 / 2002). Ejercicio 2025(*): Investigación y desarrollo (CT)  Pendiente de aplicación en períodos futuros   [02394]</t>
  </si>
  <si>
    <t>Deducciones para incentivar determinadas actividades (Cap. IV Tít VI, DT 24.3 LIS y art. 27.3 primero Ley 49 / 2002).  Ejercicio 2025(*): Innovación tecnológica (IT)  Deducción pendiente / generada  [02469]</t>
  </si>
  <si>
    <t>Deducciones para incentivar determinadas actividades (Cap. IV Tít VI, DT 24.3 LIS y art. 27.3 primero Ley 49 / 2002). Ejercicio 2025(*): Innovación tecnológica (IT)  Aplicado en esta liquidación   [02470]</t>
  </si>
  <si>
    <t>Deducciones para incentivar determinadas actividades (Cap. IV Tít VI, DT 24.3 LIS y art. 27.3 primero Ley 49 / 2002). Ejercicio 2025(*): Innovación tecnológica (IT)  Pendiente de aplicación en períodos futuros   [02471]</t>
  </si>
  <si>
    <t>Deducciones para incentivar determinadas actividades (Cap. IV Tít VI, DT 24.3 LIS y art. 27.3 primero Ley 49 / 2002).  Ejercicio 2025(*): Inversiones en territ. África Occidental y gastos de propaganda y publicidad 
(art. 27 bis Ley 19/1994) (TAP  Deducción pendiente / generada  [02472]</t>
  </si>
  <si>
    <t>Deducciones para incentivar determinadas actividades (Cap. IV Tít VI, DT 24.3 LIS y art. 27.3 primero Ley 49 / 2002). Ejercicio 2025(*): Inversiones en territ. África Occidental y gastos de propaganda y publicidad
(art. 27 bis Ley 19/1994) (TAP  Aplicado en esta liquidación   [02473]</t>
  </si>
  <si>
    <t>Deducciones para incentivar determinadas actividades (Cap. IV Tít VI, DT 24.3 LIS y art. 27.3 primero Ley 49 / 2002). Ejercicio 2025(*): Inversiones en territ. África Occidental y gastos de propaganda y publicidad
(art. 27 bis Ley 19/1994) (TAP  Pendiente de aplicación en períodos futuros   [02474]</t>
  </si>
  <si>
    <r>
      <t xml:space="preserve">Deducciones para incentivar determinadas actividades (Cap. IV Tít VI, DT 24.3 LIS y art. 27.3 primero Ley 49 / 2002). Ejercicio </t>
    </r>
    <r>
      <rPr>
        <sz val="9"/>
        <color rgb="FFFF0000"/>
        <rFont val="Arial"/>
        <family val="2"/>
      </rPr>
      <t>2025</t>
    </r>
    <r>
      <rPr>
        <sz val="9"/>
        <color theme="1"/>
        <rFont val="Arial"/>
        <family val="2"/>
      </rPr>
      <t>: Diferimiento deducciones Cap. IV Tít. VI y DT 24ª.3 LIS. Deducción pendiente / generada [00828]</t>
    </r>
  </si>
  <si>
    <r>
      <t xml:space="preserve">Deducciones para incentivar determinadas actividades (Cap. IV Tít VI, DT 24.3 LIS y art. 27.3 primero Ley 49 / 2002). Ejercicio </t>
    </r>
    <r>
      <rPr>
        <sz val="9"/>
        <color rgb="FFFF0000"/>
        <rFont val="Arial"/>
        <family val="2"/>
      </rPr>
      <t>2025</t>
    </r>
    <r>
      <rPr>
        <sz val="9"/>
        <color theme="1"/>
        <rFont val="Arial"/>
        <family val="2"/>
      </rPr>
      <t>: Diferimiento deducciones Cap. IV Tít. VI y DT 24ª.3 LIS. Aplicado en esta liquidación [00829]</t>
    </r>
  </si>
  <si>
    <r>
      <t xml:space="preserve">Deducciones para incentivar determinadas actividades (Cap. IV Tít VI, DT 24.3 LIS y art. 27.3 primero Ley 49 / 2002). Ejercicio </t>
    </r>
    <r>
      <rPr>
        <sz val="9"/>
        <color rgb="FFFF0000"/>
        <rFont val="Arial"/>
        <family val="2"/>
      </rPr>
      <t>2025</t>
    </r>
    <r>
      <rPr>
        <sz val="9"/>
        <color theme="1"/>
        <rFont val="Arial"/>
        <family val="2"/>
      </rPr>
      <t>: Diferimiento deducciones Cap. IV Tít. VI y DT 24ª.3 LIS. Pendiente de aplicación en períodos futuros [00830]</t>
    </r>
  </si>
  <si>
    <r>
      <t xml:space="preserve">Deducciones para incentivar determinadas actividades (Cap. IV Tít VI, DT 24.3 LIS y art. 27.3 primero Ley 49 / 2002). Ejercicio </t>
    </r>
    <r>
      <rPr>
        <sz val="9"/>
        <color rgb="FFFF0000"/>
        <rFont val="Arial"/>
        <family val="2"/>
      </rPr>
      <t>2025</t>
    </r>
    <r>
      <rPr>
        <sz val="9"/>
        <color theme="1"/>
        <rFont val="Arial"/>
        <family val="2"/>
      </rPr>
      <t>: Investigación y desarrollo (CT). Deducción pendiente / generada [00798]</t>
    </r>
  </si>
  <si>
    <r>
      <t xml:space="preserve">Deducciones para incentivar determinadas actividades (Cap. IV Tít VI, DT 24.3 LIS y art. 27.3 primero Ley 49 / 2002). Ejercicio </t>
    </r>
    <r>
      <rPr>
        <sz val="9"/>
        <color rgb="FFFF0000"/>
        <rFont val="Arial"/>
        <family val="2"/>
      </rPr>
      <t>2025</t>
    </r>
    <r>
      <rPr>
        <sz val="9"/>
        <color theme="1"/>
        <rFont val="Arial"/>
        <family val="2"/>
      </rPr>
      <t>: Investigación y desarrollo (CT). Aplicado en esta liquidación [00799]</t>
    </r>
  </si>
  <si>
    <r>
      <t xml:space="preserve">Deducciones para incentivar determinadas actividades (Cap. IV Tít VI, DT 24.3 LIS y art. 27.3 primero Ley 49 / 2002). Ejercicio </t>
    </r>
    <r>
      <rPr>
        <sz val="9"/>
        <color rgb="FFFF0000"/>
        <rFont val="Arial"/>
        <family val="2"/>
      </rPr>
      <t>2025</t>
    </r>
    <r>
      <rPr>
        <sz val="9"/>
        <color theme="1"/>
        <rFont val="Arial"/>
        <family val="2"/>
      </rPr>
      <t>: Investigación y desarrollo (CT). Pendiente de aplicación en períodos futuros [00800]</t>
    </r>
  </si>
  <si>
    <r>
      <t xml:space="preserve">Deducciones para incentivar determinadas actividades (Cap. IV Tít VI, DT 24.3 LIS y art. 27.3 primero Ley 49 / 2002). Ejercicio </t>
    </r>
    <r>
      <rPr>
        <sz val="9"/>
        <color rgb="FFFF0000"/>
        <rFont val="Arial"/>
        <family val="2"/>
      </rPr>
      <t>2025</t>
    </r>
    <r>
      <rPr>
        <sz val="9"/>
        <rFont val="Arial"/>
        <family val="2"/>
      </rPr>
      <t>: Innovación tecnológica (IT). Deducción pendiente / generada [00396]</t>
    </r>
  </si>
  <si>
    <r>
      <t xml:space="preserve">Deducciones para incentivar determinadas actividades (Cap. IV Tít VI, DT 24.3 LIS y art. 27.3 primero Ley 49 / 2002). Ejercicio </t>
    </r>
    <r>
      <rPr>
        <sz val="9"/>
        <color rgb="FFFF0000"/>
        <rFont val="Arial"/>
        <family val="2"/>
      </rPr>
      <t>2025</t>
    </r>
    <r>
      <rPr>
        <sz val="9"/>
        <rFont val="Arial"/>
        <family val="2"/>
      </rPr>
      <t>: Innovación tecnológica (IT). Aplicado en esta liquidación [00397]</t>
    </r>
  </si>
  <si>
    <r>
      <t xml:space="preserve">Deducciones para incentivar determinadas actividades (Cap. IV Tít VI, DT 24.3 LIS y art. 27.3 primero Ley 49 / 2002). Ejercicio </t>
    </r>
    <r>
      <rPr>
        <sz val="9"/>
        <color rgb="FFFF0000"/>
        <rFont val="Arial"/>
        <family val="2"/>
      </rPr>
      <t>2025</t>
    </r>
    <r>
      <rPr>
        <sz val="9"/>
        <rFont val="Arial"/>
        <family val="2"/>
      </rPr>
      <t>: Innovación tecnológica (IT).  Pendiente de aplicación en períodos futuros [00713]</t>
    </r>
  </si>
  <si>
    <r>
      <t xml:space="preserve">Deducciones para incentivar determinadas actividades (Cap. IV Tít VI, DT 24.3 LIS y art. 27.3 primero Ley 49 / 2002). Ejercicio </t>
    </r>
    <r>
      <rPr>
        <sz val="9"/>
        <color rgb="FFFF0000"/>
        <rFont val="Arial"/>
        <family val="2"/>
      </rPr>
      <t>2025</t>
    </r>
    <r>
      <rPr>
        <sz val="9"/>
        <rFont val="Arial"/>
        <family val="2"/>
      </rPr>
      <t>: Productor: Producciones cinematográficas españolas (PC).  Deducción pendiente / generada [00807]</t>
    </r>
  </si>
  <si>
    <r>
      <t xml:space="preserve">Deducciones para incentivar determinadas actividades (Cap. IV Tít VI, DT 24.3 LIS y art. 27.3 primero Ley 49 / 2002). Ejercicio </t>
    </r>
    <r>
      <rPr>
        <sz val="9"/>
        <color rgb="FFFF0000"/>
        <rFont val="Arial"/>
        <family val="2"/>
      </rPr>
      <t>2025</t>
    </r>
    <r>
      <rPr>
        <sz val="9"/>
        <rFont val="Arial"/>
        <family val="2"/>
      </rPr>
      <t>: Productor: Producciones cinematográficas españolas (PC). Aplicado en esta liquidación [00808]</t>
    </r>
  </si>
  <si>
    <r>
      <t xml:space="preserve">Deducciones para incentivar determinadas actividades (Cap. IV Tít VI, DT 24.3 LIS y art. 27.3 primero Ley 49 / 2002). Ejercicio </t>
    </r>
    <r>
      <rPr>
        <sz val="9"/>
        <color rgb="FFFF0000"/>
        <rFont val="Arial"/>
        <family val="2"/>
      </rPr>
      <t>2025</t>
    </r>
    <r>
      <rPr>
        <sz val="9"/>
        <rFont val="Arial"/>
        <family val="2"/>
      </rPr>
      <t>: Productor: Producciones cinematográficas españolas (PC). Pendiente de aplicación en períodos futuros [00809]</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</si>
  <si>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Deducción pendiente/generada [02110]</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</si>
  <si>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Aplicado en esta liquidación [02111]</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</si>
  <si>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Pendiente de aplicación en períodos futuros [02112]</t>
    </r>
  </si>
  <si>
    <r>
      <t xml:space="preserve">Deducciones para incentivar determinadas actividades (Cap. IV Tít VI, DT 24.3 LIS y art. 27.3 primero Ley 49 / 2002). Ejercicio </t>
    </r>
    <r>
      <rPr>
        <sz val="9"/>
        <color rgb="FFFF0000"/>
        <rFont val="Arial"/>
        <family val="2"/>
      </rPr>
      <t>2025</t>
    </r>
    <r>
      <rPr>
        <sz val="9"/>
        <rFont val="Arial"/>
        <family val="2"/>
      </rPr>
      <t>: Productor: Espectáculos en vivo de artes escénicas y musicales (EV). Deducción pendiente / generada [03281]</t>
    </r>
  </si>
  <si>
    <r>
      <t xml:space="preserve">Deducciones para incentivar determinadas actividades (Cap. IV Tít VI, DT 24.3 LIS y art. 27.3 primero Ley 49 / 2002). Ejercicio </t>
    </r>
    <r>
      <rPr>
        <sz val="9"/>
        <color rgb="FFFF0000"/>
        <rFont val="Arial"/>
        <family val="2"/>
      </rPr>
      <t>2025</t>
    </r>
    <r>
      <rPr>
        <sz val="9"/>
        <rFont val="Arial"/>
        <family val="2"/>
      </rPr>
      <t>: Productor: Espectáculos en vivo de artes escénicas y musicales (EV). Aplicado en esta liquidación [03282]</t>
    </r>
  </si>
  <si>
    <r>
      <t xml:space="preserve">Deducciones para incentivar determinadas actividades (Cap. IV Tít VI, DT 24.3 LIS y art. 27.3 primero Ley 49 / 2002). Ejercicio </t>
    </r>
    <r>
      <rPr>
        <sz val="9"/>
        <color rgb="FFFF0000"/>
        <rFont val="Arial"/>
        <family val="2"/>
      </rPr>
      <t>2025</t>
    </r>
    <r>
      <rPr>
        <sz val="9"/>
        <rFont val="Arial"/>
        <family val="2"/>
      </rPr>
      <t>: Productor: Espectáculos en vivo de artes escénicas y musicales (EV). Pendiente de aplicación en períodos futuros [03283]</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</si>
  <si>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espectáculos en vivo de artes escénicas y musicales (FEV).. Deducción pendiente/generada [02113]</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</si>
  <si>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espectáculos en vivo de artes escénicas y musicales (FEV).. Aplicado en esta liquidación  [02114]</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</si>
  <si>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espectáculos en vivo de artes escénicas y musicales (FEV).. Pendiente de aplicación en períodos futuros [02115]</t>
    </r>
  </si>
  <si>
    <r>
      <t xml:space="preserve">Deducciones para incentivar determinadas actividades (Cap. IV Tít VI, DT 24.3 LIS y art. 27.3 primero Ley 49 / 2002). Ejercicio </t>
    </r>
    <r>
      <rPr>
        <sz val="9"/>
        <color rgb="FFFF0000"/>
        <rFont val="Arial"/>
        <family val="2"/>
      </rPr>
      <t>2025</t>
    </r>
    <r>
      <rPr>
        <sz val="9"/>
        <rFont val="Arial"/>
        <family val="2"/>
      </rPr>
      <t>: Deducción por creación empleo trabajadores con discapacidad (CE). Deducción pendiente / generada [00795]</t>
    </r>
  </si>
  <si>
    <r>
      <t xml:space="preserve">Deducciones para incentivar determinadas actividades (Cap. IV Tít VI, DT 24.3 LIS y art. 27.3 primero Ley 49 / 2002). Ejercicio </t>
    </r>
    <r>
      <rPr>
        <sz val="9"/>
        <color rgb="FFFF0000"/>
        <rFont val="Arial"/>
        <family val="2"/>
      </rPr>
      <t>2025</t>
    </r>
    <r>
      <rPr>
        <sz val="9"/>
        <rFont val="Arial"/>
        <family val="2"/>
      </rPr>
      <t>: Deducción por creación empleo trabajadores con discapacidad (CE). Aplicado en esta liquidación [00796]</t>
    </r>
  </si>
  <si>
    <r>
      <t xml:space="preserve">Deducciones para incentivar determinadas actividades (Cap. IV Tít VI, DT 24.3 LIS y art. 27.3 primero Ley 49 / 2002). Ejercicio </t>
    </r>
    <r>
      <rPr>
        <sz val="9"/>
        <color rgb="FFFF0000"/>
        <rFont val="Arial"/>
        <family val="2"/>
      </rPr>
      <t>2025</t>
    </r>
    <r>
      <rPr>
        <sz val="9"/>
        <rFont val="Arial"/>
        <family val="2"/>
      </rPr>
      <t>: Deducción por creación empleo trabajadores con discapacidad (CE). Pendiente de aplicación en períodos futuros [00797]</t>
    </r>
  </si>
  <si>
    <r>
      <t xml:space="preserve">Deducciones para incentivar determinadas actividades (Cap. IV Tít VI, DT 24.3 LIS y art. 27.3 primero Ley 49 / 2002). Ejercicio </t>
    </r>
    <r>
      <rPr>
        <sz val="9"/>
        <color rgb="FFFF0000"/>
        <rFont val="Arial"/>
        <family val="2"/>
      </rPr>
      <t>2025</t>
    </r>
    <r>
      <rPr>
        <sz val="9"/>
        <rFont val="Arial"/>
        <family val="2"/>
      </rPr>
      <t>: Contribuciones empresariales a sistemas de previsión social empresarial imputadas a favor de los trabajadores (CPS). Deducción pendiente / generada. [01790]</t>
    </r>
  </si>
  <si>
    <r>
      <t xml:space="preserve">Deducciones para incentivar determinadas actividades (Cap. IV Tít VI, DT 24.3 LIS y art. 27.3 primero Ley 49 / 2002). Ejercicio </t>
    </r>
    <r>
      <rPr>
        <sz val="9"/>
        <color rgb="FFFF0000"/>
        <rFont val="Arial"/>
        <family val="2"/>
      </rPr>
      <t>2025</t>
    </r>
    <r>
      <rPr>
        <sz val="9"/>
        <rFont val="Arial"/>
        <family val="2"/>
      </rPr>
      <t>: Contribuciones empresariales a sistemas de previsión social empresarial imputadas a favor de los trabajadores (CPS). Aplicado en esta liquidación [01791]</t>
    </r>
  </si>
  <si>
    <r>
      <t xml:space="preserve">Deducciones para incentivar determinadas actividades (Cap. IV Tít VI, DT 24.3 LIS y art. 27.3 primero Ley 49 / 2002). Ejercicio </t>
    </r>
    <r>
      <rPr>
        <sz val="9"/>
        <color rgb="FFFF0000"/>
        <rFont val="Arial"/>
        <family val="2"/>
      </rPr>
      <t>2025</t>
    </r>
    <r>
      <rPr>
        <sz val="9"/>
        <rFont val="Arial"/>
        <family val="2"/>
      </rPr>
      <t>: Contribuciones empresariales a sistemas de previsión social empresarial imputadas a favor de los trabajadores (CPS). Pendiente de aplicación en períodos futuros [01792]</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</si>
  <si>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rFont val="Arial"/>
        <family val="2"/>
      </rPr>
      <t>: Deducción por inversión en beneficios (IB). Deducción pendiente / generada  [03278]</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</si>
  <si>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rFont val="Arial"/>
        <family val="2"/>
      </rPr>
      <t>: Deducción por inversión en beneficios (IB). Aplicado en esta liquidación  [03279]</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</si>
  <si>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rFont val="Arial"/>
        <family val="2"/>
      </rPr>
      <t>: Deducción por inversión en beneficios . Pendiente de aplicación en períodos futuros [03280]</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</si>
  <si>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color theme="1"/>
        <rFont val="Arial"/>
        <family val="2"/>
      </rPr>
      <t>: Gastos e inversiones de sociedades forestales (SF). Deducción pendiente / generada [02164]</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</si>
  <si>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color theme="1"/>
        <rFont val="Arial"/>
        <family val="2"/>
      </rPr>
      <t>: Gastos e inversiones de sociedades forestales (SF). Aplicado en esta liquidación [02165]</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</si>
  <si>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color theme="1"/>
        <rFont val="Arial"/>
        <family val="2"/>
      </rPr>
      <t>: Gastos e inversiones de sociedades forestales (SF). Pendiente de aplicación en períodos futuros [02166]</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</si>
  <si>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rFont val="Arial"/>
        <family val="2"/>
      </rPr>
      <t>: Inversiones en territ. África Occidental y gastos de propaganda y publicidad (art. 27 bis Ley 19/1994) (TAP). Deducción pendiente / generada [02785]</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</si>
  <si>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rFont val="Arial"/>
        <family val="2"/>
      </rPr>
      <t>: Inversiones en territ. África Occidental y gastos de propaganda y publicidad (art. 27 bis Ley 19/1994) (TAP). Aplicado en esta liquidación [02786]</t>
    </r>
  </si>
  <si>
    <r>
      <t xml:space="preserve">Deducciones para incentivar determinadas actividades (Cap. IV Tít VI, DT 24.3 LIS y art. 27.3 primero Ley 49 / 2002). (cont.) Deducciones generadas en el período impositivo. Ejercicio </t>
    </r>
    <r>
      <rPr>
        <sz val="9"/>
        <color rgb="FFFF0000"/>
        <rFont val="Arial"/>
        <family val="2"/>
      </rPr>
      <t>2025</t>
    </r>
    <r>
      <rPr>
        <sz val="9"/>
        <rFont val="Arial"/>
        <family val="2"/>
      </rPr>
      <t>: Inversiones en territ. África Occidental y gastos de propaganda y publicidad (art. 27 bis Ley 19/1994) (TAP). Pendiente de aplicación en períodos futuros [02787]</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</si>
  <si>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.Plan de Fomento de la ópera en la Calle del Teatro Real (FO). Deducción pendiente / generada [02396]</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</si>
  <si>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Plan de Fomento de la ópera en la Calle del Teatro Real(FO). Aplicado en esta liquidación [02397]</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</si>
  <si>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Plan de Fomento de la ópera en la Calle del Teatro Real(FO).Pendiente de aplicación en períodos futuros [02398]</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</si>
  <si>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Bicentenario de la Policía Nacional (PN). Deducción pendiente / generada [01793]</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</si>
  <si>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Bicentenario de la Policía Nacional (PN) . Aplicado en esta liquidación [01794]</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</si>
  <si>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Bicentenario de la Policía Nacional (PN)).Pendiente de aplicación en períodos futuros [01795]</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</si>
  <si>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Año Jubilar Lebaniego 2023-2024 (L23) . Deducción pendiente / generada [01826]</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</si>
  <si>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Año Jubilar Lebaniego 2023-2024 (L23) . Aplicado en esta liquidación [01827]</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</si>
  <si>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Año Jubilar Lebaniego 2023-2024 (L23) Pendiente de aplicación en períodos futuros [01828]</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</si>
  <si>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Caravaca de la Cruz 2024. Año Jubilar (C24)). Deducción pendiente / generada [01835]</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</si>
  <si>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Caravaca de la Cruz 2024. Año Jubilar (C24). Aplicado en esta liquidación [01836]</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</si>
  <si>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Caravaca de la Cruz 2024. Año Jubilar (C24). Pendiente de aplicación en períodos futuros [01837]</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</si>
  <si>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Inauguración de la Galería de las Colecciones Reales (GC) . Deducción pendiente / generada [01443]</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</si>
  <si>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Inauguración de la Galería de las Colecciones Reales (GC) .. Aplicado en esta liquidación [01444]</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</si>
  <si>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Inauguración de la Galería de las Colecciones Reales (GC) . Pendiente de aplicación en períodos futuros [01445]</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</si>
  <si>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Programa EN PLAN BIEN (EPB) Deducción pendiente / generada [01452]</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</si>
  <si>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Programa EN PLAN BIEN (EPB). Aplicado en esta liquidación [01453]</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</si>
  <si>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Programa EN PLAN BIEN (EPB) . Pendiente de aplicación en períodos futuros [01454]</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</si>
  <si>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Ryder Cup 2031 (RC31). Deducción pendiente / generada [01458]</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</si>
  <si>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Ryder Cup 2031 (RC31). Aplicado en esta liquidación [01459]</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</si>
  <si>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Ryder Cup 2031 (RC31) . Pendiente de aplicación en períodos futuros [01460]</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</si>
  <si>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Open Barcelona-Trofeo Conde de Godó (OB) Deducción pendiente / generada [01461]</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</si>
  <si>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Open Barcelona-Trofeo Conde de Godó (OB)). Aplicado en esta liquidación [01647]</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</si>
  <si>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Open Barcelona-Trofeo Conde de Godó (OB)) . Pendiente de aplicación en períodos futuros [01648]</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</si>
  <si>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125 aniversario del Real Club de Tenis Barcelona (TB) Deducción pendiente / generada [01649]</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</si>
  <si>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125 aniversario del Real Club de Tenis Barcelona (TB). Aplicado en esta liquidación [01650]</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</si>
  <si>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125 aniversario del Real Club de Tenis Barcelona (TB) . Pendiente de aplicación en períodos futuros [01651]</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</si>
  <si>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750 aniversario del Consolat del Mar (CM) Deducción pendiente / generada [01652]</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</si>
  <si>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750 aniversario del Consolat del Mar (CM). Aplicado en esta liquidación [01653]</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</si>
  <si>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750 aniversario del Consolat del Mar (CM) . Pendiente de aplicación en períodos futuros [01654]</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</si>
  <si>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Congreso de la Unión Internacional de Arquitectos (UIA) . Deducción pendiente / generada [01655]</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</si>
  <si>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Congreso de la Unión Internacional de Arquitectos (UIA) . Aplicado en esta liquidación [01656]</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</si>
  <si>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Congreso de la Unión Internacional de Arquitectos (UIA) . Pendiente de aplicación en períodos futuros [01657]</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</si>
  <si>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Congreso de la Unión Internacional de Arquitectos (UIA) . Deducción pendiente / generada [01658]</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</si>
  <si>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Festival Internacional Sónar de Música, Creativitat i Tecnología (FIS) . Aplicado en esta liquidación [01659]</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</si>
  <si>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Festival Internacional Sónar de Música, Creativitat i Tecnología (FIS)) . Pendiente de aplicación en períodos futuros [01660]</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</si>
  <si>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XXXVII Copa América Barcelona (CAB) .. Deducción pendiente / generada [01661]</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</si>
  <si>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XXXVII Copa América Barcelona (CAB) .) . Aplicado en esta liquidación [01662]</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</si>
  <si>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XXXVII Copa América Barcelona (CAB) . . Pendiente de aplicación en períodos futuros [01663]</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</si>
  <si>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XXXVII Copa América Barcelona (CAB) .. Deducción pendiente / generada [01664]</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</si>
  <si>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Programa deportivo "RETO DE" (RD). Aplicado en esta liquidación [01665]</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</si>
  <si>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.Programa deportivo "RETO DE" (RD) . Pendiente de aplicación en períodos futuros [01666]</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</si>
  <si>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.60 aniversario del Festival Porta Ferrada (PF) . Deducción pendiente / generada [01670]</t>
    </r>
  </si>
  <si>
    <r>
      <t xml:space="preserve">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60 aniversario del Festival Porta Ferrada (PF). Aplicado en esta liquidación [01671]</t>
    </r>
  </si>
  <si>
    <r>
      <t xml:space="preserve">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60 aniversario del Festival Porta Ferrada (PF) . Pendiente de aplicación en períodos futuros [01672]</t>
    </r>
  </si>
  <si>
    <t>Deducciones para incentivar determinadas actividades (Cap. IV Tít VI, DT 24ª.3 LIS y art. 27.3 primero Ley 49/2002). Deducciones relativas a programas de apoyo a acontecimientos de excepcional interés público (art. 27.3 primero Ley 49/2002).Ejercicio 2025. Barcelona Music Lab. El Futuro de la Música (BM) . Deducción pendiente / generada [02475]</t>
  </si>
  <si>
    <t>Deducciones para incentivar determinadas actividades (Cap. IV Tít VI, DT 24ª.3 LIS y art. 27.3 primero Ley 49/2002). Deducciones relativas a programas de apoyo a acontecimientos de excepcional interés público (art. 27.3 primero Ley 49/2002). Ejercicio 2025. Barcelona Music Lab. El Futuro de la Música (BM). Aplicado en esta liquidación [02476]</t>
  </si>
  <si>
    <t>Deducciones para incentivar determinadas actividades (Cap. IV Tít VI, DT 24ª.3 LIS y art. 27.3 primero Ley 49/2002).Deducciones relativas a programas de apoyo a acontecimientos de excepcional interés público (art. 27.3 primero Ley 49/2002). Ejercicio 2025. Barcelona Music Lab. El Futuro de la Música (BM) . Pendiente de aplicación en períodos futuros [02477]</t>
  </si>
  <si>
    <t>Deducciones para incentivar determinadas actividades (Cap. IV Tít VI, DT 24ª.3 LIS y art. 27.3 primero Ley 49/2002). Deducciones relativas a programas de apoyo a acontecimientos de excepcional interés público (art. 27.3 primero Ley 49/2002).Ejercicio 2025. Primavera Sound, created in Barcelona (PSB). Deducción pendiente / generada [02478]</t>
  </si>
  <si>
    <t>Deducciones para incentivar determinadas actividades (Cap. IV Tít VI, DT 24ª.3 LIS y art. 27.3 primero Ley 49/2002). Deducciones relativas a programas de apoyo a acontecimientos de excepcional interés público (art. 27.3 primero Ley 49/2002). Ejercicio 2025. Primavera Sound, created in Barcelona (PSB). Aplicado en esta liquidación [02479]</t>
  </si>
  <si>
    <t>Deducciones para incentivar determinadas actividades (Cap. IV Tít VI, DT 24ª.3 LIS y art. 27.3 primero Ley 49/2002).Deducciones relativas a programas de apoyo a acontecimientos de excepcional interés público (art. 27.3 primero Ley 49/2002). Ejercicio 2025. Primavera Sound, created in Barcelona (PSB) . Pendiente de aplicación en períodos futuros [02550]</t>
  </si>
  <si>
    <t>Deducciones para incentivar determinadas actividades (Cap. IV Tít VI, DT 24ª.3 LIS y art. 27.3 primero Ley 49/2002). Deducciones relativas a programas de apoyo a acontecimientos de excepcional interés público (art. 27.3 primero Ley 49/2002).Ejercicio 2025. Año Tàpies. Cien años del nacimiento del artista Antoni Tàpies (1923 – 2012) (T).. Deducción pendiente / generada [02551]</t>
  </si>
  <si>
    <t>Deducciones para incentivar determinadas actividades (Cap. IV Tít VI, DT 24ª.3 LIS y art. 27.3 primero Ley 49/2002). Deducciones relativas a programas de apoyo a acontecimientos de excepcional interés público (art. 27.3 primero Ley 49/2002). Ejercicio 2025. Año Tàpies. Cien años del nacimiento del artista Antoni Tàpies (1923 – 2012) (T).. Aplicado en esta liquidación [02552]</t>
  </si>
  <si>
    <t>Deducciones para incentivar determinadas actividades (Cap. IV Tít VI, DT 24ª.3 LIS y art. 27.3 primero Ley 49/2002).Deducciones relativas a programas de apoyo a acontecimientos de excepcional interés público (art. 27.3 primero Ley 49/2002). Ejercicio 2025. Año Tàpies. Cien años del nacimiento del artista Antoni Tàpies (1923 – 2012) (T). Pendiente de aplicación en períodos futuros [02553]</t>
  </si>
  <si>
    <t>Deducciones para incentivar determinadas actividades (Cap. IV Tít VI, DT 24ª.3 LIS y art. 27.3 primero Ley 49/2002). Deducciones relativas a programas de apoyo a acontecimientos de excepcional interés público (art. 27.3 primero Ley 49/2002).Ejercicio 2025. Eduardo Chillida 100 años (EC). Deducción pendiente / generada [02554]</t>
  </si>
  <si>
    <t>Deducciones para incentivar determinadas actividades (Cap. IV Tít VI, DT 24ª.3 LIS y art. 27.3 primero Ley 49/2002). Deducciones relativas a programas de apoyo a acontecimientos de excepcional interés público (art. 27.3 primero Ley 49/2002). Ejercicio 2025. Eduardo Chillida 100 años (EC). Aplicado en esta liquidación [02555]</t>
  </si>
  <si>
    <t>Deducciones para incentivar determinadas actividades (Cap. IV Tít VI, DT 24ª.3 LIS y art. 27.3 primero Ley 49/2002).Deducciones relativas a programas de apoyo a acontecimientos de excepcional interés público (art. 27.3 primero Ley 49/2002). Ejercicio 2025. Eduardo Chillida 100 años (EC). Pendiente de aplicación en períodos futuros [02556]</t>
  </si>
  <si>
    <t>Deducciones para incentivar determinadas actividades (Cap. IV Tít VI, DT 24ª.3 LIS y art. 27.3 primero Ley 49/2002). Deducciones relativas a programas de apoyo a acontecimientos de excepcional interés público (art. 27.3 primero Ley 49/2002).Ejercicio 2025. VIII Centenario de la Catedral gótica de Toledo, primada de España (CT). Deducción pendiente / generada [02557]</t>
  </si>
  <si>
    <t>Deducciones para incentivar determinadas actividades (Cap. IV Tít VI, DT 24ª.3 LIS y art. 27.3 primero Ley 49/2002). Deducciones relativas a programas de apoyo a acontecimientos de excepcional interés público (art. 27.3 primero Ley 49/2002). Ejercicio 2025. VIII Centenario de la Catedral gótica de Toledo, primada de España (CT). Aplicado en esta liquidación [02558]</t>
  </si>
  <si>
    <t>Deducciones para incentivar determinadas actividades (Cap. IV Tít VI, DT 24ª.3 LIS y art. 27.3 primero Ley 49/2002).Deducciones relativas a programas de apoyo a acontecimientos de excepcional interés público (art. 27.3 primero Ley 49/2002). Ejercicio 2025.VIII Centenario de la Catedral gótica de Toledo, primada de España (CT). Pendiente de aplicación en períodos futuros [02559]</t>
  </si>
  <si>
    <t>Deducciones para incentivar determinadas actividades (Cap. IV Tít VI, DT 24ª.3 LIS y art. 27.3 primero Ley 49/2002). Deducciones relativas a programas de apoyo a acontecimientos de excepcional interés público (art. 27.3 primero Ley 49/2002).Ejercicio 2025. Año Santo Jacobeo 2027 (J27). Deducción pendiente / generada [02576]</t>
  </si>
  <si>
    <t>Deducciones para incentivar determinadas actividades (Cap. IV Tít VI, DT 24ª.3 LIS y art. 27.3 primero Ley 49/2002). Deducciones relativas a programas de apoyo a acontecimientos de excepcional interés público (art. 27.3 primero Ley 49/2002). Ejercicio 2025. Año Santo Jacobeo 2027 (J27). Aplicado en esta liquidación [02577]</t>
  </si>
  <si>
    <t>Deducciones para incentivar determinadas actividades (Cap. IV Tít VI, DT 24ª.3 LIS y art. 27.3 primero Ley 49/2002).Deducciones relativas a programas de apoyo a acontecimientos de excepcional interés público (art. 27.3 primero Ley 49/2002). Ejercicio 2025. Año Santo Jacobeo 2027 (J27). Pendiente de aplicación en períodos futuros [02578]</t>
  </si>
  <si>
    <t>Deducciones para incentivar determinadas actividades (Cap. IV Tít VI, DT 24ª.3 LIS y art. 27.3 primero Ley 49/2002). Deducciones relativas a programas de apoyo a acontecimientos de excepcional interés público (art. 27.3 primero Ley 49/2002).Ejercicio 2025. Centenario de la Generación del 27 (G27). Deducción pendiente / generada [02579]</t>
  </si>
  <si>
    <t>Deducciones para incentivar determinadas actividades (Cap. IV Tít VI, DT 24ª.3 LIS y art. 27.3 primero Ley 49/2002). Deducciones relativas a programas de apoyo a acontecimientos de excepcional interés público (art. 27.3 primero Ley 49/2002). Ejercicio 2025. Centenario de la Generación del 27 (G27). Aplicado en esta liquidación [02580]</t>
  </si>
  <si>
    <t>Deducciones para incentivar determinadas actividades (Cap. IV Tít VI, DT 24ª.3 LIS y art. 27.3 primero Ley 49/2002).Deducciones relativas a programas de apoyo a acontecimientos de excepcional interés público (art. 27.3 primero Ley 49/2002). Ejercicio 2025. Año Santo Jacobeo 2027 (J27). Pendiente de aplicación en períodos futuros [02581]</t>
  </si>
  <si>
    <t>Deducciones para incentivar determinadas actividades (Cap. IV Tít VI, DT 24ª.3 LIS y art. 27.3 primero Ley 49/2002). Deducciones relativas a programas de apoyo a acontecimientos de excepcional interés público (art. 27.3 primero Ley 49/2002).Ejercicio 2025. Música clásica para todos (MC). Deducción pendiente / generada [02582]</t>
  </si>
  <si>
    <t>Deducciones para incentivar determinadas actividades (Cap. IV Tít VI, DT 24ª.3 LIS y art. 27.3 primero Ley 49/2002). Deducciones relativas a programas de apoyo a acontecimientos de excepcional interés público (art. 27.3 primero Ley 49/2002). Ejercicio 2025. Música clásica para todos (MC). Aplicado en esta liquidación [02583]</t>
  </si>
  <si>
    <t>Deducciones para incentivar determinadas actividades (Cap. IV Tít VI, DT 24ª.3 LIS y art. 27.3 primero Ley 49/2002).Deducciones relativas a programas de apoyo a acontecimientos de excepcional interés público (art. 27.3 primero Ley 49/2002). Ejercicio 2025. Música clásica para todos (MC). Pendiente de aplicación en períodos futuros [02584]</t>
  </si>
  <si>
    <t>Deducciones para incentivar determinadas actividades (Cap. IV Tít VI, DT 24ª.3 LIS y art. 27.3 primero Ley 49/2002). Deducciones relativas a programas de apoyo a acontecimientos de excepcional interés público (art. 27.3 primero Ley 49/2002).Ejercicio 2025. 150.º aniversario del nacimiento de Pau Casals (PCA). Deducción pendiente / generada [02585]</t>
  </si>
  <si>
    <t>Deducciones para incentivar determinadas actividades (Cap. IV Tít VI, DT 24ª.3 LIS y art. 27.3 primero Ley 49/2002). Deducciones relativas a programas de apoyo a acontecimientos de excepcional interés público (art. 27.3 primero Ley 49/2002). Ejercicio 2025.150.º aniversario del nacimiento de Pau Casals (PCA). Aplicado en esta liquidación [02586]</t>
  </si>
  <si>
    <t>Deducciones para incentivar determinadas actividades (Cap. IV Tít VI, DT 24ª.3 LIS y art. 27.3 primero Ley 49/2002).Deducciones relativas a programas de apoyo a acontecimientos de excepcional interés público (art. 27.3 primero Ley 49/2002). Ejercicio 2025. 150.º aniversario del nacimiento de Pau Casals (PCA). Pendiente de aplicación en períodos futuros [02587]</t>
  </si>
  <si>
    <t>Deducciones para incentivar determinadas actividades (Cap. IV Tít VI, DT 24ª.3 LIS y art. 27.3 primero Ley 49/2002). Deducciones relativas a programas de apoyo a acontecimientos de excepcional interés público (art. 27.3 primero Ley 49/2002).Ejercicio 2025. Petit Liceu (PL). Deducción pendiente / generada [02588]</t>
  </si>
  <si>
    <t>Deducciones para incentivar determinadas actividades (Cap. IV Tít VI, DT 24ª.3 LIS y art. 27.3 primero Ley 49/2002). Deducciones relativas a programas de apoyo a acontecimientos de excepcional interés público (art. 27.3 primero Ley 49/2002). Ejercicio 2025. Petit Liceu (PL). Aplicado en esta liquidación [02589]</t>
  </si>
  <si>
    <t>Deducciones para incentivar determinadas actividades (Cap. IV Tít VI, DT 24ª.3 LIS y art. 27.3 primero Ley 49/2002).Deducciones relativas a programas de apoyo a acontecimientos de excepcional interés público (art. 27.3 primero Ley 49/2002). Ejercicio 2025. Vigésimo aniversario del Festival Bilbao BBK Live (FB). Pendiente de aplicación en períodos futuros [02741]</t>
  </si>
  <si>
    <t>Deducciones para incentivar determinadas actividades (Cap. IV Tít VI, DT 24ª.3 LIS y art. 27.3 primero Ley 49/2002). Deducciones relativas a programas de apoyo a acontecimientos de excepcional interés público (art. 27.3 primero Ley 49/2002). Ejercicio 2025. 75.ª edición del Festival Música y Danza de Granada (FG). Deducción pendiente / generada [02742]</t>
  </si>
  <si>
    <t>Deducciones para incentivar determinadas actividades (Cap. IV Tít VI, DT 24ª.3 LIS y art. 27.3 primero Ley 49/2002). Deducciones relativas a programas de apoyo a acontecimientos de excepcional interés público (art. 27.3 primero Ley 49/2002). Ejercicio 2025. 75.ª edición del Festival Música y Danza de Granada (FG). Pendiente de aplicación en períodos futuros. [02743]</t>
  </si>
  <si>
    <t>Deducciones para incentivar determinadas actividades (Cap. IV Tít VI, DT 24ª.3 LIS y art. 27.3 primero Ley 49/2002).Deducciones relativas a programas de apoyo a acontecimientos de excepcional interés público (art. 27.3 primero Ley 49/2002). Ejercicio 2025. 75.ª edición del Festival Música y Danza de Granada (FG). Pendiente de aplicación en períodos futuros [02744]</t>
  </si>
  <si>
    <t>Deducciones para incentivar determinadas actividades (Cap. IV Tít VI, DT 24ª.3 LIS y art. 27.3 primero Ley 49/2002). Deducciones relativas a programas de apoyo a acontecimientos de excepcional interés público (art. 27.3 primero Ley 49/2002). Ejercicio 2025. 150.º aniversario del nacimiento de Manuel de Falla (MF). Deducción pendiente / generada [02745]</t>
  </si>
  <si>
    <t>Deducciones para incentivar determinadas actividades (Cap. IV Tít VI, DT 24ª.3 LIS y art. 27.3 primero Ley 49/2002). Deducciones relativas a programas de apoyo a acontecimientos de excepcional interés público (art. 27.3 primero Ley 49/2002). Ejercicio 2025. 150.º aniversario del nacimiento de Manuel de Falla (MF). Pendiente de aplicación en períodos futuros. [02746]</t>
  </si>
  <si>
    <t>Deducciones para incentivar determinadas actividades (Cap. IV Tít VI, DT 24ª.3 LIS y art. 27.3 primero Ley 49/2002).Deducciones relativas a programas de apoyo a acontecimientos de excepcional interés público (art. 27.3 primero Ley 49/2002). Ejercicio 2025. 150.º aniversario del nacimiento de Manuel de Falla (MF). Pendiente de aplicación en períodos futuros [02747]</t>
  </si>
  <si>
    <t>Deducciones para incentivar determinadas actividades (Cap. IV Tít VI, DT 24ª.3 LIS y art. 27.3 primero Ley 49/2002). Deducciones relativas a programas de apoyo a acontecimientos de excepcional interés público (art. 27.3 primero Ley 49/2002). Ejercicio 2025. Dansàneu, Festival de Cultures del Pirineu (D). Deducción pendiente / generada [02748]</t>
  </si>
  <si>
    <t>Deducciones para incentivar determinadas actividades (Cap. IV Tít VI, DT 24ª.3 LIS y art. 27.3 primero Ley 49/2002). Deducciones relativas a programas de apoyo a acontecimientos de excepcional interés público (art. 27.3 primero Ley 49/2002). Ejercicio 2025. Dansàneu, Festival de Cultures del Pirineu (D). Pendiente de aplicación en períodos futuros. [02749]</t>
  </si>
  <si>
    <t>Deducciones para incentivar determinadas actividades (Cap. IV Tít VI, DT 24ª.3 LIS y art. 27.3 primero Ley 49/2002).Deducciones relativas a programas de apoyo a acontecimientos de excepcional interés público (art. 27.3 primero Ley 49/2002). Ejercicio 2025. Dansàneu, Festival de Cultures del Pirineu (D). Pendiente de aplicación en períodos futuros [02750]</t>
  </si>
  <si>
    <t>Deducciones para incentivar determinadas actividades (Cap. IV Tít VI, DT 24ª.3 LIS y art. 27.3 primero Ley 49/2002). Deducciones relativas a programas de apoyo a acontecimientos de excepcional interés público (art. 27.3 primero Ley 49/2002). Ejercicio 2025. San Diego Comic-Con Málaga (SD). Deducción pendiente / generada [02751]</t>
  </si>
  <si>
    <t>Deducciones para incentivar determinadas actividades (Cap. IV Tít VI, DT 24ª.3 LIS y art. 27.3 primero Ley 49/2002). Deducciones relativas a programas de apoyo a acontecimientos de excepcional interés público (art. 27.3 primero Ley 49/2002). Ejercicio 2025. San Diego Comic-Con Málaga (SD). Pendiente de aplicación en períodos futuros. [02752]</t>
  </si>
  <si>
    <t>Deducciones para incentivar determinadas actividades (Cap. IV Tít VI, DT 24ª.3 LIS y art. 27.3 primero Ley 49/2002).Deducciones relativas a programas de apoyo a acontecimientos de excepcional interés público (art. 27.3 primero Ley 49/2002). Ejercicio 2025. San Diego Comic-Con Málaga (SD). Pendiente de aplicación en períodos futuros [02753]</t>
  </si>
  <si>
    <t>Deducciones para incentivar determinadas actividades (Cap. IV Tít VI, DT 24ª.3 LIS y art. 27.3 primero Ley 49/2002). Deducciones relativas a programas de apoyo a acontecimientos de excepcional interés público (art. 27.3 primero Ley 49/2002). Ejercicio 2025. Programa de preparación de los deportistas españoles de los Juegos de
Los Ángeles 2028 (LA28). Deducción pendiente / generada [02754]</t>
  </si>
  <si>
    <t>Deducciones para incentivar determinadas actividades (Cap. IV Tít VI, DT 24ª.3 LIS y art. 27.3 primero Ley 49/2002). Deducciones relativas a programas de apoyo a acontecimientos de excepcional interés público (art. 27.3 primero Ley 49/2002). Ejercicio 2025. Programa de preparación de los deportistas españoles de los Juegos de
Los Ángeles 2028 (LA28). Pendiente de aplicación en períodos futuros. [02755]</t>
  </si>
  <si>
    <t>Deducciones para incentivar determinadas actividades (Cap. IV Tít VI, DT 24ª.3 LIS y art. 27.3 primero Ley 49/2002).Deducciones relativas a programas de apoyo a acontecimientos de excepcional interés público (art. 27.3 primero Ley 49/2002). Ejercicio 2025. Programa de preparación de los deportistas españoles de los Juegos de
Los Ángeles 2028 (LA28). Pendiente de aplicación en períodos futuros [02756]</t>
  </si>
  <si>
    <t>Deducciones para incentivar determinadas actividades (Cap. IV Tít VI, DT 24ª.3 LIS y art. 27.3 primero Ley 49/2002). Deducciones relativas a programas de apoyo a acontecimientos de excepcional interés público (art. 27.3 primero Ley 49/2002). Ejercicio 2025. Universo Mujer IV (UM4). Deducción pendiente / generada [02757]</t>
  </si>
  <si>
    <t>Deducciones para incentivar determinadas actividades (Cap. IV Tít VI, DT 24ª.3 LIS y art. 27.3 primero Ley 49/2002). Deducciones relativas a programas de apoyo a acontecimientos de excepcional interés público (art. 27.3 primero Ley 49/2002). Ejercicio 2025. Universo Mujer IV (UM4). Pendiente de aplicación en períodos futuros. [02758]</t>
  </si>
  <si>
    <t>Deducciones para incentivar determinadas actividades (Cap. IV Tít VI, DT 24ª.3 LIS y art. 27.3 primero Ley 49/2002).Deducciones relativas a programas de apoyo a acontecimientos de excepcional interés público (art. 27.3 primero Ley 49/2002). Ejercicio 2025. Universo Mujer IV (UM4). Pendiente de aplicación en períodos futuros [02759]</t>
  </si>
  <si>
    <t>Deducciones para incentivar determinadas actividades (Cap. IV Tít VI, DT 24ª.3 LIS y art. 27.3 primero Ley 49/2002). Deducciones relativas a programas de apoyo a acontecimientos de excepcional interés público (art. 27.3 primero Ley 49/2002). Ejercicio 2025. Gran Premio de España de Motociclismo (GP). Deducción pendiente / generada [02760]</t>
  </si>
  <si>
    <t>Deducciones para incentivar determinadas actividades (Cap. IV Tít VI, DT 24ª.3 LIS y art. 27.3 primero Ley 49/2002). Deducciones relativas a programas de apoyo a acontecimientos de excepcional interés público (art. 27.3 primero Ley 49/2002). Ejercicio 2025. Gran Premio de España de Motociclismo (GP). Pendiente de aplicación en períodos futuros. [02761]</t>
  </si>
  <si>
    <t>Deducciones para incentivar determinadas actividades (Cap. IV Tít VI, DT 24ª.3 LIS y art. 27.3 primero Ley 49/2002).Deducciones relativas a programas de apoyo a acontecimientos de excepcional interés público (art. 27.3 primero Ley 49/2002). Ejercicio 2025. Premio de España de Motociclismo (GP). Pendiente de aplicación en períodos futuros [02762]</t>
  </si>
  <si>
    <t>Deducciones para incentivar determinadas actividades (Cap. IV Tít VI, DT 24ª.3 LIS y art. 27.3 primero Ley 49/2002). Deducciones relativas a programas de apoyo a acontecimientos de excepcional interés público (art. 27.3 primero Ley 49/2002). Ejercicio 2025. Deporte Inclusivo III (DI3). Deducción pendiente / generada [02763]</t>
  </si>
  <si>
    <t>Deducciones para incentivar determinadas actividades (Cap. IV Tít VI, DT 24ª.3 LIS y art. 27.3 primero Ley 49/2002). Deducciones relativas a programas de apoyo a acontecimientos de excepcional interés público (art. 27.3 primero Ley 49/2002). Ejercicio 2025.Deporte Inclusivo III (DI3). Pendiente de aplicación en períodos futuros. [02764]</t>
  </si>
  <si>
    <t>Deducciones para incentivar determinadas actividades (Cap. IV Tít VI, DT 24ª.3 LIS y art. 27.3 primero Ley 49/2002).Deducciones relativas a programas de apoyo a acontecimientos de excepcional interés público (art. 27.3 primero Ley 49/2002). Ejercicio 2025. Deporte Inclusivo III (DI3). Pendiente de aplicación en períodos futuros [02765]</t>
  </si>
  <si>
    <t>Deducciones para incentivar determinadas actividades (Cap. IV Tít VI, DT 24ª.3 LIS y art. 27.3 primero Ley 49/2002). Deducciones relativas a programas de apoyo a acontecimientos de excepcional interés público (art. 27.3 primero Ley 49/2002). Ejercicio 2025. Plan 2030 de Apoyo al Deporte Base II (2P30). Deducción pendiente / generada [02851]</t>
  </si>
  <si>
    <t>Deducciones para incentivar determinadas actividades (Cap. IV Tít VI, DT 24ª.3 LIS y art. 27.3 primero Ley 49/2002). Deducciones relativas a programas de apoyo a acontecimientos de excepcional interés público (art. 27.3 primero Ley 49/2002). Ejercicio 2025.Plan 2030 de Apoyo al Deporte Base II (2P30). Pendiente de aplicación en períodos futuros. [02852]</t>
  </si>
  <si>
    <t>Deducciones para incentivar determinadas actividades (Cap. IV Tít VI, DT 24ª.3 LIS y art. 27.3 primero Ley 49/2002).Deducciones relativas a programas de apoyo a acontecimientos de excepcional interés público (art. 27.3 primero Ley 49/2002). Ejercicio 2025. Plan 2030 de Apoyo al Deporte Base II (2P30). Pendiente de aplicación en períodos futuros [02853]</t>
  </si>
  <si>
    <t>Deducciones para incentivar determinadas actividades (Cap. IV Tít VI, DT 24ª.3 LIS y art. 27.3 primero Ley 49/2002). Deducciones relativas a programas de apoyo a acontecimientos de excepcional interés público (art. 27.3 primero Ley 49/2002). Ejercicio 2025. Ironman Calella-Barcelona (IC). Deducción pendiente / generada [02854]</t>
  </si>
  <si>
    <t>Deducciones para incentivar determinadas actividades (Cap. IV Tít VI, DT 24ª.3 LIS y art. 27.3 primero Ley 49/2002). Deducciones relativas a programas de apoyo a acontecimientos de excepcional interés público (art. 27.3 primero Ley 49/2002). Ejercicio 2025.Ironman Calella-Barcelona (IC). Pendiente de aplicación en períodos futuros. [02855]</t>
  </si>
  <si>
    <t>Deducciones para incentivar determinadas actividades (Cap. IV Tít VI, DT 24ª.3 LIS y art. 27.3 primero Ley 49/2002).Deducciones relativas a programas de apoyo a acontecimientos de excepcional interés público (art. 27.3 primero Ley 49/2002). Ejercicio 2025. Ironman Calella-Barcelona (IC). Pendiente de aplicación en períodos futuros [02856]</t>
  </si>
  <si>
    <t>Deducciones para incentivar determinadas actividades (Cap. IV Tít VI, DT 24ª.3 LIS y art. 27.3 primero Ley 49/2002). Deducciones relativas a programas de apoyo a acontecimientos de excepcional interés público (art. 27.3 primero Ley 49/2002). Ejercicio 2025. Barcelona Mobile World Capital (MW).. Deducción pendiente / generada [02857]</t>
  </si>
  <si>
    <t>Deducciones para incentivar determinadas actividades (Cap. IV Tít VI, DT 24ª.3 LIS y art. 27.3 primero Ley 49/2002). Deducciones relativas a programas de apoyo a acontecimientos de excepcional interés público (art. 27.3 primero Ley 49/2002). Ejercicio 2025.Barcelona Mobile World Capital (MW).. Pendiente de aplicación en períodos futuros. [02858]</t>
  </si>
  <si>
    <t>Deducciones para incentivar determinadas actividades (Cap. IV Tít VI, DT 24ª.3 LIS y art. 27.3 primero Ley 49/2002).Deducciones relativas a programas de apoyo a acontecimientos de excepcional interés público (art. 27.3 primero Ley 49/2002). Ejercicio 2025. Barcelona Mobile World Capital (MW).. Pendiente de aplicación en períodos futuros [02859]</t>
  </si>
  <si>
    <t>Deducciones para incentivar determinadas actividades (Cap. IV Tít VI, DT 24ª.3 LIS y art. 27.3 primero Ley 49/2002). Deducciones relativas a programas de apoyo a acontecimientos de excepcional interés público (art. 27.3 primero Ley 49/2002). Ejercicio 2025. Barcelona 2026 Capital Mundial de la Arquitectura (B26). Deducción pendiente / generada [02860]</t>
  </si>
  <si>
    <t>Deducciones para incentivar determinadas actividades (Cap. IV Tít VI, DT 24ª.3 LIS y art. 27.3 primero Ley 49/2002). Deducciones relativas a programas de apoyo a acontecimientos de excepcional interés público (art. 27.3 primero Ley 49/2002). Ejercicio 2025. Barcelona 2026 Capital Mundial de la Arquitectura (B26) Pendiente de aplicación en períodos futuros. [02861]</t>
  </si>
  <si>
    <t>Deducciones para incentivar determinadas actividades (Cap. IV Tít VI, DT 24ª.3 LIS y art. 27.3 primero Ley 49/2002).Deducciones relativas a programas de apoyo a acontecimientos de excepcional interés público (art. 27.3 primero Ley 49/2002). Ejercicio 2025. Barcelona 2026 Capital Mundial de la Arquitectura (B26). Pendiente de aplicación en períodos futuros [02862]</t>
  </si>
  <si>
    <t>Deducciones para incentivar determinadas actividades (Cap. IV Tít VI, DT 24ª.3 LIS y art. 27.3 primero Ley 49/2002). Deducciones relativas a programas de apoyo a acontecimientos de excepcional interés público (art. 27.3 primero Ley 49/2002). Ejercicio 2025. Rally Islas Canarias (RCA). Deducción pendiente / generada [02863]</t>
  </si>
  <si>
    <t>Deducciones para incentivar determinadas actividades (Cap. IV Tít VI, DT 24ª.3 LIS y art. 27.3 primero Ley 49/2002). Deducciones relativas a programas de apoyo a acontecimientos de excepcional interés público (art. 27.3 primero Ley 49/2002). Ejercicio 2025. Rally Islas Canarias (RCA) Pendiente de aplicación en períodos futuros. [02864]</t>
  </si>
  <si>
    <t>Deducciones para incentivar determinadas actividades (Cap. IV Tít VI, DT 24ª.3 LIS y art. 27.3 primero Ley 49/2002).Deducciones relativas a programas de apoyo a acontecimientos de excepcional interés público (art. 27.3 primero Ley 49/2002). Ejercicio 2025. Rally Islas Canarias (RCA). Pendiente de aplicación en períodos futuros [02865]</t>
  </si>
  <si>
    <t>Deducciones totales trasladables a períodos siguientes (Deducciones del grupo + Deducciones pendientes de aplicación al incorporarse al grupo). Deduccioón por inversiones y gastos realizados por las autoridades portuarias (art. 38 bis LIS). Ejercicio de generación 2025. Deducción pendiente / generada [02866]</t>
  </si>
  <si>
    <t>Deducciones totales trasladables a períodos siguientes (Deducciones del grupo + Deducciones pendientes de aplicación al incorporarse al grupo). Deduccioón por inversiones y gastos realizados por las autoridades portuarias (art. 38 bis LIS). Ejercicio de generación 2025. Aplicado en esta liquidación [02867]</t>
  </si>
  <si>
    <t>Deducciones totales trasladables a períodos siguientes (Deducciones del grupo + Deducciones pendientes de aplicación al incorporarse al grupo). Deduccioón por inversiones y gastos realizados por las autoridades portuarias (art. 38 bis LIS). Ejercicio de generación 2025. Pendiente de aplicación en períodos futuros [02868]</t>
  </si>
  <si>
    <t>Deducciones totales trasladables a períodos siguientes (Deducciones del grupo + Deducciones pendientes de aplicación al incorporarse al grupo). Deducciones por producciones cinematográficas extranjeras (art. 36.2 LIS). Ejercicio de generación 2025. Deducción pendiente / generada [02869]</t>
  </si>
  <si>
    <t>Deducciones totales trasladables a períodos siguientes (Deducciones del grupo + Deducciones pendientes de aplicación al incorporarse al grupo). Deducciones por producciones cinematográficas extranjeras (art. 36.2 LIS). Ejercicio de generación  2025. Aplicado en esta liquidación [02870]</t>
  </si>
  <si>
    <t>Deducciones totales trasladables a períodos siguientes (Deducciones del grupo + Deducciones pendientes de aplicación al incorporarse al grupo). Deducciones por producciones cinematográficas extranjeras (art. 36.2 LIS). Ejercicio de generación  2025. Importe abonado por insuficiencia de cuota [02871]</t>
  </si>
  <si>
    <t>Deducciones totales trasladables a períodos siguientes (Deducciones del grupo + Deducciones pendientes de aplicación al incorporarse al grupo). Deducciones por producciones cinematográficas extranjeras (art. 36.2 LIS). Ejercicio de generación  2025. Pendiente de aplicación en períodos futuros [02872]</t>
  </si>
  <si>
    <t>Deducciones totales trasladables a períodos siguientes (Deducciones del grupo + Deducciones pendientes de aplicación al incorporarse al grupo). Deduccioón por inversiones y gastos realizados por las autoridades portuarias (art. 38 bis LIS). Ejercicio de generación 2024. Deducción pendiente / generada [01673]</t>
  </si>
  <si>
    <t>Deducciones totales trasladables a períodos siguientes (Deducciones del grupo + Deducciones pendientes de aplicación al incorporarse al grupo). Deduccioón por inversiones y gastos realizados por las autoridades portuarias (art. 38 bis LIS). Ejercicio de generación 2024. Aplicado en esta liquidación [01674]</t>
  </si>
  <si>
    <t>Deducciones totales trasladables a períodos siguientes (Deducciones del grupo + Deducciones pendientes de aplicación al incorporarse al grupo). Deduccioón por inversiones y gastos realizados por las autoridades portuarias (art. 38 bis LIS). Ejercicio de generación 2024. Pendiente de aplicación en períodos futuros [01675]</t>
  </si>
  <si>
    <t>Deducciones totales trasladables a períodos siguientes (Deducciones del grupo + Deducciones pendientes de aplicación al incorporarse al grupo). Deduccioón por inversiones y gastos realizados por las autoridades portuarias (art. 38 bis LIS). Ejercicio de generación 2025(*). Deducción pendiente / generada [02703]</t>
  </si>
  <si>
    <t>Deducciones totales trasladables a períodos siguientes (Deducciones del grupo + Deducciones pendientes de aplicación al incorporarse al grupo). Deduccioón por inversiones y gastos realizados por las autoridades portuarias (art. 38 bis LIS). Ejercicio de generación 2025(*). Aplicado en esta liquidación [02704]</t>
  </si>
  <si>
    <t>Deducciones totales trasladables a períodos siguientes (Deducciones del grupo + Deducciones pendientes de aplicación al incorporarse al grupo). Deduccioón por inversiones y gastos realizados por las autoridades portuarias (art. 38 bis LIS). Ejercicio de generación 2025(*). Pendiente de aplicación en períodos futuros [02705]</t>
  </si>
  <si>
    <t>Deducciones totales trasladables a períodos siguientes (Deducciones del grupo + Deducciones pendientes de aplicación al incorporarse al grupo). Deducciones por producciones cinematográficas extranjeras (art. 36.2 LIS). Ejercicio de generación 2024. Deducción pendiente / generada [01676]</t>
  </si>
  <si>
    <t>Deducciones totales trasladables a períodos siguientes (Deducciones del grupo + Deducciones pendientes de aplicación al incorporarse al grupo). Deducciones por producciones cinematográficas extranjeras (art. 36.2 LIS). Ejercicio de generación 2024. Aplicado en esta liquidación  [01677]</t>
  </si>
  <si>
    <t>Deducciones totales trasladables a períodos siguientes (Deducciones del grupo + Deducciones pendientes de aplicación al incorporarse al grupo). Deducciones por producciones cinematográficas extranjeras (art. 36.2 LIS). Ejercicio de generación 2024. Importe abonado por insuficiencia de cuota  [01678]</t>
  </si>
  <si>
    <t>Deducciones totales trasladables a períodos siguientes (Deducciones del grupo + Deducciones pendientes de aplicación al incorporarse al grupo). Deducciones por producciones cinematográficas extranjeras (art. 36.2 LIS). Ejercicio de generación 2024. Pendiente de aplicación en períodos futuros  [01679]</t>
  </si>
  <si>
    <t>Deducciones totales trasladables a períodos siguientes (Deducciones del grupo + Deducciones pendientes de aplicación al incorporarse al grupo). Deducciones por producciones cinematográficas extranjeras (art. 36.2 LIS). Ejercicio de generación 2025(*). Deducción pendiente / generada [02706]</t>
  </si>
  <si>
    <t>Deducciones totales trasladables a períodos siguientes (Deducciones del grupo + Deducciones pendientes de aplicación al incorporarse al grupo). Deducciones por producciones cinematográficas extranjeras (art. 36.2 LIS). Ejercicio de generación  2025(*). Aplicado en esta liquidación [02707]</t>
  </si>
  <si>
    <t>Deducciones totales trasladables a períodos siguientes (Deducciones del grupo + Deducciones pendientes de aplicación al incorporarse al grupo). Deducciones por producciones cinematográficas extranjeras (art. 36.2 LIS). Ejercicio de generación  2025(*). Importe abonado por insuficiencia de cuota [02708]</t>
  </si>
  <si>
    <t>Deducciones totales trasladables a períodos siguientes (Deducciones del grupo + Deducciones pendientes de aplicación al incorporarse al grupo). Deducciones por producciones cinematográficas extranjeras (art. 36.2 LIS). Ejercicio de generación  2025(*). Pendiente de aplicación en períodos futuros [02709]</t>
  </si>
  <si>
    <t>Deducciones totales trasladables a períodos siguientes (Deducciones del grupo + Deducciones pendientes de aplicación al incorporarse al grupo). Deducciones por donativos a entidades sin fines de lucro. Ley 49 / 2002. Donaciones de carácter general. Ejercicio 2024. Sin reiteración de donaciones a una misma entidad. Límite año 2034/35 Deducción pendiente / generada [01680]</t>
  </si>
  <si>
    <t>Deducciones totales trasladables a períodos siguientes (Deducciones del grupo + Deducciones pendientes de aplicación al incorporarse al grupo). Deducciones por donativos a entidades sin fines de lucro. Ley 49 / 2002. Donaciones de carácter general. Ejercicio 2024. Sin reiteración de donaciones a una misma entidad. Límite año 2034/35. Aplicado en esta liquidación [01681]</t>
  </si>
  <si>
    <t>Deducciones totales trasladables a períodos siguientes (Deducciones del grupo + Deducciones pendientes de aplicación al incorporarse al grupo). Deducciones por donativos a entidades sin fines de lucro. Ley 49 / 2002. Donaciones de carácter general. Ejercicio 2024. Sin reiteración de donaciones a una misma entidad. Límite año 2034/35. Pendiente de aplicación en períodos futuros [01682]</t>
  </si>
  <si>
    <t>Deducciones totales trasladables a períodos siguientes (Deducciones del grupo + Deducciones pendientes de aplicación al incorporarse al grupo). Deducciones por donativos a entidades sin fines de lucro. Ley 49 / 2002. Donaciones de carácter general. Ejercicio 2024. Con reiteración de donaciones a una misma entidad. Límite año 2034/35. Deducción pendiente / generada [01683]</t>
  </si>
  <si>
    <t>Deducciones totales trasladables a períodos siguientes (Deducciones del grupo + Deducciones pendientes de aplicación al incorporarse al grupo). Deducciones por donativos a entidades sin fines de lucro. Ley 49 / 2002. Donaciones de carácter general. Ejercicio 2024. Con reiteración de donaciones a una misma entidad. Límite año 2034/35. Aplicado en esta liquidación [01684]</t>
  </si>
  <si>
    <t>Deducciones totales trasladables a períodos siguientes (Deducciones del grupo + Deducciones pendientes de aplicación al incorporarse al grupo). Deducciones por donativos a entidades sin fines de lucro. Ley 49 / 2002. Donaciones de carácter general. Ejercicio 2024. Con reiteración de donaciones a una misma entidad. Límite año 2034/35. Pendiente de aplicación en períodos futuros [01685]</t>
  </si>
  <si>
    <t>Deducciones totales trasladables a períodos siguientes (Deducciones del grupo + Deducciones pendientes de aplicación al incorporarse al grupo). Deducciones por donativos a entidades sin fines de lucro. Ley 49 / 2002. Donaciones de carácter general. Ejercicio 2025. Sin reiteración de donaciones a una misma entidad. Límite año 2035/36 Deducción pendiente / generada [02894]</t>
  </si>
  <si>
    <t>Deducciones totales trasladables a períodos siguientes (Deducciones del grupo + Deducciones pendientes de aplicación al incorporarse al grupo). Deducciones por donativos a entidades sin fines de lucro. Ley 49 / 2002. Donaciones de carácter general. Ejercicio 2025. Sin reiteración de donaciones a una misma entidad. Límite año  2035/36. Aplicado en esta liquidación [02895]</t>
  </si>
  <si>
    <t>Deducciones totales trasladables a períodos siguientes (Deducciones del grupo + Deducciones pendientes de aplicación al incorporarse al grupo). Deducciones por donativos a entidades sin fines de lucro. Ley 49 / 2002. Donaciones de carácter general. Ejercicio 2025. Sin reiteración de donaciones a una misma entidad. Límite año 2034/35. Pendiente de aplicación en períodos futuros [02896]</t>
  </si>
  <si>
    <t>Deducciones totales trasladables a períodos siguientes (Deducciones del grupo + Deducciones pendientes de aplicación al incorporarse al grupo). Deducciones por donativos a entidades sin fines de lucro. Ley 49 / 2002. Donaciones de carácter general. Ejercicio 2025, Con reiteración de donaciones a una misma entidad. Límite año 2035/36. Deducción pendiente / generada [02897]</t>
  </si>
  <si>
    <t>Deducciones totales trasladables a períodos siguientes (Deducciones del grupo + Deducciones pendientes de aplicación al incorporarse al grupo). Deducciones por donativos a entidades sin fines de lucro. Ley 49 / 2002. Donaciones de carácter general. Ejercicio 2025. Con reiteración de donaciones a una misma entidad. Límite año 2035/36. Aplicado en esta liquidación [02898]</t>
  </si>
  <si>
    <t>Deducciones totales trasladables a períodos siguientes (Deducciones del grupo + Deducciones pendientes de aplicación al incorporarse al grupo). Deducciones por donativos a entidades sin fines de lucro. Ley 49 / 2002. Donaciones de carácter general. Ejercicio 2025. Con reiteración de donaciones a una misma entidad. Límite año 2035/36. Pendiente de aplicación en períodos futuros [02899]</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</si>
  <si>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2024. Sin reiteración de donaciones a una misma entidad. Límite año 2034/35.. Deducción pendiente / generada [01686]</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</si>
  <si>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2024. Sin reiteración de donaciones a una misma entidad. Límite año 2034/35. Aplicado en esta liquidación [01861]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</si>
  <si>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2024. Sin reiteración de donaciones a una misma entidad. Límite año 2034/35. Pendiente de aplicación en períodos futuros [01862]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</si>
  <si>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2024. Con reiteración de donaciones a una misma entidad. Límite año 2034/35. Deducción pendiente / generada [01863]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</si>
  <si>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2024. Con reiteración de donaciones a una misma entidad. Límite año 2034/35. Aplicado en esta aplicación [01864]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</si>
  <si>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2024. Con reiteración de donaciones a una misma entidad. Límite año 2034/35. Pendiente de aplicación en períodos futuros [01865]</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</si>
  <si>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2025. Sin reiteración de donaciones a una misma entidad. Límite año 2035/35. Deducción pendiente / generada [02900]</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</si>
  <si>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2025. Sin reiteración de donaciones a una misma entidad. Límite año 2035/36. Aplicado en esta liquidación [02901]</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</si>
  <si>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2025. Sin reiteración de donaciones a una misma entidad. Límite año 2035/36. Pendiente de aplicación en períodos futuros [02902]</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</si>
  <si>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2025. Con reiteración de donaciones a una misma entidad. Límite año 2035/36. Deducción pendiente / generada [02903]</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</si>
  <si>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2025. Con reiteración de donaciones a una misma entidad. Límite año 2035/36. Aplicado en esta aplicación [02904]</t>
  </si>
  <si>
    <t>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2025. Con reiteración de donaciones a una misma entidad. Límite año 2035/36. Pendiente de aplicación en períodos futuros [02905]</t>
  </si>
  <si>
    <t>Deducciones totales trasladables a períodos siguientes (Deducciones del grupo + Deducciones pendientes de aplicación al incorporarse al grupo). Deducciones por donativos a entidades sin fines de lucro. Ley 49 / 2002. Donaciones de carácter general. Subtotal donaciones 2015 a 2025 con reiteración de donaciones a una misma entidad. Deducción pendiente / generada [03074]</t>
  </si>
  <si>
    <t>Deducciones I + D + i excluidas de límite. Opción art. 39.2 LIS. 2023: Investigación y desarrollo (CTE). Deducción pendiente  [01866]</t>
  </si>
  <si>
    <t>Deducciones I + D + i excluidas de límite. Opción art. 39.2 LIS. 2023: Investigación y desarrollo (CTE). Deducción reducida [01867]</t>
  </si>
  <si>
    <t>Deducciones I + D + i excluidas de límite. Opción art. 39.2 LIS. 2023: Investigación y desarrollo (CTE). Importe deducible en cuota [01868]</t>
  </si>
  <si>
    <t>Deducciones I + D + i excluidas de límite. Opción art. 39.2 LIS. 2023:Investigación y desarrollo (CTE). Abono por insuficiencia de cuota [01869]</t>
  </si>
  <si>
    <r>
      <t xml:space="preserve">Deducciones I + D + i excluidas de límite. Opción art. 39.2 LIS. </t>
    </r>
    <r>
      <rPr>
        <sz val="9"/>
        <color rgb="FFFF0000"/>
        <rFont val="Arial"/>
        <family val="2"/>
      </rPr>
      <t>2024</t>
    </r>
    <r>
      <rPr>
        <sz val="9"/>
        <rFont val="Arial"/>
        <family val="2"/>
      </rPr>
      <t>: Investigación y desarrollo (CTE). Deducción pendiente  [02722]</t>
    </r>
  </si>
  <si>
    <r>
      <t xml:space="preserve">Deducciones I + D + i excluidas de límite. Opción art. 39.2 LIS. </t>
    </r>
    <r>
      <rPr>
        <sz val="9"/>
        <color rgb="FFFF0000"/>
        <rFont val="Arial"/>
        <family val="2"/>
      </rPr>
      <t>2024</t>
    </r>
    <r>
      <rPr>
        <sz val="9"/>
        <rFont val="Arial"/>
        <family val="2"/>
      </rPr>
      <t>: Investigación y desarrollo (CTE). Deducción reducida [02723]</t>
    </r>
  </si>
  <si>
    <r>
      <t xml:space="preserve">Deducciones I + D + i excluidas de límite. Opción art. 39.2 LIS. </t>
    </r>
    <r>
      <rPr>
        <sz val="9"/>
        <color rgb="FFFF0000"/>
        <rFont val="Arial"/>
        <family val="2"/>
      </rPr>
      <t>2024</t>
    </r>
    <r>
      <rPr>
        <sz val="9"/>
        <rFont val="Arial"/>
        <family val="2"/>
      </rPr>
      <t>: Investigación y desarrollo (CTE). Importe deducible en cuota [02724]</t>
    </r>
  </si>
  <si>
    <r>
      <t xml:space="preserve">Deducciones I + D + i excluidas de límite. Opción art. 39.2 LIS. </t>
    </r>
    <r>
      <rPr>
        <sz val="9"/>
        <color rgb="FFFF0000"/>
        <rFont val="Arial"/>
        <family val="2"/>
      </rPr>
      <t>2024</t>
    </r>
    <r>
      <rPr>
        <sz val="9"/>
        <rFont val="Arial"/>
        <family val="2"/>
      </rPr>
      <t>: Investigación y desarrollo (CTE). Abono por insuficiencia de cuota [02725]</t>
    </r>
  </si>
  <si>
    <r>
      <t xml:space="preserve">Deducciones I + D + i excluidas de límite. Opción art. 39.2 LIS. </t>
    </r>
    <r>
      <rPr>
        <sz val="9"/>
        <color rgb="FFFF0000"/>
        <rFont val="Arial"/>
        <family val="2"/>
      </rPr>
      <t>2024</t>
    </r>
    <r>
      <rPr>
        <sz val="9"/>
        <rFont val="Arial"/>
        <family val="2"/>
      </rPr>
      <t>: Innovación tecnológica (ITE). Deducción pendiente [02726]</t>
    </r>
  </si>
  <si>
    <r>
      <t xml:space="preserve">Deducciones I + D + i excluidas de límite. Opción art. 39.2 LIS. </t>
    </r>
    <r>
      <rPr>
        <sz val="9"/>
        <color rgb="FFFF0000"/>
        <rFont val="Arial"/>
        <family val="2"/>
      </rPr>
      <t>2024</t>
    </r>
    <r>
      <rPr>
        <sz val="9"/>
        <rFont val="Arial"/>
        <family val="2"/>
      </rPr>
      <t>: Innovación tecnológica (ITE). Deducción reducida [02727]</t>
    </r>
  </si>
  <si>
    <r>
      <t xml:space="preserve">Deducciones I + D + i excluidas de límite. Opción art. 39.2 LIS. </t>
    </r>
    <r>
      <rPr>
        <sz val="9"/>
        <color rgb="FFFF0000"/>
        <rFont val="Arial"/>
        <family val="2"/>
      </rPr>
      <t>2024</t>
    </r>
    <r>
      <rPr>
        <sz val="9"/>
        <rFont val="Arial"/>
        <family val="2"/>
      </rPr>
      <t>: Innovación tecnológica (ITE). Importe deducible en cuota [02728]</t>
    </r>
  </si>
  <si>
    <r>
      <t xml:space="preserve">Deducciones I + D + i excluidas de límite. Opción art. 39.2 LIS. </t>
    </r>
    <r>
      <rPr>
        <sz val="9"/>
        <color rgb="FFFF0000"/>
        <rFont val="Arial"/>
        <family val="2"/>
      </rPr>
      <t>2024</t>
    </r>
    <r>
      <rPr>
        <sz val="9"/>
        <rFont val="Arial"/>
        <family val="2"/>
      </rPr>
      <t>: Innovación tecnológica (ITE). Abono por insuficiencia de cuota [02729]</t>
    </r>
  </si>
  <si>
    <t>Deducciones I + D + i excluidas de límite. Opción art. 39.2 LIS. 2024: Investigación y desarrollo (CTE). Deducción pendiente  [02873]</t>
  </si>
  <si>
    <t>Deducciones I + D + i excluidas de límite. Opción art. 39.2 LIS. 2024: Investigación y desarrollo (CTE). Deducción reducida [02874]</t>
  </si>
  <si>
    <t>Deducciones I + D + i excluidas de límite. Opción art. 39.2 LIS. 2024: Investigación y desarrollo (CTE). Importe deducible en cuota [02875]</t>
  </si>
  <si>
    <t>Deducciones I + D + i excluidas de límite. Opción art. 39.2 LIS. 2024: Investigación y desarrollo (CTE). Abono por insuficiencia de cuota [02876]</t>
  </si>
  <si>
    <t>Deducciones I + D + i excluidas de límite. Opción art. 39.2 LIS. 2024: Innovación tecnológica (ITE). Deducción pendiente [02877]</t>
  </si>
  <si>
    <t>Deducciones I + D + i excluidas de límite. Opción art. 39.2 LIS. 2024: Innovación tecnológica (ITE). Deducción reducida [02878]</t>
  </si>
  <si>
    <t>Deducciones I + D + i excluidas de límite. Opción art. 39.2 LIS. 2024: Innovación tecnológica (ITE). Importe deducible en cuota [02879]</t>
  </si>
  <si>
    <t>Deducciones I + D + i excluidas de límite. Opción art. 39.2 LIS. 2024: Innovación tecnológica (ITE). Abono por insuficiencia de cuota [02880]</t>
  </si>
  <si>
    <t>Deducción por reversión de medidas temporales (D.T. 37ª.1 LIS). Base de deducción. 2025 [02881]</t>
  </si>
  <si>
    <t>Deducción por reversión de medidas temporales (D.T. 37ª.1 LIS). Importe generado/pendiente al principio del período. 2025. [02882]</t>
  </si>
  <si>
    <t>Deducción por reversión de medidas temporales (D.T. 37ª.1 LIS). Importe aplicado. 2025 [02883]</t>
  </si>
  <si>
    <t>Deducción por reversión de medidas temporales (D.T. 37ª.1 LIS). Importe pendiente. 2025. [02884]</t>
  </si>
  <si>
    <t>Deducción por reversión de medidas temporales (DT 37ª.2 LIS). Base de deducción. 2025. [02885]</t>
  </si>
  <si>
    <t>Deducción por reversión de medidas temporales (DT 37ª.2 LIS). Importe generado/pendiente al principio del período. 2025. [02886]</t>
  </si>
  <si>
    <t>Deducción por reversión de medidas temporales (DT 37ª.2 LIS). Importe aplicado. 2025. [02887]</t>
  </si>
  <si>
    <t>Deducción por reversión de medidas temporales (DT 37ª.2 LIS). Importe pendiente.  2025. [02888]</t>
  </si>
  <si>
    <t>RESERVA DE NIVELACIÓN PENDIENTE DE DOTACIÓN POR UN GRUPO PREVIO ASUMIDA POR LA ENTIDAD INTEGRANTE DEL MISMO AL INCORPORARSE AL GRUPO (ART. 74.3 f) LIS). Reducción pendiente de adicionar(**). Pendiente de aplicar a principio del período. 2020. [03933]</t>
  </si>
  <si>
    <t>RESERVA DE NIVELACIÓN PENDIENTE DE DOTACIÓN POR UN GRUPO PREVIO ASUMIDA POR LA ENTIDAD INTEGRANTE DEL MISMO AL INCORPORARSE AL GRUPO (ART. 74.3 f) LIS). Reducción pendiente de adicionar(**). Importe adicionado a base imponible en el período. 2020. [03934]</t>
  </si>
  <si>
    <t>RESERVA DE NIVELACIÓN PENDIENTE DE DOTACIÓN POR UN GRUPO PREVIO ASUMIDA POR LA ENTIDAD INTEGRANTE DEL MISMO AL INCORPORARSE AL GRUPO (ART. 74.3 f) LIS).Reducción pendiente de adicionar(**). Importe integrado en la declaración por incumplimiento de requisitos. 2020 [04430]</t>
  </si>
  <si>
    <t>RESERVA DE NIVELACIÓN PENDIENTE DE DOTACIÓN POR UN GRUPO PREVIO ASUMIDA POR LA ENTIDAD INTEGRANTE DEL MISMO AL INCORPORARSE AL GRUPO (ART. 74.3 f) LIS). Reserva pendiente de dotar. Importe reserva a dotar. 2020. [03936]</t>
  </si>
  <si>
    <t>RESERVA DE NIVELACIÓN PENDIENTE DE DOTACIÓN POR UN GRUPO PREVIO ASUMIDA POR LA ENTIDAD INTEGRANTE DEL MISMO AL INCORPORARSE AL GRUPO (ART. 74.3 f) LIS). Reserva pendiente de dotar. Importe reserva dotada. 2020 [03937]</t>
  </si>
  <si>
    <t>RESERVA DE NIVELACIÓN PENDIENTE DE DOTACIÓN POR UN GRUPO PREVIO ASUMIDA POR LA ENTIDAD INTEGRANTE DEL MISMO AL INCORPORARSE AL GRUPO (ART. 74.3 f) LIS). Reserva pendiente de dotar. Importe reserva pendiente dotación. 2020. [03938]</t>
  </si>
  <si>
    <t>RESERVA DE NIVELACIÓN PENDIENTE DE DOTACIÓN POR UN GRUPO PREVIO ASUMIDA POR LA ENTIDAD INTEGRANTE DEL MISMO AL INCORPORARSE AL GRUPO (ART. 74.3 f) LIS). Reserva pendiente de dotar. Reserva dispuesta. 2020. [03939]</t>
  </si>
  <si>
    <t xml:space="preserve">Exceso cuota líquida positiva (art. 130.1 y DT 33ª.4 LIS). Exceso cuota líquida positiva pendiente de aplicación en períodos futuros. Ejercicio de generación 2024 [01440] </t>
  </si>
  <si>
    <t>RESERVA DE CAPITALIZACIÓN PENDIENTE DE APLICAR GENERADA PREVIA A LA INCORPORACIÓN AL GRUPO. Pendiente de aplicar a principio del período. Ejercicio de generación 2025(*) [01107]</t>
  </si>
  <si>
    <t>RESERVA DE CAPITALIZACIÓN PENDIENTE DE APLICAR GENERADA PREVIA A LA INCORPORACIÓN AL GRUPO. Reducción base imponible aplicada. Ejercicio de generación 2025(*). [01108]</t>
  </si>
  <si>
    <t>RESERVA DE CAPITALIZACIÓN PENDIENTE DE APLICAR GENERADA PREVIA A LA INCORPORACIÓN AL GRUPO. Reducción base imponible pendiente de aplicar en períodos futuros. Ejercicio de generación 2025(*).  [01109]</t>
  </si>
  <si>
    <t>RESERVA DE NIVELACIÓN PENDIENTE DE DOTACIÓN PREVIA A LA INCORPORACIÓN AL GRUPO. Reserva pendiente de dotar. Importe reserva a dotar. Ejercicio de generación 2025(*).  [01114]</t>
  </si>
  <si>
    <t>RESERVA DE NIVELACIÓN PENDIENTE DE DOTACIÓN PREVIA A LA INCORPORACIÓN AL GRUPO. Reserva pendiente de dotar. Importe reserva dotada. Ejercicio de generación 2025(*).  [01115]</t>
  </si>
  <si>
    <t>RESERVA DE NIVELACIÓN PENDIENTE DE DOTACIÓN PREVIA A LA INCORPORACIÓN AL GRUPO. Reserva pendiente de dotar. Importe reserva pendiente dotación. Ejercicio de generación 2025(*). [01116]</t>
  </si>
  <si>
    <t>RESERVA DE NIVELACIÓN PENDIENTE DE DOTACIÓN PREVIA A LA INCORPORACIÓN AL GRUPO. Reserva pendiente de dotar. Reserva dispuesta. Ejercicio de generación 2025(*). [01117]</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</si>
  <si>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 2025(*). [01118]</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</si>
  <si>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2025(*).  [01239]</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</si>
  <si>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2025(*).  [01240]</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</si>
  <si>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2025(*). [01241]</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</si>
  <si>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2025(*).  [01242]</t>
  </si>
  <si>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Quue han cumplido condiciones de deducibilidad fiscal pero no integradas por aplicación límite. 2025(*).  [01243]</t>
  </si>
  <si>
    <t>Activos por impuesto diferido (AID). Art. 130 LIS. AID convertidos en crédito exigible en el período. Ejercicio de generación 2025(*) [01250]</t>
  </si>
  <si>
    <t>Activos por impuesto diferido (AID). Art. 130 LIS. AID pendientes de aplicación en períodos futuros. Con derecho a conversión en crédito exigible (art. 130.6 b) LIS) Ejercicio de generación 2025(*) [01251]</t>
  </si>
  <si>
    <t>Activos por impuesto diferido (AID). Art. 130 LIS. AID pendientes de aplicación en períodos futuros. Con derecho a conversión en crédito exigible por exceso cuota en otros períodos iniciados a partir de 2016 (art. 130.1 y 6 B) LIS). Ejercicio de generación 2025(*) [01252]</t>
  </si>
  <si>
    <t>Activos por impuesto diferido (AID). Art. 130 LIS. AID pendientes de aplicación en períodos futuros. Sin derecho a conversión en crédito exigible (art. 130.6Ejercicio de generación 2025(*) [01253]</t>
  </si>
  <si>
    <t>Exceso cuota líquida positiva (art. 130.1 y DT 33ª.4 LIS). Exceso cuota líquida positiva pendiente a principio del período. Ejercicio de generación. 2025(*) [01796].</t>
  </si>
  <si>
    <t>Exceso cuota líquida positiva (art. 130.1 y DT 33ª.4 LIS). Exceso cuota líquida positiva aplicado en períodos impositivos de 2008 a 2015 (DT 33ª.4 LIS). Ejercicio de generación. 2025(*) [01797].</t>
  </si>
  <si>
    <t>Exceso cuota líquida positiva (art. 130.1 y DT 33ª.4 LIS). Exceso cuota líquida positiva aplicado en períodos impositivos iniciados a partir de 2016 (art. 130.1 párrafo 2ª LIS). Ejercicio de generación. 2025(*) [01798].</t>
  </si>
  <si>
    <t>Exceso cuota líquida positiva (art. 130.1 y DT 33ª.4 LIS). Exceso cuota líquida positiva pendiente de aplicación en períodos futuros. Ejercicio de generación. 2025(*) [01799].</t>
  </si>
  <si>
    <t xml:space="preserve">RESERVA DE CAPITALIZACIÓN PENDIENTE DE APLICAR GENERADA PREVIA A LA INCORPORACIÓN AL GRUPO O, EN SU CASO, AL GRUPO PREVIO (ART. 67 c) LIS). Pendiene de aplicar a principio del período. 2025(*) [00458] </t>
  </si>
  <si>
    <t xml:space="preserve">RESERVA DE CAPITALIZACIÓN PENDIENTE DE APLICAR GENERADA PREVIA A LA INCORPORACIÓN AL GRUPO O, EN SU CASO, AL GRUPO PREVIO (ART. 67 c) LIS). Reducción base imponible aplicada. 2025(*) [00459] </t>
  </si>
  <si>
    <t>RESERVA DE CAPITALIZACIÓN PENDIENTE DE APLICAR GENERADA PREVIA A LA INCORPORACIÓN AL GRUPO O, EN SU CASO, AL GRUPO PREVIO (ART. 67 c) LIS). Reducción base imponible pendiente de aplicar en períodos futuros. 2025(*) [00485]</t>
  </si>
  <si>
    <t>RESERVA DE NIVELACIÓN PENDIENTE DE DOTACIÓN PREVIA A LA INCORPORACIÓN AL GRUPO O, EN SU CASO, AL GRUPO PREVIO (ART. 67 f) LIS). Reducción pendiente de adicionar(**) Importe integrado en la declaración por incumplimiento de requisitos. 2024 [00161].</t>
  </si>
  <si>
    <t xml:space="preserve">RESERVA DE NIVELACIÓN PENDIENTE DE DOTACIÓN PREVIA A LA INCORPORACIÓN AL GRUPO O, EN SU CASO, AL GRUPO PREVIO (ART. 67 f) LIS). Reducción pendiente de adicionar(**). Importe pendiente de adicionar en períodos futuros. 2024 [00170]. </t>
  </si>
  <si>
    <t xml:space="preserve">RESERVA DE NIVELACIÓN PENDIENTE DE DOTACIÓN PREVIA A LA INCORPORACIÓN AL GRUPO O, EN SU CASO, AL GRUPO PREVIO (ART. 67 f) LIS). Reserva pendiente de dotar. Importe reserva a dotar. 2025(*) [00495] </t>
  </si>
  <si>
    <t xml:space="preserve">RESERVA DE NIVELACIÓN PENDIENTE DE DOTACIÓN PREVIA A LA INCORPORACIÓN AL GRUPO O, EN SU CASO, AL GRUPO PREVIO (ART. 67 f) LIS). Reserva pendiente de dotar. Importe reserva dotada. 2025(*) [00499] </t>
  </si>
  <si>
    <t xml:space="preserve">RESERVA DE NIVELACIÓN PENDIENTE DE DOTACIÓN PREVIA A LA INCORPORACIÓN AL GRUPO O, EN SU CASO, AL GRUPO PREVIO (ART. 67 f) LIS). Reserva pendiente de dotar. Importe reserva pendiente dotación. 2025(*) [00500] </t>
  </si>
  <si>
    <t xml:space="preserve">RESERVA DE NIVELACIÓN PENDIENTE DE DOTACIÓN PREVIA A LA INCORPORACIÓN AL GRUPO O, EN SU CASO, AL GRUPO PREVIO (ART. 67 f) LIS). Reserva pendiente de dotar. Reserva dispuesta. 2025(*) [00583] </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</si>
  <si>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2025(*) [00584].</t>
  </si>
  <si>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 2025(*) [00585]. </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</si>
  <si>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2025(*) [00586].</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</si>
  <si>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2025(*) [00587].</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</si>
  <si>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 2025(*) [00595].</t>
  </si>
  <si>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2025(*) [00596].</t>
  </si>
  <si>
    <t xml:space="preserve">RESERVA DE NIVELACIÓN PENDIENTE DE DOTACIÓN PREVIA A LA INCORPORACIÓN AL GRUPO O, EN SU CASO, AL GRUPO PREVIO (ART. 67 f) LIS). Reducción pendiente de adicionar(**). Pendiente de aplicar a principio del período. 2025(*) [00486]. </t>
  </si>
  <si>
    <t xml:space="preserve">RESERVA DE NIVELACIÓN PENDIENTE DE DOTACIÓN PREVIA A LA INCORPORACIÓN AL GRUPO O, EN SU CASO, AL GRUPO PREVIO (ART. 67 f) LIS). Reducción pendiente de adicionar(**). Importe adicionado a base imponible en el período. 2025(*) [00487]. </t>
  </si>
  <si>
    <t>RESERVA DE NIVELACIÓN PENDIENTE DE DOTACIÓN PREVIA A LA INCORPORACIÓN AL GRUPO O, EN SU CASO, AL GRUPO PREVIO (ART. 67 f) LIS). Reducción pendiente de adicionar(**) Importe integrado en la declaración por incumplimiento de requisitos. 2025(*) [00493]</t>
  </si>
  <si>
    <t xml:space="preserve">RESERVA DE NIVELACIÓN PENDIENTE DE DOTACIÓN PREVIA A LA INCORPORACIÓN AL GRUPO O, EN SU CASO, AL GRUPO PREVIO (ART. 67 f) LIS). Reducción pendiente de adicionar(**). Importe pendiente de adicionar en períodos futuros. 2025(*) [00494]. </t>
  </si>
  <si>
    <t>Exceso cuota líquida positiva (art. 130.1 y DT 33ª.4 LIS). Exceso cuota líquida positiva pendiente a principio del período. Ejercicio de generación 2025(*) [00609]</t>
  </si>
  <si>
    <t>Exceso cuota líquida positiva (art. 130.1 y DT 33ª.4 LIS). Exceso cuota líquida positiva aplicado en períodos impositivos de 2008 a 2015 (DT 33ª.4 LIS). Ejercicio de generación 2025(*) [00610]</t>
  </si>
  <si>
    <t>Exceso cuota líquida positiva (art. 130.1 y DT 33ª.4 LIS). Exceso cuota líquida positiva aplicado en períodos impositivos iniciados a partir de 2016 (art. 130.1 párrafo 2º LIS). Ejercicio de generación 2025(*) [00611]</t>
  </si>
  <si>
    <t xml:space="preserve">Exceso cuota líquida positiva (art. 130.1 y DT 33ª.4 LIS). Exceso cuota líquida positiva pendiente de aplicación en períodos futuros. Ejercicio de generación 2025(*) [00612] </t>
  </si>
  <si>
    <t xml:space="preserve">Activos por impuesto diferido (AID). Art. 130 LIS. Importe total AID (art. 130.6 a) LIS) pendientes de aplicación a principio del período. Ejercicio de generación 2025(*) [00597] </t>
  </si>
  <si>
    <t xml:space="preserve">Activos por impuesto diferido (AID). Art. 130 LIS. Cuota líquida positiva. Ejercicio de generación 2025(*) [00600] </t>
  </si>
  <si>
    <t>Activos por impuesto diferido (AID). Art. 130 LIS. AID pendientes de aplicación a principio del período. Con derecho a conversión en crédito exigible (art. 130.6 b) LIS). Ejercicio de generación 2025(*) [00601]</t>
  </si>
  <si>
    <t xml:space="preserve">Activos por impuesto diferido (AID). Art. 130 LIS. AID pendientes de aplicación a principio del período. Sin derecho a conversión en crédito exigible (art. 130.6c) LIS). Ejercicio de generación 2025(*) [00603] </t>
  </si>
  <si>
    <t xml:space="preserve">Activos por impuesto diferido (AID). Art. 130 LIS. AID aplicados en el período (por integración dotaciones en la liquidación y compensación de BI negativas). Ejercicio de generación 2025(*) [00604] </t>
  </si>
  <si>
    <t xml:space="preserve">Activos por impuesto diferido (AID). Art. 130 LIS. AID convertidos en crédito exigible en el período. Ejercicio de generación 2025(*) [00605] </t>
  </si>
  <si>
    <t>Activos por impuesto diferido (AID). Art. 130 LIS. AID pendientes de aplicación en períodos futuros. Con derecho a conversión en crédito exigible (art. 130.6 b) LIS). Ejercicio de generación 2025(*) [00606]</t>
  </si>
  <si>
    <t xml:space="preserve">Activos por impuesto diferido (AID). Art. 130 LIS. AID pendientes de aplicación en períodos futuros. Con derecho a conversión en crédito exigible por exceso cuota en otros períodos iniciados a partir de 2016(art. 130.1 y 6 b) LIS). Ejercicio de generación 2025(*) [00607] </t>
  </si>
  <si>
    <t xml:space="preserve">Activos por impuesto diferido (AID). Art. 130 LIS.Sin derecho a conversión en crédito exigible (art. 130.6 c) LIS)  Ejercicio de generación 2025(*) [00608] </t>
  </si>
  <si>
    <t>DEDUCCIONES POR DOBLE IMPOSICIÓN INTERNA RDLEG 4/2004.Per. ant: Ded. pendiente. . Ejercicio de generación. 2008 [00104]</t>
  </si>
  <si>
    <t>DEDUCCIONES POR DOBLE IMPOSICIÓN INTERNA RDLEG 4/2004. Aplicado en esta liquidación. Ejercicio de generación. 2008 [00847]</t>
  </si>
  <si>
    <t>DEDUCCIONES POR DOBLE IMPOSICIÓN INTERNA RDLEG 4/2004. Pendiente de aplicación en periodos futuros. Ejercicio de generación. 2008 [02505]</t>
  </si>
  <si>
    <t>DEDUCCIONES POR DOBLE IMPOSICIÓN INTERNA RDLEG 4/2004.Per. ant: Ded. pendiente. Ejercicio de generación. 2009 [00106]</t>
  </si>
  <si>
    <t>DEDUCCIONES POR DOBLE IMPOSICIÓN INTERNA RDLEG 4/2004.Aplicado en esta liquidación. Ejercicio de generación. 2009 [00283]</t>
  </si>
  <si>
    <t>DEDUCCIONES POR DOBLE IMPOSICIÓN INTERNA RDLEG 4/2004.Pendiente de aplicación en periodos futuros. Ejercicio de generación. 2009 [00284]</t>
  </si>
  <si>
    <t>DEDUCCIONES POR DOBLE IMPOSICIÓN INTERNA RDLEG 4/2004.Per. ant: Ded. pendiente. Ejercicio de generación. 2010 [00108]</t>
  </si>
  <si>
    <t>DEDUCCIONES POR DOBLE IMPOSICIÓN INTERNA RDLEG 4/2004.Aplicado en esta liquidación. Ejercicio de generación. 2010 [00703]</t>
  </si>
  <si>
    <t>DEDUCCIONES POR DOBLE IMPOSICIÓN INTERNA RDLEG 4/2004.Pendiente de aplicación en periodos futuros. Ejercicio de generación. 2010  [00707]</t>
  </si>
  <si>
    <t>DEDUCCIONES POR DOBLE IMPOSICIÓN INTERNA RDLEG 4/2004.Per. ant: Ded. pendiente. Ejercicio de generación. 2011 [00110]</t>
  </si>
  <si>
    <t>DEDUCCIONES POR DOBLE IMPOSICIÓN INTERNA RDLEG 4/2004.Aplicado en esta liquidación. Ejercicio de generación. 2011 [00187]</t>
  </si>
  <si>
    <t>DEDUCCIONES POR DOBLE IMPOSICIÓN INTERNA RDLEG 4/2004.Pendiente de aplicación en periodos futuros. Ejercicio de generación. 2011 [00300]</t>
  </si>
  <si>
    <t>DEDUCCIONES POR DOBLE IMPOSICIÓN INTERNA RDLEG 4/2004.Per. ant: Ded.pendiente. Ejercicio de generación. 2012 [00112]</t>
  </si>
  <si>
    <t>DEDUCCIONES POR DOBLE IMPOSICIÓN INTERNA RDLEG 4/2004.Aplicado en esta liquidación. Ejercicio de generación. 2012 [00026]</t>
  </si>
  <si>
    <t>DEDUCCIONES POR DOBLE IMPOSICIÓN INTERNA RDLEG 4/2004.Pendiente de aplicación en periodos futuros. Ejercicio de generación. 2012 [00027]</t>
  </si>
  <si>
    <t>DEDUCCIONES POR DOBLE IMPOSICIÓN INTERNA RDLEG 4/2004.Per. ant: Ded. pendiente. Ejercicio de generación. 2013 [00114]</t>
  </si>
  <si>
    <t>DEDUCCIONES POR DOBLE IMPOSICIÓN INTERNA RDLEG 4/2004.Aplicado en esta liquidación. Ejercicio de generación. 2013 [00715]</t>
  </si>
  <si>
    <t>DEDUCCIONES POR DOBLE IMPOSICIÓN INTERNA RDLEG 4/2004.Pendiente de aplicación en periodos futuros. Ejercicio de generación. 2013 [00716]</t>
  </si>
  <si>
    <t>DEDUCCIONES POR DOBLE IMPOSICIÓN INTERNA RDLEG 4/2004.Per. ant: Ded. pendiente. Ejercicio de generación. 2014 [00320]</t>
  </si>
  <si>
    <t>DEDUCCIONES POR DOBLE IMPOSICIÓN INTERNA RDLEG 4/2004.Aplicado en esta liquidación. Ejercicio de generación. 2014 [00322]</t>
  </si>
  <si>
    <t>DEDUCCIONES POR DOBLE IMPOSICIÓN INTERNA RDLEG 4/2004.Pendiente de aplicación en periodos futuros. Ejercicio de generación. 2014 [00323]</t>
  </si>
  <si>
    <t>DEDUCCIONES POR DOBLE IMPOSICIÓN INTERNA RDLRG 4/2004.Pendiente de aplicación en periodos futuros. Total periodos anteriores [00118]</t>
  </si>
  <si>
    <t>Deducciones doble imposición interna (DT 23ª.1 LIS). DI interna ejerc. anteriores: DI interna 2015. Deducción pendiente. [01955]</t>
  </si>
  <si>
    <t>Deducciones doble imposición interna (DT 23ª.1 LIS). DI interna ejerc. anteriores: DI interna 2015. Aplicado en esta liquidación. [01957]</t>
  </si>
  <si>
    <t>Deducciones doble imposición interna (DT 23ª.1 LIS). DI interna ejerc. anteriores: DI interna 2015. Pendiente de aplicación en períodos futuros. [01958]</t>
  </si>
  <si>
    <t>Deducciones doble imposición interna (DT 23ª.1 LIS). DI interna ejerc. anteriores: DI interna 2016. Deducción pendiente. [01959]</t>
  </si>
  <si>
    <t>Deducciones doble imposición interna (DT 23ª.1 LIS). DI interna ejerc. anteriores: DI interna 2016. Aplicado en esta liquidación. [01961]</t>
  </si>
  <si>
    <t>Deducciones doble imposición interna (DT 23ª.1 LIS). DI interna ejerc. anteriores: DI interna 2016. Pendiente de aplicación en períodos futuros. [01962]</t>
  </si>
  <si>
    <t>Deducciones doble imposición interna (DT 23ª.1 LIS). DI interna ejerc. anteriores: DI interna 2017. Deducción pendiente. [01173]</t>
  </si>
  <si>
    <t>Deducciones doble imposición interna (DT 23ª.1 LIS). DI interna ejerc. anteriores: DI interna 2017. Aplicado en esta liquidación. [01175]</t>
  </si>
  <si>
    <t>Deducciones doble imposición interna (DT 23ª.1 LIS). DI interna ejerc. anteriores: DI interna 2017. Pendiente de aplicación en períodos futuros. [00926]</t>
  </si>
  <si>
    <t>Deducciones doble imposición interna (DT 23ª.1 LIS). DI interna ejerc. anteriores: DI interna 2018. Deducción pendiente. [02638]</t>
  </si>
  <si>
    <t>Deducciones doble imposición interna (DT 23ª.1 LIS). DI interna ejerc. anteriores: DI interna 2018. Aplicado en esta liquidación. [02640]</t>
  </si>
  <si>
    <t>Deducciones doble imposición interna (DT 23ª.1 LIS). DI interna ejerc. anteriores: DI interna 2018. Pendiente de aplicación en períodos futuros. [02641]</t>
  </si>
  <si>
    <t>Deducciones doble imposición interna (DT 23ª.1 LIS). DI interna ejerc. anteriores: DI interna 2019. Deducción pendiente. [01194]</t>
  </si>
  <si>
    <t>Deducciones doble imposición interna (DT 23ª.1 LIS). DI interna ejerc. anteriores: DI interna 2019. Aplicado en esta liquidación. [01196]</t>
  </si>
  <si>
    <t>Deducciones doble imposición interna (DT 23ª.1 LIS). DI interna ejerc. anteriores: DI interna 2019. Pendiente de aplicación en períodos futuros. [01197]</t>
  </si>
  <si>
    <t>Deducciones doble imposición interna (DT 23ª.1 LIS). DI interna ejerc. anteriores: DI interna 2020. Deducción pendiente. [02355]</t>
  </si>
  <si>
    <t>Deducciones doble imposición interna (DT 23ª.1 LIS). DI interna ejerc. anteriores: DI interna 2020. Aplicado en esta liquidación. [02357]</t>
  </si>
  <si>
    <t>Deducciones doble imposición interna (DT 23ª.1 LIS). DI interna ejerc. anteriores: DI interna 2020. Pendiente de aplicación en períodos futuros. [02358]</t>
  </si>
  <si>
    <t>Deducciones doble imposición interna (DT 23ª.1 LIS). DI interna ejerc. anteriores: DI interna 2021. Deducción pendiente. [02814]</t>
  </si>
  <si>
    <t>Deducciones doble imposición interna (DT 23ª.1 LIS). DI interna ejerc. anteriores: DI interna 2021. Aplicado en esta liquidación. [02816]</t>
  </si>
  <si>
    <t>Deducciones doble imposición interna (DT 23ª.1 LIS). DI interna ejerc. anteriores: DI interna 2021. Pendiente de aplicación en períodos futuros. [02817]</t>
  </si>
  <si>
    <t>Deducciones doble imposición interna (DT 23ª.1 LIS). DI interna ejerc. anteriores: DI interna 2022. Deducción pendiente. [01633]</t>
  </si>
  <si>
    <t>Deducciones doble imposición interna (DT 23ª.1 LIS). DI interna ejerc. anteriores: DI interna 2022. Aplicado en esta liquidación. [01635]</t>
  </si>
  <si>
    <t>Deducciones doble imposición interna (DT 23ª.1 LIS). DI interna ejerc. anteriores: DI interna 2022. Pendiente de aplicación en períodos futuros. [01636]</t>
  </si>
  <si>
    <t>Deducciones doble imposición interna (DT 23ª.1 LIS). DI interna ejerc. anteriores: DI interna 2023. Deducción pendiente. [01376]</t>
  </si>
  <si>
    <t>Deducciones doble imposición interna (DT 23ª.1 LIS). DI interna ejerc. anteriores: DI interna 2023. Aplicado en esta liquidación. [01378]</t>
  </si>
  <si>
    <t>Deducciones doble imposición interna (DT 23ª.1 LIS). DI interna ejerc. anteriores: DI interna 2023. Pendiente de aplicación en períodos futuros. [01379]</t>
  </si>
  <si>
    <t>Deducciones doble imposición interna (DT 23ª.1 LIS). DI interna ejerc. anteriores. DI interna 2025(*). Deducción pendiente. [01855]</t>
  </si>
  <si>
    <t>Deducciones doble imposición interna (DT 23ª.1 LIS). DI interna ejerc. anteriores. DI interna 2025(*). 2025 Deducción pendiente [01856]</t>
  </si>
  <si>
    <t>Deducciones doble imposición interna (DT 23ª.1 LIS). DI interna ejerc. anteriores. DI interna 2025(*). Aplicado en esta liquidación [01857]</t>
  </si>
  <si>
    <t>Deducciones doble imposición interna (DT 23ª.1 LIS). DI interna ejerc. anteriores. DI interna 2025(*). Pendiente de aplicación en períodos futuros [01858]</t>
  </si>
  <si>
    <t>Deducciones doble imposición interna (DT 23ª.1 LIS). DI interna ejerc. anteriores: Total. Deducción pendiente. [01963]</t>
  </si>
  <si>
    <t>Deducciones doble imposición interna (DT 23ª.1 LIS). DI interna ejerc. anteriores: Total. Aplicado en esta liquidación. [01965]</t>
  </si>
  <si>
    <t>Deducciones doble imposición interna (DT 23ª.1 LIS). DI interna ejerc. anteriores: Total. Pendiente de aplicación en períodos futuros. [01966]</t>
  </si>
  <si>
    <t>Deducciones doble imposición interna (DT 23ª.1 LIS). Total. Deducción generada. [01970]</t>
  </si>
  <si>
    <t>Deducciones doble imposición interna (DT 23ª.1 LIS). Total. Aplicado en esta liquidación. [00571]</t>
  </si>
  <si>
    <t>Deducciones doble imposición interna (DT 23ª.1 LIS). Total. Pendiente de aplicación en períodos futuros. [01972]</t>
  </si>
  <si>
    <t>DEDUCCIONES POR DOBLE IMPOSICIÓN INTERNACIONAL RDLEG 4/2004.Per. ant: Ded. pendiente. Ejercicio de generación. 2005 [00153]</t>
  </si>
  <si>
    <t>DEDUCCIONES POR DOBLE IMPOSICIÓN INTERNACIONAL RDLEG 4/2004.Aplicado en esta liquidación. Ejercicio de generación. 2005 [00638]</t>
  </si>
  <si>
    <t>DEDUCCIONES POR DOBLE IMPOSICIÓN INTERNACIONAL RDLEG4/2004.Pendiente de aplicación en periodos futuros. Ejercicio de generación. 2005 [01973]</t>
  </si>
  <si>
    <t>DEDUCCIONES POR DOBLE IMPOSICIÓN INTERNACIONAL RDLEG 4/2004.Per. ant: Ded.pendiente. Ejercicio de generación. 2006 [00154]</t>
  </si>
  <si>
    <t>DEDUCCIONES POR DOBLE IMPOSICIÓN INTERNACIONAL RDLEG 4/2004.Aplicado en esta liquidación. Ejercicio de generación. 2006 [00894]</t>
  </si>
  <si>
    <t>DEDUCCIONES POR DOBLE IMPOSICIÓN INTERNACIONAL RDLEG 4/2004.Pendiente de aplicación en periodos futuros. Ejercicio de generación. 2006 [00197]</t>
  </si>
  <si>
    <t>DEDUCCIONES POR DOBLE IMPOSICIÓN INTERNACIONAL RDLEG 4/2004.Per. ant: Ded. pendiente. Ejercicio de generación. 2007 [00155]</t>
  </si>
  <si>
    <t>DEDUCCIONES POR DOBLE IMPOSICIÓN INTERNACIONAL RDLEG 4/2004.Aplicado en esta liquidación. Ejercicio de generación. 2007 [00286]</t>
  </si>
  <si>
    <t>DEDUCCIONES POR DOBLE IMPOSICIÓN INTERNACIONAL RDLEG 4/2004.Pendiente de aplicación en periodos futuros. Ejercicio de generación. 2007 [00287]</t>
  </si>
  <si>
    <t>DEDUCCIONES POR DOBLE IMPOSICIÓN INTERNACIONAL RDLEG 4/2004.Per. ant: Ded. pendiente.Ejercicio de generación. 2008 [00156]</t>
  </si>
  <si>
    <t>DEDUCCIONES POR DOBLE IMPOSICIÓN INTERNACIONAL RDLEG 4/2004.Aplicado en esta liquidación. Ejercicio de generación. 2008 [00826]</t>
  </si>
  <si>
    <t>DEDUCCIONES POR DOBLE IMPOSICIÓN INTERNACIONAL RDLEG 4/2004.Pendiente de aplicación en periodos futuros. Ejercicio de generación. 2008 [00827]</t>
  </si>
  <si>
    <t>DEDUCCIONES POR DOBLE IMPOSICIÓN INTERNACIONAL RDLEG 4/2004.Per. ant: Ded.pendiente. Ejercicio de generación. 2009 [00157]</t>
  </si>
  <si>
    <t>DEDUCCIONES POR DOBLE IMPOSICIÓN INTERNACIONAL RDLEG 4/2004.Aplicado en esta liquidación. Ejercicio de generación. 2009 [00002]</t>
  </si>
  <si>
    <t>DEDUCCIONES POR DOBLE IMPOSICIÓN INTERNACIONAL RDLEG 4/2004.Pendiente de aplicación en periodos futuros. Ejercicio de generación. 2009 [00003]</t>
  </si>
  <si>
    <t>DEDUCCIONES POR DOBLE IMPOSICIÓN INTERNACIONAL RDLEG 4/2004.Per. ant: Ded. pendiente. Ejercicio de generación. 2010 [00158]</t>
  </si>
  <si>
    <t>DEDUCCIONES POR DOBLE IMPOSICIÓN INTERNACIONAL RDLEG 4/2004.Aplicado en esta liquidación. Ejercicio de generación. 2010 [00029]</t>
  </si>
  <si>
    <t>DEDUCCIONES POR DOBLE IMPOSICIÓN INTERNACIONAL RDLEG 4/2004.Pendiente de aplicación en periodos futuros. Ejercicio de generación. 2010 [00030]</t>
  </si>
  <si>
    <t>DEDUCCIONES POR DOBLE IMPOSICIÓN INTERNACIONAL RDLEG 4/2004.Per. ant: Ded. pendiente. Ejercicio de generación. 2011 [00159]</t>
  </si>
  <si>
    <t>DEDUCCIONES POR DOBLE IMPOSICIÓN INTERNACIONAL RDLEG 4/2004.Aplicado en esta liquidación. Ejercicio de generación. 2011 [00718]</t>
  </si>
  <si>
    <t>DEDUCCIONES POR DOBLE IMPOSICIÓN INTERNACIONAL RDLEG 4/2004.Pendiente de aplicación en periodos futuros. Ejercicio de generación. 2011 [00719]</t>
  </si>
  <si>
    <t>DEDUCCIONES POR DOBLE IMPOSICIÓN INTERNACIONAL RDLEG 4/2004.Per. ant: Ded.pendiente.Ejercicio de generación. 2012 [00324]</t>
  </si>
  <si>
    <t>DEDUCCIONES POR DOBLE IMPOSICIÓN INTERNACIONAL RDLEG 4/2004.Aplicado en esta liquidación. Ejercicio de generación. 2012 [00326]</t>
  </si>
  <si>
    <t>DEDUCCIONES POR DOBLE IMPOSICIÓN INTERNACIONAL RDLEG 4/2004.Pendiente de aplicación en periodos futuros. Ejercicio de generación. 2012 [00327]</t>
  </si>
  <si>
    <t>DEDUCCIONES POR DOBLE IMPOSICIÓN INTERNACIONAL RDLEG4/2004.Per. ant: Ded.pendiente. Ejercicio de generación. 2013 [00328]</t>
  </si>
  <si>
    <t>DEDUCCIONES POR DOBLE IMPOSICIÓN INTERNACIONAL RDLEG 4/2004.Aplicado en esta liquidación. Ejercicio de generación. 2013 [00330]</t>
  </si>
  <si>
    <t>DEDUCCIONES POR DOBLE IMPOSICIÓN INTERNACIONAL RDLEG 4/2004.Pendiente de aplicación en periodos futuros. Ejercicio de generación. 2013 [00331]</t>
  </si>
  <si>
    <t>DEDUCCIONES POR DOBLE IMPOSICIÓN INTERNACIONAL RDLEG 4/2004.Per. ant: Ded.pendiente. Ejercicio de generación. 2014 [00367]</t>
  </si>
  <si>
    <t>DEDUCCIONES POR DOBLE IMPOSICIÓN INTERNACIONAL RDLEG 4/2004.Aplicado en esta liquidación. Ejercicio de generación. 2014  [00369]</t>
  </si>
  <si>
    <t>DEDUCCIONES POR DOBLE IMPOSICIÓN INTERNACIONAL RDLEG 4/2004.Pendiente de aplicación en periodos futuros. Ejercicio de generación. 2014 [00370]</t>
  </si>
  <si>
    <t>Tipo de gravamen 2025 [03253]</t>
  </si>
  <si>
    <t>&lt;/T22012000&gt;</t>
  </si>
  <si>
    <r>
      <t>DEDUCCIONES POR DOBLE IMPOSICIÓN INTERNA RDLEG4/2004.</t>
    </r>
    <r>
      <rPr>
        <sz val="9"/>
        <color rgb="FFFF0000"/>
        <rFont val="Arial"/>
        <family val="2"/>
      </rPr>
      <t>2025</t>
    </r>
    <r>
      <rPr>
        <sz val="9"/>
        <color theme="1"/>
        <rFont val="Arial"/>
        <family val="2"/>
      </rPr>
      <t>: deducción pendiente. Ejercicio de generación. 2008 [00846]</t>
    </r>
  </si>
  <si>
    <r>
      <t>DEDUCCIONES POR DOBLE IMPOSICIÓN INTERNA RDLEG 4/2004.</t>
    </r>
    <r>
      <rPr>
        <sz val="9"/>
        <color rgb="FFFF0000"/>
        <rFont val="Arial"/>
        <family val="2"/>
      </rPr>
      <t>2025</t>
    </r>
    <r>
      <rPr>
        <sz val="9"/>
        <rFont val="Arial"/>
        <family val="2"/>
      </rPr>
      <t>: deducción pendiente. Ejercicio de generación. 2009 [00282]</t>
    </r>
  </si>
  <si>
    <r>
      <t>DEDUCCIONES POR DOBLE IMPOSICIÓN INTERNA RDLEG 4/2004.</t>
    </r>
    <r>
      <rPr>
        <sz val="9"/>
        <color rgb="FFFF0000"/>
        <rFont val="Arial"/>
        <family val="2"/>
      </rPr>
      <t>2025</t>
    </r>
    <r>
      <rPr>
        <sz val="9"/>
        <rFont val="Arial"/>
        <family val="2"/>
      </rPr>
      <t xml:space="preserve"> deducción pendiente. Ejercicio de generación.2010 [00702]</t>
    </r>
  </si>
  <si>
    <r>
      <t>DEDUCCIONES POR DOBLE IMPOSICIÓN INTERNA RDL 4/2004.</t>
    </r>
    <r>
      <rPr>
        <sz val="9"/>
        <color rgb="FFFF0000"/>
        <rFont val="Arial"/>
        <family val="2"/>
      </rPr>
      <t>2025</t>
    </r>
    <r>
      <rPr>
        <sz val="9"/>
        <rFont val="Arial"/>
        <family val="2"/>
      </rPr>
      <t>: deducción pendiente. Ejercicio de generación. 2011 [00071]</t>
    </r>
  </si>
  <si>
    <r>
      <t>DEDUCCIONES POR DOBLE IMPOSICIÓN INTERNA RDLEG 4/2004.</t>
    </r>
    <r>
      <rPr>
        <sz val="9"/>
        <color rgb="FFFF0000"/>
        <rFont val="Arial"/>
        <family val="2"/>
      </rPr>
      <t>2025</t>
    </r>
    <r>
      <rPr>
        <sz val="9"/>
        <rFont val="Arial"/>
        <family val="2"/>
      </rPr>
      <t>: deducción pendiente. Ejercicio de generación. 2012 [00025]</t>
    </r>
  </si>
  <si>
    <r>
      <t>DEDUCCIONES POR DOBLE IMPOSICIÓN INTERNA RDLEG 4/2004.</t>
    </r>
    <r>
      <rPr>
        <sz val="9"/>
        <color rgb="FFFF0000"/>
        <rFont val="Arial"/>
        <family val="2"/>
      </rPr>
      <t>2025</t>
    </r>
    <r>
      <rPr>
        <sz val="9"/>
        <rFont val="Arial"/>
        <family val="2"/>
      </rPr>
      <t>: deducción pendiente. Ejercicio de generación. 2013 [00714]</t>
    </r>
  </si>
  <si>
    <r>
      <t>DEDUCCIONES POR DOBLE IMPOSICIÓN INTERNA RDLEG 4/2004.</t>
    </r>
    <r>
      <rPr>
        <sz val="9"/>
        <color rgb="FFFF0000"/>
        <rFont val="Arial"/>
        <family val="2"/>
      </rPr>
      <t>2025</t>
    </r>
    <r>
      <rPr>
        <sz val="9"/>
        <rFont val="Arial"/>
        <family val="2"/>
      </rPr>
      <t>: deducción pendiente. Ejercicio de generación. 2014 [00321]</t>
    </r>
  </si>
  <si>
    <r>
      <t>DEDUCCIONES POR DOBLE IMPOSICIÓN INTERNA RDLEG 4/2004.</t>
    </r>
    <r>
      <rPr>
        <sz val="9"/>
        <color rgb="FFFF0000"/>
        <rFont val="Arial"/>
        <family val="2"/>
      </rPr>
      <t>2025</t>
    </r>
    <r>
      <rPr>
        <sz val="9"/>
        <rFont val="Arial"/>
        <family val="2"/>
      </rPr>
      <t>: deducción pendiente. Total [00117]</t>
    </r>
  </si>
  <si>
    <r>
      <t xml:space="preserve">Deducciones doble imposición interna (DT 23ª.1 LIS). DI interna ejerc. anteriores: DI interna 2015. </t>
    </r>
    <r>
      <rPr>
        <sz val="9"/>
        <color rgb="FFFF0000"/>
        <rFont val="Arial"/>
        <family val="2"/>
      </rPr>
      <t>2025</t>
    </r>
    <r>
      <rPr>
        <sz val="9"/>
        <rFont val="Arial"/>
        <family val="2"/>
      </rPr>
      <t xml:space="preserve"> deducción pendiente. [01956]</t>
    </r>
  </si>
  <si>
    <r>
      <t xml:space="preserve">Deducciones doble imposición interna (DT 23ª.1 LIS). DI interna ejerc. anteriores: DI interna 2016. </t>
    </r>
    <r>
      <rPr>
        <sz val="9"/>
        <color rgb="FFFF0000"/>
        <rFont val="Arial"/>
        <family val="2"/>
      </rPr>
      <t>2025</t>
    </r>
    <r>
      <rPr>
        <sz val="9"/>
        <rFont val="Arial"/>
        <family val="2"/>
      </rPr>
      <t xml:space="preserve"> deducción pendiente. [01960]</t>
    </r>
  </si>
  <si>
    <r>
      <t xml:space="preserve">Deducciones doble imposición interna (DT 23ª.1 LIS). DI interna ejerc. anteriores: DI interna 2017. </t>
    </r>
    <r>
      <rPr>
        <sz val="9"/>
        <color rgb="FFFF0000"/>
        <rFont val="Arial"/>
        <family val="2"/>
      </rPr>
      <t>2025</t>
    </r>
    <r>
      <rPr>
        <sz val="9"/>
        <rFont val="Arial"/>
        <family val="2"/>
      </rPr>
      <t xml:space="preserve"> deducción pendiente. [01174] </t>
    </r>
  </si>
  <si>
    <r>
      <t xml:space="preserve">Deducciones doble imposición interna (DT 23ª.1 LIS). DI interna ejerc. anteriores: DI interna 2018. </t>
    </r>
    <r>
      <rPr>
        <sz val="9"/>
        <color rgb="FFFF0000"/>
        <rFont val="Arial"/>
        <family val="2"/>
      </rPr>
      <t>2025</t>
    </r>
    <r>
      <rPr>
        <sz val="9"/>
        <rFont val="Arial"/>
        <family val="2"/>
      </rPr>
      <t xml:space="preserve"> deducción pendiente. [02639] </t>
    </r>
  </si>
  <si>
    <r>
      <t xml:space="preserve">Deducciones doble imposición interna (DT 23ª.1 LIS). DI interna ejerc. anteriores: DI interna 2019. </t>
    </r>
    <r>
      <rPr>
        <sz val="9"/>
        <color rgb="FFFF0000"/>
        <rFont val="Arial"/>
        <family val="2"/>
      </rPr>
      <t>2025</t>
    </r>
    <r>
      <rPr>
        <sz val="9"/>
        <rFont val="Arial"/>
        <family val="2"/>
      </rPr>
      <t xml:space="preserve"> deducción pendiente. [01195] </t>
    </r>
  </si>
  <si>
    <r>
      <t xml:space="preserve">Deducciones doble imposición interna (DT 23ª.1 LIS). DI interna ejerc. anteriores: DI interna 2020. </t>
    </r>
    <r>
      <rPr>
        <sz val="9"/>
        <color rgb="FFFF0000"/>
        <rFont val="Arial"/>
        <family val="2"/>
      </rPr>
      <t>2025</t>
    </r>
    <r>
      <rPr>
        <sz val="9"/>
        <rFont val="Arial"/>
        <family val="2"/>
      </rPr>
      <t xml:space="preserve"> deducción pendiente. [02356] </t>
    </r>
  </si>
  <si>
    <r>
      <t xml:space="preserve">Deducciones doble imposición interna (DT 23ª.1 LIS). DI interna ejerc. anteriores: DI interna 2021. </t>
    </r>
    <r>
      <rPr>
        <sz val="9"/>
        <color rgb="FFFF0000"/>
        <rFont val="Arial"/>
        <family val="2"/>
      </rPr>
      <t>2025</t>
    </r>
    <r>
      <rPr>
        <sz val="9"/>
        <rFont val="Arial"/>
        <family val="2"/>
      </rPr>
      <t xml:space="preserve"> deducción pendiente. [02815] </t>
    </r>
  </si>
  <si>
    <r>
      <t xml:space="preserve">Deducciones doble imposición interna (DT 23ª.1 LIS). DI interna ejerc. anteriores: DI interna 2022. </t>
    </r>
    <r>
      <rPr>
        <sz val="9"/>
        <color rgb="FFFF0000"/>
        <rFont val="Arial"/>
        <family val="2"/>
      </rPr>
      <t>2025</t>
    </r>
    <r>
      <rPr>
        <sz val="9"/>
        <rFont val="Arial"/>
        <family val="2"/>
      </rPr>
      <t xml:space="preserve"> deducción pendiente. [01634] </t>
    </r>
  </si>
  <si>
    <r>
      <t>Deducciones doble imposición interna (DT 23ª.1 LIS). DI interna ejerc. anteriores: DI interna 2023.</t>
    </r>
    <r>
      <rPr>
        <sz val="9"/>
        <color rgb="FFFF0000"/>
        <rFont val="Arial"/>
        <family val="2"/>
      </rPr>
      <t>2025</t>
    </r>
    <r>
      <rPr>
        <sz val="9"/>
        <rFont val="Arial"/>
        <family val="2"/>
      </rPr>
      <t xml:space="preserve"> deducción pendiente. [01377] </t>
    </r>
  </si>
  <si>
    <r>
      <t xml:space="preserve">Deducciones doble imposición interna (DT 23ª.1 LIS). DI interna ejerc. anteriores: DI interna </t>
    </r>
    <r>
      <rPr>
        <sz val="9"/>
        <color rgb="FFFF0000"/>
        <rFont val="Arial"/>
        <family val="2"/>
      </rPr>
      <t>2024</t>
    </r>
    <r>
      <rPr>
        <sz val="9"/>
        <rFont val="Arial"/>
        <family val="2"/>
      </rPr>
      <t>. Deducción pendiente. [02249]</t>
    </r>
  </si>
  <si>
    <r>
      <t xml:space="preserve">Deducciones doble imposición interna (DT 23ª.1 LIS). DI interna ejerc. anteriores: DI interna </t>
    </r>
    <r>
      <rPr>
        <sz val="9"/>
        <color rgb="FFFF0000"/>
        <rFont val="Arial"/>
        <family val="2"/>
      </rPr>
      <t>2024. 2025</t>
    </r>
    <r>
      <rPr>
        <sz val="9"/>
        <rFont val="Arial"/>
        <family val="2"/>
      </rPr>
      <t xml:space="preserve"> deducción pendiente. [02250] </t>
    </r>
  </si>
  <si>
    <r>
      <t xml:space="preserve">Deducciones doble imposición interna (DT 23ª.1 LIS). DI interna ejerc. anteriores: DI interna </t>
    </r>
    <r>
      <rPr>
        <sz val="9"/>
        <color rgb="FFFF0000"/>
        <rFont val="Arial"/>
        <family val="2"/>
      </rPr>
      <t>2024</t>
    </r>
    <r>
      <rPr>
        <sz val="9"/>
        <rFont val="Arial"/>
        <family val="2"/>
      </rPr>
      <t>. Aplicado en esta liquidación. [02251]</t>
    </r>
  </si>
  <si>
    <r>
      <t xml:space="preserve">Deducciones doble imposición interna (DT 23ª.1 LIS). DI interna ejerc. anteriores: DI interna </t>
    </r>
    <r>
      <rPr>
        <sz val="9"/>
        <color rgb="FFFF0000"/>
        <rFont val="Arial"/>
        <family val="2"/>
      </rPr>
      <t>2024</t>
    </r>
    <r>
      <rPr>
        <sz val="9"/>
        <rFont val="Arial"/>
        <family val="2"/>
      </rPr>
      <t>. Pendiente de aplicación en períodos futuros. [02252]</t>
    </r>
  </si>
  <si>
    <r>
      <t xml:space="preserve">Deducciones doble imposición interna (DT 23ª.1 LIS). DI interna ejerc. anteriores:Total. </t>
    </r>
    <r>
      <rPr>
        <sz val="9"/>
        <color rgb="FFFF0000"/>
        <rFont val="Arial"/>
        <family val="2"/>
      </rPr>
      <t>2025</t>
    </r>
    <r>
      <rPr>
        <sz val="9"/>
        <rFont val="Arial"/>
        <family val="2"/>
      </rPr>
      <t xml:space="preserve"> deducción pendiente. [01964]</t>
    </r>
  </si>
  <si>
    <r>
      <t xml:space="preserve">Deducciones doble imposición interna (DT 23ª.1 LIS). DI interna </t>
    </r>
    <r>
      <rPr>
        <sz val="9"/>
        <color rgb="FFFF0000"/>
        <rFont val="Arial"/>
        <family val="2"/>
      </rPr>
      <t>2025</t>
    </r>
    <r>
      <rPr>
        <sz val="9"/>
        <rFont val="Arial"/>
        <family val="2"/>
      </rPr>
      <t>. Deducción generada. [01967]</t>
    </r>
  </si>
  <si>
    <r>
      <t xml:space="preserve">Deducciones doble imposición interna (DT 23ª.1 LIS). DI interna </t>
    </r>
    <r>
      <rPr>
        <sz val="9"/>
        <color rgb="FFFF0000"/>
        <rFont val="Arial"/>
        <family val="2"/>
      </rPr>
      <t>2025</t>
    </r>
    <r>
      <rPr>
        <sz val="9"/>
        <rFont val="Arial"/>
        <family val="2"/>
      </rPr>
      <t>. Aplicado en esta liquidación. [01968]</t>
    </r>
  </si>
  <si>
    <r>
      <t xml:space="preserve">Deducciones doble imposición interna (DT 23ª.1 LIS). DI interna </t>
    </r>
    <r>
      <rPr>
        <sz val="9"/>
        <color rgb="FFFF0000"/>
        <rFont val="Arial"/>
        <family val="2"/>
      </rPr>
      <t>2025</t>
    </r>
    <r>
      <rPr>
        <sz val="9"/>
        <rFont val="Arial"/>
        <family val="2"/>
      </rPr>
      <t>. Pendiente de aplicación en períodos futuros. [01969]</t>
    </r>
  </si>
  <si>
    <r>
      <t xml:space="preserve">DEDUCCIONES POR DOBLE IMPOSICIÓN INTERNACIONAL RDLEG 4/2004: </t>
    </r>
    <r>
      <rPr>
        <sz val="9"/>
        <color rgb="FFFF0000"/>
        <rFont val="Arial"/>
        <family val="2"/>
      </rPr>
      <t>2025</t>
    </r>
    <r>
      <rPr>
        <sz val="9"/>
        <rFont val="Arial"/>
        <family val="2"/>
      </rPr>
      <t>:deducción pendiente. Ejercicio de generación. 2005 [00637]</t>
    </r>
  </si>
  <si>
    <r>
      <t xml:space="preserve">DEDUCCIONES POR DOBLE IMPOSICIÓN INTERNACIONAL RDLEG 4/2004: </t>
    </r>
    <r>
      <rPr>
        <sz val="9"/>
        <color rgb="FFFF0000"/>
        <rFont val="Arial"/>
        <family val="2"/>
      </rPr>
      <t>2025</t>
    </r>
    <r>
      <rPr>
        <sz val="9"/>
        <rFont val="Arial"/>
        <family val="2"/>
      </rPr>
      <t>:deducción pendiente. Ejercicio de generación. 2006 [00849]</t>
    </r>
  </si>
  <si>
    <r>
      <t xml:space="preserve">DEDUCCIONES POR DOBLE IMPOSICIÓN INTERNACIONAL RDLEG 4/2004: </t>
    </r>
    <r>
      <rPr>
        <sz val="9"/>
        <color rgb="FFFF0000"/>
        <rFont val="Arial"/>
        <family val="2"/>
      </rPr>
      <t>2025</t>
    </r>
    <r>
      <rPr>
        <sz val="9"/>
        <rFont val="Arial"/>
        <family val="2"/>
      </rPr>
      <t>:deducción pendiente. Ejercicio de generación. 2007 [00285]</t>
    </r>
  </si>
  <si>
    <r>
      <t xml:space="preserve">DEDUCCIONES POR DOBLE IMPOSICIÓN INTERNACIONAL RDLEG 4/2004: </t>
    </r>
    <r>
      <rPr>
        <sz val="9"/>
        <color rgb="FFFF0000"/>
        <rFont val="Arial"/>
        <family val="2"/>
      </rPr>
      <t>2025</t>
    </r>
    <r>
      <rPr>
        <sz val="9"/>
        <rFont val="Arial"/>
        <family val="2"/>
      </rPr>
      <t>: deducción pendiente. Ejercicio de generación. 2008 [00825]</t>
    </r>
  </si>
  <si>
    <r>
      <t xml:space="preserve">DEDUCCIONES POR DOBLE IMPOSICIÓN INTERNACIONAL RDLEG 4/2004: </t>
    </r>
    <r>
      <rPr>
        <sz val="9"/>
        <color rgb="FFFF0000"/>
        <rFont val="Arial"/>
        <family val="2"/>
      </rPr>
      <t>2025</t>
    </r>
    <r>
      <rPr>
        <sz val="9"/>
        <rFont val="Arial"/>
        <family val="2"/>
      </rPr>
      <t>: deducción pendiente. Ejercicio de generación. 2009 [00001]</t>
    </r>
  </si>
  <si>
    <r>
      <t xml:space="preserve">DEDUCCIONES POR DOBLE IMPOSICIÓN INTERNACIONAL RDLEG 4/2004: </t>
    </r>
    <r>
      <rPr>
        <sz val="9"/>
        <color rgb="FFFF0000"/>
        <rFont val="Arial"/>
        <family val="2"/>
      </rPr>
      <t>2025</t>
    </r>
    <r>
      <rPr>
        <sz val="9"/>
        <rFont val="Arial"/>
        <family val="2"/>
      </rPr>
      <t>: deducción pendiente. Ejercicio de generación. 2010 [00028]</t>
    </r>
  </si>
  <si>
    <r>
      <t xml:space="preserve">DEDUCCIONES POR DOBLE IMPOSICIÓN INTERNACIONAL RDLEG 4/2004: </t>
    </r>
    <r>
      <rPr>
        <sz val="9"/>
        <color rgb="FFFF0000"/>
        <rFont val="Arial"/>
        <family val="2"/>
      </rPr>
      <t>2025</t>
    </r>
    <r>
      <rPr>
        <sz val="9"/>
        <rFont val="Arial"/>
        <family val="2"/>
      </rPr>
      <t>: deducción pendiente. Ejercicio de generación. 2011 [00717]</t>
    </r>
  </si>
  <si>
    <r>
      <t xml:space="preserve">DEDUCCIONES POR DOBLE IMPOSICIÓN INTERNACIONAL RDLEG 4/2004: </t>
    </r>
    <r>
      <rPr>
        <sz val="9"/>
        <color rgb="FFFF0000"/>
        <rFont val="Arial"/>
        <family val="2"/>
      </rPr>
      <t>2025</t>
    </r>
    <r>
      <rPr>
        <sz val="9"/>
        <rFont val="Arial"/>
        <family val="2"/>
      </rPr>
      <t>: deducción pendiente. Ejercicio de generación. 2012 [00325]</t>
    </r>
  </si>
  <si>
    <r>
      <t xml:space="preserve">DEDUCCIONES POR DOBLE IMPOSICIÓN INTERNACIONAL RDLEG 4/2004: </t>
    </r>
    <r>
      <rPr>
        <sz val="9"/>
        <color rgb="FFFF0000"/>
        <rFont val="Arial"/>
        <family val="2"/>
      </rPr>
      <t>2025</t>
    </r>
    <r>
      <rPr>
        <sz val="9"/>
        <rFont val="Arial"/>
        <family val="2"/>
      </rPr>
      <t>: deducción pendiente. Ejercicio de generación. 2013 [00329]</t>
    </r>
  </si>
  <si>
    <r>
      <t xml:space="preserve">DEDUCCIONES POR DOBLE IMPOSICIÓN INTERNACIONAL RDLEG 4/2004: </t>
    </r>
    <r>
      <rPr>
        <sz val="9"/>
        <color rgb="FFFF0000"/>
        <rFont val="Arial"/>
        <family val="2"/>
      </rPr>
      <t>2025</t>
    </r>
    <r>
      <rPr>
        <sz val="9"/>
        <rFont val="Arial"/>
        <family val="2"/>
      </rPr>
      <t>: deducción pendiente. Ejercicio de generación. 2014 [00368]</t>
    </r>
  </si>
  <si>
    <r>
      <t xml:space="preserve">DEDUCCIONES POR DOBLE IMPOSICIÓN INTERNACIONAL RDLEG 4/2004: </t>
    </r>
    <r>
      <rPr>
        <sz val="9"/>
        <color rgb="FFFF0000"/>
        <rFont val="Arial"/>
        <family val="2"/>
      </rPr>
      <t>2025</t>
    </r>
    <r>
      <rPr>
        <sz val="9"/>
        <rFont val="Arial"/>
        <family val="2"/>
      </rPr>
      <t>: deducción pendiente. Total periodos anteriores [00161]</t>
    </r>
  </si>
  <si>
    <r>
      <t xml:space="preserve">Deducciones doble imposición internacional LIS. DI internacional períodos anteriores: DI internacional 2015. </t>
    </r>
    <r>
      <rPr>
        <sz val="9"/>
        <color rgb="FFFF0000"/>
        <rFont val="Arial"/>
        <family val="2"/>
      </rPr>
      <t>2025</t>
    </r>
    <r>
      <rPr>
        <sz val="9"/>
        <rFont val="Arial"/>
        <family val="2"/>
      </rPr>
      <t xml:space="preserve"> deducción pendiente [03246]</t>
    </r>
  </si>
  <si>
    <r>
      <t xml:space="preserve">Deducciones doble imposición internacional LIS. DI internacional períodos anteriores: DI internacional 2016.  </t>
    </r>
    <r>
      <rPr>
        <sz val="9"/>
        <color rgb="FFFF0000"/>
        <rFont val="Arial"/>
        <family val="2"/>
      </rPr>
      <t>2025</t>
    </r>
    <r>
      <rPr>
        <sz val="9"/>
        <rFont val="Arial"/>
        <family val="2"/>
      </rPr>
      <t xml:space="preserve"> deducción pendiente [01975]</t>
    </r>
  </si>
  <si>
    <r>
      <t xml:space="preserve">Deducciones doble imposición internacional LIS. DI internacional períodos anteriores: DI internacional 2017.  </t>
    </r>
    <r>
      <rPr>
        <sz val="9"/>
        <color rgb="FFFF0000"/>
        <rFont val="Arial"/>
        <family val="2"/>
      </rPr>
      <t>2025</t>
    </r>
    <r>
      <rPr>
        <sz val="9"/>
        <rFont val="Arial"/>
        <family val="2"/>
      </rPr>
      <t xml:space="preserve"> deducción pendiente [00928]</t>
    </r>
  </si>
  <si>
    <r>
      <t xml:space="preserve">Deducciones doble imposición internacional LIS. DI internacional períodos anteriores: DI internacional 2018. </t>
    </r>
    <r>
      <rPr>
        <sz val="9"/>
        <color rgb="FFFF0000"/>
        <rFont val="Arial"/>
        <family val="2"/>
      </rPr>
      <t>2025</t>
    </r>
    <r>
      <rPr>
        <sz val="9"/>
        <rFont val="Arial"/>
        <family val="2"/>
      </rPr>
      <t xml:space="preserve"> deducción pendiente [02643]</t>
    </r>
  </si>
  <si>
    <r>
      <t xml:space="preserve">Deducciones doble imposición internacional LIS. DI internacional períodos anteriores: DI internacional 2019. </t>
    </r>
    <r>
      <rPr>
        <sz val="9"/>
        <color rgb="FFFF0000"/>
        <rFont val="Arial"/>
        <family val="2"/>
      </rPr>
      <t>2025</t>
    </r>
    <r>
      <rPr>
        <sz val="9"/>
        <rFont val="Arial"/>
        <family val="2"/>
      </rPr>
      <t xml:space="preserve"> deducción pendiente [01199]</t>
    </r>
  </si>
  <si>
    <r>
      <t xml:space="preserve">Deducciones doble imposición internacional LIS. DI internacional períodos anteriores: DI internacional 2020. </t>
    </r>
    <r>
      <rPr>
        <sz val="9"/>
        <color rgb="FFFF0000"/>
        <rFont val="Arial"/>
        <family val="2"/>
      </rPr>
      <t>2025</t>
    </r>
    <r>
      <rPr>
        <sz val="9"/>
        <rFont val="Arial"/>
        <family val="2"/>
      </rPr>
      <t xml:space="preserve"> deducción pendiente [02360]</t>
    </r>
  </si>
  <si>
    <r>
      <t xml:space="preserve">Deducciones doble imposición internacional LIS. DI internacional períodos anteriores: DI internacional 2021. </t>
    </r>
    <r>
      <rPr>
        <sz val="9"/>
        <color rgb="FFFF0000"/>
        <rFont val="Arial"/>
        <family val="2"/>
      </rPr>
      <t>2025</t>
    </r>
    <r>
      <rPr>
        <sz val="9"/>
        <rFont val="Arial"/>
        <family val="2"/>
      </rPr>
      <t xml:space="preserve"> deducción pendiente [02819]</t>
    </r>
  </si>
  <si>
    <r>
      <t xml:space="preserve">Deducciones doble imposición internacional LIS. DI internacional períodos anteriores: DI internacional 2022. </t>
    </r>
    <r>
      <rPr>
        <sz val="9"/>
        <color rgb="FFFF0000"/>
        <rFont val="Arial"/>
        <family val="2"/>
      </rPr>
      <t>2025</t>
    </r>
    <r>
      <rPr>
        <sz val="9"/>
        <rFont val="Arial"/>
        <family val="2"/>
      </rPr>
      <t xml:space="preserve"> deducción pendiente [01638]</t>
    </r>
  </si>
  <si>
    <r>
      <t xml:space="preserve">Deducciones doble imposición internacional LIS. DI internacional períodos anteriores: DI internacional 2023. </t>
    </r>
    <r>
      <rPr>
        <sz val="9"/>
        <color rgb="FFFF0000"/>
        <rFont val="Arial"/>
        <family val="2"/>
      </rPr>
      <t>2025</t>
    </r>
    <r>
      <rPr>
        <sz val="9"/>
        <rFont val="Arial"/>
        <family val="2"/>
      </rPr>
      <t xml:space="preserve"> deducción pendiente [01381]</t>
    </r>
  </si>
  <si>
    <r>
      <t xml:space="preserve">Deducciones doble imposición internacional LIS. DI internacional períodos anteriores: DI internacional </t>
    </r>
    <r>
      <rPr>
        <sz val="9"/>
        <color rgb="FFFF0000"/>
        <rFont val="Arial"/>
        <family val="2"/>
      </rPr>
      <t>2024</t>
    </r>
    <r>
      <rPr>
        <sz val="9"/>
        <rFont val="Arial"/>
        <family val="2"/>
      </rPr>
      <t>. Deducción pendiente [02253]</t>
    </r>
  </si>
  <si>
    <r>
      <t xml:space="preserve">Deducciones doble imposición internacional LIS. DI internacional períodos anteriores: DI internacional </t>
    </r>
    <r>
      <rPr>
        <sz val="9"/>
        <color rgb="FFFF0000"/>
        <rFont val="Arial"/>
        <family val="2"/>
      </rPr>
      <t>2024</t>
    </r>
    <r>
      <rPr>
        <sz val="9"/>
        <rFont val="Arial"/>
        <family val="2"/>
      </rPr>
      <t xml:space="preserve">. </t>
    </r>
    <r>
      <rPr>
        <sz val="9"/>
        <color rgb="FFFF0000"/>
        <rFont val="Arial"/>
        <family val="2"/>
      </rPr>
      <t>2025</t>
    </r>
    <r>
      <rPr>
        <sz val="9"/>
        <rFont val="Arial"/>
        <family val="2"/>
      </rPr>
      <t xml:space="preserve"> deducción pendiente [02254]</t>
    </r>
  </si>
  <si>
    <r>
      <t xml:space="preserve">Deducciones doble imposición internacional LIS. DI internacional períodos anteriores: DI internacional </t>
    </r>
    <r>
      <rPr>
        <sz val="9"/>
        <color rgb="FFFF0000"/>
        <rFont val="Arial"/>
        <family val="2"/>
      </rPr>
      <t>2024</t>
    </r>
    <r>
      <rPr>
        <sz val="9"/>
        <rFont val="Arial"/>
        <family val="2"/>
      </rPr>
      <t>. Aplicado en esta liquidación [02255]</t>
    </r>
  </si>
  <si>
    <r>
      <t xml:space="preserve">Deducciones doble imposición internacional LIS. DI internacional períodos anteriores: DI internacional </t>
    </r>
    <r>
      <rPr>
        <sz val="9"/>
        <color rgb="FFFF0000"/>
        <rFont val="Arial"/>
        <family val="2"/>
      </rPr>
      <t>2024</t>
    </r>
    <r>
      <rPr>
        <sz val="9"/>
        <rFont val="Arial"/>
        <family val="2"/>
      </rPr>
      <t>. Pendiente de aplicación períodos futuros [02256]</t>
    </r>
  </si>
  <si>
    <r>
      <t xml:space="preserve">Deducciones doble imposición internacional LIS. DI internacional </t>
    </r>
    <r>
      <rPr>
        <sz val="9"/>
        <color rgb="FFFF0000"/>
        <rFont val="Arial"/>
        <family val="2"/>
      </rPr>
      <t>2025</t>
    </r>
    <r>
      <rPr>
        <sz val="9"/>
        <rFont val="Arial"/>
        <family val="2"/>
      </rPr>
      <t>: DI económica: Dividendos y part. en beneficios (art. 32 LIS). Pendiente de aplicación períodos futuros [03259]</t>
    </r>
  </si>
  <si>
    <r>
      <t xml:space="preserve">Deducciones doble imposición internacional LIS. DI internacional </t>
    </r>
    <r>
      <rPr>
        <sz val="9"/>
        <color rgb="FFFF0000"/>
        <rFont val="Arial"/>
        <family val="2"/>
      </rPr>
      <t>2025</t>
    </r>
    <r>
      <rPr>
        <sz val="9"/>
        <rFont val="Arial"/>
        <family val="2"/>
      </rPr>
      <t xml:space="preserve">: DI económica: Dividendos y part. en beneficios (art. 32 LIS). Aplicado en esta liquidación [03258] </t>
    </r>
  </si>
  <si>
    <r>
      <t xml:space="preserve">Deducciones doble imposición internacional LIS. DI internacional </t>
    </r>
    <r>
      <rPr>
        <sz val="9"/>
        <color rgb="FFFF0000"/>
        <rFont val="Arial"/>
        <family val="2"/>
      </rPr>
      <t>2025</t>
    </r>
    <r>
      <rPr>
        <sz val="9"/>
        <rFont val="Arial"/>
        <family val="2"/>
      </rPr>
      <t>: DI económica: Dividendos y part. en beneficios (art. 32 LIS). Deducción generada [03257]</t>
    </r>
  </si>
  <si>
    <r>
      <t xml:space="preserve">Deducciones doble imposición internacional LIS. DI internacional </t>
    </r>
    <r>
      <rPr>
        <sz val="9"/>
        <color rgb="FFFF0000"/>
        <rFont val="Arial"/>
        <family val="2"/>
      </rPr>
      <t>2025</t>
    </r>
    <r>
      <rPr>
        <sz val="9"/>
        <rFont val="Arial"/>
        <family val="2"/>
      </rPr>
      <t>: DI jurídica: Imp. soportado por el contribuyente (art. 31 LIS). Pendiente de aplicación períodos futuros [03256]</t>
    </r>
  </si>
  <si>
    <r>
      <t xml:space="preserve">Deducciones doble imposición internacional LIS. DI internacional </t>
    </r>
    <r>
      <rPr>
        <sz val="9"/>
        <color rgb="FFFF0000"/>
        <rFont val="Arial"/>
        <family val="2"/>
      </rPr>
      <t>2025</t>
    </r>
    <r>
      <rPr>
        <sz val="9"/>
        <rFont val="Arial"/>
        <family val="2"/>
      </rPr>
      <t>: DI jurídica: Imp. soportado por el contribuyente (art. 31 LIS). Aplicado en esta liquidación [03255]</t>
    </r>
  </si>
  <si>
    <r>
      <t xml:space="preserve">Deducciones doble imposición internacional LIS. DI internacional </t>
    </r>
    <r>
      <rPr>
        <sz val="9"/>
        <color rgb="FFFF0000"/>
        <rFont val="Arial"/>
        <family val="2"/>
      </rPr>
      <t>2025</t>
    </r>
    <r>
      <rPr>
        <sz val="9"/>
        <rFont val="Arial"/>
        <family val="2"/>
      </rPr>
      <t>: DI jurídica: Imp. soportado por el contribuyente (art. 31 LIS). Deducción generada [03254]</t>
    </r>
  </si>
  <si>
    <r>
      <rPr>
        <sz val="9"/>
        <rFont val="Arial"/>
        <family val="2"/>
      </rPr>
      <t>DEDUCCIONES POR DOBLE IMPOSICIÓN INTERNA RDLEG  4/2004.</t>
    </r>
    <r>
      <rPr>
        <sz val="9"/>
        <color rgb="FFFF0000"/>
        <rFont val="Arial"/>
        <family val="2"/>
      </rPr>
      <t xml:space="preserve"> 2025</t>
    </r>
    <r>
      <rPr>
        <sz val="9"/>
        <rFont val="Arial"/>
        <family val="2"/>
      </rPr>
      <t>: deducción pendiente  . Ejercicio de generación 2008 [01141]</t>
    </r>
  </si>
  <si>
    <r>
      <t xml:space="preserve">DEDUCCIONES POR DOBLE IMPOSICIÓN INTERNA RDLEG  4/2004. </t>
    </r>
    <r>
      <rPr>
        <sz val="9"/>
        <color rgb="FFFF0000"/>
        <rFont val="Arial"/>
        <family val="2"/>
      </rPr>
      <t>2025</t>
    </r>
    <r>
      <rPr>
        <sz val="9"/>
        <rFont val="Arial"/>
        <family val="2"/>
      </rPr>
      <t>: deducción pendiente  . Ejercicio de generación 2009 [01146]</t>
    </r>
  </si>
  <si>
    <r>
      <t xml:space="preserve">DEDUCCIONES POR DOBLE IMPOSICIÓN INTERNA RDLEG  4/2004. </t>
    </r>
    <r>
      <rPr>
        <sz val="9"/>
        <color rgb="FFFF0000"/>
        <rFont val="Arial"/>
        <family val="2"/>
      </rPr>
      <t>2025</t>
    </r>
    <r>
      <rPr>
        <sz val="9"/>
        <rFont val="Arial"/>
        <family val="2"/>
      </rPr>
      <t>: deducción pendiente  . Ejercicio de generación 2010 [01151]</t>
    </r>
  </si>
  <si>
    <r>
      <t>DEDUCCIONES POR DOBLE IMPOSICIÓN INTERNA RDLEG  4/2004.</t>
    </r>
    <r>
      <rPr>
        <sz val="9"/>
        <color rgb="FFFF0000"/>
        <rFont val="Arial"/>
        <family val="2"/>
      </rPr>
      <t>2025</t>
    </r>
    <r>
      <rPr>
        <sz val="9"/>
        <rFont val="Arial"/>
        <family val="2"/>
      </rPr>
      <t>: deducción pendiente. Ejercicio de generación 2011 [01156]</t>
    </r>
  </si>
  <si>
    <r>
      <t>DEDUCCIONES POR DOBLE IMPOSICIÓN INTERNA RDLEG  4/2004.</t>
    </r>
    <r>
      <rPr>
        <sz val="9"/>
        <color rgb="FFFF0000"/>
        <rFont val="Arial"/>
        <family val="2"/>
      </rPr>
      <t>2025</t>
    </r>
    <r>
      <rPr>
        <sz val="9"/>
        <rFont val="Arial"/>
        <family val="2"/>
      </rPr>
      <t>: deducción pendiente  . Ejercicio de generación 2012 [01161]</t>
    </r>
  </si>
  <si>
    <r>
      <t xml:space="preserve">DEDUCCIONES POR DOBLE IMPOSICIÓN INTERNA RDLEG  4/2004. </t>
    </r>
    <r>
      <rPr>
        <sz val="9"/>
        <color rgb="FFFF0000"/>
        <rFont val="Arial"/>
        <family val="2"/>
      </rPr>
      <t>2025</t>
    </r>
    <r>
      <rPr>
        <sz val="9"/>
        <rFont val="Arial"/>
        <family val="2"/>
      </rPr>
      <t>: deducción pendiente  . Ejercicio de generación 2013 [01166]</t>
    </r>
  </si>
  <si>
    <r>
      <t>DEDUCCIONES POR DOBLE IMPOSICIÓN INTERNA RDLEG  4/2004.</t>
    </r>
    <r>
      <rPr>
        <sz val="9"/>
        <color rgb="FFFF0000"/>
        <rFont val="Arial"/>
        <family val="2"/>
      </rPr>
      <t>2025</t>
    </r>
    <r>
      <rPr>
        <sz val="9"/>
        <rFont val="Arial"/>
        <family val="2"/>
      </rPr>
      <t>: deducción pendiente  . Ejercicio de generación 2014 [01170]</t>
    </r>
  </si>
  <si>
    <r>
      <t xml:space="preserve">DEDUCCIONES POR DOBLE IMPOSICIÓN INTERNA RDLEG  4/2004. </t>
    </r>
    <r>
      <rPr>
        <sz val="9"/>
        <color rgb="FFFF0000"/>
        <rFont val="Arial"/>
        <family val="2"/>
      </rPr>
      <t>2025</t>
    </r>
    <r>
      <rPr>
        <sz val="9"/>
        <rFont val="Arial"/>
        <family val="2"/>
      </rPr>
      <t>: deducción pendiente  .Total períodos anteriores [01174]</t>
    </r>
  </si>
  <si>
    <r>
      <t xml:space="preserve">Deducciones doble imposición interna (DT 23ª.1 LIS). DI interna ejerc. anteriores: DI interna 2015. </t>
    </r>
    <r>
      <rPr>
        <sz val="9"/>
        <color rgb="FFFF0000"/>
        <rFont val="Arial"/>
        <family val="2"/>
      </rPr>
      <t>2025</t>
    </r>
    <r>
      <rPr>
        <sz val="9"/>
        <rFont val="Arial"/>
        <family val="2"/>
      </rPr>
      <t xml:space="preserve"> deducción pendiente [00502]</t>
    </r>
  </si>
  <si>
    <r>
      <rPr>
        <sz val="9"/>
        <rFont val="Arial"/>
        <family val="2"/>
      </rPr>
      <t xml:space="preserve">Deducciones doble imposición interna (DT 23ª.1 LIS). DI interna ejerc. anteriores: DI interna 2016. </t>
    </r>
    <r>
      <rPr>
        <sz val="9"/>
        <color rgb="FFFF0000"/>
        <rFont val="Arial"/>
        <family val="2"/>
      </rPr>
      <t>2025</t>
    </r>
    <r>
      <rPr>
        <sz val="9"/>
        <rFont val="Arial"/>
        <family val="2"/>
      </rPr>
      <t xml:space="preserve"> deducción pendiente [00503]</t>
    </r>
  </si>
  <si>
    <r>
      <rPr>
        <sz val="9"/>
        <rFont val="Arial"/>
        <family val="2"/>
      </rPr>
      <t xml:space="preserve">Deducciones doble imposición interna (DT 23ª.1 LIS). DI interna ejerc. anteriores: DI interna 2017. </t>
    </r>
    <r>
      <rPr>
        <sz val="9"/>
        <color rgb="FFFF0000"/>
        <rFont val="Arial"/>
        <family val="2"/>
      </rPr>
      <t>2025</t>
    </r>
    <r>
      <rPr>
        <sz val="9"/>
        <rFont val="Arial"/>
        <family val="2"/>
      </rPr>
      <t xml:space="preserve"> deducción pendiente [00259]</t>
    </r>
  </si>
  <si>
    <r>
      <rPr>
        <sz val="9"/>
        <rFont val="Arial"/>
        <family val="2"/>
      </rPr>
      <t>Deducciones doble imposición interna (DT 23ª.1 LIS). DI interna ejerc. anteriores: DI interna 2018.</t>
    </r>
    <r>
      <rPr>
        <sz val="9"/>
        <color rgb="FFFF0000"/>
        <rFont val="Arial"/>
        <family val="2"/>
      </rPr>
      <t xml:space="preserve"> 2025 </t>
    </r>
    <r>
      <rPr>
        <sz val="9"/>
        <rFont val="Arial"/>
        <family val="2"/>
      </rPr>
      <t>deducción pendiente [03388]</t>
    </r>
  </si>
  <si>
    <r>
      <rPr>
        <sz val="9"/>
        <rFont val="Arial"/>
        <family val="2"/>
      </rPr>
      <t xml:space="preserve">Deducciones doble imposición interna (DT 23ª.1 LIS). DI interna ejerc. anteriores: DI interna 2019. </t>
    </r>
    <r>
      <rPr>
        <sz val="9"/>
        <color rgb="FFFF0000"/>
        <rFont val="Arial"/>
        <family val="2"/>
      </rPr>
      <t>2025</t>
    </r>
    <r>
      <rPr>
        <sz val="9"/>
        <rFont val="Arial"/>
        <family val="2"/>
      </rPr>
      <t xml:space="preserve"> deducción pendiente [00985]</t>
    </r>
  </si>
  <si>
    <r>
      <rPr>
        <sz val="9"/>
        <rFont val="Arial"/>
        <family val="2"/>
      </rPr>
      <t xml:space="preserve">Deducciones doble imposición interna (DT 23ª.1 LIS). DI interna ejerc. anteriores: DI interna 2020. </t>
    </r>
    <r>
      <rPr>
        <sz val="9"/>
        <color rgb="FFFF0000"/>
        <rFont val="Arial"/>
        <family val="2"/>
      </rPr>
      <t>2025</t>
    </r>
    <r>
      <rPr>
        <sz val="9"/>
        <rFont val="Arial"/>
        <family val="2"/>
      </rPr>
      <t xml:space="preserve"> deducción pendiente [04004]</t>
    </r>
  </si>
  <si>
    <r>
      <rPr>
        <sz val="9"/>
        <rFont val="Arial"/>
        <family val="2"/>
      </rPr>
      <t>Deducciones doble imposición interna (DT 23ª.1 LIS). DI interna ejerc. anteriores: DI interna 2021.</t>
    </r>
    <r>
      <rPr>
        <sz val="9"/>
        <color rgb="FFFF0000"/>
        <rFont val="Arial"/>
        <family val="2"/>
      </rPr>
      <t>2025</t>
    </r>
    <r>
      <rPr>
        <sz val="9"/>
        <rFont val="Arial"/>
        <family val="2"/>
      </rPr>
      <t xml:space="preserve"> deducción pendiente [04505]</t>
    </r>
  </si>
  <si>
    <r>
      <rPr>
        <sz val="9"/>
        <rFont val="Arial"/>
        <family val="2"/>
      </rPr>
      <t xml:space="preserve">Deducciones doble imposición interna (DT 23ª.1 LIS). DI interna ejerc. anteriores: DI interna 2022. </t>
    </r>
    <r>
      <rPr>
        <sz val="9"/>
        <color rgb="FFFF0000"/>
        <rFont val="Arial"/>
        <family val="2"/>
      </rPr>
      <t>2025</t>
    </r>
    <r>
      <rPr>
        <sz val="9"/>
        <rFont val="Arial"/>
        <family val="2"/>
      </rPr>
      <t xml:space="preserve"> deducción pendiente [03696]</t>
    </r>
  </si>
  <si>
    <r>
      <rPr>
        <sz val="9"/>
        <rFont val="Arial"/>
        <family val="2"/>
      </rPr>
      <t xml:space="preserve">Deducciones doble imposición interna (DT 23ª.1 LIS). DI interna ejerc. anteriores: Total. </t>
    </r>
    <r>
      <rPr>
        <sz val="9"/>
        <color rgb="FFFF0000"/>
        <rFont val="Arial"/>
        <family val="2"/>
      </rPr>
      <t>2025</t>
    </r>
    <r>
      <rPr>
        <sz val="9"/>
        <rFont val="Arial"/>
        <family val="2"/>
      </rPr>
      <t>. deducción pendiente. [01988]</t>
    </r>
  </si>
  <si>
    <r>
      <rPr>
        <sz val="9"/>
        <rFont val="Arial"/>
        <family val="2"/>
      </rPr>
      <t>Deducciones por doble imposición internacional RDLEG 4/2004.</t>
    </r>
    <r>
      <rPr>
        <sz val="9"/>
        <color rgb="FFFF0000"/>
        <rFont val="Arial"/>
        <family val="2"/>
      </rPr>
      <t xml:space="preserve"> 2025 :</t>
    </r>
    <r>
      <rPr>
        <sz val="9"/>
        <rFont val="Arial"/>
        <family val="2"/>
      </rPr>
      <t>deducción pendiente. 2005 [01198</t>
    </r>
    <r>
      <rPr>
        <sz val="9"/>
        <color rgb="FFFF0000"/>
        <rFont val="Arial"/>
        <family val="2"/>
      </rPr>
      <t>]</t>
    </r>
  </si>
  <si>
    <r>
      <rPr>
        <sz val="9"/>
        <rFont val="Arial"/>
        <family val="2"/>
      </rPr>
      <t>Deducciones por doble imposición internacional RDLEG 4/2004.</t>
    </r>
    <r>
      <rPr>
        <sz val="9"/>
        <color rgb="FFFF0000"/>
        <rFont val="Arial"/>
        <family val="2"/>
      </rPr>
      <t xml:space="preserve"> 2025</t>
    </r>
    <r>
      <rPr>
        <sz val="9"/>
        <rFont val="Arial"/>
        <family val="2"/>
      </rPr>
      <t xml:space="preserve"> :deducción pendiente. 2006 [01202]</t>
    </r>
  </si>
  <si>
    <r>
      <rPr>
        <sz val="9"/>
        <rFont val="Arial"/>
        <family val="2"/>
      </rPr>
      <t>Deducciones por doble imposición internacional RDLEG 4/2004.</t>
    </r>
    <r>
      <rPr>
        <sz val="9"/>
        <color rgb="FFFF0000"/>
        <rFont val="Arial"/>
        <family val="2"/>
      </rPr>
      <t xml:space="preserve"> 2025 </t>
    </r>
    <r>
      <rPr>
        <sz val="9"/>
        <rFont val="Arial"/>
        <family val="2"/>
      </rPr>
      <t>:deducción pendiente. 2007 [01206]</t>
    </r>
  </si>
  <si>
    <r>
      <rPr>
        <sz val="9"/>
        <rFont val="Arial"/>
        <family val="2"/>
      </rPr>
      <t>Deducciones por doble imposición internacional RDLEG 4/2004.</t>
    </r>
    <r>
      <rPr>
        <sz val="9"/>
        <color rgb="FFFF0000"/>
        <rFont val="Arial"/>
        <family val="2"/>
      </rPr>
      <t xml:space="preserve"> 2025 </t>
    </r>
    <r>
      <rPr>
        <sz val="9"/>
        <rFont val="Arial"/>
        <family val="2"/>
      </rPr>
      <t>:deducción pendiente. 2008 [01210]</t>
    </r>
  </si>
  <si>
    <r>
      <rPr>
        <sz val="9"/>
        <rFont val="Arial"/>
        <family val="2"/>
      </rPr>
      <t>Deducciones por doble imposición internacional RDLEG 4/2004</t>
    </r>
    <r>
      <rPr>
        <sz val="9"/>
        <color rgb="FFFF0000"/>
        <rFont val="Arial"/>
        <family val="2"/>
      </rPr>
      <t xml:space="preserve">. 2025 </t>
    </r>
    <r>
      <rPr>
        <sz val="9"/>
        <rFont val="Arial"/>
        <family val="2"/>
      </rPr>
      <t>:deducción pendiente. 2009 [01214]</t>
    </r>
  </si>
  <si>
    <r>
      <rPr>
        <sz val="9"/>
        <rFont val="Arial"/>
        <family val="2"/>
      </rPr>
      <t>Deducciones por doble imposición internacional RDLEG 4/2004</t>
    </r>
    <r>
      <rPr>
        <sz val="9"/>
        <color rgb="FFFF0000"/>
        <rFont val="Arial"/>
        <family val="2"/>
      </rPr>
      <t xml:space="preserve">. 2025 </t>
    </r>
    <r>
      <rPr>
        <sz val="9"/>
        <rFont val="Arial"/>
        <family val="2"/>
      </rPr>
      <t>:deducción pendiente. 2010 [01218]</t>
    </r>
  </si>
  <si>
    <r>
      <rPr>
        <sz val="9"/>
        <rFont val="Arial"/>
        <family val="2"/>
      </rPr>
      <t>Deducciones por doble imposición internacional RDLEG 4/2004</t>
    </r>
    <r>
      <rPr>
        <sz val="9"/>
        <color rgb="FFFF0000"/>
        <rFont val="Arial"/>
        <family val="2"/>
      </rPr>
      <t xml:space="preserve">. 2025 </t>
    </r>
    <r>
      <rPr>
        <sz val="9"/>
        <rFont val="Arial"/>
        <family val="2"/>
      </rPr>
      <t>:deducción pendiente. 2011 [01222]</t>
    </r>
  </si>
  <si>
    <r>
      <rPr>
        <sz val="9"/>
        <rFont val="Arial"/>
        <family val="2"/>
      </rPr>
      <t>Deducciones por doble imposición internacional RDLEG 4/2004</t>
    </r>
    <r>
      <rPr>
        <sz val="9"/>
        <color rgb="FFFF0000"/>
        <rFont val="Arial"/>
        <family val="2"/>
      </rPr>
      <t xml:space="preserve">. 2025 </t>
    </r>
    <r>
      <rPr>
        <sz val="9"/>
        <rFont val="Arial"/>
        <family val="2"/>
      </rPr>
      <t>:deducción pendiente. 2012 [01226]</t>
    </r>
  </si>
  <si>
    <r>
      <rPr>
        <sz val="9"/>
        <rFont val="Arial"/>
        <family val="2"/>
      </rPr>
      <t>Deducciones por doble imposición internacional RDLEG 4/2004.</t>
    </r>
    <r>
      <rPr>
        <sz val="9"/>
        <color rgb="FFFF0000"/>
        <rFont val="Arial"/>
        <family val="2"/>
      </rPr>
      <t xml:space="preserve"> 2025 :</t>
    </r>
    <r>
      <rPr>
        <sz val="9"/>
        <rFont val="Arial"/>
        <family val="2"/>
      </rPr>
      <t>deducción pendiente. 2013 [01906]</t>
    </r>
  </si>
  <si>
    <r>
      <rPr>
        <sz val="9"/>
        <rFont val="Arial"/>
        <family val="2"/>
      </rPr>
      <t>Deducciones por doble imposición internacional RDLEG 4/2004.</t>
    </r>
    <r>
      <rPr>
        <sz val="9"/>
        <color rgb="FFFF0000"/>
        <rFont val="Arial"/>
        <family val="2"/>
      </rPr>
      <t xml:space="preserve"> 2025 </t>
    </r>
    <r>
      <rPr>
        <sz val="9"/>
        <rFont val="Arial"/>
        <family val="2"/>
      </rPr>
      <t>:deducción pendiente. 2014 [02302]</t>
    </r>
  </si>
  <si>
    <r>
      <t xml:space="preserve">Deducciones por doble imposición internacional RDLEG 4/2004. Total períodos anteriores. </t>
    </r>
    <r>
      <rPr>
        <sz val="9"/>
        <color rgb="FFFF0000"/>
        <rFont val="Arial"/>
        <family val="2"/>
      </rPr>
      <t xml:space="preserve">2025 </t>
    </r>
    <r>
      <rPr>
        <sz val="9"/>
        <rFont val="Arial"/>
        <family val="2"/>
      </rPr>
      <t>:deducción pendiente.[01230]</t>
    </r>
  </si>
  <si>
    <r>
      <t>Deducciones doble imposición internacional LIS. DI internacional períodos anteriores: DI internacional 2015.</t>
    </r>
    <r>
      <rPr>
        <sz val="9"/>
        <color rgb="FFFF0000"/>
        <rFont val="Arial"/>
        <family val="2"/>
      </rPr>
      <t xml:space="preserve"> 2025 </t>
    </r>
    <r>
      <rPr>
        <sz val="9"/>
        <rFont val="Arial"/>
        <family val="2"/>
      </rPr>
      <t>deducción pendiente [05541]</t>
    </r>
  </si>
  <si>
    <r>
      <rPr>
        <sz val="9"/>
        <rFont val="Arial"/>
        <family val="2"/>
      </rPr>
      <t>Deducciones doble imposición internacional LIS. DI internacional períodos anteriores: DI internacional 2016.</t>
    </r>
    <r>
      <rPr>
        <sz val="9"/>
        <color rgb="FFFF0000"/>
        <rFont val="Arial"/>
        <family val="2"/>
      </rPr>
      <t xml:space="preserve"> 2025 </t>
    </r>
    <r>
      <rPr>
        <sz val="9"/>
        <rFont val="Arial"/>
        <family val="2"/>
      </rPr>
      <t>deducción pendiente [01998]</t>
    </r>
  </si>
  <si>
    <r>
      <t>Deducciones doble imposición internacional LIS. DI internacional períodos anteriores: DI internacional 2017.</t>
    </r>
    <r>
      <rPr>
        <sz val="9"/>
        <color rgb="FFFF0000"/>
        <rFont val="Arial"/>
        <family val="2"/>
      </rPr>
      <t xml:space="preserve"> 2025. </t>
    </r>
    <r>
      <rPr>
        <sz val="9"/>
        <rFont val="Arial"/>
        <family val="2"/>
      </rPr>
      <t>deducción pendiente [00263]</t>
    </r>
  </si>
  <si>
    <r>
      <t>Deducciones doble imposición internacional LIS. DI internacional períodos anteriores: DI internacional 2018.</t>
    </r>
    <r>
      <rPr>
        <sz val="9"/>
        <color rgb="FFFF0000"/>
        <rFont val="Arial"/>
        <family val="2"/>
      </rPr>
      <t xml:space="preserve"> 2025 </t>
    </r>
    <r>
      <rPr>
        <sz val="9"/>
        <rFont val="Arial"/>
        <family val="2"/>
      </rPr>
      <t>deducción pendiente [03392]</t>
    </r>
  </si>
  <si>
    <r>
      <t>Deducciones doble imposición internacional LIS. DI internacional períodos anteriores: DI internacional 2020</t>
    </r>
    <r>
      <rPr>
        <sz val="9"/>
        <color rgb="FFFF0000"/>
        <rFont val="Arial"/>
        <family val="2"/>
      </rPr>
      <t xml:space="preserve">. 2025 </t>
    </r>
    <r>
      <rPr>
        <sz val="9"/>
        <rFont val="Arial"/>
        <family val="2"/>
      </rPr>
      <t>deducción pendiente [04008]</t>
    </r>
  </si>
  <si>
    <r>
      <t>Deducciones doble imposición internacional LIS. DI internacional períodos anteriores: DI internacional 2019.</t>
    </r>
    <r>
      <rPr>
        <sz val="9"/>
        <color rgb="FFFF0000"/>
        <rFont val="Arial"/>
        <family val="2"/>
      </rPr>
      <t xml:space="preserve"> 2025 </t>
    </r>
    <r>
      <rPr>
        <sz val="9"/>
        <rFont val="Arial"/>
        <family val="2"/>
      </rPr>
      <t>deducción pendiente [00989]</t>
    </r>
  </si>
  <si>
    <r>
      <t>Deducciones doble imposición internacional LIS. DI internacional períodos anteriores: DI internacional 2021.</t>
    </r>
    <r>
      <rPr>
        <sz val="9"/>
        <color rgb="FFFF0000"/>
        <rFont val="Arial"/>
        <family val="2"/>
      </rPr>
      <t xml:space="preserve"> 2025 </t>
    </r>
    <r>
      <rPr>
        <sz val="9"/>
        <rFont val="Arial"/>
        <family val="2"/>
      </rPr>
      <t>deducción</t>
    </r>
    <r>
      <rPr>
        <sz val="9"/>
        <color rgb="FFFF0000"/>
        <rFont val="Arial"/>
        <family val="2"/>
      </rPr>
      <t xml:space="preserve"> </t>
    </r>
    <r>
      <rPr>
        <sz val="9"/>
        <rFont val="Arial"/>
        <family val="2"/>
      </rPr>
      <t>pendiente [04509]</t>
    </r>
  </si>
  <si>
    <r>
      <t>Deducciones doble imposición internacional LIS. DI internacional períodos anteriores: DI internacional 2022.</t>
    </r>
    <r>
      <rPr>
        <sz val="9"/>
        <color rgb="FFFF0000"/>
        <rFont val="Arial"/>
        <family val="2"/>
      </rPr>
      <t xml:space="preserve">  2025 </t>
    </r>
    <r>
      <rPr>
        <sz val="9"/>
        <rFont val="Arial"/>
        <family val="2"/>
      </rPr>
      <t>deducción pendiente [03700]</t>
    </r>
  </si>
  <si>
    <r>
      <t xml:space="preserve">Deducciones doble imposición internacional LIS. DI internacional períodos anteriores: DI internacional 2023. </t>
    </r>
    <r>
      <rPr>
        <sz val="9"/>
        <color rgb="FFFF0000"/>
        <rFont val="Arial"/>
        <family val="2"/>
      </rPr>
      <t xml:space="preserve"> 2025</t>
    </r>
    <r>
      <rPr>
        <sz val="9"/>
        <rFont val="Arial"/>
        <family val="2"/>
      </rPr>
      <t xml:space="preserve"> deducción pendiente [02115]</t>
    </r>
  </si>
  <si>
    <r>
      <t xml:space="preserve">Deducciones doble imposición internacional LIS. DI internacional períodos anteriores: </t>
    </r>
    <r>
      <rPr>
        <sz val="9"/>
        <color rgb="FFFF0000"/>
        <rFont val="Arial"/>
        <family val="2"/>
      </rPr>
      <t xml:space="preserve">DI internacional 2024. </t>
    </r>
    <r>
      <rPr>
        <sz val="9"/>
        <rFont val="Arial"/>
        <family val="2"/>
      </rPr>
      <t xml:space="preserve"> deducción pendiente [02677]</t>
    </r>
  </si>
  <si>
    <r>
      <t>Deducciones doble imposición internacional LIS. DI internacional períodos anteriores:</t>
    </r>
    <r>
      <rPr>
        <sz val="9"/>
        <color rgb="FFFF0000"/>
        <rFont val="Arial"/>
        <family val="2"/>
      </rPr>
      <t xml:space="preserve"> DI internacional 2024.  2025 </t>
    </r>
    <r>
      <rPr>
        <sz val="9"/>
        <rFont val="Arial"/>
        <family val="2"/>
      </rPr>
      <t>deducción pendiente [02678]</t>
    </r>
  </si>
  <si>
    <r>
      <t>Deducciones doble imposición internacional LIS. DI internacional períodos anteriores</t>
    </r>
    <r>
      <rPr>
        <sz val="9"/>
        <color rgb="FFFF0000"/>
        <rFont val="Arial"/>
        <family val="2"/>
      </rPr>
      <t xml:space="preserve">: DI internacional 2024. </t>
    </r>
    <r>
      <rPr>
        <sz val="9"/>
        <rFont val="Arial"/>
        <family val="2"/>
      </rPr>
      <t>Aplicado en esta liquidación [02679]</t>
    </r>
  </si>
  <si>
    <r>
      <t xml:space="preserve">Deducciones doble imposición internacional LIS. DI internacional períodos anteriores: </t>
    </r>
    <r>
      <rPr>
        <sz val="9"/>
        <color rgb="FFFF0000"/>
        <rFont val="Arial"/>
        <family val="2"/>
      </rPr>
      <t xml:space="preserve">DI internacional 2024. </t>
    </r>
    <r>
      <rPr>
        <sz val="9"/>
        <rFont val="Arial"/>
        <family val="2"/>
      </rPr>
      <t>Pendiente de aplicación períodos futuros [02680]</t>
    </r>
  </si>
  <si>
    <r>
      <t xml:space="preserve">Deducciones doble imposición internacional LIS. DI internacional períodos anteriores: Total. </t>
    </r>
    <r>
      <rPr>
        <sz val="9"/>
        <color rgb="FFFF0000"/>
        <rFont val="Arial"/>
        <family val="2"/>
      </rPr>
      <t xml:space="preserve">2025 </t>
    </r>
    <r>
      <rPr>
        <sz val="9"/>
        <rFont val="Arial"/>
        <family val="2"/>
      </rPr>
      <t>deducción pendiente [05545]</t>
    </r>
  </si>
  <si>
    <r>
      <t>Deducciones doble imposición internacional LIS.</t>
    </r>
    <r>
      <rPr>
        <sz val="9"/>
        <color rgb="FFFF0000"/>
        <rFont val="Arial"/>
        <family val="2"/>
      </rPr>
      <t xml:space="preserve">DI internacional 2025: </t>
    </r>
    <r>
      <rPr>
        <sz val="9"/>
        <rFont val="Arial"/>
        <family val="2"/>
      </rPr>
      <t>DI jurídica: Imp. soportado por el contribuyente (art. 31 LIS). Deducción generada [05548]</t>
    </r>
  </si>
  <si>
    <r>
      <t>Deducciones doble imposición internacional LIS.</t>
    </r>
    <r>
      <rPr>
        <sz val="9"/>
        <color rgb="FFFF0000"/>
        <rFont val="Arial"/>
        <family val="2"/>
      </rPr>
      <t>DI internacional 2025</t>
    </r>
    <r>
      <rPr>
        <sz val="9"/>
        <rFont val="Arial"/>
        <family val="2"/>
      </rPr>
      <t>: DI jurídica: Imp. soportado por el contribuyente (art. 31 LIS). Aplicado en esta liquidación [05549]</t>
    </r>
  </si>
  <si>
    <r>
      <t>Deducciones doble imposición internacional LIS.</t>
    </r>
    <r>
      <rPr>
        <sz val="9"/>
        <color rgb="FFFF0000"/>
        <rFont val="Arial"/>
        <family val="2"/>
      </rPr>
      <t>DI internacional 2025:</t>
    </r>
    <r>
      <rPr>
        <sz val="9"/>
        <rFont val="Arial"/>
        <family val="2"/>
      </rPr>
      <t xml:space="preserve"> DI jurídica: Imp. soportado por el contribuyente (art. 31 LIS). Pendiente de aplicación períodos futuros [05550]</t>
    </r>
  </si>
  <si>
    <r>
      <t>Deducciones doble imposición internacional LIS.</t>
    </r>
    <r>
      <rPr>
        <sz val="9"/>
        <color rgb="FFFF0000"/>
        <rFont val="Arial"/>
        <family val="2"/>
      </rPr>
      <t xml:space="preserve">DI internacional 2025: </t>
    </r>
    <r>
      <rPr>
        <sz val="9"/>
        <rFont val="Arial"/>
        <family val="2"/>
      </rPr>
      <t>DI económica: Dividendos y part. en beneficios (art. 32 LIS). Deducción generada [05551]</t>
    </r>
  </si>
  <si>
    <r>
      <t>Deducciones doble imposición internacional LIS.</t>
    </r>
    <r>
      <rPr>
        <sz val="9"/>
        <color rgb="FFFF0000"/>
        <rFont val="Arial"/>
        <family val="2"/>
      </rPr>
      <t>DI internacional 2025</t>
    </r>
    <r>
      <rPr>
        <sz val="9"/>
        <rFont val="Arial"/>
        <family val="2"/>
      </rPr>
      <t>: DI económica: Dividendos y part. en beneficios (art. 32 LIS). Aplicado en esta liquidación [05552]</t>
    </r>
  </si>
  <si>
    <r>
      <t>Deducciones doble imposición internacional LIS.</t>
    </r>
    <r>
      <rPr>
        <sz val="9"/>
        <color rgb="FFFF0000"/>
        <rFont val="Arial"/>
        <family val="2"/>
      </rPr>
      <t xml:space="preserve">DI internacional 2025: </t>
    </r>
    <r>
      <rPr>
        <sz val="9"/>
        <rFont val="Arial"/>
        <family val="2"/>
      </rPr>
      <t>DI económica: Dividendos y part. en beneficios (art. 32 LIS). Pendiente de aplicación períodos futuros [05553]</t>
    </r>
  </si>
  <si>
    <r>
      <t>Deducciones doble imposición internacional LIS.</t>
    </r>
    <r>
      <rPr>
        <sz val="9"/>
        <color rgb="FFFF0000"/>
        <rFont val="Arial"/>
        <family val="2"/>
      </rPr>
      <t>DI internacional 2025</t>
    </r>
    <r>
      <rPr>
        <sz val="9"/>
        <rFont val="Arial"/>
        <family val="2"/>
      </rPr>
      <t xml:space="preserve">:Total </t>
    </r>
    <r>
      <rPr>
        <sz val="9"/>
        <color rgb="FFFF0000"/>
        <rFont val="Arial"/>
        <family val="2"/>
      </rPr>
      <t>2025.</t>
    </r>
    <r>
      <rPr>
        <sz val="9"/>
        <rFont val="Arial"/>
        <family val="2"/>
      </rPr>
      <t xml:space="preserve"> Deducción generada [05554]</t>
    </r>
  </si>
  <si>
    <r>
      <t>Deducciones doble imposición internacional LIS.</t>
    </r>
    <r>
      <rPr>
        <sz val="9"/>
        <color rgb="FFFF0000"/>
        <rFont val="Arial"/>
        <family val="2"/>
      </rPr>
      <t>DI internacional 2025:</t>
    </r>
    <r>
      <rPr>
        <sz val="9"/>
        <rFont val="Arial"/>
        <family val="2"/>
      </rPr>
      <t xml:space="preserve">Total </t>
    </r>
    <r>
      <rPr>
        <sz val="9"/>
        <color rgb="FFFF0000"/>
        <rFont val="Arial"/>
        <family val="2"/>
      </rPr>
      <t>2025.</t>
    </r>
    <r>
      <rPr>
        <sz val="9"/>
        <rFont val="Arial"/>
        <family val="2"/>
      </rPr>
      <t xml:space="preserve"> Aplicado en esta liquidación [05555]</t>
    </r>
  </si>
  <si>
    <r>
      <t>Deducciones doble imposición internacional LIS</t>
    </r>
    <r>
      <rPr>
        <sz val="9"/>
        <color rgb="FFFF0000"/>
        <rFont val="Arial"/>
        <family val="2"/>
      </rPr>
      <t>.DI internacional 2025</t>
    </r>
    <r>
      <rPr>
        <sz val="9"/>
        <rFont val="Arial"/>
        <family val="2"/>
      </rPr>
      <t xml:space="preserve">: Total </t>
    </r>
    <r>
      <rPr>
        <sz val="9"/>
        <color rgb="FFFF0000"/>
        <rFont val="Arial"/>
        <family val="2"/>
      </rPr>
      <t>2025</t>
    </r>
    <r>
      <rPr>
        <sz val="9"/>
        <rFont val="Arial"/>
        <family val="2"/>
      </rPr>
      <t>. Pendiente de aplicación períodos futuros [05556]</t>
    </r>
  </si>
  <si>
    <r>
      <rPr>
        <sz val="9"/>
        <rFont val="Arial"/>
        <family val="2"/>
      </rPr>
      <t>DEDUCCIONES POR DOBLE IMPOSICIÓN INTERNA RDLEG 4/2004.</t>
    </r>
    <r>
      <rPr>
        <sz val="9"/>
        <color rgb="FFFF0000"/>
        <rFont val="Arial"/>
        <family val="2"/>
      </rPr>
      <t xml:space="preserve"> 2025 </t>
    </r>
    <r>
      <rPr>
        <sz val="9"/>
        <rFont val="Arial"/>
        <family val="2"/>
      </rPr>
      <t>deducción pendiente. Ejercicio de generación. 2008 [05467]</t>
    </r>
  </si>
  <si>
    <r>
      <rPr>
        <sz val="9"/>
        <rFont val="Arial"/>
        <family val="2"/>
      </rPr>
      <t xml:space="preserve">DEDUCCIONES POR DOBLE IMPOSICIÓN INTERNA RDLEG 4/2004. </t>
    </r>
    <r>
      <rPr>
        <sz val="9"/>
        <color rgb="FFFF0000"/>
        <rFont val="Arial"/>
        <family val="2"/>
      </rPr>
      <t>2025:</t>
    </r>
    <r>
      <rPr>
        <sz val="9"/>
        <rFont val="Arial"/>
        <family val="2"/>
      </rPr>
      <t xml:space="preserve"> deducción pendiente. Ejercicio de generación. 2009 [05470]</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</si>
  <si>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2010 [05473]</t>
    </r>
  </si>
  <si>
    <r>
      <rPr>
        <sz val="9"/>
        <rFont val="Arial"/>
        <family val="2"/>
      </rPr>
      <t>DEDUCCIONES POR DOBLE IMPOSICIÓN INTERNA RDLEG 4/2004.</t>
    </r>
    <r>
      <rPr>
        <sz val="9"/>
        <color rgb="FFFF0000"/>
        <rFont val="Arial"/>
        <family val="2"/>
      </rPr>
      <t xml:space="preserve"> 2025</t>
    </r>
    <r>
      <rPr>
        <sz val="9"/>
        <rFont val="Arial"/>
        <family val="2"/>
      </rPr>
      <t>: deducción pendiente. Ejercicio de generación. 2011</t>
    </r>
    <r>
      <rPr>
        <sz val="9"/>
        <color rgb="FFFF0000"/>
        <rFont val="Arial"/>
        <family val="2"/>
      </rPr>
      <t xml:space="preserve"> </t>
    </r>
    <r>
      <rPr>
        <sz val="9"/>
        <rFont val="Arial"/>
        <family val="2"/>
      </rPr>
      <t>[05476]</t>
    </r>
  </si>
  <si>
    <r>
      <rPr>
        <sz val="9"/>
        <rFont val="Arial"/>
        <family val="2"/>
      </rPr>
      <t xml:space="preserve">DEDUCCIONES POR DOBLE IMPOSICIÓN INTERNA RDLEG 4/2004. </t>
    </r>
    <r>
      <rPr>
        <sz val="9"/>
        <color rgb="FFFF0000"/>
        <rFont val="Arial"/>
        <family val="2"/>
      </rPr>
      <t xml:space="preserve">2025: </t>
    </r>
    <r>
      <rPr>
        <sz val="9"/>
        <rFont val="Arial"/>
        <family val="2"/>
      </rPr>
      <t>deducción pendiente. Ejercicio de generación. 2012 [05479]</t>
    </r>
  </si>
  <si>
    <r>
      <rPr>
        <sz val="9"/>
        <rFont val="Arial"/>
        <family val="2"/>
      </rPr>
      <t>DEDUCCIONES POR DOBLE IMPOSICIÓN INTERNA RDLEG 4/2004.</t>
    </r>
    <r>
      <rPr>
        <sz val="9"/>
        <color rgb="FFFF0000"/>
        <rFont val="Arial"/>
        <family val="2"/>
      </rPr>
      <t xml:space="preserve"> 2025</t>
    </r>
    <r>
      <rPr>
        <sz val="9"/>
        <rFont val="Arial"/>
        <family val="2"/>
      </rPr>
      <t>: deducción pendiente. Ejercicio de generación. 2013</t>
    </r>
    <r>
      <rPr>
        <sz val="9"/>
        <color rgb="FFFF0000"/>
        <rFont val="Arial"/>
        <family val="2"/>
      </rPr>
      <t xml:space="preserve"> </t>
    </r>
    <r>
      <rPr>
        <sz val="9"/>
        <rFont val="Arial"/>
        <family val="2"/>
      </rPr>
      <t>[05482]</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</si>
  <si>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2014</t>
    </r>
    <r>
      <rPr>
        <sz val="9"/>
        <color rgb="FFFF0000"/>
        <rFont val="Arial"/>
        <family val="2"/>
      </rPr>
      <t xml:space="preserve"> </t>
    </r>
    <r>
      <rPr>
        <sz val="9"/>
        <rFont val="Arial"/>
        <family val="2"/>
      </rPr>
      <t>[05485]</t>
    </r>
  </si>
  <si>
    <r>
      <rPr>
        <sz val="9"/>
        <rFont val="Arial"/>
        <family val="2"/>
      </rPr>
      <t>DEDUCCIONES POR DOBLE IMPOSICIÓN INTERNA RDLEG 4/2004.</t>
    </r>
    <r>
      <rPr>
        <sz val="9"/>
        <color rgb="FFFF0000"/>
        <rFont val="Arial"/>
        <family val="2"/>
      </rPr>
      <t xml:space="preserve"> 2025</t>
    </r>
    <r>
      <rPr>
        <sz val="9"/>
        <rFont val="Arial"/>
        <family val="2"/>
      </rPr>
      <t>: deducción pendiente. Total [05488]</t>
    </r>
  </si>
  <si>
    <r>
      <rPr>
        <sz val="9"/>
        <rFont val="Arial"/>
        <family val="2"/>
      </rPr>
      <t xml:space="preserve">Deducciones doble imposición interna (DT 23ª.1 LIS). DI interna ejerc. anteriores: DI interna 2015. </t>
    </r>
    <r>
      <rPr>
        <sz val="9"/>
        <color rgb="FFFF0000"/>
        <rFont val="Arial"/>
        <family val="2"/>
      </rPr>
      <t xml:space="preserve">2025 </t>
    </r>
    <r>
      <rPr>
        <sz val="9"/>
        <rFont val="Arial"/>
        <family val="2"/>
      </rPr>
      <t>deducción pendiente [02004]</t>
    </r>
  </si>
  <si>
    <r>
      <rPr>
        <sz val="9"/>
        <rFont val="Arial"/>
        <family val="2"/>
      </rPr>
      <t>Deducciones doble imposición interna (DT 23ª.1 LIS). DI interna ejerc. anteriores: DI interna 2016.</t>
    </r>
    <r>
      <rPr>
        <sz val="9"/>
        <color rgb="FFFF0000"/>
        <rFont val="Arial"/>
        <family val="2"/>
      </rPr>
      <t xml:space="preserve"> 2025 </t>
    </r>
    <r>
      <rPr>
        <sz val="9"/>
        <rFont val="Arial"/>
        <family val="2"/>
      </rPr>
      <t>deducción pendiente [02008]</t>
    </r>
  </si>
  <si>
    <r>
      <rPr>
        <sz val="9"/>
        <rFont val="Arial"/>
        <family val="2"/>
      </rPr>
      <t>Deducciones doble imposición interna (DT 23ª.1 LIS). DI interna ejerc. anteriores: DI interna 2017.</t>
    </r>
    <r>
      <rPr>
        <sz val="9"/>
        <color rgb="FFFF0000"/>
        <rFont val="Arial"/>
        <family val="2"/>
      </rPr>
      <t xml:space="preserve"> 2025 </t>
    </r>
    <r>
      <rPr>
        <sz val="9"/>
        <rFont val="Arial"/>
        <family val="2"/>
      </rPr>
      <t>deducción pendiente [00267]</t>
    </r>
  </si>
  <si>
    <r>
      <rPr>
        <sz val="9"/>
        <rFont val="Arial"/>
        <family val="2"/>
      </rPr>
      <t xml:space="preserve">Deducciones doble imposición interna (DT 23ª.1 LIS). DI interna ejerc. anteriores: DI interna 2018. </t>
    </r>
    <r>
      <rPr>
        <sz val="9"/>
        <color rgb="FFFF0000"/>
        <rFont val="Arial"/>
        <family val="2"/>
      </rPr>
      <t>2025</t>
    </r>
    <r>
      <rPr>
        <sz val="9"/>
        <rFont val="Arial"/>
        <family val="2"/>
      </rPr>
      <t xml:space="preserve"> deducción pendiente</t>
    </r>
    <r>
      <rPr>
        <sz val="9"/>
        <color rgb="FFFF0000"/>
        <rFont val="Arial"/>
        <family val="2"/>
      </rPr>
      <t xml:space="preserve"> </t>
    </r>
    <r>
      <rPr>
        <sz val="9"/>
        <rFont val="Arial"/>
        <family val="2"/>
      </rPr>
      <t>[03396]</t>
    </r>
  </si>
  <si>
    <r>
      <rPr>
        <sz val="9"/>
        <rFont val="Arial"/>
        <family val="2"/>
      </rPr>
      <t xml:space="preserve">Deducciones doble imposición interna (DT 23ª.1 LIS). DI interna ejerc. anteriores: DI interna 2019. </t>
    </r>
    <r>
      <rPr>
        <sz val="9"/>
        <color rgb="FFFF0000"/>
        <rFont val="Arial"/>
        <family val="2"/>
      </rPr>
      <t>2025</t>
    </r>
    <r>
      <rPr>
        <sz val="9"/>
        <rFont val="Arial"/>
        <family val="2"/>
      </rPr>
      <t xml:space="preserve"> deducción pendiente [00993]</t>
    </r>
  </si>
  <si>
    <r>
      <rPr>
        <sz val="9"/>
        <rFont val="Arial"/>
        <family val="2"/>
      </rPr>
      <t>Deducciones doble imposición interna (DT 23ª.1 LIS). DI interna ejerc. anteriores: DI interna 2020.</t>
    </r>
    <r>
      <rPr>
        <sz val="9"/>
        <color rgb="FFFF0000"/>
        <rFont val="Arial"/>
        <family val="2"/>
      </rPr>
      <t xml:space="preserve"> 2025 </t>
    </r>
    <r>
      <rPr>
        <sz val="9"/>
        <rFont val="Arial"/>
        <family val="2"/>
      </rPr>
      <t>deducción pendiente [04012]</t>
    </r>
  </si>
  <si>
    <r>
      <rPr>
        <sz val="9"/>
        <rFont val="Arial"/>
        <family val="2"/>
      </rPr>
      <t xml:space="preserve">Deducciones doble imposición interna (DT 23ª.1 LIS). DI interna ejerc. anteriores: DI interna 2021. </t>
    </r>
    <r>
      <rPr>
        <sz val="9"/>
        <color rgb="FFFF0000"/>
        <rFont val="Arial"/>
        <family val="2"/>
      </rPr>
      <t>2025</t>
    </r>
    <r>
      <rPr>
        <sz val="9"/>
        <rFont val="Arial"/>
        <family val="2"/>
      </rPr>
      <t xml:space="preserve"> deducción pendiente [04513]</t>
    </r>
  </si>
  <si>
    <r>
      <rPr>
        <sz val="9"/>
        <rFont val="Arial"/>
        <family val="2"/>
      </rPr>
      <t xml:space="preserve">Deducciones doble imposición interna (DT 23ª.1 LIS). DI interna ejerc. anteriores: DI interna 2022. </t>
    </r>
    <r>
      <rPr>
        <sz val="9"/>
        <color rgb="FFFF0000"/>
        <rFont val="Arial"/>
        <family val="2"/>
      </rPr>
      <t>2025</t>
    </r>
    <r>
      <rPr>
        <sz val="9"/>
        <rFont val="Arial"/>
        <family val="2"/>
      </rPr>
      <t xml:space="preserve"> deducción pendiente [03704]</t>
    </r>
  </si>
  <si>
    <r>
      <rPr>
        <sz val="9"/>
        <rFont val="Arial"/>
        <family val="2"/>
      </rPr>
      <t>Deducciones doble imposición interna (DT 23ª.1 LIS). DI interna ejerc. anteriores: DI interna 2023.</t>
    </r>
    <r>
      <rPr>
        <sz val="9"/>
        <color rgb="FFFF0000"/>
        <rFont val="Arial"/>
        <family val="2"/>
      </rPr>
      <t xml:space="preserve"> 2025 </t>
    </r>
    <r>
      <rPr>
        <sz val="9"/>
        <rFont val="Arial"/>
        <family val="2"/>
      </rPr>
      <t>Deducción pendiente [02144]</t>
    </r>
  </si>
  <si>
    <r>
      <rPr>
        <sz val="9"/>
        <rFont val="Arial"/>
        <family val="2"/>
      </rPr>
      <t>Deducciones doble imposición interna (DT 23ª.1 LIS). DI interna ejerc. anteriores:</t>
    </r>
    <r>
      <rPr>
        <sz val="9"/>
        <color rgb="FFFF0000"/>
        <rFont val="Arial"/>
        <family val="2"/>
      </rPr>
      <t xml:space="preserve"> </t>
    </r>
    <r>
      <rPr>
        <sz val="9"/>
        <rFont val="Arial"/>
        <family val="2"/>
      </rPr>
      <t xml:space="preserve">DI interna </t>
    </r>
    <r>
      <rPr>
        <sz val="9"/>
        <color rgb="FFFF0000"/>
        <rFont val="Arial"/>
        <family val="2"/>
      </rPr>
      <t xml:space="preserve">2024. </t>
    </r>
    <r>
      <rPr>
        <sz val="9"/>
        <rFont val="Arial"/>
        <family val="2"/>
      </rPr>
      <t>Deducción pendiente</t>
    </r>
    <r>
      <rPr>
        <sz val="9"/>
        <color rgb="FFFF0000"/>
        <rFont val="Arial"/>
        <family val="2"/>
      </rPr>
      <t xml:space="preserve"> </t>
    </r>
    <r>
      <rPr>
        <sz val="9"/>
        <rFont val="Arial"/>
        <family val="2"/>
      </rPr>
      <t>[02681]</t>
    </r>
  </si>
  <si>
    <r>
      <rPr>
        <sz val="9"/>
        <rFont val="Arial"/>
        <family val="2"/>
      </rPr>
      <t xml:space="preserve">Deducciones doble imposición interna (DT 23ª.1 LIS). DI interna </t>
    </r>
    <r>
      <rPr>
        <sz val="9"/>
        <color rgb="FFFF0000"/>
        <rFont val="Arial"/>
        <family val="2"/>
      </rPr>
      <t>2025</t>
    </r>
    <r>
      <rPr>
        <sz val="9"/>
        <rFont val="Arial"/>
        <family val="2"/>
      </rPr>
      <t>. Deducción generada [00509]</t>
    </r>
  </si>
  <si>
    <r>
      <rPr>
        <sz val="9"/>
        <rFont val="Arial"/>
        <family val="2"/>
      </rPr>
      <t xml:space="preserve">Deducciones doble imposición interna (DT 23ª.1 LIS). DI interna </t>
    </r>
    <r>
      <rPr>
        <sz val="9"/>
        <color rgb="FFFF0000"/>
        <rFont val="Arial"/>
        <family val="2"/>
      </rPr>
      <t>2025</t>
    </r>
    <r>
      <rPr>
        <sz val="9"/>
        <rFont val="Arial"/>
        <family val="2"/>
      </rPr>
      <t>. Aplicado en esta liquidación [00510]</t>
    </r>
  </si>
  <si>
    <r>
      <rPr>
        <sz val="9"/>
        <rFont val="Arial"/>
        <family val="2"/>
      </rPr>
      <t xml:space="preserve">Deducciones doble imposición interna (DT 23ª.1 LIS). DI interna </t>
    </r>
    <r>
      <rPr>
        <sz val="9"/>
        <color rgb="FFFF0000"/>
        <rFont val="Arial"/>
        <family val="2"/>
      </rPr>
      <t>2025</t>
    </r>
    <r>
      <rPr>
        <sz val="9"/>
        <rFont val="Arial"/>
        <family val="2"/>
      </rPr>
      <t>. Pendiente de aplicación en períodos futuros [02017]</t>
    </r>
  </si>
  <si>
    <r>
      <rPr>
        <sz val="9"/>
        <rFont val="Arial"/>
        <family val="2"/>
      </rPr>
      <t xml:space="preserve">Deducciones doble imposición interna (DT 23ª.1 LIS). DI interna ejerc. anteriores: DI interna </t>
    </r>
    <r>
      <rPr>
        <sz val="9"/>
        <color rgb="FFFF0000"/>
        <rFont val="Arial"/>
        <family val="2"/>
      </rPr>
      <t>2024. 2025</t>
    </r>
    <r>
      <rPr>
        <sz val="9"/>
        <rFont val="Arial"/>
        <family val="2"/>
      </rPr>
      <t xml:space="preserve"> deducción pendiente</t>
    </r>
    <r>
      <rPr>
        <sz val="9"/>
        <color rgb="FFFF0000"/>
        <rFont val="Arial"/>
        <family val="2"/>
      </rPr>
      <t xml:space="preserve"> </t>
    </r>
    <r>
      <rPr>
        <sz val="9"/>
        <rFont val="Arial"/>
        <family val="2"/>
      </rPr>
      <t>[02682]</t>
    </r>
  </si>
  <si>
    <r>
      <t xml:space="preserve">Deducciones doble imposición interna (DT 23ª.1 LIS). DI interna ejerc. anteriores: DI interna </t>
    </r>
    <r>
      <rPr>
        <sz val="9"/>
        <color rgb="FFFF0000"/>
        <rFont val="Arial"/>
        <family val="2"/>
      </rPr>
      <t>2024</t>
    </r>
    <r>
      <rPr>
        <sz val="9"/>
        <rFont val="Arial"/>
        <family val="2"/>
      </rPr>
      <t xml:space="preserve">. Pendiente de aplicación en períodos futuros </t>
    </r>
    <r>
      <rPr>
        <sz val="9"/>
        <rFont val="Arial"/>
        <family val="2"/>
      </rPr>
      <t>[02684]</t>
    </r>
  </si>
  <si>
    <r>
      <rPr>
        <sz val="9"/>
        <rFont val="Arial"/>
        <family val="2"/>
      </rPr>
      <t xml:space="preserve">Deducciones doble imposición interna (DT 23ª.1 LIS). DI interna ejerc. anteriores: Total </t>
    </r>
    <r>
      <rPr>
        <sz val="9"/>
        <color rgb="FFFF0000"/>
        <rFont val="Arial"/>
        <family val="2"/>
      </rPr>
      <t>2025</t>
    </r>
    <r>
      <rPr>
        <sz val="9"/>
        <rFont val="Arial"/>
        <family val="2"/>
      </rPr>
      <t xml:space="preserve"> deducción pendiente [02012]</t>
    </r>
  </si>
  <si>
    <r>
      <rPr>
        <sz val="9"/>
        <rFont val="Arial"/>
        <family val="2"/>
      </rPr>
      <t>DEDUCCIONES POR DOBLE IMPOSICIÓN INTERNACIONAL RDLEG 4/2004.</t>
    </r>
    <r>
      <rPr>
        <sz val="9"/>
        <color rgb="FFFF0000"/>
        <rFont val="Arial"/>
        <family val="2"/>
      </rPr>
      <t>2025</t>
    </r>
    <r>
      <rPr>
        <sz val="9"/>
        <rFont val="Arial"/>
        <family val="2"/>
      </rPr>
      <t>: deducción pendiente. Total períodos anteriores [05521]</t>
    </r>
  </si>
  <si>
    <r>
      <rPr>
        <sz val="9"/>
        <rFont val="Arial"/>
        <family val="2"/>
      </rPr>
      <t>DEDUCCIONES POR DOBLE IMPOSICIÓN INTERNACIONAL RDLEG 4/2004.</t>
    </r>
    <r>
      <rPr>
        <sz val="9"/>
        <color rgb="FFFF0000"/>
        <rFont val="Arial"/>
        <family val="2"/>
      </rPr>
      <t>2025</t>
    </r>
    <r>
      <rPr>
        <sz val="9"/>
        <rFont val="Arial"/>
        <family val="2"/>
      </rPr>
      <t>: deducción pendiente. Ejercicio de generación 2014 [05518]</t>
    </r>
  </si>
  <si>
    <r>
      <rPr>
        <sz val="9"/>
        <rFont val="Arial"/>
        <family val="2"/>
      </rPr>
      <t>DEDUCCIONES POR DOBLE IMPOSICIÓN INTERNACIONALRDLEG 4/2004.</t>
    </r>
    <r>
      <rPr>
        <sz val="9"/>
        <color rgb="FFFF0000"/>
        <rFont val="Arial"/>
        <family val="2"/>
      </rPr>
      <t>2025</t>
    </r>
    <r>
      <rPr>
        <sz val="9"/>
        <rFont val="Arial"/>
        <family val="2"/>
      </rPr>
      <t>: deducción pendiente. Ejercicio de generación 2013 [05515]</t>
    </r>
  </si>
  <si>
    <r>
      <rPr>
        <sz val="9"/>
        <rFont val="Arial"/>
        <family val="2"/>
      </rPr>
      <t>DEDUCCIONES POR DOBLE IMPOSICIÓN INTERNACIONALRDLEG 4/2004.</t>
    </r>
    <r>
      <rPr>
        <sz val="9"/>
        <color rgb="FFFF0000"/>
        <rFont val="Arial"/>
        <family val="2"/>
      </rPr>
      <t>2025</t>
    </r>
    <r>
      <rPr>
        <sz val="9"/>
        <rFont val="Arial"/>
        <family val="2"/>
      </rPr>
      <t>: deducción pendiente. Ejercicio de generación 2012 [05512]</t>
    </r>
  </si>
  <si>
    <r>
      <rPr>
        <sz val="9"/>
        <rFont val="Arial"/>
        <family val="2"/>
      </rPr>
      <t>DEDUCCIONES POR DOBLE IMPOSICIÓN INTERNACIONAL RDLEG 4/2004</t>
    </r>
    <r>
      <rPr>
        <sz val="9"/>
        <color rgb="FFFF0000"/>
        <rFont val="Arial"/>
        <family val="2"/>
      </rPr>
      <t>.2025</t>
    </r>
    <r>
      <rPr>
        <sz val="9"/>
        <rFont val="Arial"/>
        <family val="2"/>
      </rPr>
      <t>: deducción pendiente. Ejercicio de generación 2011 [05509]</t>
    </r>
  </si>
  <si>
    <r>
      <rPr>
        <sz val="9"/>
        <rFont val="Arial"/>
        <family val="2"/>
      </rPr>
      <t>DEDUCCIONES POR DOBLE IMPOSICIÓN INTERNACIONAL RDLEG 4/2004.</t>
    </r>
    <r>
      <rPr>
        <sz val="9"/>
        <color rgb="FFFF0000"/>
        <rFont val="Arial"/>
        <family val="2"/>
      </rPr>
      <t>2025</t>
    </r>
    <r>
      <rPr>
        <sz val="9"/>
        <rFont val="Arial"/>
        <family val="2"/>
      </rPr>
      <t>: deducción pendiente. Ejercicio de generación 2010 [05506]</t>
    </r>
  </si>
  <si>
    <r>
      <rPr>
        <sz val="9"/>
        <rFont val="Arial"/>
        <family val="2"/>
      </rPr>
      <t>DEDUCCIONES POR DOBLE IMPOSICIÓN INTERNACIONAL RDLEG 4/2004.</t>
    </r>
    <r>
      <rPr>
        <sz val="9"/>
        <color rgb="FFFF0000"/>
        <rFont val="Arial"/>
        <family val="2"/>
      </rPr>
      <t>2025</t>
    </r>
    <r>
      <rPr>
        <sz val="9"/>
        <rFont val="Arial"/>
        <family val="2"/>
      </rPr>
      <t>: deducción pendiente. Ejercicio de generación 2009 [05503]</t>
    </r>
  </si>
  <si>
    <r>
      <rPr>
        <sz val="9"/>
        <rFont val="Arial"/>
        <family val="2"/>
      </rPr>
      <t>DEDUCCIONES POR DOBLE IMPOSICIÓN INTERNACIONAL RDLEG 4/2004</t>
    </r>
    <r>
      <rPr>
        <sz val="9"/>
        <color rgb="FFFF0000"/>
        <rFont val="Arial"/>
        <family val="2"/>
      </rPr>
      <t xml:space="preserve">.2025: </t>
    </r>
    <r>
      <rPr>
        <sz val="9"/>
        <rFont val="Arial"/>
        <family val="2"/>
      </rPr>
      <t>deducción pendiente. Ejercicio de generación 2008 [05500]</t>
    </r>
  </si>
  <si>
    <r>
      <rPr>
        <sz val="9"/>
        <rFont val="Arial"/>
        <family val="2"/>
      </rPr>
      <t>DEDUCCIONES POR DOBLE IMPOSICIÓN INTERNACIONAL RDLEG 4/2004.</t>
    </r>
    <r>
      <rPr>
        <sz val="9"/>
        <color rgb="FFFF0000"/>
        <rFont val="Arial"/>
        <family val="2"/>
      </rPr>
      <t>2025</t>
    </r>
    <r>
      <rPr>
        <sz val="9"/>
        <rFont val="Arial"/>
        <family val="2"/>
      </rPr>
      <t>: deducción pendiente. Ejercicio de generación 2007 [05497]</t>
    </r>
  </si>
  <si>
    <r>
      <rPr>
        <sz val="9"/>
        <rFont val="Arial"/>
        <family val="2"/>
      </rPr>
      <t>DEDUCCIONES POR DOBLE IMPOSICIÓN INTERNACIONAL RDLEG 4/2004.</t>
    </r>
    <r>
      <rPr>
        <sz val="9"/>
        <color rgb="FFFF0000"/>
        <rFont val="Arial"/>
        <family val="2"/>
      </rPr>
      <t>2025:</t>
    </r>
    <r>
      <rPr>
        <sz val="9"/>
        <rFont val="Arial"/>
        <family val="2"/>
      </rPr>
      <t xml:space="preserve"> deducción pendiente. Ejercicio de generación 2006 [05494]</t>
    </r>
  </si>
  <si>
    <r>
      <rPr>
        <sz val="9"/>
        <rFont val="Arial"/>
        <family val="2"/>
      </rPr>
      <t>DEDUCCIONES POR DOBLE IMPOSICIÓN INTERNACIONAL RDLEG 4/2004.</t>
    </r>
    <r>
      <rPr>
        <sz val="9"/>
        <color rgb="FFFF0000"/>
        <rFont val="Arial"/>
        <family val="2"/>
      </rPr>
      <t>2025:</t>
    </r>
    <r>
      <rPr>
        <sz val="9"/>
        <rFont val="Arial"/>
        <family val="2"/>
      </rPr>
      <t xml:space="preserve"> deducción pendiente. Ejercicio de generación 2005 [05491]</t>
    </r>
  </si>
  <si>
    <r>
      <t>Deducciones doble imposición interna (DT 23ª.1 LIS). DI interna ejerc. anteriores: DI interna 2023.</t>
    </r>
    <r>
      <rPr>
        <sz val="9"/>
        <color rgb="FFFF0000"/>
        <rFont val="Arial"/>
        <family val="2"/>
      </rPr>
      <t xml:space="preserve"> 2025</t>
    </r>
    <r>
      <rPr>
        <sz val="9"/>
        <rFont val="Arial"/>
        <family val="2"/>
      </rPr>
      <t xml:space="preserve"> deducción pendiente [02111]</t>
    </r>
  </si>
  <si>
    <r>
      <t xml:space="preserve">Deducciones doble imposición interna (DT 23ª.1 LIS). DI interna ejerc. anteriores: DI interna </t>
    </r>
    <r>
      <rPr>
        <sz val="9"/>
        <color rgb="FFFF0000"/>
        <rFont val="Arial"/>
        <family val="2"/>
      </rPr>
      <t>2024</t>
    </r>
    <r>
      <rPr>
        <sz val="9"/>
        <rFont val="Arial"/>
        <family val="2"/>
      </rPr>
      <t>. Deducción pendiente. [02642]</t>
    </r>
  </si>
  <si>
    <r>
      <t xml:space="preserve">Deducciones doble imposición interna (DT 23ª.1 LIS). DI interna ejerc. anteriores: DI interna </t>
    </r>
    <r>
      <rPr>
        <sz val="9"/>
        <color rgb="FFFF0000"/>
        <rFont val="Arial"/>
        <family val="2"/>
      </rPr>
      <t>2024</t>
    </r>
    <r>
      <rPr>
        <sz val="9"/>
        <rFont val="Arial"/>
        <family val="2"/>
      </rPr>
      <t xml:space="preserve">. </t>
    </r>
    <r>
      <rPr>
        <sz val="9"/>
        <color rgb="FFFF0000"/>
        <rFont val="Arial"/>
        <family val="2"/>
      </rPr>
      <t>2025</t>
    </r>
    <r>
      <rPr>
        <sz val="9"/>
        <rFont val="Arial"/>
        <family val="2"/>
      </rPr>
      <t xml:space="preserve"> deducción pendiente [02644]</t>
    </r>
  </si>
  <si>
    <r>
      <t xml:space="preserve">Deducciones doble imposición interna (DT 23ª.1 LIS). DI interna ejerc. anteriores: DI interna </t>
    </r>
    <r>
      <rPr>
        <sz val="9"/>
        <color rgb="FFFF0000"/>
        <rFont val="Arial"/>
        <family val="2"/>
      </rPr>
      <t>2024</t>
    </r>
    <r>
      <rPr>
        <sz val="9"/>
        <rFont val="Arial"/>
        <family val="2"/>
      </rPr>
      <t xml:space="preserve"> Aplicado en esta liquidación [02645]</t>
    </r>
  </si>
  <si>
    <r>
      <t xml:space="preserve">Deducciones doble imposición interna (DT 23ª.1 LIS). DI interna ejerc. anteriores: DI interna </t>
    </r>
    <r>
      <rPr>
        <sz val="9"/>
        <color rgb="FFFF0000"/>
        <rFont val="Arial"/>
        <family val="2"/>
      </rPr>
      <t>2024</t>
    </r>
    <r>
      <rPr>
        <sz val="9"/>
        <rFont val="Arial"/>
        <family val="2"/>
      </rPr>
      <t>. Pendiente de aplicación en períodos futuros [02646]</t>
    </r>
  </si>
  <si>
    <t>Deducciones doble imposición interna (DT 23ª.1 LIS). DI interna ejerc. anteriores: DI interna 2025(*). Deducción pendiente. [01550]</t>
  </si>
  <si>
    <t>Deducciones doble imposición interna (DT 23ª.1 LIS). DI interna ejerc. anteriores: DI interna 2025(*). 2025 deducción pendiente [01553]</t>
  </si>
  <si>
    <t>Deducciones doble imposición interna (DT 23ª.1 LIS). DI interna ejerc. anteriores: DI interna 2025(*) Aplicado en esta liquidación [01557]</t>
  </si>
  <si>
    <t>Deducciones doble imposición interna (DT 23ª.1 LIS). DI interna ejerc. anteriores: DI interna 2025(*). Pendiente de aplicación en períodos futuros [01558]</t>
  </si>
  <si>
    <t>Deducciones doble imposición interna (DT  23ª.1 LIS). DI interna ejerc. Anteriores: DI interna 2025(*). 2025 deducción pendiente [01579]</t>
  </si>
  <si>
    <t>Deducciones doble imposición interna (DT  23ª.1 LIS). DI interna ejerc. Anteriores: DI interna 2025(*). Aplicado en esta liquidación [01590]</t>
  </si>
  <si>
    <t>Deducciones doble imposición interna (DT  23ª.1 LIS). DI interna ejerc. Anteriores: DI interna 2025(*). Pendiente de aplicación en períodos futuros [01591]</t>
  </si>
  <si>
    <t>BASES IMPONIBLES INDIVIDUALES DE LAS ENTIDADES DEL GRUPO FISCAL. Importe integrado en el ejercicio (DA19ª LIS) que procede de Bases Imponibles negativas individuales con origen en la entidad. Régimen general. Total (dominante + dependientes) [00031]</t>
  </si>
  <si>
    <t>BASES IMPONIBLES INDIVIDUALES DE LAS ENTIDADES DEL GRUPO FISCAL. Importe integrado en el ejercicio (DA19ª LIS) que procede de Bases Imponibles negativas individuales con origen en la entidad. Régimen especial de buques y empresas navieras de Canarias. Total (dominante + dependientes) [00032]</t>
  </si>
  <si>
    <t>BASES IMPONIBLES INDIVIDUALES DE LAS ENTIDADES DEL GRUPO FISCAL. BI minorada en el 50% de la BI negativa individual del período por actividades. Régimen especial de buques y empresas navieras en Canarias incluidas eliminaciones e incorporaciones correspondientes al mismo(*). Total (dominante + dependientes) [01513]</t>
  </si>
  <si>
    <t>Bases imponibles negativas individuales de las entidades del grupo fiscal (DA 19º LIS). Régimen general. Identificación del importe integrado que procede de entidades excluidas del grupo(***)  [00036]</t>
  </si>
  <si>
    <t>RESERVA DE NIVELACIÓN. Reserva pendiente de dotar. Importe reserva a dotar 2020 [00631]</t>
  </si>
  <si>
    <t>RESERVA DE NIVELACIÓN. Reserva pendiente de dotar. Importe reserva dotada 2020 [00632]</t>
  </si>
  <si>
    <t>RESERVA DE NIVELACIÓN. Reserva pendiente de dotar. Importe reserva pendiente dotación 2020 [00633]</t>
  </si>
  <si>
    <t>RESERVA DE NIVELACIÓN. Reserva pendiente de dotar. Reserva dispuesta 2020 [00732]</t>
  </si>
  <si>
    <t>RESERVA DE CAPITALIZACIÓN. REDUCCIÓN PENDIENTE DE APLICAR. Derecho a reducir la base imponible generado en el período/pendiente de aplicar a principio del período. 2023. [01514]</t>
  </si>
  <si>
    <t>RESERVA DE CAPITALIZACIÓN. REDUCCIÓN PENDIENTE DE APLICAR.Reducción base imponible aplicada.2023 [01515]</t>
  </si>
  <si>
    <t>RESERVA DE NIVELACIÓN. Reducción pendiente de adicionar(**). Importe minoración pendiente de adicionar en el período/pendiente de adicionar a principio del período  2020. [00506]</t>
  </si>
  <si>
    <t>RESERVA DE NIVELACIÓN. Reducción pendiente de adicionar(**). Importe adicionado a base imponible en el período. 2020 [02269]</t>
  </si>
  <si>
    <t>RESERVA DE NIVELACIÓN. Reducción pendiente de adicionar(**). Importe integrado en la declaración por incumplimiento de requisitos. 2020 [02443]</t>
  </si>
  <si>
    <t>Exceso cuota líquida positiva (art. 130.1 y DT 33ª.4 LIS). Exceso cuota líquida positiva pendiente a principio del período/generado en el propio período. 2023. [01541]</t>
  </si>
  <si>
    <t>Exceso cuota líquida positiva (art. 130.1 y DT 33ª.4 LIS). Exceso cuota líquida positiva aplicado en períodos impositivos de 2008 a 2015 (DT 33ª.4 LIS) 2023. [01542]</t>
  </si>
  <si>
    <t>Exceso cuota líquida positiva (art. 130.1 y DT 33ª.4 LIS). Exceso cuota líquida positiva aplicado en períodos impositivos iniciados a partir de 2016 (art. 130.1 párrafo 2º LIS). 2023 [01543]</t>
  </si>
  <si>
    <t>RESERVA DE CAPITALIZACIÓN. REDUCCIÓN PENDIENTE DE APLICAR. IMPUTACIÓN INDIVIDUAL. Derecho a reducir la base imponible generado en el período/pendiente de aplicar a principio del período 2023. [01940]</t>
  </si>
  <si>
    <t>RESERVA DE CAPITALIZACIÓN. REDUCCIÓN PENDIENTE DE APLICAR. IMPUTACIÓN INDIVIDUAL. Reducción base imponible aplicada 2023. [01941]</t>
  </si>
  <si>
    <r>
      <t xml:space="preserve">RESERVA DE NIVELACIÓN. IMPUTACIÓN INDIVIDUAL. Reducción pendiente de adicionar(**). Importe minoración pendiente de adicionar en el período/pendiente de adicionar a principio del período </t>
    </r>
    <r>
      <rPr>
        <sz val="9"/>
        <rFont val="Arial"/>
        <family val="2"/>
      </rPr>
      <t>2020. [00104]</t>
    </r>
  </si>
  <si>
    <r>
      <t xml:space="preserve">RESERVA DE NIVELACIÓN. IMPUTACIÓN INDIVIDUAL. Reducción pendiente de adicionar(**). Importe adicionado a base imponible en el período. </t>
    </r>
    <r>
      <rPr>
        <sz val="9"/>
        <rFont val="Arial"/>
        <family val="2"/>
      </rPr>
      <t>2020 [03874]</t>
    </r>
  </si>
  <si>
    <r>
      <t xml:space="preserve">RESERVA DE NIVELACIÓN. IMPUTACIÓN INDIVIDUAL. Reducción pendiente de adicionar(**). Importe integrado en la declaración por incumplimiento de requisitos. </t>
    </r>
    <r>
      <rPr>
        <sz val="9"/>
        <rFont val="Arial"/>
        <family val="2"/>
      </rPr>
      <t>2020 [04356].</t>
    </r>
  </si>
  <si>
    <r>
      <t xml:space="preserve">RESERVA DE NIVELACIÓN. IMPUTACIÓN INDIVIDUAL. Reserva pendiente de dotar. Importe reserva a dotar </t>
    </r>
    <r>
      <rPr>
        <sz val="9"/>
        <rFont val="Arial"/>
        <family val="2"/>
      </rPr>
      <t>2020. [00143]</t>
    </r>
  </si>
  <si>
    <r>
      <t xml:space="preserve">RESERVA DE NIVELACIÓN. IMPUTACIÓN INDIVIDUAL. Reserva pendiente de dotar. Importe reserva dotada </t>
    </r>
    <r>
      <rPr>
        <sz val="9"/>
        <rFont val="Arial"/>
        <family val="2"/>
      </rPr>
      <t>2020.[00147]</t>
    </r>
  </si>
  <si>
    <r>
      <t xml:space="preserve">RESERVA DE NIVELACIÓN. IMPUTACIÓN INDIVIDUAL. Reserva pendiente de dotar. Importe reserva pendiente dotacion </t>
    </r>
    <r>
      <rPr>
        <sz val="9"/>
        <rFont val="Arial"/>
        <family val="2"/>
      </rPr>
      <t>2020. [00152]</t>
    </r>
  </si>
  <si>
    <r>
      <t xml:space="preserve">RESERVA DE NIVELACIÓN. IMPUTACIÓN INDIVIDUAL. Reserva pendiente de dotar. Reserva dispuesta </t>
    </r>
    <r>
      <rPr>
        <sz val="9"/>
        <rFont val="Arial"/>
        <family val="2"/>
      </rPr>
      <t>2020.[00153]</t>
    </r>
  </si>
  <si>
    <t>Exceso cuota líquida positiva (art. 130.1 y DT 33ª.4 LIS). Exceso cuota líquida positiva pendiente a principio del período/generado en el propio período. Ejercicio de generación. 2023. [02590]</t>
  </si>
  <si>
    <t>Exceso cuota líquida positiva (art. 130.1 y DT 33ª.4 LIS). Exceso cuota líquida positiva aplicado en períodos impositivos de 2008 a 2015 (DT 33ª.4 LIS) Ejercicio de generación. 2023. [02591]</t>
  </si>
  <si>
    <r>
      <t>Exceso cuota líquida positiva (art. 130.1 y DT 33ª.4 LIS). Exceso cuota líquida positiva aplicado en períodos impositivos iniciados a partir de 2016 (art. 130.1 párrafo 2º LIS). Ejercicio de generación</t>
    </r>
    <r>
      <rPr>
        <sz val="9"/>
        <color rgb="FFFF0000"/>
        <rFont val="Arial"/>
        <family val="2"/>
      </rPr>
      <t xml:space="preserve"> </t>
    </r>
    <r>
      <rPr>
        <sz val="9"/>
        <rFont val="Arial"/>
        <family val="2"/>
      </rPr>
      <t>2023. [02592]</t>
    </r>
  </si>
  <si>
    <t>RESERVA DE CAPITALIZACIÓN PENDIENTE DE APLICAR GENERADA PREVIA A LA INCORPORACIÓN AL GRUPO. Pendiente de aplicar a principio del período. Ejercicio de generación 2023 [01296]</t>
  </si>
  <si>
    <t>RESERVA DE CAPITALIZACIÓN PENDIENTE DE APLICAR GENERADA PREVIA A LA INCORPORACIÓN AL GRUPO. Reducción base imponible aplicada. Ejercicio de generación 2023. [01297]</t>
  </si>
  <si>
    <r>
      <t xml:space="preserve">RESERVA DE CAPITALIZACIÓN PENDIENTE DE APLICAR GENERADA PREVIA A LA INCORPORACIÓN AL GRUPO. Pendiente de aplicar a principio del período. Ejercicio de generación </t>
    </r>
    <r>
      <rPr>
        <sz val="9"/>
        <color rgb="FFFF0000"/>
        <rFont val="Arial"/>
        <family val="2"/>
      </rPr>
      <t>2024</t>
    </r>
    <r>
      <rPr>
        <sz val="9"/>
        <rFont val="Arial"/>
        <family val="2"/>
      </rPr>
      <t xml:space="preserve"> [02131]</t>
    </r>
  </si>
  <si>
    <r>
      <t xml:space="preserve">RESERVA DE NIVELACIÓN PENDIENTE DE DOTACIÓN PREVIA A LA INCORPORACIÓN AL GRUPO. Reducción pendiente de adicionar(**). Pendiente de adicionar a principio del período. Ejercicio de generación </t>
    </r>
    <r>
      <rPr>
        <sz val="9"/>
        <rFont val="Arial"/>
        <family val="2"/>
      </rPr>
      <t>2020. [02298]</t>
    </r>
  </si>
  <si>
    <r>
      <t xml:space="preserve">RESERVA DE NIVELACIÓN PENDIENTE DE DOTACIÓN PREVIA A LA INCORPORACIÓN AL GRUPO. Reducción pendiente de adicionar(**). Importe adicionado a base imponible en el período. Ejercicio de generación </t>
    </r>
    <r>
      <rPr>
        <sz val="9"/>
        <rFont val="Arial"/>
        <family val="2"/>
      </rPr>
      <t>2020 [02299]</t>
    </r>
  </si>
  <si>
    <r>
      <t xml:space="preserve">RESERVA DE NIVELACIÓN PENDIENTE DE DOTACIÓN PREVIA A LA INCORPORACIÓN AL GRUPO. Reducción pendiente de adicionar(**). Importe integrado en la declaración por incumplimiento de requisitos. Ejercicio de generación </t>
    </r>
    <r>
      <rPr>
        <sz val="9"/>
        <rFont val="Arial"/>
        <family val="2"/>
      </rPr>
      <t>2020 [02480]</t>
    </r>
  </si>
  <si>
    <r>
      <t xml:space="preserve">RESERVA DE NIVELACIÓN PENDIENTE DE DOTACIÓN PREVIA A LA INCORPORACIÓN AL GRUPO. Reducción pendiente de adicionar(**). Pendiente de adicionar a principio del período. Ejercicio de generación </t>
    </r>
    <r>
      <rPr>
        <sz val="9"/>
        <color rgb="FFFF0000"/>
        <rFont val="Arial"/>
        <family val="2"/>
      </rPr>
      <t>2024</t>
    </r>
    <r>
      <rPr>
        <sz val="9"/>
        <rFont val="Arial"/>
        <family val="2"/>
      </rPr>
      <t>. [02134]</t>
    </r>
  </si>
  <si>
    <r>
      <t xml:space="preserve">RESERVA DE NIVELACIÓN PENDIENTE DE DOTACIÓN PREVIA A LA INCORPORACIÓN AL GRUPO. Reducción pendiente de adicionar(**). Importe adicionado a base imponible en el período. Ejercicio de generación </t>
    </r>
    <r>
      <rPr>
        <sz val="9"/>
        <color rgb="FFFF0000"/>
        <rFont val="Arial"/>
        <family val="2"/>
      </rPr>
      <t>2024</t>
    </r>
    <r>
      <rPr>
        <sz val="9"/>
        <rFont val="Arial"/>
        <family val="2"/>
      </rPr>
      <t>. [02135]</t>
    </r>
  </si>
  <si>
    <r>
      <t xml:space="preserve">RESERVA DE NIVELACIÓN PENDIENTE DE DOTACIÓN PREVIA A LA INCORPORACIÓN AL GRUPO. Reducción pendiente de adicionar(**). Importe integrado en la declaración por incumplimiento de requisitos. Ejercicio de generación </t>
    </r>
    <r>
      <rPr>
        <sz val="9"/>
        <color rgb="FFFF0000"/>
        <rFont val="Arial"/>
        <family val="2"/>
      </rPr>
      <t>2024.</t>
    </r>
    <r>
      <rPr>
        <sz val="9"/>
        <rFont val="Arial"/>
        <family val="2"/>
      </rPr>
      <t xml:space="preserve">  [02136]</t>
    </r>
  </si>
  <si>
    <r>
      <t xml:space="preserve">RESERVA DE NIVELACIÓN PENDIENTE DE DOTACIÓN PREVIA A LA INCORPORACIÓN AL GRUPO. Reducción pendiente de adicionar(**).Importe pendiente de adicionar en períodos futuros. Ejercicio de generación </t>
    </r>
    <r>
      <rPr>
        <sz val="9"/>
        <color rgb="FFFF0000"/>
        <rFont val="Arial"/>
        <family val="2"/>
      </rPr>
      <t>2024</t>
    </r>
    <r>
      <rPr>
        <sz val="9"/>
        <rFont val="Arial"/>
        <family val="2"/>
      </rPr>
      <t>.  [02137]</t>
    </r>
  </si>
  <si>
    <r>
      <t xml:space="preserve">RESERVA DE NIVELACIÓN PENDIENTE DE DOTACIÓN PREVIA A LA INCORPORACIÓN AL GRUPO. Reserva pendiente de dotar. Importe reserva a dotar. Ejercicio de generación </t>
    </r>
    <r>
      <rPr>
        <sz val="9"/>
        <color rgb="FFFF0000"/>
        <rFont val="Arial"/>
        <family val="2"/>
      </rPr>
      <t>2024</t>
    </r>
    <r>
      <rPr>
        <sz val="9"/>
        <rFont val="Arial"/>
        <family val="2"/>
      </rPr>
      <t>.  [02138]</t>
    </r>
  </si>
  <si>
    <r>
      <t>RESERVA DE NIVELACIÓN PENDIENTE DE DOTACIÓN PREVIA A LA INCORPORACIÓN AL GRUPO. Reserva pendiente de dotar. Importe reserva dotada. Ejercicio de generación</t>
    </r>
    <r>
      <rPr>
        <sz val="9"/>
        <color rgb="FFFF0000"/>
        <rFont val="Arial"/>
        <family val="2"/>
      </rPr>
      <t xml:space="preserve"> 2024</t>
    </r>
    <r>
      <rPr>
        <sz val="9"/>
        <rFont val="Arial"/>
        <family val="2"/>
      </rPr>
      <t>.  [02139]</t>
    </r>
  </si>
  <si>
    <r>
      <t xml:space="preserve">RESERVA DE NIVELACIÓN PENDIENTE DE DOTACIÓN PREVIA A LA INCORPORACIÓN AL GRUPO. Reserva pendiente de dotar. Importe reserva pendiente dotación. Ejercicio de generación </t>
    </r>
    <r>
      <rPr>
        <sz val="9"/>
        <color rgb="FFFF0000"/>
        <rFont val="Arial"/>
        <family val="2"/>
      </rPr>
      <t>2024</t>
    </r>
    <r>
      <rPr>
        <sz val="9"/>
        <rFont val="Arial"/>
        <family val="2"/>
      </rPr>
      <t>. [02140]</t>
    </r>
  </si>
  <si>
    <r>
      <t xml:space="preserve">RESERVA DE NIVELACIÓN PENDIENTE DE DOTACIÓN PREVIA A LA INCORPORACIÓN AL GRUPO. Reserva pendiente de dotar. Reserva dispuesta. Ejercicio de generación </t>
    </r>
    <r>
      <rPr>
        <sz val="9"/>
        <color rgb="FFFF0000"/>
        <rFont val="Arial"/>
        <family val="2"/>
      </rPr>
      <t>2024</t>
    </r>
    <r>
      <rPr>
        <sz val="9"/>
        <rFont val="Arial"/>
        <family val="2"/>
      </rPr>
      <t>. [02141]</t>
    </r>
  </si>
  <si>
    <r>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no han cumplido condiciones de deducibilidad fiscal.</t>
    </r>
    <r>
      <rPr>
        <sz val="9"/>
        <color rgb="FFFF0000"/>
        <rFont val="Arial"/>
        <family val="2"/>
      </rPr>
      <t xml:space="preserve"> 2024.</t>
    </r>
    <r>
      <rPr>
        <sz val="9"/>
        <rFont val="Arial"/>
        <family val="2"/>
      </rPr>
      <t xml:space="preserve"> [02142]</t>
    </r>
  </si>
  <si>
    <r>
      <t xml:space="preserve">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a principio del período. Que han cumplido condiciones de deducibilidad fiscal pero no integradas por aplicación límite. </t>
    </r>
    <r>
      <rPr>
        <sz val="9"/>
        <color rgb="FFFF0000"/>
        <rFont val="Arial"/>
        <family val="2"/>
      </rPr>
      <t>2024.</t>
    </r>
    <r>
      <rPr>
        <sz val="9"/>
        <color theme="1"/>
        <rFont val="Arial"/>
        <family val="2"/>
      </rPr>
      <t xml:space="preserve">  [02143]</t>
    </r>
  </si>
  <si>
    <r>
      <t xml:space="preserve">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integradas en esta liquidación. </t>
    </r>
    <r>
      <rPr>
        <sz val="9"/>
        <color rgb="FFFF0000"/>
        <rFont val="Arial"/>
        <family val="2"/>
      </rPr>
      <t>2024.</t>
    </r>
    <r>
      <rPr>
        <sz val="9"/>
        <color theme="1"/>
        <rFont val="Arial"/>
        <family val="2"/>
      </rPr>
      <t xml:space="preserve">  [02144]</t>
    </r>
  </si>
  <si>
    <r>
      <t xml:space="preserve">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aplicadas por la conversión de los activos por impuesto diferido. </t>
    </r>
    <r>
      <rPr>
        <sz val="9"/>
        <color rgb="FFFF0000"/>
        <rFont val="Arial"/>
        <family val="2"/>
      </rPr>
      <t>2024</t>
    </r>
    <r>
      <rPr>
        <sz val="9"/>
        <color theme="1"/>
        <rFont val="Arial"/>
        <family val="2"/>
      </rPr>
      <t>. [02145]</t>
    </r>
  </si>
  <si>
    <r>
      <t xml:space="preserve">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Que no han cumplido condiciones de deducibilidad fiscal. </t>
    </r>
    <r>
      <rPr>
        <sz val="9"/>
        <color rgb="FFFF0000"/>
        <rFont val="Arial"/>
        <family val="2"/>
      </rPr>
      <t>2024</t>
    </r>
    <r>
      <rPr>
        <sz val="9"/>
        <color theme="1"/>
        <rFont val="Arial"/>
        <family val="2"/>
      </rPr>
      <t>.  [02146]</t>
    </r>
  </si>
  <si>
    <r>
      <t>DOTACIONES POR DETERIORO DE CRÉDITOS U OTROS ACTIVOS DERIVADOS DE LAS POSIBLES INSOLVENCIAS DE LOS DEUDORES NO VINCULADOS CON EL CONTRIBUYENTE Y OTRAS DEL ART. 67 d), 74.3 d) y DT 33ª.1 LIS, GENERADOS EN PERÍODOS PREVIOS A SU  CORPORACIÓN AL GRUPO CON POSIBILIDAD DE CONVERSIÓN EN CRÉDITO EXIGIBLE.(**). Dotaciones pendientes de integración en períodos futuros. Quue han cumplido condiciones de deducibilidad fiscal pero no integradas por aplicación límite.</t>
    </r>
    <r>
      <rPr>
        <sz val="9"/>
        <color rgb="FFFF0000"/>
        <rFont val="Arial"/>
        <family val="2"/>
      </rPr>
      <t xml:space="preserve"> 2024</t>
    </r>
    <r>
      <rPr>
        <sz val="9"/>
        <color theme="1"/>
        <rFont val="Arial"/>
        <family val="2"/>
      </rPr>
      <t>.  [02147]</t>
    </r>
  </si>
  <si>
    <r>
      <t xml:space="preserve">Activos por impuesto diferido (AID). Art. 130 LIS. Importe total AID (art. 130.6 a) LIS) pendientes de aplicación a principio del período. Ejercicio de generación </t>
    </r>
    <r>
      <rPr>
        <sz val="9"/>
        <color rgb="FFFF0000"/>
        <rFont val="Arial"/>
        <family val="2"/>
      </rPr>
      <t>2024</t>
    </r>
    <r>
      <rPr>
        <sz val="9"/>
        <rFont val="Arial"/>
        <family val="2"/>
      </rPr>
      <t xml:space="preserve"> [02148]</t>
    </r>
  </si>
  <si>
    <r>
      <t xml:space="preserve">Activos por impuesto diferido (AID). Art. 130 LIS. Cuota líquida positiva. Ejercicio de generación </t>
    </r>
    <r>
      <rPr>
        <sz val="9"/>
        <color rgb="FFFF0000"/>
        <rFont val="Arial"/>
        <family val="2"/>
      </rPr>
      <t>2024</t>
    </r>
    <r>
      <rPr>
        <sz val="9"/>
        <rFont val="Arial"/>
        <family val="2"/>
      </rPr>
      <t>. [02149]</t>
    </r>
  </si>
  <si>
    <r>
      <t xml:space="preserve">Activos por impuesto diferido (AID). Art. 130 LIS. AID pendientes de aplicación a principio del período. Con derecho a conversión  en crédito exigible (art. 130,6 b) LIS). Ejercicio de generación </t>
    </r>
    <r>
      <rPr>
        <sz val="9"/>
        <color rgb="FFFF0000"/>
        <rFont val="Arial"/>
        <family val="2"/>
      </rPr>
      <t>2024</t>
    </r>
    <r>
      <rPr>
        <sz val="9"/>
        <rFont val="Arial"/>
        <family val="2"/>
      </rPr>
      <t xml:space="preserve"> [02150]</t>
    </r>
  </si>
  <si>
    <r>
      <t xml:space="preserve">Activos por impuesto diferido (AID). Art. 130 LIS. AID pendientes de aplicación a principio del período. Con derecho a conversión en crédito exigible por exceso cuota en otros períodos iniciados a partir de 2016 (art. 130.1 y 6 b) LIS). Ejercicio de generación </t>
    </r>
    <r>
      <rPr>
        <sz val="9"/>
        <color rgb="FFFF0000"/>
        <rFont val="Arial"/>
        <family val="2"/>
      </rPr>
      <t>2024</t>
    </r>
    <r>
      <rPr>
        <sz val="9"/>
        <rFont val="Arial"/>
        <family val="2"/>
      </rPr>
      <t>. [02151]</t>
    </r>
  </si>
  <si>
    <r>
      <t xml:space="preserve">Activos por impuesto diferido (AID). Art. 130 LIS. AID pendientes de aplicación a principio del período. Sin derecho a conversión en crédito exigible (art. 130.6 c) LIS). Ejercicio de generación </t>
    </r>
    <r>
      <rPr>
        <sz val="9"/>
        <color rgb="FFFF0000"/>
        <rFont val="Arial"/>
        <family val="2"/>
      </rPr>
      <t>2024</t>
    </r>
    <r>
      <rPr>
        <sz val="9"/>
        <rFont val="Arial"/>
        <family val="2"/>
      </rPr>
      <t xml:space="preserve"> [02152]</t>
    </r>
  </si>
  <si>
    <r>
      <t xml:space="preserve">Activos por impuesto diferido (AID). Art. 130 LIS. AID aplicados en el período (por integración dotaciones en la liquidación y compensación de BI negativas). Ejercicio de generación </t>
    </r>
    <r>
      <rPr>
        <sz val="9"/>
        <color rgb="FFFF0000"/>
        <rFont val="Arial"/>
        <family val="2"/>
      </rPr>
      <t>2024</t>
    </r>
    <r>
      <rPr>
        <sz val="9"/>
        <rFont val="Arial"/>
        <family val="2"/>
      </rPr>
      <t xml:space="preserve"> [02153]</t>
    </r>
  </si>
  <si>
    <r>
      <t xml:space="preserve">Activos por impuesto diferido (AID). Art. 130 LIS. AID convertidos en crédito exigible en el período. Ejercicio de generación </t>
    </r>
    <r>
      <rPr>
        <sz val="9"/>
        <color rgb="FFFF0000"/>
        <rFont val="Arial"/>
        <family val="2"/>
      </rPr>
      <t>2024</t>
    </r>
    <r>
      <rPr>
        <sz val="9"/>
        <rFont val="Arial"/>
        <family val="2"/>
      </rPr>
      <t xml:space="preserve"> [02154]</t>
    </r>
  </si>
  <si>
    <r>
      <t xml:space="preserve">Activos por impuesto diferido (AID). Art. 130 LIS. AID pendientes de aplicación en períodos futuros. Con derecho a conversión en crédito exigible (art. 130.6 b) LIS) Ejercicio de generación </t>
    </r>
    <r>
      <rPr>
        <sz val="9"/>
        <color rgb="FFFF0000"/>
        <rFont val="Arial"/>
        <family val="2"/>
      </rPr>
      <t>2024</t>
    </r>
    <r>
      <rPr>
        <sz val="9"/>
        <rFont val="Arial"/>
        <family val="2"/>
      </rPr>
      <t xml:space="preserve"> [02155]</t>
    </r>
  </si>
  <si>
    <r>
      <t xml:space="preserve">Activos por impuesto diferido (AID). Art. 130 LIS. AID pendientes de aplicación en períodos futuros. Con derecho a conversión en crédito exigible por exceso cuota en otros períodos iniciados a partir de 2016 (art. 130.1 y 6 B) LIS). Ejercicio de generación </t>
    </r>
    <r>
      <rPr>
        <sz val="9"/>
        <color rgb="FFFF0000"/>
        <rFont val="Arial"/>
        <family val="2"/>
      </rPr>
      <t>2024</t>
    </r>
    <r>
      <rPr>
        <sz val="9"/>
        <rFont val="Arial"/>
        <family val="2"/>
      </rPr>
      <t xml:space="preserve"> [02156]</t>
    </r>
  </si>
  <si>
    <r>
      <t>Activos por impuesto diferido (AID). Art. 130 LIS. AID pendientes de aplicación en períodos futuros. Sin derecho a conversión en crédito exigible (art. 130.6Ejercicio de generación</t>
    </r>
    <r>
      <rPr>
        <sz val="9"/>
        <color rgb="FFFF0000"/>
        <rFont val="Arial"/>
        <family val="2"/>
      </rPr>
      <t xml:space="preserve"> 2024</t>
    </r>
    <r>
      <rPr>
        <sz val="9"/>
        <rFont val="Arial"/>
        <family val="2"/>
      </rPr>
      <t xml:space="preserve"> [02157]</t>
    </r>
  </si>
  <si>
    <r>
      <t>Exceso cuota líquida positiva (art. 130.1 y DT 33ª.4 LIS). Exceso cuota líquida positiva pendiente a principio del período. Ejercicio de generación</t>
    </r>
    <r>
      <rPr>
        <sz val="9"/>
        <color rgb="FFFF0000"/>
        <rFont val="Arial"/>
        <family val="2"/>
      </rPr>
      <t>. 2024</t>
    </r>
    <r>
      <rPr>
        <sz val="9"/>
        <rFont val="Arial"/>
        <family val="2"/>
      </rPr>
      <t xml:space="preserve"> [02189].</t>
    </r>
  </si>
  <si>
    <r>
      <t xml:space="preserve">Exceso cuota líquida positiva (art. 130.1 y DT 33ª.4 LIS). Exceso cuota líquida positiva aplicado en períodos impositivos de 2008 a 2015 (DT 33ª.4 LIS). Ejercicio de generación. </t>
    </r>
    <r>
      <rPr>
        <sz val="9"/>
        <color rgb="FFFF0000"/>
        <rFont val="Arial"/>
        <family val="2"/>
      </rPr>
      <t>2024</t>
    </r>
    <r>
      <rPr>
        <sz val="9"/>
        <rFont val="Arial"/>
        <family val="2"/>
      </rPr>
      <t xml:space="preserve"> [02190].</t>
    </r>
  </si>
  <si>
    <r>
      <t xml:space="preserve">Exceso cuota líquida positiva (art. 130.1 y DT 33ª.4 LIS). Exceso cuota líquida positiva aplicado en períodos impositivos iniciados a partir de 2016 (art. 130.1 párrafo 2ª LIS). Ejercicio de generación. </t>
    </r>
    <r>
      <rPr>
        <sz val="9"/>
        <color rgb="FFFF0000"/>
        <rFont val="Arial"/>
        <family val="2"/>
      </rPr>
      <t>2024</t>
    </r>
    <r>
      <rPr>
        <sz val="9"/>
        <rFont val="Arial"/>
        <family val="2"/>
      </rPr>
      <t xml:space="preserve"> [02191].</t>
    </r>
  </si>
  <si>
    <r>
      <t xml:space="preserve">Exceso cuota líquida positiva (art. 130.1 y DT 33ª.4 LIS). Exceso cuota líquida positiva pendiente de aplicación en períodos futuros. Ejercicio de generación. </t>
    </r>
    <r>
      <rPr>
        <sz val="9"/>
        <color rgb="FFFF0000"/>
        <rFont val="Arial"/>
        <family val="2"/>
      </rPr>
      <t>2024</t>
    </r>
    <r>
      <rPr>
        <sz val="9"/>
        <rFont val="Arial"/>
        <family val="2"/>
      </rPr>
      <t xml:space="preserve"> [02192].</t>
    </r>
  </si>
  <si>
    <r>
      <t xml:space="preserve">RESERVA DE CAPITALIZACIÓN PENDIENTE DE APLICAR GENERADA PREVIA A LA INCORPORACIÓN AL GRUPO O, EN SU CASO, AL GRUPO PREVIO (ART. 67 c) LIS). Pendiene de aplicar a principio del período. </t>
    </r>
    <r>
      <rPr>
        <sz val="9"/>
        <color rgb="FFFF0000"/>
        <rFont val="Arial"/>
        <family val="2"/>
      </rPr>
      <t>2024</t>
    </r>
    <r>
      <rPr>
        <sz val="9"/>
        <rFont val="Arial"/>
        <family val="2"/>
      </rPr>
      <t xml:space="preserve"> [00156] </t>
    </r>
  </si>
  <si>
    <r>
      <t xml:space="preserve">RESERVA DE CAPITALIZACIÓN PENDIENTE DE APLICAR GENERADA PREVIA A LA INCORPORACIÓN AL GRUPO O, EN SU CASO, AL GRUPO PREVIO (ART. 67 c) LIS). Reducción base imponible aplicada. </t>
    </r>
    <r>
      <rPr>
        <sz val="9"/>
        <color rgb="FFFF0000"/>
        <rFont val="Arial"/>
        <family val="2"/>
      </rPr>
      <t>2024</t>
    </r>
    <r>
      <rPr>
        <sz val="9"/>
        <rFont val="Arial"/>
        <family val="2"/>
      </rPr>
      <t xml:space="preserve"> [00157] </t>
    </r>
  </si>
  <si>
    <r>
      <rPr>
        <sz val="9"/>
        <rFont val="Arial"/>
        <family val="2"/>
      </rPr>
      <t xml:space="preserve">RESERVA DE CAPITALIZACIÓN PENDIENTE DE APLICAR GENERADA PREVIA A LA INCORPORACIÓN AL GRUPO O, EN SU CASO, AL GRUPO PREVIO (ART. 67 c) LIS). Reducción base imponible pendiente de aplicar en períodos futuros. </t>
    </r>
    <r>
      <rPr>
        <sz val="9"/>
        <color rgb="FFFF0000"/>
        <rFont val="Arial"/>
        <family val="2"/>
      </rPr>
      <t>2024</t>
    </r>
    <r>
      <rPr>
        <sz val="9"/>
        <rFont val="Arial"/>
        <family val="2"/>
      </rPr>
      <t xml:space="preserve"> [00158]</t>
    </r>
  </si>
  <si>
    <r>
      <t xml:space="preserve">RESERVA DE NIVELACIÓN PENDIENTE DE DOTACIÓN PREVIA A LA INCORPORACIÓN AL GRUPO O, EN SU CASO, AL GRUPO PREVIO (ART. 67 f) LIS). Reducción pendiente de adicionar(**). Pendiente de aplicar a principio del período. </t>
    </r>
    <r>
      <rPr>
        <sz val="9"/>
        <color rgb="FFFF0000"/>
        <rFont val="Arial"/>
        <family val="2"/>
      </rPr>
      <t>2024</t>
    </r>
    <r>
      <rPr>
        <sz val="9"/>
        <rFont val="Arial"/>
        <family val="2"/>
      </rPr>
      <t xml:space="preserve"> [00159]. </t>
    </r>
  </si>
  <si>
    <r>
      <t xml:space="preserve">RESERVA DE NIVELACIÓN PENDIENTE DE DOTACIÓN PREVIA A LA INCORPORACIÓN AL GRUPO O, EN SU CASO, AL GRUPO PREVIO (ART. 67 f) LIS). Reducción pendiente de adicionar(**). Importe adicionado a base imponible en el período. </t>
    </r>
    <r>
      <rPr>
        <sz val="9"/>
        <color rgb="FFFF0000"/>
        <rFont val="Arial"/>
        <family val="2"/>
      </rPr>
      <t>2024</t>
    </r>
    <r>
      <rPr>
        <sz val="9"/>
        <rFont val="Arial"/>
        <family val="2"/>
      </rPr>
      <t xml:space="preserve"> [00160]. </t>
    </r>
  </si>
  <si>
    <r>
      <t xml:space="preserve">RESERVA DE NIVELACIÓN PENDIENTE DE DOTACIÓN PREVIA A LA INCORPORACIÓN AL GRUPO O, EN SU CASO, AL GRUPO PREVIO (ART. 67 f) LIS). Reserva pendiente de dotar. Importe reserva a dotar. </t>
    </r>
    <r>
      <rPr>
        <sz val="9"/>
        <color rgb="FFFF0000"/>
        <rFont val="Arial"/>
        <family val="2"/>
      </rPr>
      <t>2024</t>
    </r>
    <r>
      <rPr>
        <sz val="9"/>
        <rFont val="Arial"/>
        <family val="2"/>
      </rPr>
      <t xml:space="preserve"> [00171] </t>
    </r>
  </si>
  <si>
    <r>
      <t>RESERVA DE NIVELACIÓN PENDIENTE DE DOTACIÓN PREVIA A LA INCORPORACIÓN AL GRUPO O, EN SU CASO, AL GRUPO PREVIO (ART. 67 f) LIS). Reserva pendiente de dotar. Importe reserva dotada.</t>
    </r>
    <r>
      <rPr>
        <sz val="9"/>
        <color rgb="FFFF0000"/>
        <rFont val="Arial"/>
        <family val="2"/>
      </rPr>
      <t xml:space="preserve"> 2024</t>
    </r>
    <r>
      <rPr>
        <sz val="9"/>
        <rFont val="Arial"/>
        <family val="2"/>
      </rPr>
      <t xml:space="preserve"> [00172] </t>
    </r>
  </si>
  <si>
    <r>
      <t xml:space="preserve">RESERVA DE NIVELACIÓN PENDIENTE DE DOTACIÓN PREVIA A LA INCORPORACIÓN AL GRUPO O, EN SU CASO, AL GRUPO PREVIO (ART. 67 f) LIS). Reserva pendiente de dotar. Importe reserva pendiente dotación. </t>
    </r>
    <r>
      <rPr>
        <sz val="9"/>
        <color rgb="FFFF0000"/>
        <rFont val="Arial"/>
        <family val="2"/>
      </rPr>
      <t>2024</t>
    </r>
    <r>
      <rPr>
        <sz val="9"/>
        <rFont val="Arial"/>
        <family val="2"/>
      </rPr>
      <t xml:space="preserve"> [00173] </t>
    </r>
  </si>
  <si>
    <r>
      <t xml:space="preserve">RESERVA DE NIVELACIÓN PENDIENTE DE DOTACIÓN PREVIA A LA INCORPORACIÓN AL GRUPO O, EN SU CASO, AL GRUPO PREVIO (ART. 67 f) LIS). Reserva pendiente de dotar. Reserva dispuesta. </t>
    </r>
    <r>
      <rPr>
        <sz val="9"/>
        <color rgb="FFFF0000"/>
        <rFont val="Arial"/>
        <family val="2"/>
      </rPr>
      <t>2024</t>
    </r>
    <r>
      <rPr>
        <sz val="9"/>
        <rFont val="Arial"/>
        <family val="2"/>
      </rPr>
      <t xml:space="preserve"> [00174] </t>
    </r>
  </si>
  <si>
    <r>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no han cumplido condiciones de deducibilidad fiscal. Ejercicio de generación </t>
    </r>
    <r>
      <rPr>
        <sz val="9"/>
        <color rgb="FFFF0000"/>
        <rFont val="Arial"/>
        <family val="2"/>
      </rPr>
      <t>2024</t>
    </r>
    <r>
      <rPr>
        <sz val="9"/>
        <rFont val="Arial"/>
        <family val="2"/>
      </rPr>
      <t xml:space="preserve"> [00175].</t>
    </r>
  </si>
  <si>
    <r>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a principio del período. Que han cumplido condiciones de deducibilidad fiscal pero no integradas por aplicación límite. Ejercicio de generación</t>
    </r>
    <r>
      <rPr>
        <sz val="9"/>
        <color rgb="FFFF0000"/>
        <rFont val="Arial"/>
        <family val="2"/>
      </rPr>
      <t xml:space="preserve"> 2024</t>
    </r>
    <r>
      <rPr>
        <sz val="9"/>
        <rFont val="Arial"/>
        <family val="2"/>
      </rPr>
      <t xml:space="preserve"> [00323]. </t>
    </r>
  </si>
  <si>
    <r>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integradas en esta liquidación. Ejercicio de generación </t>
    </r>
    <r>
      <rPr>
        <sz val="9"/>
        <color rgb="FFFF0000"/>
        <rFont val="Arial"/>
        <family val="2"/>
      </rPr>
      <t>2024</t>
    </r>
    <r>
      <rPr>
        <sz val="9"/>
        <rFont val="Arial"/>
        <family val="2"/>
      </rPr>
      <t xml:space="preserve"> [00324].</t>
    </r>
  </si>
  <si>
    <r>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aplicadas por la conversión de los activos por impuesto diferido. Ejercicio de generación </t>
    </r>
    <r>
      <rPr>
        <sz val="9"/>
        <color rgb="FFFF0000"/>
        <rFont val="Arial"/>
        <family val="2"/>
      </rPr>
      <t>2024</t>
    </r>
    <r>
      <rPr>
        <sz val="9"/>
        <rFont val="Arial"/>
        <family val="2"/>
      </rPr>
      <t xml:space="preserve"> [00325].</t>
    </r>
  </si>
  <si>
    <r>
      <t>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no han cumplido condiciones de deducibilidad fiscal. Ejercicio de generación</t>
    </r>
    <r>
      <rPr>
        <sz val="9"/>
        <color rgb="FFFF0000"/>
        <rFont val="Arial"/>
        <family val="2"/>
      </rPr>
      <t xml:space="preserve"> 2024</t>
    </r>
    <r>
      <rPr>
        <sz val="9"/>
        <rFont val="Arial"/>
        <family val="2"/>
      </rPr>
      <t xml:space="preserve"> [00326].</t>
    </r>
  </si>
  <si>
    <r>
      <t xml:space="preserve">DOTACIONES POR DETERIORO DE CRÉDITOS U OTROS ACTIVOS DERIVADOS DE LAS POSIBLES INSOLVENCIAS DE LOS DEUDORES NO VINCULADOS CON EL CONTRIBUYENTE Y OTRAS DEL ART. 67 d) y DT 33ª.1 LIS, GENERADOS EN PERÍODOS PREVIOS A SU INCORPORACIÓN AL GRUPO O, EN SU CASO, AL GRUPO PREVIO. IMPORTES INTEGRADOS ATRIBUIDOS A LA ENTIDAD CON POSIBILIDAD DE CONVERSIÓN EN CRÉDITO EXIGIBLE(**). Dotaciones pendientes de integración en períodos futuros. Que han cumplido condiciones de deducibilidad fiscal pero no integradas por aplicación límite. Ejercicio de generación </t>
    </r>
    <r>
      <rPr>
        <sz val="9"/>
        <color rgb="FFFF0000"/>
        <rFont val="Arial"/>
        <family val="2"/>
      </rPr>
      <t>2024</t>
    </r>
    <r>
      <rPr>
        <sz val="9"/>
        <rFont val="Arial"/>
        <family val="2"/>
      </rPr>
      <t xml:space="preserve"> [00327].</t>
    </r>
  </si>
  <si>
    <r>
      <t xml:space="preserve">Activos por impuesto diferido (AID). Art. 130 LIS. Importe total AID (art. 130.6 a) LIS) pendientes de aplicación a principio del período. Ejercicio de generación </t>
    </r>
    <r>
      <rPr>
        <sz val="9"/>
        <color rgb="FFFF0000"/>
        <rFont val="Arial"/>
        <family val="2"/>
      </rPr>
      <t>2024</t>
    </r>
    <r>
      <rPr>
        <sz val="9"/>
        <rFont val="Arial"/>
        <family val="2"/>
      </rPr>
      <t xml:space="preserve"> [00328] </t>
    </r>
  </si>
  <si>
    <r>
      <t>Activos por impuesto diferido (AID). Art. 130 LIS. Cuota líquida positiva. Ejercicio de generación</t>
    </r>
    <r>
      <rPr>
        <sz val="9"/>
        <color rgb="FFFF0000"/>
        <rFont val="Arial"/>
        <family val="2"/>
      </rPr>
      <t xml:space="preserve"> 2024</t>
    </r>
    <r>
      <rPr>
        <sz val="9"/>
        <rFont val="Arial"/>
        <family val="2"/>
      </rPr>
      <t xml:space="preserve"> [00329] </t>
    </r>
  </si>
  <si>
    <r>
      <t xml:space="preserve">Activos por impuesto diferido (AID). Art. 130 LIS. AID pendientes de aplicación a principio del período. Con derecho a conversión en crédito exigible (art. 130.6 b) LIS). Ejercicio de generación </t>
    </r>
    <r>
      <rPr>
        <sz val="9"/>
        <color rgb="FFFF0000"/>
        <rFont val="Arial"/>
        <family val="2"/>
      </rPr>
      <t>2024</t>
    </r>
    <r>
      <rPr>
        <sz val="9"/>
        <rFont val="Arial"/>
        <family val="2"/>
      </rPr>
      <t xml:space="preserve"> [00432]</t>
    </r>
  </si>
  <si>
    <r>
      <t xml:space="preserve">Activos por impuesto diferido (AID). Art. 130 LIS. AID pendientes de aplicación a principio del período. Con derecho a conversión en crédito exigible por exceso cuota en otros períodos iniciados a partir de 2016  (art. 130.1 y 6 b) LIS). Ejercicio de generación </t>
    </r>
    <r>
      <rPr>
        <sz val="9"/>
        <color rgb="FFFF0000"/>
        <rFont val="Arial"/>
        <family val="2"/>
      </rPr>
      <t>2024</t>
    </r>
    <r>
      <rPr>
        <sz val="9"/>
        <rFont val="Arial"/>
        <family val="2"/>
      </rPr>
      <t xml:space="preserve"> [00433]</t>
    </r>
  </si>
  <si>
    <r>
      <t xml:space="preserve">Activos por impuesto diferido (AID). Art. 130 LIS. AID pendientes de aplicación a principio del período. Sin derecho a conversión en crédito exigible (art. 130.6c) LIS). Ejercicio de generación </t>
    </r>
    <r>
      <rPr>
        <sz val="9"/>
        <color rgb="FFFF0000"/>
        <rFont val="Arial"/>
        <family val="2"/>
      </rPr>
      <t>2024</t>
    </r>
    <r>
      <rPr>
        <sz val="9"/>
        <rFont val="Arial"/>
        <family val="2"/>
      </rPr>
      <t xml:space="preserve"> [00434] </t>
    </r>
  </si>
  <si>
    <r>
      <t xml:space="preserve">Activos por impuesto diferido (AID). Art. 130 LIS. AID aplicados en el período (por integración dotaciones en la liquidación y compensación de BI negativas). Ejercicio de generación </t>
    </r>
    <r>
      <rPr>
        <sz val="9"/>
        <color rgb="FFFF0000"/>
        <rFont val="Arial"/>
        <family val="2"/>
      </rPr>
      <t>2024</t>
    </r>
    <r>
      <rPr>
        <sz val="9"/>
        <rFont val="Arial"/>
        <family val="2"/>
      </rPr>
      <t xml:space="preserve"> [00435] </t>
    </r>
  </si>
  <si>
    <r>
      <t xml:space="preserve">Activos por impuesto diferido (AID). Art. 130 LIS. AID convertidos en crédito exigible en el período. Ejercicio de generación </t>
    </r>
    <r>
      <rPr>
        <sz val="9"/>
        <color rgb="FFFF0000"/>
        <rFont val="Arial"/>
        <family val="2"/>
      </rPr>
      <t>2024</t>
    </r>
    <r>
      <rPr>
        <sz val="9"/>
        <rFont val="Arial"/>
        <family val="2"/>
      </rPr>
      <t xml:space="preserve"> [00436] </t>
    </r>
  </si>
  <si>
    <r>
      <t xml:space="preserve">Activos por impuesto diferido (AID). Art. 130 LIS. AID pendientes de aplicación en períodos futuros. Con derecho a conversión en crédito exigible (art. 130.6 b) LIS). Ejercicio de generación </t>
    </r>
    <r>
      <rPr>
        <sz val="9"/>
        <color rgb="FFFF0000"/>
        <rFont val="Arial"/>
        <family val="2"/>
      </rPr>
      <t>2024</t>
    </r>
    <r>
      <rPr>
        <sz val="9"/>
        <rFont val="Arial"/>
        <family val="2"/>
      </rPr>
      <t xml:space="preserve"> [00437]</t>
    </r>
  </si>
  <si>
    <r>
      <t xml:space="preserve">Activos por impuesto diferido (AID). Art. 130 LIS. AID pendientes de aplicación en períodos futuros. Con derecho a conversión en crédito exigible por exceso cuota en otros períodos iniciados a partir de 2016(art. 130.1 y 6 b) LIS). Ejercicio de generación </t>
    </r>
    <r>
      <rPr>
        <sz val="9"/>
        <color rgb="FFFF0000"/>
        <rFont val="Arial"/>
        <family val="2"/>
      </rPr>
      <t>2024</t>
    </r>
    <r>
      <rPr>
        <sz val="9"/>
        <rFont val="Arial"/>
        <family val="2"/>
      </rPr>
      <t xml:space="preserve"> [00737] </t>
    </r>
  </si>
  <si>
    <r>
      <t xml:space="preserve">Activos por impuesto diferido (AID). Art. 130 LIS.Sin derecho a conversión en crédito exigible (art. 130.6 c) LIS)  Ejercicio de generación </t>
    </r>
    <r>
      <rPr>
        <sz val="9"/>
        <color rgb="FFFF0000"/>
        <rFont val="Arial"/>
        <family val="2"/>
      </rPr>
      <t>2024</t>
    </r>
    <r>
      <rPr>
        <sz val="9"/>
        <rFont val="Arial"/>
        <family val="2"/>
      </rPr>
      <t xml:space="preserve"> [00738] </t>
    </r>
  </si>
  <si>
    <r>
      <t xml:space="preserve">Exceso cuota líquida positiva (art. 130.1 y DT 33ª.4 LIS). Exceso cuota líquida positiva pendiente a principio del período. Ejercicio de generación </t>
    </r>
    <r>
      <rPr>
        <sz val="9"/>
        <color rgb="FFFF0000"/>
        <rFont val="Arial"/>
        <family val="2"/>
      </rPr>
      <t>2024</t>
    </r>
    <r>
      <rPr>
        <sz val="9"/>
        <color theme="1"/>
        <rFont val="Arial"/>
        <family val="2"/>
      </rPr>
      <t xml:space="preserve"> [00739]</t>
    </r>
  </si>
  <si>
    <r>
      <t xml:space="preserve">Exceso cuota líquida positiva (art. 130.1 y DT 33ª.4 LIS). Exceso cuota líquida positiva aplicado en períodos impositivos de 2008 a 2015 (DT 33ª.4 LIS). Ejercicio de generación </t>
    </r>
    <r>
      <rPr>
        <sz val="9"/>
        <color rgb="FFFF0000"/>
        <rFont val="Arial"/>
        <family val="2"/>
      </rPr>
      <t>2024</t>
    </r>
    <r>
      <rPr>
        <sz val="9"/>
        <color theme="1"/>
        <rFont val="Arial"/>
        <family val="2"/>
      </rPr>
      <t xml:space="preserve"> [00740]</t>
    </r>
  </si>
  <si>
    <r>
      <t xml:space="preserve">Exceso cuota líquida positiva (art. 130.1 y DT 33ª.4 LIS). Exceso cuota líquida positiva aplicado en períodos impositivos iniciados a partir de 2016 (art. 130.1 párrafo 2º LIS). Ejercicio de generación </t>
    </r>
    <r>
      <rPr>
        <sz val="9"/>
        <color rgb="FFFF0000"/>
        <rFont val="Arial"/>
        <family val="2"/>
      </rPr>
      <t>2024</t>
    </r>
    <r>
      <rPr>
        <sz val="9"/>
        <color theme="1"/>
        <rFont val="Arial"/>
        <family val="2"/>
      </rPr>
      <t xml:space="preserve"> [00741]</t>
    </r>
  </si>
  <si>
    <r>
      <t xml:space="preserve">Exceso cuota líquida positiva (art. 130.1 y DT 33ª.4 LIS). Exceso cuota líquida positiva pendiente de aplicación en períodos futuros. Ejercicio de generación </t>
    </r>
    <r>
      <rPr>
        <sz val="9"/>
        <color rgb="FFFF0000"/>
        <rFont val="Arial"/>
        <family val="2"/>
      </rPr>
      <t>2024</t>
    </r>
    <r>
      <rPr>
        <sz val="9"/>
        <color theme="1"/>
        <rFont val="Arial"/>
        <family val="2"/>
      </rPr>
      <t xml:space="preserve"> [00742] </t>
    </r>
  </si>
  <si>
    <r>
      <t xml:space="preserve">RESERVA DE CAPITALIZACIÓN PENDIENTE DE APLICAR GENERADA POR UN GRUPO PREVIO ASUMIDA POR LA ENTIDAD INTEGRANTE DEL MISMO AL INCORPORARSE AL GRUPO (ART. 74.3 c) LIS). Pendiente de aplicar a principio del período. </t>
    </r>
    <r>
      <rPr>
        <sz val="9"/>
        <color rgb="FFFF0000"/>
        <rFont val="Arial"/>
        <family val="2"/>
      </rPr>
      <t>2024</t>
    </r>
    <r>
      <rPr>
        <sz val="9"/>
        <rFont val="Arial"/>
        <family val="2"/>
      </rPr>
      <t xml:space="preserve"> [00746] </t>
    </r>
  </si>
  <si>
    <r>
      <t xml:space="preserve">RESERVA DE CAPITALIZACIÓN PENDIENTE DE APLICAR GENERADA POR UN GRUPO PREVIO ASUMIDA POR LA ENTIDAD INTEGRANTE DEL MISMO AL INCORPORARSE AL GRUPO (ART. 74.3 c) LIS). Reducción base imponible aplicada. </t>
    </r>
    <r>
      <rPr>
        <sz val="9"/>
        <color rgb="FFFF0000"/>
        <rFont val="Arial"/>
        <family val="2"/>
      </rPr>
      <t>2024</t>
    </r>
    <r>
      <rPr>
        <sz val="9"/>
        <rFont val="Arial"/>
        <family val="2"/>
      </rPr>
      <t xml:space="preserve"> [00747] . </t>
    </r>
  </si>
  <si>
    <r>
      <t xml:space="preserve">RESERVA DE CAPITALIZACIÓN PENDIENTE DE APLICAR GENERADA POR UN GRUPO PREVIO ASUMIDA POR LA ENTIDAD INTEGRANTE DEL MISMO AL INCORPORARSE AL GRUPO (ART. 74.3 c) LIS). Reducción base imponible pendiente de aplicar en períodos futuros. </t>
    </r>
    <r>
      <rPr>
        <sz val="9"/>
        <color rgb="FFFF0000"/>
        <rFont val="Arial"/>
        <family val="2"/>
      </rPr>
      <t>2024</t>
    </r>
    <r>
      <rPr>
        <sz val="9"/>
        <rFont val="Arial"/>
        <family val="2"/>
      </rPr>
      <t xml:space="preserve"> [00748] . </t>
    </r>
  </si>
  <si>
    <r>
      <t xml:space="preserve">RESERVA DE NIVELACIÓN PENDIENTE DE DOTACIÓN POR UN GRUPO PREVIO ASUMIDA POR LA ENTIDAD INTEGRANTE DEL MISMO AL INCORPORARSE AL GRUPO (ART. 74.3 f) LIS). Reducción pendiente de adicionar(**). Pendiente de aplicar a principio del período. </t>
    </r>
    <r>
      <rPr>
        <sz val="9"/>
        <color rgb="FFFF0000"/>
        <rFont val="Arial"/>
        <family val="2"/>
      </rPr>
      <t>2024</t>
    </r>
    <r>
      <rPr>
        <sz val="9"/>
        <rFont val="Arial"/>
        <family val="2"/>
      </rPr>
      <t xml:space="preserve"> [00749].</t>
    </r>
  </si>
  <si>
    <r>
      <t xml:space="preserve">RESERVA DE NIVELACIÓN PENDIENTE DE DOTACIÓN POR UN GRUPO PREVIO ASUMIDA POR LA ENTIDAD INTEGRANTE DEL MISMO AL INCORPORARSE AL GRUPO (ART. 74.3 f) LIS). Reducción pendiente de adicionar(**). Importe adicionado a base imponible en el período. </t>
    </r>
    <r>
      <rPr>
        <sz val="9"/>
        <color rgb="FFFF0000"/>
        <rFont val="Arial"/>
        <family val="2"/>
      </rPr>
      <t>2024</t>
    </r>
    <r>
      <rPr>
        <sz val="9"/>
        <rFont val="Arial"/>
        <family val="2"/>
      </rPr>
      <t xml:space="preserve"> [00750]. </t>
    </r>
  </si>
  <si>
    <r>
      <t xml:space="preserve">RESERVA DE NIVELACIÓN PENDIENTE DE DOTACIÓN POR UN GRUPO PREVIO ASUMIDA POR LA ENTIDAD INTEGRANTE DEL MISMO AL INCORPORARSE AL GRUPO (ART. 74.3 f) LIS).Reducción pendiente de adicionar(**). Importe integrado en la declaración por incumplimiento de requisitos. </t>
    </r>
    <r>
      <rPr>
        <sz val="9"/>
        <color rgb="FFFF0000"/>
        <rFont val="Arial"/>
        <family val="2"/>
      </rPr>
      <t xml:space="preserve">2024 </t>
    </r>
    <r>
      <rPr>
        <sz val="9"/>
        <rFont val="Arial"/>
        <family val="2"/>
      </rPr>
      <t>[00751].</t>
    </r>
  </si>
  <si>
    <r>
      <t>RESERVA DE NIVELACIÓN PENDIENTE DE DOTACIÓN POR UN GRUPO PREVIO ASUMIDA POR LA ENTIDAD INTEGRANTE DEL MISMO AL INCORPORARSE AL GRUPO (ART. 74.3 f) LIS). Reducción pendiente de adicionar(**). Importe pendiente de adicionar en períodos futuros.</t>
    </r>
    <r>
      <rPr>
        <sz val="9"/>
        <color rgb="FFFF0000"/>
        <rFont val="Arial"/>
        <family val="2"/>
      </rPr>
      <t xml:space="preserve"> 2024</t>
    </r>
    <r>
      <rPr>
        <sz val="9"/>
        <rFont val="Arial"/>
        <family val="2"/>
      </rPr>
      <t xml:space="preserve"> [00786]. </t>
    </r>
  </si>
  <si>
    <r>
      <t xml:space="preserve">RESERVA DE NIVELACIÓN PENDIENTE DE DOTACIÓN POR UN GRUPO PREVIO ASUMIDA POR LA ENTIDAD INTEGRANTE DEL MISMO AL INCORPORARSE AL GRUPO (ART. 74.3 f) LIS). Reserva pendiente de dotar. Importe reserva a dotar. </t>
    </r>
    <r>
      <rPr>
        <sz val="9"/>
        <color rgb="FFFF0000"/>
        <rFont val="Arial"/>
        <family val="2"/>
      </rPr>
      <t>2024</t>
    </r>
    <r>
      <rPr>
        <sz val="9"/>
        <rFont val="Arial"/>
        <family val="2"/>
      </rPr>
      <t xml:space="preserve"> [00787]. </t>
    </r>
  </si>
  <si>
    <r>
      <t xml:space="preserve">RESERVA DE NIVELACIÓN PENDIENTE DE DOTACIÓN POR UN GRUPO PREVIO ASUMIDA POR LA ENTIDAD INTEGRANTE DEL MISMO AL INCORPORARSE AL GRUPO (ART. 74.3 f) LIS). Reserva pendiente de dotar. Importe reserva dotada. </t>
    </r>
    <r>
      <rPr>
        <sz val="9"/>
        <color rgb="FFFF0000"/>
        <rFont val="Arial"/>
        <family val="2"/>
      </rPr>
      <t>2024</t>
    </r>
    <r>
      <rPr>
        <sz val="9"/>
        <rFont val="Arial"/>
        <family val="2"/>
      </rPr>
      <t xml:space="preserve"> [00788]. </t>
    </r>
  </si>
  <si>
    <r>
      <t xml:space="preserve">RESERVA DE NIVELACIÓN PENDIENTE DE DOTACIÓN POR UN GRUPO PREVIO ASUMIDA POR LA ENTIDAD INTEGRANTE DEL MISMO AL INCORPORARSE AL GRUPO (ART. 74.3 f) LIS). Reserva pendiente de dotar. Importe reserva pendiente dotación. </t>
    </r>
    <r>
      <rPr>
        <sz val="9"/>
        <color rgb="FFFF0000"/>
        <rFont val="Arial"/>
        <family val="2"/>
      </rPr>
      <t>2024</t>
    </r>
    <r>
      <rPr>
        <sz val="9"/>
        <rFont val="Arial"/>
        <family val="2"/>
      </rPr>
      <t xml:space="preserve"> [00789]. </t>
    </r>
  </si>
  <si>
    <r>
      <t>RESERVA DE NIVELACIÓN PENDIENTE DE DOTACIÓN POR UN GRUPO PREVIO ASUMIDA POR LA ENTIDAD INTEGRANTE DEL MISMO AL INCORPORARSE AL GRUPO (ART. 74.3 f) LIS). Reserva pendiente de dotar. Reserva dispuesta.</t>
    </r>
    <r>
      <rPr>
        <sz val="9"/>
        <color rgb="FFFF0000"/>
        <rFont val="Arial"/>
        <family val="2"/>
      </rPr>
      <t xml:space="preserve"> 2024</t>
    </r>
    <r>
      <rPr>
        <sz val="9"/>
        <rFont val="Arial"/>
        <family val="2"/>
      </rPr>
      <t xml:space="preserve"> [00790].  </t>
    </r>
  </si>
  <si>
    <r>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no han cumplido condiciones de deducibilidad fiscal. Ejercicio de generación </t>
    </r>
    <r>
      <rPr>
        <sz val="9"/>
        <color rgb="FFFF0000"/>
        <rFont val="Arial"/>
        <family val="2"/>
      </rPr>
      <t>2024</t>
    </r>
    <r>
      <rPr>
        <sz val="9"/>
        <rFont val="Arial"/>
        <family val="2"/>
      </rPr>
      <t xml:space="preserve"> [00791]. </t>
    </r>
  </si>
  <si>
    <r>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han cumplido condiciones de deducibilidad fiscal pero no integradas por aplicación límite. Ejercicio de generación </t>
    </r>
    <r>
      <rPr>
        <sz val="9"/>
        <color rgb="FFFF0000"/>
        <rFont val="Arial"/>
        <family val="2"/>
      </rPr>
      <t>2024</t>
    </r>
    <r>
      <rPr>
        <sz val="9"/>
        <rFont val="Arial"/>
        <family val="2"/>
      </rPr>
      <t xml:space="preserve"> [00862].</t>
    </r>
  </si>
  <si>
    <r>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en períodos futuros. Que no han cumplido condiciones de deducibilidad fiscal. Ejercicio de generación </t>
    </r>
    <r>
      <rPr>
        <sz val="9"/>
        <color rgb="FFFF0000"/>
        <rFont val="Arial"/>
        <family val="2"/>
      </rPr>
      <t>2024</t>
    </r>
    <r>
      <rPr>
        <sz val="9"/>
        <rFont val="Arial"/>
        <family val="2"/>
      </rPr>
      <t xml:space="preserve"> [00861].</t>
    </r>
  </si>
  <si>
    <r>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aplicadas por la conversión de los activos por impuesto diferido. Ejercicio de generación </t>
    </r>
    <r>
      <rPr>
        <sz val="9"/>
        <color rgb="FFFF0000"/>
        <rFont val="Arial"/>
        <family val="2"/>
      </rPr>
      <t>2024</t>
    </r>
    <r>
      <rPr>
        <sz val="9"/>
        <rFont val="Arial"/>
        <family val="2"/>
      </rPr>
      <t xml:space="preserve"> [00860]. </t>
    </r>
  </si>
  <si>
    <r>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integradas en esta liquidación. Ejercicio de generación </t>
    </r>
    <r>
      <rPr>
        <sz val="9"/>
        <color rgb="FFFF0000"/>
        <rFont val="Arial"/>
        <family val="2"/>
      </rPr>
      <t>2024</t>
    </r>
    <r>
      <rPr>
        <sz val="9"/>
        <rFont val="Arial"/>
        <family val="2"/>
      </rPr>
      <t xml:space="preserve"> [00859].</t>
    </r>
  </si>
  <si>
    <r>
      <t xml:space="preserve">DOTACIONES POR DETERIORO DE CRÉDITOS U OTROS ACTIVOS DERIVADOS DE LAS POSIBLES INSOLVENCIAS DE LOS DEUDORES NO VINCULADOS CON EL CONTRIBUYENTE Y OTRAS DEL ART. 74.3 d) y DT 33ª.1 LIS, GENERADOS EN PERÍODOS ANTERIORES POR UN GRUPO PREVIO, ASUMIDAS POR LA ENTIDAD INTEGRANTE DEL MISMO AL INCORPORARSE AL GRUPO. IMPORTES INTEGRADOS ATRIBUIDOS A LA ENTIDAD DE UN GRUPO PREVIO CON POSIBILIDAD DE CONVERSIÓN EN CRÉDITO EXIGIBLE(**). Dotaciones pendientes de integración a principio del período. Que han cumplido condiciones de deducibilidad fiscal no integradas por aplicación límite. Ejercicio de generación </t>
    </r>
    <r>
      <rPr>
        <sz val="9"/>
        <color rgb="FFFF0000"/>
        <rFont val="Arial"/>
        <family val="2"/>
      </rPr>
      <t>2024</t>
    </r>
    <r>
      <rPr>
        <sz val="9"/>
        <rFont val="Arial"/>
        <family val="2"/>
      </rPr>
      <t xml:space="preserve"> [00858].</t>
    </r>
  </si>
  <si>
    <r>
      <t xml:space="preserve">Activos por impuesto diferido (AID). Art. 130 LIS.  Importe total AID (art. 130,6 a) LIS pendientes de aplicación a principio del período. Ejercicio de generación. </t>
    </r>
    <r>
      <rPr>
        <sz val="9"/>
        <color rgb="FFFF0000"/>
        <rFont val="Arial"/>
        <family val="2"/>
      </rPr>
      <t>2024</t>
    </r>
    <r>
      <rPr>
        <sz val="9"/>
        <rFont val="Arial"/>
        <family val="2"/>
      </rPr>
      <t xml:space="preserve"> [00863] </t>
    </r>
  </si>
  <si>
    <r>
      <t>Activos por impuesto diferido (AID). Art. 130 LIS.  Cuota líquida positiva. Ejercicio de generación</t>
    </r>
    <r>
      <rPr>
        <sz val="9"/>
        <color rgb="FFFF0000"/>
        <rFont val="Arial"/>
        <family val="2"/>
      </rPr>
      <t xml:space="preserve"> 2024 </t>
    </r>
    <r>
      <rPr>
        <sz val="9"/>
        <rFont val="Arial"/>
        <family val="2"/>
      </rPr>
      <t>[00864]</t>
    </r>
  </si>
  <si>
    <r>
      <t xml:space="preserve">Activos por impuesto diferido (AID). Art. 130 LIS.AID pendientes de aplicación a principio del período. Con derecho a conversión en crédito exigible (art. 130,6 b) LIS). Ejercicio de generación </t>
    </r>
    <r>
      <rPr>
        <sz val="9"/>
        <color rgb="FFFF0000"/>
        <rFont val="Arial"/>
        <family val="2"/>
      </rPr>
      <t>2024</t>
    </r>
    <r>
      <rPr>
        <sz val="9"/>
        <rFont val="Arial"/>
        <family val="2"/>
      </rPr>
      <t xml:space="preserve"> [00968] </t>
    </r>
  </si>
  <si>
    <r>
      <t xml:space="preserve">Activos por impuesto diferido (AID). Art. 130 LIS. AID pendientes de aplicación a principio del período. Con derecho a conversión en crédito exigible por exceso cuota en otros períodos iniciados a partir de 2016 (art. 130.1 y 6 b) LIS). Ejercicio de generación </t>
    </r>
    <r>
      <rPr>
        <sz val="9"/>
        <color rgb="FFFF0000"/>
        <rFont val="Arial"/>
        <family val="2"/>
      </rPr>
      <t xml:space="preserve">2024 </t>
    </r>
    <r>
      <rPr>
        <sz val="9"/>
        <rFont val="Arial"/>
        <family val="2"/>
      </rPr>
      <t xml:space="preserve">[00969] </t>
    </r>
  </si>
  <si>
    <r>
      <t xml:space="preserve">Activos por impuesto diferido (AID). Art. 130 LIS.  AID pendientes de aplicación a principio del período. Sin derecho a conversión en crédito exigible (art. 130.6 c) LIS). Ejercicio de generación </t>
    </r>
    <r>
      <rPr>
        <sz val="9"/>
        <color rgb="FFFF0000"/>
        <rFont val="Arial"/>
        <family val="2"/>
      </rPr>
      <t>2024</t>
    </r>
    <r>
      <rPr>
        <sz val="9"/>
        <rFont val="Arial"/>
        <family val="2"/>
      </rPr>
      <t xml:space="preserve"> [00970]</t>
    </r>
  </si>
  <si>
    <r>
      <t xml:space="preserve">Activos por impuesto diferido (AID). Art. 130 LIS. AID aplicados en el período (por integración dotaciones en la liquidación y compensación de BI negativas). Ejercicio de generación </t>
    </r>
    <r>
      <rPr>
        <sz val="9"/>
        <color rgb="FFFF0000"/>
        <rFont val="Arial"/>
        <family val="2"/>
      </rPr>
      <t>2024</t>
    </r>
    <r>
      <rPr>
        <sz val="9"/>
        <rFont val="Arial"/>
        <family val="2"/>
      </rPr>
      <t xml:space="preserve"> [00971] </t>
    </r>
  </si>
  <si>
    <r>
      <t xml:space="preserve">Activos por impuesto diferido (AID). Art. 130 LIS. AID convertidos en crédito exigible en el período. Ejercicio de generación </t>
    </r>
    <r>
      <rPr>
        <sz val="9"/>
        <color rgb="FFFF0000"/>
        <rFont val="Arial"/>
        <family val="2"/>
      </rPr>
      <t>2024</t>
    </r>
    <r>
      <rPr>
        <sz val="9"/>
        <rFont val="Arial"/>
        <family val="2"/>
      </rPr>
      <t xml:space="preserve"> [00972] </t>
    </r>
  </si>
  <si>
    <r>
      <t xml:space="preserve">tivos por impuesto diferido (AID). Art. 130 LIS. AID pendientes de aplicación en períodos futuros. Con derecho a conversión en crédito exigible (art. 130.6 b) LIS). Ejercicio de generación </t>
    </r>
    <r>
      <rPr>
        <sz val="9"/>
        <color rgb="FFFF0000"/>
        <rFont val="Arial"/>
        <family val="2"/>
      </rPr>
      <t>2024</t>
    </r>
    <r>
      <rPr>
        <sz val="9"/>
        <rFont val="Arial"/>
        <family val="2"/>
      </rPr>
      <t xml:space="preserve"> [00973] </t>
    </r>
  </si>
  <si>
    <r>
      <t>Activos por impuesto diferido (AID). Art. 130 LIS. AID pendientes de aplicación en períodos futuros. Con derecho a conversión en crédito exigible por exceso cuota en otros períodos iniciados a partir de 2016 (art. 130.1 y 6 b) LIS). Ejercicio de generación</t>
    </r>
    <r>
      <rPr>
        <sz val="9"/>
        <color rgb="FFFF0000"/>
        <rFont val="Arial"/>
        <family val="2"/>
      </rPr>
      <t xml:space="preserve"> 2024</t>
    </r>
    <r>
      <rPr>
        <sz val="9"/>
        <rFont val="Arial"/>
        <family val="2"/>
      </rPr>
      <t xml:space="preserve"> [01435] </t>
    </r>
  </si>
  <si>
    <r>
      <t xml:space="preserve">Activos por impuesto diferido (AID). Art. 130 LIS. AID pendientes de aplicación en períodos futuros. Sin derecho a conversión en crédito exigible (art. 130.6 c) LIS). Ejercicio de generación </t>
    </r>
    <r>
      <rPr>
        <sz val="9"/>
        <color rgb="FFFF0000"/>
        <rFont val="Arial"/>
        <family val="2"/>
      </rPr>
      <t>2024</t>
    </r>
    <r>
      <rPr>
        <sz val="9"/>
        <rFont val="Arial"/>
        <family val="2"/>
      </rPr>
      <t xml:space="preserve"> [01436] </t>
    </r>
  </si>
  <si>
    <r>
      <t xml:space="preserve">Exceso cuota líquida positiva (art. 130.1 y DT 33ª.4 LIS). Exceso cuota líquida positiva pendiente a principio del período. Ejercicio de generación </t>
    </r>
    <r>
      <rPr>
        <sz val="9"/>
        <color rgb="FFFF0000"/>
        <rFont val="Arial"/>
        <family val="2"/>
      </rPr>
      <t>2024</t>
    </r>
    <r>
      <rPr>
        <sz val="9"/>
        <rFont val="Arial"/>
        <family val="2"/>
      </rPr>
      <t xml:space="preserve"> [01437] </t>
    </r>
  </si>
  <si>
    <r>
      <t xml:space="preserve">Exceso cuota líquida positiva (art. 130.1 y DT 33ª.4 LIS). Exceso cuota líquida positiva aplicado en períodos impositivos de 2008 a 2015 (DT 33ª.4 LIS). Ejercicio de generación </t>
    </r>
    <r>
      <rPr>
        <sz val="9"/>
        <color rgb="FFFF0000"/>
        <rFont val="Arial"/>
        <family val="2"/>
      </rPr>
      <t xml:space="preserve">2024 </t>
    </r>
    <r>
      <rPr>
        <sz val="9"/>
        <rFont val="Arial"/>
        <family val="2"/>
      </rPr>
      <t xml:space="preserve">[01438] </t>
    </r>
  </si>
  <si>
    <r>
      <t xml:space="preserve">Exceso cuota líquida positiva (art. 130.1 y DT 33ª.4 LIS). Exceso cuota líquida positiva aplicado en períodos impositivos iniciados a partir de 2016 (art. 130.1 párrafo 2º LIS). Ejercicio de generación </t>
    </r>
    <r>
      <rPr>
        <sz val="9"/>
        <color rgb="FFFF0000"/>
        <rFont val="Arial"/>
        <family val="2"/>
      </rPr>
      <t>2024</t>
    </r>
    <r>
      <rPr>
        <sz val="9"/>
        <rFont val="Arial"/>
        <family val="2"/>
      </rPr>
      <t xml:space="preserve"> [01439]</t>
    </r>
  </si>
  <si>
    <t xml:space="preserve">Exceso cuota líquida positiva (art. 130.1 y DT 33ª.4 LIS). Exceso cuota líquida positiva pendiente a principio del período. Ejercicio de generación 2025(*) [00759] </t>
  </si>
  <si>
    <t xml:space="preserve">Exceso cuota líquida positiva (art. 130.1 y DT 33ª.4 LIS). Exceso cuota líquida positiva aplicado en períodos impositivos de 2008 a 2015 (DT 33ª.4 LIS). Ejercicio de generación 2025(*) [00760] </t>
  </si>
  <si>
    <t>Exceso cuota líquida positiva (art. 130.1 y DT 33ª.4 LIS). Exceso cuota líquida positiva aplicado en períodos impositivos iniciados a partir de 2016 (art. 130.1 párrafo 2º LIS). Ejercicio de generación 2025(*) [00777]</t>
  </si>
  <si>
    <t xml:space="preserve">Exceso cuota líquida positiva (art. 130.1 y DT 33ª.4 LIS). Exceso cuota líquida positiva pendiente de aplicación en períodos futuros. Ejercicio de generación 2025(*) [00778] </t>
  </si>
  <si>
    <r>
      <t xml:space="preserve">LIMITACIÓN EN LA DEDUCIBILIDAD DE GASTOS FINANCIEROS NETOS. GASTOS FINANCIEROS PENDIENTES DE DEDUCIR. Ejercicio de generación  </t>
    </r>
    <r>
      <rPr>
        <sz val="9"/>
        <color rgb="FFFF0000"/>
        <rFont val="Arial"/>
        <family val="2"/>
      </rPr>
      <t>2025(*)</t>
    </r>
    <r>
      <rPr>
        <sz val="9"/>
        <rFont val="Arial"/>
        <family val="2"/>
      </rPr>
      <t>. Aplicado en esta  liquidación. [02235]</t>
    </r>
  </si>
  <si>
    <r>
      <t xml:space="preserve">LIMITACIÓN EN LA DEDUCIBILIDAD DE GASTOS FINANCIEROS NETOS. GASTOS FINANCIEROS PENDIENTES DE DEDUCIR. Ejercicio de generación  </t>
    </r>
    <r>
      <rPr>
        <sz val="9"/>
        <color rgb="FFFF0000"/>
        <rFont val="Arial"/>
        <family val="2"/>
      </rPr>
      <t>2025(*)</t>
    </r>
    <r>
      <rPr>
        <sz val="9"/>
        <rFont val="Arial"/>
        <family val="2"/>
      </rPr>
      <t>. Pendiente de aplicación en períodos futuros. Por límite 16.5, 67 b) o 83 LIS [02236]</t>
    </r>
  </si>
  <si>
    <r>
      <t xml:space="preserve">LIMITACIÓN EN LA DEDUCIBILIDAD DE GASTOS FINANCIEROS NETOS. GASTOS FINANCIEROS PENDIENTES DE DEDUCIR. Ejercicio de generación </t>
    </r>
    <r>
      <rPr>
        <sz val="9"/>
        <color rgb="FFFF0000"/>
        <rFont val="Arial"/>
        <family val="2"/>
      </rPr>
      <t xml:space="preserve"> 2025(*).</t>
    </r>
    <r>
      <rPr>
        <sz val="9"/>
        <rFont val="Arial"/>
        <family val="2"/>
      </rPr>
      <t xml:space="preserve"> Pendiente de aplicación en períodos futuros. Resto.  [02237]</t>
    </r>
  </si>
  <si>
    <r>
      <t xml:space="preserve">LÍMITE DE DEDUCIBILIDAD DE GASTOS FINANCIEROS NETOS. DISTRIBUCIÓN INDIVIDUAL DEL SALDO PENDIENTE DEL GRUPO.Ejercicio de generación. </t>
    </r>
    <r>
      <rPr>
        <sz val="9"/>
        <color rgb="FFFF0000"/>
        <rFont val="Arial"/>
        <family val="2"/>
      </rPr>
      <t>2025(*</t>
    </r>
    <r>
      <rPr>
        <sz val="9"/>
        <rFont val="Arial"/>
        <family val="2"/>
      </rPr>
      <t>). Aplicado en esta liquidación. [02361]</t>
    </r>
  </si>
  <si>
    <r>
      <t xml:space="preserve">LÍMITE DE DEDUCIBILIDAD DE GASTOS FINANCIEROS NETOS. DISTRIBUCIÓN INDIVIDUAL DEL SALDO PENDIENTE DEL GRUPO.Ejercicio de generación. </t>
    </r>
    <r>
      <rPr>
        <sz val="9"/>
        <color rgb="FFFF0000"/>
        <rFont val="Arial"/>
        <family val="2"/>
      </rPr>
      <t>2025(*).</t>
    </r>
    <r>
      <rPr>
        <sz val="9"/>
        <rFont val="Arial"/>
        <family val="2"/>
      </rPr>
      <t xml:space="preserve"> Pendiente de aplicación en períodos futuros. Por límite 16.5, 67 b) o 83 LIS. [02504]</t>
    </r>
  </si>
  <si>
    <r>
      <t xml:space="preserve">LÍMITE DE DEDUCIBILIDAD DE GASTOS FINANCIEROS NETOS. DISTRIBUCIÓN INDIVIDUAL DEL SALDO PENDIENTE DEL GRUPO.Ejercicio de generación. </t>
    </r>
    <r>
      <rPr>
        <sz val="9"/>
        <color rgb="FFFF0000"/>
        <rFont val="Arial"/>
        <family val="2"/>
      </rPr>
      <t>2025(*)</t>
    </r>
    <r>
      <rPr>
        <sz val="9"/>
        <rFont val="Arial"/>
        <family val="2"/>
      </rPr>
      <t>. Pendiente de aplicación en períodos futuros. Resto.  [02505]</t>
    </r>
  </si>
  <si>
    <r>
      <t xml:space="preserve">PENDIENTE DE ADICIÓN POR LÍMITE BENEFICIO OPERATIVO NO APLICADO. DISTRIBUCIÓN INDIVIDUAL DEL SALDO PENDIENTE DE ADICIÓN DEL GRUPO (**). Ejercicio de generación. </t>
    </r>
    <r>
      <rPr>
        <sz val="9"/>
        <rFont val="Arial"/>
        <family val="2"/>
      </rPr>
      <t>2020. Pendiente de aplicación a principio del período/generado en el propio período [00833]</t>
    </r>
  </si>
  <si>
    <r>
      <t xml:space="preserve">PENDIENTE DE ADICIÓN POR LÍMITE BENEFICIO OPERATIVO NO APLICADO. DISTRIBUCIÓN INDIVIDUAL DEL SALDO PENDIENTE DE ADICIÓN DEL GRUPO (**). Ejercicio de generación. </t>
    </r>
    <r>
      <rPr>
        <sz val="9"/>
        <rFont val="Arial"/>
        <family val="2"/>
      </rPr>
      <t>2020. Aplicado en esta liquidación [00843]</t>
    </r>
  </si>
  <si>
    <r>
      <t xml:space="preserve">PENDIENTES DE ADICIÓN POR LÍMITE BENEFICIO OPERATIVO NO APLICADO DE LAS ENTIDADES EN PERIODOS ANTERIORES A SU INCORPORACIÓN AL GRUPO. Ejercicio de generación. Ejercicio de generación </t>
    </r>
    <r>
      <rPr>
        <sz val="9"/>
        <rFont val="Arial"/>
        <family val="2"/>
      </rPr>
      <t>2020. Pendiente de aplicación a principio del período [02350]</t>
    </r>
  </si>
  <si>
    <r>
      <t xml:space="preserve">PENDIENTES DE ADICIÓN POR LÍMITE BENEFICIO OPERATIVO NO APLICADO DE LAS ENTIDADES EN PERIODOS ANTERIORES A SU INCORPORACIÓN AL GRUPO. Ejercicio de generación. Ejercicio de generación </t>
    </r>
    <r>
      <rPr>
        <sz val="9"/>
        <rFont val="Arial"/>
        <family val="2"/>
      </rPr>
      <t>2020. Aplicado en esta liquidación [02351]</t>
    </r>
  </si>
  <si>
    <r>
      <t xml:space="preserve">Deducciones doble imposición internacional LIS. DI internacional períodos anteriores: Total. </t>
    </r>
    <r>
      <rPr>
        <sz val="9"/>
        <color rgb="FFFF0000"/>
        <rFont val="Arial"/>
        <family val="2"/>
      </rPr>
      <t>2025</t>
    </r>
    <r>
      <rPr>
        <sz val="9"/>
        <rFont val="Arial"/>
        <family val="2"/>
      </rPr>
      <t xml:space="preserve"> deducción pendiente [03250]</t>
    </r>
  </si>
  <si>
    <t>Deducciones doble imposición internacional LIS. DI internacional períodos anteriores: DI internacional 2025(*).  deducción pendiente [01559]</t>
  </si>
  <si>
    <t>Deducciones doble imposición internacional LIS. DI internacional períodos anteriores: DI internacional 2025(*).  2024 deducción pendiente [01574]</t>
  </si>
  <si>
    <t>Deducciones doble imposición internacional LIS. DI internacional períodos anteriores: DI internacional 2025(*). Aplicado en esta liquidación [01575]</t>
  </si>
  <si>
    <t>Deducciones doble imposición internacional LIS. DI internacional períodos anteriores: DI internacional 2025(*). Pendiente de aplicación períodos futuros [01576]</t>
  </si>
  <si>
    <r>
      <t xml:space="preserve">Deducciones doble imposición internacional LIS. DI internacional períodos anteriores. DI internacional 2016. </t>
    </r>
    <r>
      <rPr>
        <sz val="9"/>
        <color rgb="FFFF0000"/>
        <rFont val="Arial"/>
        <family val="2"/>
      </rPr>
      <t>2025</t>
    </r>
    <r>
      <rPr>
        <sz val="9"/>
        <color theme="1"/>
        <rFont val="Arial"/>
        <family val="2"/>
      </rPr>
      <t>: deducción pendiente [02023]</t>
    </r>
  </si>
  <si>
    <r>
      <t xml:space="preserve">Deducciones doble imposición internacional LIS. DI internacional períodos anteriores. DI internacional 2017. </t>
    </r>
    <r>
      <rPr>
        <sz val="9"/>
        <color rgb="FFFF0000"/>
        <rFont val="Arial"/>
        <family val="2"/>
      </rPr>
      <t>2025</t>
    </r>
    <r>
      <rPr>
        <sz val="9"/>
        <color theme="1"/>
        <rFont val="Arial"/>
        <family val="2"/>
      </rPr>
      <t>: deducción pendiente [00271]</t>
    </r>
  </si>
  <si>
    <r>
      <t xml:space="preserve">Deducciones doble imposición internacional LIS. DI internacional períodos anteriores. DI internacional 2018. </t>
    </r>
    <r>
      <rPr>
        <sz val="9"/>
        <color rgb="FFFF0000"/>
        <rFont val="Arial"/>
        <family val="2"/>
      </rPr>
      <t>2025</t>
    </r>
    <r>
      <rPr>
        <sz val="9"/>
        <color theme="1"/>
        <rFont val="Arial"/>
        <family val="2"/>
      </rPr>
      <t>: deducción pendiente [03400]</t>
    </r>
  </si>
  <si>
    <r>
      <t xml:space="preserve">Deducciones doble imposición internacional LIS. DI internacional períodos anteriores. DI internacional 2019. </t>
    </r>
    <r>
      <rPr>
        <sz val="9"/>
        <color rgb="FFFF0000"/>
        <rFont val="Arial"/>
        <family val="2"/>
      </rPr>
      <t>2025</t>
    </r>
    <r>
      <rPr>
        <sz val="9"/>
        <color theme="1"/>
        <rFont val="Arial"/>
        <family val="2"/>
      </rPr>
      <t>: deducción pendiente [00997]</t>
    </r>
  </si>
  <si>
    <r>
      <t xml:space="preserve">Deducciones doble imposición internacional LIS. DI internacional períodos anteriores. DI internacional 2020. </t>
    </r>
    <r>
      <rPr>
        <sz val="9"/>
        <color rgb="FFFF0000"/>
        <rFont val="Arial"/>
        <family val="2"/>
      </rPr>
      <t>2025</t>
    </r>
    <r>
      <rPr>
        <sz val="9"/>
        <color theme="1"/>
        <rFont val="Arial"/>
        <family val="2"/>
      </rPr>
      <t>: deducción pendiente [04016]</t>
    </r>
  </si>
  <si>
    <r>
      <t>Deducciones doble imposición internacional LIS. DI internacional períodos anteriores. DI internacional 2021.</t>
    </r>
    <r>
      <rPr>
        <sz val="9"/>
        <color rgb="FFFF0000"/>
        <rFont val="Arial"/>
        <family val="2"/>
      </rPr>
      <t xml:space="preserve"> 2025</t>
    </r>
    <r>
      <rPr>
        <sz val="9"/>
        <color theme="1"/>
        <rFont val="Arial"/>
        <family val="2"/>
      </rPr>
      <t>: deducción pendiente [04517]</t>
    </r>
  </si>
  <si>
    <r>
      <t xml:space="preserve">Deducciones doble imposición internacional LIS. DI internacional períodos anteriores. DI internacional 2022. </t>
    </r>
    <r>
      <rPr>
        <sz val="9"/>
        <color rgb="FFFF0000"/>
        <rFont val="Arial"/>
        <family val="2"/>
      </rPr>
      <t>2025</t>
    </r>
    <r>
      <rPr>
        <sz val="9"/>
        <color theme="1"/>
        <rFont val="Arial"/>
        <family val="2"/>
      </rPr>
      <t>: deducción pendiente [03708]</t>
    </r>
  </si>
  <si>
    <r>
      <t xml:space="preserve">Deducciones doble imposición internacional LIS. DI internacional períodos anteriores. DI internacional 2023. </t>
    </r>
    <r>
      <rPr>
        <sz val="9"/>
        <color rgb="FFFF0000"/>
        <rFont val="Arial"/>
        <family val="2"/>
      </rPr>
      <t>2025</t>
    </r>
    <r>
      <rPr>
        <sz val="9"/>
        <color theme="1"/>
        <rFont val="Arial"/>
        <family val="2"/>
      </rPr>
      <t>: deducción pendiente [02148]</t>
    </r>
  </si>
  <si>
    <r>
      <t xml:space="preserve">Deducciones doble imposición internacional LIS. DI internacional períodos anteriores. Total . </t>
    </r>
    <r>
      <rPr>
        <sz val="9"/>
        <color rgb="FFFF0000"/>
        <rFont val="Arial"/>
        <family val="2"/>
      </rPr>
      <t>2025</t>
    </r>
    <r>
      <rPr>
        <sz val="9"/>
        <color theme="1"/>
        <rFont val="Arial"/>
        <family val="2"/>
      </rPr>
      <t>: deducción pendiente [05528]</t>
    </r>
  </si>
  <si>
    <r>
      <t xml:space="preserve">Deducciones doble imposición internacional LIS. DI internacional </t>
    </r>
    <r>
      <rPr>
        <sz val="9"/>
        <color rgb="FFFF0000"/>
        <rFont val="Arial"/>
        <family val="2"/>
      </rPr>
      <t>2025</t>
    </r>
    <r>
      <rPr>
        <sz val="9"/>
        <color theme="1"/>
        <rFont val="Arial"/>
        <family val="2"/>
      </rPr>
      <t>. DI jurídica: Imp. soportado por el contribuyente (art. 31 LIS). Deducción generada [05531]</t>
    </r>
  </si>
  <si>
    <r>
      <t xml:space="preserve">Deducciones doble imposición internacional LIS. DI internacional </t>
    </r>
    <r>
      <rPr>
        <sz val="9"/>
        <color rgb="FFFF0000"/>
        <rFont val="Arial"/>
        <family val="2"/>
      </rPr>
      <t>2025</t>
    </r>
    <r>
      <rPr>
        <sz val="9"/>
        <color theme="1"/>
        <rFont val="Arial"/>
        <family val="2"/>
      </rPr>
      <t>. DI jurídica: Imp. soportado por el contribuyente (art. 31 LIS). Aplicado en esta liquidación [05532]</t>
    </r>
  </si>
  <si>
    <r>
      <t xml:space="preserve">Deducciones doble imposición internacional LIS. DI internacional </t>
    </r>
    <r>
      <rPr>
        <sz val="9"/>
        <color rgb="FFFF0000"/>
        <rFont val="Arial"/>
        <family val="2"/>
      </rPr>
      <t>2025</t>
    </r>
    <r>
      <rPr>
        <sz val="9"/>
        <color theme="1"/>
        <rFont val="Arial"/>
        <family val="2"/>
      </rPr>
      <t>. DI jurídica: Imp. soportado por el contribuyente (art. 31 LIS). Pendiente de aplicación períodos futuros [05533]</t>
    </r>
  </si>
  <si>
    <r>
      <t xml:space="preserve">Deducciones doble imposición internacional LIS. DI internacional </t>
    </r>
    <r>
      <rPr>
        <sz val="9"/>
        <color rgb="FFFF0000"/>
        <rFont val="Arial"/>
        <family val="2"/>
      </rPr>
      <t>2025</t>
    </r>
    <r>
      <rPr>
        <sz val="9"/>
        <color theme="1"/>
        <rFont val="Arial"/>
        <family val="2"/>
      </rPr>
      <t>. DI económica: Dividendos y part. en beneficios (art. 32 LIS). Deducción generada [05534]</t>
    </r>
  </si>
  <si>
    <r>
      <t xml:space="preserve">Deducciones doble imposición internacional LIS. DI internacional </t>
    </r>
    <r>
      <rPr>
        <sz val="9"/>
        <color rgb="FFFF0000"/>
        <rFont val="Arial"/>
        <family val="2"/>
      </rPr>
      <t>2025</t>
    </r>
    <r>
      <rPr>
        <sz val="9"/>
        <color theme="1"/>
        <rFont val="Arial"/>
        <family val="2"/>
      </rPr>
      <t>. DI económica: Dividendos y part. en beneficios (art. 32 LIS). Aplicado en esta liquidación [05535]</t>
    </r>
  </si>
  <si>
    <r>
      <t xml:space="preserve">Deducciones doble imposición internacional LIS. DI internacional </t>
    </r>
    <r>
      <rPr>
        <sz val="9"/>
        <color rgb="FFFF0000"/>
        <rFont val="Arial"/>
        <family val="2"/>
      </rPr>
      <t>2025</t>
    </r>
    <r>
      <rPr>
        <sz val="9"/>
        <color theme="1"/>
        <rFont val="Arial"/>
        <family val="2"/>
      </rPr>
      <t>. DI económica: Dividendos y part. en beneficios (art. 32 LIS). Pendiente de aplicación períodos futuros [05536]</t>
    </r>
  </si>
  <si>
    <r>
      <t xml:space="preserve">Deducciones doble imposición internacional LIS. DI internacional 2025. Total </t>
    </r>
    <r>
      <rPr>
        <sz val="9"/>
        <color rgb="FFFF0000"/>
        <rFont val="Arial"/>
        <family val="2"/>
      </rPr>
      <t>2025</t>
    </r>
    <r>
      <rPr>
        <sz val="9"/>
        <color theme="1"/>
        <rFont val="Arial"/>
        <family val="2"/>
      </rPr>
      <t>. Deducción generada [05537]</t>
    </r>
  </si>
  <si>
    <r>
      <t xml:space="preserve">Deducciones doble imposición internacional LIS. DI internacional 2025. Total </t>
    </r>
    <r>
      <rPr>
        <sz val="9"/>
        <color rgb="FFFF0000"/>
        <rFont val="Arial"/>
        <family val="2"/>
      </rPr>
      <t>2025</t>
    </r>
    <r>
      <rPr>
        <sz val="9"/>
        <color theme="1"/>
        <rFont val="Arial"/>
        <family val="2"/>
      </rPr>
      <t>. Aplicado en esta liquidación [05538]</t>
    </r>
  </si>
  <si>
    <r>
      <t xml:space="preserve">Deducciones doble imposición internacional 2025. Total </t>
    </r>
    <r>
      <rPr>
        <sz val="9"/>
        <color rgb="FFFF0000"/>
        <rFont val="Arial"/>
        <family val="2"/>
      </rPr>
      <t>2025</t>
    </r>
    <r>
      <rPr>
        <sz val="9"/>
        <color theme="1"/>
        <rFont val="Arial"/>
        <family val="2"/>
      </rPr>
      <t>. Pendiente de aplicación períodos futuros [05539]</t>
    </r>
  </si>
  <si>
    <r>
      <t xml:space="preserve">Deducciones doble imposición internacional LIS. DI internacional períodos anteriores. DI internacional 2015. </t>
    </r>
    <r>
      <rPr>
        <sz val="9"/>
        <color rgb="FFFF0000"/>
        <rFont val="Arial"/>
        <family val="2"/>
      </rPr>
      <t>2025</t>
    </r>
    <r>
      <rPr>
        <sz val="9"/>
        <rFont val="Arial"/>
        <family val="2"/>
      </rPr>
      <t>: deducción pendiente [05524]</t>
    </r>
  </si>
  <si>
    <r>
      <t xml:space="preserve">Deducciones doble imposición internacional LIS. DI internacional períodos anteriores. DI internacional </t>
    </r>
    <r>
      <rPr>
        <sz val="9"/>
        <color rgb="FFFF0000"/>
        <rFont val="Arial"/>
        <family val="2"/>
      </rPr>
      <t>2024</t>
    </r>
    <r>
      <rPr>
        <sz val="9"/>
        <color theme="1"/>
        <rFont val="Arial"/>
        <family val="2"/>
      </rPr>
      <t>. Deducción pendiente [02685]</t>
    </r>
  </si>
  <si>
    <r>
      <t>Deducciones doble imposición internacional LIS. DI internacional períodos anteriores. DI internacional</t>
    </r>
    <r>
      <rPr>
        <sz val="9"/>
        <color rgb="FFFF0000"/>
        <rFont val="Arial"/>
        <family val="2"/>
      </rPr>
      <t xml:space="preserve"> 2024</t>
    </r>
    <r>
      <rPr>
        <sz val="9"/>
        <color theme="1"/>
        <rFont val="Arial"/>
        <family val="2"/>
      </rPr>
      <t xml:space="preserve">. </t>
    </r>
    <r>
      <rPr>
        <sz val="9"/>
        <color rgb="FFFF0000"/>
        <rFont val="Arial"/>
        <family val="2"/>
      </rPr>
      <t>2025</t>
    </r>
    <r>
      <rPr>
        <sz val="9"/>
        <color theme="1"/>
        <rFont val="Arial"/>
        <family val="2"/>
      </rPr>
      <t>: deducción pendiente [02686]</t>
    </r>
  </si>
  <si>
    <r>
      <t xml:space="preserve">Deducciones doble imposición internacional LIS. DI internacional períodos anteriores. DI internacional </t>
    </r>
    <r>
      <rPr>
        <sz val="9"/>
        <color rgb="FFFF0000"/>
        <rFont val="Arial"/>
        <family val="2"/>
      </rPr>
      <t>2024</t>
    </r>
    <r>
      <rPr>
        <sz val="9"/>
        <color theme="1"/>
        <rFont val="Arial"/>
        <family val="2"/>
      </rPr>
      <t>. Aplicado en esta liquidación [02823]</t>
    </r>
  </si>
  <si>
    <r>
      <t xml:space="preserve">Deducciones doble imposición internacional LIS. DI internacional períodos anteriores. DI internacional </t>
    </r>
    <r>
      <rPr>
        <sz val="9"/>
        <color rgb="FFFF0000"/>
        <rFont val="Arial"/>
        <family val="2"/>
      </rPr>
      <t>2024</t>
    </r>
    <r>
      <rPr>
        <sz val="9"/>
        <color theme="1"/>
        <rFont val="Arial"/>
        <family val="2"/>
      </rPr>
      <t>. Pendiente de aplicación períodos futuros [02824]</t>
    </r>
  </si>
  <si>
    <r>
      <t>Deducciones doble imposición interna (DT 23ª.1 LIS). DI interna ejerc. anteriores: DI interna</t>
    </r>
    <r>
      <rPr>
        <sz val="9"/>
        <color rgb="FFFF0000"/>
        <rFont val="Arial"/>
        <family val="2"/>
      </rPr>
      <t xml:space="preserve"> 2024</t>
    </r>
    <r>
      <rPr>
        <sz val="9"/>
        <rFont val="Arial"/>
        <family val="2"/>
      </rPr>
      <t>.  Aplicado en esta liquidación [02683]</t>
    </r>
  </si>
  <si>
    <r>
      <t xml:space="preserve">Deducciones doble imposición internacional LIS. DI internac. períodos anteriores. </t>
    </r>
    <r>
      <rPr>
        <sz val="9"/>
        <color rgb="FFFF0000"/>
        <rFont val="Arial"/>
        <family val="2"/>
      </rPr>
      <t>DI internacional 2024</t>
    </r>
    <r>
      <rPr>
        <sz val="9"/>
        <rFont val="Arial"/>
        <family val="2"/>
      </rPr>
      <t xml:space="preserve">. </t>
    </r>
    <r>
      <rPr>
        <sz val="9"/>
        <color rgb="FFFF0000"/>
        <rFont val="Arial"/>
        <family val="2"/>
      </rPr>
      <t>2025</t>
    </r>
    <r>
      <rPr>
        <sz val="9"/>
        <rFont val="Arial"/>
        <family val="2"/>
      </rPr>
      <t xml:space="preserve">: deducción pendiente </t>
    </r>
    <r>
      <rPr>
        <sz val="9"/>
        <rFont val="Arial"/>
        <family val="2"/>
      </rPr>
      <t>[02872]</t>
    </r>
  </si>
  <si>
    <r>
      <t xml:space="preserve">Deducciones doble imposición internacional LIS. DI internac. períodos anteriores. </t>
    </r>
    <r>
      <rPr>
        <sz val="9"/>
        <color rgb="FFFF0000"/>
        <rFont val="Arial"/>
        <family val="2"/>
      </rPr>
      <t>DI</t>
    </r>
    <r>
      <rPr>
        <sz val="9"/>
        <rFont val="Arial"/>
        <family val="2"/>
      </rPr>
      <t xml:space="preserve"> </t>
    </r>
    <r>
      <rPr>
        <sz val="9"/>
        <color rgb="FFFF0000"/>
        <rFont val="Arial"/>
        <family val="2"/>
      </rPr>
      <t>internacional 2024</t>
    </r>
    <r>
      <rPr>
        <sz val="9"/>
        <rFont val="Arial"/>
        <family val="2"/>
      </rPr>
      <t xml:space="preserve">. Deducción pendiente </t>
    </r>
    <r>
      <rPr>
        <sz val="9"/>
        <rFont val="Arial"/>
        <family val="2"/>
      </rPr>
      <t>[02871]</t>
    </r>
  </si>
  <si>
    <r>
      <t xml:space="preserve">Deducciones doble imposición internacional LIS. DI internac. períodos anteriores. </t>
    </r>
    <r>
      <rPr>
        <sz val="9"/>
        <color rgb="FFFF0000"/>
        <rFont val="Arial"/>
        <family val="2"/>
      </rPr>
      <t>DI internacional 2024</t>
    </r>
    <r>
      <rPr>
        <sz val="9"/>
        <rFont val="Arial"/>
        <family val="2"/>
      </rPr>
      <t xml:space="preserve">. Aplicado en esta liquidación </t>
    </r>
    <r>
      <rPr>
        <sz val="9"/>
        <rFont val="Arial"/>
        <family val="2"/>
      </rPr>
      <t>[02873]</t>
    </r>
  </si>
  <si>
    <r>
      <t xml:space="preserve">Deducciones doble imposición internacional LIS. Total. </t>
    </r>
    <r>
      <rPr>
        <sz val="9"/>
        <color rgb="FFFF0000"/>
        <rFont val="Arial"/>
        <family val="2"/>
      </rPr>
      <t>2025</t>
    </r>
    <r>
      <rPr>
        <sz val="9"/>
        <rFont val="Arial"/>
        <family val="2"/>
      </rPr>
      <t xml:space="preserve"> deducción pendiente [05562]</t>
    </r>
  </si>
  <si>
    <r>
      <t>Deducciones doble imposición internacional LIS. DI internac. períodos anteriores. DI internacional 2022.</t>
    </r>
    <r>
      <rPr>
        <sz val="9"/>
        <color rgb="FFFF0000"/>
        <rFont val="Arial"/>
        <family val="2"/>
      </rPr>
      <t xml:space="preserve"> 2025</t>
    </r>
    <r>
      <rPr>
        <sz val="9"/>
        <rFont val="Arial"/>
        <family val="2"/>
      </rPr>
      <t xml:space="preserve">: deducción pendiente </t>
    </r>
    <r>
      <rPr>
        <sz val="9"/>
        <rFont val="Arial"/>
        <family val="2"/>
      </rPr>
      <t>[06135]</t>
    </r>
  </si>
  <si>
    <r>
      <t>Deducciones doble imposición internacional LIS. DI internac. períodos anteriores. DI internacional 2021.</t>
    </r>
    <r>
      <rPr>
        <sz val="9"/>
        <color rgb="FFFF0000"/>
        <rFont val="Arial"/>
        <family val="2"/>
      </rPr>
      <t xml:space="preserve"> 2025</t>
    </r>
    <r>
      <rPr>
        <sz val="9"/>
        <rFont val="Arial"/>
        <family val="2"/>
      </rPr>
      <t xml:space="preserve">: deducción pendiente </t>
    </r>
    <r>
      <rPr>
        <sz val="9"/>
        <rFont val="Arial"/>
        <family val="2"/>
      </rPr>
      <t>[04525]</t>
    </r>
  </si>
  <si>
    <r>
      <t xml:space="preserve">Deducciones doble imposición internacional LIS. DI internac. períodos anteriores. DI internacional 2020. </t>
    </r>
    <r>
      <rPr>
        <sz val="9"/>
        <color rgb="FFFF0000"/>
        <rFont val="Arial"/>
        <family val="2"/>
      </rPr>
      <t>2025</t>
    </r>
    <r>
      <rPr>
        <sz val="9"/>
        <rFont val="Arial"/>
        <family val="2"/>
      </rPr>
      <t xml:space="preserve">: deducción pendiente </t>
    </r>
    <r>
      <rPr>
        <sz val="9"/>
        <rFont val="Arial"/>
        <family val="2"/>
      </rPr>
      <t>[04024]</t>
    </r>
  </si>
  <si>
    <r>
      <t xml:space="preserve">Deducciones doble imposición internacional LIS. DI internac. períodos anteriores. DI internacional 2019. </t>
    </r>
    <r>
      <rPr>
        <sz val="9"/>
        <color rgb="FFFF0000"/>
        <rFont val="Arial"/>
        <family val="2"/>
      </rPr>
      <t>2025</t>
    </r>
    <r>
      <rPr>
        <sz val="9"/>
        <rFont val="Arial"/>
        <family val="2"/>
      </rPr>
      <t xml:space="preserve">: deducción pendiente </t>
    </r>
    <r>
      <rPr>
        <sz val="9"/>
        <rFont val="Arial"/>
        <family val="2"/>
      </rPr>
      <t>[01178]</t>
    </r>
  </si>
  <si>
    <r>
      <t xml:space="preserve">Deducciones doble imposición internacional LIS. DI internac. períodos anteriores. DI internacional 2018. </t>
    </r>
    <r>
      <rPr>
        <sz val="9"/>
        <color rgb="FFFF0000"/>
        <rFont val="Arial"/>
        <family val="2"/>
      </rPr>
      <t>2025</t>
    </r>
    <r>
      <rPr>
        <sz val="9"/>
        <rFont val="Arial"/>
        <family val="2"/>
      </rPr>
      <t>: deducción pendiente</t>
    </r>
    <r>
      <rPr>
        <sz val="9"/>
        <rFont val="Arial"/>
        <family val="2"/>
      </rPr>
      <t xml:space="preserve"> [03408]</t>
    </r>
  </si>
  <si>
    <r>
      <t xml:space="preserve">Deducciones doble imposición internacional LIS. DI internac. períodos anteriores. DI internacional 2017. </t>
    </r>
    <r>
      <rPr>
        <sz val="9"/>
        <color rgb="FFFF0000"/>
        <rFont val="Arial"/>
        <family val="2"/>
      </rPr>
      <t xml:space="preserve"> 2025</t>
    </r>
    <r>
      <rPr>
        <sz val="9"/>
        <rFont val="Arial"/>
        <family val="2"/>
      </rPr>
      <t>: deducción pendiente</t>
    </r>
    <r>
      <rPr>
        <sz val="9"/>
        <rFont val="Arial"/>
        <family val="2"/>
      </rPr>
      <t xml:space="preserve"> [00284]</t>
    </r>
  </si>
  <si>
    <r>
      <t>Deducciones doble imposición internacional LIS. DI internac. períodos anteriores. DI internacional 2016.</t>
    </r>
    <r>
      <rPr>
        <sz val="9"/>
        <color rgb="FFFF0000"/>
        <rFont val="Arial"/>
        <family val="2"/>
      </rPr>
      <t xml:space="preserve"> 2025</t>
    </r>
    <r>
      <rPr>
        <sz val="9"/>
        <rFont val="Arial"/>
        <family val="2"/>
      </rPr>
      <t xml:space="preserve">: deducción pendiente </t>
    </r>
    <r>
      <rPr>
        <sz val="9"/>
        <rFont val="Arial"/>
        <family val="2"/>
      </rPr>
      <t>[00518]</t>
    </r>
  </si>
  <si>
    <r>
      <t xml:space="preserve">Deducciones doble imposición internacional LIS. DI internac. períodos anteriores. DI internacional 2015. </t>
    </r>
    <r>
      <rPr>
        <sz val="9"/>
        <color rgb="FFFF0000"/>
        <rFont val="Arial"/>
        <family val="2"/>
      </rPr>
      <t>2025</t>
    </r>
    <r>
      <rPr>
        <sz val="9"/>
        <rFont val="Arial"/>
        <family val="2"/>
      </rPr>
      <t>: deducción pendiente</t>
    </r>
    <r>
      <rPr>
        <sz val="9"/>
        <rFont val="Arial"/>
        <family val="2"/>
      </rPr>
      <t xml:space="preserve"> [05558]</t>
    </r>
  </si>
  <si>
    <r>
      <t xml:space="preserve">DEDUCCIONES POR DOBLE IMPOSICIÓN INTERNACIONAL RDLEG 4/2004. </t>
    </r>
    <r>
      <rPr>
        <sz val="9"/>
        <color rgb="FFFF0000"/>
        <rFont val="Arial"/>
        <family val="2"/>
      </rPr>
      <t>2025</t>
    </r>
    <r>
      <rPr>
        <sz val="9"/>
        <rFont val="Arial"/>
        <family val="2"/>
      </rPr>
      <t xml:space="preserve">: deducción pendiente. Total períodos anteriores. </t>
    </r>
    <r>
      <rPr>
        <sz val="9"/>
        <rFont val="Arial"/>
        <family val="2"/>
      </rPr>
      <t>[01348]</t>
    </r>
  </si>
  <si>
    <r>
      <t xml:space="preserve">DEDUCCIONES POR DOBLE IMPOSICIÓN INTERNACIONAL RDLEG 4/2004. </t>
    </r>
    <r>
      <rPr>
        <sz val="9"/>
        <color rgb="FFFF0000"/>
        <rFont val="Arial"/>
        <family val="2"/>
      </rPr>
      <t>2025</t>
    </r>
    <r>
      <rPr>
        <sz val="9"/>
        <rFont val="Arial"/>
        <family val="2"/>
      </rPr>
      <t xml:space="preserve">: deducción pendiente. Ejercicio de generación 2014 </t>
    </r>
    <r>
      <rPr>
        <sz val="9"/>
        <rFont val="Arial"/>
        <family val="2"/>
      </rPr>
      <t>[02307]</t>
    </r>
  </si>
  <si>
    <r>
      <t>DEDUCCIONES POR DOBLE IMPOSICIÓN INTERNACIONAL RDLEG 4/2004.</t>
    </r>
    <r>
      <rPr>
        <sz val="9"/>
        <color rgb="FFFF0000"/>
        <rFont val="Arial"/>
        <family val="2"/>
      </rPr>
      <t xml:space="preserve"> 2025</t>
    </r>
    <r>
      <rPr>
        <sz val="9"/>
        <rFont val="Arial"/>
        <family val="2"/>
      </rPr>
      <t xml:space="preserve">: deducción pendiente. Ejercicio de generación 2013 </t>
    </r>
    <r>
      <rPr>
        <sz val="9"/>
        <rFont val="Arial"/>
        <family val="2"/>
      </rPr>
      <t>[01911]</t>
    </r>
  </si>
  <si>
    <r>
      <t xml:space="preserve">DEDUCCIONES POR DOBLE IMPOSICIÓN INTERNACIONAL RDLEG 4/2004. </t>
    </r>
    <r>
      <rPr>
        <sz val="9"/>
        <color rgb="FFFF0000"/>
        <rFont val="Arial"/>
        <family val="2"/>
      </rPr>
      <t>2025</t>
    </r>
    <r>
      <rPr>
        <sz val="9"/>
        <rFont val="Arial"/>
        <family val="2"/>
      </rPr>
      <t xml:space="preserve">: deducción pendiente. Ejercicio de generación 2012. </t>
    </r>
    <r>
      <rPr>
        <sz val="9"/>
        <rFont val="Arial"/>
        <family val="2"/>
      </rPr>
      <t>[01344]</t>
    </r>
  </si>
  <si>
    <r>
      <t xml:space="preserve">DEDUCCIONES POR DOBLE IMPOSICIÓN INTERNACIONAL RDL 4/2004. </t>
    </r>
    <r>
      <rPr>
        <sz val="9"/>
        <color rgb="FFFF0000"/>
        <rFont val="Arial"/>
        <family val="2"/>
      </rPr>
      <t>2025</t>
    </r>
    <r>
      <rPr>
        <sz val="9"/>
        <rFont val="Arial"/>
        <family val="2"/>
      </rPr>
      <t xml:space="preserve">: deducción pendiente. Ejercicio de generación 2011. </t>
    </r>
    <r>
      <rPr>
        <sz val="9"/>
        <rFont val="Arial"/>
        <family val="2"/>
      </rPr>
      <t>[01340]</t>
    </r>
  </si>
  <si>
    <r>
      <t xml:space="preserve">DEDUCCIONES POR DOBLE IMPOSICIÓN INTERNACIONAL RDLEG 4/2004. </t>
    </r>
    <r>
      <rPr>
        <sz val="9"/>
        <color rgb="FFFF0000"/>
        <rFont val="Arial"/>
        <family val="2"/>
      </rPr>
      <t>2025</t>
    </r>
    <r>
      <rPr>
        <sz val="9"/>
        <rFont val="Arial"/>
        <family val="2"/>
      </rPr>
      <t xml:space="preserve">: deducción pendiente. Ejercicio de generación 2010. </t>
    </r>
    <r>
      <rPr>
        <sz val="9"/>
        <rFont val="Arial"/>
        <family val="2"/>
      </rPr>
      <t>[01336]</t>
    </r>
  </si>
  <si>
    <r>
      <t>DEDUCCIONES POR DOBLE IMPOSICIÓN INTERNACIONAL RDLEG 4/2004.</t>
    </r>
    <r>
      <rPr>
        <sz val="9"/>
        <color rgb="FFFF0000"/>
        <rFont val="Arial"/>
        <family val="2"/>
      </rPr>
      <t xml:space="preserve"> 2025</t>
    </r>
    <r>
      <rPr>
        <sz val="9"/>
        <rFont val="Arial"/>
        <family val="2"/>
      </rPr>
      <t xml:space="preserve">: deducción pendiente. Ejercicio de generación 2009. </t>
    </r>
    <r>
      <rPr>
        <sz val="9"/>
        <rFont val="Arial"/>
        <family val="2"/>
      </rPr>
      <t>[01332]</t>
    </r>
  </si>
  <si>
    <r>
      <t>DEDUCCIONES POR DOBLE IMPOSICIÓN INTERNACIONAL RDLEG 4/2004.</t>
    </r>
    <r>
      <rPr>
        <sz val="9"/>
        <color rgb="FFFF0000"/>
        <rFont val="Arial"/>
        <family val="2"/>
      </rPr>
      <t xml:space="preserve"> 2025</t>
    </r>
    <r>
      <rPr>
        <sz val="9"/>
        <rFont val="Arial"/>
        <family val="2"/>
      </rPr>
      <t>: deducción pendiente. Ejercicio de generación 2008</t>
    </r>
    <r>
      <rPr>
        <sz val="9"/>
        <rFont val="Arial"/>
        <family val="2"/>
      </rPr>
      <t>. [01328]</t>
    </r>
  </si>
  <si>
    <r>
      <t xml:space="preserve">DEDUCCIONES POR DOBLE IMPOSICIÓN INTERNACIONAL RDLEG 4/2004. </t>
    </r>
    <r>
      <rPr>
        <sz val="9"/>
        <color rgb="FFFF0000"/>
        <rFont val="Arial"/>
        <family val="2"/>
      </rPr>
      <t>2025</t>
    </r>
    <r>
      <rPr>
        <sz val="9"/>
        <rFont val="Arial"/>
        <family val="2"/>
      </rPr>
      <t xml:space="preserve">: deducción pendiente. Ejercicio de generación 2007. </t>
    </r>
    <r>
      <rPr>
        <sz val="9"/>
        <rFont val="Arial"/>
        <family val="2"/>
      </rPr>
      <t>[01324]</t>
    </r>
  </si>
  <si>
    <r>
      <t xml:space="preserve">DEDUCCIONES POR DOBLE IMPOSICIÓN INTERNACIONAL RDLEG 4/2004. </t>
    </r>
    <r>
      <rPr>
        <sz val="9"/>
        <color rgb="FFFF0000"/>
        <rFont val="Arial"/>
        <family val="2"/>
      </rPr>
      <t>2025</t>
    </r>
    <r>
      <rPr>
        <sz val="9"/>
        <rFont val="Arial"/>
        <family val="2"/>
      </rPr>
      <t>: deducción pendiente. Ejercicio de generación 2006.</t>
    </r>
    <r>
      <rPr>
        <sz val="9"/>
        <rFont val="Arial"/>
        <family val="2"/>
      </rPr>
      <t xml:space="preserve"> [01320]</t>
    </r>
  </si>
  <si>
    <r>
      <t xml:space="preserve">DEDUCCIONES POR DOBLE IMPOSICIÓN INTERNACIONAL RDLEG 4/2004. </t>
    </r>
    <r>
      <rPr>
        <sz val="9"/>
        <color rgb="FFFF0000"/>
        <rFont val="Arial"/>
        <family val="2"/>
      </rPr>
      <t>2025</t>
    </r>
    <r>
      <rPr>
        <sz val="9"/>
        <rFont val="Arial"/>
        <family val="2"/>
      </rPr>
      <t>: deducción pendiente. Ejercicio de generación 2005.</t>
    </r>
    <r>
      <rPr>
        <sz val="9"/>
        <rFont val="Arial"/>
        <family val="2"/>
      </rPr>
      <t xml:space="preserve"> [01316]</t>
    </r>
  </si>
  <si>
    <r>
      <t xml:space="preserve">DEDUCCIONES POR DOBLE IMPOSICIÓN INTERNACIONAL RDLEG 4/2004. </t>
    </r>
    <r>
      <rPr>
        <sz val="9"/>
        <color rgb="FFFF0000"/>
        <rFont val="Arial"/>
        <family val="2"/>
      </rPr>
      <t>2025</t>
    </r>
    <r>
      <rPr>
        <sz val="9"/>
        <rFont val="Arial"/>
        <family val="2"/>
      </rPr>
      <t>: deducción pendiente. Total.  [00514]</t>
    </r>
  </si>
  <si>
    <r>
      <t xml:space="preserve">Deducciones doble imposición interna (DT 23ª.1 LIS). DI interna ejerc. anteriores: DI interna </t>
    </r>
    <r>
      <rPr>
        <sz val="9"/>
        <color rgb="FFFF0000"/>
        <rFont val="Arial"/>
        <family val="2"/>
      </rPr>
      <t>2024</t>
    </r>
    <r>
      <rPr>
        <sz val="9"/>
        <rFont val="Arial"/>
        <family val="2"/>
      </rPr>
      <t xml:space="preserve">. Pendiente de aplicación en períodos futuros </t>
    </r>
    <r>
      <rPr>
        <sz val="9"/>
        <rFont val="Arial"/>
        <family val="2"/>
      </rPr>
      <t>[02828]</t>
    </r>
  </si>
  <si>
    <r>
      <t xml:space="preserve">Deducciones doble imposición interna (DT 23ª.1 LIS). DI interna ejerc. anteriores: DI interna </t>
    </r>
    <r>
      <rPr>
        <sz val="9"/>
        <color rgb="FFFF0000"/>
        <rFont val="Arial"/>
        <family val="2"/>
      </rPr>
      <t>2024</t>
    </r>
    <r>
      <rPr>
        <sz val="9"/>
        <rFont val="Arial"/>
        <family val="2"/>
      </rPr>
      <t xml:space="preserve">. Aplicado en esta liquidación </t>
    </r>
    <r>
      <rPr>
        <sz val="9"/>
        <rFont val="Arial"/>
        <family val="2"/>
      </rPr>
      <t>[02827]</t>
    </r>
  </si>
  <si>
    <r>
      <t xml:space="preserve">Deducciones doble imposición interna (DT 23ª.1 LIS). DI interna ejerc. anteriores: DI interna </t>
    </r>
    <r>
      <rPr>
        <sz val="9"/>
        <color rgb="FFFF0000"/>
        <rFont val="Arial"/>
        <family val="2"/>
      </rPr>
      <t>2024. 2025</t>
    </r>
    <r>
      <rPr>
        <sz val="9"/>
        <rFont val="Arial"/>
        <family val="2"/>
      </rPr>
      <t xml:space="preserve"> deducción pendiente </t>
    </r>
    <r>
      <rPr>
        <sz val="9"/>
        <rFont val="Arial"/>
        <family val="2"/>
      </rPr>
      <t>[02826]</t>
    </r>
  </si>
  <si>
    <r>
      <t>Deducciones doble imposición interna (DT 23ª.1 LIS). DI interna ejerc. anteriores: DI interna</t>
    </r>
    <r>
      <rPr>
        <sz val="9"/>
        <color rgb="FFFF0000"/>
        <rFont val="Arial"/>
        <family val="2"/>
      </rPr>
      <t xml:space="preserve"> 2024</t>
    </r>
    <r>
      <rPr>
        <sz val="9"/>
        <rFont val="Arial"/>
        <family val="2"/>
      </rPr>
      <t xml:space="preserve">. Deducción pendiente </t>
    </r>
    <r>
      <rPr>
        <sz val="9"/>
        <rFont val="Arial"/>
        <family val="2"/>
      </rPr>
      <t>[02825]</t>
    </r>
  </si>
  <si>
    <r>
      <rPr>
        <sz val="9"/>
        <rFont val="Arial"/>
        <family val="2"/>
      </rPr>
      <t>Deducciones doble imposición interna (DT 23ª.1 LIS). DI interna ejerc. anteriores: DI interna 2023.</t>
    </r>
    <r>
      <rPr>
        <sz val="9"/>
        <color rgb="FFFF0000"/>
        <rFont val="Arial"/>
        <family val="2"/>
      </rPr>
      <t xml:space="preserve"> 2025</t>
    </r>
    <r>
      <rPr>
        <sz val="9"/>
        <rFont val="Arial"/>
        <family val="2"/>
      </rPr>
      <t xml:space="preserve"> deducción pendiente [02152]</t>
    </r>
  </si>
  <si>
    <r>
      <rPr>
        <sz val="9"/>
        <rFont val="Arial"/>
        <family val="2"/>
      </rPr>
      <t xml:space="preserve">Deducciones doble imposición interna (DT 23ª.1 LIS). DI interna ejerc. anteriores: DI interna 2022. </t>
    </r>
    <r>
      <rPr>
        <sz val="9"/>
        <color rgb="FFFF0000"/>
        <rFont val="Arial"/>
        <family val="2"/>
      </rPr>
      <t>2025</t>
    </r>
    <r>
      <rPr>
        <sz val="9"/>
        <rFont val="Arial"/>
        <family val="2"/>
      </rPr>
      <t xml:space="preserve"> deducción pendiente [06131]</t>
    </r>
  </si>
  <si>
    <r>
      <t xml:space="preserve">DEDUCCIONES POR DOBLE IMPOSICIÓN INTERNA RDLEG 4/2004. </t>
    </r>
    <r>
      <rPr>
        <sz val="9"/>
        <color rgb="FFFF0000"/>
        <rFont val="Arial"/>
        <family val="2"/>
      </rPr>
      <t>2025</t>
    </r>
    <r>
      <rPr>
        <sz val="9"/>
        <rFont val="Arial"/>
        <family val="2"/>
      </rPr>
      <t>:  deducción pendiente. Ejercicio de generación. 2008 [01280]</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</si>
  <si>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2009 [01284]</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</si>
  <si>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2010 [01288]</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</si>
  <si>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2011 [01292]</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</si>
  <si>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2012 [01296]</t>
    </r>
  </si>
  <si>
    <r>
      <rPr>
        <sz val="9"/>
        <rFont val="Arial"/>
        <family val="2"/>
      </rPr>
      <t>DEDUCCIONES POR DOBLE IMPOSICIÓN INTERNA RDLEG 4/2004.</t>
    </r>
    <r>
      <rPr>
        <sz val="9"/>
        <color rgb="FFFF0000"/>
        <rFont val="Arial"/>
        <family val="2"/>
      </rPr>
      <t xml:space="preserve"> 2025:</t>
    </r>
    <r>
      <rPr>
        <sz val="9"/>
        <rFont val="Arial"/>
        <family val="2"/>
      </rPr>
      <t xml:space="preserve"> deducción pendiente. Ejercicio de generación. 2013 [01300]</t>
    </r>
  </si>
  <si>
    <r>
      <rPr>
        <sz val="9"/>
        <rFont val="Arial"/>
        <family val="2"/>
      </rPr>
      <t xml:space="preserve">DEDUCCIONES POR DOBLE IMPOSICIÓN INTERNA RDLEG 4/2004. </t>
    </r>
    <r>
      <rPr>
        <sz val="9"/>
        <color rgb="FFFF0000"/>
        <rFont val="Arial"/>
        <family val="2"/>
      </rPr>
      <t>2025</t>
    </r>
    <r>
      <rPr>
        <sz val="9"/>
        <rFont val="Arial"/>
        <family val="2"/>
      </rPr>
      <t>: deducción pendiente. Ejercicio de generación. 2014 [01304]</t>
    </r>
  </si>
  <si>
    <r>
      <rPr>
        <sz val="9"/>
        <rFont val="Arial"/>
        <family val="2"/>
      </rPr>
      <t xml:space="preserve">DEDUCCIONES POR DOBLE IMPOSICIÓN INTERNA RDLEG 4/2004. </t>
    </r>
    <r>
      <rPr>
        <sz val="9"/>
        <color rgb="FFFF0000"/>
        <rFont val="Arial"/>
        <family val="2"/>
      </rPr>
      <t>2025</t>
    </r>
    <r>
      <rPr>
        <sz val="9"/>
        <rFont val="Arial"/>
        <family val="2"/>
      </rPr>
      <t>: deducción pendiente.Total períodos anteriores [01308]</t>
    </r>
  </si>
  <si>
    <r>
      <rPr>
        <sz val="9"/>
        <rFont val="Arial"/>
        <family val="2"/>
      </rPr>
      <t xml:space="preserve">Deducciones doble imposición interna (DT 23ª.1 LIS). DI interna ejerc. anteriores: DI interna 2015. </t>
    </r>
    <r>
      <rPr>
        <sz val="9"/>
        <color rgb="FFFF0000"/>
        <rFont val="Arial"/>
        <family val="2"/>
      </rPr>
      <t xml:space="preserve">2025 </t>
    </r>
    <r>
      <rPr>
        <sz val="9"/>
        <rFont val="Arial"/>
        <family val="2"/>
      </rPr>
      <t>deducción pendiente [02028]</t>
    </r>
  </si>
  <si>
    <r>
      <rPr>
        <sz val="9"/>
        <rFont val="Arial"/>
        <family val="2"/>
      </rPr>
      <t xml:space="preserve">Deducciones doble imposición interna (DT 23ª.1 LIS). DI interna ejerc. anteriores: DI interna 2016. </t>
    </r>
    <r>
      <rPr>
        <sz val="9"/>
        <color rgb="FFFF0000"/>
        <rFont val="Arial"/>
        <family val="2"/>
      </rPr>
      <t>2025</t>
    </r>
    <r>
      <rPr>
        <sz val="9"/>
        <rFont val="Arial"/>
        <family val="2"/>
      </rPr>
      <t xml:space="preserve"> deducción pendiente [02032]</t>
    </r>
  </si>
  <si>
    <r>
      <t xml:space="preserve">Deducciones doble imposición internacional LIS. DI internacional </t>
    </r>
    <r>
      <rPr>
        <sz val="9"/>
        <color rgb="FFFF0000"/>
        <rFont val="Arial"/>
        <family val="2"/>
      </rPr>
      <t>2025</t>
    </r>
    <r>
      <rPr>
        <sz val="9"/>
        <rFont val="Arial"/>
        <family val="2"/>
      </rPr>
      <t xml:space="preserve">: Total </t>
    </r>
    <r>
      <rPr>
        <sz val="9"/>
        <color rgb="FFFF0000"/>
        <rFont val="Arial"/>
        <family val="2"/>
      </rPr>
      <t>2025</t>
    </r>
    <r>
      <rPr>
        <sz val="9"/>
        <rFont val="Arial"/>
        <family val="2"/>
      </rPr>
      <t>. Deducción generada [03260]</t>
    </r>
  </si>
  <si>
    <r>
      <t xml:space="preserve">Deducciones doble imposición internacional LIS. DI internacional </t>
    </r>
    <r>
      <rPr>
        <sz val="9"/>
        <color rgb="FFFF0000"/>
        <rFont val="Arial"/>
        <family val="2"/>
      </rPr>
      <t>2025</t>
    </r>
    <r>
      <rPr>
        <sz val="9"/>
        <rFont val="Arial"/>
        <family val="2"/>
      </rPr>
      <t>: Total</t>
    </r>
    <r>
      <rPr>
        <sz val="9"/>
        <color rgb="FFFF0000"/>
        <rFont val="Arial"/>
        <family val="2"/>
      </rPr>
      <t xml:space="preserve"> 2025</t>
    </r>
    <r>
      <rPr>
        <sz val="9"/>
        <rFont val="Arial"/>
        <family val="2"/>
      </rPr>
      <t>. licado en esta liquidación [03261]</t>
    </r>
  </si>
  <si>
    <r>
      <t xml:space="preserve">Deducciones doble imposición internacional LIS. DI internacional </t>
    </r>
    <r>
      <rPr>
        <sz val="9"/>
        <color rgb="FFFF0000"/>
        <rFont val="Arial"/>
        <family val="2"/>
      </rPr>
      <t>2025</t>
    </r>
    <r>
      <rPr>
        <sz val="9"/>
        <rFont val="Arial"/>
        <family val="2"/>
      </rPr>
      <t xml:space="preserve">: Total </t>
    </r>
    <r>
      <rPr>
        <sz val="9"/>
        <color rgb="FFFF0000"/>
        <rFont val="Arial"/>
        <family val="2"/>
      </rPr>
      <t>2025</t>
    </r>
    <r>
      <rPr>
        <sz val="9"/>
        <rFont val="Arial"/>
        <family val="2"/>
      </rPr>
      <t>. Pendiente de aplicación períodos futuros [03262]</t>
    </r>
  </si>
  <si>
    <r>
      <rPr>
        <sz val="9"/>
        <rFont val="Arial"/>
        <family val="2"/>
      </rPr>
      <t>Deducciones doble imposición interna (DT 23ª.1 LIS). DI interna ejerc. anteriores: DI interna 2017.</t>
    </r>
    <r>
      <rPr>
        <sz val="9"/>
        <color rgb="FFFF0000"/>
        <rFont val="Arial"/>
        <family val="2"/>
      </rPr>
      <t xml:space="preserve"> 2025</t>
    </r>
    <r>
      <rPr>
        <sz val="9"/>
        <rFont val="Arial"/>
        <family val="2"/>
      </rPr>
      <t xml:space="preserve"> deducción pendiente [00275]</t>
    </r>
  </si>
  <si>
    <r>
      <rPr>
        <sz val="9"/>
        <rFont val="Arial"/>
        <family val="2"/>
      </rPr>
      <t xml:space="preserve">Deducciones doble imposición interna (DT 23ª.1 LIS). DI interna ejerc. anteriores: DI interna 2018. </t>
    </r>
    <r>
      <rPr>
        <sz val="9"/>
        <color rgb="FFFF0000"/>
        <rFont val="Arial"/>
        <family val="2"/>
      </rPr>
      <t>2025</t>
    </r>
    <r>
      <rPr>
        <sz val="9"/>
        <rFont val="Arial"/>
        <family val="2"/>
      </rPr>
      <t xml:space="preserve"> deducción pendiente [03404]</t>
    </r>
  </si>
  <si>
    <r>
      <rPr>
        <sz val="9"/>
        <rFont val="Arial"/>
        <family val="2"/>
      </rPr>
      <t xml:space="preserve">Deducciones doble imposición interna (DT 23ª.1 LIS). DI interna ejerc. anteriores: DI interna 2019. </t>
    </r>
    <r>
      <rPr>
        <sz val="9"/>
        <color rgb="FFFF0000"/>
        <rFont val="Arial"/>
        <family val="2"/>
      </rPr>
      <t>2025</t>
    </r>
    <r>
      <rPr>
        <sz val="9"/>
        <rFont val="Arial"/>
        <family val="2"/>
      </rPr>
      <t xml:space="preserve"> deducción pendiente [01017]</t>
    </r>
  </si>
  <si>
    <r>
      <rPr>
        <sz val="9"/>
        <rFont val="Arial"/>
        <family val="2"/>
      </rPr>
      <t xml:space="preserve">Deducciones doble imposición interna (DT 23ª.1 LIS). DI interna ejerc. anteriores: DI interna 2020. </t>
    </r>
    <r>
      <rPr>
        <sz val="9"/>
        <color rgb="FFFF0000"/>
        <rFont val="Arial"/>
        <family val="2"/>
      </rPr>
      <t>2025</t>
    </r>
    <r>
      <rPr>
        <sz val="9"/>
        <rFont val="Arial"/>
        <family val="2"/>
      </rPr>
      <t xml:space="preserve"> deducción pendiente [04020]</t>
    </r>
  </si>
  <si>
    <r>
      <rPr>
        <sz val="9"/>
        <rFont val="Arial"/>
        <family val="2"/>
      </rPr>
      <t xml:space="preserve">Deducciones doble imposición interna (DT 23ª.1 LIS). DI interna ejerc. anteriores: DI interna 2021. </t>
    </r>
    <r>
      <rPr>
        <sz val="9"/>
        <color rgb="FFFF0000"/>
        <rFont val="Arial"/>
        <family val="2"/>
      </rPr>
      <t>2025</t>
    </r>
    <r>
      <rPr>
        <sz val="9"/>
        <rFont val="Arial"/>
        <family val="2"/>
      </rPr>
      <t xml:space="preserve"> deducción pendiente [04521]</t>
    </r>
  </si>
  <si>
    <r>
      <t xml:space="preserve">Deducciones doble imposición internacional LIS. DI internac. períodos anteriores. </t>
    </r>
    <r>
      <rPr>
        <sz val="9"/>
        <color rgb="FFFF0000"/>
        <rFont val="Arial"/>
        <family val="2"/>
      </rPr>
      <t>DI internacional 2024</t>
    </r>
    <r>
      <rPr>
        <sz val="9"/>
        <color theme="1"/>
        <rFont val="Arial"/>
        <family val="2"/>
      </rPr>
      <t>. Pendiente de aplicación períodos futuros [02874]</t>
    </r>
  </si>
  <si>
    <r>
      <t xml:space="preserve">DEDUCCIONES POR DOBLE IMPOSICIÓN INTERNA RDLEG 4/2004. </t>
    </r>
    <r>
      <rPr>
        <sz val="9"/>
        <color rgb="FFFF0000"/>
        <rFont val="Arial"/>
        <family val="2"/>
      </rPr>
      <t>2025</t>
    </r>
    <r>
      <rPr>
        <sz val="9"/>
        <rFont val="Arial"/>
        <family val="2"/>
      </rPr>
      <t>: deducción pendiente  . Ejercicio de generación. 2008 [01355]</t>
    </r>
  </si>
  <si>
    <r>
      <t>DEDUCCIONES POR DOBLE IMPOSICIÓN INTERNA RDLEG 4/2004.</t>
    </r>
    <r>
      <rPr>
        <sz val="9"/>
        <color rgb="FFFF0000"/>
        <rFont val="Arial"/>
        <family val="2"/>
      </rPr>
      <t xml:space="preserve"> 2025</t>
    </r>
    <r>
      <rPr>
        <sz val="9"/>
        <rFont val="Arial"/>
        <family val="2"/>
      </rPr>
      <t>: deducción pendiente  . Ejercicio de generación. 2009 [01359]</t>
    </r>
  </si>
  <si>
    <r>
      <t xml:space="preserve">DEDUCCIONES POR DOBLE IMPOSICIÓN INTERNA RDLEG 4/2004. </t>
    </r>
    <r>
      <rPr>
        <sz val="9"/>
        <color rgb="FFFF0000"/>
        <rFont val="Arial"/>
        <family val="2"/>
      </rPr>
      <t>2025</t>
    </r>
    <r>
      <rPr>
        <sz val="9"/>
        <rFont val="Arial"/>
        <family val="2"/>
      </rPr>
      <t>: deducción pendiente  . Ejercicio de generación. 2010 [01363]</t>
    </r>
  </si>
  <si>
    <r>
      <t xml:space="preserve">DEDUCCIONES POR DOBLE IMPOSICIÓN INTERNA RDLEG 4/2004. </t>
    </r>
    <r>
      <rPr>
        <sz val="9"/>
        <color rgb="FFFF0000"/>
        <rFont val="Arial"/>
        <family val="2"/>
      </rPr>
      <t>2025</t>
    </r>
    <r>
      <rPr>
        <sz val="9"/>
        <rFont val="Arial"/>
        <family val="2"/>
      </rPr>
      <t>: deducción pendiente  . Ejercicio de generación. 2011 [01367]</t>
    </r>
  </si>
  <si>
    <r>
      <rPr>
        <sz val="9"/>
        <rFont val="Arial"/>
        <family val="2"/>
      </rPr>
      <t xml:space="preserve">DEDUCCIONES POR DOBLE IMPOSICIÓN INTERNA RDLEG 4/2004. </t>
    </r>
    <r>
      <rPr>
        <sz val="9"/>
        <color rgb="FFFF0000"/>
        <rFont val="Arial"/>
        <family val="2"/>
      </rPr>
      <t>2025</t>
    </r>
    <r>
      <rPr>
        <sz val="9"/>
        <rFont val="Arial"/>
        <family val="2"/>
      </rPr>
      <t>: deducción pendiente  . Ejercicio de generación. 2012 [01371]</t>
    </r>
  </si>
  <si>
    <r>
      <t xml:space="preserve">DEDUCCIONES POR DOBLE IMPOSICIÓN INTERNA RDLEG 4/2004. </t>
    </r>
    <r>
      <rPr>
        <sz val="9"/>
        <color rgb="FFFF0000"/>
        <rFont val="Arial"/>
        <family val="2"/>
      </rPr>
      <t>2025</t>
    </r>
    <r>
      <rPr>
        <sz val="9"/>
        <rFont val="Arial"/>
        <family val="2"/>
      </rPr>
      <t>: deducción pendiente  . Ejercicio de generación. 2013 [01375]</t>
    </r>
  </si>
  <si>
    <r>
      <t xml:space="preserve">DEDUCCIONES POR DOBLE IMPOSICIÓN INTERNA RDLEG 4/2004. </t>
    </r>
    <r>
      <rPr>
        <sz val="9"/>
        <color rgb="FFFF0000"/>
        <rFont val="Arial"/>
        <family val="2"/>
      </rPr>
      <t>2025</t>
    </r>
    <r>
      <rPr>
        <sz val="9"/>
        <rFont val="Arial"/>
        <family val="2"/>
      </rPr>
      <t>: deducción pendiente  . Ejercicio de generación. 2014 [01379]</t>
    </r>
  </si>
  <si>
    <r>
      <t xml:space="preserve">DEDUCCIONES POR DOBLE IMPOSICIÓN INTERNA RDLEG 4/2004. </t>
    </r>
    <r>
      <rPr>
        <sz val="9"/>
        <color rgb="FFFF0000"/>
        <rFont val="Arial"/>
        <family val="2"/>
      </rPr>
      <t>2025</t>
    </r>
    <r>
      <rPr>
        <sz val="9"/>
        <rFont val="Arial"/>
        <family val="2"/>
      </rPr>
      <t>: deducción pendiente  . Ejercicio de generación. Total períodos anteriores [01383]</t>
    </r>
  </si>
  <si>
    <r>
      <t xml:space="preserve">DEDUCCIONES POR DOBLE IMPOSICIÓN INTERNA DT 23.1 LIS. DI interna. ejerc. anteriores. DI interna 2015. </t>
    </r>
    <r>
      <rPr>
        <sz val="9"/>
        <color rgb="FFFF0000"/>
        <rFont val="Arial"/>
        <family val="2"/>
      </rPr>
      <t>2025</t>
    </r>
    <r>
      <rPr>
        <sz val="9"/>
        <rFont val="Arial"/>
        <family val="2"/>
      </rPr>
      <t>: deducción pendiente [02046]</t>
    </r>
  </si>
  <si>
    <r>
      <t xml:space="preserve">DEDUCCIONES POR DOBLE IMPOSICIÓN INTERNA DT 23.1 LIS. DI interna. ejerc. anteriores. DI interna 2016. </t>
    </r>
    <r>
      <rPr>
        <sz val="9"/>
        <color rgb="FFFF0000"/>
        <rFont val="Arial"/>
        <family val="2"/>
      </rPr>
      <t>2025</t>
    </r>
    <r>
      <rPr>
        <sz val="9"/>
        <rFont val="Arial"/>
        <family val="2"/>
      </rPr>
      <t>: deducción pendiente [00520]</t>
    </r>
  </si>
  <si>
    <r>
      <t xml:space="preserve">DEDUCCIONES POR DOBLE IMPOSICIÓN INTERNA DT 23.1 LIS. DI interna. ejerc. anteriores. DI interna 2017. </t>
    </r>
    <r>
      <rPr>
        <sz val="9"/>
        <color rgb="FFFF0000"/>
        <rFont val="Arial"/>
        <family val="2"/>
      </rPr>
      <t>2025</t>
    </r>
    <r>
      <rPr>
        <sz val="9"/>
        <rFont val="Arial"/>
        <family val="2"/>
      </rPr>
      <t>: deducción pendiente [00340]</t>
    </r>
  </si>
  <si>
    <r>
      <t xml:space="preserve">DEDUCCIONES POR DOBLE IMPOSICIÓN INTERNA DT 23.1 LIS. DI interna. ejerc. anteriores. DI interna 2018. </t>
    </r>
    <r>
      <rPr>
        <sz val="9"/>
        <color rgb="FFFF0000"/>
        <rFont val="Arial"/>
        <family val="2"/>
      </rPr>
      <t>2025</t>
    </r>
    <r>
      <rPr>
        <sz val="9"/>
        <rFont val="Arial"/>
        <family val="2"/>
      </rPr>
      <t>: deducción pendiente [03412]</t>
    </r>
  </si>
  <si>
    <r>
      <t xml:space="preserve">DEDUCCIONES POR DOBLE IMPOSICIÓN INTERNA DT 23.1 LIS. DI interna. ejerc. anteriores. DI interna 2019. </t>
    </r>
    <r>
      <rPr>
        <sz val="9"/>
        <color rgb="FFFF0000"/>
        <rFont val="Arial"/>
        <family val="2"/>
      </rPr>
      <t>2025:</t>
    </r>
    <r>
      <rPr>
        <sz val="9"/>
        <rFont val="Arial"/>
        <family val="2"/>
      </rPr>
      <t xml:space="preserve"> deducción pendiente [01236]</t>
    </r>
  </si>
  <si>
    <r>
      <t xml:space="preserve">DEDUCCIONES POR DOBLE IMPOSICIÓN INTERNA DT 23.1 LIS. DI interna. ejerc. anteriores. DI interna 2020. </t>
    </r>
    <r>
      <rPr>
        <sz val="9"/>
        <color rgb="FFFF0000"/>
        <rFont val="Arial"/>
        <family val="2"/>
      </rPr>
      <t>2025</t>
    </r>
    <r>
      <rPr>
        <sz val="9"/>
        <rFont val="Arial"/>
        <family val="2"/>
      </rPr>
      <t>: deducción pendiente [04029]</t>
    </r>
  </si>
  <si>
    <r>
      <t xml:space="preserve">DEDUCCIONES POR DOBLE IMPOSICIÓN INTERNA DT 23.1 LIS. DI interna. ejerc. anteriores. DI interna 2021. </t>
    </r>
    <r>
      <rPr>
        <sz val="9"/>
        <color rgb="FFFF0000"/>
        <rFont val="Arial"/>
        <family val="2"/>
      </rPr>
      <t>2025</t>
    </r>
    <r>
      <rPr>
        <sz val="9"/>
        <rFont val="Arial"/>
        <family val="2"/>
      </rPr>
      <t>: deducción pendiente [04529]</t>
    </r>
  </si>
  <si>
    <r>
      <t xml:space="preserve">DEDUCCIONES POR DOBLE IMPOSICIÓN INTERNA DT 23.1 LIS. DI interna. ejerc. anteriores. DI interna 2022. : </t>
    </r>
    <r>
      <rPr>
        <sz val="9"/>
        <color rgb="FFFF0000"/>
        <rFont val="Arial"/>
        <family val="2"/>
      </rPr>
      <t>2025</t>
    </r>
    <r>
      <rPr>
        <sz val="9"/>
        <rFont val="Arial"/>
        <family val="2"/>
      </rPr>
      <t xml:space="preserve"> deducción pendiente [06140]</t>
    </r>
  </si>
  <si>
    <r>
      <rPr>
        <sz val="9"/>
        <rFont val="Arial"/>
        <family val="2"/>
      </rPr>
      <t>DEDUCCIONES POR DOBLE IMPOSICIÓN INTERNA DT 23.1 LIS. DI interna. ejerc. anteriores. DI interna 2023. :</t>
    </r>
    <r>
      <rPr>
        <sz val="9"/>
        <color rgb="FFFF0000"/>
        <rFont val="Arial"/>
        <family val="2"/>
      </rPr>
      <t xml:space="preserve"> 2025</t>
    </r>
    <r>
      <rPr>
        <sz val="9"/>
        <rFont val="Arial"/>
        <family val="2"/>
      </rPr>
      <t xml:space="preserve"> deducción pendiente [02161]</t>
    </r>
  </si>
  <si>
    <r>
      <t xml:space="preserve">DEDUCCIONES POR DOBLE IMPOSICIÓN INTERNA DT 23.1 LIS. DI interna. ejerc. anteriores. DI interna </t>
    </r>
    <r>
      <rPr>
        <sz val="9"/>
        <color rgb="FFFF0000"/>
        <rFont val="Arial"/>
        <family val="2"/>
      </rPr>
      <t>2024</t>
    </r>
    <r>
      <rPr>
        <sz val="9"/>
        <rFont val="Arial"/>
        <family val="2"/>
      </rPr>
      <t>. Deducción pendiente [02875]</t>
    </r>
  </si>
  <si>
    <r>
      <t xml:space="preserve">DEDUCCIONES POR DOBLE IMPOSICIÓN INTERNA DT 23.1 LIS. DI interna. ejerc. anteriores. DI interna </t>
    </r>
    <r>
      <rPr>
        <sz val="9"/>
        <color rgb="FFFF0000"/>
        <rFont val="Arial"/>
        <family val="2"/>
      </rPr>
      <t>2024</t>
    </r>
    <r>
      <rPr>
        <sz val="9"/>
        <rFont val="Arial"/>
        <family val="2"/>
      </rPr>
      <t>. Aplicado en esta liquidación [02878]</t>
    </r>
  </si>
  <si>
    <r>
      <t>DEDUCCIONES POR DOBLE IMPOSICIÓN INTERNA DT 23.1 LIS. DI interna. ejerc. anteriores. DI interna</t>
    </r>
    <r>
      <rPr>
        <sz val="9"/>
        <color rgb="FFFF0000"/>
        <rFont val="Arial"/>
        <family val="2"/>
      </rPr>
      <t xml:space="preserve"> 2024. </t>
    </r>
    <r>
      <rPr>
        <sz val="9"/>
        <rFont val="Arial"/>
        <family val="2"/>
      </rPr>
      <t>Pendiente de aplicación en ejerc. futuros [02879]</t>
    </r>
  </si>
  <si>
    <r>
      <t xml:space="preserve">DEDUCCIONES POR DOBLE IMPOSICIÓN INTERNA DT 23.1 LIS. DI interna. ejerc. anteriores. DI interna </t>
    </r>
    <r>
      <rPr>
        <sz val="9"/>
        <color rgb="FFFF0000"/>
        <rFont val="Arial"/>
        <family val="2"/>
      </rPr>
      <t>2024</t>
    </r>
    <r>
      <rPr>
        <sz val="9"/>
        <rFont val="Arial"/>
        <family val="2"/>
      </rPr>
      <t xml:space="preserve"> : </t>
    </r>
    <r>
      <rPr>
        <sz val="9"/>
        <color rgb="FFFF0000"/>
        <rFont val="Arial"/>
        <family val="2"/>
      </rPr>
      <t>2025</t>
    </r>
    <r>
      <rPr>
        <sz val="9"/>
        <rFont val="Arial"/>
        <family val="2"/>
      </rPr>
      <t xml:space="preserve"> deducción pendiente [02877]</t>
    </r>
  </si>
  <si>
    <r>
      <t>DEDUCCIONES POR DOBLE IMPOSICIÓN INTERNA DT 23.1 LIS. DI interna. ejerc. anteriores. Total. :</t>
    </r>
    <r>
      <rPr>
        <sz val="9"/>
        <color rgb="FFFF0000"/>
        <rFont val="Arial"/>
        <family val="2"/>
      </rPr>
      <t xml:space="preserve"> 2025</t>
    </r>
    <r>
      <rPr>
        <sz val="9"/>
        <rFont val="Arial"/>
        <family val="2"/>
      </rPr>
      <t xml:space="preserve"> deducción pendiente</t>
    </r>
    <r>
      <rPr>
        <sz val="9"/>
        <rFont val="Arial"/>
        <family val="2"/>
      </rPr>
      <t xml:space="preserve"> [00524]</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</si>
  <si>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2005 [01391]</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</si>
  <si>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2006 [01395]</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</si>
  <si>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2007 [01399]</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</si>
  <si>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2008 [01403]</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</si>
  <si>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2009 [01407]</t>
    </r>
  </si>
  <si>
    <r>
      <rPr>
        <sz val="9"/>
        <rFont val="Arial"/>
        <family val="2"/>
      </rPr>
      <t>DEDUCCIONES POR DOBLE IMPOSICIÓN INTERNACIONAL RDLEG 4/2004.</t>
    </r>
    <r>
      <rPr>
        <sz val="9"/>
        <color rgb="FFFF0000"/>
        <rFont val="Arial"/>
        <family val="2"/>
      </rPr>
      <t xml:space="preserve"> 2025:</t>
    </r>
    <r>
      <rPr>
        <sz val="9"/>
        <rFont val="Arial"/>
        <family val="2"/>
      </rPr>
      <t xml:space="preserve"> deducción pendiente  . Ejercicio de generación. 2010 [01411]</t>
    </r>
  </si>
  <si>
    <r>
      <rPr>
        <sz val="9"/>
        <rFont val="Arial"/>
        <family val="2"/>
      </rPr>
      <t xml:space="preserve">DEDUCCIONES POR DOBLE IMPOSICIÓN INTERNACIONAL RDLEG 4/2004. </t>
    </r>
    <r>
      <rPr>
        <sz val="9"/>
        <color rgb="FFFF0000"/>
        <rFont val="Arial"/>
        <family val="2"/>
      </rPr>
      <t xml:space="preserve">2025: </t>
    </r>
    <r>
      <rPr>
        <sz val="9"/>
        <rFont val="Arial"/>
        <family val="2"/>
      </rPr>
      <t>deducción pendiente  . Ejercicio de generación. 2011 [01415]</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</si>
  <si>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2012 [01419]</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</si>
  <si>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2013 [01916]</t>
    </r>
  </si>
  <si>
    <r>
      <t xml:space="preserve">DEDUCCIONES POR DOBLE IMPOSICIÓN INTERNACIONAL RDLEG 4/2004. </t>
    </r>
    <r>
      <rPr>
        <sz val="9"/>
        <color rgb="FFFF0000"/>
        <rFont val="Arial"/>
        <family val="2"/>
      </rPr>
      <t>2025</t>
    </r>
    <r>
      <rPr>
        <sz val="9"/>
        <rFont val="Arial"/>
        <family val="2"/>
      </rPr>
      <t>: deducción pendiente  . Ejercicio de generación. 2014 [02312]</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</si>
  <si>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Total períodos anteriores [01423]</t>
    </r>
  </si>
  <si>
    <r>
      <rPr>
        <sz val="9"/>
        <rFont val="Arial"/>
        <family val="2"/>
      </rPr>
      <t xml:space="preserve">Deducciones doble imposición internacional LIS. DI interna. períodos anteriores. DI interna 2015. </t>
    </r>
    <r>
      <rPr>
        <sz val="9"/>
        <color rgb="FFFF0000"/>
        <rFont val="Arial"/>
        <family val="2"/>
      </rPr>
      <t>2025</t>
    </r>
    <r>
      <rPr>
        <sz val="9"/>
        <rFont val="Arial"/>
        <family val="2"/>
      </rPr>
      <t>: deducción pendiente [05566]</t>
    </r>
  </si>
  <si>
    <r>
      <rPr>
        <sz val="9"/>
        <rFont val="Arial"/>
        <family val="2"/>
      </rPr>
      <t xml:space="preserve">Deducciones doble imposición internacional LIS. DI interna. períodos anteriores. DI interna 2016. </t>
    </r>
    <r>
      <rPr>
        <sz val="9"/>
        <color rgb="FFFF0000"/>
        <rFont val="Arial"/>
        <family val="2"/>
      </rPr>
      <t>2025:</t>
    </r>
    <r>
      <rPr>
        <sz val="9"/>
        <rFont val="Arial"/>
        <family val="2"/>
      </rPr>
      <t xml:space="preserve"> deducción pendiente [00529]</t>
    </r>
  </si>
  <si>
    <r>
      <rPr>
        <sz val="9"/>
        <rFont val="Arial"/>
        <family val="2"/>
      </rPr>
      <t xml:space="preserve">Deducciones doble imposición internacional LIS. DI interna. períodos anteriores. DI interna 2017. </t>
    </r>
    <r>
      <rPr>
        <sz val="9"/>
        <color rgb="FFFF0000"/>
        <rFont val="Arial"/>
        <family val="2"/>
      </rPr>
      <t>2025:</t>
    </r>
    <r>
      <rPr>
        <sz val="9"/>
        <rFont val="Arial"/>
        <family val="2"/>
      </rPr>
      <t xml:space="preserve"> deducción pendiente [00344]</t>
    </r>
  </si>
  <si>
    <r>
      <rPr>
        <sz val="9"/>
        <rFont val="Arial"/>
        <family val="2"/>
      </rPr>
      <t xml:space="preserve">Deducciones doble imposición internacional LIS. DI interna. períodos anteriores. DI interna 2018. </t>
    </r>
    <r>
      <rPr>
        <sz val="9"/>
        <color rgb="FFFF0000"/>
        <rFont val="Arial"/>
        <family val="2"/>
      </rPr>
      <t>2025</t>
    </r>
    <r>
      <rPr>
        <sz val="9"/>
        <rFont val="Arial"/>
        <family val="2"/>
      </rPr>
      <t>: deducción pendiente [03416]</t>
    </r>
  </si>
  <si>
    <r>
      <rPr>
        <sz val="9"/>
        <rFont val="Arial"/>
        <family val="2"/>
      </rPr>
      <t>Deducciones doble imposición internacional LIS. DI interna. períodos anteriores. DI interna 2019.</t>
    </r>
    <r>
      <rPr>
        <sz val="9"/>
        <color rgb="FFFF0000"/>
        <rFont val="Arial"/>
        <family val="2"/>
      </rPr>
      <t xml:space="preserve"> 2025</t>
    </r>
    <r>
      <rPr>
        <sz val="9"/>
        <rFont val="Arial"/>
        <family val="2"/>
      </rPr>
      <t>: deducción pendiente [01240]</t>
    </r>
  </si>
  <si>
    <r>
      <rPr>
        <sz val="9"/>
        <rFont val="Arial"/>
        <family val="2"/>
      </rPr>
      <t xml:space="preserve">Deducciones doble imposición internacional LIS. DI interna. períodos anteriores. DI interna 2020. </t>
    </r>
    <r>
      <rPr>
        <sz val="9"/>
        <color rgb="FFFF0000"/>
        <rFont val="Arial"/>
        <family val="2"/>
      </rPr>
      <t>2025:</t>
    </r>
    <r>
      <rPr>
        <sz val="9"/>
        <rFont val="Arial"/>
        <family val="2"/>
      </rPr>
      <t xml:space="preserve"> deducción pendiente [04033]</t>
    </r>
  </si>
  <si>
    <r>
      <rPr>
        <sz val="9"/>
        <rFont val="Arial"/>
        <family val="2"/>
      </rPr>
      <t xml:space="preserve">Deducciones doble imposición internacional LIS. DI interna. períodos anteriores. DI interna 2021. </t>
    </r>
    <r>
      <rPr>
        <sz val="9"/>
        <color rgb="FFFF0000"/>
        <rFont val="Arial"/>
        <family val="2"/>
      </rPr>
      <t>2025</t>
    </r>
    <r>
      <rPr>
        <sz val="9"/>
        <rFont val="Arial"/>
        <family val="2"/>
      </rPr>
      <t>: deducción pendiente [04533]</t>
    </r>
  </si>
  <si>
    <r>
      <rPr>
        <sz val="9"/>
        <rFont val="Arial"/>
        <family val="2"/>
      </rPr>
      <t xml:space="preserve">Deducciones doble imposición internacional LIS. DI interna. períodos anteriores. DI interna 2022. : </t>
    </r>
    <r>
      <rPr>
        <sz val="9"/>
        <color rgb="FFFF0000"/>
        <rFont val="Arial"/>
        <family val="2"/>
      </rPr>
      <t>2025</t>
    </r>
    <r>
      <rPr>
        <sz val="9"/>
        <rFont val="Arial"/>
        <family val="2"/>
      </rPr>
      <t xml:space="preserve"> deducción pendiente [06144]</t>
    </r>
  </si>
  <si>
    <r>
      <rPr>
        <sz val="9"/>
        <rFont val="Arial"/>
        <family val="2"/>
      </rPr>
      <t>Deducciones doble imposición internacional LIS. DI interna. períodos anteriores. DI interna 2023. :</t>
    </r>
    <r>
      <rPr>
        <sz val="9"/>
        <color rgb="FFFF0000"/>
        <rFont val="Arial"/>
        <family val="2"/>
      </rPr>
      <t xml:space="preserve"> 2025</t>
    </r>
    <r>
      <rPr>
        <sz val="9"/>
        <rFont val="Arial"/>
        <family val="2"/>
      </rPr>
      <t xml:space="preserve"> deducción pendiente [02199]</t>
    </r>
  </si>
  <si>
    <r>
      <t xml:space="preserve">Deducciones doble imposición internacional LIS. DI interna. períodos anteriores. DI interna </t>
    </r>
    <r>
      <rPr>
        <sz val="9"/>
        <color rgb="FFFF0000"/>
        <rFont val="Arial"/>
        <family val="2"/>
      </rPr>
      <t>2024</t>
    </r>
    <r>
      <rPr>
        <sz val="9"/>
        <rFont val="Arial"/>
        <family val="2"/>
      </rPr>
      <t xml:space="preserve"> Deducción pendiente [02983]</t>
    </r>
  </si>
  <si>
    <r>
      <t>Deducciones doble imposición internacional LIS. DI interna. períodos anteriores. DI interna</t>
    </r>
    <r>
      <rPr>
        <sz val="9"/>
        <color rgb="FFFF0000"/>
        <rFont val="Arial"/>
        <family val="2"/>
      </rPr>
      <t xml:space="preserve"> 2024 :</t>
    </r>
    <r>
      <rPr>
        <sz val="9"/>
        <rFont val="Arial"/>
        <family val="2"/>
      </rPr>
      <t xml:space="preserve"> 2025 deducción pendiente [02984]</t>
    </r>
  </si>
  <si>
    <r>
      <t>Deducciones doble imposición internacional LIS. DI interna. períodos anteriores. DI interna</t>
    </r>
    <r>
      <rPr>
        <sz val="9"/>
        <color rgb="FFFF0000"/>
        <rFont val="Arial"/>
        <family val="2"/>
      </rPr>
      <t xml:space="preserve"> 2024.</t>
    </r>
    <r>
      <rPr>
        <sz val="9"/>
        <rFont val="Arial"/>
        <family val="2"/>
      </rPr>
      <t xml:space="preserve"> Aplicado en esta liquidación [02985]</t>
    </r>
  </si>
  <si>
    <r>
      <t xml:space="preserve">Deducciones doble imposición internacional LIS. DI interna. períodos anteriores. DI interna </t>
    </r>
    <r>
      <rPr>
        <sz val="9"/>
        <color rgb="FFFF0000"/>
        <rFont val="Arial"/>
        <family val="2"/>
      </rPr>
      <t>2024</t>
    </r>
    <r>
      <rPr>
        <sz val="9"/>
        <rFont val="Arial"/>
        <family val="2"/>
      </rPr>
      <t>. Pendiente de aplicación períodos futuros [02986]</t>
    </r>
  </si>
  <si>
    <r>
      <t>Deducciones doble imposición internacional LIS. DI interna. períodos anteriores. Total:</t>
    </r>
    <r>
      <rPr>
        <sz val="9"/>
        <color rgb="FFFF0000"/>
        <rFont val="Arial"/>
        <family val="2"/>
      </rPr>
      <t>2025</t>
    </r>
    <r>
      <rPr>
        <sz val="9"/>
        <rFont val="Arial"/>
        <family val="2"/>
      </rPr>
      <t xml:space="preserve"> deducción pendiente [05570]</t>
    </r>
  </si>
  <si>
    <r>
      <t xml:space="preserve">Deducciones por doble imposición interna (DT23ª.1 LIS). DI interna ejercicios anteriores.DI interna </t>
    </r>
    <r>
      <rPr>
        <sz val="9"/>
        <color rgb="FFFF0000"/>
        <rFont val="Arial"/>
        <family val="2"/>
      </rPr>
      <t>2024</t>
    </r>
    <r>
      <rPr>
        <sz val="9"/>
        <rFont val="Arial"/>
        <family val="2"/>
      </rPr>
      <t>. Tipo gravamen período generación [02876]</t>
    </r>
  </si>
  <si>
    <t>Deducciones por doble imposición internacional RDLeg. 4/2004. Ejercicio de generación 2006. Tipo gravamen período generación [00016]</t>
  </si>
  <si>
    <t>Deducciones por doble imposición internacional RDLeg. 4/2004. Ejercicio de generación 2007. Tipo gravamen período generación [00018]</t>
  </si>
  <si>
    <r>
      <t xml:space="preserve">Deducciones doble imposición internacional LIS. DI interna. períodos anteriores. DI interna. </t>
    </r>
    <r>
      <rPr>
        <sz val="9"/>
        <color rgb="FFFF0000"/>
        <rFont val="Arial"/>
        <family val="2"/>
      </rPr>
      <t>2024.</t>
    </r>
    <r>
      <rPr>
        <sz val="9"/>
        <color theme="1"/>
        <rFont val="Arial"/>
        <family val="2"/>
      </rPr>
      <t xml:space="preserve"> Deducción pendiente [03053]</t>
    </r>
  </si>
  <si>
    <r>
      <t xml:space="preserve">Deducciones doble imposición internacional LIS. DI interna. períodos anteriores. DI interna. </t>
    </r>
    <r>
      <rPr>
        <sz val="9"/>
        <color rgb="FFFF0000"/>
        <rFont val="Arial"/>
        <family val="2"/>
      </rPr>
      <t>2024. 2025</t>
    </r>
    <r>
      <rPr>
        <sz val="9"/>
        <color theme="1"/>
        <rFont val="Arial"/>
        <family val="2"/>
      </rPr>
      <t xml:space="preserve"> deducción pendiente [03162]</t>
    </r>
  </si>
  <si>
    <r>
      <t xml:space="preserve">Deducciones doble imposición internacional LIS. DI interna. períodos anteriores. DI interna. </t>
    </r>
    <r>
      <rPr>
        <sz val="9"/>
        <color rgb="FFFF0000"/>
        <rFont val="Arial"/>
        <family val="2"/>
      </rPr>
      <t>2024</t>
    </r>
    <r>
      <rPr>
        <sz val="9"/>
        <color theme="1"/>
        <rFont val="Arial"/>
        <family val="2"/>
      </rPr>
      <t>. Aplicado en esta liquidación [03163]</t>
    </r>
  </si>
  <si>
    <r>
      <t xml:space="preserve">Deducciones doble imposición internacional LIS. DI interna. períodos anteriores. DI interna. </t>
    </r>
    <r>
      <rPr>
        <sz val="9"/>
        <color rgb="FFFF0000"/>
        <rFont val="Arial"/>
        <family val="2"/>
      </rPr>
      <t>2024.</t>
    </r>
    <r>
      <rPr>
        <sz val="9"/>
        <color theme="1"/>
        <rFont val="Arial"/>
        <family val="2"/>
      </rPr>
      <t xml:space="preserve"> Pendiente de aplicación períodos futuros [03164]</t>
    </r>
  </si>
  <si>
    <r>
      <t xml:space="preserve">Deducciones doble imposición internacional LIS. DI interna. períodos anteriores. DI interna. </t>
    </r>
    <r>
      <rPr>
        <sz val="9"/>
        <color rgb="FFFF0000"/>
        <rFont val="Arial"/>
        <family val="2"/>
      </rPr>
      <t>2023. 2025</t>
    </r>
    <r>
      <rPr>
        <sz val="9"/>
        <color theme="1"/>
        <rFont val="Arial"/>
        <family val="2"/>
      </rPr>
      <t xml:space="preserve"> deducción pendiente [02208]</t>
    </r>
  </si>
  <si>
    <r>
      <t xml:space="preserve">Deducciones doble imposición internacional LIS. DI interna. períodos anteriores. DI interna. 2022. </t>
    </r>
    <r>
      <rPr>
        <sz val="9"/>
        <color rgb="FFFF0000"/>
        <rFont val="Arial"/>
        <family val="2"/>
      </rPr>
      <t>2025</t>
    </r>
    <r>
      <rPr>
        <sz val="9"/>
        <color theme="1"/>
        <rFont val="Arial"/>
        <family val="2"/>
      </rPr>
      <t xml:space="preserve"> deducción pendiente [06323]</t>
    </r>
  </si>
  <si>
    <r>
      <t xml:space="preserve">Deducciones doble imposición internacional LIS. DI interna. períodos anteriores. DI interna. 2021. </t>
    </r>
    <r>
      <rPr>
        <sz val="9"/>
        <color rgb="FFFF0000"/>
        <rFont val="Arial"/>
        <family val="2"/>
      </rPr>
      <t>2025</t>
    </r>
    <r>
      <rPr>
        <sz val="9"/>
        <color theme="1"/>
        <rFont val="Arial"/>
        <family val="2"/>
      </rPr>
      <t xml:space="preserve"> deducción pendiente [04541]"</t>
    </r>
  </si>
  <si>
    <r>
      <rPr>
        <sz val="9"/>
        <rFont val="Arial"/>
        <family val="2"/>
      </rPr>
      <t>Deducciones doble imposición internacional LIS. DI interna. períodos anteriores. DI interna. 2020</t>
    </r>
    <r>
      <rPr>
        <sz val="9"/>
        <color rgb="FFFF0000"/>
        <rFont val="Arial"/>
        <family val="2"/>
      </rPr>
      <t>. 2025</t>
    </r>
    <r>
      <rPr>
        <sz val="9"/>
        <rFont val="Arial"/>
        <family val="2"/>
      </rPr>
      <t>: deducción pendiente [04042]</t>
    </r>
  </si>
  <si>
    <r>
      <rPr>
        <sz val="9"/>
        <rFont val="Arial"/>
        <family val="2"/>
      </rPr>
      <t>Deducciones doble imposición internacional LIS. DI interna. períodos anteriores. DI interna. 2019</t>
    </r>
    <r>
      <rPr>
        <sz val="9"/>
        <color rgb="FFFF0000"/>
        <rFont val="Arial"/>
        <family val="2"/>
      </rPr>
      <t>. 2025</t>
    </r>
    <r>
      <rPr>
        <sz val="9"/>
        <rFont val="Arial"/>
        <family val="2"/>
      </rPr>
      <t>: deducción pendiente [01255]</t>
    </r>
  </si>
  <si>
    <r>
      <rPr>
        <sz val="9"/>
        <rFont val="Arial"/>
        <family val="2"/>
      </rPr>
      <t>Deducciones doble imposición internacional LIS. DI interna. períodos anteriores. DI interna. 2018</t>
    </r>
    <r>
      <rPr>
        <sz val="9"/>
        <color rgb="FFFF0000"/>
        <rFont val="Arial"/>
        <family val="2"/>
      </rPr>
      <t>. 2025</t>
    </r>
    <r>
      <rPr>
        <sz val="9"/>
        <rFont val="Arial"/>
        <family val="2"/>
      </rPr>
      <t>: deducción pendiente [03424]"</t>
    </r>
  </si>
  <si>
    <r>
      <rPr>
        <sz val="9"/>
        <rFont val="Arial"/>
        <family val="2"/>
      </rPr>
      <t>Deducciones doble imposición internacional LIS. DI interna. períodos anteriores. DI interna. 2017</t>
    </r>
    <r>
      <rPr>
        <sz val="9"/>
        <color rgb="FFFF0000"/>
        <rFont val="Arial"/>
        <family val="2"/>
      </rPr>
      <t>. 2025</t>
    </r>
    <r>
      <rPr>
        <sz val="9"/>
        <rFont val="Arial"/>
        <family val="2"/>
      </rPr>
      <t>: deducción pendiente [00353]"</t>
    </r>
  </si>
  <si>
    <r>
      <rPr>
        <sz val="9"/>
        <rFont val="Arial"/>
        <family val="2"/>
      </rPr>
      <t xml:space="preserve">Deducciones doble imposición internacional LIS. DI interna. períodos anteriores. DI interna. 2016. </t>
    </r>
    <r>
      <rPr>
        <sz val="9"/>
        <color rgb="FFFF0000"/>
        <rFont val="Arial"/>
        <family val="2"/>
      </rPr>
      <t>2025</t>
    </r>
    <r>
      <rPr>
        <sz val="9"/>
        <rFont val="Arial"/>
        <family val="2"/>
      </rPr>
      <t>: deducción pendiente [00547]"</t>
    </r>
  </si>
  <si>
    <r>
      <rPr>
        <sz val="9"/>
        <rFont val="Arial"/>
        <family val="2"/>
      </rPr>
      <t>Deducciones doble imposición internacional LIS. DI interna. períodos anteriores. DI interna. 2015.</t>
    </r>
    <r>
      <rPr>
        <sz val="9"/>
        <color rgb="FFFF0000"/>
        <rFont val="Arial"/>
        <family val="2"/>
      </rPr>
      <t xml:space="preserve"> 2025</t>
    </r>
    <r>
      <rPr>
        <sz val="9"/>
        <rFont val="Arial"/>
        <family val="2"/>
      </rPr>
      <t>: deducción pendiente [05648]</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</si>
  <si>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Total períodos anteriores [05644]"</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</si>
  <si>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2014 [05640]</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</si>
  <si>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2012 [05632]</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</si>
  <si>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2011 [05628]</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</si>
  <si>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2010 [05624]</t>
    </r>
  </si>
  <si>
    <r>
      <rPr>
        <sz val="9"/>
        <rFont val="Arial"/>
        <family val="2"/>
      </rPr>
      <t xml:space="preserve">DEDUCCIONES POR DOBLE IMPOSICIÓN INTERNACIONAL RDLEG 4/2004. </t>
    </r>
    <r>
      <rPr>
        <sz val="9"/>
        <color rgb="FFFF0000"/>
        <rFont val="Arial"/>
        <family val="2"/>
      </rPr>
      <t>2025:</t>
    </r>
    <r>
      <rPr>
        <sz val="9"/>
        <rFont val="Arial"/>
        <family val="2"/>
      </rPr>
      <t xml:space="preserve"> deducción pendiente  . Ejercicio de generación. 2009 [05620]</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</si>
  <si>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2008 [05616]</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</si>
  <si>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2007 [05612]</t>
    </r>
  </si>
  <si>
    <r>
      <rPr>
        <sz val="9"/>
        <rFont val="Arial"/>
        <family val="2"/>
      </rPr>
      <t xml:space="preserve">DEDUCCIONES POR DOBLE IMPOSICIÓN INTERNACIONAL RDLEG 4/2004. </t>
    </r>
    <r>
      <rPr>
        <sz val="9"/>
        <color rgb="FFFF0000"/>
        <rFont val="Arial"/>
        <family val="2"/>
      </rPr>
      <t>2025</t>
    </r>
    <r>
      <rPr>
        <sz val="9"/>
        <rFont val="Arial"/>
        <family val="2"/>
      </rPr>
      <t>: deducción pendiente  . Ejercicio de generación. 2006 [05608]</t>
    </r>
  </si>
  <si>
    <r>
      <rPr>
        <sz val="9"/>
        <rFont val="Arial"/>
        <family val="2"/>
      </rPr>
      <t>DEDUCCIONES POR DOBLE IMPOSICIÓN INTERNACIONAL RDLEG 4/2004.</t>
    </r>
    <r>
      <rPr>
        <sz val="9"/>
        <color rgb="FFFF0000"/>
        <rFont val="Arial"/>
        <family val="2"/>
      </rPr>
      <t xml:space="preserve"> 2025</t>
    </r>
    <r>
      <rPr>
        <sz val="9"/>
        <rFont val="Arial"/>
        <family val="2"/>
      </rPr>
      <t>: deducción pendiente  . Ejercicio de generación. 2005 [05605]</t>
    </r>
  </si>
  <si>
    <r>
      <rPr>
        <sz val="9"/>
        <rFont val="Arial"/>
        <family val="2"/>
      </rPr>
      <t xml:space="preserve">DEDUCCIONES POR DOBLE IMPOSICIÓN INTERNA DT 23.1 LIS. DI interna. ejerc. anteriores. DI interna. </t>
    </r>
    <r>
      <rPr>
        <sz val="9"/>
        <color rgb="FFFF0000"/>
        <rFont val="Arial"/>
        <family val="2"/>
      </rPr>
      <t>2024</t>
    </r>
    <r>
      <rPr>
        <sz val="9"/>
        <rFont val="Arial"/>
        <family val="2"/>
      </rPr>
      <t xml:space="preserve"> Pendiente de aplicación en ejerc. futuros [03052]</t>
    </r>
  </si>
  <si>
    <r>
      <rPr>
        <sz val="9"/>
        <rFont val="Arial"/>
        <family val="2"/>
      </rPr>
      <t>DEDUCCIONES POR DOBLE IMPOSICIÓN INTERNA DT 23.1 LIS. DI interna. ejerc. anteriores. DI interna</t>
    </r>
    <r>
      <rPr>
        <sz val="9"/>
        <color rgb="FFFF0000"/>
        <rFont val="Arial"/>
        <family val="2"/>
      </rPr>
      <t>. 2024</t>
    </r>
    <r>
      <rPr>
        <sz val="9"/>
        <rFont val="Arial"/>
        <family val="2"/>
      </rPr>
      <t>. Aplicado en esta liquidación [03051]</t>
    </r>
  </si>
  <si>
    <r>
      <rPr>
        <sz val="9"/>
        <rFont val="Arial"/>
        <family val="2"/>
      </rPr>
      <t>DEDUCCIONES POR DOBLE IMPOSICIÓN INTERNA DT 23.1 LIS. DI interna. ejerc. anteriores. DI interna.</t>
    </r>
    <r>
      <rPr>
        <sz val="9"/>
        <color rgb="FFFF0000"/>
        <rFont val="Arial"/>
        <family val="2"/>
      </rPr>
      <t xml:space="preserve"> 2024.</t>
    </r>
    <r>
      <rPr>
        <sz val="9"/>
        <rFont val="Arial"/>
        <family val="2"/>
      </rPr>
      <t xml:space="preserve"> Deducción pendiente [03048]</t>
    </r>
  </si>
  <si>
    <t>DEDUCCIONES POR DOBLE IMPOSICIÓN INTERNA DT 23.1 LIS. DI interna. ejerc. anteriores. DI interna. 2025(*).: 2025 deducción pendiente [01695]</t>
  </si>
  <si>
    <r>
      <rPr>
        <sz val="9"/>
        <rFont val="Arial"/>
        <family val="2"/>
      </rPr>
      <t xml:space="preserve">DEDUCCIONES POR DOBLE IMPOSICIÓN INTERNA DT 23.1 LIS. DI interna. ejerc. anteriores. DI interna. 2022.: </t>
    </r>
    <r>
      <rPr>
        <sz val="9"/>
        <color rgb="FFFF0000"/>
        <rFont val="Arial"/>
        <family val="2"/>
      </rPr>
      <t xml:space="preserve">2025 </t>
    </r>
    <r>
      <rPr>
        <sz val="9"/>
        <rFont val="Arial"/>
        <family val="2"/>
      </rPr>
      <t>deducción pendiente [06319]</t>
    </r>
  </si>
  <si>
    <r>
      <rPr>
        <sz val="9"/>
        <rFont val="Arial"/>
        <family val="2"/>
      </rPr>
      <t>DEDUCCIONES POR DOBLE IMPOSICIÓN INTERNA DT 23.1 LIS. DI interna. ejerc. anteriores. DI interna. 2021</t>
    </r>
    <r>
      <rPr>
        <sz val="9"/>
        <color rgb="FFFF0000"/>
        <rFont val="Arial"/>
        <family val="2"/>
      </rPr>
      <t>.2025:</t>
    </r>
    <r>
      <rPr>
        <sz val="9"/>
        <rFont val="Arial"/>
        <family val="2"/>
      </rPr>
      <t xml:space="preserve"> deducción pendiente [04537]</t>
    </r>
  </si>
  <si>
    <r>
      <rPr>
        <sz val="9"/>
        <rFont val="Arial"/>
        <family val="2"/>
      </rPr>
      <t>DEDUCCIONES POR DOBLE IMPOSICIÓN INTERNA DT 23.1 LIS. DI interna. ejerc. anteriores. DI interna. 2020.</t>
    </r>
    <r>
      <rPr>
        <sz val="9"/>
        <color rgb="FFFF0000"/>
        <rFont val="Arial"/>
        <family val="2"/>
      </rPr>
      <t xml:space="preserve"> 2025: </t>
    </r>
    <r>
      <rPr>
        <sz val="9"/>
        <rFont val="Arial"/>
        <family val="2"/>
      </rPr>
      <t>deducción pendiente [04038]</t>
    </r>
  </si>
  <si>
    <r>
      <rPr>
        <sz val="9"/>
        <rFont val="Arial"/>
        <family val="2"/>
      </rPr>
      <t>DEDUCCIONES POR DOBLE IMPOSICIÓN INTERNA DT 23.1 LIS. DI interna. ejerc. anteriores. DI interna. 2019.</t>
    </r>
    <r>
      <rPr>
        <sz val="9"/>
        <color rgb="FFFF0000"/>
        <rFont val="Arial"/>
        <family val="2"/>
      </rPr>
      <t xml:space="preserve"> 2025: </t>
    </r>
    <r>
      <rPr>
        <sz val="9"/>
        <rFont val="Arial"/>
        <family val="2"/>
      </rPr>
      <t>deducción pendiente [01244]</t>
    </r>
  </si>
  <si>
    <r>
      <rPr>
        <sz val="9"/>
        <rFont val="Arial"/>
        <family val="2"/>
      </rPr>
      <t>DEDUCCIONES POR DOBLE IMPOSICIÓN INTERNA DT 23.1 LIS. DI interna. ejerc. anteriores. DI interna. 2018.</t>
    </r>
    <r>
      <rPr>
        <sz val="9"/>
        <color rgb="FFFF0000"/>
        <rFont val="Arial"/>
        <family val="2"/>
      </rPr>
      <t xml:space="preserve"> 2025: </t>
    </r>
    <r>
      <rPr>
        <sz val="9"/>
        <rFont val="Arial"/>
        <family val="2"/>
      </rPr>
      <t>deducción pendiente [03420]</t>
    </r>
  </si>
  <si>
    <r>
      <rPr>
        <sz val="9"/>
        <rFont val="Arial"/>
        <family val="2"/>
      </rPr>
      <t xml:space="preserve">DEDUCCIONES POR DOBLE IMPOSICIÓN INTERNA DT 23.1 LIS. DI interna. ejerc. anteriores. DI interna. 2016. </t>
    </r>
    <r>
      <rPr>
        <sz val="9"/>
        <color rgb="FFFF0000"/>
        <rFont val="Arial"/>
        <family val="2"/>
      </rPr>
      <t>2025:</t>
    </r>
    <r>
      <rPr>
        <sz val="9"/>
        <rFont val="Arial"/>
        <family val="2"/>
      </rPr>
      <t xml:space="preserve"> deducción pendiente [00538]</t>
    </r>
  </si>
  <si>
    <r>
      <t xml:space="preserve">DEDUCCIONES POR DOBLE IMPOSICIÓN INTERNA RDLEG 4/2004. </t>
    </r>
    <r>
      <rPr>
        <sz val="9"/>
        <color rgb="FFFF0000"/>
        <rFont val="Arial"/>
        <family val="2"/>
      </rPr>
      <t>2025:</t>
    </r>
    <r>
      <rPr>
        <sz val="9"/>
        <rFont val="Arial"/>
        <family val="2"/>
      </rPr>
      <t xml:space="preserve"> deducción pendiente  . Ejercicio de generación. 2008 [05574]</t>
    </r>
  </si>
  <si>
    <r>
      <rPr>
        <sz val="9"/>
        <rFont val="Arial"/>
        <family val="2"/>
      </rPr>
      <t xml:space="preserve">DEDUCCIONES POR DOBLE IMPOSICIÓN INTERNA RDLEG 4/2004. </t>
    </r>
    <r>
      <rPr>
        <sz val="9"/>
        <color rgb="FFFF0000"/>
        <rFont val="Arial"/>
        <family val="2"/>
      </rPr>
      <t>2025</t>
    </r>
    <r>
      <rPr>
        <sz val="9"/>
        <rFont val="Arial"/>
        <family val="2"/>
      </rPr>
      <t>: deducción pendiente  . Ejercicio de generación. 2009 [05577]</t>
    </r>
  </si>
  <si>
    <r>
      <rPr>
        <sz val="9"/>
        <rFont val="Arial"/>
        <family val="2"/>
      </rPr>
      <t xml:space="preserve">DEDUCCIONES POR DOBLE IMPOSICIÓN INTERNA RDLEG 4/2004. </t>
    </r>
    <r>
      <rPr>
        <sz val="9"/>
        <color rgb="FFFF0000"/>
        <rFont val="Arial"/>
        <family val="2"/>
      </rPr>
      <t>2025</t>
    </r>
    <r>
      <rPr>
        <sz val="9"/>
        <rFont val="Arial"/>
        <family val="2"/>
      </rPr>
      <t>: deducción pendiente  . Ejercicio de generación. 2010 [05581]</t>
    </r>
  </si>
  <si>
    <r>
      <rPr>
        <sz val="9"/>
        <rFont val="Arial"/>
        <family val="2"/>
      </rPr>
      <t>DEDUCCIONES POR DOBLE IMPOSICIÓN INTERNA RDLEG 4/2004.</t>
    </r>
    <r>
      <rPr>
        <sz val="9"/>
        <color rgb="FFFF0000"/>
        <rFont val="Arial"/>
        <family val="2"/>
      </rPr>
      <t xml:space="preserve"> 2025</t>
    </r>
    <r>
      <rPr>
        <sz val="9"/>
        <rFont val="Arial"/>
        <family val="2"/>
      </rPr>
      <t>: deducción pendiente  . Ejercicio de generación. 2012 [05589]</t>
    </r>
  </si>
  <si>
    <r>
      <rPr>
        <sz val="9"/>
        <rFont val="Arial"/>
        <family val="2"/>
      </rPr>
      <t xml:space="preserve">DEDUCCIONES POR DOBLE IMPOSICIÓN INTERNA RDLEG 4/2004. </t>
    </r>
    <r>
      <rPr>
        <sz val="9"/>
        <color rgb="FFFF0000"/>
        <rFont val="Arial"/>
        <family val="2"/>
      </rPr>
      <t>2025</t>
    </r>
    <r>
      <rPr>
        <sz val="9"/>
        <rFont val="Arial"/>
        <family val="2"/>
      </rPr>
      <t>: deducción pendiente  . Ejercicio de generación. 2013 [05593]</t>
    </r>
  </si>
  <si>
    <r>
      <rPr>
        <sz val="9"/>
        <rFont val="Arial"/>
        <family val="2"/>
      </rPr>
      <t>DEDUCCIONES POR DOBLE IMPOSICIÓN INTERNA RDLEG 4/2004.</t>
    </r>
    <r>
      <rPr>
        <sz val="9"/>
        <color rgb="FFFF0000"/>
        <rFont val="Arial"/>
        <family val="2"/>
      </rPr>
      <t xml:space="preserve"> 2025: </t>
    </r>
    <r>
      <rPr>
        <sz val="9"/>
        <rFont val="Arial"/>
        <family val="2"/>
      </rPr>
      <t>deducción pendiente  . Ejercicio de generación. 2011 [05585]</t>
    </r>
  </si>
  <si>
    <r>
      <rPr>
        <sz val="9"/>
        <rFont val="Arial"/>
        <family val="2"/>
      </rPr>
      <t xml:space="preserve">DEDUCCIONES POR DOBLE IMPOSICIÓN INTERNA RDLEG 4/2004. </t>
    </r>
    <r>
      <rPr>
        <sz val="9"/>
        <color rgb="FFFF0000"/>
        <rFont val="Arial"/>
        <family val="2"/>
      </rPr>
      <t>2025</t>
    </r>
    <r>
      <rPr>
        <sz val="9"/>
        <rFont val="Arial"/>
        <family val="2"/>
      </rPr>
      <t>: deducción pendiente  . Ejercicio de generación. 2014 [05597]</t>
    </r>
  </si>
  <si>
    <r>
      <rPr>
        <sz val="9"/>
        <rFont val="Arial"/>
        <family val="2"/>
      </rPr>
      <t>DEDUCCIONES POR DOBLE IMPOSICIÓN INTERNA RDLEG 4/2004.</t>
    </r>
    <r>
      <rPr>
        <sz val="9"/>
        <color rgb="FFFF0000"/>
        <rFont val="Arial"/>
        <family val="2"/>
      </rPr>
      <t xml:space="preserve"> 2025</t>
    </r>
    <r>
      <rPr>
        <sz val="9"/>
        <rFont val="Arial"/>
        <family val="2"/>
      </rPr>
      <t>: deducción pendiente  . Ejercicio de generación. Total períodos anteriores [05601]"</t>
    </r>
  </si>
  <si>
    <r>
      <rPr>
        <sz val="9"/>
        <rFont val="Arial"/>
        <family val="2"/>
      </rPr>
      <t>DEDUCCIONES POR DOBLE IMPOSICIÓN INTERNA DT 23.1 LIS. DI interna. ejerc. anteriores. DI interna. 2015.</t>
    </r>
    <r>
      <rPr>
        <sz val="9"/>
        <color rgb="FFFF0000"/>
        <rFont val="Arial"/>
        <family val="2"/>
      </rPr>
      <t xml:space="preserve"> 2025 </t>
    </r>
    <r>
      <rPr>
        <sz val="9"/>
        <rFont val="Arial"/>
        <family val="2"/>
      </rPr>
      <t>deducción pendiente [00534]</t>
    </r>
  </si>
  <si>
    <r>
      <rPr>
        <sz val="9"/>
        <rFont val="Arial"/>
        <family val="2"/>
      </rPr>
      <t>DEDUCCIONES POR DOBLE IMPOSICIÓN INTERNA DT 23.1 LIS. DI interna. ejerc. anteriores. DI interna</t>
    </r>
    <r>
      <rPr>
        <sz val="9"/>
        <color rgb="FFFF0000"/>
        <rFont val="Arial"/>
        <family val="2"/>
      </rPr>
      <t xml:space="preserve">. </t>
    </r>
    <r>
      <rPr>
        <sz val="9"/>
        <rFont val="Arial"/>
        <family val="2"/>
      </rPr>
      <t>2017</t>
    </r>
    <r>
      <rPr>
        <sz val="9"/>
        <color rgb="FFFF0000"/>
        <rFont val="Arial"/>
        <family val="2"/>
      </rPr>
      <t xml:space="preserve">. 2025: </t>
    </r>
    <r>
      <rPr>
        <sz val="9"/>
        <rFont val="Arial"/>
        <family val="2"/>
      </rPr>
      <t>deducción pendiente [00349]</t>
    </r>
  </si>
  <si>
    <r>
      <rPr>
        <sz val="9"/>
        <rFont val="Arial"/>
        <family val="2"/>
      </rPr>
      <t>DEDUCCIONES POR DOBLE IMPOSICIÓN INTERNA DT 23.1 LIS. DI interna. ejerc. anteriores. DI interna</t>
    </r>
    <r>
      <rPr>
        <sz val="9"/>
        <color rgb="FFFF0000"/>
        <rFont val="Arial"/>
        <family val="2"/>
      </rPr>
      <t>. 2024</t>
    </r>
    <r>
      <rPr>
        <sz val="9"/>
        <rFont val="Arial"/>
        <family val="2"/>
      </rPr>
      <t>.:</t>
    </r>
    <r>
      <rPr>
        <sz val="9"/>
        <color rgb="FFFF0000"/>
        <rFont val="Arial"/>
        <family val="2"/>
      </rPr>
      <t xml:space="preserve"> 2025</t>
    </r>
    <r>
      <rPr>
        <sz val="9"/>
        <rFont val="Arial"/>
        <family val="2"/>
      </rPr>
      <t xml:space="preserve"> deducción pendiente [03050]</t>
    </r>
  </si>
  <si>
    <r>
      <t xml:space="preserve">DEDUCCIONES DT 24ª.1 LIS.Deducción pendiente / generada.. Ejercicio de generación </t>
    </r>
    <r>
      <rPr>
        <sz val="9"/>
        <rFont val="Arial"/>
        <family val="2"/>
      </rPr>
      <t>2020: Periodiﬁcación [01205]</t>
    </r>
  </si>
  <si>
    <r>
      <t xml:space="preserve">DEDUCCIONES DT 24ª.1 LIS.Aplicado en esta liquidación. Ejercicio de generación </t>
    </r>
    <r>
      <rPr>
        <sz val="9"/>
        <rFont val="Arial"/>
        <family val="2"/>
      </rPr>
      <t>2020: Periodiﬁcación [01206]</t>
    </r>
  </si>
  <si>
    <t>Deducciones totales trasladables a períodos siguientes:
(Deducciones del grupo + Deducciones pendientes de aplicación al incorporarse al grupo)  Deducciones inversión en Canarias con límites incrementados.  Ejercicio de generación.  2007.Inversiones en Canarias (Ley 20/1991) Deducción pendiente / generada. [00037]</t>
  </si>
  <si>
    <t>Deducciones totales trasladables a períodos siguientes:
(Deducciones del grupo + Deducciones pendientes de aplicación al incorporarse al grupo)  Deducciones inversión en Canarias con límites incrementados.  Ejercicio de generación.  2007.Inversiones en Canarias (Ley 20/1991). Aplicado en esta liquidación. [00038]</t>
  </si>
  <si>
    <r>
      <t xml:space="preserve">DEDUCCIONES DT 24ª.7 LIS, art. 42 RDL 4/20045.Deducción pendiente / generada. Ejercicio de generación. </t>
    </r>
    <r>
      <rPr>
        <sz val="9"/>
        <rFont val="Arial"/>
        <family val="2"/>
      </rPr>
      <t>2010 [01450]</t>
    </r>
  </si>
  <si>
    <r>
      <t xml:space="preserve">DEDUCCIONES DT 24ª.7 LIS, art. 42 RDL 4/2004.Aplicado en esta liquidación. Ejercicio de generación. </t>
    </r>
    <r>
      <rPr>
        <sz val="9"/>
        <rFont val="Arial"/>
        <family val="2"/>
      </rPr>
      <t>2010 [01451]</t>
    </r>
  </si>
  <si>
    <r>
      <t xml:space="preserve">DEDUCCIONES DT 24ª.1 LIS.Deducción pendiente / generada. Ejercicio de generación. </t>
    </r>
    <r>
      <rPr>
        <sz val="9"/>
        <rFont val="Arial"/>
        <family val="2"/>
      </rPr>
      <t>2020  : Periodiﬁcación [01261]</t>
    </r>
  </si>
  <si>
    <r>
      <t xml:space="preserve">DEDUCCIONES DT 24ª.1 LIS.Aplicado en esta liquidación. Ejercicio de generación. </t>
    </r>
    <r>
      <rPr>
        <sz val="9"/>
        <rFont val="Arial"/>
        <family val="2"/>
      </rPr>
      <t>2020 : Periodiﬁcación  [01262]</t>
    </r>
  </si>
  <si>
    <t>Deducciones inversión en Canarias con límites incrementados.Inversiones en Canarias (Ley 20/1991). Deducción pendiente / generada.. Ejercicio de generación. 2007 [01529]</t>
  </si>
  <si>
    <r>
      <t xml:space="preserve">Deducciones inversión en Canarias con límites incrementados.Inversiones en Canarias (Ley 20/1991). Aplicado en esta liquidación. Ejercicio de generación. </t>
    </r>
    <r>
      <rPr>
        <sz val="9"/>
        <rFont val="Arial"/>
        <family val="2"/>
      </rPr>
      <t>2007 [01530]</t>
    </r>
  </si>
  <si>
    <r>
      <t xml:space="preserve">DEDUCCIONES DT 24ª.7 LIS, art. 42 RDLEG 4/2004. Deducción pendiente / generada..  Ejercicio de generación. </t>
    </r>
    <r>
      <rPr>
        <sz val="9"/>
        <rFont val="Arial"/>
        <family val="2"/>
      </rPr>
      <t>2010 [05677]</t>
    </r>
  </si>
  <si>
    <t>DEDUCCIONES DT 24ª.7 LIS, art. 42 RDLEG 4/2004. Aplicado en esta liquidación.  Ejercicio de generación. 2010 [05678]</t>
  </si>
  <si>
    <r>
      <t xml:space="preserve">DEDUCCIONES Deducciones DT 24ª.1 LIS. Periodiﬁcación. Deducción pendiente / generada. Ejercicio de generación.   </t>
    </r>
    <r>
      <rPr>
        <sz val="9"/>
        <rFont val="Arial"/>
        <family val="2"/>
      </rPr>
      <t>2020 [01357]</t>
    </r>
  </si>
  <si>
    <r>
      <t xml:space="preserve">DEDUCCIONES Deducciones DT 24ª.1 LIS. Periodiﬁcación. Aplicado en esta liquidación. Ejercicio de generación.   </t>
    </r>
    <r>
      <rPr>
        <sz val="9"/>
        <rFont val="Arial"/>
        <family val="2"/>
      </rPr>
      <t>2020   [01386]</t>
    </r>
  </si>
  <si>
    <r>
      <t xml:space="preserve">Deducciones inversión en Canarias con límites incrementados.  Inversiones en Canarias (Ley 20/1991). Deducción pendiente/generada. Ejercicio de generación. </t>
    </r>
    <r>
      <rPr>
        <sz val="9"/>
        <rFont val="Arial"/>
        <family val="2"/>
      </rPr>
      <t>2007 [05744]</t>
    </r>
  </si>
  <si>
    <r>
      <t xml:space="preserve">Deducciones inversión en Canarias con límites incrementados.  Inversiones en Canarias (Ley 20/1991). Aplicado en esta liquidación. Ejercicio de generación. </t>
    </r>
    <r>
      <rPr>
        <sz val="9"/>
        <rFont val="Arial"/>
        <family val="2"/>
      </rPr>
      <t>2007 [05745]</t>
    </r>
  </si>
  <si>
    <t>Deducciones DT 24ª.7 LIS, art. 42 RDLEG 4/2004.Ejercicio 2010 .Deducc. pendiente [02281]</t>
  </si>
  <si>
    <t>Deducciones DT 24ª.7 LIS, art. 42 RDLEG 4/2004.Ejercicio 2010 .Aplicado en esta liquidación [02282]</t>
  </si>
  <si>
    <r>
      <t xml:space="preserve">Deducciones DT 24ª.1 LIS.Periodificación  </t>
    </r>
    <r>
      <rPr>
        <sz val="9"/>
        <rFont val="Arial"/>
        <family val="2"/>
      </rPr>
      <t>2020  .Deducc. pendiente [04078]</t>
    </r>
  </si>
  <si>
    <r>
      <t xml:space="preserve">Deducciones DT 24ª.1 LIS.Periodificación  </t>
    </r>
    <r>
      <rPr>
        <sz val="9"/>
        <rFont val="Arial"/>
        <family val="2"/>
      </rPr>
      <t>2020 .Aplicado en esta liquidación [04079]</t>
    </r>
  </si>
  <si>
    <r>
      <t xml:space="preserve">Deducciones inversión en Canarias con límites incrementados.Activos fijos  en La Palma, La Gomera y El Hierro </t>
    </r>
    <r>
      <rPr>
        <sz val="9"/>
        <color rgb="FFFF0000"/>
        <rFont val="Arial"/>
        <family val="2"/>
      </rPr>
      <t>2024</t>
    </r>
    <r>
      <rPr>
        <sz val="9"/>
        <rFont val="Arial"/>
        <family val="2"/>
      </rPr>
      <t>.Deducc. pendiente [03834]</t>
    </r>
  </si>
  <si>
    <r>
      <t>Deducciones inversión en Canarias con límites incrementados.Activos fijos en La Palma, La Gomera y El Hierro</t>
    </r>
    <r>
      <rPr>
        <sz val="9"/>
        <color rgb="FFFF0000"/>
        <rFont val="Arial"/>
        <family val="2"/>
      </rPr>
      <t xml:space="preserve"> 2024</t>
    </r>
    <r>
      <rPr>
        <sz val="9"/>
        <rFont val="Arial"/>
        <family val="2"/>
      </rPr>
      <t>.Aplicado en esta liquidación [03835]</t>
    </r>
  </si>
  <si>
    <r>
      <t>Deducciones inversión en Canarias con límites incrementados.Activos fijos  en La Palma, La Gomera y El Hierro</t>
    </r>
    <r>
      <rPr>
        <sz val="9"/>
        <color rgb="FFFF0000"/>
        <rFont val="Arial"/>
        <family val="2"/>
      </rPr>
      <t xml:space="preserve"> 2024</t>
    </r>
    <r>
      <rPr>
        <sz val="9"/>
        <rFont val="Arial"/>
        <family val="2"/>
      </rPr>
      <t>. Pendiente de aplicación en períodos futuros. [03836]</t>
    </r>
  </si>
  <si>
    <r>
      <t xml:space="preserve">Deducciones por producciones cinematográficas extranjeras en Canarias (art. 36.2 LIS y DA 14ª Ley 19/1994). Deducción pendiente/generada. Ejercicio de generación </t>
    </r>
    <r>
      <rPr>
        <sz val="9"/>
        <color rgb="FFFF0000"/>
        <rFont val="Arial"/>
        <family val="2"/>
      </rPr>
      <t>2024</t>
    </r>
    <r>
      <rPr>
        <sz val="9"/>
        <rFont val="Arial"/>
        <family val="2"/>
      </rPr>
      <t>. [03862]</t>
    </r>
  </si>
  <si>
    <r>
      <t xml:space="preserve">Deducciones por producciones cinematográficas extranjeras en Canarias (art. 36.2 LIS y DA 14ª Ley 19/1994). Aplicado en esta liquidación. Ejercicio de generación </t>
    </r>
    <r>
      <rPr>
        <sz val="9"/>
        <color rgb="FFFF0000"/>
        <rFont val="Arial"/>
        <family val="2"/>
      </rPr>
      <t>2024</t>
    </r>
    <r>
      <rPr>
        <sz val="9"/>
        <rFont val="Arial"/>
        <family val="2"/>
      </rPr>
      <t>. [03863]</t>
    </r>
  </si>
  <si>
    <r>
      <t xml:space="preserve">Deducciones por producciones cinematográficas extranjeras en Canarias (art. 36.2 LIS y DA 14ª Ley 19/1994). Importe abonado por insuficiencia de cuota. Ejercicio de generación </t>
    </r>
    <r>
      <rPr>
        <sz val="9"/>
        <color rgb="FFFF0000"/>
        <rFont val="Arial"/>
        <family val="2"/>
      </rPr>
      <t>2024</t>
    </r>
    <r>
      <rPr>
        <sz val="9"/>
        <rFont val="Arial"/>
        <family val="2"/>
      </rPr>
      <t>. [03864]</t>
    </r>
  </si>
  <si>
    <r>
      <t xml:space="preserve">Deducciones por producciones cinematográficas extranjeras en Canarias (art. 36.2 LIS y DA 14ª Ley 19/1994). Pendiente de aplicación en períodos futuros. Ejercicio de generación </t>
    </r>
    <r>
      <rPr>
        <sz val="9"/>
        <color rgb="FFFF0000"/>
        <rFont val="Arial"/>
        <family val="2"/>
      </rPr>
      <t>2024</t>
    </r>
    <r>
      <rPr>
        <sz val="9"/>
        <color theme="1"/>
        <rFont val="Arial"/>
        <family val="2"/>
      </rPr>
      <t>. [03865]</t>
    </r>
  </si>
  <si>
    <t>Activos por impuesto diferido (AID). Art. 130 LIS. AID pendientes de aplicación en períodos futuros. Con derecho a conversión en crédito exigible(art. 130,6 b) LIS). Ejercicio de generación 2025 [00254]</t>
  </si>
  <si>
    <t xml:space="preserve">RESERVA DE NIVELACIÓN PENDIENTE DE DOTACIÓN POR UN GRUPO PREVIO ASUMIDA POR LA ENTIDAD INTEGRANTE DEL MISMO AL INCORPORARSE AL GRUPO (ART. 74.3 f) LIS). Reducción pendiente de adicionar(**). Importe adicionado a base imponible en el período. 2025(*) [00637]. </t>
  </si>
  <si>
    <r>
      <t xml:space="preserve">Deducciones DT 24ª.7 LIS, art. 42 RDLEG 4/2004.Ejercicio </t>
    </r>
    <r>
      <rPr>
        <sz val="9"/>
        <rFont val="Arial"/>
        <family val="2"/>
      </rPr>
      <t>2010.Deducc. pendiente [02287]</t>
    </r>
  </si>
  <si>
    <r>
      <t xml:space="preserve">Deducciones DT 24ª.7 LIS, art. 42 RDLEG 4/2004.Ejercicio </t>
    </r>
    <r>
      <rPr>
        <sz val="9"/>
        <rFont val="Arial"/>
        <family val="2"/>
      </rPr>
      <t>2010.Aplicado en esta liquidación [02288]</t>
    </r>
  </si>
  <si>
    <r>
      <t xml:space="preserve">Deducciones DT 24ª.1 LIS .Periodificación </t>
    </r>
    <r>
      <rPr>
        <sz val="9"/>
        <rFont val="Arial"/>
        <family val="2"/>
      </rPr>
      <t>2020.Deducc. Pendiente [04093]</t>
    </r>
  </si>
  <si>
    <r>
      <t xml:space="preserve">Deducciones DT 24ª.1 LIS.Periodificación  </t>
    </r>
    <r>
      <rPr>
        <sz val="9"/>
        <rFont val="Arial"/>
        <family val="2"/>
      </rPr>
      <t>2020 .Aplicado en esta liquidación [04094]</t>
    </r>
  </si>
  <si>
    <t>RESERVA DE NIVELACIÓN PENDIENTE DE DOTACIÓN PREVIA A LA INCORPORACIÓN AL GRUPO. Reducción pendiente de adicionar(**). Pendiente de adicionar a principio del período. Ejercicio de generación 2025(*). [01110]</t>
  </si>
  <si>
    <t>RESERVA DE NIVELACIÓN PENDIENTE DE DOTACIÓN PREVIA A LA INCORPORACIÓN AL GRUPO. Reducción pendiente de adicionar(**). Importe adicionado a base imponible en el período. Ejercicio de generación 2025(*). [01111]</t>
  </si>
  <si>
    <t>RESERVA DE NIVELACIÓN PENDIENTE DE DOTACIÓN PREVIA A LA INCORPORACIÓN AL GRUPO. Reducción pendiente de adicionar(**). Importe integrado en la declaración por incumplimiento de requisitos. Ejercicio de generación 2025(*).  [01112]</t>
  </si>
  <si>
    <t>RESERVA DE NIVELACIÓN PENDIENTE DE DOTACIÓN PREVIA A LA INCORPORACIÓN AL GRUPO. Reducción pendiente de adicionar(**).Importe pendiente de adicionar en períodos futuros. Ejercicio de generación 2025(*).  [01113]</t>
  </si>
  <si>
    <t>RESERVA DE NIVELACIÓN PENDIENTE DE DOTACIÓN PREVIA A LA INCORPORACIÓN AL GRUPO. Reserva pendiente de dotar. Reserva dispuesta. Ejercicio de generación 2020.[02304]</t>
  </si>
  <si>
    <t>Deducciones individuales pendientes de aplicar al incorporarse al grupo o, en su caso, al grupo previo (art. 71).INCN y cuota íntegra .INCN de al menos 20.000.000 euros pero inferior a 60.000.000 euros</t>
  </si>
  <si>
    <t>Deducciones individuales pendientes de aplicar al incorporarse al grupo o, en su caso, al grupo previo (art. 71).INCN y cuota íntegra.INCN &lt; a 20 millones de euros</t>
  </si>
  <si>
    <t>Deducciones individuales pendientes de aplicar al incorporarse al grupo o, en su caso, al grupo previo (art. 71).INCN y cuota íntegra . INCN de al menos 60.000.000 euros</t>
  </si>
  <si>
    <r>
      <t xml:space="preserve">DEDUCCIONES POR DOBLE IMPOSICIÓN INTERNA DT 23.1 LIS. DI interna. ejerc. anteriores. DI interna. 2023.: </t>
    </r>
    <r>
      <rPr>
        <sz val="9"/>
        <color rgb="FFFF0000"/>
        <rFont val="Arial"/>
        <family val="2"/>
      </rPr>
      <t xml:space="preserve">2025 </t>
    </r>
    <r>
      <rPr>
        <sz val="9"/>
        <rFont val="Arial"/>
        <family val="2"/>
      </rPr>
      <t>deducción pendiente [02204]</t>
    </r>
  </si>
  <si>
    <r>
      <t xml:space="preserve">DEDUCCIONES POR DOBLE IMPOSICIÓN INTERNACIONAL RDLEG 4/2004. </t>
    </r>
    <r>
      <rPr>
        <sz val="9"/>
        <color rgb="FFFF0000"/>
        <rFont val="Arial"/>
        <family val="2"/>
      </rPr>
      <t>2025</t>
    </r>
    <r>
      <rPr>
        <sz val="9"/>
        <rFont val="Arial"/>
        <family val="2"/>
      </rPr>
      <t>: deducción pendiente  . Ejercicio de generación. 2013 [05636]</t>
    </r>
  </si>
  <si>
    <r>
      <t xml:space="preserve">Deducciones doble imposición internacional LIS. DI interna. períodos anteriores. Total. </t>
    </r>
    <r>
      <rPr>
        <sz val="9"/>
        <color rgb="FFFF0000"/>
        <rFont val="Arial"/>
        <family val="2"/>
      </rPr>
      <t>2025</t>
    </r>
    <r>
      <rPr>
        <sz val="9"/>
        <color theme="1"/>
        <rFont val="Arial"/>
        <family val="2"/>
      </rPr>
      <t>: deducción pendiente [05652]</t>
    </r>
  </si>
  <si>
    <r>
      <t>RESERVA DE CAPITALIZACIÓN PENDIENTE DE APLICAR GENERADA POR UN GRUPO PREVIO ASUMIDA POR LA ENTIDAD INTEGRANTE DEL MISMO AL INCORPORARSE AL GRUPO (ART. 74.3 c) LIS). Pendiente de aplicar a principio del período.</t>
    </r>
    <r>
      <rPr>
        <sz val="9"/>
        <color theme="1"/>
        <rFont val="Arial"/>
        <family val="2"/>
      </rPr>
      <t xml:space="preserve"> 2023</t>
    </r>
    <r>
      <rPr>
        <sz val="9"/>
        <rFont val="Arial"/>
        <family val="2"/>
      </rPr>
      <t xml:space="preserve"> [00838] </t>
    </r>
  </si>
  <si>
    <t xml:space="preserve">RESERVA DE CAPITALIZACIÓN PENDIENTE DE APLICAR GENERADA POR UN GRUPO PREVIO ASUMIDA POR LA ENTIDAD INTEGRANTE DEL MISMO AL INCORPORARSE AL GRUPO (ART. 74.3 c) LIS). Reducción base imponible aplicada. 2023 [00839] . </t>
  </si>
  <si>
    <r>
      <t xml:space="preserve">Deducciones para incentivar determinadas actividades (Cap. IV Tít VI, DT 24.3 LIS y art. 27.3 primero Ley 49 / 2002).  Ejercicio </t>
    </r>
    <r>
      <rPr>
        <sz val="9"/>
        <color rgb="FFFF0000"/>
        <rFont val="Arial"/>
        <family val="2"/>
      </rPr>
      <t>2024</t>
    </r>
    <r>
      <rPr>
        <sz val="9"/>
        <rFont val="Arial"/>
        <family val="2"/>
      </rPr>
      <t>: Suma de deducciones excepto I+D+i y TAP   Deducción pendiente / generada  [02691]</t>
    </r>
  </si>
  <si>
    <r>
      <t xml:space="preserve">Deducciones para incentivar determinadas actividades (Cap. IV Tít VI, DT 24.3 LIS y art. 27.3 primero Ley 49 / 2002). Ejercicio </t>
    </r>
    <r>
      <rPr>
        <sz val="9"/>
        <color rgb="FFFF0000"/>
        <rFont val="Arial"/>
        <family val="2"/>
      </rPr>
      <t>2024</t>
    </r>
    <r>
      <rPr>
        <sz val="9"/>
        <rFont val="Arial"/>
        <family val="2"/>
      </rPr>
      <t>: Suma de deducciones excepto I+D+i y TAP   Aplicado en esta liquidación   [02692]</t>
    </r>
  </si>
  <si>
    <r>
      <t xml:space="preserve">Deducciones para incentivar determinadas actividades (Cap. IV Tít VI, DT 24.3 LIS y art. 27.3 primero Ley 49 / 2002). Ejercicio </t>
    </r>
    <r>
      <rPr>
        <sz val="9"/>
        <color rgb="FFFF0000"/>
        <rFont val="Arial"/>
        <family val="2"/>
      </rPr>
      <t>2024</t>
    </r>
    <r>
      <rPr>
        <sz val="9"/>
        <rFont val="Arial"/>
        <family val="2"/>
      </rPr>
      <t>: Suma de deducciones excepto I+D+i y TAP   Pendiente de aplicación en períodos futuros   [02693]</t>
    </r>
  </si>
  <si>
    <r>
      <t xml:space="preserve">Deducciones para incentivar determinadas actividades (Cap. IV Tít VI, DT 24.3 LIS y art. 27.3 primero Ley 49 / 2002).  Ejercicio </t>
    </r>
    <r>
      <rPr>
        <sz val="9"/>
        <color rgb="FFFF0000"/>
        <rFont val="Arial"/>
        <family val="2"/>
      </rPr>
      <t>2024</t>
    </r>
    <r>
      <rPr>
        <sz val="9"/>
        <color theme="1"/>
        <rFont val="Arial"/>
        <family val="2"/>
      </rPr>
      <t>: Investigación y desarrollo (CT)  Deducción pendiente / generada  [02694]</t>
    </r>
  </si>
  <si>
    <r>
      <t xml:space="preserve">Deducciones para incentivar determinadas actividades (Cap. IV Tít VI, DT 24.3 LIS y art. 27.3 primero Ley 49 / 2002). Ejercicio </t>
    </r>
    <r>
      <rPr>
        <sz val="9"/>
        <color rgb="FFFF0000"/>
        <rFont val="Arial"/>
        <family val="2"/>
      </rPr>
      <t>2024</t>
    </r>
    <r>
      <rPr>
        <sz val="9"/>
        <rFont val="Arial"/>
        <family val="2"/>
      </rPr>
      <t>: Investigación y desarrollo (CT)  Aplicado en esta liquidación   [02695]</t>
    </r>
  </si>
  <si>
    <r>
      <rPr>
        <sz val="9"/>
        <rFont val="Arial"/>
        <family val="2"/>
      </rPr>
      <t>Deducciones para incentivar determinadas actividades (Cap. IV Tít VI, DT 24.3 LIS y art. 27.3 primero Ley 49 / 2002). Ejercicio</t>
    </r>
    <r>
      <rPr>
        <sz val="9"/>
        <color rgb="FFFF0000"/>
        <rFont val="Arial"/>
        <family val="2"/>
      </rPr>
      <t xml:space="preserve"> 2024</t>
    </r>
    <r>
      <rPr>
        <sz val="9"/>
        <rFont val="Arial"/>
        <family val="2"/>
      </rPr>
      <t>: Investigación y desarrollo (CT)  Pendiente de aplicación en períodos futuros   [02696]</t>
    </r>
  </si>
  <si>
    <r>
      <rPr>
        <sz val="9"/>
        <rFont val="Arial"/>
        <family val="2"/>
      </rPr>
      <t>Deducciones para incentivar determinadas actividades (Cap. IV Tít VI, DT 24.3 LIS y art. 27.3 primero Ley 49 / 2002).  Ejercicio</t>
    </r>
    <r>
      <rPr>
        <sz val="9"/>
        <color rgb="FFFF0000"/>
        <rFont val="Arial"/>
        <family val="2"/>
      </rPr>
      <t xml:space="preserve"> 2024: </t>
    </r>
    <r>
      <rPr>
        <sz val="9"/>
        <rFont val="Arial"/>
        <family val="2"/>
      </rPr>
      <t>Innovación tecnológica (IT)  Deducción pendiente / generada  [02697]</t>
    </r>
  </si>
  <si>
    <r>
      <rPr>
        <sz val="9"/>
        <rFont val="Arial"/>
        <family val="2"/>
      </rPr>
      <t>Deducciones para incentivar determinadas actividades (Cap. IV Tít VI, DT 24.3 LIS y art. 27.3 primero Ley 49 / 2002). Ejercicio</t>
    </r>
    <r>
      <rPr>
        <sz val="9"/>
        <color rgb="FFFF0000"/>
        <rFont val="Arial"/>
        <family val="2"/>
      </rPr>
      <t xml:space="preserve"> 2024: </t>
    </r>
    <r>
      <rPr>
        <sz val="9"/>
        <rFont val="Arial"/>
        <family val="2"/>
      </rPr>
      <t>Innovación tecnológica (IT)  Aplicado en esta liquidación   [02698]</t>
    </r>
  </si>
  <si>
    <r>
      <rPr>
        <sz val="9"/>
        <rFont val="Arial"/>
        <family val="2"/>
      </rPr>
      <t>Deducciones para incentivar determinadas actividades (Cap. IV Tít VI, DT 24.3 LIS y art. 27.3 primero Ley 49 / 2002). Ejercicio</t>
    </r>
    <r>
      <rPr>
        <sz val="9"/>
        <color rgb="FFFF0000"/>
        <rFont val="Arial"/>
        <family val="2"/>
      </rPr>
      <t xml:space="preserve"> 2024</t>
    </r>
    <r>
      <rPr>
        <sz val="9"/>
        <rFont val="Arial"/>
        <family val="2"/>
      </rPr>
      <t>: Innovación tecnológica (IT)  Pendiente de aplicación en períodos futuros   [02699]</t>
    </r>
  </si>
  <si>
    <r>
      <rPr>
        <sz val="9"/>
        <rFont val="Arial"/>
        <family val="2"/>
      </rPr>
      <t xml:space="preserve">Deducciones para incentivar determinadas actividades (Cap. IV Tít VI, DT 24.3 LIS y art. 27.3 primero Ley 49 / 2002).  Ejercicio </t>
    </r>
    <r>
      <rPr>
        <sz val="9"/>
        <color rgb="FFFF0000"/>
        <rFont val="Arial"/>
        <family val="2"/>
      </rPr>
      <t>2024</t>
    </r>
    <r>
      <rPr>
        <sz val="9"/>
        <rFont val="Arial"/>
        <family val="2"/>
      </rPr>
      <t>: Inversiones en territ. África Occidental y gastos de propaganda y publicidad 
(art. 27 bis Ley 19/1994) (TAP  Deducción pendiente / generada  [02700]</t>
    </r>
  </si>
  <si>
    <r>
      <t xml:space="preserve">Deducciones para incentivar determinadas actividades (Cap. IV Tít VI, DT 24.3 LIS y art. 27.3 primero Ley 49 / 2002). Ejercicio </t>
    </r>
    <r>
      <rPr>
        <sz val="9"/>
        <color rgb="FFFF0000"/>
        <rFont val="Arial"/>
        <family val="2"/>
      </rPr>
      <t>2024</t>
    </r>
    <r>
      <rPr>
        <sz val="9"/>
        <rFont val="Arial"/>
        <family val="2"/>
      </rPr>
      <t>: Inversiones en territ. África Occidental y gastos de propaganda y publicidad
(art. 27 bis Ley 19/1994) (TAP  Aplicado en esta liquidación   [02701]</t>
    </r>
  </si>
  <si>
    <r>
      <rPr>
        <sz val="9"/>
        <rFont val="Arial"/>
        <family val="2"/>
      </rPr>
      <t xml:space="preserve">Deducciones para incentivar determinadas actividades (Cap. IV Tít VI, DT 24.3 LIS y art. 27.3 primero Ley 49 / 2002). Ejercicio </t>
    </r>
    <r>
      <rPr>
        <sz val="9"/>
        <color rgb="FFFF0000"/>
        <rFont val="Arial"/>
        <family val="2"/>
      </rPr>
      <t>2024</t>
    </r>
    <r>
      <rPr>
        <sz val="9"/>
        <rFont val="Arial"/>
        <family val="2"/>
      </rPr>
      <t>: Inversiones en territ. África Occidental y gastos de propaganda y publicidad
(art. 27 bis Ley 19/1994) (TAP  Pendiente de aplicación en períodos futuros   [02702]</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</si>
  <si>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Bicentenario de la Policía Nacional (PN). Deducción pendiente / generada [01823]</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</si>
  <si>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Bicentenario de la Policía Nacional (PN) . Aplicado en esta liquidación [01824]</t>
    </r>
  </si>
  <si>
    <r>
      <t xml:space="preserve">Deducciones para incentivar determinadas actividades (Cap. IV Tít VI, DT 24ª.3 LIS y art. 27.3 primero Ley 49/2002). Deducciones relativas a programas de apoyo a acontecimientos de excepcional interés público (art. 27.3 primero Ley 49/2002).Ejercicio </t>
    </r>
    <r>
      <rPr>
        <sz val="9"/>
        <color rgb="FFFF0000"/>
        <rFont val="Arial"/>
        <family val="2"/>
      </rPr>
      <t>2025</t>
    </r>
    <r>
      <rPr>
        <sz val="9"/>
        <rFont val="Arial"/>
        <family val="2"/>
      </rPr>
      <t>. Bicentenario de la Policía Nacional (PN) . Aplicado en esta liquidación [01825]</t>
    </r>
  </si>
  <si>
    <t>Deducciones para incentivar determinadas actividades (Cap. IV Tít VI, DT 24ª.3 LIS y art. 27.3 primero Ley 49/2002). Deducciones relativas a programas de apoyo a acontecimientos de excepcional interés público (art. 27.3 primero Ley 49/2002). Ejercicio 2025. Vigésimo aniversario del Festival Bilbao BBK Live (FB). Aplicado en esta liquidación [02740]</t>
  </si>
  <si>
    <t>Deducciones para incentivar determinadas actividades (Cap. IV Tít VI, DT 24ª.3 LIS y art. 27.3 primero Ley 49/2002). Deducciones relativas a programas de apoyo a acontecimientos de excepcional interés público (art. 27.3 primero Ley 49/2002).Ejercicio 2025. 2025: Vigésimo aniversario del Festival Bilbao BBK Live (FB). Deducción pendiente / generada [02739]</t>
  </si>
  <si>
    <r>
      <t xml:space="preserve">Deducciones totales trasladables a períodos siguientes (Deducciones del grupo + Deducciones pendientes de aplicación al incorporarse al grupo). Deducciones para incentivar determinadas actividadades (Cap. IV Ti VI, DT 24ª.3 LIS y art. 27.3 primero Ley 49/2002) (cont.). Otras deducciones relativas a programas de apoyo a acontecimientos de excepcional interés público. Ejercicio </t>
    </r>
    <r>
      <rPr>
        <sz val="9"/>
        <color rgb="FFFF0000"/>
        <rFont val="Arial"/>
        <family val="2"/>
      </rPr>
      <t>2026(**)</t>
    </r>
    <r>
      <rPr>
        <sz val="9"/>
        <rFont val="Arial"/>
        <family val="2"/>
      </rPr>
      <t>. Deducción pendiente / generada [01121]</t>
    </r>
  </si>
  <si>
    <r>
      <t xml:space="preserve">Deducciones totales trasladables a períodos siguientes (Deducciones del grupo + Deducciones pendientes de aplicación al incorporarse al grupo). Deducciones para incentivar determinadas actividadades (Cap. IV Ti VI, DT 24ª.3 LIS y art. 27.3 primero Ley 49/2002) (cont.). Otras deducciones relativas a programas de apoyo a acontecimientos de excepcional interés público. Ejercicio </t>
    </r>
    <r>
      <rPr>
        <sz val="9"/>
        <color rgb="FFFF0000"/>
        <rFont val="Arial"/>
        <family val="2"/>
      </rPr>
      <t>2026(**)</t>
    </r>
    <r>
      <rPr>
        <sz val="9"/>
        <rFont val="Arial"/>
        <family val="2"/>
      </rPr>
      <t>. Aplicado en esta liquidación [01122]</t>
    </r>
  </si>
  <si>
    <r>
      <t xml:space="preserve">Deducciones totales trasladables a períodos siguientes (Deducciones del grupo + Deducciones pendientes de aplicación al incorporarse al grupo). Deducciones para incentivar determinadas actividadades (Cap. IV Ti VI, DT 24ª.3 LIS y art. 27.3 primero Ley 49/2002) (cont.). Otras deducciones relativas a programas de apoyo a acontecimientos de excepcional interés público. Ejercicio </t>
    </r>
    <r>
      <rPr>
        <sz val="9"/>
        <color rgb="FFFF0000"/>
        <rFont val="Arial"/>
        <family val="2"/>
      </rPr>
      <t>2026(**)</t>
    </r>
    <r>
      <rPr>
        <sz val="9"/>
        <rFont val="Arial"/>
        <family val="2"/>
      </rPr>
      <t>. Pendiente de aplicación en períodos futuros. [01123]</t>
    </r>
  </si>
  <si>
    <r>
      <t xml:space="preserve"> </t>
    </r>
    <r>
      <rPr>
        <sz val="9"/>
        <color rgb="FFFF0000"/>
        <rFont val="Arial"/>
        <family val="2"/>
      </rPr>
      <t>Nota 1</t>
    </r>
  </si>
  <si>
    <t xml:space="preserve">Tramo 1 - Base imponible (en grupo de cooperativas resultados cooperativos) </t>
  </si>
  <si>
    <t>Tramo 1 - Tipo de gravamen (en grupo de cooperativas resultados cooperativos)</t>
  </si>
  <si>
    <t>Tramo 2 - Base imponible (en grupo de cooperativas resultados cooperativos)</t>
  </si>
  <si>
    <t>Tramo 2 - Tipo de gravamen (en grupo de cooperativas resultados cooperativos)</t>
  </si>
  <si>
    <t>Régimen especial entidades navieras en función del tonelaje - Base imponible</t>
  </si>
  <si>
    <t>Régimen especial entidades navieras en función del tonelaje - Tipo de gravamen</t>
  </si>
  <si>
    <t>Tramo 1 - Base imponible (resultados extracooperativos)</t>
  </si>
  <si>
    <t>Tramo 1 - Tipo de gravamen (resultados extracooperativos)</t>
  </si>
  <si>
    <t>Tramo 2 - Base imponible 2 (resultados extracooperativos)</t>
  </si>
  <si>
    <t>Tramo 2 - Tipo de gravamen (resultados extracooperativos)</t>
  </si>
  <si>
    <r>
      <t>Deducciones totales trasladables a períodos siguientes (Deducciones del grupo + Deducciones pendientes de aplicación al incorporarse al grupo). Deducciones por donativos a entidades sin fines de lucro. Ley 49 / 2002. Donaciones de carácter general. Ejercicio</t>
    </r>
    <r>
      <rPr>
        <sz val="9"/>
        <color rgb="FFFF0000"/>
        <rFont val="Arial"/>
        <family val="2"/>
      </rPr>
      <t xml:space="preserve"> 2025(*).</t>
    </r>
    <r>
      <rPr>
        <sz val="9"/>
        <rFont val="Arial"/>
        <family val="2"/>
      </rPr>
      <t xml:space="preserve"> Sin reiteración de donaciones a una misma entidad. Límite año </t>
    </r>
    <r>
      <rPr>
        <sz val="9"/>
        <color rgb="FFFF0000"/>
        <rFont val="Arial"/>
        <family val="2"/>
      </rPr>
      <t>2035/36</t>
    </r>
    <r>
      <rPr>
        <sz val="9"/>
        <rFont val="Arial"/>
        <family val="2"/>
      </rPr>
      <t xml:space="preserve"> Deducción pendiente / generada [02710]</t>
    </r>
  </si>
  <si>
    <r>
      <t xml:space="preserve">Deducciones totales trasladables a períodos siguientes (Deducciones del grupo + Deducciones pendientes de aplicación al incorporarse al grupo). Deducciones por donativos a entidades sin fines de lucro. Ley 49 / 2002. Donaciones de carácter general. Ejercicio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Aplicado en esta liquidación [02711]</t>
    </r>
  </si>
  <si>
    <r>
      <t xml:space="preserve">Deducciones totales trasladables a períodos siguientes (Deducciones del grupo + Deducciones pendientes de aplicación al incorporarse al grupo). Deducciones por donativos a entidades sin fines de lucro. Ley 49 / 2002. Donaciones de carácter general. Ejercicio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Pendiente de aplicación en períodos futuros [02712]</t>
    </r>
  </si>
  <si>
    <r>
      <t xml:space="preserve">Deducciones totales trasladables a períodos siguientes (Deducciones del grupo + Deducciones pendientes de aplicación al incorporarse al grupo). Deducciones por donativos a entidades sin fines de lucro. Ley 49 / 2002. Donaciones de carácter general. Ejercicio 2025(*), Con reiteración de donaciones a una misma entidad. Límite año </t>
    </r>
    <r>
      <rPr>
        <sz val="9"/>
        <color rgb="FFFF0000"/>
        <rFont val="Arial"/>
        <family val="2"/>
      </rPr>
      <t>2035/36</t>
    </r>
    <r>
      <rPr>
        <sz val="9"/>
        <rFont val="Arial"/>
        <family val="2"/>
      </rPr>
      <t>. Deducción pendiente / generada [02713]</t>
    </r>
  </si>
  <si>
    <r>
      <t xml:space="preserve">Deducciones totales trasladables a períodos siguientes (Deducciones del grupo + Deducciones pendientes de aplicación al incorporarse al grupo). Deducciones por donativos a entidades sin fines de lucro. Ley 49 / 2002. Donaciones de carácter general. Ejercicio </t>
    </r>
    <r>
      <rPr>
        <sz val="9"/>
        <color rgb="FFFF0000"/>
        <rFont val="Arial"/>
        <family val="2"/>
      </rPr>
      <t>2025(*)</t>
    </r>
    <r>
      <rPr>
        <sz val="9"/>
        <rFont val="Arial"/>
        <family val="2"/>
      </rPr>
      <t>. Con reiteración de donaciones a una misma entidad. Límite año</t>
    </r>
    <r>
      <rPr>
        <sz val="9"/>
        <color rgb="FFFF0000"/>
        <rFont val="Arial"/>
        <family val="2"/>
      </rPr>
      <t xml:space="preserve"> 2035/36</t>
    </r>
    <r>
      <rPr>
        <sz val="9"/>
        <rFont val="Arial"/>
        <family val="2"/>
      </rPr>
      <t>. Aplicado en esta liquidación [02714]</t>
    </r>
  </si>
  <si>
    <r>
      <t xml:space="preserve">Deducciones totales trasladables a períodos siguientes (Deducciones del grupo + Deducciones pendientes de aplicación al incorporarse al grupo). Deducciones por donativos a entidades sin fines de lucro. Ley 49 / 2002. Donaciones de carácter general. Ejercicio </t>
    </r>
    <r>
      <rPr>
        <sz val="9"/>
        <color rgb="FFFF0000"/>
        <rFont val="Arial"/>
        <family val="2"/>
      </rPr>
      <t>2025(*)</t>
    </r>
    <r>
      <rPr>
        <sz val="9"/>
        <rFont val="Arial"/>
        <family val="2"/>
      </rPr>
      <t>. Con reiteración de donaciones a una misma entidad. Límite año</t>
    </r>
    <r>
      <rPr>
        <sz val="9"/>
        <color rgb="FFFF0000"/>
        <rFont val="Arial"/>
        <family val="2"/>
      </rPr>
      <t xml:space="preserve"> 2035/36</t>
    </r>
    <r>
      <rPr>
        <sz val="9"/>
        <rFont val="Arial"/>
        <family val="2"/>
      </rPr>
      <t>. Pendiente de aplicación en períodos futuros [02715]</t>
    </r>
  </si>
  <si>
    <r>
      <t xml:space="preserve">Deducciones totales trasladables a períodos siguientes (Deducciones del grupo + Deducciones pendientes de aplicación al incorporarse al grupo). Deducciones por donativos a entidades sin fines de lucro. Ley 49 / 2002. Donaciones de carácter general. Subtotal donaciones 2015 a </t>
    </r>
    <r>
      <rPr>
        <sz val="9"/>
        <color rgb="FFFF0000"/>
        <rFont val="Arial"/>
        <family val="2"/>
      </rPr>
      <t>2025</t>
    </r>
    <r>
      <rPr>
        <sz val="9"/>
        <rFont val="Arial"/>
        <family val="2"/>
      </rPr>
      <t xml:space="preserve"> sin reiteración de donaciones a una misma entidad. Deducción pendiente / generada [03071]</t>
    </r>
  </si>
  <si>
    <r>
      <t xml:space="preserve">Deducciones totales trasladables a períodos siguientes (Deducciones del grupo + Deducciones pendientes de aplicación al incorporarse al grupo). Deducciones por donativos a entidades sin fines de lucro. Ley 49 / 2002. Donaciones de carácter general. Subtotal donaciones 2015 a </t>
    </r>
    <r>
      <rPr>
        <sz val="9"/>
        <color rgb="FFFF0000"/>
        <rFont val="Arial"/>
        <family val="2"/>
      </rPr>
      <t>2025</t>
    </r>
    <r>
      <rPr>
        <sz val="9"/>
        <rFont val="Arial"/>
        <family val="2"/>
      </rPr>
      <t xml:space="preserve"> sin reiteración de donaciones a una misma entidad. Aplicado en esta liquidación [03072]</t>
    </r>
  </si>
  <si>
    <r>
      <t xml:space="preserve">Deducciones totales trasladables a períodos siguientes (Deducciones del grupo + Deducciones pendientes de aplicación al incorporarse al grupo). Deducciones por donativos a entidades sin fines de lucro. Ley 49 / 2002. Donaciones de carácter general. Subtotal donaciones 2015 a </t>
    </r>
    <r>
      <rPr>
        <sz val="9"/>
        <color rgb="FFFF0000"/>
        <rFont val="Arial"/>
        <family val="2"/>
      </rPr>
      <t>2025</t>
    </r>
    <r>
      <rPr>
        <sz val="9"/>
        <rFont val="Arial"/>
        <family val="2"/>
      </rPr>
      <t xml:space="preserve"> sin reiteración de donaciones a una misma entidad. Pendiente de aplicación en períodos futuros [03073]</t>
    </r>
  </si>
  <si>
    <r>
      <t xml:space="preserve">Deducciones totales trasladables a períodos siguientes (Deducciones del grupo + Deducciones pendientes de aplicación al incorporarse al grupo). Deducciones por donativos a entidades sin fines de lucro. Ley 49 / 2002. Donaciones de carácter general. Subtotal donaciones 2015 a </t>
    </r>
    <r>
      <rPr>
        <sz val="9"/>
        <color rgb="FFFF0000"/>
        <rFont val="Arial"/>
        <family val="2"/>
      </rPr>
      <t>2025</t>
    </r>
    <r>
      <rPr>
        <sz val="9"/>
        <rFont val="Arial"/>
        <family val="2"/>
      </rPr>
      <t xml:space="preserve"> con reiteración de donaciones a una misma entidad. Aplicado a esta liquidación [03075]</t>
    </r>
  </si>
  <si>
    <r>
      <t xml:space="preserve">Deducciones totales trasladables a períodos siguientes (Deducciones del grupo + Deducciones pendientes de aplicación al incorporarse al grupo). Deducciones por donativos a entidades sin fines de lucro. Ley 49 / 2002. Donaciones de carácter general. Subtotal donaciones 2015 a </t>
    </r>
    <r>
      <rPr>
        <sz val="9"/>
        <color rgb="FFFF0000"/>
        <rFont val="Arial"/>
        <family val="2"/>
      </rPr>
      <t>2025</t>
    </r>
    <r>
      <rPr>
        <sz val="9"/>
        <rFont val="Arial"/>
        <family val="2"/>
      </rPr>
      <t xml:space="preserve"> con reiteración de donaciones a una misma entidad. Pendiente de aplicación en períodos futuros [03076]</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</si>
  <si>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t>
    </r>
    <r>
      <rPr>
        <sz val="9"/>
        <color rgb="FFFF0000"/>
        <rFont val="Arial"/>
        <family val="2"/>
      </rPr>
      <t>2025(*).</t>
    </r>
    <r>
      <rPr>
        <sz val="9"/>
        <rFont val="Arial"/>
        <family val="2"/>
      </rPr>
      <t xml:space="preserve"> Sin reiteración de donaciones a una misma entidad. Límite año </t>
    </r>
    <r>
      <rPr>
        <sz val="9"/>
        <color rgb="FFFF0000"/>
        <rFont val="Arial"/>
        <family val="2"/>
      </rPr>
      <t>2035/35</t>
    </r>
    <r>
      <rPr>
        <sz val="9"/>
        <rFont val="Arial"/>
        <family val="2"/>
      </rPr>
      <t>. Deducción pendiente / generada [02716]</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</si>
  <si>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Aplicado en esta liquidación [02717]</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</si>
  <si>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t>
    </r>
    <r>
      <rPr>
        <sz val="9"/>
        <color rgb="FFFF0000"/>
        <rFont val="Arial"/>
        <family val="2"/>
      </rPr>
      <t>2025(*)</t>
    </r>
    <r>
      <rPr>
        <sz val="9"/>
        <rFont val="Arial"/>
        <family val="2"/>
      </rPr>
      <t>. Sin reiteración de donaciones a una misma entidad. Límite año</t>
    </r>
    <r>
      <rPr>
        <sz val="9"/>
        <color rgb="FFFF0000"/>
        <rFont val="Arial"/>
        <family val="2"/>
      </rPr>
      <t xml:space="preserve"> 2035/36</t>
    </r>
    <r>
      <rPr>
        <sz val="9"/>
        <rFont val="Arial"/>
        <family val="2"/>
      </rPr>
      <t>. Pendiente de aplicación en períodos futuros [02718]</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</si>
  <si>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Deducción pendiente / generada [02719]</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</si>
  <si>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Aplicado en esta aplicación [02720]</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</si>
  <si>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Ejercicio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Pendiente de aplicación en períodos futuros [02721]</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</si>
  <si>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Deducción pendiente / generada [03167]</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</si>
  <si>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Aplicado en esta liquidación [03168]</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</si>
  <si>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Pendiente de aplicación en períodos futuros [03169]</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</si>
  <si>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Deducción pendiente / generada [03170]</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</si>
  <si>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Aplicado en esta liquidación [03171]</t>
    </r>
  </si>
  <si>
    <r>
      <t xml:space="preserve">Deducciones totales trasladables a períodos siguientes (Deducciones del grupo + Deducciones pendientes de aplicación al incorporarse al grupo). Deducciones por donativos a entidades sin fines de lucro. Ley 49 / 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Pendiente de aplicación en períodos futuros [03172]</t>
    </r>
  </si>
  <si>
    <r>
      <t xml:space="preserve">Deducción por reversión de medidas temporales (D.T. 37ª.1 LIS). Base de deducción. </t>
    </r>
    <r>
      <rPr>
        <sz val="9"/>
        <color rgb="FFFF0000"/>
        <rFont val="Arial"/>
        <family val="2"/>
      </rPr>
      <t>2024</t>
    </r>
    <r>
      <rPr>
        <sz val="9"/>
        <rFont val="Arial"/>
        <family val="2"/>
      </rPr>
      <t xml:space="preserve"> [01874]</t>
    </r>
  </si>
  <si>
    <r>
      <t xml:space="preserve">Deducción por reversión de medidas temporales (D.T. 37ª.1 LIS). Importe generado/pendiente al principio del período. </t>
    </r>
    <r>
      <rPr>
        <sz val="9"/>
        <color rgb="FFFF0000"/>
        <rFont val="Arial"/>
        <family val="2"/>
      </rPr>
      <t>2024</t>
    </r>
    <r>
      <rPr>
        <sz val="9"/>
        <rFont val="Arial"/>
        <family val="2"/>
      </rPr>
      <t>. [01875]</t>
    </r>
  </si>
  <si>
    <r>
      <t xml:space="preserve">Deducción por reversión de medidas temporales (D.T. 37ª.1 LIS). Importe aplicado. </t>
    </r>
    <r>
      <rPr>
        <sz val="9"/>
        <color rgb="FFFF0000"/>
        <rFont val="Arial"/>
        <family val="2"/>
      </rPr>
      <t>2024</t>
    </r>
    <r>
      <rPr>
        <sz val="9"/>
        <rFont val="Arial"/>
        <family val="2"/>
      </rPr>
      <t xml:space="preserve"> [01876]</t>
    </r>
  </si>
  <si>
    <r>
      <t xml:space="preserve">Deducción por reversión de medidas temporales (D.T. 37ª.1 LIS). Importe pendiente. </t>
    </r>
    <r>
      <rPr>
        <sz val="9"/>
        <color rgb="FFFF0000"/>
        <rFont val="Arial"/>
        <family val="2"/>
      </rPr>
      <t>2024</t>
    </r>
    <r>
      <rPr>
        <sz val="9"/>
        <rFont val="Arial"/>
        <family val="2"/>
      </rPr>
      <t>. [01877]</t>
    </r>
  </si>
  <si>
    <r>
      <t xml:space="preserve">Deducción por reversión de medidas temporales (D.T. 37ª.1 LIS). Base de deducción. </t>
    </r>
    <r>
      <rPr>
        <sz val="9"/>
        <color rgb="FFFF0000"/>
        <rFont val="Arial"/>
        <family val="2"/>
      </rPr>
      <t>2025(*)</t>
    </r>
    <r>
      <rPr>
        <sz val="9"/>
        <rFont val="Arial"/>
        <family val="2"/>
      </rPr>
      <t xml:space="preserve"> [02730]</t>
    </r>
  </si>
  <si>
    <r>
      <t xml:space="preserve">Deducción por reversión de medidas temporales (D.T. 37ª.1 LIS). Importe generado/pendiente al principio del período. </t>
    </r>
    <r>
      <rPr>
        <sz val="9"/>
        <color rgb="FFFF0000"/>
        <rFont val="Arial"/>
        <family val="2"/>
      </rPr>
      <t>2025(*)</t>
    </r>
    <r>
      <rPr>
        <sz val="9"/>
        <rFont val="Arial"/>
        <family val="2"/>
      </rPr>
      <t>. [02731]</t>
    </r>
  </si>
  <si>
    <r>
      <t xml:space="preserve">Deducción por reversión de medidas temporales (D.T. 37ª.1 LIS). Importe aplicado. </t>
    </r>
    <r>
      <rPr>
        <sz val="9"/>
        <color rgb="FFFF0000"/>
        <rFont val="Arial"/>
        <family val="2"/>
      </rPr>
      <t>2025(*)</t>
    </r>
    <r>
      <rPr>
        <sz val="9"/>
        <rFont val="Arial"/>
        <family val="2"/>
      </rPr>
      <t xml:space="preserve"> [02732]</t>
    </r>
  </si>
  <si>
    <r>
      <t xml:space="preserve">Deducción por reversión de medidas temporales (D.T. 37ª.1 LIS). Importe pendiente. </t>
    </r>
    <r>
      <rPr>
        <sz val="9"/>
        <color rgb="FFFF0000"/>
        <rFont val="Arial"/>
        <family val="2"/>
      </rPr>
      <t>2025(*)</t>
    </r>
    <r>
      <rPr>
        <sz val="9"/>
        <rFont val="Arial"/>
        <family val="2"/>
      </rPr>
      <t>. [02733]</t>
    </r>
  </si>
  <si>
    <r>
      <t xml:space="preserve">Deducción por reversión de medidas temporales (DT 37ª.2 LIS). Base de deducción. </t>
    </r>
    <r>
      <rPr>
        <sz val="9"/>
        <color rgb="FFFF0000"/>
        <rFont val="Arial"/>
        <family val="2"/>
      </rPr>
      <t>2024.</t>
    </r>
    <r>
      <rPr>
        <sz val="9"/>
        <rFont val="Arial"/>
        <family val="2"/>
      </rPr>
      <t xml:space="preserve"> [01878]</t>
    </r>
  </si>
  <si>
    <r>
      <t xml:space="preserve">Deducción por reversión de medidas temporales (DT 37ª.2 LIS). Importe generado/pendiente al principio del período. </t>
    </r>
    <r>
      <rPr>
        <sz val="9"/>
        <color rgb="FFFF0000"/>
        <rFont val="Arial"/>
        <family val="2"/>
      </rPr>
      <t>2024</t>
    </r>
    <r>
      <rPr>
        <sz val="9"/>
        <rFont val="Arial"/>
        <family val="2"/>
      </rPr>
      <t>. [01879]</t>
    </r>
  </si>
  <si>
    <r>
      <t xml:space="preserve">Deducción por reversión de medidas temporales (DT 37ª.2 LIS). Importe aplicado. </t>
    </r>
    <r>
      <rPr>
        <sz val="9"/>
        <color rgb="FFFF0000"/>
        <rFont val="Arial"/>
        <family val="2"/>
      </rPr>
      <t>2024</t>
    </r>
    <r>
      <rPr>
        <sz val="9"/>
        <rFont val="Arial"/>
        <family val="2"/>
      </rPr>
      <t>. [01880]</t>
    </r>
  </si>
  <si>
    <r>
      <t xml:space="preserve">Deducción por reversión de medidas temporales (DT 37ª.2 LIS). Importe pendiente.  </t>
    </r>
    <r>
      <rPr>
        <sz val="9"/>
        <color rgb="FFFF0000"/>
        <rFont val="Arial"/>
        <family val="2"/>
      </rPr>
      <t>2024</t>
    </r>
    <r>
      <rPr>
        <sz val="9"/>
        <rFont val="Arial"/>
        <family val="2"/>
      </rPr>
      <t>. [01933]</t>
    </r>
  </si>
  <si>
    <r>
      <t xml:space="preserve">Deducción por reversión de medidas temporales (DT 37ª.2 LIS). Base de deducción. </t>
    </r>
    <r>
      <rPr>
        <sz val="9"/>
        <color rgb="FFFF0000"/>
        <rFont val="Arial"/>
        <family val="2"/>
      </rPr>
      <t>2025(*)</t>
    </r>
    <r>
      <rPr>
        <sz val="9"/>
        <rFont val="Arial"/>
        <family val="2"/>
      </rPr>
      <t>. [02734]</t>
    </r>
  </si>
  <si>
    <r>
      <t xml:space="preserve">Deducción por reversión de medidas temporales (DT 37ª.2 LIS). Importe generado/pendiente al principio del período. </t>
    </r>
    <r>
      <rPr>
        <sz val="9"/>
        <color rgb="FFFF0000"/>
        <rFont val="Arial"/>
        <family val="2"/>
      </rPr>
      <t>2025(*)</t>
    </r>
    <r>
      <rPr>
        <sz val="9"/>
        <rFont val="Arial"/>
        <family val="2"/>
      </rPr>
      <t>. [02735]</t>
    </r>
  </si>
  <si>
    <r>
      <t>Deducción por reversión de medidas temporales (DT 37ª.2 LIS). Importe aplicado.</t>
    </r>
    <r>
      <rPr>
        <sz val="9"/>
        <color rgb="FFFF0000"/>
        <rFont val="Arial"/>
        <family val="2"/>
      </rPr>
      <t xml:space="preserve"> 2025(*)</t>
    </r>
    <r>
      <rPr>
        <sz val="9"/>
        <rFont val="Arial"/>
        <family val="2"/>
      </rPr>
      <t>. [02736]</t>
    </r>
  </si>
  <si>
    <r>
      <t xml:space="preserve">Deducción por reversión de medidas temporales (DT 37ª.2 LIS). Importe pendiente.  </t>
    </r>
    <r>
      <rPr>
        <sz val="9"/>
        <color rgb="FFFF0000"/>
        <rFont val="Arial"/>
        <family val="2"/>
      </rPr>
      <t>2025(*)</t>
    </r>
    <r>
      <rPr>
        <sz val="9"/>
        <rFont val="Arial"/>
        <family val="2"/>
      </rPr>
      <t>. [02737]</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</si>
  <si>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Suma de deducciones excepto I+D+i y TAP. Deducción pendiente / generada [04423]</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</si>
  <si>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Suma de deducciones excepto I+D+i y TAP. Aplicado en esta liquidación [04424]</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</si>
  <si>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Suma de deducciones excepto I+D+i y TAP. Pendiente de aplicación en períodos futuros [04425]</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</si>
  <si>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Investigación y desarrollo (CT). Deducción pendiente / generada [04426]</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</si>
  <si>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Investigación y desarrollo (CT). Aplicado en esta liquidación [04427]</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</si>
  <si>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Investigación y desarrollo (CT). Pendiente de aplicación en períodos futuros [04428]</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</si>
  <si>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Innovación tecnológica (IT). Deducción pendiente / generada [04644]</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</si>
  <si>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Innovación tecnológica (IT). Aplicado en esta liquidación [04645]</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</si>
  <si>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Innovación tecnológica (IT). Pendiente de aplicación en períodos futuros [04646]</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</si>
  <si>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Inversiones en territ. África Occidental y gastos de propaganda y publicidad(art. 27 bis Ley 19/1994) (TAP). Deducción pendiente / generada [04647]</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</si>
  <si>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Inversiones en territ. África Occidental y gastos de propaganda y publicidad(art. 27 bis Ley 19/1994) (TAP). Aplicado en esta liquidación [04648]</t>
    </r>
  </si>
  <si>
    <r>
      <t xml:space="preserve">Deducciones del grupo. Deducciones para incentivar determinadas actividades (Cap. IV Tít VI, DT 24ª.3 LIS y art. 27.3 primero Ley 49/2002). Deducciones generadas en períodos anteriores. Ejercicio </t>
    </r>
    <r>
      <rPr>
        <sz val="9"/>
        <color rgb="FFFF0000"/>
        <rFont val="Arial"/>
        <family val="2"/>
      </rPr>
      <t>2024</t>
    </r>
    <r>
      <rPr>
        <sz val="9"/>
        <rFont val="Arial"/>
        <family val="2"/>
      </rPr>
      <t>: Inversiones en territ. África Occidental y gastos de propaganda y publicidad(art. 27 bis Ley 19/1994) (TAP). Pendiente de aplicación en períodos futuros [04649]</t>
    </r>
  </si>
  <si>
    <r>
      <t>Deducciones del grupo. Deducciones para incentivar determinadas actividades (Cap. IV Tít VI, DT 24ª.3 LIS y art. 27.3 primero Ley 49/2002). Deducciones generadas en el periodo impositivo. Ejercicio</t>
    </r>
    <r>
      <rPr>
        <sz val="9"/>
        <color rgb="FFFF0000"/>
        <rFont val="Arial"/>
        <family val="2"/>
      </rPr>
      <t xml:space="preserve"> 2025</t>
    </r>
    <r>
      <rPr>
        <sz val="9"/>
        <rFont val="Arial"/>
        <family val="2"/>
      </rPr>
      <t>. Diferimiento deducciones Cap. IV Tít. VI y DT 24ª.3 LIS.Deducción pendiente / generada. [02687]</t>
    </r>
  </si>
  <si>
    <r>
      <t xml:space="preserve">Deducciones del grupo. Deducciones para incentivar determinadas actividades (Cap. IV Tít VI, DT 24ª.3 LIS y art. 27.3 primero Ley 49/2002). Deducciones generadas en el periodo impositivo. Ejercicio </t>
    </r>
    <r>
      <rPr>
        <sz val="9"/>
        <color rgb="FFFF0000"/>
        <rFont val="Arial"/>
        <family val="2"/>
      </rPr>
      <t>2025</t>
    </r>
    <r>
      <rPr>
        <sz val="9"/>
        <rFont val="Arial"/>
        <family val="2"/>
      </rPr>
      <t>. Diferimiento deducciones Cap. IV Tít. VI y DT 24ª.3 LIS. Aplicado en esta liquidación [01899]</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</si>
  <si>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Diferimiento deducciones Cap. IV Tít. VI y DT 24ª.3 LIS. Pendiente de aplicación en períodos futuros [01900]</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</si>
  <si>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xml:space="preserve"> .Investigación y desarrollo (CT).Deducción pendiente / generada [01844]</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</si>
  <si>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Investigación y desarrollo (CT).Aplicado en esta liquidación [01845]</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</si>
  <si>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Investigación y desarrollo (CT).Pendiente de aplicación en períodos futuros [01846]</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</si>
  <si>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Innovación tecnológica (IT). Deducción pendiente / generada [02692]</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</si>
  <si>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Innovación tecnológica(IT). Aplicado en esta liquidación [02693]</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</si>
  <si>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Innovación tecnológica (IT). Pendiente de aplicación en períodos futuros [02694]</t>
    </r>
  </si>
  <si>
    <r>
      <t xml:space="preserve">Deducciones del grupo. Deducciones para incentivar determinadas actividades (Cap. IV Tít VI, DT 24ª.3 LIS y art. 27.3 primero Ley 49/2002). Productor: Deducciones generadas en el período impositivo. Ejercicio </t>
    </r>
    <r>
      <rPr>
        <sz val="9"/>
        <color rgb="FFFF0000"/>
        <rFont val="Arial"/>
        <family val="2"/>
      </rPr>
      <t>2025</t>
    </r>
    <r>
      <rPr>
        <sz val="9"/>
        <rFont val="Arial"/>
        <family val="2"/>
      </rPr>
      <t>. Producciones cinematográficas españolas (PC).Deducción pendiente / generada [01853]</t>
    </r>
  </si>
  <si>
    <r>
      <t xml:space="preserve">Deducciones del grupo. Deducciones para incentivar determinadas actividades (Cap. IV Tít VI, DT 24ª.3 LIS y art. 27.3 primero Ley 49/2002).Productor: Deducciones generadas en el período impositivo. Ejercicio </t>
    </r>
    <r>
      <rPr>
        <sz val="9"/>
        <color rgb="FFFF0000"/>
        <rFont val="Arial"/>
        <family val="2"/>
      </rPr>
      <t>2025</t>
    </r>
    <r>
      <rPr>
        <sz val="9"/>
        <rFont val="Arial"/>
        <family val="2"/>
      </rPr>
      <t xml:space="preserve"> .Producciones cinematográficas españolas (PC). Aplicado en esta liquidación [01854]</t>
    </r>
  </si>
  <si>
    <r>
      <t xml:space="preserve">Deducciones del grupo. Deducciones para incentivar determinadas actividades (Cap. IV Tít VI, DT 24ª.3 LIS y art. 27.3 primero Ley 49/2002). Productor: Deducciones generadas en el período impositivo. Ejercicio </t>
    </r>
    <r>
      <rPr>
        <sz val="9"/>
        <color rgb="FFFF0000"/>
        <rFont val="Arial"/>
        <family val="2"/>
      </rPr>
      <t>2025</t>
    </r>
    <r>
      <rPr>
        <sz val="9"/>
        <rFont val="Arial"/>
        <family val="2"/>
      </rPr>
      <t>. Producciones cinematográficas españolas (PC). Pendiente de aplicación en períodos futuros [01855]</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</si>
  <si>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Deducción pendiente / generada [07729]</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</si>
  <si>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(FPC).Aplicado en esta liquidación [07730]</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</si>
  <si>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Pendiente de aplicación en períodos futuros [07731]</t>
    </r>
  </si>
  <si>
    <r>
      <t xml:space="preserve">Deducciones del grupo. Deducciones para incentivar determinadas actividades (Cap. IV Tít VI, DT 24ª.3 LIS y art. 27.3 primero Ley 49/2002). Productor: Deducciones generadas en el período impositivo. Ejercicio </t>
    </r>
    <r>
      <rPr>
        <sz val="9"/>
        <color rgb="FFFF0000"/>
        <rFont val="Arial"/>
        <family val="2"/>
      </rPr>
      <t>2025</t>
    </r>
    <r>
      <rPr>
        <sz val="9"/>
        <rFont val="Arial"/>
        <family val="2"/>
      </rPr>
      <t>.  Espectáculos en vivo de artes escénicas y musicales (EV).Deducción pendiente / generada [05927]</t>
    </r>
  </si>
  <si>
    <r>
      <t xml:space="preserve">Deducciones del grupo. Deducciones para incentivar determinadas actividades (Cap. IV Tít VI, DT 24ª.3 LIS y art. 27.3 primero Ley 49/2002). Productor: Deducciones generadas en el período impositivo. Ejercicio </t>
    </r>
    <r>
      <rPr>
        <sz val="9"/>
        <color rgb="FFFF0000"/>
        <rFont val="Arial"/>
        <family val="2"/>
      </rPr>
      <t>2025</t>
    </r>
    <r>
      <rPr>
        <sz val="9"/>
        <rFont val="Arial"/>
        <family val="2"/>
      </rPr>
      <t>.  Espectáculos en vivo de artes escénicas y musicales (EV). Aplicado en esta liquidación [05928]</t>
    </r>
  </si>
  <si>
    <r>
      <t xml:space="preserve">Deducciones del grupo. Deducciones para incentivar determinadas actividades (Cap. IV Tít VI, DT 24ª.3 LIS y art. 27.3 primero Ley 49/2002). Productor: Deducciones generadas en el período impositivo. Ejercicio </t>
    </r>
    <r>
      <rPr>
        <sz val="9"/>
        <color rgb="FFFF0000"/>
        <rFont val="Arial"/>
        <family val="2"/>
      </rPr>
      <t>2025</t>
    </r>
    <r>
      <rPr>
        <sz val="9"/>
        <rFont val="Arial"/>
        <family val="2"/>
      </rPr>
      <t>.  Espectáculos en vivo de artes escénicas y musicales (EV). Pendiente de aplicación en períodos futuros [05929]</t>
    </r>
  </si>
  <si>
    <r>
      <t xml:space="preserve">Deducciones del grupo. Deducciones para incentivar determinadas actividades (Cap. IV Tít VI, DT 24.3 LIS y art. 27.3 primero Ley 49 / 2002). Deducciones generadas en el periodo impositivo. Ejercicio </t>
    </r>
    <r>
      <rPr>
        <sz val="9"/>
        <color rgb="FFFF0000"/>
        <rFont val="Arial"/>
        <family val="2"/>
      </rPr>
      <t>2025</t>
    </r>
    <r>
      <rPr>
        <sz val="9"/>
        <rFont val="Arial"/>
        <family val="2"/>
      </rPr>
      <t>: Financiador: espectáculos en vivo de artes escénicas y musicales (FEV). Deducción pendiente / generadas [07732]</t>
    </r>
  </si>
  <si>
    <r>
      <t>Deducciones del grupo. Deducciones para incentivar determinadas actividades (Cap. IV Tít VI, DT 24.3 LIS y art. 27.3 primero Ley 49 / 2002). Deducciones generadas en el periodo impositivo Ejercicio</t>
    </r>
    <r>
      <rPr>
        <sz val="9"/>
        <color rgb="FFFF0000"/>
        <rFont val="Arial"/>
        <family val="2"/>
      </rPr>
      <t xml:space="preserve"> 2025</t>
    </r>
    <r>
      <rPr>
        <sz val="9"/>
        <rFont val="Arial"/>
        <family val="2"/>
      </rPr>
      <t>:  Financiador: espectáculos en vivo de artes escénicas y musicales (FEV). Aplicado en esta liquidación [07733]</t>
    </r>
  </si>
  <si>
    <r>
      <t>Deducciones del grupo .Deducciones para incentivar determinadas actividades (Cap. IV Tít VI, DT 24.3 LIS y art. 27.3 primero Ley 49 / 2002). Deducciones generadas en el periodo impositivo Ejercicio</t>
    </r>
    <r>
      <rPr>
        <sz val="9"/>
        <color rgb="FFFF0000"/>
        <rFont val="Arial"/>
        <family val="2"/>
      </rPr>
      <t xml:space="preserve"> 2025</t>
    </r>
    <r>
      <rPr>
        <sz val="9"/>
        <rFont val="Arial"/>
        <family val="2"/>
      </rPr>
      <t>:  Financiador: espectáculos en vivo de artes escénicas y musicales (FEV).. Pendiente de aplicación en períodos futuros [07734]</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</si>
  <si>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creación empleo trabajadores con discapacidad (CE). Deducción pendiente / generada [01841]</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</si>
  <si>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creación empleo trabajadores con discapacidad (CE). Aplicado en esta liquidación [01842]</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</si>
  <si>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creación empleo trabajadores con discapacidad (CE). Pendiente de aplicación en períodos futuros [01843]</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</si>
  <si>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Contribuciones empresariales a sistemas de previsión social empresarial imputadas a favor de los trabajadores (CPS). Deducción pendiente / generada [06964]</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</si>
  <si>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Contribuciones empresariales a sistemas de previsión social empresarial imputadas a favor de los trabajadores (CPS). Aplicado en esta liquidación [06965]</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</si>
  <si>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Contribuciones empresariales a sistemas de previsión social empresarial imputadas a favor de los trabajadores (CPS). Pendiente de aplicación en períodos futuros. [06966]</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</si>
  <si>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Deducción por inversión en beneficios (IB) Deducción pendiente / generada [02779]</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</si>
  <si>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inversión en beneficios (IB). Aplicado en esta liquidación [02780]</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</si>
  <si>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inversión en beneficios (IB). Pendiente de aplicación en períodos futuros [02781]</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</si>
  <si>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Gastos e inversiones de sociedades forestales (SF). Deducción pendiente / generada [02349]</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</si>
  <si>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Gastos e inversiones de sociedades forestales (SF) Aplicado en esta liquidación [02350]</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</si>
  <si>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Gastos e inversiones de sociedades forestales (SF). Pendiente de aplicación en períodos futuros [02351]</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</si>
  <si>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Inversiones en territ. África Occidental y gastos de propaganda y publicidad (art. 27 bis Ley 49/1994) (TAP) Deducción pendiente / generada [03854]</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</si>
  <si>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Inversiones en territ. África Occidental y gastos de propaganda y publicidad (art. 27 bis Ley 49/1994) (TAP) Aplicado en esta liquidación [03855]</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</si>
  <si>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Inversiones en territ. África Occidental y gastos de propaganda y publicidad (art. 27 bis Ley 49/1994) (TAP) Pendiente de aplicación en períodos futuros [03856]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</si>
  <si>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Plan de Fomento de la ópera en la Calle del Teatro Real (FO).Deducción pendiente / generada [04138]</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</si>
  <si>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Plan de Fomento de la ópera en la Calle del Teatro Real (F0).Aplicado en esta liquidación [04139]</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</si>
  <si>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Plan de Fomento de la ópera en la Calle del Teatro Real (FO).Pendiente de aplicación en períodos futuros [04140]</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</si>
  <si>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Bicentenario Policia Nacional (PN).Deducción pendiente / generada [06967]</t>
    </r>
  </si>
  <si>
    <r>
      <t>Deducciones del grupo.Deducciones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Bicentenario Policia Nacional (PN). Aplicado en esta liquidación [06968]</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</si>
  <si>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Bicentenario Policia Nacional (PN). Pendiente de aplicación en períodos futuros [06969]</t>
    </r>
  </si>
  <si>
    <r>
      <t xml:space="preserve">Deducciones del grupo. 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Año de Investigación Santiago Ramón y Cajal 2022 (RC). Deducción pendiente / generada [06997]</t>
    </r>
  </si>
  <si>
    <r>
      <t xml:space="preserve">Deducciones del grupo. 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Año de Investigación Santiago Ramón y Cajal 2022 (RC). Aplicado en esta liquidación [06998]</t>
    </r>
  </si>
  <si>
    <r>
      <t>Deducciones del grupo. Deducciones para incentivar determinadas actividades (Cap. IV Tít VI, DT 24ª.3 LIS y art. 27.3 primero Ley 49/2002).Deducciones relativas a programas de apoyo a acontecimientos de excepcional interés público (art. 27.3 primero Ley 49/2002). Ejercicio</t>
    </r>
    <r>
      <rPr>
        <sz val="9"/>
        <color rgb="FFFF0000"/>
        <rFont val="Arial"/>
        <family val="2"/>
      </rPr>
      <t xml:space="preserve"> 2025.</t>
    </r>
    <r>
      <rPr>
        <sz val="9"/>
        <rFont val="Arial"/>
        <family val="2"/>
      </rPr>
      <t xml:space="preserve"> Año de Investigación Santiago Ramón y Cajal 2022 (RC). Pendiente de aplicación en períodos futuros [06999]</t>
    </r>
  </si>
  <si>
    <r>
      <t xml:space="preserve">Deducciones del grupo. Deducciones para incentivar determinadas actividades (Cap. IV Tít VI, DT 24ª.3 LIS y art. 27.3 primero Ley 49/2002).Deducciones relativas a programas de apoyo a acontecimientos de excepcional interés público (art. 27.3 primero Ley 49/2002). Ejercicio </t>
    </r>
    <r>
      <rPr>
        <sz val="9"/>
        <color rgb="FFFF0000"/>
        <rFont val="Arial"/>
        <family val="2"/>
      </rPr>
      <t>2025</t>
    </r>
    <r>
      <rPr>
        <sz val="9"/>
        <rFont val="Arial"/>
        <family val="2"/>
      </rPr>
      <t>. Año Jubilar Lebaniego 2024-2024 (L23). Deducción pendiente / generada [07000]</t>
    </r>
  </si>
  <si>
    <r>
      <t>Deducciones del grupo. Deducciones para incentivar determinadas actividades (Cap. IV Tít VI, DT 24ª.3 LIS y art. 27.3 primero Ley 49/2002).Deducciones relativas a programas de apoyo a acontecimientos de excepcional interés público (art. 27.3 primero Ley 49/2002). Ejercicio</t>
    </r>
    <r>
      <rPr>
        <sz val="9"/>
        <color rgb="FFFF0000"/>
        <rFont val="Arial"/>
        <family val="2"/>
      </rPr>
      <t xml:space="preserve"> 2025</t>
    </r>
    <r>
      <rPr>
        <sz val="9"/>
        <rFont val="Arial"/>
        <family val="2"/>
      </rPr>
      <t>. Año Jubilar Lebaniego 2024-2024 (L23). Aplicado en esta liquidación [07001]</t>
    </r>
  </si>
  <si>
    <r>
      <t>Deducciones del grupo. Deducciones para incentivar determinadas actividades (Cap. IV Tít VI, DT 24ª.3 LIS y art. 27.3 primero Ley 49/2002).Deducciones relativas a programas de apoyo a acontecimientos de excepcional interés público (art. 27.3 primero Ley 49/2002). Ejercicio</t>
    </r>
    <r>
      <rPr>
        <sz val="9"/>
        <color rgb="FFFF0000"/>
        <rFont val="Arial"/>
        <family val="2"/>
      </rPr>
      <t xml:space="preserve"> 2025</t>
    </r>
    <r>
      <rPr>
        <sz val="9"/>
        <rFont val="Arial"/>
        <family val="2"/>
      </rPr>
      <t>. Año Jubilar Lebaniego 2024-2024 (L23). Pendiente de aplicación períodos futuros [07002]</t>
    </r>
  </si>
  <si>
    <r>
      <t>Deducciones del grupo. Deducciones para incentivar determinadas actividades (Cap. IV Tít VI, DT 24ª.3 LIS y art. 27.3 primero Ley 49/2002).Deducciones relativas a programas de apoyo a acontecimientos de excepcional interés público (art. 27.3 primero Ley 49/2002). Ejercicio</t>
    </r>
    <r>
      <rPr>
        <sz val="9"/>
        <color rgb="FFFF0000"/>
        <rFont val="Arial"/>
        <family val="2"/>
      </rPr>
      <t xml:space="preserve"> 2025</t>
    </r>
    <r>
      <rPr>
        <sz val="9"/>
        <rFont val="Arial"/>
        <family val="2"/>
      </rPr>
      <t>. Caravaca de la Cruz 2024. Año Jubilar (C24). Deducción pendiente / generada [07009]</t>
    </r>
  </si>
  <si>
    <r>
      <t>Deducciones del grupo. Deducciones para incentivar determinadas actividades (Cap. IV Tít VI, DT 24ª.3 LIS y art. 27.3 primero Ley 49/2002).Deducciones relativas a programas de apoyo a acontecimientos de excepcional interés público (art. 27.3 primero Ley 49/2002). Ejercicio</t>
    </r>
    <r>
      <rPr>
        <sz val="9"/>
        <color rgb="FFFF0000"/>
        <rFont val="Arial"/>
        <family val="2"/>
      </rPr>
      <t xml:space="preserve"> 2025</t>
    </r>
    <r>
      <rPr>
        <sz val="9"/>
        <rFont val="Arial"/>
        <family val="2"/>
      </rPr>
      <t>. Caravaca de la Cruz 2024. Año Jubilar (C24). Aplicado en esta liquidación [07010]</t>
    </r>
  </si>
  <si>
    <r>
      <t>Deducciones del grupo. Deducciones para incentivar determinadas actividades (Cap. IV Tít VI, DT 24ª.3 LIS y art. 27.3 primero Ley 49/2002).Deducciones relativas a programas de apoyo a acontecimientos de excepcional interés público (art. 27.3 primero Ley 49/2002). Ejercicio</t>
    </r>
    <r>
      <rPr>
        <sz val="9"/>
        <color rgb="FFFF0000"/>
        <rFont val="Arial"/>
        <family val="2"/>
      </rPr>
      <t xml:space="preserve"> 2025</t>
    </r>
    <r>
      <rPr>
        <sz val="9"/>
        <rFont val="Arial"/>
        <family val="2"/>
      </rPr>
      <t>. Caravaca de la Cruz 2024. Año Jubilar (C24). Pendiente de aplicación en períodos futuros [07011]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</si>
  <si>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Inauguración de la Galería de las Colecciones Reales (GC). Deducción pendiente / generada [06583]</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</si>
  <si>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Inauguración de la Galería de las Colecciones Reales (GC). Aplicado en esta liquidación [06584]</t>
    </r>
  </si>
  <si>
    <r>
      <t>Deducciones del grupo. Deducciones para incentivar determinadas actividades (Cap IV Tít VI, DT 24ª.3 LIS y art 27.3 primero Ley 49/2002). Deducciones relativas a programas de apoyo a acontecimientos de excepcional interés público (art. 27.3 primero Ley 49/2002).Ejercicio</t>
    </r>
    <r>
      <rPr>
        <sz val="9"/>
        <color rgb="FFFF0000"/>
        <rFont val="Arial"/>
        <family val="2"/>
      </rPr>
      <t xml:space="preserve"> 2025</t>
    </r>
    <r>
      <rPr>
        <sz val="9"/>
        <rFont val="Arial"/>
        <family val="2"/>
      </rPr>
      <t>. Inauguración de la Galería de las Colecciones Reales (GC). Pendiente de aplicación en períodos futuros [06585]</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</si>
  <si>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EN PLAN BIEN (EPB). Deducción pendiente / generada [06650]</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</si>
  <si>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EN PLAN BIEN (EPB). Aplicado en esta liquidación [06651]</t>
    </r>
  </si>
  <si>
    <r>
      <t>Deducciones del grupo. Deducciones para incentivar determinadas actividades (Cap IV Tít VI, DT 24ª.3 LIS y art 27.3 primero Ley 49/2002). Deducciones relativas a programas de apoyo a acontecimientos de excepcional interés público (art. 27.3 primero Ley 49/2002).Ejercicio</t>
    </r>
    <r>
      <rPr>
        <sz val="9"/>
        <color rgb="FFFF0000"/>
        <rFont val="Arial"/>
        <family val="2"/>
      </rPr>
      <t xml:space="preserve"> 2025</t>
    </r>
    <r>
      <rPr>
        <sz val="9"/>
        <rFont val="Arial"/>
        <family val="2"/>
      </rPr>
      <t>. Programa EN PLAN BIEN (EPB). Pendiente de aplicación en períodos futuros [06652]</t>
    </r>
  </si>
  <si>
    <r>
      <t>Deducciones del grupo. Deducciones para incentivar determinadas actividades (Cap. IV Tít VI, DT 24ª.3 LIS y art. 27.3 primero Ley 49/2002).Deducciones para incentivar determinadas actividades (Cap IV Tít VI, DT 24ª.3 LIS y art 27.3 primero Ley 49/2002). Ejercicio</t>
    </r>
    <r>
      <rPr>
        <sz val="9"/>
        <color rgb="FFFF0000"/>
        <rFont val="Arial"/>
        <family val="2"/>
      </rPr>
      <t xml:space="preserve"> 2025</t>
    </r>
    <r>
      <rPr>
        <sz val="9"/>
        <rFont val="Arial"/>
        <family val="2"/>
      </rPr>
      <t>. Ryder Cup 2031 (RC31). Deducción pendiente / generada [06656]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</si>
  <si>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Ryder Cup 2031 (RC31). Aplicado en esta liquidación [06657]</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</si>
  <si>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Ryder Cup 2031 (RC31). Pendiente de aplicación en períodos futuros [06658]</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</si>
  <si>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Open Barceona-Trofeo Conde de Godó (OB). Deducción pendiente / generada [06659]</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</si>
  <si>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Open Barceona-Trofeo Conde de Godó (OB). Aplicado en esta liquidación [06660]</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</si>
  <si>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Open Barceona-Trofeo Conde de Godó (OB). Pendiente de aplicación en períodos futuros [06661]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</si>
  <si>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125 aniversario del Real Club de Tenis Barcelona (TB). Deducción pendiente / generada [06662]</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</si>
  <si>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60 aniversario del Festival Porta Ferrada (PF). Pendiente de aplicación en períodos futuros [06739]</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</si>
  <si>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60 aniversario del Festival Porta Ferrada (PF). Aplicado en esta liquidación [06738]</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</si>
  <si>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60 aniversario del Festival Porta Ferrada (PF). Deducción pendiente / generada [06737]</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</si>
  <si>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Programa deportivo "RETO DE" (RD). Pendiente de aplicación en períodos futuros [06679]</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</si>
  <si>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Programa deportivo "RETO DE" (RD). Aplicado en esta liquidación [06678]</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</si>
  <si>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Programa deportivo "RETO DE" (RD). Deducción pendiente / generada [06677]</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</si>
  <si>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XXXVII Copa América Barcelona (CAB). Pendiente de aplicación en períodos futuros [06676]</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</si>
  <si>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XXXVII Copa América Barcelona (CAB). Aplicado en esta liquidación [06675]</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</si>
  <si>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XXXVII Copa América Barcelona (CAB). Deducción pendiente / generada [06674]</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</si>
  <si>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Festival Internacional Sónar de Música, Creativitat i Tecnología (FIS). Pendiente de aplicación en períodos futuros [06673]</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</si>
  <si>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Festival Internacional Sónar de Música, Creativitat i Tecnología (FIS). Aplicado en esta liquidación [06672]</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</si>
  <si>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Festival Internacional Sónar de Música, Creativitat i Tecnología (FIS). Deducción pendiente / generada [06671]</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</si>
  <si>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Congreso de la Unión Internacional de Arquitectos (UIA). Pendiente de aplicación en períodos futuros [06670]</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</si>
  <si>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Congreso de la Unión Internacional de Arquitectos (UIA). Aplicado en esta liquidación [06669]</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</si>
  <si>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Congreso de la Unión Internacional de Arquitectos (UIA). Deducción pendiente / generada [06668]</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</si>
  <si>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750 aniversario del Consolat del Mar (CM). Pendiente de aplicación en períodos futuros [06667]</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</si>
  <si>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750 aniversario del Consolat del Mar (CM). Aplicado en esta liquidación [06666]</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</si>
  <si>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750 aniversario del Consolat del Mar (CM). Deducción pendiente / generada [06665]</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</si>
  <si>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125 aniversario del Real Club de Tenis Barcelona (TB). Pendiente de aplicación en períodos futuros [06664]</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</si>
  <si>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125 aniversario del Real Club de Tenis Barcelona (TB). Aplicado en esta liquidación [06663]</t>
    </r>
  </si>
  <si>
    <r>
      <t>Deducciones para incentivar determinadas actividades (Cap. IV Tít VI, DT 24ª.3 LIS y art. 27.3 primero Ley 49/2002) (cont.).</t>
    </r>
    <r>
      <rPr>
        <sz val="9"/>
        <color rgb="FFFF0000"/>
        <rFont val="Arial"/>
        <family val="2"/>
      </rPr>
      <t xml:space="preserve"> 2026(**)</t>
    </r>
    <r>
      <rPr>
        <sz val="9"/>
        <rFont val="Arial"/>
        <family val="2"/>
      </rPr>
      <t>: Otras deducciones relativas a programas de apoyo a acontecimientos
de excepcional interés público [00734]</t>
    </r>
  </si>
  <si>
    <r>
      <t xml:space="preserve">Deducciones para incentivar determinadas actividades (Cap. IV Tít VI, DT 24ª.3 LIS y art. 27.3 primero Ley 49/2002) (cont.). </t>
    </r>
    <r>
      <rPr>
        <sz val="9"/>
        <color rgb="FFFF0000"/>
        <rFont val="Arial"/>
        <family val="2"/>
      </rPr>
      <t>2026(**)</t>
    </r>
    <r>
      <rPr>
        <sz val="9"/>
        <rFont val="Arial"/>
        <family val="2"/>
      </rPr>
      <t>: Otras deducciones relativas a programas de apoyo a acontecimientos
de excepcional interés público  [00735]</t>
    </r>
  </si>
  <si>
    <r>
      <t>Deducciones para incentivar determinadas actividades (Cap. IV Tít VI, DT 24ª.3 LIS y art. 27.3 primero Ley 49/2002) (cont.).</t>
    </r>
    <r>
      <rPr>
        <sz val="9"/>
        <color rgb="FFFF0000"/>
        <rFont val="Arial"/>
        <family val="2"/>
      </rPr>
      <t xml:space="preserve"> 2026(**)</t>
    </r>
    <r>
      <rPr>
        <sz val="9"/>
        <rFont val="Arial"/>
        <family val="2"/>
      </rPr>
      <t>: Otras deducciones relativas a programas de apoyo a acontecimientos
de excepcional interés público  [00736]</t>
    </r>
  </si>
  <si>
    <t>Deducciones para incentivar determinadas actividades (Cap. IV Tít VI, DT 24ª.3 LIS y art. 27.3 primero Ley 49/2002) (cont.). Total deducciones relativas a programas de apoyo a acontecimientos
de excepcional interés público [02696]</t>
  </si>
  <si>
    <t>Deducciones para incentivar determinadas actividades (Cap. IV Tít VI, DT 24ª.3 LIS y art. 27.3 primero Ley 49/2002) (cont.). Total deducciones relativas a programas de apoyo a acontecimientos
de excepcional interés público [02697]</t>
  </si>
  <si>
    <r>
      <t>Deducciones totales trasladables a períodos siguientes (Deducciones del grupo + Deducciones pendientes de aplicación al incorporarse al grupo). Deducción por inversiones y gastos  realizados por las autoridades portuarias (art.38 bis LIS). Ejercicio de generación</t>
    </r>
    <r>
      <rPr>
        <sz val="9"/>
        <color rgb="FFFF0000"/>
        <rFont val="Arial"/>
        <family val="2"/>
      </rPr>
      <t xml:space="preserve"> 2024</t>
    </r>
    <r>
      <rPr>
        <sz val="9"/>
        <rFont val="Arial"/>
        <family val="2"/>
      </rPr>
      <t xml:space="preserve">. Deducción pendiente / generada [06740] </t>
    </r>
  </si>
  <si>
    <r>
      <t xml:space="preserve">Deducciones totales trasladables a períodos siguientes (Deducciones del grupo + Deducciones pendientes de aplicación al incorporarse al grupo). Deducción por inversiones y gastos  realizados por las autoridades portuarias (art.38 bis LIS). Ejercicio de generación </t>
    </r>
    <r>
      <rPr>
        <sz val="9"/>
        <color rgb="FFFF0000"/>
        <rFont val="Arial"/>
        <family val="2"/>
      </rPr>
      <t>2024</t>
    </r>
    <r>
      <rPr>
        <sz val="9"/>
        <rFont val="Arial"/>
        <family val="2"/>
      </rPr>
      <t xml:space="preserve">. Aplicado en esta liquidación [06741] </t>
    </r>
  </si>
  <si>
    <r>
      <t xml:space="preserve">Deducciones totales trasladables a períodos siguientes (Deducciones del grupo + Deducciones pendientes de aplicación al incorporarse al grupo). Deducción por inversiones y gastos  realizados por las autoridades portuarias (art.38 bis LIS). Ejercicio de generación </t>
    </r>
    <r>
      <rPr>
        <sz val="9"/>
        <color rgb="FFFF0000"/>
        <rFont val="Arial"/>
        <family val="2"/>
      </rPr>
      <t>2024</t>
    </r>
    <r>
      <rPr>
        <sz val="9"/>
        <rFont val="Arial"/>
        <family val="2"/>
      </rPr>
      <t xml:space="preserve">. Pendiente de aplicación en períodos futuros [06742] </t>
    </r>
  </si>
  <si>
    <r>
      <t xml:space="preserve">Deducciones totales trasladables a períodos siguientes (Deducciones del grupo + Deducciones pendientes de aplicación al incorporarse al grupo). Deducción por inversiones y gastos  realizados por las autoridades portuarias (art.38 bis LIS). Ejercicio de generación </t>
    </r>
    <r>
      <rPr>
        <sz val="9"/>
        <color rgb="FFFF0000"/>
        <rFont val="Arial"/>
        <family val="2"/>
      </rPr>
      <t>2025(*)</t>
    </r>
    <r>
      <rPr>
        <sz val="9"/>
        <rFont val="Arial"/>
        <family val="2"/>
      </rPr>
      <t xml:space="preserve">. Deducción pendiente / generada [04650] </t>
    </r>
  </si>
  <si>
    <r>
      <t xml:space="preserve">Deducciones totales trasladables a períodos siguientes (Deducciones del grupo + Deducciones pendientes de aplicación al incorporarse al grupo). Deducción por inversiones y gastos  realizados por las autoridades portuarias (art.38 bis LIS). Ejercicio de generación </t>
    </r>
    <r>
      <rPr>
        <sz val="9"/>
        <color rgb="FFFF0000"/>
        <rFont val="Arial"/>
        <family val="2"/>
      </rPr>
      <t>2025(*)</t>
    </r>
    <r>
      <rPr>
        <sz val="9"/>
        <rFont val="Arial"/>
        <family val="2"/>
      </rPr>
      <t xml:space="preserve">. Aplicado en esta liquidación [04651] </t>
    </r>
  </si>
  <si>
    <r>
      <t xml:space="preserve">Deducciones totales trasladables a períodos siguientes (Deducciones del grupo + Deducciones pendientes de aplicación al incorporarse al grupo). Deducción por inversiones y gastos  realizados por las autoridades portuarias (art.38 bis LIS). Ejercicio de generación </t>
    </r>
    <r>
      <rPr>
        <sz val="9"/>
        <color rgb="FFFF0000"/>
        <rFont val="Arial"/>
        <family val="2"/>
      </rPr>
      <t>2025(*)</t>
    </r>
    <r>
      <rPr>
        <sz val="9"/>
        <rFont val="Arial"/>
        <family val="2"/>
      </rPr>
      <t xml:space="preserve">. Pendiente de aplicación en períodos futuros [04652] </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</si>
  <si>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2024</t>
    </r>
    <r>
      <rPr>
        <sz val="9"/>
        <rFont val="Arial"/>
        <family val="2"/>
      </rPr>
      <t>. Deducción pendiente / generada [06743]</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</si>
  <si>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2024</t>
    </r>
    <r>
      <rPr>
        <sz val="9"/>
        <rFont val="Arial"/>
        <family val="2"/>
      </rPr>
      <t>. Aplicado en esta liquidación [06744]</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</si>
  <si>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2024</t>
    </r>
    <r>
      <rPr>
        <sz val="9"/>
        <rFont val="Arial"/>
        <family val="2"/>
      </rPr>
      <t>. Importe abonado por insuficiencia de cuota [06745]</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</si>
  <si>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2024</t>
    </r>
    <r>
      <rPr>
        <sz val="9"/>
        <rFont val="Arial"/>
        <family val="2"/>
      </rPr>
      <t>. Pendiente de aplicación en períodos futuros [06746]</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</si>
  <si>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2025(*)</t>
    </r>
    <r>
      <rPr>
        <sz val="9"/>
        <rFont val="Arial"/>
        <family val="2"/>
      </rPr>
      <t>. Deducción pendiente / generada [04653]</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</si>
  <si>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2025(*)</t>
    </r>
    <r>
      <rPr>
        <sz val="9"/>
        <rFont val="Arial"/>
        <family val="2"/>
      </rPr>
      <t>. Aplicado en esta liquidación [04654]</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</si>
  <si>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2025(*)</t>
    </r>
    <r>
      <rPr>
        <sz val="9"/>
        <rFont val="Arial"/>
        <family val="2"/>
      </rPr>
      <t>. Importe abonado por insuficiencia de cuota [04655]</t>
    </r>
  </si>
  <si>
    <r>
      <t xml:space="preserve">Deducciones totales trasladables a períodos siguientes (Deducciones del grupo + Deducciones pendientes de aplicación al incorporarse al grupo). Deducciones por producciones cinematográficas extranjeras. Ejercicio de generación </t>
    </r>
    <r>
      <rPr>
        <sz val="9"/>
        <color rgb="FFFF0000"/>
        <rFont val="Arial"/>
        <family val="2"/>
      </rPr>
      <t>2025(*)</t>
    </r>
    <r>
      <rPr>
        <sz val="9"/>
        <rFont val="Arial"/>
        <family val="2"/>
      </rPr>
      <t>. Pendiente de aplicación en períodos futuros [04656]</t>
    </r>
  </si>
  <si>
    <r>
      <t xml:space="preserve">Deducciones del grupo. Deducciones por donativos a entidades sin fines de lucro. Ley 49/2002. Donaciones de carácter general. Ejercicio </t>
    </r>
    <r>
      <rPr>
        <sz val="9"/>
        <color rgb="FFFF0000"/>
        <rFont val="Arial"/>
        <family val="2"/>
      </rPr>
      <t>2024</t>
    </r>
    <r>
      <rPr>
        <sz val="9"/>
        <color theme="1"/>
        <rFont val="Arial"/>
        <family val="2"/>
      </rPr>
      <t>. Límite año 2034/35. Sin reiteración de donaciones a una misma entidad. Deducción pendiente / generada [06747]</t>
    </r>
  </si>
  <si>
    <r>
      <t>Deducciones del grupo. Deducciones por donativos a entidades sin fines de lucro. Ley 49/2002. Donaciones de carácter general. Ejercicio</t>
    </r>
    <r>
      <rPr>
        <sz val="9"/>
        <color rgb="FFFF0000"/>
        <rFont val="Arial"/>
        <family val="2"/>
      </rPr>
      <t xml:space="preserve"> 2024</t>
    </r>
    <r>
      <rPr>
        <sz val="9"/>
        <color theme="1"/>
        <rFont val="Arial"/>
        <family val="2"/>
      </rPr>
      <t>. Límite año 2034/35. Sin reiteración de donaciones a una misma entidad. Aplicado en esta liquidación [06748]</t>
    </r>
  </si>
  <si>
    <r>
      <t xml:space="preserve">Deducciones del grupo. Deducciones por donativos a entidades sin fines de lucro. Ley 49/2002. Donaciones de carácter general. Ejercicio </t>
    </r>
    <r>
      <rPr>
        <sz val="9"/>
        <color rgb="FFFF0000"/>
        <rFont val="Arial"/>
        <family val="2"/>
      </rPr>
      <t>2024</t>
    </r>
    <r>
      <rPr>
        <sz val="9"/>
        <color theme="1"/>
        <rFont val="Arial"/>
        <family val="2"/>
      </rPr>
      <t>. Límite año 2034/35. Sin reiteración de donaciones a una misma entidad.Pendiente de aplicación en períodos futuros [06749]</t>
    </r>
  </si>
  <si>
    <r>
      <t>Deducciones del grupo. Deducciones por donativos a entidades sin fines de lucro. Ley 49/2002. Donaciones de carácter general. Ejercicio</t>
    </r>
    <r>
      <rPr>
        <sz val="9"/>
        <color rgb="FFFF0000"/>
        <rFont val="Arial"/>
        <family val="2"/>
      </rPr>
      <t xml:space="preserve"> 2024</t>
    </r>
    <r>
      <rPr>
        <sz val="9"/>
        <color theme="1"/>
        <rFont val="Arial"/>
        <family val="2"/>
      </rPr>
      <t>. Límite año 2034/35. Con reiteración de donaciones a una misma entidad. Deducción pendiente / generda [06750]</t>
    </r>
  </si>
  <si>
    <r>
      <t>Deducciones del grupo. Deducciones por donativos a entidades sin fines de lucro. Ley 49/2002. Donaciones de carácter general. Ejercicio</t>
    </r>
    <r>
      <rPr>
        <sz val="9"/>
        <color rgb="FFFF0000"/>
        <rFont val="Arial"/>
        <family val="2"/>
      </rPr>
      <t xml:space="preserve"> 2024</t>
    </r>
    <r>
      <rPr>
        <sz val="9"/>
        <color theme="1"/>
        <rFont val="Arial"/>
        <family val="2"/>
      </rPr>
      <t>. Límite año 2034/35. Con reiteración de donaciones a una misma entidad. Aplicado en esta liquidación [06751]</t>
    </r>
  </si>
  <si>
    <r>
      <t xml:space="preserve">Deducciones del grupo. Deducciones por donativos a entidades sin fines de lucro. Ley 49/2002. Donaciones de carácter general. Ejercicio </t>
    </r>
    <r>
      <rPr>
        <sz val="9"/>
        <color rgb="FFFF0000"/>
        <rFont val="Arial"/>
        <family val="2"/>
      </rPr>
      <t>2024</t>
    </r>
    <r>
      <rPr>
        <sz val="9"/>
        <color theme="1"/>
        <rFont val="Arial"/>
        <family val="2"/>
      </rPr>
      <t>. Límite año 2034/35. Con reiteración de donaciones a una misma entidad. Pendiente de aplicación en períodos futuros [06752]</t>
    </r>
  </si>
  <si>
    <r>
      <t xml:space="preserve">Deducciones del grupo. Deducciones por donativos a entidades sin fines de lucro. Ley 49/2002. Donaciones de carácter general. Ejercicio </t>
    </r>
    <r>
      <rPr>
        <sz val="9"/>
        <color rgb="FFFF0000"/>
        <rFont val="Arial"/>
        <family val="2"/>
      </rPr>
      <t>2025(*)</t>
    </r>
    <r>
      <rPr>
        <sz val="9"/>
        <rFont val="Arial"/>
        <family val="2"/>
      </rPr>
      <t>. Límite año</t>
    </r>
    <r>
      <rPr>
        <sz val="9"/>
        <color rgb="FFFF0000"/>
        <rFont val="Arial"/>
        <family val="2"/>
      </rPr>
      <t xml:space="preserve"> 2034/35</t>
    </r>
    <r>
      <rPr>
        <sz val="9"/>
        <rFont val="Arial"/>
        <family val="2"/>
      </rPr>
      <t>. Sin reiteración de donaciones a una misma entidad. Aplicado en esta liquidación [04658]</t>
    </r>
  </si>
  <si>
    <r>
      <t xml:space="preserve">Deducciones del grupo. Deducciones por donativos a entidades sin fines de lucro. Ley 49/2002. Donaciones de carácter general. Ejercicio </t>
    </r>
    <r>
      <rPr>
        <sz val="9"/>
        <color rgb="FFFF0000"/>
        <rFont val="Arial"/>
        <family val="2"/>
      </rPr>
      <t>2025(*)</t>
    </r>
    <r>
      <rPr>
        <sz val="9"/>
        <rFont val="Arial"/>
        <family val="2"/>
      </rPr>
      <t xml:space="preserve">. Límite año </t>
    </r>
    <r>
      <rPr>
        <sz val="9"/>
        <color rgb="FFFF0000"/>
        <rFont val="Arial"/>
        <family val="2"/>
      </rPr>
      <t>2034/35</t>
    </r>
    <r>
      <rPr>
        <sz val="9"/>
        <rFont val="Arial"/>
        <family val="2"/>
      </rPr>
      <t>. Sin reiteración de donaciones a una misma entidad. Deducción pendiente / generada [04657]</t>
    </r>
  </si>
  <si>
    <r>
      <t xml:space="preserve">Deducciones del grupo. Deducciones por donativos a entidades sin fines de lucro. Ley 49/2002. Donaciones de carácter general. Ejercicio </t>
    </r>
    <r>
      <rPr>
        <sz val="9"/>
        <color rgb="FFFF0000"/>
        <rFont val="Arial"/>
        <family val="2"/>
      </rPr>
      <t>2025(*)</t>
    </r>
    <r>
      <rPr>
        <sz val="9"/>
        <rFont val="Arial"/>
        <family val="2"/>
      </rPr>
      <t xml:space="preserve">. Límite año </t>
    </r>
    <r>
      <rPr>
        <sz val="9"/>
        <color rgb="FFFF0000"/>
        <rFont val="Arial"/>
        <family val="2"/>
      </rPr>
      <t>2034/35.</t>
    </r>
    <r>
      <rPr>
        <sz val="9"/>
        <rFont val="Arial"/>
        <family val="2"/>
      </rPr>
      <t xml:space="preserve"> Sin reiteración de donaciones a una misma entidad.Pendiente de aplicación en períodos futuros [04659]</t>
    </r>
  </si>
  <si>
    <r>
      <t xml:space="preserve">Deducciones del grupo. Deducciones por donativos a entidades sin fines de lucro. Ley 49/2002. Donaciones de carácter general. Ejercicio </t>
    </r>
    <r>
      <rPr>
        <sz val="9"/>
        <color rgb="FFFF0000"/>
        <rFont val="Arial"/>
        <family val="2"/>
      </rPr>
      <t>2025(*)</t>
    </r>
    <r>
      <rPr>
        <sz val="9"/>
        <rFont val="Arial"/>
        <family val="2"/>
      </rPr>
      <t xml:space="preserve">. Límite año </t>
    </r>
    <r>
      <rPr>
        <sz val="9"/>
        <color rgb="FFFF0000"/>
        <rFont val="Arial"/>
        <family val="2"/>
      </rPr>
      <t>2034/35</t>
    </r>
    <r>
      <rPr>
        <sz val="9"/>
        <rFont val="Arial"/>
        <family val="2"/>
      </rPr>
      <t>. Con reiteración de donaciones a una misma entidad. Deducción pendiente / generda [04660]</t>
    </r>
  </si>
  <si>
    <r>
      <t>Deducciones del grupo. Deducciones por donativos a entidades sin fines de lucro. Ley 49/2002. Donaciones de carácter general. Ejercicio</t>
    </r>
    <r>
      <rPr>
        <sz val="9"/>
        <color rgb="FFFF0000"/>
        <rFont val="Arial"/>
        <family val="2"/>
      </rPr>
      <t xml:space="preserve"> 2025(*)</t>
    </r>
    <r>
      <rPr>
        <sz val="9"/>
        <rFont val="Arial"/>
        <family val="2"/>
      </rPr>
      <t xml:space="preserve">. Límite año </t>
    </r>
    <r>
      <rPr>
        <sz val="9"/>
        <color rgb="FFFF0000"/>
        <rFont val="Arial"/>
        <family val="2"/>
      </rPr>
      <t>2034/35.</t>
    </r>
    <r>
      <rPr>
        <sz val="9"/>
        <rFont val="Arial"/>
        <family val="2"/>
      </rPr>
      <t xml:space="preserve"> Con reiteración de donaciones a una misma entidad. Aplicado en esta liquidación [04661]</t>
    </r>
  </si>
  <si>
    <r>
      <t xml:space="preserve">Deducciones del grupo. Deducciones por donativos a entidades sin fines de lucro. Ley 49/2002. Donaciones de carácter general. Ejercicio </t>
    </r>
    <r>
      <rPr>
        <sz val="9"/>
        <color rgb="FFFF0000"/>
        <rFont val="Arial"/>
        <family val="2"/>
      </rPr>
      <t>2025(*)</t>
    </r>
    <r>
      <rPr>
        <sz val="9"/>
        <rFont val="Arial"/>
        <family val="2"/>
      </rPr>
      <t xml:space="preserve">. Límite año </t>
    </r>
    <r>
      <rPr>
        <sz val="9"/>
        <color rgb="FFFF0000"/>
        <rFont val="Arial"/>
        <family val="2"/>
      </rPr>
      <t>2034/35</t>
    </r>
    <r>
      <rPr>
        <sz val="9"/>
        <rFont val="Arial"/>
        <family val="2"/>
      </rPr>
      <t>. Con reiteración de donaciones a una misma entidad. Pendiente de aplicación en períodos futuros [04662]</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</si>
  <si>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2024</t>
    </r>
    <r>
      <rPr>
        <sz val="9"/>
        <rFont val="Arial"/>
        <family val="2"/>
      </rPr>
      <t>. Límite año 2034/35. Sin reiteración de donaciones a una misma entidad.  Deducción pendiente / generada [06753]</t>
    </r>
  </si>
  <si>
    <r>
      <t>Deducciones del grupo. Deducciones por donativos a entidades sin fines de lucro. Ley 49/2002. Donaciones para actividades prioritarias de mecenazgo y otras con derecho a deducción incrementada. Ejercicio</t>
    </r>
    <r>
      <rPr>
        <sz val="9"/>
        <color rgb="FFFF0000"/>
        <rFont val="Arial"/>
        <family val="2"/>
      </rPr>
      <t xml:space="preserve"> 2024</t>
    </r>
    <r>
      <rPr>
        <sz val="9"/>
        <rFont val="Arial"/>
        <family val="2"/>
      </rPr>
      <t>. Límite año 2034/35. Sin reiteración de donaciones a una misma entidad. Aplicado en esta liquidación [06754]</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</si>
  <si>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2024</t>
    </r>
    <r>
      <rPr>
        <sz val="9"/>
        <rFont val="Arial"/>
        <family val="2"/>
      </rPr>
      <t>. Límite año 2034/35. Sin reiteración de donaciones a una misma entidad. Pendiente de aplicación en períodos futuros. [06755]</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</si>
  <si>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2024</t>
    </r>
    <r>
      <rPr>
        <sz val="9"/>
        <rFont val="Arial"/>
        <family val="2"/>
      </rPr>
      <t>. Límite año 2034/35. Con reiteración de donaciones a una misma entidad. Deducción pendiente / generada [06756]</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</si>
  <si>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2024</t>
    </r>
    <r>
      <rPr>
        <sz val="9"/>
        <rFont val="Arial"/>
        <family val="2"/>
      </rPr>
      <t>. Límite año 2034/35 Con reiteración de donaciones a una misma entidad. Aplicado en esta liquidación [06757]</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</si>
  <si>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2024</t>
    </r>
    <r>
      <rPr>
        <sz val="9"/>
        <rFont val="Arial"/>
        <family val="2"/>
      </rPr>
      <t>. Límite año 2034/35 Con reiteración de donaciones a una misma entidad. Pendiente de aplicación en períodos futuros. [06758]</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</si>
  <si>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2025(*)</t>
    </r>
    <r>
      <rPr>
        <sz val="9"/>
        <rFont val="Arial"/>
        <family val="2"/>
      </rPr>
      <t>. Límite año 2034/35. Sin reiteración de donaciones a una misma entidad.  Deducción pendiente / generada [04663]</t>
    </r>
  </si>
  <si>
    <r>
      <t xml:space="preserve">Deducciones del grupo. Deducciones por donativos a entidades sin fines de lucro. Ley 49/2002. Donaciones para actividades prioritarias de mecenazgo y otras con derecho a deducción incrementada. Ejercicio </t>
    </r>
    <r>
      <rPr>
        <sz val="9"/>
        <color rgb="FFFF0000"/>
        <rFont val="Arial"/>
        <family val="2"/>
      </rPr>
      <t>2025(*)</t>
    </r>
    <r>
      <rPr>
        <sz val="9"/>
        <rFont val="Arial"/>
        <family val="2"/>
      </rPr>
      <t>. Límite año 2034/35. Sin reiteración de donaciones a una misma entidad. Aplicado en esta liquidación [04664]</t>
    </r>
  </si>
  <si>
    <r>
      <t>Deducciones del grupo. Deducciones por donativos a entidades sin fines de lucro. Ley 49/2002. Donaciones para actividades prioritarias de mecenazgo y otras con derecho a deducción incrementada. Ejercicio</t>
    </r>
    <r>
      <rPr>
        <sz val="9"/>
        <color rgb="FFFF0000"/>
        <rFont val="Arial"/>
        <family val="2"/>
      </rPr>
      <t xml:space="preserve"> 2025(*)</t>
    </r>
    <r>
      <rPr>
        <sz val="9"/>
        <rFont val="Arial"/>
        <family val="2"/>
      </rPr>
      <t>. Límite año 2034/35. Sin reiteración de donaciones a una misma entidad. Pendiente de aplicación en períodos futuros. [04665]</t>
    </r>
  </si>
  <si>
    <r>
      <t>Deducciones del grupo. Deducciones por donativos a entidades sin fines de lucro. Ley 49/2002. Donaciones para actividades prioritarias de mecenazgo y otras con derecho a deducción incrementada. Ejercicio</t>
    </r>
    <r>
      <rPr>
        <sz val="9"/>
        <color rgb="FFFF0000"/>
        <rFont val="Arial"/>
        <family val="2"/>
      </rPr>
      <t xml:space="preserve"> 2025(*)</t>
    </r>
    <r>
      <rPr>
        <sz val="9"/>
        <rFont val="Arial"/>
        <family val="2"/>
      </rPr>
      <t>. Límite año 2034/35. Con reiteración de donaciones a una misma entidad. Deducción pendiente / generada [04666]</t>
    </r>
  </si>
  <si>
    <r>
      <t>Deducciones del grupo. Deducciones por donativos a entidades sin fines de lucro. Ley 49/2002. Donaciones para actividades prioritarias de mecenazgo y otras con derecho a deducción incrementada. Ejercicio</t>
    </r>
    <r>
      <rPr>
        <sz val="9"/>
        <color rgb="FFFF0000"/>
        <rFont val="Arial"/>
        <family val="2"/>
      </rPr>
      <t xml:space="preserve"> 2025(*)</t>
    </r>
    <r>
      <rPr>
        <sz val="9"/>
        <rFont val="Arial"/>
        <family val="2"/>
      </rPr>
      <t>. Límite año 2034/35. Con reiteración de donaciones a una misma entidad. Aplicado en esta liquidación [04667]</t>
    </r>
  </si>
  <si>
    <r>
      <t>Deducciones del grupo. Deducciones por donativos a entidades sin fines de lucro. Ley 49/2002. Donaciones para actividades prioritarias de mecenazgo y otras con derecho a deducción incrementada. Ejercicio</t>
    </r>
    <r>
      <rPr>
        <sz val="9"/>
        <color rgb="FFFF0000"/>
        <rFont val="Arial"/>
        <family val="2"/>
      </rPr>
      <t xml:space="preserve"> 2025(*)</t>
    </r>
    <r>
      <rPr>
        <sz val="9"/>
        <rFont val="Arial"/>
        <family val="2"/>
      </rPr>
      <t>. Límite año 2034/35. Con reiteración de donaciones a una misma entidad. Pendiente de aplicación en períodos futuros. [04668]</t>
    </r>
  </si>
  <si>
    <r>
      <t xml:space="preserve">Deducciones del grupo. 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color theme="1"/>
        <rFont val="Arial"/>
        <family val="2"/>
      </rPr>
      <t xml:space="preserve"> sin reiteración de donaciones a una misma entidad. Deducción pendiente / generada [04870]</t>
    </r>
  </si>
  <si>
    <r>
      <t xml:space="preserve">Deducciones del grupo. 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color theme="1"/>
        <rFont val="Arial"/>
        <family val="2"/>
      </rPr>
      <t xml:space="preserve"> sin reiteración de donaciones a una misma entidad. Aplicado en esta liquidación [04871]</t>
    </r>
  </si>
  <si>
    <r>
      <t xml:space="preserve">Deducciones del grupo. 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color theme="1"/>
        <rFont val="Arial"/>
        <family val="2"/>
      </rPr>
      <t xml:space="preserve"> sin reiteración de donaciones a una misma entidad. Pendiente de aplicación en períodos futuros [04872]</t>
    </r>
  </si>
  <si>
    <r>
      <t xml:space="preserve">Deducciones del grupo. 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color theme="1"/>
        <rFont val="Arial"/>
        <family val="2"/>
      </rPr>
      <t xml:space="preserve"> con reiteración de donaciones a una misma entidad. Deducción pendiente / generada [04873]</t>
    </r>
  </si>
  <si>
    <r>
      <t xml:space="preserve">Deducciones del grupo. 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color theme="1"/>
        <rFont val="Arial"/>
        <family val="2"/>
      </rPr>
      <t xml:space="preserve"> con reiteración de donaciones a una misma entidad. Aplicado en esta liquidación [04874]</t>
    </r>
  </si>
  <si>
    <r>
      <t xml:space="preserve">Deducciones del grupo. 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color theme="1"/>
        <rFont val="Arial"/>
        <family val="2"/>
      </rPr>
      <t xml:space="preserve"> Con reiteración de donaciones a una misma entidad. Pendiente de aplicación en períodos futuros [04875]</t>
    </r>
  </si>
  <si>
    <r>
      <t xml:space="preserve">Deducciones I + D + i excluidas de límite. Opción art. 39.2 LIS. </t>
    </r>
    <r>
      <rPr>
        <sz val="9"/>
        <color rgb="FFFF0000"/>
        <rFont val="Arial"/>
        <family val="2"/>
      </rPr>
      <t>2024</t>
    </r>
    <r>
      <rPr>
        <sz val="9"/>
        <rFont val="Arial"/>
        <family val="2"/>
      </rPr>
      <t>: Investigación y desarrollo (CTE). Deducción pendiente [04669]</t>
    </r>
  </si>
  <si>
    <r>
      <t xml:space="preserve">Deducciones I + D + i excluidas de límite. Opción art. 39.2 LIS. </t>
    </r>
    <r>
      <rPr>
        <sz val="9"/>
        <color rgb="FFFF0000"/>
        <rFont val="Arial"/>
        <family val="2"/>
      </rPr>
      <t>2024</t>
    </r>
    <r>
      <rPr>
        <sz val="9"/>
        <rFont val="Arial"/>
        <family val="2"/>
      </rPr>
      <t>: Investigación y desarrollo (CTE). Deducción reducida [04670]</t>
    </r>
  </si>
  <si>
    <r>
      <t xml:space="preserve">Deducciones I + D + i excluidas de límite. Opción art. 39.2 LIS. </t>
    </r>
    <r>
      <rPr>
        <sz val="9"/>
        <color rgb="FFFF0000"/>
        <rFont val="Arial"/>
        <family val="2"/>
      </rPr>
      <t>2024</t>
    </r>
    <r>
      <rPr>
        <sz val="9"/>
        <rFont val="Arial"/>
        <family val="2"/>
      </rPr>
      <t>: Investigación y desarrollo (CTE). Importe deducible en cuota [04671]</t>
    </r>
  </si>
  <si>
    <r>
      <t xml:space="preserve">Deducciones I + D + i excluidas de límite. Opción art. 39.2 LIS. </t>
    </r>
    <r>
      <rPr>
        <sz val="9"/>
        <color rgb="FFFF0000"/>
        <rFont val="Arial"/>
        <family val="2"/>
      </rPr>
      <t>2024</t>
    </r>
    <r>
      <rPr>
        <sz val="9"/>
        <rFont val="Arial"/>
        <family val="2"/>
      </rPr>
      <t>: Investigación y desarrollo (CTE). Abono por insuficiencia de cuota [04672]</t>
    </r>
  </si>
  <si>
    <r>
      <t xml:space="preserve">Deducciones I + D + i excluidas de límite. Opción art. 39.2 LIS. </t>
    </r>
    <r>
      <rPr>
        <sz val="9"/>
        <color rgb="FFFF0000"/>
        <rFont val="Arial"/>
        <family val="2"/>
      </rPr>
      <t>2024</t>
    </r>
    <r>
      <rPr>
        <sz val="9"/>
        <rFont val="Arial"/>
        <family val="2"/>
      </rPr>
      <t>: Innovación tecnológica (ITE). Deducción pendiente  [04673]</t>
    </r>
  </si>
  <si>
    <r>
      <t xml:space="preserve">Deducciones I + D + i excluidas de límite. Opción art. 39.2 LIS. </t>
    </r>
    <r>
      <rPr>
        <sz val="9"/>
        <color rgb="FFFF0000"/>
        <rFont val="Arial"/>
        <family val="2"/>
      </rPr>
      <t>2024</t>
    </r>
    <r>
      <rPr>
        <sz val="9"/>
        <rFont val="Arial"/>
        <family val="2"/>
      </rPr>
      <t>: Innovación tecnológica (ITE) . Deducción reducida [04674]</t>
    </r>
  </si>
  <si>
    <r>
      <t xml:space="preserve">Deducciones I + D + i excluidas de límite. Opción art. 39.2 LIS. </t>
    </r>
    <r>
      <rPr>
        <sz val="9"/>
        <color rgb="FFFF0000"/>
        <rFont val="Arial"/>
        <family val="2"/>
      </rPr>
      <t>2024</t>
    </r>
    <r>
      <rPr>
        <sz val="9"/>
        <rFont val="Arial"/>
        <family val="2"/>
      </rPr>
      <t>: Innovación tecnológica (ITE). Importe deducible en cuota  [04675]</t>
    </r>
  </si>
  <si>
    <r>
      <t xml:space="preserve">Deducciones I + D + i excluidas de límite. Opción art. 39.2 LIS. </t>
    </r>
    <r>
      <rPr>
        <sz val="9"/>
        <color rgb="FFFF0000"/>
        <rFont val="Arial"/>
        <family val="2"/>
      </rPr>
      <t>2024</t>
    </r>
    <r>
      <rPr>
        <sz val="9"/>
        <rFont val="Arial"/>
        <family val="2"/>
      </rPr>
      <t>: Innovación tecnológica (ITE). Abono por insuficiencia de cuota  [04676]</t>
    </r>
  </si>
  <si>
    <r>
      <t>Deducción por reversión de medidas temporales (D.T. 37ª.1 LIS). Base de deducción.</t>
    </r>
    <r>
      <rPr>
        <sz val="9"/>
        <color rgb="FFFF0000"/>
        <rFont val="Arial"/>
        <family val="2"/>
      </rPr>
      <t xml:space="preserve"> 2024</t>
    </r>
    <r>
      <rPr>
        <sz val="9"/>
        <rFont val="Arial"/>
        <family val="2"/>
      </rPr>
      <t>. [06767]</t>
    </r>
  </si>
  <si>
    <r>
      <t xml:space="preserve">Deducción por reversión de medidas temporales (D.T. 37ª.1 LIS). Importe generado/pendiente al principio del período. </t>
    </r>
    <r>
      <rPr>
        <sz val="9"/>
        <color rgb="FFFF0000"/>
        <rFont val="Arial"/>
        <family val="2"/>
      </rPr>
      <t>2024</t>
    </r>
    <r>
      <rPr>
        <sz val="9"/>
        <rFont val="Arial"/>
        <family val="2"/>
      </rPr>
      <t xml:space="preserve"> [06768]</t>
    </r>
  </si>
  <si>
    <r>
      <t xml:space="preserve">Deducción por reversión de medidas temporales (D.T. 37ª.1 LIS). Importe aplicado. </t>
    </r>
    <r>
      <rPr>
        <sz val="9"/>
        <color rgb="FFFF0000"/>
        <rFont val="Arial"/>
        <family val="2"/>
      </rPr>
      <t>2024</t>
    </r>
    <r>
      <rPr>
        <sz val="9"/>
        <rFont val="Arial"/>
        <family val="2"/>
      </rPr>
      <t xml:space="preserve"> [06769]</t>
    </r>
  </si>
  <si>
    <r>
      <t xml:space="preserve">Deducción por reversión de medidas temporales (D.T. 37ª.1 LIS). Importe pendiente. </t>
    </r>
    <r>
      <rPr>
        <sz val="9"/>
        <color rgb="FFFF0000"/>
        <rFont val="Arial"/>
        <family val="2"/>
      </rPr>
      <t>2024</t>
    </r>
    <r>
      <rPr>
        <sz val="9"/>
        <rFont val="Arial"/>
        <family val="2"/>
      </rPr>
      <t xml:space="preserve"> [06770]</t>
    </r>
  </si>
  <si>
    <r>
      <t xml:space="preserve">Deducción por reversión de medidas temporales (D.T. 37ª.1 LIS). Base de deducción. </t>
    </r>
    <r>
      <rPr>
        <sz val="9"/>
        <color rgb="FFFF0000"/>
        <rFont val="Arial"/>
        <family val="2"/>
      </rPr>
      <t>2025(*)</t>
    </r>
    <r>
      <rPr>
        <sz val="9"/>
        <rFont val="Arial"/>
        <family val="2"/>
      </rPr>
      <t>. [04680]</t>
    </r>
  </si>
  <si>
    <r>
      <t>Deducción por reversión de medidas temporales (D.T. 37ª.1 LIS). Importe generado/pendiente al principio del período.</t>
    </r>
    <r>
      <rPr>
        <sz val="9"/>
        <color rgb="FFFF0000"/>
        <rFont val="Arial"/>
        <family val="2"/>
      </rPr>
      <t xml:space="preserve"> 2025(*)</t>
    </r>
    <r>
      <rPr>
        <sz val="9"/>
        <rFont val="Arial"/>
        <family val="2"/>
      </rPr>
      <t xml:space="preserve"> [04681]</t>
    </r>
  </si>
  <si>
    <r>
      <t xml:space="preserve">Deducción por reversión de medidas temporales (D.T. 37ª.1 LIS). Importe aplicado. </t>
    </r>
    <r>
      <rPr>
        <sz val="9"/>
        <color rgb="FFFF0000"/>
        <rFont val="Arial"/>
        <family val="2"/>
      </rPr>
      <t>2025(*)</t>
    </r>
    <r>
      <rPr>
        <sz val="9"/>
        <rFont val="Arial"/>
        <family val="2"/>
      </rPr>
      <t xml:space="preserve"> [04682]</t>
    </r>
  </si>
  <si>
    <r>
      <t xml:space="preserve">Deducción por reversión de medidas temporales (D.T. 37ª.1 LIS). Importe pendiente. </t>
    </r>
    <r>
      <rPr>
        <sz val="9"/>
        <color rgb="FFFF0000"/>
        <rFont val="Arial"/>
        <family val="2"/>
      </rPr>
      <t>2025(*)</t>
    </r>
    <r>
      <rPr>
        <sz val="9"/>
        <rFont val="Arial"/>
        <family val="2"/>
      </rPr>
      <t xml:space="preserve"> [04683]</t>
    </r>
  </si>
  <si>
    <r>
      <t xml:space="preserve">Deducción por reversión de medidas temporales (DT 37ª.2 LIS). Importe generado/pendiente al principio del período. </t>
    </r>
    <r>
      <rPr>
        <sz val="9"/>
        <color rgb="FFFF0000"/>
        <rFont val="Arial"/>
        <family val="2"/>
      </rPr>
      <t>2024</t>
    </r>
    <r>
      <rPr>
        <sz val="9"/>
        <rFont val="Arial"/>
        <family val="2"/>
      </rPr>
      <t>. [06826]</t>
    </r>
  </si>
  <si>
    <r>
      <t xml:space="preserve">Deducción por reversión de medidas temporales (DT 37ª.2 LIS). Importe aplicado. </t>
    </r>
    <r>
      <rPr>
        <sz val="9"/>
        <color rgb="FFFF0000"/>
        <rFont val="Arial"/>
        <family val="2"/>
      </rPr>
      <t>2024</t>
    </r>
    <r>
      <rPr>
        <sz val="9"/>
        <rFont val="Arial"/>
        <family val="2"/>
      </rPr>
      <t>. [06827]</t>
    </r>
  </si>
  <si>
    <r>
      <t xml:space="preserve">Deducción por reversión de medidas temporales (DT 37ª.2 LIS). Base de deducción. </t>
    </r>
    <r>
      <rPr>
        <sz val="9"/>
        <color rgb="FFFF0000"/>
        <rFont val="Arial"/>
        <family val="2"/>
      </rPr>
      <t>2024</t>
    </r>
    <r>
      <rPr>
        <sz val="9"/>
        <rFont val="Arial"/>
        <family val="2"/>
      </rPr>
      <t>. [06771]</t>
    </r>
  </si>
  <si>
    <r>
      <t xml:space="preserve">Deducción por reversión de medidas temporales (DT 37ª.2 LIS). Importe pendiente.  </t>
    </r>
    <r>
      <rPr>
        <sz val="9"/>
        <color rgb="FFFF0000"/>
        <rFont val="Arial"/>
        <family val="2"/>
      </rPr>
      <t>2024</t>
    </r>
    <r>
      <rPr>
        <sz val="9"/>
        <rFont val="Arial"/>
        <family val="2"/>
      </rPr>
      <t>. [06828]</t>
    </r>
  </si>
  <si>
    <r>
      <t>Deducción por reversión de medidas temporales (DT 37ª.2 LIS). Base de deducción.</t>
    </r>
    <r>
      <rPr>
        <sz val="9"/>
        <color rgb="FFFF0000"/>
        <rFont val="Arial"/>
        <family val="2"/>
      </rPr>
      <t xml:space="preserve"> 2025(*)</t>
    </r>
    <r>
      <rPr>
        <sz val="9"/>
        <rFont val="Arial"/>
        <family val="2"/>
      </rPr>
      <t>. [04684]</t>
    </r>
  </si>
  <si>
    <r>
      <t xml:space="preserve">Deducción por reversión de medidas temporales (DT 37ª.2 LIS). Importe generado/pendiente al principio del período. </t>
    </r>
    <r>
      <rPr>
        <sz val="9"/>
        <color rgb="FFFF0000"/>
        <rFont val="Arial"/>
        <family val="2"/>
      </rPr>
      <t>2025(*)</t>
    </r>
    <r>
      <rPr>
        <sz val="9"/>
        <rFont val="Arial"/>
        <family val="2"/>
      </rPr>
      <t>. [04685]</t>
    </r>
  </si>
  <si>
    <r>
      <t xml:space="preserve">Deducción por reversión de medidas temporales (DT 37ª.2 LIS). Importe aplicado. </t>
    </r>
    <r>
      <rPr>
        <sz val="9"/>
        <color rgb="FFFF0000"/>
        <rFont val="Arial"/>
        <family val="2"/>
      </rPr>
      <t>2025(*)</t>
    </r>
    <r>
      <rPr>
        <sz val="9"/>
        <rFont val="Arial"/>
        <family val="2"/>
      </rPr>
      <t>. [04686]</t>
    </r>
  </si>
  <si>
    <r>
      <t xml:space="preserve">Deducción por reversión de medidas temporales (DT 37ª.2 LIS). Importe pendiente.  </t>
    </r>
    <r>
      <rPr>
        <sz val="9"/>
        <color rgb="FFFF0000"/>
        <rFont val="Arial"/>
        <family val="2"/>
      </rPr>
      <t>2025(*)</t>
    </r>
    <r>
      <rPr>
        <sz val="9"/>
        <rFont val="Arial"/>
        <family val="2"/>
      </rPr>
      <t>.  [04687]</t>
    </r>
  </si>
  <si>
    <r>
      <t>Consolidación de bases imponibles.E. Suma de bases imponibles individuales ( = 043 -</t>
    </r>
    <r>
      <rPr>
        <sz val="9"/>
        <rFont val="Arial"/>
        <family val="2"/>
      </rPr>
      <t xml:space="preserve"> 01263 - 01264 + 01021 + 01935) [00303]</t>
    </r>
  </si>
  <si>
    <r>
      <t xml:space="preserve">Deducciones para incentivar determinadas actividades (Cap. IV Tít. VI y DT 24.3 LIS y art. 27.3 primero Ley 49/2002).Ejercicio </t>
    </r>
    <r>
      <rPr>
        <sz val="9"/>
        <color rgb="FFFF0000"/>
        <rFont val="Arial"/>
        <family val="2"/>
      </rPr>
      <t>2024</t>
    </r>
    <r>
      <rPr>
        <sz val="9"/>
        <rFont val="Arial"/>
        <family val="2"/>
      </rPr>
      <t>: Suma de deducciones excepto I+D+i y TAP.  Deducción pendiente / Generada  [05735]</t>
    </r>
  </si>
  <si>
    <r>
      <t xml:space="preserve">Deducciones para incentivar determinadas actividades (Cap. IV Tít. VI y DT 24.3 LIS y art. 27.3 primero Ley 49/2002).Ejercicio </t>
    </r>
    <r>
      <rPr>
        <sz val="9"/>
        <color rgb="FFFF0000"/>
        <rFont val="Arial"/>
        <family val="2"/>
      </rPr>
      <t>2024</t>
    </r>
    <r>
      <rPr>
        <sz val="9"/>
        <rFont val="Arial"/>
        <family val="2"/>
      </rPr>
      <t>: Suma de deducciones excepto I+D+i y TAP. Aplicado en esta liquidación [05736]</t>
    </r>
  </si>
  <si>
    <r>
      <t xml:space="preserve">Deducciones para incentivar determinadas actividades (Cap. IV Tít. VI y DT 24.3 LIS y art. 27.3 primero Ley 49/2002).Ejercicio </t>
    </r>
    <r>
      <rPr>
        <sz val="9"/>
        <color rgb="FFFF0000"/>
        <rFont val="Arial"/>
        <family val="2"/>
      </rPr>
      <t>2024</t>
    </r>
    <r>
      <rPr>
        <sz val="9"/>
        <rFont val="Arial"/>
        <family val="2"/>
      </rPr>
      <t>: Suma de deducciones excepto I+D+i y TAP. Pendiente de aplicación en períodos futuros [05737]</t>
    </r>
  </si>
  <si>
    <r>
      <t xml:space="preserve">Deducciones para incentivar determinadas actividades (Cap. IV Tít. VI y DT 24.3 LIS y art. 27.3 primero Ley 49/2002).Ejercicio </t>
    </r>
    <r>
      <rPr>
        <sz val="9"/>
        <color rgb="FFFF0000"/>
        <rFont val="Arial"/>
        <family val="2"/>
      </rPr>
      <t>2024</t>
    </r>
    <r>
      <rPr>
        <sz val="9"/>
        <rFont val="Arial"/>
        <family val="2"/>
      </rPr>
      <t>: Investigación y desarrollo (CT). Deducción pendiente / Generada [05738]</t>
    </r>
  </si>
  <si>
    <r>
      <t xml:space="preserve">Deducciones para incentivar determinadas actividades (Cap. IV Tít. VI y DT 24.3 LIS y art. 27.3 primero Ley 49/2002).Ejercicio </t>
    </r>
    <r>
      <rPr>
        <sz val="9"/>
        <color rgb="FFFF0000"/>
        <rFont val="Arial"/>
        <family val="2"/>
      </rPr>
      <t>2024</t>
    </r>
    <r>
      <rPr>
        <sz val="9"/>
        <rFont val="Arial"/>
        <family val="2"/>
      </rPr>
      <t>: Investigación y desarrollo (CT). Aplicado en esta liquidación [05739]</t>
    </r>
  </si>
  <si>
    <r>
      <t xml:space="preserve">Deducciones para incentivar determinadas actividades (Cap. IV Tít. VI y DT 24.3 LIS y art. 27.3 primero Ley 49/2002).Ejercicio </t>
    </r>
    <r>
      <rPr>
        <sz val="9"/>
        <color rgb="FFFF0000"/>
        <rFont val="Arial"/>
        <family val="2"/>
      </rPr>
      <t>2024</t>
    </r>
    <r>
      <rPr>
        <sz val="9"/>
        <rFont val="Arial"/>
        <family val="2"/>
      </rPr>
      <t>:Investigación y desarrollo (CT) Pendiente de aplicación en períodos futuros [05740]</t>
    </r>
  </si>
  <si>
    <r>
      <t xml:space="preserve">Deducciones para incentivar determinadas actividades (Cap. IV Tít. VI y DT 24.3 LIS y art. 27.3 primero Ley 49/2002).Ejercicio </t>
    </r>
    <r>
      <rPr>
        <sz val="9"/>
        <color rgb="FFFF0000"/>
        <rFont val="Arial"/>
        <family val="2"/>
      </rPr>
      <t>2024</t>
    </r>
    <r>
      <rPr>
        <sz val="9"/>
        <rFont val="Arial"/>
        <family val="2"/>
      </rPr>
      <t>: Innovación tecnológica (IT). Deducción pendiente / Generada [05741]</t>
    </r>
  </si>
  <si>
    <r>
      <t xml:space="preserve">Deducciones para incentivar determinadas actividades (Cap. IV Tít. VI y DT 24.3 LIS y art. 27.3 primero Ley 49/2002).Ejercicio </t>
    </r>
    <r>
      <rPr>
        <sz val="9"/>
        <color rgb="FFFF0000"/>
        <rFont val="Arial"/>
        <family val="2"/>
      </rPr>
      <t>2024</t>
    </r>
    <r>
      <rPr>
        <sz val="9"/>
        <rFont val="Arial"/>
        <family val="2"/>
      </rPr>
      <t>: Innovación tecnológica (IT). Aplicado en esta liquidación [05786]</t>
    </r>
  </si>
  <si>
    <r>
      <t xml:space="preserve">Deducciones para incentivar determinadas actividades (Cap. IV Tít. VI y DT 24.3 LIS y art. 27.3 primero Ley 49/2002).Ejercicio </t>
    </r>
    <r>
      <rPr>
        <sz val="9"/>
        <color rgb="FFFF0000"/>
        <rFont val="Arial"/>
        <family val="2"/>
      </rPr>
      <t>2024</t>
    </r>
    <r>
      <rPr>
        <sz val="9"/>
        <rFont val="Arial"/>
        <family val="2"/>
      </rPr>
      <t>: IInnovación tecnológica (IT).. Pendiente de aplicación en períodos futuros [04688]</t>
    </r>
  </si>
  <si>
    <r>
      <t xml:space="preserve">Deducciones para incentivar determinadas actividades (Cap. IV Tít. VI y DT 24.3 LIS y art. 27.3 primero Ley 49/2002).Ejercicio </t>
    </r>
    <r>
      <rPr>
        <sz val="9"/>
        <color rgb="FFFF0000"/>
        <rFont val="Arial"/>
        <family val="2"/>
      </rPr>
      <t>2024</t>
    </r>
    <r>
      <rPr>
        <sz val="9"/>
        <rFont val="Arial"/>
        <family val="2"/>
      </rPr>
      <t>: Inversiones en territ. África Occidental y gastos de propaganda y publicidad (art. 27 bis Ley 19/1994) (TAP. Deducción pendiente / Generada [04689]</t>
    </r>
  </si>
  <si>
    <r>
      <t xml:space="preserve">Deducciones para incentivar determinadas actividades (Cap. IV Tít. VI y DT 24.3 LIS y art. 27.3 primero Ley 49/2002).Ejercicio </t>
    </r>
    <r>
      <rPr>
        <sz val="9"/>
        <color rgb="FFFF0000"/>
        <rFont val="Arial"/>
        <family val="2"/>
      </rPr>
      <t>2024</t>
    </r>
    <r>
      <rPr>
        <sz val="9"/>
        <rFont val="Arial"/>
        <family val="2"/>
      </rPr>
      <t>: Inversiones en territ. África Occidental y gastos de propaganda y publicidad (art. 27 bis Ley 19/1994) (TAP). Aplicado en esta liquidación [04690]</t>
    </r>
  </si>
  <si>
    <r>
      <t xml:space="preserve">Deducciones para incentivar determinadas actividades (Cap. IV Tít. VI y DT 24.3 LIS y art. 27.3 primero Ley 49/2002).Ejercicio </t>
    </r>
    <r>
      <rPr>
        <sz val="9"/>
        <color rgb="FFFF0000"/>
        <rFont val="Arial"/>
        <family val="2"/>
      </rPr>
      <t>2025</t>
    </r>
    <r>
      <rPr>
        <sz val="9"/>
        <rFont val="Arial"/>
        <family val="2"/>
      </rPr>
      <t>. Diferimiento deducciones Cap. IV Tít. VI y DT 24ª.3 LIS. Deducción pendiente / generada [02707]</t>
    </r>
  </si>
  <si>
    <r>
      <t>Deducciones para incentivar determinadas actividades (Cap. IV Tít. VI y DT 24.3 LIS y art. 27.3 primero Ley 49/2002).Ejercicio</t>
    </r>
    <r>
      <rPr>
        <sz val="9"/>
        <color rgb="FFFF0000"/>
        <rFont val="Arial"/>
        <family val="2"/>
      </rPr>
      <t xml:space="preserve"> 2025</t>
    </r>
    <r>
      <rPr>
        <sz val="9"/>
        <rFont val="Arial"/>
        <family val="2"/>
      </rPr>
      <t>. Diferimiento deducciones Cap. IV Tít. VI y DT 24ª.3 LIS. Aplicado en esta liquidación [06120]</t>
    </r>
  </si>
  <si>
    <r>
      <t xml:space="preserve">Deducciones para incentivar determinadas actividades (Cap. IV Tít. VI y DT 24.3 LIS y art. 27.3 primero Ley 49/2002).Ejercicio </t>
    </r>
    <r>
      <rPr>
        <sz val="9"/>
        <color rgb="FFFF0000"/>
        <rFont val="Arial"/>
        <family val="2"/>
      </rPr>
      <t>2025</t>
    </r>
    <r>
      <rPr>
        <sz val="9"/>
        <rFont val="Arial"/>
        <family val="2"/>
      </rPr>
      <t>. Diferimiento deducciones Cap. IV Tít. VI y DT 24ª.3 LIS. Pendiente de aplicación en períodos futuros [02708]</t>
    </r>
  </si>
  <si>
    <r>
      <t xml:space="preserve">Deducciones para incentivar determinadas actividades (Cap. IV Tít. VI y DT 24.3 LIS y art. 27.3 primero Ley 49/2002).Ejercicio </t>
    </r>
    <r>
      <rPr>
        <sz val="9"/>
        <color rgb="FFFF0000"/>
        <rFont val="Arial"/>
        <family val="2"/>
      </rPr>
      <t>2025</t>
    </r>
    <r>
      <rPr>
        <sz val="9"/>
        <rFont val="Arial"/>
        <family val="2"/>
      </rPr>
      <t>. Investigación y desarrollo (CT). Deducción pendiente / generada [01978]</t>
    </r>
  </si>
  <si>
    <r>
      <t xml:space="preserve">Deducciones para incentivar determinadas actividades (Cap. IV Tít. VI y DT 24.3 LIS y art. 27.3 primero Ley 49/2002).Ejercicio </t>
    </r>
    <r>
      <rPr>
        <sz val="9"/>
        <color rgb="FFFF0000"/>
        <rFont val="Arial"/>
        <family val="2"/>
      </rPr>
      <t>2025</t>
    </r>
    <r>
      <rPr>
        <sz val="9"/>
        <rFont val="Arial"/>
        <family val="2"/>
      </rPr>
      <t>. Investigación y desarrollo (CT). Aplicado en esta liquidación [06052]</t>
    </r>
  </si>
  <si>
    <r>
      <t xml:space="preserve">Deducciones para incentivar determinadas actividades (Cap. IV Tít. VI y DT 24.3 LIS y art. 27.3 primero Ley 49/2002).Ejercicio </t>
    </r>
    <r>
      <rPr>
        <sz val="9"/>
        <color rgb="FFFF0000"/>
        <rFont val="Arial"/>
        <family val="2"/>
      </rPr>
      <t>2025</t>
    </r>
    <r>
      <rPr>
        <sz val="9"/>
        <rFont val="Arial"/>
        <family val="2"/>
      </rPr>
      <t>. Investigación y desarrollo (CT). Pendiente de aplicación en períodos futuros [01987]</t>
    </r>
  </si>
  <si>
    <r>
      <t xml:space="preserve">Deducciones para incentivar determinadas actividades (Cap. IV Tít. VI y DT 24.3 LIS y art. 27.3 primero Ley 49/2002).Ejercicio </t>
    </r>
    <r>
      <rPr>
        <sz val="9"/>
        <color rgb="FFFF0000"/>
        <rFont val="Arial"/>
        <family val="2"/>
      </rPr>
      <t>2025</t>
    </r>
    <r>
      <rPr>
        <sz val="9"/>
        <rFont val="Arial"/>
        <family val="2"/>
      </rPr>
      <t>. Innovación tecnológica (IT). Deducción pendiente / generada [02703]</t>
    </r>
  </si>
  <si>
    <r>
      <t xml:space="preserve">Deducciones para incentivar determinadas actividades (Cap. IV Tít. VI y DT 24.3 LIS y art. 27.3 primero Ley 49/2002).Ejercicio </t>
    </r>
    <r>
      <rPr>
        <sz val="9"/>
        <color rgb="FFFF0000"/>
        <rFont val="Arial"/>
        <family val="2"/>
      </rPr>
      <t>2025</t>
    </r>
    <r>
      <rPr>
        <sz val="9"/>
        <rFont val="Arial"/>
        <family val="2"/>
      </rPr>
      <t>. Innovación tecnológica (IT). Aplicado en esta liquidación [06053]</t>
    </r>
  </si>
  <si>
    <r>
      <t>Deducciones para incentivar determinadas actividades (Cap. IV Tít. VI y DT 24.3 LIS y art. 27.3 primero Ley 49/2002).Ejercicio</t>
    </r>
    <r>
      <rPr>
        <sz val="9"/>
        <color rgb="FFFF0000"/>
        <rFont val="Arial"/>
        <family val="2"/>
      </rPr>
      <t xml:space="preserve"> 2025</t>
    </r>
    <r>
      <rPr>
        <sz val="9"/>
        <rFont val="Arial"/>
        <family val="2"/>
      </rPr>
      <t xml:space="preserve"> Innovación tecnológica (IT). Pendiente de aplicación en períodos futuros [05025]</t>
    </r>
  </si>
  <si>
    <r>
      <t>Deducciones para incentivar determinadas actividades (Cap. IV Tít. VI y DT 24.3 LIS y art. 27.3 primero Ley 49/2002).Ejercicio</t>
    </r>
    <r>
      <rPr>
        <sz val="9"/>
        <color rgb="FFFF0000"/>
        <rFont val="Arial"/>
        <family val="2"/>
      </rPr>
      <t xml:space="preserve"> 2025</t>
    </r>
    <r>
      <rPr>
        <sz val="9"/>
        <rFont val="Arial"/>
        <family val="2"/>
      </rPr>
      <t>. Productor: producciones cinematográficas españolas (PC).Deducción pendiente / generada [01984]</t>
    </r>
  </si>
  <si>
    <r>
      <t xml:space="preserve">Deducciones para incentivar determinadas actividades (Cap. IV Tít. VI y DT 24.3 LIS y art. 27.3 primero Ley 49/2002).Ejercicio </t>
    </r>
    <r>
      <rPr>
        <sz val="9"/>
        <color rgb="FFFF0000"/>
        <rFont val="Arial"/>
        <family val="2"/>
      </rPr>
      <t>2025</t>
    </r>
    <r>
      <rPr>
        <sz val="9"/>
        <rFont val="Arial"/>
        <family val="2"/>
      </rPr>
      <t xml:space="preserve"> Productor: producciones cinematográficas españolas (PC).Aplicado en esta liquidación [06055]</t>
    </r>
  </si>
  <si>
    <r>
      <t xml:space="preserve">Deducciones para incentivar determinadas actividades (Cap. IV Tít. VI y DT 24.3 LIS y art. 27.3 primero Ley 49/2002).Ejercicio </t>
    </r>
    <r>
      <rPr>
        <sz val="9"/>
        <color rgb="FFFF0000"/>
        <rFont val="Arial"/>
        <family val="2"/>
      </rPr>
      <t>2025</t>
    </r>
    <r>
      <rPr>
        <sz val="9"/>
        <rFont val="Arial"/>
        <family val="2"/>
      </rPr>
      <t xml:space="preserve"> Productor: producciones cinematográficas españolas (PC).Pendiente de aplicación en períodos futuros [02676]</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</si>
  <si>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Deducción pendiente / generada [07735]</t>
    </r>
  </si>
  <si>
    <r>
      <t>Deducciones para incentivar determinadas actividades (Cap. IV Tít VI, DT 24.3 LIS y art. 27.3 primero Ley 49 / 2002). Ejercicio</t>
    </r>
    <r>
      <rPr>
        <sz val="9"/>
        <color rgb="FFFF0000"/>
        <rFont val="Arial"/>
        <family val="2"/>
      </rPr>
      <t xml:space="preserve"> 2025</t>
    </r>
    <r>
      <rPr>
        <sz val="9"/>
        <rFont val="Arial"/>
        <family val="2"/>
      </rPr>
      <t>: Financiador: producciones cinematográficas españolas (FPC). Aplicado en esta liquidación [07736]</t>
    </r>
  </si>
  <si>
    <r>
      <t xml:space="preserve">Deducciones para incentivar determinadas actividades (Cap. IV Tít VI, DT 24.3 LIS y art. 27.3 primero Ley 49 / 2002). Ejercicio </t>
    </r>
    <r>
      <rPr>
        <sz val="9"/>
        <color rgb="FFFF0000"/>
        <rFont val="Arial"/>
        <family val="2"/>
      </rPr>
      <t>2025</t>
    </r>
    <r>
      <rPr>
        <sz val="9"/>
        <rFont val="Arial"/>
        <family val="2"/>
      </rPr>
      <t>: Financiador: producciones cinematográficas españolas (FPC). Pendiente de aplicación en períodos futuros [07737]</t>
    </r>
  </si>
  <si>
    <r>
      <t xml:space="preserve">Deducciones para incentivar determinadas actividades (Cap. IV Tít. VI y DT 24.3 LIS y art. 27.3 primero Ley 49/2002).Ejercicio </t>
    </r>
    <r>
      <rPr>
        <sz val="9"/>
        <color rgb="FFFF0000"/>
        <rFont val="Arial"/>
        <family val="2"/>
      </rPr>
      <t>2025</t>
    </r>
    <r>
      <rPr>
        <sz val="9"/>
        <rFont val="Arial"/>
        <family val="2"/>
      </rPr>
      <t xml:space="preserve"> Productor: espectáculos en vivo de artes escénicas y musicales (EV).Deduccion pendiente / generada [06056]</t>
    </r>
  </si>
  <si>
    <r>
      <t xml:space="preserve">Deducciones para incentivar determinadas actividades (Cap. IV Tít. VI y DT 24.3 LIS y art. 27.3 primero Ley 49/2002).Ejercicio </t>
    </r>
    <r>
      <rPr>
        <sz val="9"/>
        <color rgb="FFFF0000"/>
        <rFont val="Arial"/>
        <family val="2"/>
      </rPr>
      <t>2025</t>
    </r>
    <r>
      <rPr>
        <sz val="9"/>
        <rFont val="Arial"/>
        <family val="2"/>
      </rPr>
      <t xml:space="preserve"> Productor: espectáculos en vivo de artes escénicas y musicales (EV).Aplicado en esta liquidación [06057]</t>
    </r>
  </si>
  <si>
    <r>
      <t xml:space="preserve">Deducciones para incentivar determinadas actividades (Cap. IV Tít. VI y DT 24.3 LIS y art. 27.3 primero Ley 49/2002).Ejercicio </t>
    </r>
    <r>
      <rPr>
        <sz val="9"/>
        <color rgb="FFFF0000"/>
        <rFont val="Arial"/>
        <family val="2"/>
      </rPr>
      <t>2025</t>
    </r>
    <r>
      <rPr>
        <sz val="9"/>
        <rFont val="Arial"/>
        <family val="2"/>
      </rPr>
      <t xml:space="preserve"> Productor: espectáculos en vivo de artes escénicas y musicales (EV).Pendiente de aplicación en períodos futuros [06058]</t>
    </r>
  </si>
  <si>
    <r>
      <t xml:space="preserve">Deducciones del grupo. Deducciones para incentivar determinadas actividades (Cap. IV Tít VI, DT 24.3 LIS y art. 27.3 primero Ley 49 / 2002).Deducciones generadas en el periodo impositivo. Ejercicio </t>
    </r>
    <r>
      <rPr>
        <sz val="9"/>
        <color rgb="FFFF0000"/>
        <rFont val="Arial"/>
        <family val="2"/>
      </rPr>
      <t>2025</t>
    </r>
    <r>
      <rPr>
        <sz val="9"/>
        <rFont val="Arial"/>
        <family val="2"/>
      </rPr>
      <t>: Financiador: espectáculos en vivo de artes escénicas y musicales (FEV).. Deducción pendiente / generada [07738]</t>
    </r>
  </si>
  <si>
    <r>
      <t xml:space="preserve">Deducciones del grupo. Deducciones para incentivar determinadas actividades (Cap. IV Tít VI, DT 24.3 LIS y art. 27.3 primero Ley 49 / 2002).Deducciones generadas en el periodo impositivo. Ejercicio </t>
    </r>
    <r>
      <rPr>
        <sz val="9"/>
        <color rgb="FFFF0000"/>
        <rFont val="Arial"/>
        <family val="2"/>
      </rPr>
      <t>2025</t>
    </r>
    <r>
      <rPr>
        <sz val="9"/>
        <rFont val="Arial"/>
        <family val="2"/>
      </rPr>
      <t>:  Financiador: espectáculos en vivo de artes escénicas y musicales (FEV).Aplicado en esta liquidación[07739]</t>
    </r>
  </si>
  <si>
    <r>
      <t xml:space="preserve">Deducciones del grupo. Deducciones para incentivar determinadas actividades (Cap. IV Tít VI, DT 24.3 LIS y art. 27.3 primero Ley 49 / 2002).Deducciones generadas en el periodo impositivo. Ejercicio </t>
    </r>
    <r>
      <rPr>
        <sz val="9"/>
        <color rgb="FFFF0000"/>
        <rFont val="Arial"/>
        <family val="2"/>
      </rPr>
      <t>2025</t>
    </r>
    <r>
      <rPr>
        <sz val="9"/>
        <rFont val="Arial"/>
        <family val="2"/>
      </rPr>
      <t>:  Financiador: espectáculos en vivo de artes escénicas y musicales (FEV).. Pendiente de aplicación en períodos futuros [07740]</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</si>
  <si>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creación empleo trabajadores con discapacidad (CE). Deducción pendiente / generada [01976]</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</si>
  <si>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creación empleo trabajadores con discapacidad (CE) .Aplicado en esta liquidación [06051]</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</si>
  <si>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creación empleo trabajadores con discapacidad (CE). Pendiente de aplicación en períodos futuros [01985]</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</si>
  <si>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Contribuciones empresariales a sistemas de previsión social empresarial imputadas a favor de los trabajadores (CPS). Deducción pendiente / generada [07169]</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</si>
  <si>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Ejercicio 2024: Contribuciones empresariales a sistemas de previsión social empresarial imputadas a favor de los trabajadores (CPS). Aplicado en esta liquidación [07170]</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</si>
  <si>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Contribuciones empresariales a sistemas de previsión social empresarial imputadas a favor de los trabajadores (CPS). Pendiente de aplicación en períodos futuros [07171]</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</si>
  <si>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inversión en beneficios (IB).Deducción pendiente / generada  [02801]</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</si>
  <si>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inversión en beneficios (IB).Aplicado en esta liquidación  [06054]</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</si>
  <si>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Deducción por inversión en beneficios (IB).Pendiente de aplicación en períodos futuros [05026]</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</si>
  <si>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Gastos e inversiones de sociedades forestales(SF).Deducción pendiente / generada [00581]</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</si>
  <si>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Gastos e inversiones de sociedades forestales(SF).Aplicado en esta liquidación [00582]</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</si>
  <si>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Gastos e inversiones de sociedades forestales (SF).Pendiente de aplicación en períodos futuros [02276]</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</si>
  <si>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Inversiones en territ. África Occidental y gastos de propaganda y publicidad
(art. 27 bis Ley 19/1994) ((TAP).Deducción pendiente / generada [03858]</t>
    </r>
  </si>
  <si>
    <r>
      <t xml:space="preserve">Deducciones del grupo. Deducciones para incentivar determinadas actividades (Cap. IV Tít VI, DT 24ª.3 LIS y art. 27.3 primero Ley 49/2002). Deducciones generadas en el período impositivo. Ejercicio </t>
    </r>
    <r>
      <rPr>
        <sz val="9"/>
        <color rgb="FFFF0000"/>
        <rFont val="Arial"/>
        <family val="2"/>
      </rPr>
      <t>2025</t>
    </r>
    <r>
      <rPr>
        <sz val="9"/>
        <rFont val="Arial"/>
        <family val="2"/>
      </rPr>
      <t>. Inversiones en territ. África Occidental y gastos de propaganda y publicidad(art. 27 bis Ley 19/1994)  (TAP).Aplicado en esta liquidación [03859]</t>
    </r>
  </si>
  <si>
    <r>
      <t>Deducciones del grupo. Deducciones para incentivar determinadas actividades (Cap. IV Tít VI, DT 24ª.3 LIS y art. 27.3 primero Ley 49/2002). Deducciones generadas en el período impositivo. Ejercicio</t>
    </r>
    <r>
      <rPr>
        <sz val="9"/>
        <color rgb="FFFF0000"/>
        <rFont val="Arial"/>
        <family val="2"/>
      </rPr>
      <t xml:space="preserve"> 2025</t>
    </r>
    <r>
      <rPr>
        <sz val="9"/>
        <rFont val="Arial"/>
        <family val="2"/>
      </rPr>
      <t>. Inversiones en territ. África Occidental y gastos de propaganda y publicidad (art. 27 bis Ley 19/1994) (TAP).Pendiente de aplicación en períodos futuros [03860]</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</si>
  <si>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Plan de Fomento de la ópera en la Calle del Teatro Real (FO) .Aplicado en esta liquidación [04185]</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</si>
  <si>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Plan de Fomento de la ópera en la Calle del Teatro Real (FO) .Pendiente de aplicación en períodos futuros[04186]</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</si>
  <si>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Bicentenario de la Policía Nacional (PN). Deducción pendiente / generada [07172]</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</si>
  <si>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Bicentenario de la Policía Nacional (PN). Aplicado en esta liquidación [07173]</t>
    </r>
  </si>
  <si>
    <r>
      <t xml:space="preserve">Deducciones del grupo.  Deducciones para incentivar determinadas actividades (Cap. IV Tít VI, DT 24ª.3 LIS y art. 27.3 primero Ley 49/2002). Deducciones relativas a programas de apoyo a acontecimientos de excepcional interés público (art. 27.3 primero Ley 49/2002). Ejercicio </t>
    </r>
    <r>
      <rPr>
        <sz val="9"/>
        <color rgb="FFFF0000"/>
        <rFont val="Arial"/>
        <family val="2"/>
      </rPr>
      <t>2025</t>
    </r>
    <r>
      <rPr>
        <sz val="9"/>
        <rFont val="Arial"/>
        <family val="2"/>
      </rPr>
      <t>. Bicentenario de la Policía Nacional (PN). Pendiente de aplicación en períodos futuros [07174]</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</si>
  <si>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Año de Investigación Santiago Ramón y Cajal 2022 (RC). Deducción pendiente / generada [07202]</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</si>
  <si>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Año de Investigación Santiago Ramón y Cajal 2022 (RC). Aplicado a esta liquidación [07203]</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</si>
  <si>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Año de Investigación Santiago Ramón y Cajal 2022 (RC). Pendiente de aplicación en períodos futuros [07204]</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</si>
  <si>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Año jubilar Lebaniego 2024-2024 (L23). Deducción pendiente / generada [07205]</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</si>
  <si>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Año jubilar Lebaniego 2024-2024  (L23). Aplicado a esta liquidación [07206]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</si>
  <si>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Año jubilar Lebaniego 2024-2024  (L23). Pendiente de aplicación en períodos  futuros [07207]</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</si>
  <si>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xml:space="preserve">.. Caravaca de la Cruz 2024. Año Jubilar (C24). Deducción pendiente / generada. [07214] </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</si>
  <si>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xml:space="preserve">. Caravaca de la Cruz 2024. Año Jubilar (C24). Aplicado en esta liquidación. [07215] </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</si>
  <si>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Caravaca de la Cruz 2024. Año Jubilar (C24). Pendiente de aplicación en períodos  futuros [07216]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</si>
  <si>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Inauguración de la Galería de las Colecciones Reales (GC). Deducción pendiente / generada [06841]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</si>
  <si>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Inauguración de la Galería de las Colecciones Reales (GC). Aplicado en esta liquidación [06842]</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</si>
  <si>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Inauguración de la Galería de las Colecciones Reales (GC). Pendiente de aplicación en períodos futuros [06843]</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</si>
  <si>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EN PLAN BIEN (EPB). Deducción pendiente / generada [06850]</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</si>
  <si>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EN PLAN BIEN (EPB). Aplicado en esta liquidación [06851]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</si>
  <si>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EN PLAN BIEN (EPB). Pendiente de aplicación en períodos futuros [06852]</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</si>
  <si>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Ryder Cup 2031 (RC31). Deducción pendiente / generada [06856]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</si>
  <si>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Ryder Cup 2031 (RC31). Aplicado en esta liquidación [06857]</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</si>
  <si>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Ryder Cup 2031 (RC31). Pendiente de aplicación en períodos futuros [06858]</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</si>
  <si>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Open Barceona-Trofeo Conde de Godó (OB). Deducción pendiente / generada [06859]</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</si>
  <si>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Open Barceona-Trofeo Conde de Godó (OB). Aplicado en esta liquidación [06860]</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</si>
  <si>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Open Barceona-Trofeo Conde de Godó (OB). Pendiente de aplicación en períodos futuros [06861]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</si>
  <si>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125 aniversario del Real Club de Tenis Barcelona (TB). Deducción pendiente / generada [07744]</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</si>
  <si>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125 aniversario del Real Club de Tenis Barcelona (TB). Aplicado en esta liquidación [07745]</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</si>
  <si>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125 aniversario del Real Club de Tenis Barcelona (TB). Pendiente de aplicación en períodos futuros [07746]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</si>
  <si>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750 aniversario del Consolat del Mar (CM). Deducción pendiente / generada [07747]</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</si>
  <si>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750 aniversario del Consolat del Mar (CM). Aplicado en esta liquidación [07748]</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</si>
  <si>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750 aniversario del Consolat del Mar (CM). Pendiente de aplicación en períodos futuros [07749]</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</si>
  <si>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Congreso de la Unión Internacional de Arquitectos (UIA). Deducción pendiente / generada [07750]</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</si>
  <si>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Congreso de la Unión Internacional de Arquitectos (UIA). Aplicado en esta liquidación [07751]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</si>
  <si>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Congreso de la Unión Internacional de Arquitectos (UIA). Pendiente de aplicación en períodos futuros [07752]</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</si>
  <si>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Festival Internacional Sónar de Música, Creativitat i Tecnología (FIS). Deducción pendiente / generada [07753]</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</si>
  <si>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Festival Internacional Sónar de Música, Creativitat i Tecnología (FIS). Aplicado en esta liquidación [07754]</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</si>
  <si>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Festival Internacional Sónar de Música, Creativitat i Tecnología (FIS). Pendiente de aplicación en períodos futuros [07755]</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</si>
  <si>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XXXVII Copa América Barcelona (CAB). Deducción pendiente / generada [07756]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</si>
  <si>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XXXVII Copa América Barcelona (CAB). Aplicado en esta liquidación [07757]</t>
    </r>
  </si>
  <si>
    <r>
      <t>Deducciones totaltes trasladables a períodos siguientes (Deducciones del grupo + Deducciones pendientes de aplicación al incorporarse al grupo). Deducciones para incentivar determinadas actividades (Cap IV Tít VI, DT 24ª.3 LIS y art 27.3 primero Ley 49/2002). Ejercicio</t>
    </r>
    <r>
      <rPr>
        <sz val="9"/>
        <color rgb="FFFF0000"/>
        <rFont val="Arial"/>
        <family val="2"/>
      </rPr>
      <t xml:space="preserve"> 2025</t>
    </r>
    <r>
      <rPr>
        <sz val="9"/>
        <rFont val="Arial"/>
        <family val="2"/>
      </rPr>
      <t>. XXXVII Copa América Barcelona (CAB). Pendiente de aplicación en períodos futuros [07758]</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</si>
  <si>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deportivo "RETO DE" (RD). Deducción pendiente / generada [07759]</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</si>
  <si>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.Programa deportivo "RETO DE" (RD). Aplicado en esta liquidación [07760]</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</si>
  <si>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Programa deportivo "RETO DE" (RD). Pendiente de aplicación en períodos futuros [07761]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</si>
  <si>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60 aniversario del Festival Porta Ferrada (PF). Deducción pendiente / generada [07765]</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</si>
  <si>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60 aniversario del Festival Porta Ferrada (PF). Aplicado en esta liquidación [07766]</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</si>
  <si>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60 aniversario del Festival Porta Ferrada (PF). Pendiente de aplicación en períodos futuros [07767]</t>
    </r>
  </si>
  <si>
    <r>
      <t xml:space="preserve">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t>
    </r>
    <r>
      <rPr>
        <sz val="9"/>
        <color rgb="FFFF0000"/>
        <rFont val="Arial"/>
        <family val="2"/>
      </rPr>
      <t>2026 (**)</t>
    </r>
    <r>
      <rPr>
        <sz val="9"/>
        <rFont val="Arial"/>
        <family val="2"/>
      </rPr>
      <t>: Otras deducciones relativas a programas de apoyo a acontecimientos de excepcional interés público. Deducción pendiente / generada [00846]</t>
    </r>
  </si>
  <si>
    <r>
      <t xml:space="preserve">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t>
    </r>
    <r>
      <rPr>
        <sz val="9"/>
        <color rgb="FFFF0000"/>
        <rFont val="Arial"/>
        <family val="2"/>
      </rPr>
      <t>2026 (**)</t>
    </r>
    <r>
      <rPr>
        <sz val="9"/>
        <rFont val="Arial"/>
        <family val="2"/>
      </rPr>
      <t>: Otras deducciones relativas a programas de apoyo a acontecimientos de excepcional interés público. Aplicado en esta liquidación [00847]</t>
    </r>
  </si>
  <si>
    <r>
      <t xml:space="preserve">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t>
    </r>
    <r>
      <rPr>
        <sz val="9"/>
        <color rgb="FFFF0000"/>
        <rFont val="Arial"/>
        <family val="2"/>
      </rPr>
      <t>2026 (**)</t>
    </r>
    <r>
      <rPr>
        <sz val="9"/>
        <rFont val="Arial"/>
        <family val="2"/>
      </rPr>
      <t>: Otras deducciones relativas a programas de apoyo a acontecimientos de excepcional interés público. Pendiente de aplicación en períodos futuros [00848]</t>
    </r>
  </si>
  <si>
    <r>
      <t xml:space="preserve">Deducciones totaltes trasladables a períodos siguientes (Deducciones del grupo + Deducciones pendientes de aplicación al incorporarse al grupo). Deducción por inversiones y gastos realizados por las autoridades portuarias (art. 38 bis LIS). Ejercicio de generación </t>
    </r>
    <r>
      <rPr>
        <sz val="9"/>
        <color rgb="FFFF0000"/>
        <rFont val="Arial"/>
        <family val="2"/>
      </rPr>
      <t>2024</t>
    </r>
    <r>
      <rPr>
        <sz val="9"/>
        <rFont val="Arial"/>
        <family val="2"/>
      </rPr>
      <t>. Deducción pendiente / generada [07768]</t>
    </r>
  </si>
  <si>
    <r>
      <t xml:space="preserve">Deducciones totaltes trasladables a períodos siguientes (Deducciones del grupo + Deducciones pendientes de aplicación al incorporarse al grupo). Deducción por inversiones y gastos realizados por las autoridades portuarias (art. 38 bis LIS). Ejercicio de generación </t>
    </r>
    <r>
      <rPr>
        <sz val="9"/>
        <color rgb="FFFF0000"/>
        <rFont val="Arial"/>
        <family val="2"/>
      </rPr>
      <t>2024</t>
    </r>
    <r>
      <rPr>
        <sz val="9"/>
        <rFont val="Arial"/>
        <family val="2"/>
      </rPr>
      <t>. Aplicado en esta liquidación [07769]</t>
    </r>
  </si>
  <si>
    <r>
      <t xml:space="preserve">Deducciones totaltes trasladables a períodos siguientes (Deducciones del grupo + Deducciones pendientes de aplicación al incorporarse al grupo). Deducción por inversiones y gastos realizados por las autoridades portuarias (art. 38 bis LIS). Ejercicio de generación </t>
    </r>
    <r>
      <rPr>
        <sz val="9"/>
        <color rgb="FFFF0000"/>
        <rFont val="Arial"/>
        <family val="2"/>
      </rPr>
      <t>2024</t>
    </r>
    <r>
      <rPr>
        <sz val="9"/>
        <rFont val="Arial"/>
        <family val="2"/>
      </rPr>
      <t>. Pendiente de aplicación en períodos futuros [07770]</t>
    </r>
  </si>
  <si>
    <r>
      <t xml:space="preserve">Deducciones totaltes trasladables a períodos siguientes (Deducciones del grupo + Deducciones pendientes de aplicación al incorporarse al grupo). Deducción por inversiones y gastos realizados por las autoridades portuarias (art. 38 bis LIS). Ejercicio de generación </t>
    </r>
    <r>
      <rPr>
        <sz val="9"/>
        <color rgb="FFFF0000"/>
        <rFont val="Arial"/>
        <family val="2"/>
      </rPr>
      <t>2025(*)</t>
    </r>
    <r>
      <rPr>
        <sz val="9"/>
        <rFont val="Arial"/>
        <family val="2"/>
      </rPr>
      <t>. Deducción pendiente / generada [04701]</t>
    </r>
  </si>
  <si>
    <r>
      <t>Deducciones totaltes trasladables a períodos siguientes (Deducciones del grupo + Deducciones pendientes de aplicación al incorporarse al grupo). Deducción por inversiones y gastos realizados por las autoridades portuarias (art. 38 bis LIS). Ejercicio de generación</t>
    </r>
    <r>
      <rPr>
        <sz val="9"/>
        <color rgb="FFFF0000"/>
        <rFont val="Arial"/>
        <family val="2"/>
      </rPr>
      <t xml:space="preserve"> 2025(*)</t>
    </r>
    <r>
      <rPr>
        <sz val="9"/>
        <rFont val="Arial"/>
        <family val="2"/>
      </rPr>
      <t>. Aplicado en esta liquidación [04702]</t>
    </r>
  </si>
  <si>
    <r>
      <t xml:space="preserve">Deducciones totaltes trasladables a períodos siguientes (Deducciones del grupo + Deducciones pendientes de aplicación al incorporarse al grupo). Deducción por inversiones y gastos realizados por las autoridades portuarias (art. 38 bis LIS). Ejercicio de generación </t>
    </r>
    <r>
      <rPr>
        <sz val="9"/>
        <color rgb="FFFF0000"/>
        <rFont val="Arial"/>
        <family val="2"/>
      </rPr>
      <t>2025(*)</t>
    </r>
    <r>
      <rPr>
        <sz val="9"/>
        <rFont val="Arial"/>
        <family val="2"/>
      </rPr>
      <t>. Pendiente de aplicación en períodos futuros [04703]</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</si>
  <si>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2024</t>
    </r>
    <r>
      <rPr>
        <sz val="9"/>
        <rFont val="Arial"/>
        <family val="2"/>
      </rPr>
      <t>. Deducción pendiente / generada [07771]</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</si>
  <si>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2024</t>
    </r>
    <r>
      <rPr>
        <sz val="9"/>
        <rFont val="Arial"/>
        <family val="2"/>
      </rPr>
      <t>. Aplicado en esta liquidación [07772]</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</si>
  <si>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2024</t>
    </r>
    <r>
      <rPr>
        <sz val="9"/>
        <rFont val="Arial"/>
        <family val="2"/>
      </rPr>
      <t>. Importe abonado por insuficiencia de cuota [07773]</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</si>
  <si>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2024</t>
    </r>
    <r>
      <rPr>
        <sz val="9"/>
        <rFont val="Arial"/>
        <family val="2"/>
      </rPr>
      <t>. Pendiente de aplicación en períodos futuros [07774]</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</si>
  <si>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2025(*)</t>
    </r>
    <r>
      <rPr>
        <sz val="9"/>
        <rFont val="Arial"/>
        <family val="2"/>
      </rPr>
      <t>. Deducción pendiente / generada [04704]</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</si>
  <si>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2025(*)</t>
    </r>
    <r>
      <rPr>
        <sz val="9"/>
        <rFont val="Arial"/>
        <family val="2"/>
      </rPr>
      <t>. Aplicado en esta liquidación [04705]</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</si>
  <si>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2025(*)</t>
    </r>
    <r>
      <rPr>
        <sz val="9"/>
        <rFont val="Arial"/>
        <family val="2"/>
      </rPr>
      <t>. Importe abonado por insuficiencia de cuota [04706]</t>
    </r>
  </si>
  <si>
    <r>
      <t xml:space="preserve">Deducciones totaltes trasladables a períodos siguientes (Deducciones del grupo + Deducciones pendientes de aplicación al incorporarse al grupo). Deducciones por producciones cinematográficas extranjeras (art. 36.2 LIS). Ejercicio de generación </t>
    </r>
    <r>
      <rPr>
        <sz val="9"/>
        <color rgb="FFFF0000"/>
        <rFont val="Arial"/>
        <family val="2"/>
      </rPr>
      <t>2025(*)</t>
    </r>
    <r>
      <rPr>
        <sz val="9"/>
        <rFont val="Arial"/>
        <family val="2"/>
      </rPr>
      <t>. Pendiente de aplicación en períodos futuros [04707]</t>
    </r>
  </si>
  <si>
    <r>
      <t xml:space="preserve">Deducciones por donativos a entidades sin fines de lucro. Ley 49/2002. Donaciones de carácter general a entidades sin fines de lucro. </t>
    </r>
    <r>
      <rPr>
        <sz val="9"/>
        <color rgb="FFFF0000"/>
        <rFont val="Arial"/>
        <family val="2"/>
      </rPr>
      <t>2024</t>
    </r>
    <r>
      <rPr>
        <sz val="9"/>
        <rFont val="Arial"/>
        <family val="2"/>
      </rPr>
      <t>. Sin reiteración de donaciones a una misma entidad. Límite año 2034/35. Deducción pendiente/ generada [07775]</t>
    </r>
  </si>
  <si>
    <r>
      <t xml:space="preserve">Deducciones por donativos a entidades sin fines de lucro. Ley 49/2002. Donaciones de carácter general a entidades sin fines de lucro. </t>
    </r>
    <r>
      <rPr>
        <sz val="9"/>
        <color rgb="FFFF0000"/>
        <rFont val="Arial"/>
        <family val="2"/>
      </rPr>
      <t>2024</t>
    </r>
    <r>
      <rPr>
        <sz val="9"/>
        <rFont val="Arial"/>
        <family val="2"/>
      </rPr>
      <t>. Sin reiteración de donaciones a una misma entidad. Límite año 2034/35. Aplicado en esta liquidación. [07776]</t>
    </r>
  </si>
  <si>
    <r>
      <t xml:space="preserve">Deducciones por donativos a entidades sin fines de lucro. Ley 49/2002. Donaciones de carácter general a entidades sin fines de lucro. </t>
    </r>
    <r>
      <rPr>
        <sz val="9"/>
        <color rgb="FFFF0000"/>
        <rFont val="Arial"/>
        <family val="2"/>
      </rPr>
      <t>2024</t>
    </r>
    <r>
      <rPr>
        <sz val="9"/>
        <rFont val="Arial"/>
        <family val="2"/>
      </rPr>
      <t>. Sin reiteración de donaciones a una misma entidad. Límite año 2034/35. Pendiente de aplicación en períodos futuros. [07777]</t>
    </r>
  </si>
  <si>
    <r>
      <t xml:space="preserve">Deducciones por donativos a entidades sin fines de lucro. Ley 49/2002. Donaciones de carácter general a entidades sin fines de lucro. </t>
    </r>
    <r>
      <rPr>
        <sz val="9"/>
        <color rgb="FFFF0000"/>
        <rFont val="Arial"/>
        <family val="2"/>
      </rPr>
      <t>2024</t>
    </r>
    <r>
      <rPr>
        <sz val="9"/>
        <rFont val="Arial"/>
        <family val="2"/>
      </rPr>
      <t>. Con reiteración de donaciones a una misma entidad. Límite año 2034/35. Deducción pendiente/ generada [07778]</t>
    </r>
  </si>
  <si>
    <r>
      <t xml:space="preserve">Deducciones por donativos a entidades sin fines de lucro. Ley 49/2002. Donaciones de carácter general a entidades sin fines de lucro. </t>
    </r>
    <r>
      <rPr>
        <sz val="9"/>
        <color rgb="FFFF0000"/>
        <rFont val="Arial"/>
        <family val="2"/>
      </rPr>
      <t>2024</t>
    </r>
    <r>
      <rPr>
        <sz val="9"/>
        <rFont val="Arial"/>
        <family val="2"/>
      </rPr>
      <t>. Con reiteración de donaciones a una misma entidad. Límite año 2034/35. Aplicado en esta liquidación. [07779]</t>
    </r>
  </si>
  <si>
    <r>
      <t xml:space="preserve">Deducciones por donativos a entidades sin fines de lucro. Ley 49/2002. Donaciones de carácter general a entidades sin fines de lucro. </t>
    </r>
    <r>
      <rPr>
        <sz val="9"/>
        <color rgb="FFFF0000"/>
        <rFont val="Arial"/>
        <family val="2"/>
      </rPr>
      <t>2024</t>
    </r>
    <r>
      <rPr>
        <sz val="9"/>
        <rFont val="Arial"/>
        <family val="2"/>
      </rPr>
      <t xml:space="preserve"> Con reiteración de donaciones a una misma entidad. Límite año 2034/35. Pendiente de aplicación en períodos futuros. [07780]</t>
    </r>
  </si>
  <si>
    <r>
      <t xml:space="preserve">Deducciones por donativos a entidades sin fines de lucro. Ley 49/2002. Donaciones de carácter general a entidades sin fines de lucro.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Deducción pendiente/ generada [04708]</t>
    </r>
  </si>
  <si>
    <r>
      <t xml:space="preserve">Deducciones por donativos a entidades sin fines de lucro. Ley 49/2002. Donaciones de carácter general a entidades sin fines de lucro.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Aplicado en esta liquidación. [04709]</t>
    </r>
  </si>
  <si>
    <r>
      <t xml:space="preserve">Deducciones por donativos a entidades sin fines de lucro. Ley 49/2002. Donaciones de carácter general a entidades sin fines de lucro. </t>
    </r>
    <r>
      <rPr>
        <sz val="9"/>
        <color rgb="FFFF0000"/>
        <rFont val="Arial"/>
        <family val="2"/>
      </rPr>
      <t>2025(*)</t>
    </r>
    <r>
      <rPr>
        <sz val="9"/>
        <rFont val="Arial"/>
        <family val="2"/>
      </rPr>
      <t xml:space="preserve">. Sin reiteración de donaciones a una misma entidad. Límite año </t>
    </r>
    <r>
      <rPr>
        <sz val="9"/>
        <color rgb="FFFF0000"/>
        <rFont val="Arial"/>
        <family val="2"/>
      </rPr>
      <t xml:space="preserve"> 2035/36</t>
    </r>
    <r>
      <rPr>
        <sz val="9"/>
        <rFont val="Arial"/>
        <family val="2"/>
      </rPr>
      <t>. Pendiente de aplicación en períodos futuros. [04710]</t>
    </r>
  </si>
  <si>
    <r>
      <t xml:space="preserve">Deducciones por donativos a entidades sin fines de lucro. Ley 49/2002. Donaciones de carácter general a entidades sin fines de lucro.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Deducción pendiente/ generada [04711]</t>
    </r>
  </si>
  <si>
    <r>
      <t xml:space="preserve">Deducciones por donativos a entidades sin fines de lucro. Ley 49/2002. Donaciones de carácter general a entidades sin fines de lucro.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Aplicado en esta liquidación. [04712]</t>
    </r>
  </si>
  <si>
    <r>
      <t xml:space="preserve">Deducciones por donativos a entidades sin fines de lucro. Ley 49/2002. Donaciones de carácter general a entidades sin fines de lucro.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Pendiente de aplicación en períodos futuros. [04713]</t>
    </r>
  </si>
  <si>
    <t>Deducciones por donativos a entidades sin fines de lucro. Ley 49/2002. Donaciones de carácter general a entidades sin fines de lucro. 2025. Sin reiteración de donaciones a una misma entidad. Límite año  2035/36. Deducción pendiente / generada [04989]</t>
  </si>
  <si>
    <t>Deducciones por donativos a entidades sin fines de lucro. Ley 49/2002. Donaciones de carácter general a entidades sin fines de lucro. 2025. Sin reiteración de donaciones a una misma entidad. Límite año  2035/36. Aplicado en esta liquidación. [04990]</t>
  </si>
  <si>
    <t>Deducciones por donativos a entidades sin fines de lucro. Ley 49/2002. Donaciones de carácter general a entidades sin fines de lucro. 2025. Sin reiteración de donaciones a una misma entidad. Límite año  2035/36. Pendiente de aplicación en períodos futuros [04991]</t>
  </si>
  <si>
    <t>Deducciones por donativos a entidades sin fines de lucro. Ley 49/2002. Donaciones de carácter general a entidades sin fines de lucro. 2025. Con reiteración de donaciones a una misma entidad. Límite año  2035/36. Deducción pendiente / generada [05009]</t>
  </si>
  <si>
    <t>Deducciones por donativos a entidades sin fines de lucro. Ley 49/2002. Donaciones de carácter general a entidades sin fines de lucro. 2025. Con reiteración de donaciones a una misma entidad. Límite año  2035/36. Aplicado en esta liquidación [05010]</t>
  </si>
  <si>
    <t>Deducciones por donativos a entidades sin fines de lucro. Ley 49/2002. Donaciones de carácter general a entidades sin fines de lucro. 2025. Con reiteración de donaciones a una misma entidad. Límite año  2035/36. Pendiente de aplicación en períodos futuros [05011]</t>
  </si>
  <si>
    <r>
      <t xml:space="preserve">Deducciones por donativos a entidades sin fines de lucro. Ley 49/2002. Donaciones de carácter general a entidades sin fines de lucro. Subtotal donaciones 2015 a </t>
    </r>
    <r>
      <rPr>
        <sz val="9"/>
        <color rgb="FFFF0000"/>
        <rFont val="Arial"/>
        <family val="2"/>
      </rPr>
      <t>2025</t>
    </r>
    <r>
      <rPr>
        <sz val="9"/>
        <rFont val="Arial"/>
        <family val="2"/>
      </rPr>
      <t xml:space="preserve"> sin reiteración de donaciones a una misma entidad. Deducción pendiente/ generada. [05081]</t>
    </r>
  </si>
  <si>
    <r>
      <t xml:space="preserve">Deducciones por donativos a entidades sin fines de lucro. Ley 49/2002. Donaciones de carácter general a entidades sin fines de lucro. Subtotal donaciones 2015 a </t>
    </r>
    <r>
      <rPr>
        <sz val="9"/>
        <color rgb="FFFF0000"/>
        <rFont val="Arial"/>
        <family val="2"/>
      </rPr>
      <t>2025</t>
    </r>
    <r>
      <rPr>
        <sz val="9"/>
        <rFont val="Arial"/>
        <family val="2"/>
      </rPr>
      <t xml:space="preserve"> sin reiteración de donaciones a una misma entidad. Aplicado en esta liquidación. [05082]</t>
    </r>
  </si>
  <si>
    <r>
      <t>Deducciones por donativos a entidades sin fines de lucro. Ley 49/2002. Donaciones de carácter general a entidades sin fines de lucro. Subtotal donaciones 2015 a</t>
    </r>
    <r>
      <rPr>
        <sz val="9"/>
        <color rgb="FFFF0000"/>
        <rFont val="Arial"/>
        <family val="2"/>
      </rPr>
      <t xml:space="preserve"> 2025</t>
    </r>
    <r>
      <rPr>
        <sz val="9"/>
        <rFont val="Arial"/>
        <family val="2"/>
      </rPr>
      <t xml:space="preserve"> sin reiteración de donaciones a una misma entidad. Pendiente de aplicación en períodos futuros. [05083]</t>
    </r>
  </si>
  <si>
    <r>
      <t xml:space="preserve">Deducciones por donativos a entidades sin fines de lucro. Ley 49/2002. Donaciones de carácter general a entidades sin fines de lucro. Subtotal donaciones 2015 a </t>
    </r>
    <r>
      <rPr>
        <sz val="9"/>
        <color rgb="FFFF0000"/>
        <rFont val="Arial"/>
        <family val="2"/>
      </rPr>
      <t>2025</t>
    </r>
    <r>
      <rPr>
        <sz val="9"/>
        <rFont val="Arial"/>
        <family val="2"/>
      </rPr>
      <t xml:space="preserve"> con reiteración de donaciones a una misma entidad. Deducción pendiente/ generada. [05084]</t>
    </r>
  </si>
  <si>
    <r>
      <t xml:space="preserve">Deducciones por donativos a entidades sin fines de lucro. Ley 49/2002. Donaciones de carácter general a entidades sin fines de lucro. Subtotal donaciones 2015 a </t>
    </r>
    <r>
      <rPr>
        <sz val="9"/>
        <color rgb="FFFF0000"/>
        <rFont val="Arial"/>
        <family val="2"/>
      </rPr>
      <t>2025</t>
    </r>
    <r>
      <rPr>
        <sz val="9"/>
        <rFont val="Arial"/>
        <family val="2"/>
      </rPr>
      <t xml:space="preserve"> con reiteración de donaciones a una misma entidad. Aplicado en esta liquidación. [05085]</t>
    </r>
  </si>
  <si>
    <r>
      <t xml:space="preserve">Deducciones por donativos a entidades sin fines de lucro. Ley 49/2002. Donaciones de carácter general a entidades sin fines de lucro. Subtotal donaciones 2015 a </t>
    </r>
    <r>
      <rPr>
        <sz val="9"/>
        <color rgb="FFFF0000"/>
        <rFont val="Arial"/>
        <family val="2"/>
      </rPr>
      <t>2025</t>
    </r>
    <r>
      <rPr>
        <sz val="9"/>
        <rFont val="Arial"/>
        <family val="2"/>
      </rPr>
      <t xml:space="preserve"> con reiteración de donaciones a una misma entidad. Pendiente de aplicación en períodos futuros. [05086]</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</si>
  <si>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Límite año 2034/35. Deducción pendiente/ generada [07781]</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</si>
  <si>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Límite año 2034/35. Aplicado en esta liquidación. [07782]</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</si>
  <si>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Límite año 2034/35. Pendiente de aplicación en períodos futuros. [07783]</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</si>
  <si>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Límite año 2034/35. Deducción pendiente/ generada [07784]</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</si>
  <si>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xml:space="preserve"> Con reiteración de donaciones a una misma entidad. Límite año 2034/35. Aplicado en esta liquidación. [07785]</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</si>
  <si>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Límite año 2034/35. Pendiente de aplicación en períodos futuros. [07786]</t>
    </r>
  </si>
  <si>
    <r>
      <t>Deducciones por donativos a entidades sin fines de lucro. Ley 49/2002. Donaciones para actividades prioritarias de mecenazgo y otras con derecho a deducción incrementada.</t>
    </r>
    <r>
      <rPr>
        <sz val="9"/>
        <color rgb="FFFF0000"/>
        <rFont val="Arial"/>
        <family val="2"/>
      </rPr>
      <t xml:space="preserve"> 2025(*)</t>
    </r>
    <r>
      <rPr>
        <sz val="9"/>
        <rFont val="Arial"/>
        <family val="2"/>
      </rPr>
      <t xml:space="preserve">. Con reiteración de donaciones a una misma entidad. Límite año </t>
    </r>
    <r>
      <rPr>
        <sz val="9"/>
        <color rgb="FFFF0000"/>
        <rFont val="Arial"/>
        <family val="2"/>
      </rPr>
      <t>2035/36</t>
    </r>
    <r>
      <rPr>
        <sz val="9"/>
        <rFont val="Arial"/>
        <family val="2"/>
      </rPr>
      <t>. Pendiente de aplicación en períodos futuros. [04719]</t>
    </r>
  </si>
  <si>
    <r>
      <t xml:space="preserve">Deducciones por donativos a entidades sin fines de lucro. Ley 49/2002. Donaciones para actividades prioritarias de mecenazgo y otras con derecho a deducción incrementada.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Aplicado en esta liquidación. [04718]</t>
    </r>
  </si>
  <si>
    <r>
      <t xml:space="preserve">Deducciones por donativos a entidades sin fines de lucro. Ley 49/2002. Donaciones para actividades prioritarias de mecenazgo y otras con derecho a deducción incrementada.  </t>
    </r>
    <r>
      <rPr>
        <sz val="9"/>
        <color rgb="FFFF0000"/>
        <rFont val="Arial"/>
        <family val="2"/>
      </rPr>
      <t>2025(*)</t>
    </r>
    <r>
      <rPr>
        <sz val="9"/>
        <rFont val="Arial"/>
        <family val="2"/>
      </rPr>
      <t xml:space="preserve">. Con reiteración de donaciones a una misma entidad. Límite año </t>
    </r>
    <r>
      <rPr>
        <sz val="9"/>
        <color rgb="FFFF0000"/>
        <rFont val="Arial"/>
        <family val="2"/>
      </rPr>
      <t>2035/36</t>
    </r>
    <r>
      <rPr>
        <sz val="9"/>
        <rFont val="Arial"/>
        <family val="2"/>
      </rPr>
      <t>. Deducción pendiente/ generada [04717]</t>
    </r>
  </si>
  <si>
    <r>
      <t xml:space="preserve">Deducciones por donativos a entidades sin fines de lucro. Ley 49/2002. Donaciones para actividades prioritarias de mecenazgo y otras con derecho a deducción incrementada.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Pendiente de aplicación en períodos futuros. [04716]</t>
    </r>
  </si>
  <si>
    <r>
      <t xml:space="preserve">Deducciones por donativos a entidades sin fines de lucro. Ley 49/2002. Donaciones para actividades prioritarias de mecenazgo y otras con derecho a deducción incrementada.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Aplicado en esta liquidación. [04715]</t>
    </r>
  </si>
  <si>
    <r>
      <t xml:space="preserve">Deducciones por donativos a entidades sin fines de lucro. Ley 49/2002. Donaciones para actividades prioritarias de mecenazgo y otras con derecho a deducción incrementada. </t>
    </r>
    <r>
      <rPr>
        <sz val="9"/>
        <color rgb="FFFF0000"/>
        <rFont val="Arial"/>
        <family val="2"/>
      </rPr>
      <t>2025(*)</t>
    </r>
    <r>
      <rPr>
        <sz val="9"/>
        <rFont val="Arial"/>
        <family val="2"/>
      </rPr>
      <t xml:space="preserve">. Sin reiteración de donaciones a una misma entidad. Límite año </t>
    </r>
    <r>
      <rPr>
        <sz val="9"/>
        <color rgb="FFFF0000"/>
        <rFont val="Arial"/>
        <family val="2"/>
      </rPr>
      <t>2035/36</t>
    </r>
    <r>
      <rPr>
        <sz val="9"/>
        <rFont val="Arial"/>
        <family val="2"/>
      </rPr>
      <t>. Deducción pendiente/ generada [04714]</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</si>
  <si>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Deducción pendiente/ generada. [02549]</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</si>
  <si>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Aplicado en esta liquidación. [02606]</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</si>
  <si>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Pendiente de aplicación en períodos futuros. [02607]</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</si>
  <si>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Deducción pendiente/ generada. [02608]</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</si>
  <si>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Aplicado en esta liquidación. [02609]</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</si>
  <si>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Pendiente de aplicación en períodos futuros. [02610]</t>
    </r>
  </si>
  <si>
    <r>
      <t xml:space="preserve">Deducciones I + D + i excluidas de límite. Opción art. 39.2 LIS. </t>
    </r>
    <r>
      <rPr>
        <sz val="9"/>
        <color rgb="FFFF0000"/>
        <rFont val="Arial"/>
        <family val="2"/>
      </rPr>
      <t>2024</t>
    </r>
    <r>
      <rPr>
        <sz val="9"/>
        <rFont val="Arial"/>
        <family val="2"/>
      </rPr>
      <t>: Investigación y desarrollo (CTE). Deducción pendiente [04720]</t>
    </r>
  </si>
  <si>
    <r>
      <t xml:space="preserve">Deducciones I + D + i excluidas de límite. Opción art. 39.2 LIS. </t>
    </r>
    <r>
      <rPr>
        <sz val="9"/>
        <color rgb="FFFF0000"/>
        <rFont val="Arial"/>
        <family val="2"/>
      </rPr>
      <t>2024</t>
    </r>
    <r>
      <rPr>
        <sz val="9"/>
        <rFont val="Arial"/>
        <family val="2"/>
      </rPr>
      <t>: Investigación y desarrollo (CTE). Deducción reducida [04721]</t>
    </r>
  </si>
  <si>
    <r>
      <t xml:space="preserve">Deducciones I + D + i excluidas de límite. Opción art. 39.2 LIS. </t>
    </r>
    <r>
      <rPr>
        <sz val="9"/>
        <color rgb="FFFF0000"/>
        <rFont val="Arial"/>
        <family val="2"/>
      </rPr>
      <t>2024</t>
    </r>
    <r>
      <rPr>
        <sz val="9"/>
        <rFont val="Arial"/>
        <family val="2"/>
      </rPr>
      <t>: Investigación y desarrollo (CTE). Importe deducible en cuota [04722]</t>
    </r>
  </si>
  <si>
    <r>
      <t>Deducciones I + D + i excluidas de límite. Opción art. 39.2 LIS.</t>
    </r>
    <r>
      <rPr>
        <sz val="9"/>
        <color rgb="FFFF0000"/>
        <rFont val="Arial"/>
        <family val="2"/>
      </rPr>
      <t xml:space="preserve"> 2024</t>
    </r>
    <r>
      <rPr>
        <sz val="9"/>
        <rFont val="Arial"/>
        <family val="2"/>
      </rPr>
      <t>: Investigación y desarrollo (CTE). Abono por insuficiencia de cuota [04723]</t>
    </r>
  </si>
  <si>
    <r>
      <t xml:space="preserve">Deducciones I + D + i excluidas de límite. Opción art. 39.2 LIS. </t>
    </r>
    <r>
      <rPr>
        <sz val="9"/>
        <color rgb="FFFF0000"/>
        <rFont val="Arial"/>
        <family val="2"/>
      </rPr>
      <t>2024</t>
    </r>
    <r>
      <rPr>
        <sz val="9"/>
        <rFont val="Arial"/>
        <family val="2"/>
      </rPr>
      <t>:  Innovación tecnológica (ITE). Deducción pendiente  [04724]</t>
    </r>
  </si>
  <si>
    <r>
      <t xml:space="preserve">Deducciones I + D + i excluidas de límite. Opción art. 39.2 LIS. </t>
    </r>
    <r>
      <rPr>
        <sz val="9"/>
        <color rgb="FFFF0000"/>
        <rFont val="Arial"/>
        <family val="2"/>
      </rPr>
      <t>2024</t>
    </r>
    <r>
      <rPr>
        <sz val="9"/>
        <rFont val="Arial"/>
        <family val="2"/>
      </rPr>
      <t>:  Innovación tecnológica (ITE) . Deducción reducida [04728]</t>
    </r>
  </si>
  <si>
    <r>
      <t xml:space="preserve">Deducciones I + D + i excluidas de límite. Opción art. 39.2 LIS. </t>
    </r>
    <r>
      <rPr>
        <sz val="9"/>
        <color rgb="FFFF0000"/>
        <rFont val="Arial"/>
        <family val="2"/>
      </rPr>
      <t>2024</t>
    </r>
    <r>
      <rPr>
        <sz val="9"/>
        <rFont val="Arial"/>
        <family val="2"/>
      </rPr>
      <t>:  Innovación tecnológica (ITE). Importe deducible en cuota  [04729]</t>
    </r>
  </si>
  <si>
    <r>
      <t xml:space="preserve">Deducciones I + D + i excluidas de límite. Opción art. 39.2 LIS. </t>
    </r>
    <r>
      <rPr>
        <sz val="9"/>
        <color rgb="FFFF0000"/>
        <rFont val="Arial"/>
        <family val="2"/>
      </rPr>
      <t>2024</t>
    </r>
    <r>
      <rPr>
        <sz val="9"/>
        <rFont val="Arial"/>
        <family val="2"/>
      </rPr>
      <t>:  Innovación tecnológica (ITE). Abono por insuficiencia de cuota  [04730]</t>
    </r>
  </si>
  <si>
    <t>Deducción por reversión de medidas temporales (D.T. 37ª.1 LIS). Base de deducción. 2025. [03257]</t>
  </si>
  <si>
    <t>Deducción por reversión de medidas temporales (DT 37ª.2 LIS). Importe pendiente.  2025.  [03340]</t>
  </si>
  <si>
    <t>Deducciones para incentivar determinadas actividades (Cap. IV Tít. VI y DT 24ª.3 LIS).Ejercicio 2007.Deducc. pendiente [02074]</t>
  </si>
  <si>
    <r>
      <t xml:space="preserve">Deducciones para incentivar determinadas actividades (Cap. IV Tít. VI y DT 24ª.3 LIS).Ejercicio </t>
    </r>
    <r>
      <rPr>
        <sz val="9"/>
        <rFont val="Arial"/>
        <family val="2"/>
      </rPr>
      <t>2007.Aplicado en esta liquidación [02075]</t>
    </r>
  </si>
  <si>
    <r>
      <t xml:space="preserve">Deducciones para incentivar determinadas actividades (Cap. IV Tít. VI y DT 24.3 LIS y art. 27.3 primero Ley 49/2002).Ejercicio </t>
    </r>
    <r>
      <rPr>
        <sz val="9"/>
        <color rgb="FFFF0000"/>
        <rFont val="Arial"/>
        <family val="2"/>
      </rPr>
      <t>2024</t>
    </r>
    <r>
      <rPr>
        <sz val="9"/>
        <rFont val="Arial"/>
        <family val="2"/>
      </rPr>
      <t>: Inversiones en territ. África Occidental y gastos de propaganda y publicidad (art. 27 bis Ley 19/1994) (TAP).. Pendiente de aplicación en períodos futuros [04691]</t>
    </r>
  </si>
  <si>
    <r>
      <t>Deducciones del grupo.  Deducciones para incentivar determinadas actividades (Cap. IV Tít VI, DT 24ª.3 LIS y art. 27.3 primero Ley 49/2002). Deducciones relativas a programas de apoyo a acontecimientos de excepcional interés público (art. 27.3 primero Ley 49/2002). Ejercicio</t>
    </r>
    <r>
      <rPr>
        <sz val="9"/>
        <color rgb="FFFF0000"/>
        <rFont val="Arial"/>
        <family val="2"/>
      </rPr>
      <t xml:space="preserve"> 2025</t>
    </r>
    <r>
      <rPr>
        <sz val="9"/>
        <rFont val="Arial"/>
        <family val="2"/>
      </rPr>
      <t>. Plan de Fomento de la ópera en la Calle del Teatro Real (FO) Deducción pendiente / generada [04184]</t>
    </r>
  </si>
  <si>
    <t>Deducciones por donativos a entidades sin fines de lucro. Ley 49/2002. Donaciones de carácter general. 2015. Sin reiteración de donaciones a una misma entidad. Límite año 2025/26. Deducción pendiente/ generada [02650]</t>
  </si>
  <si>
    <t>Deducciones por donativos a entidades sin fines de lucro. Ley 49/2002. Donaciones de carácter general. 2015. Sin reiteración de donaciones a una misma entidad. Límite año 2025/26. Aplicado en esta liquidación. [02651]</t>
  </si>
  <si>
    <t>Deducciones por donativos a entidades sin fines de lucro. Ley 49/2002. Donaciones de carácter general. 2015. Con reiteración de donaciones a una misma entidad. Límite año 2025/26. Deducción pendiente/ generada [02722]</t>
  </si>
  <si>
    <t>Deducciones por donativos a entidades sin fines de lucro. Ley 49/2002. Donaciones de carácter general. 2015. Con reiteración de donaciones a una misma entidad. Límite año 2025/26. Aplicado en esta liquidación. [02723]</t>
  </si>
  <si>
    <t>Deducciones por donativos a entidades sin fines de lucro. Ley 49/2002. Donaciones para actividades prioritarias de mecenazgo y otras con derecho a deducción incrementada. 2015. Sin reiteración de donaciones a una misma entidad. Límite año 2025/26. Deducción pendiente/ generada [03076]</t>
  </si>
  <si>
    <t>Deducciones por donativos a entidades sin fines de lucro. Ley 49/2002. Donaciones para actividades prioritarias de mecenazgo y otras con derecho a deducción incrementada. 2015. Sin reiteración de donaciones a una misma entidad. Límite año 2025/26. Aplicado en esta liquidación. [03077]</t>
  </si>
  <si>
    <t>Deducciones por donativos a entidades sin fines de lucro. Ley 49/2002. Donaciones para actividades prioritarias de mecenazgo y otras con derecho a deducción incrementada. 2015. Con reiteración de donaciones a una misma entidad. Límite año 2025/26. Deducción pendiente/ generada [03079]</t>
  </si>
  <si>
    <t>Deducciones por donativos a entidades sin fines de lucro. Ley 49/2002. Donaciones para actividades prioritarias de mecenazgo y otras con derecho a deducción incrementada. 2015. Con reiteración de donaciones a una misma entidad. Límite año 2025/26. Aplicado en esta liquidación. [03080]</t>
  </si>
  <si>
    <r>
      <t>Deducción por reversión de medidas temporales (DT 37ª.1 LIS)</t>
    </r>
    <r>
      <rPr>
        <sz val="9"/>
        <color rgb="FFFF0000"/>
        <rFont val="Arial"/>
        <family val="2"/>
      </rPr>
      <t>.2024</t>
    </r>
    <r>
      <rPr>
        <sz val="9"/>
        <color theme="1"/>
        <rFont val="Arial"/>
        <family val="2"/>
      </rPr>
      <t>. Base de deducción [07795]</t>
    </r>
  </si>
  <si>
    <r>
      <t>Deducción por reversión de medidas temporales (DT 37ª.1 LIS).</t>
    </r>
    <r>
      <rPr>
        <sz val="9"/>
        <color rgb="FFFF0000"/>
        <rFont val="Arial"/>
        <family val="2"/>
      </rPr>
      <t>2024</t>
    </r>
    <r>
      <rPr>
        <sz val="9"/>
        <color theme="1"/>
        <rFont val="Arial"/>
        <family val="2"/>
      </rPr>
      <t>.Importe generado/pendiente al principio del periodo [07796]</t>
    </r>
  </si>
  <si>
    <r>
      <t>Deducción por reversión de medidas temporales (DT 37ª.1 LIS).</t>
    </r>
    <r>
      <rPr>
        <sz val="9"/>
        <color rgb="FFFF0000"/>
        <rFont val="Arial"/>
        <family val="2"/>
      </rPr>
      <t>2024</t>
    </r>
    <r>
      <rPr>
        <sz val="9"/>
        <color theme="1"/>
        <rFont val="Arial"/>
        <family val="2"/>
      </rPr>
      <t>.Importe aplicado [07797]</t>
    </r>
  </si>
  <si>
    <r>
      <t>Deducción por reversión de medidas temporales (DT 37ª.1 LIS).</t>
    </r>
    <r>
      <rPr>
        <sz val="9"/>
        <color rgb="FFFF0000"/>
        <rFont val="Arial"/>
        <family val="2"/>
      </rPr>
      <t>2024</t>
    </r>
    <r>
      <rPr>
        <sz val="9"/>
        <color theme="1"/>
        <rFont val="Arial"/>
        <family val="2"/>
      </rPr>
      <t>.Importe pendiente [07798]</t>
    </r>
  </si>
  <si>
    <r>
      <t>Deducción por reversión de medidas temporales (DT 37ª.1 LIS).</t>
    </r>
    <r>
      <rPr>
        <sz val="9"/>
        <color rgb="FFFF0000"/>
        <rFont val="Arial"/>
        <family val="2"/>
      </rPr>
      <t>2025(*)</t>
    </r>
    <r>
      <rPr>
        <sz val="9"/>
        <color theme="1"/>
        <rFont val="Arial"/>
        <family val="2"/>
      </rPr>
      <t>. Base de deducción [04731]</t>
    </r>
  </si>
  <si>
    <r>
      <t>Deducción por reversión de medidas temporales (DT 37ª.1 LIS).</t>
    </r>
    <r>
      <rPr>
        <sz val="9"/>
        <color rgb="FFFF0000"/>
        <rFont val="Arial"/>
        <family val="2"/>
      </rPr>
      <t>2025(*)</t>
    </r>
    <r>
      <rPr>
        <sz val="9"/>
        <color theme="1"/>
        <rFont val="Arial"/>
        <family val="2"/>
      </rPr>
      <t>.Importe generado/pendiente al principio del periodo [04732]</t>
    </r>
  </si>
  <si>
    <r>
      <t>Deducción por reversión de medidas temporales (DT 37ª.1 LIS).</t>
    </r>
    <r>
      <rPr>
        <sz val="9"/>
        <color rgb="FFFF0000"/>
        <rFont val="Arial"/>
        <family val="2"/>
      </rPr>
      <t>2025(*)</t>
    </r>
    <r>
      <rPr>
        <sz val="9"/>
        <color theme="1"/>
        <rFont val="Arial"/>
        <family val="2"/>
      </rPr>
      <t>.Importe aplicado [04733]</t>
    </r>
  </si>
  <si>
    <r>
      <t>Deducción por reversión de medidas temporales (DT 37ª.1 LIS).</t>
    </r>
    <r>
      <rPr>
        <sz val="9"/>
        <color rgb="FFFF0000"/>
        <rFont val="Arial"/>
        <family val="2"/>
      </rPr>
      <t>2025(*)</t>
    </r>
    <r>
      <rPr>
        <sz val="9"/>
        <color theme="1"/>
        <rFont val="Arial"/>
        <family val="2"/>
      </rPr>
      <t>.Importe pendiente [04734]</t>
    </r>
  </si>
  <si>
    <r>
      <t xml:space="preserve">Deducción por reversión de medidas temporales (DT 37ª.2 LIS). </t>
    </r>
    <r>
      <rPr>
        <sz val="9"/>
        <color rgb="FFFF0000"/>
        <rFont val="Arial"/>
        <family val="2"/>
      </rPr>
      <t>2024</t>
    </r>
    <r>
      <rPr>
        <sz val="9"/>
        <color theme="1"/>
        <rFont val="Arial"/>
        <family val="2"/>
      </rPr>
      <t>. Base de deducción [07799]</t>
    </r>
  </si>
  <si>
    <r>
      <t>Deducción por reversión de medidas temporales (DT 37ª.2 LIS) .</t>
    </r>
    <r>
      <rPr>
        <sz val="9"/>
        <color rgb="FFFF0000"/>
        <rFont val="Arial"/>
        <family val="2"/>
      </rPr>
      <t>2024</t>
    </r>
    <r>
      <rPr>
        <sz val="9"/>
        <rFont val="Arial"/>
        <family val="2"/>
      </rPr>
      <t>. Importe generado/pendiente al principio del periodo [07800]</t>
    </r>
  </si>
  <si>
    <r>
      <t xml:space="preserve">Deducción por reversión de medidas temporales (DT 37ª.2 LIS). </t>
    </r>
    <r>
      <rPr>
        <sz val="9"/>
        <color rgb="FFFF0000"/>
        <rFont val="Arial"/>
        <family val="2"/>
      </rPr>
      <t>2024</t>
    </r>
    <r>
      <rPr>
        <sz val="9"/>
        <rFont val="Arial"/>
        <family val="2"/>
      </rPr>
      <t xml:space="preserve"> .Importe pendiente [07802]</t>
    </r>
  </si>
  <si>
    <r>
      <t xml:space="preserve">Deducción por reversión de medidas temporales (DT 37ª.2 LIS). </t>
    </r>
    <r>
      <rPr>
        <sz val="9"/>
        <color rgb="FFFF0000"/>
        <rFont val="Arial"/>
        <family val="2"/>
      </rPr>
      <t>2024</t>
    </r>
    <r>
      <rPr>
        <sz val="9"/>
        <rFont val="Arial"/>
        <family val="2"/>
      </rPr>
      <t>. Importe aplicado [07801]</t>
    </r>
  </si>
  <si>
    <r>
      <t xml:space="preserve">Deducción por reversión de medidas temporales (DT 37ª.2 LIS). </t>
    </r>
    <r>
      <rPr>
        <sz val="9"/>
        <color rgb="FFFF0000"/>
        <rFont val="Arial"/>
        <family val="2"/>
      </rPr>
      <t>2025(*)</t>
    </r>
    <r>
      <rPr>
        <sz val="9"/>
        <rFont val="Arial"/>
        <family val="2"/>
      </rPr>
      <t>. Base de deducción [04735]</t>
    </r>
  </si>
  <si>
    <r>
      <t xml:space="preserve">Deducción por reversión de medidas temporales (DT 37ª.2 LIS). </t>
    </r>
    <r>
      <rPr>
        <sz val="9"/>
        <color rgb="FFFF0000"/>
        <rFont val="Arial"/>
        <family val="2"/>
      </rPr>
      <t>2025(*)</t>
    </r>
    <r>
      <rPr>
        <sz val="9"/>
        <rFont val="Arial"/>
        <family val="2"/>
      </rPr>
      <t>. Importe generado/pendiente al principio del periodo [04736]</t>
    </r>
  </si>
  <si>
    <r>
      <t xml:space="preserve">Deducción por reversión de medidas temporales (DT 37ª.2 LIS). </t>
    </r>
    <r>
      <rPr>
        <sz val="9"/>
        <color rgb="FFFF0000"/>
        <rFont val="Arial"/>
        <family val="2"/>
      </rPr>
      <t>2025(*)</t>
    </r>
    <r>
      <rPr>
        <sz val="9"/>
        <rFont val="Arial"/>
        <family val="2"/>
      </rPr>
      <t>. Importe aplicado [04737]</t>
    </r>
  </si>
  <si>
    <r>
      <t xml:space="preserve">Deducción por reversión de medidas temporales (DT 37ª.2 LIS). </t>
    </r>
    <r>
      <rPr>
        <sz val="9"/>
        <color rgb="FFFF0000"/>
        <rFont val="Arial"/>
        <family val="2"/>
      </rPr>
      <t>2025(*)</t>
    </r>
    <r>
      <rPr>
        <sz val="9"/>
        <rFont val="Arial"/>
        <family val="2"/>
      </rPr>
      <t xml:space="preserve"> .Importe pendiente [04738]</t>
    </r>
  </si>
  <si>
    <r>
      <t>INCN y Cuota íntegra.</t>
    </r>
    <r>
      <rPr>
        <sz val="9"/>
        <rFont val="Arial"/>
        <family val="2"/>
      </rPr>
      <t xml:space="preserve"> INCN &lt; 20.000.000 euros</t>
    </r>
  </si>
  <si>
    <r>
      <t xml:space="preserve">Deducciones por donativos a entidades sin fines de lucro. Ley 49/2002. Donaciones de carácter general. </t>
    </r>
    <r>
      <rPr>
        <sz val="9"/>
        <color rgb="FFFF0000"/>
        <rFont val="Arial"/>
        <family val="2"/>
      </rPr>
      <t>2024</t>
    </r>
    <r>
      <rPr>
        <sz val="9"/>
        <rFont val="Arial"/>
        <family val="2"/>
      </rPr>
      <t>. Límite 2034/2035. Sin reiteración de donaciones a una misma entidad. Deducción pendiente/ generada [04970]</t>
    </r>
  </si>
  <si>
    <r>
      <t xml:space="preserve">Deducciones por donativos a entidades sin fines de lucro. Ley 49/2002. Donaciones de carácter general. </t>
    </r>
    <r>
      <rPr>
        <sz val="9"/>
        <color rgb="FFFF0000"/>
        <rFont val="Arial"/>
        <family val="2"/>
      </rPr>
      <t>2024</t>
    </r>
    <r>
      <rPr>
        <sz val="9"/>
        <rFont val="Arial"/>
        <family val="2"/>
      </rPr>
      <t>. Límite 2034/2035. Sin reiteración de donaciones a una misma entidad. Aplicado en esta liquidación. [04971]</t>
    </r>
  </si>
  <si>
    <r>
      <t xml:space="preserve">Deducciones por donativos a entidades sin fines de lucro. Ley 49/2002. Donaciones de carácter general. </t>
    </r>
    <r>
      <rPr>
        <sz val="9"/>
        <color rgb="FFFF0000"/>
        <rFont val="Arial"/>
        <family val="2"/>
      </rPr>
      <t>2024</t>
    </r>
    <r>
      <rPr>
        <sz val="9"/>
        <rFont val="Arial"/>
        <family val="2"/>
      </rPr>
      <t>. Límite 2034/2035. Sin reiteración de donaciones a una misma entidad. Pendiente de aplicación en períodos futuros. [04972]</t>
    </r>
  </si>
  <si>
    <r>
      <t xml:space="preserve">Deducciones por donativos a entidades sin fines de lucro. Ley 49/2002. Donaciones de carácter general. </t>
    </r>
    <r>
      <rPr>
        <sz val="9"/>
        <color rgb="FFFF0000"/>
        <rFont val="Arial"/>
        <family val="2"/>
      </rPr>
      <t>2024</t>
    </r>
    <r>
      <rPr>
        <sz val="9"/>
        <rFont val="Arial"/>
        <family val="2"/>
      </rPr>
      <t>. Límite 2034/2035. Con reiteración de donaciones a una misma entidad. Deducción pendiente/ generada [04973]</t>
    </r>
  </si>
  <si>
    <r>
      <t xml:space="preserve">Deducciones por donativos a entidades sin fines de lucro. Ley 49/2002. Donaciones de carácter general. </t>
    </r>
    <r>
      <rPr>
        <sz val="9"/>
        <color rgb="FFFF0000"/>
        <rFont val="Arial"/>
        <family val="2"/>
      </rPr>
      <t>2024</t>
    </r>
    <r>
      <rPr>
        <sz val="9"/>
        <rFont val="Arial"/>
        <family val="2"/>
      </rPr>
      <t>. Límite 2034/2035. Con reiteración de donaciones a una misma entidad. Aplicado en esta liquidación. [04974]</t>
    </r>
  </si>
  <si>
    <r>
      <t xml:space="preserve">Deducciones por donativos a entidades sin fines de lucro. Ley 49/2002. Donaciones de carácter general. </t>
    </r>
    <r>
      <rPr>
        <sz val="9"/>
        <color rgb="FFFF0000"/>
        <rFont val="Arial"/>
        <family val="2"/>
      </rPr>
      <t>2024</t>
    </r>
    <r>
      <rPr>
        <sz val="9"/>
        <rFont val="Arial"/>
        <family val="2"/>
      </rPr>
      <t>. Límite 2034/2035. Con reiteración de donaciones a una misma entidad. Pendiente de aplicación en períodos futuros. [04975]</t>
    </r>
  </si>
  <si>
    <r>
      <t>Deducciones por donativos a entidades sin fines de lucro. Ley 49/2002. Donaciones de carácter general.</t>
    </r>
    <r>
      <rPr>
        <sz val="9"/>
        <color rgb="FFFF0000"/>
        <rFont val="Arial"/>
        <family val="2"/>
      </rPr>
      <t xml:space="preserve"> 2025(*)</t>
    </r>
    <r>
      <rPr>
        <sz val="9"/>
        <rFont val="Arial"/>
        <family val="2"/>
      </rPr>
      <t xml:space="preserve">. Límite </t>
    </r>
    <r>
      <rPr>
        <sz val="9"/>
        <color rgb="FFFF0000"/>
        <rFont val="Arial"/>
        <family val="2"/>
      </rPr>
      <t>2035/2036.</t>
    </r>
    <r>
      <rPr>
        <sz val="9"/>
        <rFont val="Arial"/>
        <family val="2"/>
      </rPr>
      <t xml:space="preserve"> Sin reiteración de donaciones a una misma entidad. Deducción pendiente/ generada [05156]</t>
    </r>
  </si>
  <si>
    <r>
      <t>Deducciones por donativos a entidades sin fines de lucro. Ley 49/2002. Donaciones de carácter general.</t>
    </r>
    <r>
      <rPr>
        <sz val="9"/>
        <color rgb="FFFF0000"/>
        <rFont val="Arial"/>
        <family val="2"/>
      </rPr>
      <t xml:space="preserve"> 2025(*)</t>
    </r>
    <r>
      <rPr>
        <sz val="9"/>
        <rFont val="Arial"/>
        <family val="2"/>
      </rPr>
      <t xml:space="preserve">. Límite </t>
    </r>
    <r>
      <rPr>
        <sz val="9"/>
        <color rgb="FFFF0000"/>
        <rFont val="Arial"/>
        <family val="2"/>
      </rPr>
      <t>2035/2036</t>
    </r>
    <r>
      <rPr>
        <sz val="9"/>
        <rFont val="Arial"/>
        <family val="2"/>
      </rPr>
      <t>. Sin reiteración de donaciones a una misma entidad. Aplicado en esta liquidación. [05157]</t>
    </r>
  </si>
  <si>
    <r>
      <t xml:space="preserve">Deducciones por donativos a entidades sin fines de lucro. Ley 49/2002. Donaciones de carácter general. </t>
    </r>
    <r>
      <rPr>
        <sz val="9"/>
        <color rgb="FFFF0000"/>
        <rFont val="Arial"/>
        <family val="2"/>
      </rPr>
      <t>2025(*)</t>
    </r>
    <r>
      <rPr>
        <sz val="9"/>
        <rFont val="Arial"/>
        <family val="2"/>
      </rPr>
      <t>. Límite</t>
    </r>
    <r>
      <rPr>
        <sz val="9"/>
        <color rgb="FFFF0000"/>
        <rFont val="Arial"/>
        <family val="2"/>
      </rPr>
      <t xml:space="preserve"> 2035/2036</t>
    </r>
    <r>
      <rPr>
        <sz val="9"/>
        <rFont val="Arial"/>
        <family val="2"/>
      </rPr>
      <t>. Sin reiteración de donaciones a una misma entidad. Pendiente de aplicación en períodos futuros. [05158]</t>
    </r>
  </si>
  <si>
    <r>
      <t xml:space="preserve">Deducciones por donativos a entidades sin fines de lucro. Ley 49/2002. Donaciones de carácter general. </t>
    </r>
    <r>
      <rPr>
        <sz val="9"/>
        <color rgb="FFFF0000"/>
        <rFont val="Arial"/>
        <family val="2"/>
      </rPr>
      <t>2025(*)</t>
    </r>
    <r>
      <rPr>
        <sz val="9"/>
        <rFont val="Arial"/>
        <family val="2"/>
      </rPr>
      <t>. Límite</t>
    </r>
    <r>
      <rPr>
        <sz val="9"/>
        <color rgb="FFFF0000"/>
        <rFont val="Arial"/>
        <family val="2"/>
      </rPr>
      <t xml:space="preserve"> 2035/2036</t>
    </r>
    <r>
      <rPr>
        <sz val="9"/>
        <rFont val="Arial"/>
        <family val="2"/>
      </rPr>
      <t>. Con reiteración de donaciones a una misma entidad. Deducción pendiente/ generada [05159]</t>
    </r>
  </si>
  <si>
    <r>
      <t xml:space="preserve">Deducciones por donativos a entidades sin fines de lucro. Ley 49/2002. Donaciones de carácter general. </t>
    </r>
    <r>
      <rPr>
        <sz val="9"/>
        <color rgb="FFFF0000"/>
        <rFont val="Arial"/>
        <family val="2"/>
      </rPr>
      <t>2025(*)</t>
    </r>
    <r>
      <rPr>
        <sz val="9"/>
        <rFont val="Arial"/>
        <family val="2"/>
      </rPr>
      <t xml:space="preserve">. Límite </t>
    </r>
    <r>
      <rPr>
        <sz val="9"/>
        <color rgb="FFFF0000"/>
        <rFont val="Arial"/>
        <family val="2"/>
      </rPr>
      <t>2035/2036</t>
    </r>
    <r>
      <rPr>
        <sz val="9"/>
        <rFont val="Arial"/>
        <family val="2"/>
      </rPr>
      <t>. Con reiteración de donaciones a una misma entidad. Aplicado en esta liquidación. [05185]</t>
    </r>
  </si>
  <si>
    <r>
      <t xml:space="preserve">Deducciones por donativos a entidades sin fines de lucro. Ley 49/2002. Donaciones de carácter general. </t>
    </r>
    <r>
      <rPr>
        <sz val="9"/>
        <color rgb="FFFF0000"/>
        <rFont val="Arial"/>
        <family val="2"/>
      </rPr>
      <t>2025(*)</t>
    </r>
    <r>
      <rPr>
        <sz val="9"/>
        <rFont val="Arial"/>
        <family val="2"/>
      </rPr>
      <t xml:space="preserve">. Límite </t>
    </r>
    <r>
      <rPr>
        <sz val="9"/>
        <color rgb="FFFF0000"/>
        <rFont val="Arial"/>
        <family val="2"/>
      </rPr>
      <t>2035/2036</t>
    </r>
    <r>
      <rPr>
        <sz val="9"/>
        <rFont val="Arial"/>
        <family val="2"/>
      </rPr>
      <t>. Con reiteración de donaciones a una misma entidad. Pendiente de aplicación en períodos futuros. [05186]</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</si>
  <si>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Límite año 2034/35. Deducción pendiente/ generada [04976]</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</si>
  <si>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Sin reiteración de donaciones a una misma entidad. Límite año 2034/35. Aplicado en esta liquidación. [04977]</t>
    </r>
  </si>
  <si>
    <r>
      <t>Deducciones por donativos a entidades sin fines de lucro. Ley 49/2002. Donaciones para actividades prioritarias de mecenazgo y otras con derecho a deducción incrementada.</t>
    </r>
    <r>
      <rPr>
        <sz val="9"/>
        <color rgb="FFFF0000"/>
        <rFont val="Arial"/>
        <family val="2"/>
      </rPr>
      <t>2024</t>
    </r>
    <r>
      <rPr>
        <sz val="9"/>
        <rFont val="Arial"/>
        <family val="2"/>
      </rPr>
      <t>. Sin reiteración de donaciones a una misma entidad. Límite año 2034/35. Pendiente de aplicación en períodos futuros. [04978]</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</si>
  <si>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Límite año 2034/35. Deducción pendiente/ generada [04979]</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</si>
  <si>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Límite año 2034/35. Aplicado en esta liquidación. [04980]</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</si>
  <si>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rFont val="Arial"/>
        <family val="2"/>
      </rPr>
      <t>. Con reiteración de donaciones a una misma entidad. Pendiente de aplicación en períodos futuros. [04981]</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</si>
  <si>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Deducción pendiente/ generada. [05458]</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</si>
  <si>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Aplicado en esta liquidación. [05459]</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</si>
  <si>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Pendiente de aplicación en períodos futuros. [05661]</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</si>
  <si>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Deducción pendiente/ generada. [05662]</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</si>
  <si>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Aplicado en esta liquidación. [05663]</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</si>
  <si>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Pendiente de aplicación en períodos futuros. [05664]</t>
    </r>
  </si>
  <si>
    <r>
      <t xml:space="preserve">Deducciones I + D + i excluidas de límite. Opción art. 39.2 LIS. </t>
    </r>
    <r>
      <rPr>
        <sz val="9"/>
        <color rgb="FFFF0000"/>
        <rFont val="Arial"/>
        <family val="2"/>
      </rPr>
      <t>2024</t>
    </r>
    <r>
      <rPr>
        <sz val="9"/>
        <rFont val="Arial"/>
        <family val="2"/>
      </rPr>
      <t>: Investigación y desarrollo (CTE). Deducción pendiente [04982]</t>
    </r>
  </si>
  <si>
    <r>
      <t>Deducciones I + D + i excluidas de límite. Opción art. 39.2 LIS.</t>
    </r>
    <r>
      <rPr>
        <sz val="9"/>
        <color rgb="FFFF0000"/>
        <rFont val="Arial"/>
        <family val="2"/>
      </rPr>
      <t xml:space="preserve"> 2024</t>
    </r>
    <r>
      <rPr>
        <sz val="9"/>
        <rFont val="Arial"/>
        <family val="2"/>
      </rPr>
      <t xml:space="preserve"> Investigación y desarrollo (CTE). Deducción reducida [04983]</t>
    </r>
  </si>
  <si>
    <r>
      <t xml:space="preserve">Deducciones I + D + i excluidas de límite. Opción art. 39.2 LIS. </t>
    </r>
    <r>
      <rPr>
        <sz val="9"/>
        <color rgb="FFFF0000"/>
        <rFont val="Arial"/>
        <family val="2"/>
      </rPr>
      <t>2024</t>
    </r>
    <r>
      <rPr>
        <sz val="9"/>
        <rFont val="Arial"/>
        <family val="2"/>
      </rPr>
      <t xml:space="preserve"> Investigación y desarrollo (CTE). Importe deducible en cuota [04984]</t>
    </r>
  </si>
  <si>
    <r>
      <t xml:space="preserve">Deducciones I + D + i excluidas de límite. Opción art. 39.2 LIS. </t>
    </r>
    <r>
      <rPr>
        <sz val="9"/>
        <color rgb="FFFF0000"/>
        <rFont val="Arial"/>
        <family val="2"/>
      </rPr>
      <t>2024</t>
    </r>
    <r>
      <rPr>
        <sz val="9"/>
        <rFont val="Arial"/>
        <family val="2"/>
      </rPr>
      <t xml:space="preserve"> Investigación y desarrollo (CTE). Abono por insuficiencia de cuota [04985]</t>
    </r>
  </si>
  <si>
    <r>
      <t xml:space="preserve">Deducciones I + D + i excluidas de límite. Opción art. 39.2 LIS. </t>
    </r>
    <r>
      <rPr>
        <sz val="9"/>
        <color rgb="FFFF0000"/>
        <rFont val="Arial"/>
        <family val="2"/>
      </rPr>
      <t>2024</t>
    </r>
    <r>
      <rPr>
        <sz val="9"/>
        <rFont val="Arial"/>
        <family val="2"/>
      </rPr>
      <t xml:space="preserve">  Innovación tecnológica (ITE). Deducción pendiente  [04986]</t>
    </r>
  </si>
  <si>
    <r>
      <t xml:space="preserve">Deducciones I + D + i excluidas de límite. Opción art. 39.2 LIS. </t>
    </r>
    <r>
      <rPr>
        <sz val="9"/>
        <color rgb="FFFF0000"/>
        <rFont val="Arial"/>
        <family val="2"/>
      </rPr>
      <t>2024</t>
    </r>
    <r>
      <rPr>
        <sz val="9"/>
        <rFont val="Arial"/>
        <family val="2"/>
      </rPr>
      <t xml:space="preserve">  Innovación tecnológica (ITE) . Deducción reducida [04987]</t>
    </r>
  </si>
  <si>
    <r>
      <t xml:space="preserve">Deducciones I + D + i excluidas de límite. Opción art. 39.2 LIS. </t>
    </r>
    <r>
      <rPr>
        <sz val="9"/>
        <color rgb="FFFF0000"/>
        <rFont val="Arial"/>
        <family val="2"/>
      </rPr>
      <t>2024</t>
    </r>
    <r>
      <rPr>
        <sz val="9"/>
        <rFont val="Arial"/>
        <family val="2"/>
      </rPr>
      <t xml:space="preserve">  Innovación tecnológica (ITE). Importe deducible en cuota  [04988]</t>
    </r>
  </si>
  <si>
    <r>
      <t>Deducciones I + D + i excluidas de límite. Opción art. 39.2 LIS.</t>
    </r>
    <r>
      <rPr>
        <sz val="9"/>
        <color rgb="FFFF0000"/>
        <rFont val="Arial"/>
        <family val="2"/>
      </rPr>
      <t xml:space="preserve"> 2024</t>
    </r>
    <r>
      <rPr>
        <sz val="9"/>
        <rFont val="Arial"/>
        <family val="2"/>
      </rPr>
      <t xml:space="preserve">  Innovación tecnológica (ITE). Abono por insuficiencia de cuota  [04992]</t>
    </r>
  </si>
  <si>
    <t>Deducciones I + D + i excluidas de límite. Opción art. 39.2 LIS.Total. Investigación y desarrollo (CTE). Deducción reducida [02868]</t>
  </si>
  <si>
    <r>
      <t xml:space="preserve"> Deducciones para incentivar determinadas actividades (Cap. IV Tít. VI y DT 24.3LIS). Ejercicio </t>
    </r>
    <r>
      <rPr>
        <sz val="9"/>
        <color rgb="FFFF0000"/>
        <rFont val="Arial"/>
        <family val="2"/>
      </rPr>
      <t>2024</t>
    </r>
    <r>
      <rPr>
        <sz val="9"/>
        <rFont val="Arial"/>
        <family val="2"/>
      </rPr>
      <t>: Suma de deducciones excepto I+D+i y TAP. Per. ant.: Deducc. pendiente [05001]</t>
    </r>
  </si>
  <si>
    <r>
      <t>Deducciones para incentivar determinadas actividades (Cap. IV Tít. VI y DT 24.3LIS). Ejercicio</t>
    </r>
    <r>
      <rPr>
        <sz val="9"/>
        <color rgb="FFFF0000"/>
        <rFont val="Arial"/>
        <family val="2"/>
      </rPr>
      <t xml:space="preserve"> 2024</t>
    </r>
    <r>
      <rPr>
        <sz val="9"/>
        <rFont val="Arial"/>
        <family val="2"/>
      </rPr>
      <t>: Suma de deducciones excepto I+D+i y TAP. Aplicado en esta liquidación   [05002]</t>
    </r>
  </si>
  <si>
    <r>
      <t xml:space="preserve"> Deducciones para incentivar determinadas actividades (Cap. IV Tít. VI y DT 24.3LIS). Ejercicio </t>
    </r>
    <r>
      <rPr>
        <sz val="9"/>
        <color rgb="FFFF0000"/>
        <rFont val="Arial"/>
        <family val="2"/>
      </rPr>
      <t>2024</t>
    </r>
    <r>
      <rPr>
        <sz val="9"/>
        <rFont val="Arial"/>
        <family val="2"/>
      </rPr>
      <t>: Suma de deducciones excepto I+D+i y TAP.Pendiente de aplicación en períodos futuros  [05003]</t>
    </r>
  </si>
  <si>
    <r>
      <t xml:space="preserve">Deducciones para incentivar determinadas actividades (Cap. IV Tít. VI y DT 24.3LIS). Ejercicio </t>
    </r>
    <r>
      <rPr>
        <sz val="9"/>
        <color rgb="FFFF0000"/>
        <rFont val="Arial"/>
        <family val="2"/>
      </rPr>
      <t>2024</t>
    </r>
    <r>
      <rPr>
        <sz val="9"/>
        <rFont val="Arial"/>
        <family val="2"/>
      </rPr>
      <t>: Investigación y desarrollo (CT). Per. ant.: Deducc. pendiente [05004]</t>
    </r>
  </si>
  <si>
    <r>
      <t xml:space="preserve"> Deducciones para incentivar determinadas actividades (Cap. IV Tít. VI y DT 24.3LIS). Ejercicio </t>
    </r>
    <r>
      <rPr>
        <sz val="9"/>
        <color rgb="FFFF0000"/>
        <rFont val="Arial"/>
        <family val="2"/>
      </rPr>
      <t>2024</t>
    </r>
    <r>
      <rPr>
        <sz val="9"/>
        <rFont val="Arial"/>
        <family val="2"/>
      </rPr>
      <t>: Investigación y desarrollo (CT). Aplicado en esta liquidación   [05005]</t>
    </r>
  </si>
  <si>
    <r>
      <t xml:space="preserve"> Deducciones para incentivar determinadas actividades (Cap. IV Tít. VI y DT 24.3LIS). Ejercicio </t>
    </r>
    <r>
      <rPr>
        <sz val="9"/>
        <color rgb="FFFF0000"/>
        <rFont val="Arial"/>
        <family val="2"/>
      </rPr>
      <t>2024</t>
    </r>
    <r>
      <rPr>
        <sz val="9"/>
        <rFont val="Arial"/>
        <family val="2"/>
      </rPr>
      <t>: Investigación y desarrollo (CT). Pendiente de aplicación en períodos futuros  [05006]</t>
    </r>
  </si>
  <si>
    <r>
      <t xml:space="preserve"> Deducciones para incentivar determinadas actividades (Cap. IV Tít. VI y DT 24.3LIS). Ejercicio </t>
    </r>
    <r>
      <rPr>
        <sz val="9"/>
        <color rgb="FFFF0000"/>
        <rFont val="Arial"/>
        <family val="2"/>
      </rPr>
      <t>2024</t>
    </r>
    <r>
      <rPr>
        <sz val="9"/>
        <rFont val="Arial"/>
        <family val="2"/>
      </rPr>
      <t>: Innovación tecnológica (IT). Per. ant.: Deducc. pendiente  [05007]</t>
    </r>
  </si>
  <si>
    <r>
      <t xml:space="preserve"> Deducciones para incentivar determinadas actividades (Cap. IV Tít. VI y DT 24.3LIS). Ejercicio </t>
    </r>
    <r>
      <rPr>
        <sz val="9"/>
        <color rgb="FFFF0000"/>
        <rFont val="Arial"/>
        <family val="2"/>
      </rPr>
      <t>2024</t>
    </r>
    <r>
      <rPr>
        <sz val="9"/>
        <rFont val="Arial"/>
        <family val="2"/>
      </rPr>
      <t>: Innovación tecnológica (IT). Aplicado en esta liquidación  [05008]</t>
    </r>
  </si>
  <si>
    <r>
      <t xml:space="preserve"> Deducciones para incentivar determinadas actividades (Cap. IV Tít. VI y DT 24.3LIS). Ejercicio </t>
    </r>
    <r>
      <rPr>
        <sz val="9"/>
        <color rgb="FFFF0000"/>
        <rFont val="Arial"/>
        <family val="2"/>
      </rPr>
      <t>2024</t>
    </r>
    <r>
      <rPr>
        <sz val="9"/>
        <rFont val="Arial"/>
        <family val="2"/>
      </rPr>
      <t>: Innovación tecnológica (IT). Pendiente de aplicación en períodos futuros [05090]</t>
    </r>
  </si>
  <si>
    <r>
      <t xml:space="preserve"> Deducciones para incentivar determinadas actividades (Cap. IV Tít. VI y DT 24.3LIS). Ejercicio </t>
    </r>
    <r>
      <rPr>
        <sz val="9"/>
        <color rgb="FFFF0000"/>
        <rFont val="Arial"/>
        <family val="2"/>
      </rPr>
      <t>2024</t>
    </r>
    <r>
      <rPr>
        <sz val="9"/>
        <rFont val="Arial"/>
        <family val="2"/>
      </rPr>
      <t>: Inversiones en territ. África Occidental y gastos de propaganda y publicidad (art. 27 bis Ley 19/1994) (TAP). Per. ant. Deducción pendiente [05091]</t>
    </r>
  </si>
  <si>
    <r>
      <t xml:space="preserve"> Deducciones para incentivar determinadas actividades (Cap. IV Tít. VI y DT 24.3LIS). Ejercicio </t>
    </r>
    <r>
      <rPr>
        <sz val="9"/>
        <color rgb="FFFF0000"/>
        <rFont val="Arial"/>
        <family val="2"/>
      </rPr>
      <t>2024</t>
    </r>
    <r>
      <rPr>
        <sz val="9"/>
        <rFont val="Arial"/>
        <family val="2"/>
      </rPr>
      <t>: Inversiones en territ. África Occidental y gastos de propaganda y publicidad (art. 27 bis Ley 19/1994) (TAP).Aplicado en esta liquidación  [05092]</t>
    </r>
  </si>
  <si>
    <r>
      <t xml:space="preserve"> Deducciones para incentivar determinadas actividades (Cap. IV Tít. VI y DT 24.3LIS). Ejercicio </t>
    </r>
    <r>
      <rPr>
        <sz val="9"/>
        <color rgb="FFFF0000"/>
        <rFont val="Arial"/>
        <family val="2"/>
      </rPr>
      <t>2024</t>
    </r>
    <r>
      <rPr>
        <sz val="9"/>
        <rFont val="Arial"/>
        <family val="2"/>
      </rPr>
      <t>: Inversiones en territ. África Occidental y gastos de propaganda y publicidad (art. 27 bis Ley 19/1994) (TAP). Pendiente de aplicación en períodos futuros [05093]</t>
    </r>
  </si>
  <si>
    <r>
      <t xml:space="preserve">Deducciones por donativos a entidades sin fines de lucro. Ley 49/2002. Donaciones de carácter general. </t>
    </r>
    <r>
      <rPr>
        <sz val="9"/>
        <color rgb="FFFF0000"/>
        <rFont val="Arial"/>
        <family val="2"/>
      </rPr>
      <t>2024</t>
    </r>
    <r>
      <rPr>
        <sz val="9"/>
        <rFont val="Arial"/>
        <family val="2"/>
      </rPr>
      <t>. Sin reiteración de donaciones a una misma entidad. Límite año 2034/35. Deducción pendiente/ generada [05126]</t>
    </r>
  </si>
  <si>
    <r>
      <t xml:space="preserve">Deducciones por donativos a entidades sin fines de lucro. Ley 49/2002. Donaciones de carácter general. </t>
    </r>
    <r>
      <rPr>
        <sz val="9"/>
        <color rgb="FFFF0000"/>
        <rFont val="Arial"/>
        <family val="2"/>
      </rPr>
      <t>2024</t>
    </r>
    <r>
      <rPr>
        <sz val="9"/>
        <rFont val="Arial"/>
        <family val="2"/>
      </rPr>
      <t>. Sin reiteración de donaciones a una misma entidad. Límite año 2034/35. Aplicado en esta liquidación. [05127]</t>
    </r>
  </si>
  <si>
    <r>
      <t xml:space="preserve">Deducciones por donativos a entidades sin fines de lucro. Ley 49/2002. Donaciones de carácter general. </t>
    </r>
    <r>
      <rPr>
        <sz val="9"/>
        <color rgb="FFFF0000"/>
        <rFont val="Arial"/>
        <family val="2"/>
      </rPr>
      <t>2024</t>
    </r>
    <r>
      <rPr>
        <sz val="9"/>
        <rFont val="Arial"/>
        <family val="2"/>
      </rPr>
      <t>. Sin reiteración de donaciones a una misma entidad. Límite año 2034/35. Pendiente de aplicación en períodos futuros. [05128]</t>
    </r>
  </si>
  <si>
    <r>
      <t xml:space="preserve">Deducciones por donativos a entidades sin fines de lucro. Ley 49/2002. Donaciones de carácter general. </t>
    </r>
    <r>
      <rPr>
        <sz val="9"/>
        <color rgb="FFFF0000"/>
        <rFont val="Arial"/>
        <family val="2"/>
      </rPr>
      <t>2024.</t>
    </r>
    <r>
      <rPr>
        <sz val="9"/>
        <rFont val="Arial"/>
        <family val="2"/>
      </rPr>
      <t xml:space="preserve"> Con reiteración de donaciones a una misma entidad. Límite año 2034/35. Deducción pendiente/ generada [05132]</t>
    </r>
  </si>
  <si>
    <r>
      <t xml:space="preserve">Deducciones por donativos a entidades sin fines de lucro. Ley 49/2002. Donaciones de carácter general. </t>
    </r>
    <r>
      <rPr>
        <sz val="9"/>
        <color rgb="FFFF0000"/>
        <rFont val="Arial"/>
        <family val="2"/>
      </rPr>
      <t>2024.</t>
    </r>
    <r>
      <rPr>
        <sz val="9"/>
        <rFont val="Arial"/>
        <family val="2"/>
      </rPr>
      <t xml:space="preserve"> Con reiteración de donaciones a una misma entidad. Límite año 2034/35. Aplicado en esta liquidación. [05133]</t>
    </r>
  </si>
  <si>
    <r>
      <t xml:space="preserve">Deducciones por donativos a entidades sin fines de lucro. Ley 49/2002. Donaciones de carácter general. </t>
    </r>
    <r>
      <rPr>
        <sz val="9"/>
        <color rgb="FFFF0000"/>
        <rFont val="Arial"/>
        <family val="2"/>
      </rPr>
      <t>2024</t>
    </r>
    <r>
      <rPr>
        <sz val="9"/>
        <rFont val="Arial"/>
        <family val="2"/>
      </rPr>
      <t>. Con reiteración de donaciones a una misma entidad. Límite año 2034/35. Pendiente de aplicación en períodos futuros. [05134]</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</si>
  <si>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Deducción pendiente/ generada. [06002]</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</si>
  <si>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Aplicado en esta liquidación. [06003]</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</si>
  <si>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sin reiteración de donaciones a una misma entidad. Pendiente de aplicación en períodos futuros. [06004]</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</si>
  <si>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Deducción pendiente/ generada. [06005]</t>
    </r>
  </si>
  <si>
    <r>
      <t xml:space="preserve">Deducciones por donativos a entidades sin fines de lucro. Ley 49/2002. Donaciones de carácter general. Subtotal donaciones 2015 a </t>
    </r>
    <r>
      <rPr>
        <sz val="9"/>
        <color rgb="FFFF0000"/>
        <rFont val="Arial"/>
        <family val="2"/>
      </rPr>
      <t>2025</t>
    </r>
    <r>
      <rPr>
        <sz val="9"/>
        <rFont val="Arial"/>
        <family val="2"/>
      </rPr>
      <t xml:space="preserve"> con reiteración de donaciones a una misma entidad. Aplicado en esta liquidación. [06006]</t>
    </r>
  </si>
  <si>
    <r>
      <t xml:space="preserve">Deducciones por donativos a entidades sin fines de lucro. Ley 49/2002. Donaciones de carácter general. Subtotal donaciones 2015 a </t>
    </r>
    <r>
      <rPr>
        <sz val="9"/>
        <color rgb="FFFF0000"/>
        <rFont val="Arial"/>
        <family val="2"/>
      </rPr>
      <t xml:space="preserve">2025 </t>
    </r>
    <r>
      <rPr>
        <sz val="9"/>
        <rFont val="Arial"/>
        <family val="2"/>
      </rPr>
      <t>con reiteración de donaciones a una misma entidad. Pendiente de aplicación en períodos futuros. [06007]</t>
    </r>
  </si>
  <si>
    <t>Deducciones por donativos a entidades sin fines de lucro. Ley 49/2002. Donaciones de carácter general. 2025(*). Sin reiteración de donaciones a una misma entidad. Límite año 2035/36. Deducción pendiente/ generada [05199]</t>
  </si>
  <si>
    <t>Deducciones por donativos a entidades sin fines de lucro. Ley 49/2002. Donaciones de carácter general. 2025(*). Sin reiteración de donaciones a una misma entidad. Límite año 2035/36. Aplicado en esta liquidación. [05200]</t>
  </si>
  <si>
    <t>Deducciones por donativos a entidades sin fines de lucro. Ley 49/2002. Donaciones de carácter general. 2025(*). Sin reiteración de donaciones a una misma entidad. Límite año 2035/36. Pendiente de aplicación en períodos futuros. [05344]</t>
  </si>
  <si>
    <t>Deducciones por donativos a entidades sin fines de lucro. Ley 49/2002. Donaciones de carácter general. 2025(*). Con reiteración de donaciones a una misma entidad. Límite año 2035/36. Deducción pendiente/ generada [05398]</t>
  </si>
  <si>
    <t>Deducciones por donativos a entidades sin fines de lucro. Ley 49/2002. Donaciones de carácter general. 2025(*). Con reiteración de donaciones a una misma entidad. Límite año 2035/36. Aplicado en esta liquidación. [05399]</t>
  </si>
  <si>
    <t>Deducciones por donativos a entidades sin fines de lucro. Ley 49/2002. Donaciones de carácter general. 2025(*). Con reiteración de donaciones a una misma entidad. Límite año 2035/36. Pendiente de aplicación en períodos futuros. [05405]</t>
  </si>
  <si>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color theme="1"/>
        <rFont val="Arial"/>
        <family val="2"/>
      </rPr>
      <t>. Sin reiteración de donaciones a una misma entidad. Límite año 2034/35. Deducción pendiente/ generada [05135]</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</si>
  <si>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color theme="1"/>
        <rFont val="Arial"/>
        <family val="2"/>
      </rPr>
      <t>. Sin reiteración de donaciones a una misma entidad. Límite año 2034/35. Aplicado en esta liquidación. [05136]</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</si>
  <si>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color theme="1"/>
        <rFont val="Arial"/>
        <family val="2"/>
      </rPr>
      <t>. Sin reiteración de donaciones a una misma entidad. Límite año 2034/35. Pendiente de aplicación en períodos futuros. [05137]</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</si>
  <si>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color theme="1"/>
        <rFont val="Arial"/>
        <family val="2"/>
      </rPr>
      <t>. Con reiteración de donaciones a una misma entidad. Límite año 2034/35. Deducción pendiente/ generada [05138]</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</si>
  <si>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color theme="1"/>
        <rFont val="Arial"/>
        <family val="2"/>
      </rPr>
      <t>. Con reiteración de donaciones a una misma entidad. Límite año 2034/35. Aplicado en esta liquidación. [05139]</t>
    </r>
  </si>
  <si>
    <r>
      <t xml:space="preserve">Deducciones por donativos a entidades sin fines de lucro. Ley 49/2002. Donaciones para actividades prioritarias de mecenazgo y otras con derecho a deducción incrementada. </t>
    </r>
    <r>
      <rPr>
        <sz val="9"/>
        <color rgb="FFFF0000"/>
        <rFont val="Arial"/>
        <family val="2"/>
      </rPr>
      <t>2024</t>
    </r>
    <r>
      <rPr>
        <sz val="9"/>
        <color theme="1"/>
        <rFont val="Arial"/>
        <family val="2"/>
      </rPr>
      <t>. Con reiteración de donaciones a una misma entidad. Límite año 2034/35. Pendiente de aplicación en períodos futuros. [05667]</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</si>
  <si>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Pendiente de aplicación en períodos futuros. [06234]</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</si>
  <si>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Aplicado en esta liquidación. [06129]</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</si>
  <si>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con reiteración de donaciones a una misma entidad. Deducción pendiente/ generada. [06128]</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</si>
  <si>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Pendiente de aplicación en períodos futuros. [06127]</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</si>
  <si>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Aplicado en esta liquidación. [06126]</t>
    </r>
  </si>
  <si>
    <r>
      <t xml:space="preserve">Deducciones por donativos a entidades sin fines de lucro. Ley 49/2002. Donaciones para actividades prioritarias de mecenazgo y otras con derecho a deducción incrementada. Subtotal donaciones 2015 a </t>
    </r>
    <r>
      <rPr>
        <sz val="9"/>
        <color rgb="FFFF0000"/>
        <rFont val="Arial"/>
        <family val="2"/>
      </rPr>
      <t>2025</t>
    </r>
    <r>
      <rPr>
        <sz val="9"/>
        <rFont val="Arial"/>
        <family val="2"/>
      </rPr>
      <t xml:space="preserve"> sin reiteración de donaciones a una misma entidad. Deducción pendiente/ generada. [06125]</t>
    </r>
  </si>
  <si>
    <r>
      <t xml:space="preserve">Deducciones I + D + i excluidas de límite. Opción art. 39.2 LIS. </t>
    </r>
    <r>
      <rPr>
        <sz val="9"/>
        <color rgb="FFFF0000"/>
        <rFont val="Arial"/>
        <family val="2"/>
      </rPr>
      <t>2024</t>
    </r>
    <r>
      <rPr>
        <sz val="9"/>
        <rFont val="Arial"/>
        <family val="2"/>
      </rPr>
      <t>: Investigación y desarrollo (CTE). Deducción pendiente [05668]</t>
    </r>
  </si>
  <si>
    <r>
      <t xml:space="preserve">Deducciones I + D + i excluidas de límite. Opción art. 39.2 LIS. </t>
    </r>
    <r>
      <rPr>
        <sz val="9"/>
        <color rgb="FFFF0000"/>
        <rFont val="Arial"/>
        <family val="2"/>
      </rPr>
      <t>2024</t>
    </r>
    <r>
      <rPr>
        <sz val="9"/>
        <rFont val="Arial"/>
        <family val="2"/>
      </rPr>
      <t xml:space="preserve"> Investigación y desarrollo (CTE). Deducción reducida [05669]</t>
    </r>
  </si>
  <si>
    <r>
      <t xml:space="preserve">Deducciones I + D + i excluidas de límite. Opción art. 39.2 LIS. </t>
    </r>
    <r>
      <rPr>
        <sz val="9"/>
        <color rgb="FFFF0000"/>
        <rFont val="Arial"/>
        <family val="2"/>
      </rPr>
      <t>2024</t>
    </r>
    <r>
      <rPr>
        <sz val="9"/>
        <rFont val="Arial"/>
        <family val="2"/>
      </rPr>
      <t xml:space="preserve"> Investigación y desarrollo (CTE). Importe deducible en cuota [05670]</t>
    </r>
  </si>
  <si>
    <r>
      <t xml:space="preserve">Deducciones I + D + i excluidas de límite. Opción art. 39.2 LIS. </t>
    </r>
    <r>
      <rPr>
        <sz val="9"/>
        <color rgb="FFFF0000"/>
        <rFont val="Arial"/>
        <family val="2"/>
      </rPr>
      <t>2024</t>
    </r>
    <r>
      <rPr>
        <sz val="9"/>
        <rFont val="Arial"/>
        <family val="2"/>
      </rPr>
      <t xml:space="preserve"> Investigación y desarrollo (CTE). Abono por insuficiencia de cuota [05671]</t>
    </r>
  </si>
  <si>
    <r>
      <t>Deducciones I + D + i excluidas de límite. Opción art. 39.2 LIS.</t>
    </r>
    <r>
      <rPr>
        <sz val="9"/>
        <color rgb="FFFF0000"/>
        <rFont val="Arial"/>
        <family val="2"/>
      </rPr>
      <t xml:space="preserve"> 2024</t>
    </r>
    <r>
      <rPr>
        <sz val="9"/>
        <rFont val="Arial"/>
        <family val="2"/>
      </rPr>
      <t xml:space="preserve">  Innovación tecnológica (ITE). Deducción pendiente  [05672]</t>
    </r>
  </si>
  <si>
    <r>
      <t xml:space="preserve">Deducciones I + D + i excluidas de límite. Opción art. 39.2 LIS. </t>
    </r>
    <r>
      <rPr>
        <sz val="9"/>
        <color rgb="FFFF0000"/>
        <rFont val="Arial"/>
        <family val="2"/>
      </rPr>
      <t>2024</t>
    </r>
    <r>
      <rPr>
        <sz val="9"/>
        <rFont val="Arial"/>
        <family val="2"/>
      </rPr>
      <t xml:space="preserve">  Innovación tecnológica (ITE) . Deducción reducida [05673]</t>
    </r>
  </si>
  <si>
    <r>
      <t xml:space="preserve">Deducciones I + D + i excluidas de límite. Opción art. 39.2 LIS. </t>
    </r>
    <r>
      <rPr>
        <sz val="9"/>
        <color rgb="FFFF0000"/>
        <rFont val="Arial"/>
        <family val="2"/>
      </rPr>
      <t>2024</t>
    </r>
    <r>
      <rPr>
        <sz val="9"/>
        <rFont val="Arial"/>
        <family val="2"/>
      </rPr>
      <t xml:space="preserve">  Innovación tecnológica (ITE). Importe deducible en cuota  [05674]</t>
    </r>
  </si>
  <si>
    <r>
      <t xml:space="preserve">Deducciones I + D + i excluidas de límite. Opción art. 39.2 LIS. </t>
    </r>
    <r>
      <rPr>
        <sz val="9"/>
        <color rgb="FFFF0000"/>
        <rFont val="Arial"/>
        <family val="2"/>
      </rPr>
      <t>2024</t>
    </r>
    <r>
      <rPr>
        <sz val="9"/>
        <rFont val="Arial"/>
        <family val="2"/>
      </rPr>
      <t xml:space="preserve">  Innovación tecnológica (ITE). Abono por insuficiencia de cuota  [05700]</t>
    </r>
  </si>
  <si>
    <r>
      <t>Deducción por reversión de medidas temporales (DT 37ª.1 LIS).</t>
    </r>
    <r>
      <rPr>
        <sz val="9"/>
        <color rgb="FFFF0000"/>
        <rFont val="Arial"/>
        <family val="2"/>
      </rPr>
      <t>2024</t>
    </r>
    <r>
      <rPr>
        <sz val="9"/>
        <rFont val="Arial"/>
        <family val="2"/>
      </rPr>
      <t>. Base de deducción [05701]</t>
    </r>
  </si>
  <si>
    <r>
      <t>Deducción por reversión de medidas temporales (DT 37ª.1 LIS).</t>
    </r>
    <r>
      <rPr>
        <sz val="9"/>
        <color rgb="FFFF0000"/>
        <rFont val="Arial"/>
        <family val="2"/>
      </rPr>
      <t>2024</t>
    </r>
    <r>
      <rPr>
        <sz val="9"/>
        <rFont val="Arial"/>
        <family val="2"/>
      </rPr>
      <t>.Importe generado/pendiente al principio del periodo [05702]</t>
    </r>
  </si>
  <si>
    <r>
      <t>Deducción por reversión de medidas temporales (DT 37ª.1 LIS).</t>
    </r>
    <r>
      <rPr>
        <sz val="9"/>
        <color rgb="FFFF0000"/>
        <rFont val="Arial"/>
        <family val="2"/>
      </rPr>
      <t>2024</t>
    </r>
    <r>
      <rPr>
        <sz val="9"/>
        <rFont val="Arial"/>
        <family val="2"/>
      </rPr>
      <t>.Importe aplicado [05703]</t>
    </r>
  </si>
  <si>
    <r>
      <t>Deducción por reversión de medidas temporales (DT 37ª.1 LIS).</t>
    </r>
    <r>
      <rPr>
        <sz val="9"/>
        <color rgb="FFFF0000"/>
        <rFont val="Arial"/>
        <family val="2"/>
      </rPr>
      <t>2024</t>
    </r>
    <r>
      <rPr>
        <sz val="9"/>
        <rFont val="Arial"/>
        <family val="2"/>
      </rPr>
      <t>.Importe pendiente [05704]</t>
    </r>
  </si>
  <si>
    <r>
      <t xml:space="preserve">Deducción por reversión de medidas temporales (DT 37ª.2 LIS). </t>
    </r>
    <r>
      <rPr>
        <sz val="9"/>
        <color rgb="FFFF0000"/>
        <rFont val="Arial"/>
        <family val="2"/>
      </rPr>
      <t>2024</t>
    </r>
    <r>
      <rPr>
        <sz val="9"/>
        <rFont val="Arial"/>
        <family val="2"/>
      </rPr>
      <t>. Base de deducción [05705]</t>
    </r>
  </si>
  <si>
    <r>
      <t xml:space="preserve">Deducción por reversión de medidas temporales (DT 37ª.2 LIS). </t>
    </r>
    <r>
      <rPr>
        <sz val="9"/>
        <color rgb="FFFF0000"/>
        <rFont val="Arial"/>
        <family val="2"/>
      </rPr>
      <t>2024</t>
    </r>
    <r>
      <rPr>
        <sz val="9"/>
        <rFont val="Arial"/>
        <family val="2"/>
      </rPr>
      <t>. Importe aplicado [05707]</t>
    </r>
  </si>
  <si>
    <r>
      <t>Deducción por reversión de medidas temporales (DT 37ª.2 LIS) .</t>
    </r>
    <r>
      <rPr>
        <sz val="9"/>
        <color rgb="FFFF0000"/>
        <rFont val="Arial"/>
        <family val="2"/>
      </rPr>
      <t>2024</t>
    </r>
    <r>
      <rPr>
        <sz val="9"/>
        <rFont val="Arial"/>
        <family val="2"/>
      </rPr>
      <t>. Importe generado/pendiente al principio del periodo [05706]</t>
    </r>
  </si>
  <si>
    <r>
      <t xml:space="preserve">Deducción por reversión de medidas temporales (DT 37ª.2 LIS). </t>
    </r>
    <r>
      <rPr>
        <sz val="9"/>
        <color rgb="FFFF0000"/>
        <rFont val="Arial"/>
        <family val="2"/>
      </rPr>
      <t>2024</t>
    </r>
    <r>
      <rPr>
        <sz val="9"/>
        <rFont val="Arial"/>
        <family val="2"/>
      </rPr>
      <t xml:space="preserve"> .Importe pendiente [05734]</t>
    </r>
  </si>
  <si>
    <t>NOTA 1: Nº de grupo es obligatorio</t>
  </si>
  <si>
    <r>
      <rPr>
        <sz val="9"/>
        <color rgb="FFFF0000"/>
        <rFont val="Arial"/>
        <family val="2"/>
      </rPr>
      <t>NOTA 1</t>
    </r>
    <r>
      <rPr>
        <sz val="9"/>
        <rFont val="Arial"/>
        <family val="2"/>
      </rPr>
      <t xml:space="preserve">
</t>
    </r>
  </si>
  <si>
    <t>NOTA: El NIF es obligatorio</t>
  </si>
  <si>
    <t>Versión 0.2</t>
  </si>
  <si>
    <t>[0= no 1=si]</t>
  </si>
  <si>
    <t>Si es un grupo fiscal cuyo importe neto de la cifra de negocios durante los 12 meses anteriores a la fecha en que se inicie el período impositivo al que corresponda esta reducción es inferior a 1 millón de euros, marque con una X esta casilla</t>
  </si>
  <si>
    <t>Activos por impuesto diferido (AID). Art. 130 LIS. AID pendientes de aplicación a principio del período. Con derecho a conversión en crédito exigible por exceso cuota en otros períodos iniciados a partir de 2016  (art. 130.1 y 6 b) LIS). Ejercicio de generación 2025(*) [00602]</t>
  </si>
  <si>
    <t>Exceso cuota líquida positiva (art. 130.1 y DT 33ª.4 LIS). Exceso cuota líquida positiva pendiente de aplicación en períodos futuros. 2025.  [01106]</t>
  </si>
  <si>
    <t>Activos por impuesto diferido (AID). Art 130 LIS. AID pendientes de aplicación en períodos futuros. Con derecho a conversión en crédito exigible por exceso cuota en otros períodos iniciados a partir de 2016 (art. 130.1 y 6 b) LIS) 2020. [00788]</t>
  </si>
  <si>
    <t>Régimen especial de buques y empresas navieras en Canarias: desglose de la compensación de bases imponibles negativas de las entidades en períodos anteriores a su incorporación al grupo, pendientes de compensaciónCompensación de base imponible resto actividades año 2025(*) .Aplicado en esta liquidación [01819]</t>
  </si>
  <si>
    <t>Deducciones para incentivar determinadas actividades (Cap. IV Tít VI, DT 24.3 LIS y art. 27.3 primero Ley 49 / 2002).  Ejercicio 2019. Inversiones en terrrit. África occcidental y gastos de propaganda y publicidad (art. 27 bis Ley 19 / 1994) (TAP). Aplicado en esta liquidación [01764]</t>
  </si>
  <si>
    <t>Deducciones doble imposición internacional LIS. DI internacional períodos anteriores. DI internacional 2025(*). Aplicado en  esta liquidación [01603]</t>
  </si>
  <si>
    <t>Activos por impuesto diferido (AID). DT 33ª y DA 13ª LIS. Importe total AID pendientes de aplicación a principio del período (DT 33ª.1 y 6 a) LIS)(*). Ejercicio de generación. 2008 a 2015. [00106]</t>
  </si>
  <si>
    <t>Activos por impuesto diferido (AID). DT 33ª y DA 13ª LIS. Importe total AID pendientes de aplicación a principio del período (DT 33ª.1 y 6 a) LIS)(*). Ejercicio de generación.Total. [01277]</t>
  </si>
  <si>
    <t>Deducciones doble imposición interna (DT 23ª.1 LIS). DI interna ejerc. anteriores: DI interna 2021. Deducción pendiente [04520]</t>
  </si>
  <si>
    <t>DEDUCCIONES POR DOBLE IMPOSICIÓN INTERNACIONAL RDLEG 4/2004. Pendiente de aplicación en periodos futuros. Ejercicio de generación 2014 [02309]</t>
  </si>
  <si>
    <t>Deducciones por doble imposición internacional RDLeg. 4/2004. Ejercicio de generación 2005. Tipo gravamen período generación [00474]</t>
  </si>
  <si>
    <t>Total períodos anteriores. Aplicado en esta liquidación  [06309]</t>
  </si>
  <si>
    <t>Total períodos anteriores. Pendiente de aplicación en periodos futuros [06310]</t>
  </si>
  <si>
    <t>Total períodos anteriores). Per. ant. Deducción pendiente  [06308]</t>
  </si>
  <si>
    <t xml:space="preserve"> Deducciones para incentivar determinadas actividades (Cap. IV Tít. VI y DT 24.3LIS). Ejercicio 2022: Innovación tecnológica (IT) Aplicado en esta liquidación  [07504]</t>
  </si>
  <si>
    <t xml:space="preserve"> Deducciones para incentivar determinadas actividades (Cap. IV Tít. VI y DT 24.3LIS). Ejercicio2022: Inversiones en territ. África Occidental y gastos de propaganda y publicidad (art. 27 bis Ley 19/1994) (TAP).Aplicado en esta liquidación  [07656]</t>
  </si>
  <si>
    <t>Deducciones I + D + i excluidas de límite. Opción art. 39.2 LIS. 2025(*)  Innovación tecnológica (ITE). Importe deducible en cuota  [04351]</t>
  </si>
  <si>
    <t>Deducciones pendientes de aplicación generadas por un grupo previo asumidas por la entidad integrante del mismo al incorporarse al grupo (art. 74.3 g) LIS).Total:Deducciones por producciones cinematográficas extranjeras (art. 36.2 LIS) Deducción pendiente/generada. [07550]</t>
  </si>
  <si>
    <t>Deducciones pendientes de aplicación generadas por un grupo previo asumidas por la entidad integrante del mismo al incorporarse al grupo (art. 74.3 g) LIS).Total:Deducciones por producciones cinematográficas extranjeras (art. 36.2 LIS). Aplicado en esta liquidación. [07551]</t>
  </si>
  <si>
    <t>Deducciones pendientes de aplicación generadas por un grupo previo asumidas por la entidad integrante del mismo al incorporarse al grupo (art. 74.3 g) LIS).Total:Deducciones por producciones cinematográficas extranjeras (art. 36.2 LIS) Importe abonado por insuficiencia de cuota [07552]</t>
  </si>
  <si>
    <t>Deducciones pendientes de aplicación generadas por un grupo previo asumidas por la entidad integrante del mismo al incorporarse al grupo (art. 74.3 g) LIS).Total: Deducciones por producciones cinematográficas extranjeras (art. 36.2 LIS) Pendiente de aplicación en periodos futuros. [07553]</t>
  </si>
  <si>
    <t>Deducciones pendientes de aplicación generadas por un grupo previo asumidas por la entidad integrante del mismo al incorporarse al grupo (art. 74.3 g) LIS).Ejercicio 2025(*): Deducciones por producciones cinematográficas extranjeras (art. 36.2 LIS) Pendiente de aplicación en periodos futuros. [04750]</t>
  </si>
  <si>
    <t>Deducciones pendientes de aplicación generadas por un grupo previo asumidas por la entidad integrante del mismo al incorporarse al grupo (art. 74.3 g) LIS).Ejercicio 2025(*) :Deducciones por producciones cinematográficas extranjeras (art. 36.2 LIS) Importe abonado por insuficiencia de cuota [04747]</t>
  </si>
  <si>
    <t>Deducciones pendientes de aplicación generadas por un grupo previo asumidas por la entidad integrante del mismo al incorporarse al grupo (art. 74.3 g) LIS).Ejercicio 2025(*): Deducciones por producciones cinematográficas extranjeras (art. 36.2 LIS). Aplicado en esta liquidación. [04746]</t>
  </si>
  <si>
    <t>Deducciones pendientes de aplicación generadas por un grupo previo asumidas por la entidad integrante del mismo al incorporarse al grupo (art. 74.3 g) LIS).Ejercicio 2025(*): Deducciones por producciones cinematográficas extranjeras (art. 36.2 LIS) Deducción pendiente/generada. [04745]</t>
  </si>
  <si>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Deducciones por producciones cinematográficas extranjeras (art. 36.2 LIS) Pendiente de aplicación en periodos futuros. [05125]</t>
    </r>
  </si>
  <si>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xml:space="preserve"> :Deducciones por producciones cinematográficas extranjeras (art. 36.2 LIS) Importe abonado por insuficiencia de cuota [05124]</t>
    </r>
  </si>
  <si>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Deducciones por producciones cinematográficas extranjeras (art. 36.2 LIS). Aplicado en esta liquidación. [05123]</t>
    </r>
  </si>
  <si>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Deducciones por producciones cinematográficas extranjeras (art. 36.2 LIS) Deducción pendiente/generada. [05097]</t>
    </r>
  </si>
  <si>
    <t>Deducciones pendientes de aplicación generadas por un grupo previo asumidas por la entidad integrante del mismo al incorporarse al grupo (art. 74.3 g) LIS).Ejercicio 2023 : Deducciones por producciones cinematográficas extranjeras (art. 36.2 LIS) Pendiente de aplicación en periodos futuros. [07915]</t>
  </si>
  <si>
    <t>Deducciones pendientes de aplicación generadas por un grupo previo asumidas por la entidad integrante del mismo al incorporarse al grupo (art. 74.3 g) LIS).Ejercicio 2020:Deducción por inversiones y gastos realizados por las autoridades portuarias (art. 38 bis LIS). Deducción pendiente/generada. [07506]</t>
  </si>
  <si>
    <t>Deducciones pendientes de aplicación generadas por un grupo previo asumidas por la entidad integrante del mismo al incorporarse al grupo (art. 74.3 g) LIS).Ejercicio 2020:Deducción por inversiones y gastos realizados por las autoridades portuarias (art. 38 bis LIS). Aplicado en esta liquidación. [07507]</t>
  </si>
  <si>
    <t>Deducciones pendientes de aplicación generadas por un grupo previo asumidas por la entidad integrante del mismo al incorporarse al grupo (art. 74.3 g) LIS).Ejercicio 2021:Deducción por inversiones y gastos realizados por las autoridades portuarias (art. 38 bis LIS). Deducción pendiente/generada. [07509]</t>
  </si>
  <si>
    <t>Deducciones pendientes de aplicación generadas por un grupo previo asumidas por la entidad integrante del mismo al incorporarse al grupo (art. 74.3 g) LIS).Ejercicio 2021:Deducción por inversiones y gastos realizados por las autoridades portuarias (art. 38 bis LIS). Aplicado en esta liquidación. [07510]</t>
  </si>
  <si>
    <t>Deducciones pendientes de aplicación generadas por un grupo previo asumidas por la entidad integrante del mismo al incorporarse al grupo (art. 74.3 g) LIS).Ejercicio 2020:Deducción por inversiones y gastos realizados por las autoridades portuarias (art. 38 bis LIS). Pendiente de aplicación en periodos futuros. [07508]</t>
  </si>
  <si>
    <t>Deducciones pendientes de aplicación generadas por un grupo previo asumidas por la entidad integrante del mismo al incorporarse al grupo (art. 74.3 g) LIS).Ejercicio 2021:Deducción por inversiones y gastos realizados por las autoridades portuarias (art. 38 bis LIS). Pendiente de aplicación en periodos futuros. [07511]</t>
  </si>
  <si>
    <t>Deducciones pendientes de aplicación generadas por un grupo previo asumidas por la entidad integrante del mismo al incorporarse al grupo (art. 74.3 g) LIS).Ejercicio 2022:Deducción por inversiones y gastos realizados por las autoridades portuarias (art. 38 bis LIS). Deducción pendiente/generada. [07512]</t>
  </si>
  <si>
    <t>Deducciones pendientes de aplicación generadas por un grupo previo asumidas por la entidad integrante del mismo al incorporarse al grupo (art. 74.3 g) LIS).Ejercicio 2022:Deducción por inversiones y gastos realizados por las autoridades portuarias (art. 38 bis LIS). Aplicado en esta liquidación. [07513]</t>
  </si>
  <si>
    <t>Deducciones pendientes de aplicación generadas por un grupo previo asumidas por la entidad integrante del mismo al incorporarse al grupo (art. 74.3 g) LIS).Ejercicio 2022:Deducción por inversiones y gastos realizados por las autoridades portuarias (art. 38 bis LIS). Pendiente de aplicación en periodos futuros. [07514]</t>
  </si>
  <si>
    <t>Deducciones pendientes de aplicación generadas por un grupo previo asumidas por la entidad integrante del mismo al incorporarse al grupo (art. 74.3 g) LIS).Ejercicio 2023: Deducción por inversiones y gastos realizados por las autoridades portuarias (art. 38 bis LIS). Deducción pendiente/generada. [07909]</t>
  </si>
  <si>
    <t>Deducciones pendientes de aplicación generadas por un grupo previo asumidas por la entidad integrante del mismo al incorporarse al grupo (art. 74.3 g) LIS).Ejercicio 2023. :Deducción por inversiones y gastos realizados por las autoridades portuarias (art. 38 bis LIS). Aplicado en esta liquidación. [07910]</t>
  </si>
  <si>
    <t>Deducciones pendientes de aplicación generadas por un grupo previo asumidas por la entidad integrante del mismo al incorporarse al grupo (art. 74.3 g) LIS).Ejercicio 2023. :Deducción por inversiones y gastos realizados por las autoridades portuarias (art. 38 bis LIS). Pendiente de aplicación en periodos futuros. [07911]</t>
  </si>
  <si>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Deducción por inversiones y gastos realizados por las autoridades portuarias (art. 38 bis LIS). Deducción pendiente/generada. [05094]</t>
    </r>
  </si>
  <si>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Deducción por inversiones y gastos realizados por las autoridades portuarias (art. 38 bis LIS). Aplicado en esta liquidación. [05095]</t>
    </r>
  </si>
  <si>
    <r>
      <t xml:space="preserve">Deducciones pendientes de aplicación generadas por un grupo previo asumidas por la entidad integrante del mismo al incorporarse al grupo (art. 74.3 g) LIS).Ejercicio </t>
    </r>
    <r>
      <rPr>
        <sz val="9"/>
        <color rgb="FFFF0000"/>
        <rFont val="Arial"/>
        <family val="2"/>
      </rPr>
      <t>2024</t>
    </r>
    <r>
      <rPr>
        <sz val="9"/>
        <rFont val="Arial"/>
        <family val="2"/>
      </rPr>
      <t>: Deducción por inversiones y gastos realizados por las autoridades portuarias (art. 38 bis LIS). Pendiente de aplicación en periodos futuros. [05096]</t>
    </r>
  </si>
  <si>
    <t>Deducciones pendientes de aplicación generadas por un grupo previo asumidas por la entidad integrante del mismo al incorporarse al grupo (art. 74.3 g) LIS).Ejercicio 2025(*): Deducción por inversiones y gastos realizados por las autoridades portuarias (art. 38 bis LIS). Deducción pendiente/generada. [04725]</t>
  </si>
  <si>
    <t>Deducciones pendientes de aplicación generadas por un grupo previo asumidas por la entidad integrante del mismo al incorporarse al grupo (art. 74.3 g) LIS).Ejercicio 2025(*): Deducción por inversiones y gastos realizados por las autoridades portuarias (art. 38 bis LIS). Aplicado en esta liquidación. [04726]</t>
  </si>
  <si>
    <t>Deducciones pendientes de aplicación generadas por un grupo previo asumidas por la entidad integrante del mismo al incorporarse al grupo (art. 74.3 g) LIS).Ejercicio 2025(*): Deducción por inversiones y gastos realizados por las autoridades portuarias (art. 38 bis LIS). Pendiente de aplicación en periodos futuros. [04727]</t>
  </si>
  <si>
    <t>Deducciones pendientes de aplicación generadas por un grupo previo asumidas por la entidad integrante del mismo al incorporarse al grupo (art. 74.3 g) LIS).Total:Deducción por inversiones y gastos realizados por las autoridades portuarias (art. 38 bis LIS). Deducción pendiente/generada. [07515]</t>
  </si>
  <si>
    <t>Deducciones pendientes de aplicación generadas por un grupo previo asumidas por la entidad integrante del mismo al incorporarse al grupo (art. 74.3 g) LIS).Total:Deducción por inversiones y gastos realizados por las autoridades portuarias (art. 38 bis LIS). Aplicado en esta liquidación. [07516]</t>
  </si>
  <si>
    <t>Deducciones pendientes de aplicación generadas por un grupo previo asumidas por la entidad integrante del mismo al incorporarse al grupo (art. 74.3 g) LIS).Total: Deducción por inversiones y gastos realizados por las autoridades portuarias (art. 38 bis LIS). Pendiente de aplicación en periodos futuros. [07517]</t>
  </si>
  <si>
    <t>Deducciones pendientes de aplicación generadas por un grupo previo asumidas por la entidad integrante del mismo al incorporarse al grupo (art. 74.3 g) LIS).Ejercicio 2015:Deducciones por producciones cinematográficas extranjeras (art. 36.2 LIS) Deducción pendiente/generada. [07518]</t>
  </si>
  <si>
    <t>Deducciones pendientes de aplicación generadas por un grupo previo asumidas por la entidad integrante del mismo al incorporarse al grupo (art. 74.3 g) LIS).Ejercicio 2015:Deducciones por producciones cinematográficas extranjeras (art. 36.2 LIS). Aplicado en esta liquidación. [07519]</t>
  </si>
  <si>
    <t>Deducciones pendientes de aplicación generadas por un grupo previo asumidas por la entidad integrante del mismo al incorporarse al grupo (art. 74.3 g) LIS).Ejercicio 2015:Deducciones por producciones cinematográficas extranjeras (art. 36.2 LIS) Importe abonado por insuficiencia de cuota [07520]</t>
  </si>
  <si>
    <t>Deducciones pendientes de aplicación generadas por un grupo previo asumidas por la entidad integrante del mismo al incorporarse al grupo (art. 74.3 g) LIS).Ejercicio 2015: Deducciones por producciones cinematográficas extranjeras (art. 36.2 LIS) Pendiente de aplicación en periodos futuros. [07521]</t>
  </si>
  <si>
    <t>Deducciones pendientes de aplicación generadas por un grupo previo asumidas por la entidad integrante del mismo al incorporarse al grupo (art. 74.3 g) LIS).Ejercicio 2016:Deducciones por producciones cinematográficas extranjeras (art. 36.2 LIS) Deducción pendiente/generada. [07522]</t>
  </si>
  <si>
    <t>Deducciones pendientes de aplicación generadas por un grupo previo asumidas por la entidad integrante del mismo al incorporarse al grupo (art. 74.3 g) LIS).Ejercicio 2016:Deducciones por producciones cinematográficas extranjeras (art. 36.2 LIS). Aplicado en esta liquidación. [07523]</t>
  </si>
  <si>
    <t>Deducciones pendientes de aplicación generadas por un grupo previo asumidas por la entidad integrante del mismo al incorporarse al grupo (art. 74.3 g) LIS).Ejercicio 2016:Deducciones por producciones cinematográficas extranjeras (art. 36.2 LIS) Importe abonado por insuficiencia de cuota [07524]</t>
  </si>
  <si>
    <t>Deducciones pendientes de aplicación generadas por un grupo previo asumidas por la entidad integrante del mismo al incorporarse al grupo (art. 74.3 g) LIS).Ejercicio 2016: Deducciones por producciones cinematográficas extranjeras (art. 36.2 LIS) Pendiente de aplicación en periodos futuros. [07525]</t>
  </si>
  <si>
    <t>Deducciones pendientes de aplicación generadas por un grupo previo asumidas por la entidad integrante del mismo al incorporarse al grupo (art. 74.3 g) LIS).Ejercicio 2017:Deducciones por producciones cinematográficas extranjeras (art. 36.2 LIS) Deducción pendiente/generada. [07526]</t>
  </si>
  <si>
    <t>Deducciones pendientes de aplicación generadas por un grupo previo asumidas por la entidad integrante del mismo al incorporarse al grupo (art. 74.3 g) LIS).Ejercicio 2017:Deducciones por producciones cinematográficas extranjeras (art. 36.2 LIS). Aplicado en esta liquidación. [07527]</t>
  </si>
  <si>
    <t>Deducciones pendientes de aplicación generadas por un grupo previo asumidas por la entidad integrante del mismo al incorporarse al grupo (art. 74.3 g) LIS).Ejercicio 2017:Deducciones por producciones cinematográficas extranjeras (art. 36.2 LIS) Importe abonado por insuficiencia de cuota [07528]</t>
  </si>
  <si>
    <t>Deducciones pendientes de aplicación generadas por un grupo previo asumidas por la entidad integrante del mismo al incorporarse al grupo (art. 74.3 g) LIS).Ejercicio 2017: Deducciones por producciones cinematográficas extranjeras (art. 36.2 LIS) Pendiente de aplicación en periodos futuros. [07529]</t>
  </si>
  <si>
    <t>Deducciones pendientes de aplicación generadas por un grupo previo asumidas por la entidad integrante del mismo al incorporarse al grupo (art. 74.3 g) LIS).Ejercicio 2018:Deducciones por producciones cinematográficas extranjeras (art. 36.2 LIS) Deducción pendiente/generada. [07530]</t>
  </si>
  <si>
    <t>Deducciones pendientes de aplicación generadas por un grupo previo asumidas por la entidad integrante del mismo al incorporarse al grupo (art. 74.3 g) LIS).Ejercicio 2018:Deducciones por producciones cinematográficas extranjeras (art. 36.2 LIS). Aplicado en esta liquidación. [07531]</t>
  </si>
  <si>
    <t>Deducciones pendientes de aplicación generadas por un grupo previo asumidas por la entidad integrante del mismo al incorporarse al grupo (art. 74.3 g) LIS).Ejercicio 2018:Deducciones por producciones cinematográficas extranjeras (art. 36.2 LIS) Importe abonado por insuficiencia de cuota [07532]</t>
  </si>
  <si>
    <t>Deducciones pendientes de aplicación generadas por un grupo previo asumidas por la entidad integrante del mismo al incorporarse al grupo (art. 74.3 g) LIS).Ejercicio 2018: Deducciones por producciones cinematográficas extranjeras (art. 36.2 LIS) Pendiente de aplicación en periodos futuros. [07533]</t>
  </si>
  <si>
    <t>Deducciones pendientes de aplicación generadas por un grupo previo asumidas por la entidad integrante del mismo al incorporarse al grupo (art. 74.3 g) LIS).Ejercicio 2019:Deducciones por producciones cinematográficas extranjeras (art. 36.2 LIS) Deducción pendiente/generada. [07534]</t>
  </si>
  <si>
    <t>Deducciones pendientes de aplicación generadas por un grupo previo asumidas por la entidad integrante del mismo al incorporarse al grupo (art. 74.3 g) LIS).Ejercicio 2019:Deducciones por producciones cinematográficas extranjeras (art. 36.2 LIS). Aplicado en esta liquidación. [07535]</t>
  </si>
  <si>
    <t>Deducciones pendientes de aplicación generadas por un grupo previo asumidas por la entidad integrante del mismo al incorporarse al grupo (art. 74.3 g) LIS).Ejercicio 2019:Deducciones por producciones cinematográficas extranjeras (art. 36.2 LIS) Importe abonado por insuficiencia de cuota [07536]</t>
  </si>
  <si>
    <t>Deducciones pendientes de aplicación generadas por un grupo previo asumidas por la entidad integrante del mismo al incorporarse al grupo (art. 74.3 g) LIS).Ejercicio 2019: Deducciones por producciones cinematográficas extranjeras (art. 36.2 LIS) Pendiente de aplicación en periodos futuros. [07537]</t>
  </si>
  <si>
    <t>Deducciones pendientes de aplicación generadas por un grupo previo asumidas por la entidad integrante del mismo al incorporarse al grupo (art. 74.3 g) LIS).Ejercicio 2020:Deducciones por producciones cinematográficas extranjeras (art. 36.2 LIS) Deducción pendiente/generada. [07538]</t>
  </si>
  <si>
    <t>Deducciones pendientes de aplicación generadas por un grupo previo asumidas por la entidad integrante del mismo al incorporarse al grupo (art. 74.3 g) LIS).Ejercicio 2020:Deducciones por producciones cinematográficas extranjeras (art. 36.2 LIS). Aplicado en esta liquidación. [07539]</t>
  </si>
  <si>
    <t>Deducciones pendientes de aplicación generadas por un grupo previo asumidas por la entidad integrante del mismo al incorporarse al grupo (art. 74.3 g) LIS).Ejercicio 2020:Deducciones por producciones cinematográficas extranjeras (art. 36.2 LIS) Importe abonado por insuficiencia de cuota [07540]</t>
  </si>
  <si>
    <t>Deducciones pendientes de aplicación generadas por un grupo previo asumidas por la entidad integrante del mismo al incorporarse al grupo (art. 74.3 g) LIS).Ejercicio 2020: Deducciones por producciones cinematográficas extranjeras (art. 36.2 LIS) Pendiente de aplicación en periodos futuros. [07541]</t>
  </si>
  <si>
    <t>Deducciones pendientes de aplicación generadas por un grupo previo asumidas por la entidad integrante del mismo al incorporarse al grupo (art. 74.3 g) LIS).Ejercicio 2021:Deducciones por producciones cinematográficas extranjeras (art. 36.2 LIS) Deducción pendiente/generada. [07542]</t>
  </si>
  <si>
    <t>Deducciones pendientes de aplicación generadas por un grupo previo asumidas por la entidad integrante del mismo al incorporarse al grupo (art. 74.3 g) LIS).Ejercicio 2021:Deducciones por producciones cinematográficas extranjeras (art. 36.2 LIS). Aplicado en esta liquidación. [07543]</t>
  </si>
  <si>
    <t>Deducciones pendientes de aplicación generadas por un grupo previo asumidas por la entidad integrante del mismo al incorporarse al grupo (art. 74.3 g) LIS).Ejercicio 2021:Deducciones por producciones cinematográficas extranjeras (art. 36.2 LIS) Importe abonado por insuficiencia de cuota [07544]</t>
  </si>
  <si>
    <t>Deducciones pendientes de aplicación generadas por un grupo previo asumidas por la entidad integrante del mismo al incorporarse al grupo (art. 74.3 g) LIS).Ejercicio 2021: Deducciones por producciones cinematográficas extranjeras (art. 36.2 LIS) Pendiente de aplicación en periodos futuros. [07545]</t>
  </si>
  <si>
    <t>Deducciones pendientes de aplicación generadas por un grupo previo asumidas por la entidad integrante del mismo al incorporarse al grupo (art. 74.3 g) LIS).Ejercicio 2022:Deducciones por producciones cinematográficas extranjeras (art. 36.2 LIS) Deducción pendiente/generada. [07546]</t>
  </si>
  <si>
    <t>Deducciones pendientes de aplicación generadas por un grupo previo asumidas por la entidad integrante del mismo al incorporarse al grupo (art. 74.3 g) LIS).Ejercicio 2022:Deducciones por producciones cinematográficas extranjeras (art. 36.2 LIS). Aplicado en esta liquidación. [07547]</t>
  </si>
  <si>
    <t>Deducciones pendientes de aplicación generadas por un grupo previo asumidas por la entidad integrante del mismo al incorporarse al grupo (art. 74.3 g) LIS).Ejercicio 2022:Deducciones por producciones cinematográficas extranjeras (art. 36.2 LIS) Importe abonado por insuficiencia de cuota [07548]</t>
  </si>
  <si>
    <t>Deducciones pendientes de aplicación generadas por un grupo previo asumidas por la entidad integrante del mismo al incorporarse al grupo (art. 74.3 g) LIS).Ejercicio 2022: Deducciones por producciones cinematográficas extranjeras (art. 36.2 LIS) Pendiente de aplicación en periodos futuros. [07549]</t>
  </si>
  <si>
    <t>Deducciones pendientes de aplicación generadas por un grupo previo asumidas por la entidad integrante del mismo al incorporarse al grupo (art. 74.3 g) LIS).Ejercicio 2023 :Deducciones por producciones cinematográficas extranjeras (art. 36.2 LIS) Deducción pendiente/generada. [07912]</t>
  </si>
  <si>
    <t>Deducciones pendientes de aplicación generadas por un grupo previo asumidas por la entidad integrante del mismo al incorporarse al grupo (art. 74.3 g) LIS).Ejercicio 2023 :Deducciones por producciones cinematográficas extranjeras (art. 36.2 LIS). Aplicado en esta liquidación. [07913]</t>
  </si>
  <si>
    <t>Deducciones pendientes de aplicación generadas por un grupo previo asumidas por la entidad integrante del mismo al incorporarse al grupo (art. 74.3 g) LIS).Ejercicio 2023 :Deducciones por producciones cinematográficas extranjeras (art. 36.2 LIS) Importe abonado por insuficiencia de cuota [07914]</t>
  </si>
  <si>
    <t>Deducciones I + D + i excluidas de límite. Opción art. 39.2 LIS. 2014: Investigación y desarrollo (CTE). Importe deducible en cuota [00742]</t>
  </si>
  <si>
    <t>Bases imponibles negativas individuales de las entidades del grupo fiscal (DA 19º LIS. Régimen general. Importe integrado en el periodo. Período de generación 2023.  [01009]</t>
  </si>
  <si>
    <t>Bases imponibles negativas individuales de las entidades del grupo fiscal (DA 19º LIS. Régimen general. Identificación del importe integrado que procede de entidades excluidas del grupo(***). Período de generación 2023  [00033]</t>
  </si>
  <si>
    <t>Bases imponibles negativas individuales de las entidades del grupo fiscal (DA 19º LIS. Régimen general. Identificación del importe integrado que procede de entidades excluidas del grupo(***). Período de generación 2024.  [00034]</t>
  </si>
  <si>
    <r>
      <t xml:space="preserve">Bases imponibles negativas individuales de las entidades del grupo fiscal (DA 19º LIS. Régimen general. Importe integrado en el periodo. Período de generación </t>
    </r>
    <r>
      <rPr>
        <sz val="9"/>
        <color rgb="FFFF0000"/>
        <rFont val="Arial"/>
        <family val="2"/>
      </rPr>
      <t>2025(*)</t>
    </r>
    <r>
      <rPr>
        <sz val="9"/>
        <rFont val="Arial"/>
        <family val="2"/>
      </rPr>
      <t>.  [01017]</t>
    </r>
  </si>
  <si>
    <t>Bases imponibles negativas individuales de las entidades del grupo fiscal (DA 19º LIS. Régimen general. Identificación del importe integrado que procede de entidades excluidas del grupo(***). Período de generación 2023  [00163]</t>
  </si>
  <si>
    <r>
      <t xml:space="preserve">Bases imponibles negativas individuales de las entidades del grupo fiscal (DA 19º LIS. Régimen general. Importe integrado en el periodo. Período de generación </t>
    </r>
    <r>
      <rPr>
        <sz val="9"/>
        <color rgb="FFFF0000"/>
        <rFont val="Arial"/>
        <family val="2"/>
      </rPr>
      <t>2024</t>
    </r>
    <r>
      <rPr>
        <sz val="9"/>
        <rFont val="Arial"/>
        <family val="2"/>
      </rPr>
      <t>. [01013]</t>
    </r>
  </si>
  <si>
    <t>Bases imponibles negativas individuales de las entidades del grupo fiscal (DA 19º LIS. Régimen general. Importe integrado en el periodo. Total.  [01021]</t>
  </si>
  <si>
    <t>Bases imponibles negativas individuales de las entidades del grupo fiscal (DA 19º LIS. Régimen general. Identificación del importe integrado que procede de entidades excluidas del grupo(***). Período de generación 2024.  [00035]</t>
  </si>
  <si>
    <t>Bases imponibles negativas individuales de las entidades del grupo fiscal (DA 19º LIS. Régimen general. Identificación del importe integrado que procede de entidades excluidas del grupo(***). Período de generación 2023  [00122]</t>
  </si>
  <si>
    <t>Bases imponibles negativas individuales de las entidades del grupo fiscal (DA 19º LIS. Régimen general. Identificación del importe integrado que procede de entidades excluidas del grupo(***). Período de generación 2023  [00123]</t>
  </si>
  <si>
    <t>Bases imponibles negativas individuales de las entidades del grupo fiscal (DA 19º LIS. Régimen general. Identificación del importe integrado que procede de entidades excluidas del grupo(***). Período de generación 2023  [00124]</t>
  </si>
  <si>
    <r>
      <t xml:space="preserve">Otras deducciones. Cuota líquida. Deducción donaciones a entidades sin fines de lucro (Ley 49/2002) (pág. 14 </t>
    </r>
    <r>
      <rPr>
        <sz val="9"/>
        <color rgb="FFFF0000"/>
        <rFont val="Arial"/>
        <family val="2"/>
      </rPr>
      <t>quater</t>
    </r>
    <r>
      <rPr>
        <sz val="9"/>
        <rFont val="Arial"/>
        <family val="2"/>
      </rPr>
      <t>) [00565]</t>
    </r>
  </si>
  <si>
    <r>
      <t xml:space="preserve">Otras deducciones. Cuota líquida. Deducción por reversión de medidas temporales DT 37ª.1 LIS (pág. 14 </t>
    </r>
    <r>
      <rPr>
        <sz val="9"/>
        <color rgb="FFFF0000"/>
        <rFont val="Arial"/>
        <family val="2"/>
      </rPr>
      <t>sexies</t>
    </r>
    <r>
      <rPr>
        <sz val="9"/>
        <rFont val="Arial"/>
        <family val="2"/>
      </rPr>
      <t>)   [03344]</t>
    </r>
  </si>
  <si>
    <r>
      <t xml:space="preserve">Otras deducciones. Cuota líquida. Deducción por reversión de medidas temporales DT 37ª.2 LIS (pág. 14 </t>
    </r>
    <r>
      <rPr>
        <sz val="9"/>
        <color rgb="FFFF0000"/>
        <rFont val="Arial"/>
        <family val="2"/>
      </rPr>
      <t>sexies</t>
    </r>
    <r>
      <rPr>
        <sz val="9"/>
        <rFont val="Arial"/>
        <family val="2"/>
      </rPr>
      <t>) [03356]</t>
    </r>
  </si>
  <si>
    <r>
      <t>Otras deducciones. Cuota líquida.Deducciones I + D + i excluídas del límite art. 39.2 LIS (pág. 14</t>
    </r>
    <r>
      <rPr>
        <sz val="9"/>
        <color rgb="FFFF0000"/>
        <rFont val="Arial"/>
        <family val="2"/>
      </rPr>
      <t xml:space="preserve"> quinquies</t>
    </r>
    <r>
      <rPr>
        <sz val="9"/>
        <rFont val="Arial"/>
        <family val="2"/>
      </rPr>
      <t>) [00186]</t>
    </r>
  </si>
  <si>
    <t>Deducciones por doble imposición interna RDLeg. 4/2004. Ejercicio de generación 2010. Tipo gravamen período generación.[00040]</t>
  </si>
  <si>
    <t>LIMITACIÓN DE DEDUCIBILIDAD DE LA ENTIDAD INDIVIDUAL DE GASTOS FINANCIEROS AL INCORPORARSE AL GRUPO O, EN SU CASO, AL GRUPO PREVIO. Límite art.16.5 y/o 83 LIS. a) Gastos fi nancieros del período impositivo de la entidad derivados de deudas por adquisición de participaciones afectados por art. 16.5 y/o 83 LIS (sin signo) [05418]</t>
  </si>
  <si>
    <t>LIMITACIÓN DE DEDUCIBILIDAD DE LA ENTIDAD INDIVIDUAL DE GASTOS FINANCIEROS AL INCORPORARSE AL GRUPO O, EN SU CASO, AL GRUPO PREVIO. Límite art.16.5 y/o 83 LIS. b) Límite adicional a la deducción de gastos fi nancieros (art. 16.5 y/o 83) (sin signo) [05419]</t>
  </si>
  <si>
    <t>LIMITACIÓN DE DEDUCIBILIDAD DE LA ENTIDAD INDIVIDUAL DE GASTOS FINANCIEROS AL INCORPORARSE AL GRUPO O, EN SU CASO, AL GRUPO PREVIO. Límite art.16.5 y/o 83 LIS. c) Gastos fi nancieros del período impositivo deducibles tras aplicación límite art. 16.5 y/o 83 LIS (≤ [b], ≥ 0) [05421]</t>
  </si>
  <si>
    <t>LIMITACIÓN DE DEDUCIBILIDAD DE LA ENTIDAD INDIVIDUAL DE GASTOS FINANCIEROS AL INCORPORARSE AL GRUPO O, EN SU CASO, AL GRUPO PREVIO. Límite art.16.5 y/o 83 LIS. d) Gastos fi nancieros pendientes de deducir de la entidad en periodos anteriores a su incorporación al grupo afectados por art. 16.5 y/o 83 LIS, deducibles tras este límite ([b≥c+d], ≥ 0] [05422]</t>
  </si>
  <si>
    <t>LIMITACIÓN DE DEDUCIBILIDAD DE LA ENTIDAD INDIVIDUAL DE GASTOS FINANCIEROS AL INCORPORARSE AL GRUPO O, EN SU CASO, AL GRUPO PREVIO. Límite art. 67 a) LIS. e) Gastos fi nancieros del periodo impositivo de la entidad no afectados por art. 16.5 y/o 83 LIS (sin signo) [05423]</t>
  </si>
  <si>
    <t>LIMITACIÓN DE DEDUCIBILIDAD DE LA ENTIDAD INDIVIDUAL DE GASTOS FINANCIEROS AL INCORPORARSE AL GRUPO O, EN SU CASO, AL GRUPO PREVIO. Límite art. 67 a) LIS. f) Gastos financieros del período impositivo de la entidad (= [c+e]) [05424]</t>
  </si>
  <si>
    <t>LIMITACIÓN DE DEDUCIBILIDAD DE LA ENTIDAD INDIVIDUAL DE GASTOS FINANCIEROS AL INCORPORARSE AL GRUPO O, EN SU CASO, AL GRUPO PREVIO. Límite art. 67 a) LIS. g) Ingresos fi nancieros del período impositivo de la entidad derivados de la cesión a terceros de capitales propios [05425]</t>
  </si>
  <si>
    <t>LIMITACIÓN DE DEDUCIBILIDAD DE LA ENTIDAD INDIVIDUAL DE GASTOS FINANCIEROS AL INCORPORARSE AL GRUPO O, EN SU CASO, AL GRUPO PREVIO. Límite art. 67 a) LIS. h) Gastos fi nancieros netos del período impositivo de la entidad (= [f-g]) [05426]</t>
  </si>
  <si>
    <t>LIMITACIÓN DE DEDUCIBILIDAD DE LA ENTIDAD INDIVIDUAL DE GASTOS FINANCIEROS AL INCORPORARSE AL GRUPO O, EN SU CASO, AL GRUPO PREVIO. Límite art. 67 a) LIS. i) Límite a la deducción de gastos fi nancieros netos (= 30% del beneficio operativo de la entidad corregido en los ingresos, gastos o rentas no integrados en la base imponible y considerando eliminaciones e incorporaciones) [05427]</t>
  </si>
  <si>
    <t>LIMITACIÓN DE DEDUCIBILIDAD DE LA ENTIDAD INDIVIDUAL DE GASTOS FINANCIEROS AL INCORPORARSE AL GRUPO O, EN SU CASO, AL GRUPO PREVIO. Límite art. 67 a) LIS. j) Adición por límite benefi cio operativo no aplicado en los cinco ejercicios anteriores generado por la entidad antes de incorporarse al grupo [05428]</t>
  </si>
  <si>
    <t>LIMITACIÓN DE DEDUCIBILIDAD DE LA ENTIDAD INDIVIDUAL DE GASTOS FINANCIEROS AL INCORPORARSE AL GRUPO O, EN SU CASO, AL GRUPO PREVIO. Límite art. 67 a) LIS. k) Gastos fi nancieros netos del período impositivo de la entidaddeducibles (≤ [i+j], ≥ 0) [05429]</t>
  </si>
  <si>
    <t>LIMITACIÓN DE DEDUCIBILIDAD DE LA ENTIDAD INDIVIDUAL DE GASTOS FINANCIEROS AL INCORPORARSE AL GRUPO O, EN SU CASO, AL GRUPO PREVIO. Límite art. 67 a) LIS. Gastos fi nancieros pendientes de deducir de la entidad en periodos anteriores a su incorporación al grupo afectados por art. 16.5 y/o 83 LIS deducibles tras aplicar los 2 límites (≤ [c], ≥ 0) [05430]</t>
  </si>
  <si>
    <t>LIMITACIÓN DE DEDUCIBILIDAD DE LA ENTIDAD INDIVIDUAL DE GASTOS FINANCIEROS AL INCORPORARSE AL GRUPO O, EN SU CASO, AL GRUPO PREVIO. Límite art. 67 a) LIS. Gastos fi nancieros netos pendientes de deducir de de la entidad en periodos anteriores a su incorporación al grupo no afectados por art. 16.5 y/o 83 LIS aplicados [05431]</t>
  </si>
  <si>
    <t>Deducciones del grupo. Deducciones para incentivar determinadas actividades (Cap IV Tít VI, DT 24ª.3 LIS y art 27.3 primero Ley 49/2002). Deducciones relativas a programas de apoyo a acontecimientos de excepcional interés público (art. 27.3 primero Ley 49/2002).. Ejercicio 2025.Programa de preparación de los deportistas españoles de los Juegos de Los Ángeles 2028 (LA28) . Deducción pendiente / generada [02989]</t>
  </si>
  <si>
    <t>Deducciones del grupo. Deducciones para incentivar determinadas actividades (Cap IV Tít VI, DT 24ª.3 LIS y art 27.3 primero Ley 49/2002). Deducciones relativas a programas de apoyo a acontecimientos de excepcional interés público (art. 27.3 primero Ley 49/2002). Ejercicio 2025.Programa de preparación de los deportistas españoles de los Juegos de Los Ángeles 2028 (LA28). Aplicado en esta liquidación [02991]</t>
  </si>
  <si>
    <t>Deducciones del grupo. Deducciones para incentivar determinadas actividades (Cap IV Tít VI, DT 24ª.3 LIS y art 27.3 primero Ley 49/2002). Deducciones relativas a programas de apoyo a acontecimientos de excepcional interés público (art. 27.3 primero Ley 49/2002). Ejercicio 2025.Programa de preparación de los deportistas españoles de los Juegos de Los Ángeles 2028 (LA28). Pendiente de aplicación en períodos futuros [02992]</t>
  </si>
  <si>
    <t>Activos por impuesto diferido (AID). Art. 130 LIS. Importe total AID (art. 130.6 a) LIS) pendientes de aplicación a principio del período. Ejercicio de generación 2025(*) [01244]</t>
  </si>
  <si>
    <t>Activos por impuesto diferido (AID). Art. 130 LIS. Cuota líquida positiva. Ejercicio de generación 2025(*) . [01245]</t>
  </si>
  <si>
    <t>Activos por impuesto diferido (AID). Art. 130 LIS. AID pendientes de aplicación a principio del período. Con derecho a conversión  en crédito exigible (art. 130,6 b) LIS). Ejercicio de generación 2025(*) [01246]</t>
  </si>
  <si>
    <t>Activos por impuesto diferido (AID). Art. 130 LIS. AID pendientes de aplicación a principio del período. Con derecho a conversión en crédito exigible por exceso cuota en otros períodos iniciados a partir de 2016 (art. 130.1 y 6 b) LIS). Ejercicio de generación 2025(*) . [01247]</t>
  </si>
  <si>
    <t>Activos por impuesto diferido (AID). Art. 130 LIS. AID pendientes de aplicación a principio del período. Sin derecho a conversión en crédito exigible (art. 130.6 c) LIS). Ejercicio de generación 2025(*) [01248]</t>
  </si>
  <si>
    <t>Activos por impuesto diferido (AID). Art. 130 LIS. AID aplicados en el período (por integración dotaciones en la liquidación y compensación de BI negativas). Ejercicio de generación 2025(*) [01249]</t>
  </si>
  <si>
    <t>NOTA 2: El valor de las casillas INCN de una entidad en las diferentes paginas NIF debe ser el mismo. Lo mismo pasa con el valor de las casillas 2219, 1233 y 1234</t>
  </si>
  <si>
    <t>[0=no, 1=sí] Nota 2</t>
  </si>
  <si>
    <r>
      <t xml:space="preserve">[0=no, 1=sí] </t>
    </r>
    <r>
      <rPr>
        <sz val="9"/>
        <color rgb="FFFF0000"/>
        <rFont val="Arial"/>
        <family val="2"/>
      </rPr>
      <t>Nota 2</t>
    </r>
  </si>
  <si>
    <r>
      <t xml:space="preserve">[0=no, 1=sí] </t>
    </r>
    <r>
      <rPr>
        <sz val="9"/>
        <color rgb="FFFF0000"/>
        <rFont val="Arial"/>
        <family val="2"/>
      </rPr>
      <t>Nota</t>
    </r>
    <r>
      <rPr>
        <sz val="9"/>
        <rFont val="Arial"/>
        <family val="2"/>
      </rPr>
      <t xml:space="preserve"> </t>
    </r>
    <r>
      <rPr>
        <sz val="9"/>
        <color rgb="FFFF0000"/>
        <rFont val="Arial"/>
        <family val="2"/>
      </rPr>
      <t>2</t>
    </r>
  </si>
  <si>
    <r>
      <t>[0=no, 1=sí]</t>
    </r>
    <r>
      <rPr>
        <sz val="9"/>
        <color rgb="FFFF0000"/>
        <rFont val="Arial"/>
        <family val="2"/>
      </rPr>
      <t xml:space="preserve"> Nota 2</t>
    </r>
  </si>
  <si>
    <r>
      <t>[0=no, 1=sí</t>
    </r>
    <r>
      <rPr>
        <sz val="9"/>
        <color rgb="FFFF0000"/>
        <rFont val="Arial"/>
        <family val="2"/>
      </rPr>
      <t>] Nota 2</t>
    </r>
  </si>
  <si>
    <t>Nota 2</t>
  </si>
  <si>
    <t>Nota  2</t>
  </si>
  <si>
    <r>
      <t xml:space="preserve">[0=no, 1=sí]  </t>
    </r>
    <r>
      <rPr>
        <sz val="9"/>
        <color rgb="FFFF0000"/>
        <rFont val="Arial"/>
        <family val="2"/>
      </rPr>
      <t>Nota 2</t>
    </r>
  </si>
  <si>
    <t>[0=no, 1=sí]. Nota 2</t>
  </si>
  <si>
    <r>
      <t xml:space="preserve">[0=no, 1=sí]. </t>
    </r>
    <r>
      <rPr>
        <sz val="9"/>
        <color rgb="FFFF0000"/>
        <rFont val="Arial"/>
        <family val="2"/>
      </rPr>
      <t>Nota 2</t>
    </r>
  </si>
  <si>
    <r>
      <t xml:space="preserve">[0=no, 1=sí]. </t>
    </r>
    <r>
      <rPr>
        <sz val="9"/>
        <color rgb="FFFF0000"/>
        <rFont val="Arial"/>
        <family val="2"/>
      </rPr>
      <t xml:space="preserve"> Nota 2</t>
    </r>
  </si>
  <si>
    <t>[0=no, 1=sí]. Niota 2</t>
  </si>
  <si>
    <t>NOTA 2: El valor de esta casilla debe ser el mismo en todas las paginas correspondientes al mismo NIF.</t>
  </si>
  <si>
    <t>NOTA 2:  El valor de esta casilla debe ser el mismo en todas las paginas correspondientes al mismo NIF.</t>
  </si>
  <si>
    <t>Deducciones del grupo. Deducciones para incentivar determinadas actividades (Cap IV Tít VI, DT 24ª.3 LIS y art 27.3 primero Ley 49/2002). Deducciones relativas a programas de apoyo a acontecimientos de excepcional interés público (art. 27.3 primero Ley 49/2002).. Ejercicio 2025.75.ª edición del Festival Música y Danza de Granada (FG) . Aplicado en esta liquidación [02834]</t>
  </si>
  <si>
    <t>Deducciones del grupo. Deducciones del período impositivo e imputación proporcional de las deducciones pendientes. Deducciones para incentivar determinadas actividades (Cap. IV Tít VI, DT 24ª.3 LIS y art. 27.3 primero Ley 49/2002)(cont.).  Deducciones relativas a programas de apoyo a acontecimientos de excepcional interés público (art. 27.3 primero Ley 49/2002). Ejercicio 2025. Ironman Calella-Barcelona (IC). Aplicado en esta liquidación [03959]</t>
  </si>
  <si>
    <t>Deducciones para incentivar determinadas actividades (Cap. IV Tít VI, DT 24ª.3 LIS y art. 27.3 primero Ley 49/2002).Deducciones relativas a programas de apoyo a acontecimientos de excepcional interés público (art. 27.3 primero Ley 49/2002). Ejercicio 2025. Petit Liceu (PL). Pendiente de aplicación en períodos futuros [02912]</t>
  </si>
  <si>
    <t>Deducciones para incentivar determinadas actividades (Cap. IV Tít VI, DT 24ª.3 LIS y art. 27.3 primero Ley 49/2002). Deducciones relativas a programas de apoyo a acontecimientos de excepcional interés público (art. 27.3 primero Ley 49/2002).Ejercicio 2025. Fundación Joan Miró 50.º aniversario (JM50). Deducción pendiente / generada [02913]</t>
  </si>
  <si>
    <t>Deducciones para incentivar determinadas actividades (Cap. IV Tít VI, DT 24ª.3 LIS y art. 27.3 primero Ley 49/2002). Deducciones relativas a programas de apoyo a acontecimientos de excepcional interés público (art. 27.3 primero Ley 49/2002). Ejercicio 2025. Fundación Joan Miró 50.º aniversario (JM50). Aplicado en esta liquidación [02914]</t>
  </si>
  <si>
    <t>Deducciones para incentivar determinadas actividades (Cap. IV Tít VI, DT 24ª.3 LIS y art. 27.3 primero Ley 49/2002).Deducciones relativas a programas de apoyo a acontecimientos de excepcional interés público (art. 27.3 primero Ley 49/2002). Ejercicio 2025. Fundación Joan Miró 50.º aniversario (JM50). Pendiente de aplicación en períodos futuros [02915]</t>
  </si>
  <si>
    <t>Deducciones para incentivar determinadas actividades (Cap. IV Tít VI, DT 24ª.3 LIS y art. 27.3 primero Ley 49/2002). Deducciones relativas a programas de apoyo a acontecimientos de excepcional interés público (art. 27.3 primero Ley 49/2002).Ejercicio 2025. Centenario Gaudí 2026 (G26). Deducción pendiente / generada [02916]</t>
  </si>
  <si>
    <t>Deducciones para incentivar determinadas actividades (Cap. IV Tít VI, DT 24ª.3 LIS y art. 27.3 primero Ley 49/2002). Deducciones relativas a programas de apoyo a acontecimientos de excepcional interés público (art. 27.3 primero Ley 49/2002). Ejercicio 2025. Centenario Gaudí 2026 (G26). Aplicado en esta liquidación [02917]</t>
  </si>
  <si>
    <t>Deducciones para incentivar determinadas actividades (Cap. IV Tít VI, DT 24ª.3 LIS y art. 27.3 primero Ley 49/2002).Deducciones relativas a programas de apoyo a acontecimientos de excepcional interés público (art. 27.3 primero Ley 49/2002). Ejercicio 2025. Centenario Gaudí 2026 (G26). Pendiente de aplicación en períodos futuros [02918]</t>
  </si>
  <si>
    <t>Deducciones para incentivar determinadas actividades (Cap. IV Tít VI, DT 24ª.3 LIS y art. 27.3 primero Ley 49/2002). Deducciones relativas a programas de apoyo a acontecimientos de excepcional interés público (art. 27.3 primero Ley 49/2002).Ejercicio 2025. Quincuagésimo aniversario del Teatre Lliure (LL). Deducción pendiente / generada [02919]</t>
  </si>
  <si>
    <t>Deducciones para incentivar determinadas actividades (Cap. IV Tít VI, DT 24ª.3 LIS y art. 27.3 primero Ley 49/2002). Deducciones relativas a programas de apoyo a acontecimientos de excepcional interés público (art. 27.3 primero Ley 49/2002). Ejercicio 2025. Quincuagésimo aniversario del Teatre Lliure (LL). Aplicado en esta liquidación [02920]</t>
  </si>
  <si>
    <t>Deducciones para incentivar determinadas actividades (Cap. IV Tít VI, DT 24ª.3 LIS y art. 27.3 primero Ley 49/2002).Deducciones relativas a programas de apoyo a acontecimientos de excepcional interés público (art. 27.3 primero Ley 49/2002). Ejercicio 2025. Quincuagésimo aniversario del Teatre Lliure (LL). Pendiente de aplicación en períodos futuros [02921]</t>
  </si>
  <si>
    <t>Deducciones para incentivar determinadas actividades (Cap. IV Tít. VI y DT 24ª.3 LIS).Ejercicio 2025(*): Inversiones en territ. África Occidental y gastos de propaganda y publicidad(art. 27 bis Ley 19/1994) (TAP). Pendiente de aplicación en períodos futuros [07012]</t>
  </si>
  <si>
    <t>Deducciones individuales pendientes de aplicación al incorporarse al grupo o, en su caso, un grupo previo (art. 71 LIS) . Deducción por inversiones y gastos realizados por las autoridades portuarias (art. 38 bis LIS) . 2025(*). Deducción pendiente/generada. [07013]</t>
  </si>
  <si>
    <t>Deducciones individuales pendientes de aplicación al incorporarse al grupo o, en su caso, un grupo previo (art. 71 LIS) . Deducción por inversiones y gastos realizados por las autoridades portuarias (art. 38 bis LIS) . 2025(*). Aplicado en esta liquidación. [07014]</t>
  </si>
  <si>
    <t>Deducciones individuales pendientes de aplicación al incorporarse al grupo o, en su caso, un grupo previo (art. 71 LIS) . Deducción por inversiones y gastos realizados por las autoridades portuarias (art. 38 bis LIS) . 2025(*). Pendiente de aplicación en períodos futuros. [07015]</t>
  </si>
  <si>
    <t>Deducciones individuales pendientes de aplicación al incorporarse al grupo o, en su caso, un grupo previo (art. 71 LIS) . Deducciones por producciones cinematográficas extranjeras (art. 36.2 LIS) .2025(*). Deducción pendiente/generada. [07016]</t>
  </si>
  <si>
    <t>Deducciones individuales pendientes de aplicación al incorporarse al grupo o, en su caso, un grupo previo (art. 71 LIS) . Deducciones por producciones cinematográficas extranjeras (art. 36.2 LIS) .2025(*). Aplcicado en esta liquidación [07017]</t>
  </si>
  <si>
    <t>Deducciones individuales pendientes de aplicación al incorporarse al grupo o, en su caso, un grupo previo (art. 71 LIS) . Deducciones por producciones cinematográficas extranjeras (art. 36.2 LIS) . 2025(*). Importe abonado por insuficiencia de cuota [07018]</t>
  </si>
  <si>
    <t>Deducciones individuales pendientes de aplicación al incorporarse al grupo o, en su caso, un grupo previo (art. 71 LIS) . Deducciones por producciones cinematográficas extranjeras (art. 36.2 LIS) .2025(*). Pendiente de aplicación en períodos futuros. [07019]</t>
  </si>
  <si>
    <t>Deducciones I + D + i excluidas de límite. Opción art. 39.2 LIS. 2025: Investigación y desarrollo (CTE). Deducción pendiente [07020]</t>
  </si>
  <si>
    <t>Deducciones I + D + i excluidas de límite. Opción art. 39.2 LIS. 2025 Investigación y desarrollo (CTE). Deducción reducida [07021]</t>
  </si>
  <si>
    <t>Deducciones I + D + i excluidas de límite. Opción art. 39.2 LIS. 2025 Investigación y desarrollo (CTE). Importe deducible en cuota [07022]</t>
  </si>
  <si>
    <t>Deducciones I + D + i excluidas de límite. Opción art. 39.2 LIS. 2025 Investigación y desarrollo (CTE). Abono por insuficiencia de cuota [07023]</t>
  </si>
  <si>
    <t xml:space="preserve"> Deducciones para incentivar determinadas actividades (Cap. IV Tít. VI y DT 24.3LIS). Ejercicio 2025(*): Suma de deducciones excepto I+D+i y TAP. Per. ant.: Deducc. pendiente [07024]</t>
  </si>
  <si>
    <t>Deducciones para incentivar determinadas actividades (Cap. IV Tít. VI y DT 24.3LIS). Ejercicio 2025(*): Suma de deducciones excepto I+D+i y TAP. Aplicado en esta liquidación   [07025]</t>
  </si>
  <si>
    <t xml:space="preserve"> Deducciones para incentivar determinadas actividades (Cap. IV Tít. VI y DT 24.3LIS). Ejercicio 2025(*): Suma de deducciones excepto I+D+i y TAP.Pendiente de aplicación en períodos futuros  [07026]</t>
  </si>
  <si>
    <t>Deducciones para incentivar determinadas actividades (Cap. IV Tít. VI y DT 24.3LIS). Ejercicio 2025(*): Investigación y desarrollo (CT). Per. ant.: Deducc. pendiente [07027]</t>
  </si>
  <si>
    <t xml:space="preserve"> Deducciones para incentivar determinadas actividades (Cap. IV Tít. VI y DT 24.3LIS). Ejercicio 2025(*): Investigación y desarrollo (CT). Aplicado en esta liquidación   [07028]</t>
  </si>
  <si>
    <t xml:space="preserve"> Deducciones para incentivar determinadas actividades (Cap. IV Tít. VI y DT 24.3LIS). Ejercicio 2025(*): Investigación y desarrollo (CT). Pendiente de aplicación en períodos futuros  [07029]</t>
  </si>
  <si>
    <t xml:space="preserve"> Deducciones para incentivar determinadas actividades (Cap. IV Tít. VI y DT 24.3LIS). Ejercicio 2025(*): Innovación tecnológica (IT). Per. ant.: Deducc. pendiente  [07030]</t>
  </si>
  <si>
    <t xml:space="preserve"> Deducciones para incentivar determinadas actividades (Cap. IV Tít. VI y DT 24.3LIS). Ejercicio 2025(*): Innovación tecnológica (IT). Aplicado en esta liquidación  [07031]</t>
  </si>
  <si>
    <t xml:space="preserve"> Deducciones para incentivar determinadas actividades (Cap. IV Tít. VI y DT 24.3LIS). Ejercicio 2025(*): Innovación tecnológica (IT). Pendiente de aplicación en períodos futuros [07032]</t>
  </si>
  <si>
    <t xml:space="preserve"> Deducciones para incentivar determinadas actividades (Cap. IV Tít. VI y DT 24.3LIS). Ejercicio 2025(*): Inversiones en territ. África Occidental y gastos de propaganda y publicidad (art. 27 bis Ley 19/1994) (TAP). Per. ant. Deducción pendiente [07033]</t>
  </si>
  <si>
    <t xml:space="preserve"> Deducciones para incentivar determinadas actividades (Cap. IV Tít. VI y DT 24.3LIS). Ejercicio 2025(*): Inversiones en territ. África Occidental y gastos de propaganda y publicidad (art. 27 bis Ley 19/1994) (TAP).Aplicado en esta liquidación  [07034]</t>
  </si>
  <si>
    <t xml:space="preserve"> Deducciones para incentivar determinadas actividades (Cap. IV Tít. VI y DT 24.3LIS). Ejercicio 2025(*): Inversiones en territ. África Occidental y gastos de propaganda y publicidad (art. 27 bis Ley 19/1994) (TAP). Pendiente de aplicación en períodos futuros [07035]</t>
  </si>
  <si>
    <t xml:space="preserve">Identificación entidad representante/dominante (incluida en el grupo fiscal)- NIF. </t>
  </si>
  <si>
    <t xml:space="preserve">Ejercicio. Campaña del registro. </t>
  </si>
  <si>
    <t xml:space="preserve">Periodo </t>
  </si>
  <si>
    <t xml:space="preserve">Identificación entidad representante/dominante (incluida en el grupo fiscal). Representante (entidad no dominante) </t>
  </si>
  <si>
    <t xml:space="preserve">Identificación entidad representante/dominante (incluida en el grupo fiscal). Dominante (incluida en el grupo fiscal) </t>
  </si>
  <si>
    <t xml:space="preserve">Identificación entidad representante/dominante (incluida en el grupo fiscal)- Teléfono </t>
  </si>
  <si>
    <t>Período Impositivo - Fecha de inicio.(AAAAMMDD)</t>
  </si>
  <si>
    <t>Período Impositivo - Fecha final.  (AAAAMMDD)</t>
  </si>
  <si>
    <t>Tipo de ejercicio.</t>
  </si>
  <si>
    <t>Identificación entidad dominante. Nº de identificación</t>
  </si>
  <si>
    <t xml:space="preserve">Identificación entidad dominante. País/territorio foral </t>
  </si>
  <si>
    <t xml:space="preserve">Autoliquidación complementaria. Autoliquidación complementaria. </t>
  </si>
  <si>
    <t>Nº de justificante de la autoliquidación anterior.</t>
  </si>
  <si>
    <t xml:space="preserve">Declaración de los representantes legales de la entidad. 3 - Notaria </t>
  </si>
  <si>
    <t>Declaración de los representantes legales de la entidad. 3 - Fecha poder  (AAAAMMDD)</t>
  </si>
  <si>
    <t>Actividades desarrolladas por el grupo (de mayor a menor importancia).  Epigrafe_CNAE. 1</t>
  </si>
  <si>
    <t>Actividades desarrolladas por el grupo (de mayor a menor importancia).  Descripcion CNAE (2009) 1</t>
  </si>
  <si>
    <t>Actividades desarrolladas por el grupo (de mayor a menor importancia). Epigrafe_CNAE. 2</t>
  </si>
  <si>
    <t>Actividades desarrolladas por le grupo (de mayor a menor importancia). Descripcion CNAE (2009)  2</t>
  </si>
  <si>
    <t>Actividades desarrolladas por el grupo (de mayor a menor importancia).  Epigrafe_CNAE. 3</t>
  </si>
  <si>
    <t>Actividades desarrolladas por el grupo (de mayor a menor importancia). Descripcion CNAE (2009) 3</t>
  </si>
  <si>
    <t>Actividades desarrolladas por el grupo (de mayor a menor importancia).  Epigrafe_CNAE. 4</t>
  </si>
  <si>
    <t>Actividades desarrolladas por el grupo (de mayor a menor importancia). Descripcion CNAE (2009) 4</t>
  </si>
  <si>
    <t>Actividades desarrolladas por el grupo (de mayor a menor importancia).  Epigrafe_CNAE. 5</t>
  </si>
  <si>
    <t>Actividades desarrolladas por el grupo (de mayor a menor importancia). Descripcion CNAE 5</t>
  </si>
  <si>
    <t>Actividades desarrolladas por el grupo (de mayor a menor importancia).  Epigrafe_CNAE. 6</t>
  </si>
  <si>
    <t>Actividades desarrolladas por el grupo (de mayor a menor importancia). Descripcion CNAE (2009) 6</t>
  </si>
  <si>
    <t>Actividades desarrolladas por el grupo (de mayor a menor importancia). Epigrafe_CNAE. 7</t>
  </si>
  <si>
    <t>Actividades desarrolladas por el grupo (de mayor a menor importancia). Descripcion CNAE 7</t>
  </si>
  <si>
    <t>Actividades desarrolladas por el grupo (de mayor a menor importancia).  Epigrafe_CNAE. 8</t>
  </si>
  <si>
    <t>Actividades desarrolladas por el grupo (de mayor a menor importancia). Descripcion CNAE (2009)  8</t>
  </si>
  <si>
    <t>Actividades desarrolladas por el grupo (de mayor a menor importancia).  Epigrafe_CNAE. 9</t>
  </si>
  <si>
    <t>Actividades desarrolladas por el grupo (de mayor a menor importancia). Descripcion CNAE 9</t>
  </si>
  <si>
    <t>Actividades desarrolladas por el grupo (de mayor a menor importancia). Epigrafe_CNAE. 10</t>
  </si>
  <si>
    <t>Actividades desarrolladas por el grupo (de mayor a menor importancia). Descripcion CNAE (2009) 10</t>
  </si>
  <si>
    <t>Actividades desarrolladas por el grupo (de mayor a menor importancia).  Epigrafe_CNAE. 11</t>
  </si>
  <si>
    <t>Actividades desarrolladas por el grupo (de mayor a menor importancia). Descripcion CNAE 11</t>
  </si>
  <si>
    <t>Actividades desarrolladas por el grupo (de mayor a menor importancia).  Epigrafe_CNAE. 12</t>
  </si>
  <si>
    <t>Actividades desarrolladas por el grupo (de mayor a menor importancia). Descripcion CNAE (2009) 12</t>
  </si>
  <si>
    <t>Actividades desarrolladas por el grupo (de mayor a menor importancia).  Epigrafe_CNAE. 13</t>
  </si>
  <si>
    <t>Actividades desarrolladas por el grupo (de mayor a menor importancia). Descripcion CNAE 13</t>
  </si>
  <si>
    <t>Actividades desarrolladas por el grupo (de mayor a menor importancia).  Epigrafe_CNAE. 14</t>
  </si>
  <si>
    <t>Actividades desarrolladas por el grupo (de mayor a menor importancia). Descripcion CNAE (2009) 14</t>
  </si>
  <si>
    <t>Declaración de los representantes legales de la entidad. 1 - Nombre y apellidos.</t>
  </si>
  <si>
    <t xml:space="preserve">Declaración de los representantes legales de la entidad. 1 - N.I.F. </t>
  </si>
  <si>
    <t>Declaración de los representantes legales de la entidad. 1 - Fecha poder  (AAAAMMDD)</t>
  </si>
  <si>
    <t xml:space="preserve">Declaración de los representantes legales de la entidad. 1 - Notaria </t>
  </si>
  <si>
    <t xml:space="preserve">Declaración de los representantes legales de la entidad. 2 - Nombre y apellidos. </t>
  </si>
  <si>
    <t xml:space="preserve">Declaración de los representantes legales de la entidad. 2 - N.I.F. </t>
  </si>
  <si>
    <t>Declaración de los representantes legales de la entidad. 2 - Fecha poder  (AAAAMMDD)</t>
  </si>
  <si>
    <t>Declaración de los representantes legales de la entidad. 2 - Notaria</t>
  </si>
  <si>
    <t xml:space="preserve">Declaración de los representantes legales de la entidad. 3 - Nombre y apellidos.  </t>
  </si>
  <si>
    <t xml:space="preserve">Declaración de los representantes legales de la entidad. 3 - N.I.F. </t>
  </si>
  <si>
    <t>Identificación entidad representante/dominante (incluida en el grupo fiscal)- Nombre o  Razón Social.</t>
  </si>
  <si>
    <t xml:space="preserve">Identificación entidad dominante. Nombre o Razón social </t>
  </si>
  <si>
    <t>ENTIDADES DEL GRUPO EN RÉGIMEN DE CONSOLIDACIÓN FISCAL. ENTIDADES dependientes/Cooperativas integrantes del grupo. Participación directa e indirecta al ﬁnal del ejercicio %. 20</t>
  </si>
  <si>
    <t>ENTIDADES DEL GRUPO EN RÉGIMEN DE CONSOLIDACIÓN FISCAL. ENTIDADES dependientes/Cooperativas integrantes del grupo. Participación directa e indirecta al ﬁnal del ejercicio %. 19</t>
  </si>
  <si>
    <t>ENTIDADES DEL GRUPO EN RÉGIMEN DE CONSOLIDACIÓN FISCAL. ENTIDADES dependientes/Cooperativas integrantes del grupo. Participación directa e indirecta al ﬁnal del ejercicio %. 18</t>
  </si>
  <si>
    <t>ENTIDADES DEL GRUPO EN RÉGIMEN DE CONSOLIDACIÓN FISCAL. ENTIDADES dependientes/Cooperativas integrantes del grupo. Participación directa e indirecta al ﬁnal del ejercicio %. 17</t>
  </si>
  <si>
    <t>ENTIDADES DEL GRUPO EN RÉGIMEN DE CONSOLIDACIÓN FISCAL. ENTIDADES dependientes/Cooperativas integrantes del grupo. Participación directa e indirecta al ﬁnal del ejercicio %. 16</t>
  </si>
  <si>
    <t>ENTIDADES DEL GRUPO EN RÉGIMEN DE CONSOLIDACIÓN FISCAL. ENTIDADES dependientes/Cooperativas integrantes del grupo. Participación directa e indirecta al ﬁnal del ejercicio %. 15</t>
  </si>
  <si>
    <t>ENTIDADES DEL GRUPO EN RÉGIMEN DE CONSOLIDACIÓN FISCAL. ENTIDADES dependientes/Cooperativas integrantes del grupo. Participación directa e indirecta al ﬁnal del ejercicio %. 14</t>
  </si>
  <si>
    <t>ENTIDADES DEL GRUPO EN RÉGIMEN DE CONSOLIDACIÓN FISCAL. ENTIDADES dependientes/Cooperativas integrantes del grupo. Participación directa e indirecta al ﬁnal del ejercicio %. 12</t>
  </si>
  <si>
    <t>ENTIDADES DEL GRUPO EN RÉGIMEN DE CONSOLIDACIÓN FISCAL. ENTIDADES dependientes/Cooperativas integrantes del grupo. Participación directa e indirecta al ﬁnal del ejercicio %. 11</t>
  </si>
  <si>
    <t>ENTIDADES DEL GRUPO EN RÉGIMEN DE CONSOLIDACIÓN FISCAL. ENTIDADES dependientes/Cooperativas integrantes del grupo. Participación directa e indirecta al ﬁnal del ejercicio %. 9</t>
  </si>
  <si>
    <t>ENTIDADES DEL GRUPO EN RÉGIMEN DE CONSOLIDACIÓN FISCAL. ENTIDADES dependientes/Cooperativas integrantes del grupo. Participación directa e indirecta al ﬁnal del ejercicio %. 8</t>
  </si>
  <si>
    <t>ENTIDADES DEL GRUPO EN RÉGIMEN DE CONSOLIDACIÓN FISCAL. ENTIDADES dependientes/Cooperativas integrantes del grupo. Participación directa e indirecta al ﬁnal del ejercicio %. 7</t>
  </si>
  <si>
    <t>ENTIDADES DEL GRUPO EN RÉGIMEN DE CONSOLIDACIÓN FISCAL. ENTIDADES dependientes/Cooperativas integrantes del grupo. Participación directa e indirecta al ﬁnal del ejercicio %. 6</t>
  </si>
  <si>
    <t>ENTIDADES DEL GRUPO EN RÉGIMEN DE CONSOLIDACIÓN FISCAL. ENTIDADES dependientes/Cooperativas integrantes del grupo. Participación directa e indirecta al ﬁnal del ejercicio %. 5</t>
  </si>
  <si>
    <t>ENTIDADES DEL GRUPO EN RÉGIMEN DE CONSOLIDACIÓN FISCAL. ENTIDADES dependientes/Cooperativas integrantes del grupo. Participación directa e indirecta al ﬁnal del ejercicio %. 4</t>
  </si>
  <si>
    <t>ENTIDADES DEL GRUPO EN RÉGIMEN DE CONSOLIDACIÓN FISCAL. ENTIDADES dependientes/Cooperativas integrantes del grupo. Participación directa e indirecta al ﬁnal del ejercicio %. 2</t>
  </si>
  <si>
    <t>ENTIDADES DEL GRUPO EN RÉGIMEN DE CONSOLIDACIÓN FISCAL. ENTIDADES dependientes/Cooperativas integrantes del grupo. Participación directa e indirecta al ﬁnal del ejercicio %.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</si>
</sst>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
  </numFmts>
  <fonts count="43" x14ac:knownFonts="1">
    <font>
      <sz val="9"/>
      <name val="Arial"/>
      <family val="2"/>
    </font>
    <font>
      <sz val="9"/>
      <name val="Arial"/>
      <family val="2"/>
    </font>
    <font>
      <b/>
      <sz val="16"/>
      <color indexed="55"/>
      <name val="Garamond"/>
      <family val="1"/>
    </font>
    <font>
      <b/>
      <sz val="10"/>
      <color indexed="9"/>
      <name val="Arial"/>
      <family val="2"/>
    </font>
    <font>
      <b/>
      <sz val="10"/>
      <color rgb="FFFFFF00"/>
      <name val="Arial"/>
      <family val="2"/>
    </font>
    <font>
      <sz val="9"/>
      <color rgb="FFFFFF00"/>
      <name val="Arial"/>
      <family val="2"/>
    </font>
    <font>
      <b/>
      <sz val="9"/>
      <name val="Arial"/>
      <family val="2"/>
    </font>
    <font>
      <sz val="9"/>
      <color theme="1"/>
      <name val="Arial"/>
      <family val="2"/>
    </font>
    <font>
      <sz val="10"/>
      <name val="Arial"/>
      <family val="2"/>
    </font>
    <font>
      <b/>
      <sz val="10"/>
      <name val="Arial"/>
      <family val="2"/>
    </font>
    <font>
      <b/>
      <i/>
      <sz val="10"/>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16"/>
      <name val="Garamond"/>
      <family val="1"/>
    </font>
    <font>
      <b/>
      <sz val="9"/>
      <color theme="0"/>
      <name val="Arial"/>
      <family val="2"/>
    </font>
    <font>
      <b/>
      <sz val="9"/>
      <color rgb="FFFFFF00"/>
      <name val="Arial"/>
      <family val="2"/>
    </font>
    <font>
      <b/>
      <sz val="10"/>
      <color theme="0"/>
      <name val="Arial"/>
      <family val="2"/>
    </font>
    <font>
      <sz val="9"/>
      <color theme="0"/>
      <name val="Arial"/>
      <family val="2"/>
    </font>
    <font>
      <b/>
      <sz val="9"/>
      <color indexed="9"/>
      <name val="Arial"/>
      <family val="2"/>
    </font>
    <font>
      <sz val="8"/>
      <name val="Arial"/>
      <family val="2"/>
    </font>
    <font>
      <b/>
      <sz val="8"/>
      <name val="Arial"/>
      <family val="2"/>
    </font>
    <font>
      <b/>
      <u/>
      <sz val="10"/>
      <color indexed="9"/>
      <name val="Arial"/>
      <family val="2"/>
    </font>
    <font>
      <u/>
      <sz val="9"/>
      <name val="Arial"/>
      <family val="2"/>
    </font>
    <font>
      <u/>
      <sz val="8"/>
      <name val="Arial"/>
      <family val="2"/>
    </font>
    <font>
      <sz val="9"/>
      <name val="MS Sans Serif"/>
      <family val="2"/>
    </font>
    <font>
      <i/>
      <sz val="9"/>
      <name val="Arial"/>
      <family val="2"/>
    </font>
    <font>
      <sz val="9"/>
      <color rgb="FFFF0000"/>
      <name val="Arial"/>
      <family val="2"/>
    </font>
    <font>
      <b/>
      <u/>
      <sz val="9"/>
      <name val="Arial"/>
      <family val="2"/>
    </font>
    <font>
      <sz val="11"/>
      <name val="Calibri"/>
      <family val="2"/>
      <scheme val="minor"/>
    </font>
    <font>
      <sz val="9"/>
      <color rgb="FF002060"/>
      <name val="Arial"/>
      <family val="2"/>
    </font>
    <font>
      <b/>
      <sz val="9"/>
      <color rgb="FFFF0000"/>
      <name val="Arial"/>
      <family val="2"/>
    </font>
    <font>
      <sz val="10"/>
      <color rgb="FFFF0000"/>
      <name val="Arial"/>
      <family val="2"/>
    </font>
    <font>
      <u/>
      <sz val="9"/>
      <color rgb="FFFF0000"/>
      <name val="Arial"/>
      <family val="2"/>
    </font>
    <font>
      <u/>
      <sz val="8"/>
      <color rgb="FFFF0000"/>
      <name val="Arial"/>
      <family val="2"/>
    </font>
    <font>
      <sz val="8"/>
      <color rgb="FFFF0000"/>
      <name val="Arial"/>
      <family val="2"/>
    </font>
    <font>
      <sz val="10"/>
      <color theme="1"/>
      <name val="Arial"/>
      <family val="2"/>
    </font>
    <font>
      <u/>
      <sz val="9"/>
      <color theme="1"/>
      <name val="Arial"/>
      <family val="2"/>
    </font>
    <font>
      <b/>
      <u/>
      <sz val="9"/>
      <color theme="1"/>
      <name val="Arial"/>
      <family val="2"/>
    </font>
    <font>
      <b/>
      <u/>
      <sz val="8"/>
      <color theme="1"/>
      <name val="Arial"/>
      <family val="2"/>
    </font>
    <font>
      <b/>
      <sz val="9"/>
      <color theme="1"/>
      <name val="Arial"/>
      <family val="2"/>
    </font>
    <font>
      <sz val="8"/>
      <color theme="1"/>
      <name val="Arial"/>
      <family val="2"/>
    </font>
  </fonts>
  <fills count="11">
    <fill>
      <patternFill patternType="none"/>
    </fill>
    <fill>
      <patternFill patternType="gray125"/>
    </fill>
    <fill>
      <patternFill patternType="solid">
        <fgColor indexed="44"/>
        <bgColor indexed="64"/>
      </patternFill>
    </fill>
    <fill>
      <patternFill patternType="solid">
        <fgColor indexed="62"/>
        <bgColor indexed="64"/>
      </patternFill>
    </fill>
    <fill>
      <patternFill patternType="solid">
        <fgColor indexed="54"/>
        <bgColor indexed="64"/>
      </patternFill>
    </fill>
    <fill>
      <patternFill patternType="solid">
        <fgColor indexed="8"/>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4.9989318521683403E-2"/>
        <bgColor indexed="64"/>
      </patternFill>
    </fill>
    <fill>
      <patternFill patternType="solid">
        <fgColor theme="4" tint="0.39997558519241921"/>
        <bgColor indexed="64"/>
      </patternFill>
    </fill>
  </fills>
  <borders count="19">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ck">
        <color indexed="64"/>
      </bottom>
      <diagonal/>
    </border>
    <border>
      <left/>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right style="thin">
        <color indexed="64"/>
      </right>
      <top style="thin">
        <color auto="1"/>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 fillId="0" borderId="0"/>
    <xf numFmtId="0" fontId="26" fillId="0" borderId="0"/>
  </cellStyleXfs>
  <cellXfs count="817">
    <xf numFmtId="0" fontId="0" fillId="0" borderId="0" xfId="0"/>
    <xf numFmtId="0" fontId="2" fillId="0" borderId="0" xfId="0" applyFont="1"/>
    <xf numFmtId="0" fontId="3" fillId="2" borderId="0" xfId="0" applyFont="1" applyFill="1" applyBorder="1" applyAlignment="1">
      <alignment horizontal="center" vertical="center" wrapText="1"/>
    </xf>
    <xf numFmtId="0" fontId="3" fillId="5" borderId="0" xfId="0" applyFont="1" applyFill="1" applyAlignment="1" applyProtection="1">
      <alignment horizontal="right"/>
      <protection locked="0"/>
    </xf>
    <xf numFmtId="0" fontId="3" fillId="5" borderId="0" xfId="0" applyFont="1" applyFill="1" applyAlignment="1" applyProtection="1">
      <alignment horizontal="center"/>
      <protection locked="0"/>
    </xf>
    <xf numFmtId="0" fontId="3" fillId="5" borderId="1" xfId="0" applyFont="1" applyFill="1" applyBorder="1" applyAlignment="1" applyProtection="1">
      <alignment horizontal="left"/>
      <protection locked="0"/>
    </xf>
    <xf numFmtId="1" fontId="1" fillId="0" borderId="2" xfId="0" applyNumberFormat="1" applyFont="1" applyBorder="1" applyAlignment="1">
      <alignment horizontal="right"/>
    </xf>
    <xf numFmtId="0" fontId="1" fillId="0" borderId="2" xfId="0" applyFont="1" applyBorder="1" applyAlignment="1">
      <alignment horizontal="center"/>
    </xf>
    <xf numFmtId="0" fontId="1" fillId="0" borderId="2" xfId="0" applyFont="1" applyBorder="1" applyAlignment="1">
      <alignment horizontal="left" wrapText="1"/>
    </xf>
    <xf numFmtId="0" fontId="0" fillId="0" borderId="2" xfId="0" applyBorder="1"/>
    <xf numFmtId="49" fontId="0" fillId="0" borderId="2" xfId="0" applyNumberFormat="1" applyBorder="1"/>
    <xf numFmtId="1" fontId="1" fillId="0" borderId="2" xfId="0" applyNumberFormat="1" applyFont="1" applyFill="1" applyBorder="1" applyAlignment="1">
      <alignment horizontal="right"/>
    </xf>
    <xf numFmtId="0" fontId="1" fillId="0" borderId="2" xfId="0" applyFont="1" applyFill="1" applyBorder="1" applyAlignment="1">
      <alignment horizontal="center"/>
    </xf>
    <xf numFmtId="0" fontId="1" fillId="0" borderId="2" xfId="0" applyFont="1" applyFill="1" applyBorder="1" applyAlignment="1">
      <alignment horizontal="left" wrapText="1"/>
    </xf>
    <xf numFmtId="0" fontId="1" fillId="0" borderId="2" xfId="0" applyFont="1" applyFill="1" applyBorder="1"/>
    <xf numFmtId="0" fontId="0" fillId="0" borderId="0" xfId="0" applyFill="1"/>
    <xf numFmtId="0" fontId="0" fillId="0" borderId="2" xfId="0" applyFill="1" applyBorder="1" applyAlignment="1">
      <alignment horizontal="center"/>
    </xf>
    <xf numFmtId="0" fontId="0" fillId="0" borderId="2" xfId="0" applyFill="1" applyBorder="1" applyAlignment="1">
      <alignment horizontal="left" wrapText="1"/>
    </xf>
    <xf numFmtId="0" fontId="0" fillId="0" borderId="2" xfId="0" applyFill="1" applyBorder="1"/>
    <xf numFmtId="1" fontId="0" fillId="0" borderId="2" xfId="0" applyNumberFormat="1" applyFont="1" applyFill="1" applyBorder="1" applyAlignment="1">
      <alignment horizontal="right"/>
    </xf>
    <xf numFmtId="0" fontId="7" fillId="0" borderId="2" xfId="0" applyFont="1" applyFill="1" applyBorder="1" applyAlignment="1">
      <alignment horizontal="left" wrapText="1"/>
    </xf>
    <xf numFmtId="0" fontId="7" fillId="6" borderId="2" xfId="0" applyFont="1" applyFill="1" applyBorder="1" applyAlignment="1">
      <alignment horizontal="left" wrapText="1"/>
    </xf>
    <xf numFmtId="0" fontId="1" fillId="0" borderId="2" xfId="0" applyFont="1" applyBorder="1"/>
    <xf numFmtId="0" fontId="7" fillId="6" borderId="2" xfId="0" applyFont="1" applyFill="1" applyBorder="1" applyAlignment="1">
      <alignment horizontal="justify" vertical="top" wrapText="1"/>
    </xf>
    <xf numFmtId="0" fontId="0" fillId="6" borderId="2" xfId="0" applyFill="1" applyBorder="1" applyAlignment="1">
      <alignment horizontal="justify" vertical="top" wrapText="1"/>
    </xf>
    <xf numFmtId="1" fontId="7" fillId="0" borderId="2" xfId="0" applyNumberFormat="1" applyFont="1" applyBorder="1" applyAlignment="1">
      <alignment horizontal="right"/>
    </xf>
    <xf numFmtId="1" fontId="7" fillId="0" borderId="2" xfId="0" applyNumberFormat="1" applyFont="1" applyFill="1" applyBorder="1" applyAlignment="1">
      <alignment horizontal="right"/>
    </xf>
    <xf numFmtId="0" fontId="7" fillId="0" borderId="2" xfId="0" applyFont="1" applyBorder="1" applyAlignment="1">
      <alignment horizontal="center"/>
    </xf>
    <xf numFmtId="0" fontId="7" fillId="0" borderId="2" xfId="0" applyFont="1" applyFill="1" applyBorder="1"/>
    <xf numFmtId="0" fontId="0" fillId="6" borderId="2" xfId="0" applyFont="1" applyFill="1" applyBorder="1" applyAlignment="1">
      <alignment horizontal="justify" vertical="top" wrapText="1"/>
    </xf>
    <xf numFmtId="1" fontId="0" fillId="0" borderId="2" xfId="0" applyNumberFormat="1" applyFont="1" applyBorder="1" applyAlignment="1">
      <alignment horizontal="right"/>
    </xf>
    <xf numFmtId="0" fontId="0" fillId="0" borderId="2" xfId="0" applyFont="1" applyBorder="1" applyAlignment="1">
      <alignment horizontal="center"/>
    </xf>
    <xf numFmtId="0" fontId="0" fillId="0" borderId="2" xfId="0" applyFont="1" applyFill="1" applyBorder="1"/>
    <xf numFmtId="0" fontId="0" fillId="0" borderId="2" xfId="0" applyFont="1" applyFill="1" applyBorder="1" applyAlignment="1">
      <alignment horizontal="center"/>
    </xf>
    <xf numFmtId="1" fontId="0" fillId="0" borderId="2" xfId="0" applyNumberFormat="1" applyFont="1" applyFill="1" applyBorder="1" applyAlignment="1">
      <alignment horizontal="right" vertical="top"/>
    </xf>
    <xf numFmtId="0" fontId="0" fillId="0" borderId="2" xfId="0" applyFont="1" applyFill="1" applyBorder="1" applyAlignment="1">
      <alignment horizontal="center" vertical="top"/>
    </xf>
    <xf numFmtId="0" fontId="0" fillId="0" borderId="2" xfId="0" applyFont="1" applyFill="1" applyBorder="1" applyAlignment="1">
      <alignment vertical="top"/>
    </xf>
    <xf numFmtId="1" fontId="0" fillId="6" borderId="2" xfId="0" applyNumberFormat="1" applyFont="1" applyFill="1" applyBorder="1" applyAlignment="1">
      <alignment horizontal="right"/>
    </xf>
    <xf numFmtId="1" fontId="0" fillId="6" borderId="2" xfId="0" applyNumberFormat="1" applyFont="1" applyFill="1" applyBorder="1" applyAlignment="1">
      <alignment horizontal="right" vertical="top"/>
    </xf>
    <xf numFmtId="0" fontId="0" fillId="6" borderId="2" xfId="0" applyFont="1" applyFill="1" applyBorder="1" applyAlignment="1">
      <alignment horizontal="center" vertical="top"/>
    </xf>
    <xf numFmtId="0" fontId="0" fillId="6" borderId="2" xfId="0" applyFont="1" applyFill="1" applyBorder="1" applyAlignment="1">
      <alignment vertical="top"/>
    </xf>
    <xf numFmtId="0" fontId="0" fillId="0" borderId="2" xfId="0" applyFont="1" applyFill="1" applyBorder="1" applyAlignment="1">
      <alignment horizontal="justify" vertical="top" wrapText="1"/>
    </xf>
    <xf numFmtId="0" fontId="0" fillId="0" borderId="2" xfId="0" applyFont="1" applyBorder="1" applyAlignment="1">
      <alignment horizontal="justify" vertical="top" wrapText="1"/>
    </xf>
    <xf numFmtId="0" fontId="0" fillId="0" borderId="2" xfId="0" applyFont="1" applyBorder="1"/>
    <xf numFmtId="0" fontId="0" fillId="0" borderId="0" xfId="0" applyFill="1" applyAlignment="1">
      <alignment vertical="top"/>
    </xf>
    <xf numFmtId="0" fontId="0" fillId="6" borderId="2" xfId="0" applyFont="1" applyFill="1" applyBorder="1" applyAlignment="1">
      <alignment horizontal="center"/>
    </xf>
    <xf numFmtId="0" fontId="0" fillId="6" borderId="2" xfId="0" applyFont="1" applyFill="1" applyBorder="1" applyAlignment="1">
      <alignment wrapText="1"/>
    </xf>
    <xf numFmtId="0" fontId="0" fillId="6" borderId="2" xfId="0" applyFont="1" applyFill="1" applyBorder="1"/>
    <xf numFmtId="1" fontId="0" fillId="0" borderId="3" xfId="0" applyNumberFormat="1" applyFont="1" applyFill="1" applyBorder="1" applyAlignment="1">
      <alignment horizontal="right"/>
    </xf>
    <xf numFmtId="0" fontId="0" fillId="0" borderId="3" xfId="0" applyFont="1" applyFill="1" applyBorder="1" applyAlignment="1">
      <alignment horizontal="center"/>
    </xf>
    <xf numFmtId="0" fontId="0" fillId="0" borderId="3" xfId="0" applyFont="1" applyFill="1" applyBorder="1" applyAlignment="1">
      <alignment horizontal="justify" vertical="top" wrapText="1"/>
    </xf>
    <xf numFmtId="0" fontId="0" fillId="0" borderId="3" xfId="0" applyFont="1" applyFill="1" applyBorder="1"/>
    <xf numFmtId="1" fontId="0" fillId="0" borderId="4" xfId="0" applyNumberFormat="1" applyFont="1" applyBorder="1" applyAlignment="1">
      <alignment horizontal="right"/>
    </xf>
    <xf numFmtId="0" fontId="0" fillId="0" borderId="4" xfId="0" applyFont="1" applyBorder="1" applyAlignment="1">
      <alignment horizontal="center"/>
    </xf>
    <xf numFmtId="0" fontId="0" fillId="0" borderId="4" xfId="0" applyFont="1" applyBorder="1" applyAlignment="1">
      <alignment horizontal="left" wrapText="1"/>
    </xf>
    <xf numFmtId="0" fontId="0" fillId="0" borderId="4" xfId="0" applyFont="1" applyBorder="1"/>
    <xf numFmtId="1" fontId="6" fillId="0" borderId="0" xfId="0" applyNumberFormat="1" applyFont="1" applyFill="1" applyBorder="1" applyAlignment="1">
      <alignment horizontal="right"/>
    </xf>
    <xf numFmtId="1" fontId="6" fillId="6" borderId="0" xfId="0" applyNumberFormat="1" applyFont="1" applyFill="1" applyBorder="1" applyAlignment="1">
      <alignment horizontal="right"/>
    </xf>
    <xf numFmtId="0" fontId="0" fillId="0" borderId="0" xfId="0" applyFont="1" applyFill="1" applyBorder="1"/>
    <xf numFmtId="0" fontId="0" fillId="0" borderId="0" xfId="0" applyFont="1" applyFill="1" applyBorder="1" applyAlignment="1">
      <alignment wrapText="1"/>
    </xf>
    <xf numFmtId="0" fontId="6" fillId="6" borderId="0" xfId="0" applyFont="1" applyFill="1" applyAlignment="1">
      <alignment wrapText="1"/>
    </xf>
    <xf numFmtId="0" fontId="0" fillId="0" borderId="0" xfId="0" applyFill="1" applyAlignment="1">
      <alignment wrapText="1"/>
    </xf>
    <xf numFmtId="0" fontId="8" fillId="0" borderId="0" xfId="1" applyFont="1" applyFill="1" applyAlignment="1">
      <alignment vertical="top" wrapText="1"/>
    </xf>
    <xf numFmtId="0" fontId="0" fillId="6" borderId="0" xfId="0" applyFill="1" applyAlignment="1">
      <alignment wrapText="1"/>
    </xf>
    <xf numFmtId="0" fontId="0" fillId="0" borderId="0" xfId="0" applyFont="1"/>
    <xf numFmtId="0" fontId="15" fillId="0" borderId="0" xfId="0" applyFont="1"/>
    <xf numFmtId="0" fontId="9" fillId="2" borderId="0" xfId="0" applyFont="1" applyFill="1" applyBorder="1" applyAlignment="1">
      <alignment horizontal="center" vertical="center" wrapText="1"/>
    </xf>
    <xf numFmtId="0" fontId="0" fillId="6" borderId="2" xfId="0" applyFont="1" applyFill="1" applyBorder="1" applyAlignment="1">
      <alignment horizontal="left" wrapText="1"/>
    </xf>
    <xf numFmtId="49" fontId="0" fillId="6" borderId="2" xfId="0" applyNumberFormat="1" applyFont="1" applyFill="1" applyBorder="1"/>
    <xf numFmtId="0" fontId="0" fillId="0" borderId="0" xfId="0" applyFont="1" applyFill="1"/>
    <xf numFmtId="1" fontId="0" fillId="6" borderId="2" xfId="0" applyNumberFormat="1" applyFont="1" applyFill="1" applyBorder="1"/>
    <xf numFmtId="0" fontId="0" fillId="6" borderId="0" xfId="0" applyFont="1" applyFill="1"/>
    <xf numFmtId="0" fontId="0" fillId="0" borderId="0" xfId="0" applyFont="1" applyAlignment="1">
      <alignment vertical="top"/>
    </xf>
    <xf numFmtId="0" fontId="0" fillId="6" borderId="3" xfId="0" applyFont="1" applyFill="1" applyBorder="1" applyAlignment="1">
      <alignment vertical="top"/>
    </xf>
    <xf numFmtId="0" fontId="0" fillId="6" borderId="5" xfId="0" applyFont="1" applyFill="1" applyBorder="1" applyAlignment="1">
      <alignment horizontal="justify" vertical="top" wrapText="1"/>
    </xf>
    <xf numFmtId="0" fontId="0" fillId="6" borderId="6" xfId="0" applyFont="1" applyFill="1" applyBorder="1" applyAlignment="1">
      <alignment vertical="top"/>
    </xf>
    <xf numFmtId="0" fontId="0" fillId="6" borderId="6" xfId="0" applyFont="1" applyFill="1" applyBorder="1"/>
    <xf numFmtId="0" fontId="0" fillId="6" borderId="3" xfId="0" applyFont="1" applyFill="1" applyBorder="1" applyAlignment="1">
      <alignment horizontal="justify" vertical="top" wrapText="1"/>
    </xf>
    <xf numFmtId="1" fontId="0" fillId="6" borderId="3" xfId="0" applyNumberFormat="1" applyFont="1" applyFill="1" applyBorder="1" applyAlignment="1">
      <alignment horizontal="right" vertical="top"/>
    </xf>
    <xf numFmtId="0" fontId="0" fillId="6" borderId="4" xfId="0" applyFont="1" applyFill="1" applyBorder="1" applyAlignment="1">
      <alignment horizontal="center" vertical="top"/>
    </xf>
    <xf numFmtId="1" fontId="0" fillId="6" borderId="4" xfId="0" applyNumberFormat="1" applyFont="1" applyFill="1" applyBorder="1" applyAlignment="1">
      <alignment horizontal="right" vertical="top"/>
    </xf>
    <xf numFmtId="0" fontId="0" fillId="6" borderId="4" xfId="0" applyFont="1" applyFill="1" applyBorder="1" applyAlignment="1">
      <alignment horizontal="left" vertical="top" wrapText="1"/>
    </xf>
    <xf numFmtId="0" fontId="0" fillId="6" borderId="4" xfId="0" applyFont="1" applyFill="1" applyBorder="1" applyAlignment="1">
      <alignment vertical="top"/>
    </xf>
    <xf numFmtId="0" fontId="6" fillId="6" borderId="0" xfId="0" applyFont="1" applyFill="1"/>
    <xf numFmtId="1" fontId="6" fillId="6" borderId="0" xfId="0" applyNumberFormat="1" applyFont="1" applyFill="1"/>
    <xf numFmtId="0" fontId="18" fillId="5" borderId="0" xfId="0" applyFont="1" applyFill="1" applyAlignment="1" applyProtection="1">
      <alignment horizontal="right"/>
      <protection locked="0"/>
    </xf>
    <xf numFmtId="0" fontId="18" fillId="5" borderId="0" xfId="0" applyFont="1" applyFill="1" applyAlignment="1" applyProtection="1">
      <alignment horizontal="center"/>
      <protection locked="0"/>
    </xf>
    <xf numFmtId="0" fontId="18" fillId="5" borderId="1" xfId="0" applyFont="1" applyFill="1" applyBorder="1" applyAlignment="1" applyProtection="1">
      <alignment horizontal="left"/>
      <protection locked="0"/>
    </xf>
    <xf numFmtId="0" fontId="0" fillId="0" borderId="2" xfId="0" applyFont="1" applyBorder="1" applyAlignment="1">
      <alignment horizontal="left" wrapText="1"/>
    </xf>
    <xf numFmtId="49" fontId="0" fillId="0" borderId="2" xfId="0" applyNumberFormat="1" applyFont="1" applyBorder="1"/>
    <xf numFmtId="49" fontId="0" fillId="0" borderId="2" xfId="0" applyNumberFormat="1" applyFont="1" applyFill="1" applyBorder="1"/>
    <xf numFmtId="0" fontId="0" fillId="0" borderId="2" xfId="0" applyFont="1" applyFill="1" applyBorder="1" applyAlignment="1">
      <alignment horizontal="left" wrapText="1"/>
    </xf>
    <xf numFmtId="1" fontId="0" fillId="0" borderId="2" xfId="0" applyNumberFormat="1" applyFont="1" applyFill="1" applyBorder="1"/>
    <xf numFmtId="0" fontId="0" fillId="6" borderId="2" xfId="0" applyFont="1" applyFill="1" applyBorder="1" applyAlignment="1">
      <alignment horizontal="justify" vertical="top"/>
    </xf>
    <xf numFmtId="1" fontId="0" fillId="0" borderId="4" xfId="0" applyNumberFormat="1" applyFont="1" applyFill="1" applyBorder="1" applyAlignment="1">
      <alignment horizontal="right"/>
    </xf>
    <xf numFmtId="0" fontId="0" fillId="0" borderId="4" xfId="0" applyFont="1" applyFill="1" applyBorder="1" applyAlignment="1">
      <alignment horizontal="center"/>
    </xf>
    <xf numFmtId="0" fontId="0" fillId="0" borderId="4" xfId="0" applyFont="1" applyFill="1" applyBorder="1" applyAlignment="1">
      <alignment horizontal="left" wrapText="1"/>
    </xf>
    <xf numFmtId="0" fontId="0" fillId="0" borderId="4" xfId="0" applyFont="1" applyFill="1" applyBorder="1"/>
    <xf numFmtId="0" fontId="6" fillId="0" borderId="0" xfId="0" applyFont="1" applyFill="1"/>
    <xf numFmtId="1" fontId="0" fillId="0" borderId="2" xfId="0" applyNumberFormat="1" applyFont="1" applyBorder="1"/>
    <xf numFmtId="0" fontId="6" fillId="0" borderId="0" xfId="0" applyFont="1" applyFill="1" applyAlignment="1">
      <alignment wrapText="1"/>
    </xf>
    <xf numFmtId="0" fontId="0" fillId="6" borderId="0" xfId="0" applyFont="1" applyFill="1" applyAlignment="1">
      <alignment wrapText="1"/>
    </xf>
    <xf numFmtId="0" fontId="0" fillId="0" borderId="2" xfId="0" applyFont="1" applyBorder="1" applyAlignment="1">
      <alignment horizontal="justify" wrapText="1"/>
    </xf>
    <xf numFmtId="0" fontId="0" fillId="0" borderId="2" xfId="0" applyFont="1" applyFill="1" applyBorder="1" applyAlignment="1">
      <alignment horizontal="justify" wrapText="1"/>
    </xf>
    <xf numFmtId="1" fontId="0" fillId="0" borderId="3" xfId="0" applyNumberFormat="1" applyFont="1" applyFill="1" applyBorder="1"/>
    <xf numFmtId="1" fontId="0" fillId="6" borderId="3" xfId="0" applyNumberFormat="1" applyFont="1" applyFill="1" applyBorder="1"/>
    <xf numFmtId="0" fontId="0" fillId="0" borderId="4" xfId="0" applyFont="1" applyFill="1" applyBorder="1" applyAlignment="1">
      <alignment horizontal="justify" wrapText="1"/>
    </xf>
    <xf numFmtId="1" fontId="0" fillId="0" borderId="2" xfId="0" applyNumberFormat="1" applyFont="1" applyBorder="1" applyAlignment="1">
      <alignment horizontal="right" vertical="top"/>
    </xf>
    <xf numFmtId="0" fontId="0" fillId="0" borderId="2" xfId="0" applyFont="1" applyBorder="1" applyAlignment="1">
      <alignment horizontal="center" vertical="top"/>
    </xf>
    <xf numFmtId="0" fontId="0" fillId="0" borderId="2" xfId="0" applyFont="1" applyBorder="1" applyAlignment="1">
      <alignment vertical="top"/>
    </xf>
    <xf numFmtId="49" fontId="0" fillId="0" borderId="2" xfId="0" applyNumberFormat="1" applyFont="1" applyBorder="1" applyAlignment="1">
      <alignment vertical="top"/>
    </xf>
    <xf numFmtId="49" fontId="0" fillId="0" borderId="2" xfId="0" applyNumberFormat="1" applyFont="1" applyFill="1" applyBorder="1" applyAlignment="1">
      <alignment vertical="top"/>
    </xf>
    <xf numFmtId="1" fontId="0" fillId="0" borderId="2" xfId="0" applyNumberFormat="1" applyFont="1" applyBorder="1" applyAlignment="1">
      <alignment vertical="top"/>
    </xf>
    <xf numFmtId="1" fontId="0" fillId="0" borderId="2" xfId="0" applyNumberFormat="1" applyFont="1" applyFill="1" applyBorder="1" applyAlignment="1">
      <alignment vertical="top"/>
    </xf>
    <xf numFmtId="1" fontId="0" fillId="6" borderId="2" xfId="0" applyNumberFormat="1" applyFont="1" applyFill="1" applyBorder="1" applyAlignment="1">
      <alignment vertical="top"/>
    </xf>
    <xf numFmtId="1" fontId="0" fillId="0" borderId="4" xfId="0" applyNumberFormat="1" applyFont="1" applyFill="1" applyBorder="1" applyAlignment="1">
      <alignment horizontal="right" vertical="top"/>
    </xf>
    <xf numFmtId="0" fontId="0" fillId="0" borderId="4" xfId="0" applyFont="1" applyFill="1" applyBorder="1" applyAlignment="1">
      <alignment horizontal="center" vertical="top"/>
    </xf>
    <xf numFmtId="0" fontId="0" fillId="0" borderId="4" xfId="0" applyFont="1" applyFill="1" applyBorder="1" applyAlignment="1">
      <alignment horizontal="justify" vertical="top" wrapText="1"/>
    </xf>
    <xf numFmtId="0" fontId="0" fillId="0" borderId="4" xfId="0" applyFont="1" applyBorder="1" applyAlignment="1">
      <alignment vertical="top"/>
    </xf>
    <xf numFmtId="0" fontId="6" fillId="0" borderId="0" xfId="0" applyFont="1"/>
    <xf numFmtId="0" fontId="6" fillId="0" borderId="0" xfId="0" applyFont="1" applyAlignment="1">
      <alignment wrapText="1"/>
    </xf>
    <xf numFmtId="0" fontId="0" fillId="0" borderId="2" xfId="0" applyFont="1" applyBorder="1" applyAlignment="1">
      <alignment horizontal="left" vertical="top" wrapText="1"/>
    </xf>
    <xf numFmtId="0" fontId="0" fillId="0" borderId="2" xfId="0" applyFont="1" applyFill="1" applyBorder="1" applyAlignment="1">
      <alignment horizontal="left" vertical="top" wrapText="1"/>
    </xf>
    <xf numFmtId="0" fontId="0" fillId="0" borderId="4" xfId="0" applyFont="1" applyFill="1" applyBorder="1" applyAlignment="1">
      <alignment horizontal="left" vertical="top" wrapText="1"/>
    </xf>
    <xf numFmtId="164" fontId="0" fillId="6" borderId="2" xfId="0" applyNumberFormat="1" applyFont="1" applyFill="1" applyBorder="1"/>
    <xf numFmtId="1" fontId="0" fillId="6" borderId="4" xfId="0" applyNumberFormat="1" applyFont="1" applyFill="1" applyBorder="1" applyAlignment="1">
      <alignment horizontal="right"/>
    </xf>
    <xf numFmtId="0" fontId="0" fillId="6" borderId="4" xfId="0" applyFont="1" applyFill="1" applyBorder="1" applyAlignment="1">
      <alignment horizontal="center"/>
    </xf>
    <xf numFmtId="0" fontId="0" fillId="6" borderId="4" xfId="0" applyFont="1" applyFill="1" applyBorder="1" applyAlignment="1">
      <alignment horizontal="left" wrapText="1"/>
    </xf>
    <xf numFmtId="0" fontId="0" fillId="6" borderId="4" xfId="0" applyFont="1" applyFill="1" applyBorder="1"/>
    <xf numFmtId="0" fontId="0" fillId="6" borderId="3" xfId="0" applyFont="1" applyFill="1" applyBorder="1"/>
    <xf numFmtId="1" fontId="0" fillId="6" borderId="3" xfId="0" applyNumberFormat="1" applyFont="1" applyFill="1" applyBorder="1" applyAlignment="1">
      <alignment horizontal="right"/>
    </xf>
    <xf numFmtId="0" fontId="0" fillId="6" borderId="3" xfId="0" applyFont="1" applyFill="1" applyBorder="1" applyAlignment="1">
      <alignment horizontal="center"/>
    </xf>
    <xf numFmtId="0" fontId="21" fillId="0" borderId="2" xfId="0" applyFont="1" applyFill="1" applyBorder="1" applyAlignment="1">
      <alignment horizontal="justify" vertical="top" wrapText="1"/>
    </xf>
    <xf numFmtId="0" fontId="21" fillId="6" borderId="2" xfId="0" applyFont="1" applyFill="1" applyBorder="1" applyAlignment="1">
      <alignment horizontal="justify" vertical="top" wrapText="1"/>
    </xf>
    <xf numFmtId="0" fontId="21" fillId="0" borderId="2" xfId="0" applyFont="1" applyBorder="1"/>
    <xf numFmtId="0" fontId="0" fillId="0" borderId="4" xfId="0" applyFont="1" applyBorder="1" applyAlignment="1">
      <alignment horizontal="justify" wrapText="1"/>
    </xf>
    <xf numFmtId="0" fontId="22" fillId="0" borderId="0" xfId="0" applyFont="1" applyFill="1" applyAlignment="1">
      <alignment wrapText="1"/>
    </xf>
    <xf numFmtId="0" fontId="21" fillId="0" borderId="2" xfId="0" applyFont="1" applyFill="1" applyBorder="1"/>
    <xf numFmtId="0" fontId="21" fillId="0" borderId="4" xfId="0" applyFont="1" applyFill="1" applyBorder="1"/>
    <xf numFmtId="0" fontId="20" fillId="2" borderId="0" xfId="0" applyFont="1" applyFill="1" applyBorder="1" applyAlignment="1">
      <alignment horizontal="center" vertical="center" wrapText="1"/>
    </xf>
    <xf numFmtId="0" fontId="20" fillId="5" borderId="0" xfId="0" applyFont="1" applyFill="1" applyAlignment="1" applyProtection="1">
      <alignment horizontal="right"/>
      <protection locked="0"/>
    </xf>
    <xf numFmtId="0" fontId="20" fillId="5" borderId="0" xfId="0" applyFont="1" applyFill="1" applyAlignment="1" applyProtection="1">
      <alignment horizontal="center"/>
      <protection locked="0"/>
    </xf>
    <xf numFmtId="0" fontId="20" fillId="5" borderId="1" xfId="0" applyFont="1" applyFill="1" applyBorder="1" applyAlignment="1" applyProtection="1">
      <alignment horizontal="left"/>
      <protection locked="0"/>
    </xf>
    <xf numFmtId="0" fontId="0" fillId="6" borderId="2" xfId="0" applyFont="1" applyFill="1" applyBorder="1" applyAlignment="1">
      <alignment horizontal="justify" wrapText="1"/>
    </xf>
    <xf numFmtId="0" fontId="0" fillId="6" borderId="2" xfId="0" applyFont="1" applyFill="1" applyBorder="1" applyAlignment="1">
      <alignment horizontal="justify" vertical="center" wrapText="1"/>
    </xf>
    <xf numFmtId="0" fontId="0" fillId="0" borderId="4" xfId="0" applyFont="1" applyBorder="1" applyAlignment="1">
      <alignment horizontal="left" vertical="center"/>
    </xf>
    <xf numFmtId="0" fontId="22" fillId="0" borderId="0" xfId="0" applyFont="1" applyAlignment="1">
      <alignment wrapText="1"/>
    </xf>
    <xf numFmtId="0" fontId="0" fillId="6" borderId="3" xfId="0" applyFont="1" applyFill="1" applyBorder="1" applyAlignment="1">
      <alignment horizontal="justify" wrapText="1"/>
    </xf>
    <xf numFmtId="0" fontId="6" fillId="0" borderId="7" xfId="0" applyFont="1" applyFill="1" applyBorder="1"/>
    <xf numFmtId="0" fontId="21" fillId="0" borderId="0" xfId="0" applyFont="1" applyAlignment="1">
      <alignment wrapText="1"/>
    </xf>
    <xf numFmtId="0" fontId="0" fillId="0" borderId="6" xfId="0" applyFont="1" applyFill="1" applyBorder="1"/>
    <xf numFmtId="0" fontId="0" fillId="0" borderId="4" xfId="0" applyFont="1" applyFill="1" applyBorder="1" applyAlignment="1">
      <alignment horizontal="justify"/>
    </xf>
    <xf numFmtId="0" fontId="0" fillId="0" borderId="2" xfId="0" applyFont="1" applyFill="1" applyBorder="1" applyAlignment="1">
      <alignment wrapText="1"/>
    </xf>
    <xf numFmtId="0" fontId="0" fillId="0" borderId="3" xfId="0" applyFont="1" applyFill="1" applyBorder="1" applyAlignment="1">
      <alignment horizontal="left" wrapText="1"/>
    </xf>
    <xf numFmtId="0" fontId="0" fillId="6" borderId="3" xfId="0" applyFont="1" applyFill="1" applyBorder="1" applyAlignment="1">
      <alignment horizontal="left" wrapText="1"/>
    </xf>
    <xf numFmtId="0" fontId="0" fillId="6" borderId="3" xfId="0" applyNumberFormat="1" applyFont="1" applyFill="1" applyBorder="1" applyAlignment="1">
      <alignment horizontal="left" wrapText="1"/>
    </xf>
    <xf numFmtId="0" fontId="0" fillId="6" borderId="0" xfId="0" applyFill="1"/>
    <xf numFmtId="0" fontId="0" fillId="0" borderId="3" xfId="0" applyNumberFormat="1" applyFont="1" applyFill="1" applyBorder="1" applyAlignment="1">
      <alignment horizontal="left" wrapText="1"/>
    </xf>
    <xf numFmtId="1" fontId="0" fillId="0" borderId="0" xfId="0" applyNumberFormat="1" applyFont="1" applyFill="1" applyBorder="1" applyAlignment="1">
      <alignment horizontal="right"/>
    </xf>
    <xf numFmtId="0" fontId="0" fillId="0" borderId="0" xfId="0" applyFont="1" applyFill="1" applyBorder="1" applyAlignment="1">
      <alignment horizontal="center"/>
    </xf>
    <xf numFmtId="0" fontId="0" fillId="0" borderId="2" xfId="0" applyFont="1" applyFill="1" applyBorder="1" applyAlignment="1">
      <alignment horizontal="right"/>
    </xf>
    <xf numFmtId="0" fontId="0" fillId="0" borderId="3" xfId="0" applyFont="1" applyFill="1" applyBorder="1" applyAlignment="1">
      <alignment wrapText="1"/>
    </xf>
    <xf numFmtId="0" fontId="0" fillId="0" borderId="5" xfId="0" applyFont="1" applyFill="1" applyBorder="1" applyAlignment="1">
      <alignment wrapText="1"/>
    </xf>
    <xf numFmtId="0" fontId="0" fillId="0" borderId="2" xfId="0" applyFont="1" applyBorder="1" applyAlignment="1"/>
    <xf numFmtId="0" fontId="0" fillId="0" borderId="2" xfId="0" applyFont="1" applyFill="1" applyBorder="1" applyAlignment="1"/>
    <xf numFmtId="0" fontId="0" fillId="0" borderId="4" xfId="0" applyFont="1" applyFill="1" applyBorder="1" applyAlignment="1"/>
    <xf numFmtId="0" fontId="0" fillId="0" borderId="2" xfId="0" applyFont="1" applyFill="1" applyBorder="1" applyAlignment="1">
      <alignment vertical="top" wrapText="1"/>
    </xf>
    <xf numFmtId="0" fontId="0" fillId="0" borderId="4" xfId="0" applyFont="1" applyFill="1" applyBorder="1" applyAlignment="1">
      <alignment vertical="top" wrapText="1"/>
    </xf>
    <xf numFmtId="0" fontId="0" fillId="6" borderId="2" xfId="0" applyFont="1" applyFill="1" applyBorder="1" applyAlignment="1">
      <alignment vertical="top" wrapText="1"/>
    </xf>
    <xf numFmtId="0" fontId="0" fillId="6" borderId="3" xfId="0" applyFont="1" applyFill="1" applyBorder="1" applyAlignment="1">
      <alignment vertical="top" wrapText="1"/>
    </xf>
    <xf numFmtId="0" fontId="0" fillId="6" borderId="3" xfId="0" applyNumberFormat="1" applyFont="1" applyFill="1" applyBorder="1" applyAlignment="1">
      <alignment vertical="top" wrapText="1"/>
    </xf>
    <xf numFmtId="0" fontId="21" fillId="0" borderId="4" xfId="0" applyFont="1" applyFill="1" applyBorder="1" applyAlignment="1">
      <alignment vertical="top" wrapText="1"/>
    </xf>
    <xf numFmtId="0" fontId="22" fillId="6" borderId="0" xfId="0" applyFont="1" applyFill="1" applyAlignment="1">
      <alignment wrapText="1"/>
    </xf>
    <xf numFmtId="0" fontId="0" fillId="0" borderId="2" xfId="0" applyFont="1" applyBorder="1" applyAlignment="1">
      <alignment vertical="top" wrapText="1"/>
    </xf>
    <xf numFmtId="1" fontId="0" fillId="0" borderId="3" xfId="0" applyNumberFormat="1" applyFont="1" applyBorder="1" applyAlignment="1">
      <alignment horizontal="right"/>
    </xf>
    <xf numFmtId="0" fontId="0" fillId="0" borderId="3" xfId="0" applyFont="1" applyBorder="1" applyAlignment="1">
      <alignment horizontal="center"/>
    </xf>
    <xf numFmtId="0" fontId="0" fillId="0" borderId="3" xfId="0" applyFont="1" applyBorder="1" applyAlignment="1">
      <alignment vertical="top" wrapText="1"/>
    </xf>
    <xf numFmtId="0" fontId="0" fillId="0" borderId="3" xfId="0" applyFont="1" applyBorder="1"/>
    <xf numFmtId="0" fontId="0" fillId="0" borderId="3" xfId="0" applyFont="1" applyFill="1" applyBorder="1" applyAlignment="1">
      <alignment vertical="top" wrapText="1"/>
    </xf>
    <xf numFmtId="0" fontId="0" fillId="6" borderId="4" xfId="0" applyFont="1" applyFill="1" applyBorder="1" applyAlignment="1">
      <alignment vertical="top" wrapText="1"/>
    </xf>
    <xf numFmtId="0" fontId="0" fillId="0" borderId="7" xfId="0" applyFont="1" applyFill="1" applyBorder="1"/>
    <xf numFmtId="1" fontId="0" fillId="0" borderId="2" xfId="0" applyNumberFormat="1" applyFont="1" applyFill="1" applyBorder="1" applyAlignment="1">
      <alignment horizontal="right" wrapText="1"/>
    </xf>
    <xf numFmtId="0" fontId="0" fillId="0" borderId="2" xfId="0" applyFont="1" applyFill="1" applyBorder="1" applyAlignment="1">
      <alignment horizontal="center" wrapText="1"/>
    </xf>
    <xf numFmtId="0" fontId="0" fillId="0" borderId="0" xfId="0" applyAlignment="1">
      <alignment wrapText="1"/>
    </xf>
    <xf numFmtId="1" fontId="0" fillId="6" borderId="2" xfId="0" applyNumberFormat="1" applyFont="1" applyFill="1" applyBorder="1" applyAlignment="1">
      <alignment horizontal="right" wrapText="1"/>
    </xf>
    <xf numFmtId="0" fontId="0" fillId="6" borderId="2" xfId="0" applyFont="1" applyFill="1" applyBorder="1" applyAlignment="1">
      <alignment horizontal="center" wrapText="1"/>
    </xf>
    <xf numFmtId="0" fontId="0" fillId="6" borderId="3" xfId="0" applyFont="1" applyFill="1" applyBorder="1" applyAlignment="1">
      <alignment wrapText="1"/>
    </xf>
    <xf numFmtId="1" fontId="0" fillId="6" borderId="3" xfId="0" applyNumberFormat="1" applyFont="1" applyFill="1" applyBorder="1" applyAlignment="1">
      <alignment horizontal="right" wrapText="1"/>
    </xf>
    <xf numFmtId="1" fontId="0" fillId="0" borderId="3" xfId="0" applyNumberFormat="1" applyFont="1" applyFill="1" applyBorder="1" applyAlignment="1">
      <alignment horizontal="right" wrapText="1"/>
    </xf>
    <xf numFmtId="0" fontId="0" fillId="0" borderId="3" xfId="0" applyNumberFormat="1" applyFont="1" applyFill="1" applyBorder="1" applyAlignment="1">
      <alignment horizontal="justify" vertical="top" wrapText="1"/>
    </xf>
    <xf numFmtId="0" fontId="0" fillId="6" borderId="3" xfId="0" applyNumberFormat="1" applyFont="1" applyFill="1" applyBorder="1" applyAlignment="1">
      <alignment horizontal="justify" vertical="top" wrapText="1"/>
    </xf>
    <xf numFmtId="0" fontId="0" fillId="6" borderId="4" xfId="0" applyFont="1" applyFill="1" applyBorder="1" applyAlignment="1">
      <alignment horizontal="justify" vertical="top" wrapText="1"/>
    </xf>
    <xf numFmtId="0" fontId="23" fillId="5" borderId="0" xfId="0" applyFont="1" applyFill="1" applyAlignment="1" applyProtection="1">
      <alignment horizontal="right"/>
      <protection locked="0"/>
    </xf>
    <xf numFmtId="0" fontId="0" fillId="6" borderId="4" xfId="0" applyFont="1" applyFill="1" applyBorder="1" applyAlignment="1">
      <alignment horizontal="justify" wrapText="1"/>
    </xf>
    <xf numFmtId="0" fontId="0" fillId="0" borderId="3" xfId="0" applyFont="1" applyBorder="1" applyAlignment="1">
      <alignment horizontal="justify" vertical="top" wrapText="1"/>
    </xf>
    <xf numFmtId="0" fontId="24" fillId="0" borderId="0" xfId="0" applyFont="1"/>
    <xf numFmtId="1" fontId="0" fillId="0" borderId="2" xfId="0" applyNumberFormat="1" applyFont="1" applyFill="1" applyBorder="1" applyAlignment="1"/>
    <xf numFmtId="0" fontId="8" fillId="6" borderId="2" xfId="0" applyFont="1" applyFill="1" applyBorder="1" applyAlignment="1" applyProtection="1">
      <alignment horizontal="right"/>
      <protection locked="0"/>
    </xf>
    <xf numFmtId="0" fontId="8" fillId="6" borderId="2" xfId="0" applyFont="1" applyFill="1" applyBorder="1" applyAlignment="1" applyProtection="1">
      <alignment horizontal="center"/>
      <protection locked="0"/>
    </xf>
    <xf numFmtId="0" fontId="8" fillId="6" borderId="2" xfId="0" applyFont="1" applyFill="1" applyBorder="1" applyAlignment="1" applyProtection="1">
      <alignment horizontal="left"/>
      <protection locked="0"/>
    </xf>
    <xf numFmtId="49" fontId="8" fillId="6" borderId="2" xfId="0" applyNumberFormat="1" applyFont="1" applyFill="1" applyBorder="1" applyAlignment="1" applyProtection="1">
      <alignment horizontal="left"/>
      <protection locked="0"/>
    </xf>
    <xf numFmtId="0" fontId="0" fillId="0" borderId="2" xfId="0" applyFont="1" applyFill="1" applyBorder="1" applyAlignment="1">
      <alignment horizontal="justify" vertical="top"/>
    </xf>
    <xf numFmtId="0" fontId="0" fillId="0" borderId="0" xfId="0" applyFont="1" applyAlignment="1">
      <alignment wrapText="1"/>
    </xf>
    <xf numFmtId="0" fontId="0" fillId="0" borderId="0" xfId="0" applyFont="1" applyFill="1" applyAlignment="1">
      <alignment wrapText="1"/>
    </xf>
    <xf numFmtId="0" fontId="6" fillId="6" borderId="2" xfId="0" applyFont="1" applyFill="1" applyBorder="1"/>
    <xf numFmtId="0" fontId="24" fillId="6" borderId="2" xfId="0" applyFont="1" applyFill="1" applyBorder="1"/>
    <xf numFmtId="0" fontId="24" fillId="0" borderId="2" xfId="0" applyFont="1" applyFill="1" applyBorder="1"/>
    <xf numFmtId="0" fontId="6" fillId="0" borderId="2" xfId="0" applyFont="1" applyBorder="1"/>
    <xf numFmtId="0" fontId="0" fillId="0" borderId="0" xfId="0" applyFont="1" applyAlignment="1"/>
    <xf numFmtId="0" fontId="0" fillId="0" borderId="2" xfId="0" applyNumberFormat="1" applyFont="1" applyFill="1" applyBorder="1" applyAlignment="1">
      <alignment horizontal="justify" vertical="top" wrapText="1"/>
    </xf>
    <xf numFmtId="0" fontId="0" fillId="6" borderId="2" xfId="0" applyNumberFormat="1" applyFont="1" applyFill="1" applyBorder="1" applyAlignment="1">
      <alignment horizontal="justify" vertical="top" wrapText="1"/>
    </xf>
    <xf numFmtId="0" fontId="21" fillId="0" borderId="4" xfId="0" applyFont="1" applyBorder="1" applyAlignment="1">
      <alignment horizontal="justify" wrapText="1"/>
    </xf>
    <xf numFmtId="0" fontId="0" fillId="6" borderId="2" xfId="0" applyFont="1" applyFill="1" applyBorder="1" applyAlignment="1">
      <alignment horizontal="left" vertical="top" wrapText="1"/>
    </xf>
    <xf numFmtId="0" fontId="0" fillId="6" borderId="3" xfId="0" applyFont="1" applyFill="1" applyBorder="1" applyAlignment="1">
      <alignment horizontal="left" vertical="top" wrapText="1"/>
    </xf>
    <xf numFmtId="0" fontId="24" fillId="6" borderId="3" xfId="0" applyFont="1" applyFill="1" applyBorder="1"/>
    <xf numFmtId="0" fontId="24" fillId="6" borderId="2" xfId="0" applyFont="1" applyFill="1" applyBorder="1" applyAlignment="1">
      <alignment horizontal="justify" vertical="top" wrapText="1"/>
    </xf>
    <xf numFmtId="0" fontId="25" fillId="0" borderId="4" xfId="0" applyFont="1" applyBorder="1" applyAlignment="1">
      <alignment horizontal="justify" wrapText="1"/>
    </xf>
    <xf numFmtId="0" fontId="21" fillId="6" borderId="4" xfId="0" applyFont="1" applyFill="1" applyBorder="1" applyAlignment="1">
      <alignment horizontal="justify" wrapText="1"/>
    </xf>
    <xf numFmtId="0" fontId="0" fillId="0" borderId="9" xfId="0" applyFont="1" applyBorder="1" applyAlignment="1"/>
    <xf numFmtId="0" fontId="0" fillId="0" borderId="2" xfId="0" applyFont="1" applyBorder="1" applyAlignment="1">
      <alignment wrapText="1"/>
    </xf>
    <xf numFmtId="1" fontId="0" fillId="0" borderId="2" xfId="0" applyNumberFormat="1" applyFont="1" applyBorder="1" applyAlignment="1"/>
    <xf numFmtId="0" fontId="0" fillId="0" borderId="2" xfId="0" applyFont="1" applyBorder="1" applyAlignment="1">
      <alignment horizontal="left" vertical="top"/>
    </xf>
    <xf numFmtId="0" fontId="0" fillId="0" borderId="2" xfId="0" applyFont="1" applyFill="1" applyBorder="1" applyAlignment="1">
      <alignment horizontal="left" vertical="top"/>
    </xf>
    <xf numFmtId="0" fontId="0" fillId="6" borderId="2" xfId="0" applyFont="1" applyFill="1" applyBorder="1" applyAlignment="1">
      <alignment horizontal="left" vertical="top"/>
    </xf>
    <xf numFmtId="0" fontId="0" fillId="6" borderId="5" xfId="0" applyFont="1" applyFill="1" applyBorder="1" applyAlignment="1">
      <alignment horizontal="left" wrapText="1"/>
    </xf>
    <xf numFmtId="1" fontId="6" fillId="0" borderId="0" xfId="0" applyNumberFormat="1" applyFont="1" applyFill="1"/>
    <xf numFmtId="0" fontId="6" fillId="0" borderId="0" xfId="0" applyFont="1" applyFill="1" applyBorder="1" applyAlignment="1">
      <alignment horizontal="center"/>
    </xf>
    <xf numFmtId="0" fontId="22" fillId="0" borderId="0" xfId="0" applyFont="1" applyFill="1" applyBorder="1" applyAlignment="1">
      <alignment horizontal="left" wrapText="1"/>
    </xf>
    <xf numFmtId="1" fontId="0" fillId="0" borderId="0" xfId="0" applyNumberFormat="1" applyFont="1"/>
    <xf numFmtId="0" fontId="22" fillId="6" borderId="0" xfId="0" applyFont="1" applyFill="1"/>
    <xf numFmtId="0" fontId="0" fillId="0" borderId="5" xfId="0" applyFont="1" applyFill="1" applyBorder="1" applyAlignment="1">
      <alignment horizontal="left"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0" fillId="0" borderId="0" xfId="0" applyAlignment="1"/>
    <xf numFmtId="0" fontId="3" fillId="5" borderId="0" xfId="0" applyFont="1" applyFill="1" applyAlignment="1">
      <alignment horizontal="right"/>
    </xf>
    <xf numFmtId="0" fontId="3" fillId="5" borderId="0" xfId="0" applyFont="1" applyFill="1" applyAlignment="1">
      <alignment horizontal="center"/>
    </xf>
    <xf numFmtId="0" fontId="3" fillId="5" borderId="1" xfId="0" applyFont="1" applyFill="1" applyBorder="1" applyAlignment="1">
      <alignment horizontal="left"/>
    </xf>
    <xf numFmtId="0" fontId="0" fillId="0" borderId="2" xfId="0" applyNumberFormat="1" applyFont="1" applyFill="1" applyBorder="1" applyAlignment="1" applyProtection="1">
      <protection locked="0"/>
    </xf>
    <xf numFmtId="0" fontId="0" fillId="0" borderId="2" xfId="0" applyNumberFormat="1" applyFont="1" applyFill="1" applyBorder="1" applyAlignment="1" applyProtection="1">
      <alignment horizontal="center"/>
      <protection locked="0"/>
    </xf>
    <xf numFmtId="0" fontId="0" fillId="0" borderId="2" xfId="0" applyNumberFormat="1" applyFill="1" applyBorder="1" applyAlignment="1" applyProtection="1">
      <protection locked="0"/>
    </xf>
    <xf numFmtId="0" fontId="0" fillId="0" borderId="2" xfId="2" applyNumberFormat="1" applyFont="1" applyFill="1" applyBorder="1" applyAlignment="1" applyProtection="1">
      <alignment horizontal="center"/>
      <protection locked="0"/>
    </xf>
    <xf numFmtId="0" fontId="0" fillId="0" borderId="2" xfId="0" applyNumberFormat="1" applyFill="1" applyBorder="1" applyAlignment="1" applyProtection="1">
      <alignment horizontal="center"/>
      <protection locked="0"/>
    </xf>
    <xf numFmtId="0" fontId="0" fillId="0" borderId="2" xfId="0" applyNumberFormat="1" applyFont="1" applyFill="1" applyBorder="1" applyAlignment="1" applyProtection="1">
      <alignment wrapText="1"/>
      <protection locked="0"/>
    </xf>
    <xf numFmtId="0" fontId="0" fillId="0" borderId="2" xfId="0" applyNumberFormat="1" applyFill="1" applyBorder="1" applyAlignment="1" applyProtection="1">
      <alignment wrapText="1"/>
      <protection locked="0"/>
    </xf>
    <xf numFmtId="0" fontId="6" fillId="0" borderId="2" xfId="0" applyNumberFormat="1" applyFont="1" applyFill="1" applyBorder="1" applyAlignment="1" applyProtection="1">
      <protection locked="0"/>
    </xf>
    <xf numFmtId="0" fontId="27" fillId="0" borderId="0" xfId="0" applyNumberFormat="1" applyFont="1" applyFill="1" applyBorder="1" applyAlignment="1" applyProtection="1"/>
    <xf numFmtId="0" fontId="0" fillId="0" borderId="0" xfId="0" applyNumberFormat="1" applyFont="1" applyFill="1" applyBorder="1" applyAlignment="1" applyProtection="1"/>
    <xf numFmtId="0" fontId="27" fillId="0" borderId="0" xfId="0" applyNumberFormat="1" applyFont="1" applyFill="1" applyBorder="1" applyAlignment="1" applyProtection="1">
      <alignment horizontal="center"/>
    </xf>
    <xf numFmtId="0" fontId="6" fillId="0" borderId="0" xfId="0" applyNumberFormat="1" applyFont="1" applyFill="1" applyBorder="1" applyAlignment="1" applyProtection="1"/>
    <xf numFmtId="0" fontId="0" fillId="6" borderId="3" xfId="0" applyFont="1" applyFill="1" applyBorder="1" applyAlignment="1">
      <alignment horizontal="center" vertical="top"/>
    </xf>
    <xf numFmtId="0" fontId="22" fillId="0" borderId="0" xfId="0" applyFont="1" applyFill="1"/>
    <xf numFmtId="0" fontId="21" fillId="6" borderId="0" xfId="0" applyFont="1" applyFill="1"/>
    <xf numFmtId="0" fontId="2" fillId="0" borderId="0" xfId="0" applyFont="1" applyFill="1"/>
    <xf numFmtId="1" fontId="0" fillId="0" borderId="0" xfId="0" applyNumberFormat="1" applyFont="1" applyFill="1"/>
    <xf numFmtId="0" fontId="21" fillId="0" borderId="0" xfId="0" applyFont="1" applyFill="1"/>
    <xf numFmtId="0" fontId="0" fillId="7" borderId="0" xfId="0" applyFill="1"/>
    <xf numFmtId="0" fontId="21" fillId="6" borderId="2" xfId="0" applyFont="1" applyFill="1" applyBorder="1"/>
    <xf numFmtId="0" fontId="25" fillId="6" borderId="2" xfId="0" applyFont="1" applyFill="1" applyBorder="1"/>
    <xf numFmtId="0" fontId="28" fillId="6" borderId="2" xfId="0" applyFont="1" applyFill="1" applyBorder="1"/>
    <xf numFmtId="0" fontId="28" fillId="0" borderId="2" xfId="0" applyFont="1" applyFill="1" applyBorder="1"/>
    <xf numFmtId="165" fontId="0" fillId="0" borderId="0" xfId="0" applyNumberFormat="1"/>
    <xf numFmtId="0" fontId="6" fillId="0" borderId="7" xfId="0" applyFont="1" applyBorder="1"/>
    <xf numFmtId="0" fontId="21" fillId="6" borderId="0" xfId="0" applyFont="1" applyFill="1" applyAlignment="1">
      <alignment wrapText="1"/>
    </xf>
    <xf numFmtId="0" fontId="24" fillId="6" borderId="2" xfId="0" applyFont="1" applyFill="1" applyBorder="1" applyAlignment="1">
      <alignment vertical="top"/>
    </xf>
    <xf numFmtId="0" fontId="24" fillId="0" borderId="0" xfId="0" applyFont="1" applyFill="1"/>
    <xf numFmtId="0" fontId="29" fillId="0" borderId="0" xfId="0" applyFont="1" applyFill="1"/>
    <xf numFmtId="0" fontId="0" fillId="0" borderId="0" xfId="0" applyAlignment="1">
      <alignment horizontal="right"/>
    </xf>
    <xf numFmtId="0" fontId="0" fillId="0" borderId="0" xfId="0" applyAlignment="1">
      <alignment horizontal="center"/>
    </xf>
    <xf numFmtId="1" fontId="30" fillId="6" borderId="2" xfId="0" applyNumberFormat="1" applyFont="1" applyFill="1" applyBorder="1" applyAlignment="1">
      <alignment horizontal="right"/>
    </xf>
    <xf numFmtId="0" fontId="24" fillId="6" borderId="3" xfId="0" applyFont="1" applyFill="1" applyBorder="1" applyAlignment="1">
      <alignment vertical="top"/>
    </xf>
    <xf numFmtId="0" fontId="0" fillId="6" borderId="4" xfId="0" applyFont="1" applyFill="1" applyBorder="1" applyAlignment="1">
      <alignment horizontal="justify" vertical="top"/>
    </xf>
    <xf numFmtId="1" fontId="6" fillId="0" borderId="0" xfId="0" applyNumberFormat="1" applyFont="1" applyFill="1" applyAlignment="1"/>
    <xf numFmtId="0" fontId="0" fillId="0" borderId="0" xfId="0" applyFont="1" applyFill="1" applyAlignment="1"/>
    <xf numFmtId="1" fontId="0" fillId="0" borderId="0" xfId="0" applyNumberFormat="1" applyFont="1" applyFill="1" applyBorder="1" applyAlignment="1">
      <alignment horizontal="right" vertical="top"/>
    </xf>
    <xf numFmtId="0" fontId="0" fillId="0" borderId="0" xfId="0" applyFont="1" applyFill="1" applyBorder="1" applyAlignment="1">
      <alignment horizontal="center" vertical="top"/>
    </xf>
    <xf numFmtId="0" fontId="0" fillId="0" borderId="0" xfId="0" applyFont="1" applyFill="1" applyBorder="1" applyAlignment="1">
      <alignment horizontal="justify" vertical="top"/>
    </xf>
    <xf numFmtId="0" fontId="0" fillId="0" borderId="0" xfId="0" applyFill="1" applyBorder="1"/>
    <xf numFmtId="0" fontId="6" fillId="0" borderId="0" xfId="0" applyFont="1" applyFill="1" applyBorder="1"/>
    <xf numFmtId="0" fontId="0" fillId="0" borderId="0" xfId="0" applyFont="1" applyFill="1" applyBorder="1" applyAlignment="1">
      <alignment horizontal="justify" wrapText="1"/>
    </xf>
    <xf numFmtId="1" fontId="6" fillId="0" borderId="0" xfId="0" applyNumberFormat="1" applyFont="1" applyFill="1" applyBorder="1"/>
    <xf numFmtId="0" fontId="21" fillId="6" borderId="4" xfId="0" applyFont="1" applyFill="1" applyBorder="1"/>
    <xf numFmtId="0" fontId="3" fillId="5" borderId="0" xfId="0" applyFont="1" applyFill="1" applyAlignment="1" applyProtection="1">
      <alignment horizontal="right" wrapText="1"/>
      <protection locked="0"/>
    </xf>
    <xf numFmtId="0" fontId="3" fillId="5" borderId="0" xfId="0" applyFont="1" applyFill="1" applyAlignment="1" applyProtection="1">
      <alignment horizontal="center" wrapText="1"/>
      <protection locked="0"/>
    </xf>
    <xf numFmtId="0" fontId="3" fillId="5" borderId="1" xfId="0" applyFont="1" applyFill="1" applyBorder="1" applyAlignment="1" applyProtection="1">
      <alignment horizontal="left" wrapText="1"/>
      <protection locked="0"/>
    </xf>
    <xf numFmtId="1" fontId="0" fillId="6" borderId="3" xfId="0" applyNumberFormat="1" applyFont="1" applyFill="1" applyBorder="1" applyAlignment="1">
      <alignment horizontal="right" vertical="top" wrapText="1"/>
    </xf>
    <xf numFmtId="0" fontId="0" fillId="6" borderId="3" xfId="0" applyFont="1" applyFill="1" applyBorder="1" applyAlignment="1">
      <alignment horizontal="center" vertical="top" wrapText="1"/>
    </xf>
    <xf numFmtId="1" fontId="0" fillId="6" borderId="4" xfId="0" applyNumberFormat="1" applyFont="1" applyFill="1" applyBorder="1" applyAlignment="1">
      <alignment horizontal="right" wrapText="1"/>
    </xf>
    <xf numFmtId="0" fontId="0" fillId="6" borderId="2" xfId="0" applyFont="1" applyFill="1" applyBorder="1" applyAlignment="1">
      <alignment horizontal="justify"/>
    </xf>
    <xf numFmtId="0" fontId="0" fillId="0" borderId="0" xfId="0" applyAlignment="1">
      <alignment horizontal="justify"/>
    </xf>
    <xf numFmtId="0" fontId="0" fillId="0" borderId="0" xfId="0" applyFont="1" applyBorder="1"/>
    <xf numFmtId="0" fontId="0" fillId="0" borderId="0" xfId="0" applyAlignment="1">
      <alignment vertical="top"/>
    </xf>
    <xf numFmtId="0" fontId="0" fillId="6" borderId="2" xfId="0" applyFill="1" applyBorder="1"/>
    <xf numFmtId="0" fontId="0" fillId="0" borderId="2" xfId="0" applyFont="1" applyBorder="1" applyAlignment="1">
      <alignment vertical="top" wrapText="1" readingOrder="1"/>
    </xf>
    <xf numFmtId="0" fontId="0" fillId="0" borderId="2" xfId="0" applyFont="1" applyFill="1" applyBorder="1" applyAlignment="1">
      <alignment vertical="top" wrapText="1" readingOrder="1"/>
    </xf>
    <xf numFmtId="0" fontId="0" fillId="0" borderId="2" xfId="0" applyBorder="1" applyAlignment="1">
      <alignment vertical="top" wrapText="1" readingOrder="1"/>
    </xf>
    <xf numFmtId="0" fontId="6" fillId="0" borderId="0" xfId="0" applyFont="1" applyBorder="1"/>
    <xf numFmtId="0" fontId="0" fillId="0" borderId="0" xfId="0" applyAlignment="1">
      <alignment horizontal="left"/>
    </xf>
    <xf numFmtId="0" fontId="0" fillId="6" borderId="2" xfId="0" applyFont="1" applyFill="1" applyBorder="1" applyAlignment="1">
      <alignment horizontal="left"/>
    </xf>
    <xf numFmtId="49" fontId="0" fillId="6" borderId="2" xfId="0" applyNumberFormat="1" applyFont="1" applyFill="1" applyBorder="1" applyAlignment="1">
      <alignment horizontal="left"/>
    </xf>
    <xf numFmtId="0" fontId="21" fillId="6" borderId="2" xfId="0" applyFont="1" applyFill="1" applyBorder="1" applyAlignment="1">
      <alignment horizontal="left"/>
    </xf>
    <xf numFmtId="0" fontId="0" fillId="6" borderId="3" xfId="0" applyFont="1" applyFill="1" applyBorder="1" applyAlignment="1">
      <alignment horizontal="left" vertical="top"/>
    </xf>
    <xf numFmtId="0" fontId="0" fillId="6" borderId="10" xfId="0" applyFont="1" applyFill="1" applyBorder="1" applyAlignment="1">
      <alignment horizontal="center"/>
    </xf>
    <xf numFmtId="0" fontId="0" fillId="6" borderId="10" xfId="0" applyFont="1" applyFill="1" applyBorder="1" applyAlignment="1">
      <alignment horizontal="justify" wrapText="1"/>
    </xf>
    <xf numFmtId="0" fontId="0" fillId="6" borderId="4" xfId="0" applyFont="1" applyFill="1" applyBorder="1" applyAlignment="1">
      <alignment horizontal="left"/>
    </xf>
    <xf numFmtId="0" fontId="6" fillId="0" borderId="0" xfId="0" applyFont="1" applyFill="1" applyAlignment="1">
      <alignment horizontal="left"/>
    </xf>
    <xf numFmtId="0" fontId="0" fillId="0" borderId="0" xfId="0" applyFont="1" applyFill="1" applyAlignment="1">
      <alignment horizontal="left"/>
    </xf>
    <xf numFmtId="0" fontId="0" fillId="0" borderId="17" xfId="0" applyFont="1" applyFill="1" applyBorder="1"/>
    <xf numFmtId="0" fontId="0" fillId="6" borderId="0" xfId="0" applyFont="1" applyFill="1" applyAlignment="1">
      <alignment horizontal="left"/>
    </xf>
    <xf numFmtId="49" fontId="0" fillId="6" borderId="2" xfId="0" applyNumberFormat="1" applyFont="1" applyFill="1" applyBorder="1" applyAlignment="1">
      <alignment horizontal="left" wrapText="1"/>
    </xf>
    <xf numFmtId="0" fontId="8" fillId="0" borderId="0" xfId="1"/>
    <xf numFmtId="0" fontId="2" fillId="0" borderId="0" xfId="1" applyFont="1"/>
    <xf numFmtId="0" fontId="3" fillId="5" borderId="0" xfId="1" applyFont="1" applyFill="1" applyAlignment="1">
      <alignment horizontal="right"/>
    </xf>
    <xf numFmtId="0" fontId="3" fillId="5" borderId="0" xfId="0" applyFont="1" applyFill="1" applyAlignment="1">
      <alignment vertical="top" wrapText="1"/>
    </xf>
    <xf numFmtId="1" fontId="1" fillId="6" borderId="2" xfId="0" applyNumberFormat="1" applyFont="1" applyFill="1" applyBorder="1" applyAlignment="1" applyProtection="1">
      <alignment horizontal="right"/>
      <protection locked="0"/>
    </xf>
    <xf numFmtId="0" fontId="1" fillId="6" borderId="2" xfId="0" applyFont="1" applyFill="1" applyBorder="1" applyAlignment="1" applyProtection="1">
      <alignment horizontal="center"/>
      <protection locked="0"/>
    </xf>
    <xf numFmtId="0" fontId="1" fillId="6" borderId="2" xfId="0" applyFont="1" applyFill="1" applyBorder="1" applyAlignment="1" applyProtection="1">
      <alignment horizontal="left" wrapText="1"/>
      <protection locked="0"/>
    </xf>
    <xf numFmtId="0" fontId="1" fillId="6" borderId="2" xfId="0" applyFont="1" applyFill="1" applyBorder="1" applyProtection="1">
      <protection locked="0"/>
    </xf>
    <xf numFmtId="1" fontId="0" fillId="6" borderId="2" xfId="1" applyNumberFormat="1" applyFont="1" applyFill="1" applyBorder="1" applyAlignment="1">
      <alignment horizontal="right"/>
    </xf>
    <xf numFmtId="0" fontId="0" fillId="6" borderId="2" xfId="1" applyFont="1" applyFill="1" applyBorder="1" applyAlignment="1">
      <alignment horizontal="center"/>
    </xf>
    <xf numFmtId="0" fontId="0" fillId="6" borderId="2" xfId="1" applyFont="1" applyFill="1" applyBorder="1" applyAlignment="1">
      <alignment horizontal="left" wrapText="1"/>
    </xf>
    <xf numFmtId="0" fontId="0" fillId="6" borderId="2" xfId="1" applyFont="1" applyFill="1" applyBorder="1"/>
    <xf numFmtId="1" fontId="6" fillId="0" borderId="0" xfId="1" applyNumberFormat="1" applyFont="1" applyFill="1" applyBorder="1" applyAlignment="1">
      <alignment horizontal="right"/>
    </xf>
    <xf numFmtId="1" fontId="6" fillId="6" borderId="0" xfId="1" applyNumberFormat="1" applyFont="1" applyFill="1" applyBorder="1" applyAlignment="1">
      <alignment horizontal="right"/>
    </xf>
    <xf numFmtId="0" fontId="0" fillId="0" borderId="0" xfId="1" applyFont="1" applyFill="1" applyBorder="1" applyAlignment="1">
      <alignment horizontal="center"/>
    </xf>
    <xf numFmtId="0" fontId="21" fillId="0" borderId="0" xfId="1" applyFont="1" applyFill="1" applyBorder="1" applyAlignment="1">
      <alignment horizontal="left" wrapText="1"/>
    </xf>
    <xf numFmtId="0" fontId="8" fillId="0" borderId="0" xfId="1" applyFont="1" applyFill="1" applyBorder="1"/>
    <xf numFmtId="0" fontId="8" fillId="0" borderId="0" xfId="1" applyFont="1"/>
    <xf numFmtId="0" fontId="8" fillId="0" borderId="0" xfId="1" applyFont="1" applyFill="1"/>
    <xf numFmtId="0" fontId="25" fillId="0" borderId="0" xfId="1" applyFont="1" applyFill="1" applyAlignment="1">
      <alignment wrapText="1"/>
    </xf>
    <xf numFmtId="0" fontId="18" fillId="8" borderId="1" xfId="0" applyFont="1" applyFill="1" applyBorder="1" applyAlignment="1" applyProtection="1">
      <alignment horizontal="left"/>
      <protection locked="0"/>
    </xf>
    <xf numFmtId="0" fontId="3" fillId="2" borderId="0" xfId="0" applyFont="1" applyFill="1" applyBorder="1" applyAlignment="1">
      <alignment horizontal="center" vertical="center" wrapText="1"/>
    </xf>
    <xf numFmtId="0" fontId="0" fillId="0" borderId="0" xfId="0" applyAlignment="1">
      <alignment wrapText="1"/>
    </xf>
    <xf numFmtId="0" fontId="0" fillId="0" borderId="0" xfId="0" applyFont="1" applyFill="1" applyBorder="1" applyAlignment="1">
      <alignment horizontal="left"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0" borderId="0" xfId="0" applyBorder="1"/>
    <xf numFmtId="0" fontId="0" fillId="0" borderId="0" xfId="0" applyFont="1" applyFill="1" applyBorder="1" applyAlignment="1">
      <alignment horizontal="justify" vertical="top" wrapText="1"/>
    </xf>
    <xf numFmtId="0" fontId="0" fillId="0" borderId="0" xfId="0" applyNumberFormat="1" applyFont="1" applyFill="1" applyBorder="1" applyAlignment="1">
      <alignment horizontal="justify" wrapText="1"/>
    </xf>
    <xf numFmtId="0" fontId="8" fillId="0" borderId="0" xfId="0" applyFont="1" applyFill="1" applyBorder="1" applyAlignment="1" applyProtection="1">
      <alignment horizontal="right"/>
    </xf>
    <xf numFmtId="0" fontId="0" fillId="0" borderId="0" xfId="0" applyFont="1" applyFill="1" applyBorder="1" applyAlignment="1">
      <alignment horizontal="left" vertical="top" wrapText="1"/>
    </xf>
    <xf numFmtId="0" fontId="24" fillId="0" borderId="0" xfId="0" applyFont="1" applyFill="1" applyBorder="1"/>
    <xf numFmtId="1" fontId="0" fillId="0" borderId="0" xfId="0" applyNumberFormat="1" applyFont="1" applyFill="1" applyBorder="1" applyAlignment="1">
      <alignment horizontal="right" wrapText="1"/>
    </xf>
    <xf numFmtId="0" fontId="0" fillId="0" borderId="0" xfId="0" applyFont="1" applyFill="1" applyBorder="1" applyAlignment="1">
      <alignment horizontal="center" wrapText="1"/>
    </xf>
    <xf numFmtId="1" fontId="0" fillId="0" borderId="17" xfId="0" applyNumberFormat="1" applyFont="1" applyFill="1" applyBorder="1" applyAlignment="1">
      <alignment horizontal="right"/>
    </xf>
    <xf numFmtId="1" fontId="0" fillId="0" borderId="18" xfId="0" applyNumberFormat="1" applyFont="1" applyFill="1" applyBorder="1" applyAlignment="1">
      <alignment horizontal="right"/>
    </xf>
    <xf numFmtId="1" fontId="0" fillId="0" borderId="16" xfId="0" applyNumberFormat="1" applyFont="1" applyFill="1" applyBorder="1" applyAlignment="1">
      <alignment horizontal="right"/>
    </xf>
    <xf numFmtId="0" fontId="0" fillId="0" borderId="16" xfId="0" applyFont="1" applyFill="1" applyBorder="1" applyAlignment="1">
      <alignment horizontal="center"/>
    </xf>
    <xf numFmtId="0" fontId="0" fillId="0" borderId="16" xfId="0" applyFont="1" applyFill="1" applyBorder="1" applyAlignment="1">
      <alignment horizontal="justify" wrapText="1"/>
    </xf>
    <xf numFmtId="0" fontId="31" fillId="6" borderId="2" xfId="0" applyFont="1" applyFill="1" applyBorder="1" applyAlignment="1">
      <alignment horizontal="justify" vertical="top" wrapText="1"/>
    </xf>
    <xf numFmtId="1" fontId="32" fillId="0" borderId="0" xfId="0" applyNumberFormat="1" applyFont="1" applyFill="1"/>
    <xf numFmtId="0" fontId="0" fillId="0" borderId="5" xfId="0" applyFont="1" applyFill="1" applyBorder="1" applyAlignment="1">
      <alignment horizontal="justify" vertical="top" wrapText="1"/>
    </xf>
    <xf numFmtId="0" fontId="28" fillId="0" borderId="0" xfId="0" applyFont="1" applyFill="1"/>
    <xf numFmtId="0" fontId="28" fillId="0" borderId="3" xfId="0" applyFont="1" applyFill="1" applyBorder="1" applyAlignment="1">
      <alignment wrapText="1"/>
    </xf>
    <xf numFmtId="0" fontId="28" fillId="0" borderId="3" xfId="0" applyFont="1" applyFill="1" applyBorder="1"/>
    <xf numFmtId="0" fontId="28" fillId="0" borderId="2" xfId="0" applyFont="1" applyFill="1" applyBorder="1" applyAlignment="1">
      <alignment wrapText="1"/>
    </xf>
    <xf numFmtId="0" fontId="0" fillId="0" borderId="3" xfId="0" applyNumberFormat="1" applyFont="1" applyFill="1" applyBorder="1" applyAlignment="1">
      <alignment vertical="top" wrapText="1"/>
    </xf>
    <xf numFmtId="0" fontId="34" fillId="0" borderId="2" xfId="0" applyFont="1" applyFill="1" applyBorder="1"/>
    <xf numFmtId="0" fontId="36" fillId="0" borderId="2" xfId="0" applyFont="1" applyFill="1" applyBorder="1"/>
    <xf numFmtId="0" fontId="32" fillId="0" borderId="2" xfId="0" applyFont="1" applyFill="1" applyBorder="1"/>
    <xf numFmtId="0" fontId="28" fillId="7" borderId="2" xfId="0" applyFont="1" applyFill="1" applyBorder="1" applyAlignment="1">
      <alignment horizontal="center"/>
    </xf>
    <xf numFmtId="0" fontId="0" fillId="7" borderId="2" xfId="0" applyFont="1" applyFill="1" applyBorder="1" applyAlignment="1">
      <alignment horizontal="justify" wrapText="1"/>
    </xf>
    <xf numFmtId="0" fontId="28" fillId="7" borderId="2" xfId="0" applyFont="1" applyFill="1" applyBorder="1" applyAlignment="1">
      <alignment horizontal="justify" wrapText="1"/>
    </xf>
    <xf numFmtId="1" fontId="28" fillId="7" borderId="2" xfId="0" applyNumberFormat="1" applyFont="1" applyFill="1" applyBorder="1" applyAlignment="1">
      <alignment horizontal="right"/>
    </xf>
    <xf numFmtId="1" fontId="28" fillId="7" borderId="3" xfId="0" applyNumberFormat="1" applyFont="1" applyFill="1" applyBorder="1" applyAlignment="1">
      <alignment horizontal="right"/>
    </xf>
    <xf numFmtId="0" fontId="28" fillId="7" borderId="3" xfId="0" applyFont="1" applyFill="1" applyBorder="1" applyAlignment="1">
      <alignment horizontal="center"/>
    </xf>
    <xf numFmtId="1" fontId="28" fillId="7" borderId="3" xfId="0" applyNumberFormat="1" applyFont="1" applyFill="1" applyBorder="1" applyAlignment="1">
      <alignment horizontal="right" vertical="top"/>
    </xf>
    <xf numFmtId="0" fontId="28" fillId="7" borderId="4" xfId="0" applyFont="1" applyFill="1" applyBorder="1" applyAlignment="1">
      <alignment horizontal="center" vertical="top"/>
    </xf>
    <xf numFmtId="1" fontId="28" fillId="7" borderId="4" xfId="0" applyNumberFormat="1" applyFont="1" applyFill="1" applyBorder="1" applyAlignment="1">
      <alignment horizontal="right"/>
    </xf>
    <xf numFmtId="0" fontId="28" fillId="7" borderId="4" xfId="0" applyFont="1" applyFill="1" applyBorder="1" applyAlignment="1">
      <alignment horizontal="center"/>
    </xf>
    <xf numFmtId="1" fontId="32" fillId="7" borderId="0" xfId="0" applyNumberFormat="1" applyFont="1" applyFill="1"/>
    <xf numFmtId="1" fontId="0" fillId="0" borderId="3" xfId="0" applyNumberFormat="1" applyFont="1" applyFill="1" applyBorder="1" applyAlignment="1">
      <alignment horizontal="right" vertical="top"/>
    </xf>
    <xf numFmtId="0" fontId="28" fillId="7" borderId="2" xfId="0" applyFont="1" applyFill="1" applyBorder="1" applyAlignment="1">
      <alignment vertical="top" wrapText="1"/>
    </xf>
    <xf numFmtId="0" fontId="0" fillId="7" borderId="2" xfId="0" applyFont="1" applyFill="1" applyBorder="1" applyAlignment="1">
      <alignment vertical="top" wrapText="1"/>
    </xf>
    <xf numFmtId="0" fontId="0" fillId="7" borderId="3" xfId="0" applyFont="1" applyFill="1" applyBorder="1" applyAlignment="1">
      <alignment vertical="top" wrapText="1"/>
    </xf>
    <xf numFmtId="0" fontId="28" fillId="7" borderId="3" xfId="0" applyFont="1" applyFill="1" applyBorder="1"/>
    <xf numFmtId="0" fontId="0" fillId="7" borderId="3" xfId="0" applyNumberFormat="1" applyFont="1" applyFill="1" applyBorder="1" applyAlignment="1">
      <alignment vertical="top" wrapText="1"/>
    </xf>
    <xf numFmtId="0" fontId="28" fillId="7" borderId="3" xfId="0" applyNumberFormat="1" applyFont="1" applyFill="1" applyBorder="1" applyAlignment="1">
      <alignment vertical="top" wrapText="1"/>
    </xf>
    <xf numFmtId="0" fontId="28" fillId="7" borderId="3" xfId="0" applyFont="1" applyFill="1" applyBorder="1" applyAlignment="1">
      <alignment vertical="top" wrapText="1"/>
    </xf>
    <xf numFmtId="0" fontId="32" fillId="7" borderId="2" xfId="0" applyFont="1" applyFill="1" applyBorder="1"/>
    <xf numFmtId="0" fontId="7" fillId="0" borderId="3" xfId="0" applyFont="1" applyFill="1" applyBorder="1" applyAlignment="1">
      <alignment horizontal="center"/>
    </xf>
    <xf numFmtId="1" fontId="7" fillId="0" borderId="3" xfId="0" applyNumberFormat="1" applyFont="1" applyFill="1" applyBorder="1" applyAlignment="1">
      <alignment horizontal="right"/>
    </xf>
    <xf numFmtId="0" fontId="7" fillId="0" borderId="3" xfId="0" applyFont="1" applyFill="1" applyBorder="1"/>
    <xf numFmtId="0" fontId="7" fillId="7" borderId="3" xfId="0" applyFont="1" applyFill="1" applyBorder="1" applyAlignment="1">
      <alignment vertical="top" wrapText="1"/>
    </xf>
    <xf numFmtId="0" fontId="7" fillId="7" borderId="3" xfId="0" applyFont="1" applyFill="1" applyBorder="1"/>
    <xf numFmtId="0" fontId="0" fillId="0" borderId="0" xfId="0" applyAlignment="1">
      <alignment wrapText="1"/>
    </xf>
    <xf numFmtId="0" fontId="0" fillId="7" borderId="2" xfId="0" applyFont="1" applyFill="1" applyBorder="1" applyAlignment="1">
      <alignment horizontal="justify" vertical="top" wrapText="1"/>
    </xf>
    <xf numFmtId="0" fontId="3" fillId="2" borderId="0" xfId="0" applyFont="1" applyFill="1" applyBorder="1" applyAlignment="1">
      <alignment horizontal="center" vertical="center" wrapText="1"/>
    </xf>
    <xf numFmtId="0" fontId="28" fillId="7" borderId="2" xfId="0" applyFont="1" applyFill="1" applyBorder="1" applyAlignment="1">
      <alignment horizontal="justify" vertical="top" wrapText="1"/>
    </xf>
    <xf numFmtId="0" fontId="28" fillId="7" borderId="2" xfId="0" applyFont="1" applyFill="1" applyBorder="1" applyAlignment="1">
      <alignment wrapText="1"/>
    </xf>
    <xf numFmtId="1" fontId="28" fillId="7" borderId="2" xfId="0" applyNumberFormat="1" applyFont="1" applyFill="1" applyBorder="1" applyAlignment="1">
      <alignment horizontal="right" wrapText="1"/>
    </xf>
    <xf numFmtId="0" fontId="28" fillId="7" borderId="2" xfId="0" applyFont="1" applyFill="1" applyBorder="1" applyAlignment="1">
      <alignment horizontal="center" wrapText="1"/>
    </xf>
    <xf numFmtId="0" fontId="0" fillId="7" borderId="3" xfId="0" applyFont="1" applyFill="1" applyBorder="1" applyAlignment="1">
      <alignment horizontal="justify" vertical="top" wrapText="1"/>
    </xf>
    <xf numFmtId="0" fontId="28" fillId="7" borderId="3" xfId="0" applyFont="1" applyFill="1" applyBorder="1" applyAlignment="1">
      <alignment horizontal="justify" vertical="top" wrapText="1"/>
    </xf>
    <xf numFmtId="0" fontId="0" fillId="7" borderId="3" xfId="0" applyNumberFormat="1" applyFont="1" applyFill="1" applyBorder="1" applyAlignment="1">
      <alignment horizontal="justify" vertical="top" wrapText="1"/>
    </xf>
    <xf numFmtId="1" fontId="28" fillId="7" borderId="3" xfId="0" applyNumberFormat="1" applyFont="1" applyFill="1" applyBorder="1" applyAlignment="1">
      <alignment horizontal="right" wrapText="1"/>
    </xf>
    <xf numFmtId="0" fontId="28" fillId="7" borderId="3" xfId="0" applyNumberFormat="1" applyFont="1" applyFill="1" applyBorder="1" applyAlignment="1">
      <alignment horizontal="justify" vertical="top" wrapText="1"/>
    </xf>
    <xf numFmtId="0" fontId="28" fillId="7" borderId="3" xfId="0" applyFont="1" applyFill="1" applyBorder="1" applyAlignment="1">
      <alignment wrapText="1"/>
    </xf>
    <xf numFmtId="0" fontId="34" fillId="7" borderId="2" xfId="0" applyFont="1" applyFill="1" applyBorder="1" applyAlignment="1">
      <alignment wrapText="1"/>
    </xf>
    <xf numFmtId="0" fontId="0" fillId="7" borderId="2" xfId="0" applyFont="1" applyFill="1" applyBorder="1"/>
    <xf numFmtId="0" fontId="28" fillId="7" borderId="2" xfId="0" applyFont="1" applyFill="1" applyBorder="1"/>
    <xf numFmtId="49" fontId="28" fillId="7" borderId="2" xfId="0" applyNumberFormat="1" applyFont="1" applyFill="1" applyBorder="1"/>
    <xf numFmtId="0" fontId="28" fillId="7" borderId="4" xfId="0" applyFont="1" applyFill="1" applyBorder="1" applyAlignment="1">
      <alignment horizontal="justify"/>
    </xf>
    <xf numFmtId="0" fontId="28" fillId="7" borderId="4" xfId="0" applyFont="1" applyFill="1" applyBorder="1"/>
    <xf numFmtId="1" fontId="0" fillId="7" borderId="2" xfId="0" applyNumberFormat="1" applyFont="1" applyFill="1" applyBorder="1" applyAlignment="1">
      <alignment horizontal="right"/>
    </xf>
    <xf numFmtId="1" fontId="28" fillId="7" borderId="2" xfId="0" applyNumberFormat="1" applyFont="1" applyFill="1" applyBorder="1" applyAlignment="1">
      <alignment horizontal="right" vertical="top"/>
    </xf>
    <xf numFmtId="0" fontId="28" fillId="7" borderId="2" xfId="0" applyFont="1" applyFill="1" applyBorder="1" applyAlignment="1">
      <alignment horizontal="center" vertical="top"/>
    </xf>
    <xf numFmtId="0" fontId="28" fillId="7" borderId="2" xfId="0" applyFont="1" applyFill="1" applyBorder="1" applyAlignment="1">
      <alignment vertical="top"/>
    </xf>
    <xf numFmtId="1" fontId="32" fillId="7" borderId="0" xfId="0" applyNumberFormat="1" applyFont="1" applyFill="1" applyBorder="1" applyAlignment="1">
      <alignment horizontal="right"/>
    </xf>
    <xf numFmtId="0" fontId="0" fillId="7" borderId="2" xfId="0" applyFont="1" applyFill="1" applyBorder="1" applyAlignment="1">
      <alignment horizontal="left" wrapText="1"/>
    </xf>
    <xf numFmtId="0" fontId="28" fillId="7" borderId="2" xfId="0" applyFont="1" applyFill="1" applyBorder="1" applyAlignment="1">
      <alignment horizontal="left" wrapText="1"/>
    </xf>
    <xf numFmtId="0" fontId="34" fillId="7" borderId="2" xfId="0" applyFont="1" applyFill="1" applyBorder="1"/>
    <xf numFmtId="0" fontId="0" fillId="7" borderId="3" xfId="0" applyFont="1" applyFill="1" applyBorder="1" applyAlignment="1">
      <alignment horizontal="left" wrapText="1"/>
    </xf>
    <xf numFmtId="0" fontId="28" fillId="7" borderId="3" xfId="0" applyFont="1" applyFill="1" applyBorder="1" applyAlignment="1">
      <alignment horizontal="left" wrapText="1"/>
    </xf>
    <xf numFmtId="1" fontId="28" fillId="7" borderId="2" xfId="0" applyNumberFormat="1" applyFont="1" applyFill="1" applyBorder="1"/>
    <xf numFmtId="0" fontId="36" fillId="7" borderId="2" xfId="0" applyFont="1" applyFill="1" applyBorder="1"/>
    <xf numFmtId="0" fontId="0" fillId="0" borderId="0" xfId="0" applyAlignment="1">
      <alignment wrapText="1"/>
    </xf>
    <xf numFmtId="0" fontId="0" fillId="0" borderId="3" xfId="0" applyFont="1" applyFill="1" applyBorder="1" applyAlignment="1">
      <alignment horizontal="justify" wrapText="1"/>
    </xf>
    <xf numFmtId="0" fontId="0" fillId="7" borderId="3" xfId="0" applyFont="1" applyFill="1" applyBorder="1" applyAlignment="1">
      <alignment horizontal="justify" wrapText="1"/>
    </xf>
    <xf numFmtId="0" fontId="28" fillId="7" borderId="3" xfId="0" applyFont="1" applyFill="1" applyBorder="1" applyAlignment="1">
      <alignment horizontal="justify" wrapText="1"/>
    </xf>
    <xf numFmtId="0" fontId="0" fillId="0" borderId="13" xfId="0" applyFont="1" applyFill="1" applyBorder="1" applyAlignment="1">
      <alignment vertical="top" wrapText="1"/>
    </xf>
    <xf numFmtId="0" fontId="0" fillId="7" borderId="2" xfId="0" applyFont="1" applyFill="1" applyBorder="1" applyAlignment="1">
      <alignment horizontal="justify" vertical="top"/>
    </xf>
    <xf numFmtId="0" fontId="28" fillId="7" borderId="2" xfId="0" applyFont="1" applyFill="1" applyBorder="1" applyAlignment="1">
      <alignment horizontal="justify" vertical="top"/>
    </xf>
    <xf numFmtId="0" fontId="0" fillId="7" borderId="13" xfId="0" applyFont="1" applyFill="1" applyBorder="1" applyAlignment="1">
      <alignment vertical="top" wrapText="1"/>
    </xf>
    <xf numFmtId="0" fontId="28" fillId="7" borderId="13" xfId="0" applyFont="1" applyFill="1" applyBorder="1" applyAlignment="1">
      <alignment vertical="top" wrapText="1"/>
    </xf>
    <xf numFmtId="0" fontId="0" fillId="0" borderId="2" xfId="0" applyFont="1" applyFill="1" applyBorder="1" applyAlignment="1">
      <alignment horizontal="left"/>
    </xf>
    <xf numFmtId="0" fontId="7" fillId="6" borderId="2" xfId="0" applyFont="1" applyFill="1" applyBorder="1" applyAlignment="1">
      <alignment horizontal="justify" wrapText="1"/>
    </xf>
    <xf numFmtId="0" fontId="28" fillId="7" borderId="2" xfId="1" applyFont="1" applyFill="1" applyBorder="1"/>
    <xf numFmtId="0" fontId="1" fillId="0" borderId="2" xfId="1" applyFont="1" applyFill="1" applyBorder="1" applyAlignment="1">
      <alignment horizontal="left" wrapText="1"/>
    </xf>
    <xf numFmtId="0" fontId="28" fillId="7" borderId="3" xfId="0" applyFont="1" applyFill="1" applyBorder="1" applyAlignment="1">
      <alignment horizontal="justify" vertical="top"/>
    </xf>
    <xf numFmtId="1" fontId="0" fillId="0" borderId="2" xfId="0" applyNumberFormat="1" applyBorder="1" applyAlignment="1">
      <alignment horizontal="right"/>
    </xf>
    <xf numFmtId="1" fontId="0" fillId="0" borderId="3" xfId="0" applyNumberFormat="1" applyBorder="1" applyAlignment="1">
      <alignment horizontal="right"/>
    </xf>
    <xf numFmtId="0" fontId="0" fillId="6" borderId="3" xfId="0" applyFill="1" applyBorder="1" applyAlignment="1">
      <alignment horizontal="center"/>
    </xf>
    <xf numFmtId="0" fontId="0" fillId="6" borderId="3" xfId="0" applyFill="1" applyBorder="1" applyAlignment="1">
      <alignment horizontal="justify" wrapText="1"/>
    </xf>
    <xf numFmtId="0" fontId="0" fillId="0" borderId="3" xfId="0" applyBorder="1" applyAlignment="1">
      <alignment horizontal="center"/>
    </xf>
    <xf numFmtId="0" fontId="0" fillId="0" borderId="3" xfId="0" applyBorder="1" applyAlignment="1">
      <alignment horizontal="justify" wrapText="1"/>
    </xf>
    <xf numFmtId="0" fontId="0" fillId="0" borderId="3" xfId="0" applyBorder="1" applyAlignment="1">
      <alignment wrapText="1"/>
    </xf>
    <xf numFmtId="0" fontId="0" fillId="0" borderId="3" xfId="0" applyBorder="1"/>
    <xf numFmtId="0" fontId="28" fillId="0" borderId="3" xfId="0" applyFont="1" applyBorder="1" applyAlignment="1">
      <alignment wrapText="1"/>
    </xf>
    <xf numFmtId="1" fontId="0" fillId="6" borderId="3" xfId="0" applyNumberFormat="1" applyFill="1" applyBorder="1" applyAlignment="1">
      <alignment horizontal="right" vertical="top"/>
    </xf>
    <xf numFmtId="0" fontId="0" fillId="6" borderId="4" xfId="0" applyFill="1" applyBorder="1" applyAlignment="1">
      <alignment horizontal="center" vertical="top"/>
    </xf>
    <xf numFmtId="1" fontId="0" fillId="0" borderId="4" xfId="0" applyNumberFormat="1" applyBorder="1" applyAlignment="1">
      <alignment horizontal="right"/>
    </xf>
    <xf numFmtId="0" fontId="0" fillId="0" borderId="4" xfId="0" applyBorder="1" applyAlignment="1">
      <alignment horizontal="justify" wrapText="1"/>
    </xf>
    <xf numFmtId="0" fontId="28" fillId="0" borderId="0" xfId="0" applyFont="1"/>
    <xf numFmtId="0" fontId="0" fillId="0" borderId="2" xfId="0" applyBorder="1" applyAlignment="1">
      <alignment horizontal="center"/>
    </xf>
    <xf numFmtId="0" fontId="0" fillId="0" borderId="2" xfId="0" applyBorder="1" applyAlignment="1">
      <alignment horizontal="justify" wrapText="1"/>
    </xf>
    <xf numFmtId="0" fontId="0" fillId="6" borderId="2" xfId="0" applyFill="1" applyBorder="1" applyAlignment="1">
      <alignment horizontal="justify" wrapText="1"/>
    </xf>
    <xf numFmtId="1" fontId="0" fillId="6" borderId="2" xfId="0" applyNumberFormat="1" applyFill="1" applyBorder="1" applyAlignment="1">
      <alignment horizontal="right"/>
    </xf>
    <xf numFmtId="0" fontId="0" fillId="6" borderId="2" xfId="0" applyFill="1" applyBorder="1" applyAlignment="1">
      <alignment horizontal="center"/>
    </xf>
    <xf numFmtId="0" fontId="0" fillId="7" borderId="2" xfId="0" applyFill="1" applyBorder="1"/>
    <xf numFmtId="0" fontId="0" fillId="0" borderId="5" xfId="0" applyBorder="1" applyAlignment="1">
      <alignment horizontal="justify" wrapText="1"/>
    </xf>
    <xf numFmtId="0" fontId="0" fillId="0" borderId="6" xfId="0" applyBorder="1"/>
    <xf numFmtId="0" fontId="0" fillId="0" borderId="4" xfId="0" applyBorder="1" applyAlignment="1">
      <alignment horizontal="center"/>
    </xf>
    <xf numFmtId="0" fontId="0" fillId="0" borderId="4" xfId="0" applyBorder="1" applyAlignment="1">
      <alignment horizontal="justify"/>
    </xf>
    <xf numFmtId="0" fontId="0" fillId="0" borderId="4" xfId="0" applyBorder="1"/>
    <xf numFmtId="0" fontId="0" fillId="0" borderId="2" xfId="0" applyBorder="1" applyAlignment="1">
      <alignment vertical="top" wrapText="1"/>
    </xf>
    <xf numFmtId="1" fontId="0" fillId="0" borderId="2" xfId="0" applyNumberFormat="1" applyBorder="1"/>
    <xf numFmtId="1" fontId="0" fillId="6" borderId="2" xfId="0" applyNumberFormat="1" applyFill="1" applyBorder="1"/>
    <xf numFmtId="0" fontId="0" fillId="6" borderId="2" xfId="0" applyFill="1" applyBorder="1" applyAlignment="1">
      <alignment vertical="top" wrapText="1"/>
    </xf>
    <xf numFmtId="1" fontId="0" fillId="7" borderId="2" xfId="0" applyNumberFormat="1" applyFill="1" applyBorder="1" applyAlignment="1">
      <alignment horizontal="right"/>
    </xf>
    <xf numFmtId="1" fontId="0" fillId="7" borderId="2" xfId="0" applyNumberFormat="1" applyFill="1" applyBorder="1"/>
    <xf numFmtId="0" fontId="0" fillId="7" borderId="2" xfId="0" applyFill="1" applyBorder="1" applyAlignment="1">
      <alignment vertical="top" wrapText="1"/>
    </xf>
    <xf numFmtId="0" fontId="28" fillId="0" borderId="2" xfId="0" applyFont="1" applyBorder="1"/>
    <xf numFmtId="1" fontId="0" fillId="6" borderId="4" xfId="0" applyNumberFormat="1" applyFill="1" applyBorder="1" applyAlignment="1">
      <alignment horizontal="right"/>
    </xf>
    <xf numFmtId="0" fontId="0" fillId="0" borderId="4" xfId="0" applyBorder="1" applyAlignment="1">
      <alignment vertical="top" wrapText="1"/>
    </xf>
    <xf numFmtId="0" fontId="0" fillId="0" borderId="7" xfId="0" applyBorder="1"/>
    <xf numFmtId="0" fontId="8" fillId="6" borderId="2" xfId="0" applyFont="1" applyFill="1" applyBorder="1" applyAlignment="1">
      <alignment horizontal="right"/>
    </xf>
    <xf numFmtId="0" fontId="0" fillId="6" borderId="3" xfId="0" applyFill="1" applyBorder="1"/>
    <xf numFmtId="1" fontId="0" fillId="6" borderId="3" xfId="0" applyNumberFormat="1" applyFill="1" applyBorder="1"/>
    <xf numFmtId="0" fontId="33" fillId="7" borderId="2" xfId="0" applyFont="1" applyFill="1" applyBorder="1" applyAlignment="1">
      <alignment horizontal="right"/>
    </xf>
    <xf numFmtId="1" fontId="0" fillId="0" borderId="3" xfId="0" applyNumberFormat="1" applyBorder="1"/>
    <xf numFmtId="0" fontId="28" fillId="0" borderId="3" xfId="0" applyFont="1" applyBorder="1"/>
    <xf numFmtId="1" fontId="28" fillId="7" borderId="3" xfId="0" applyNumberFormat="1" applyFont="1" applyFill="1" applyBorder="1"/>
    <xf numFmtId="0" fontId="0" fillId="0" borderId="2" xfId="0" applyBorder="1" applyAlignment="1">
      <alignment wrapText="1"/>
    </xf>
    <xf numFmtId="0" fontId="0" fillId="6" borderId="4" xfId="0" applyFill="1" applyBorder="1"/>
    <xf numFmtId="0" fontId="0" fillId="6" borderId="4" xfId="0" applyFill="1" applyBorder="1" applyAlignment="1">
      <alignment wrapText="1"/>
    </xf>
    <xf numFmtId="0" fontId="32" fillId="7" borderId="0" xfId="0" applyFont="1" applyFill="1"/>
    <xf numFmtId="1" fontId="0" fillId="0" borderId="2" xfId="0" applyNumberFormat="1" applyBorder="1" applyAlignment="1">
      <alignment horizontal="right" wrapText="1"/>
    </xf>
    <xf numFmtId="0" fontId="0" fillId="0" borderId="2" xfId="0" applyBorder="1" applyAlignment="1">
      <alignment horizontal="center" wrapText="1"/>
    </xf>
    <xf numFmtId="0" fontId="0" fillId="0" borderId="2" xfId="0" applyBorder="1" applyAlignment="1">
      <alignment horizontal="justify" vertical="top" wrapText="1"/>
    </xf>
    <xf numFmtId="0" fontId="0" fillId="0" borderId="2" xfId="0" applyBorder="1" applyAlignment="1">
      <alignment horizontal="justify" vertical="top"/>
    </xf>
    <xf numFmtId="0" fontId="0" fillId="6" borderId="2" xfId="0" applyFill="1" applyBorder="1" applyAlignment="1">
      <alignment horizontal="justify" vertical="top"/>
    </xf>
    <xf numFmtId="0" fontId="0" fillId="7" borderId="2" xfId="0" applyFill="1" applyBorder="1" applyAlignment="1">
      <alignment horizontal="justify" vertical="top"/>
    </xf>
    <xf numFmtId="0" fontId="0" fillId="6" borderId="2" xfId="0" applyFill="1" applyBorder="1" applyAlignment="1">
      <alignment vertical="top"/>
    </xf>
    <xf numFmtId="0" fontId="0" fillId="7" borderId="2" xfId="0" applyFill="1" applyBorder="1" applyAlignment="1">
      <alignment horizontal="justify" vertical="top" wrapText="1"/>
    </xf>
    <xf numFmtId="0" fontId="0" fillId="0" borderId="4" xfId="0" applyBorder="1" applyAlignment="1">
      <alignment horizontal="justify" vertical="top" wrapText="1"/>
    </xf>
    <xf numFmtId="49" fontId="0" fillId="6" borderId="2" xfId="0" applyNumberFormat="1" applyFill="1" applyBorder="1"/>
    <xf numFmtId="1" fontId="0" fillId="6" borderId="2" xfId="0" applyNumberFormat="1" applyFill="1" applyBorder="1" applyAlignment="1">
      <alignment horizontal="right" wrapText="1"/>
    </xf>
    <xf numFmtId="0" fontId="0" fillId="6" borderId="2" xfId="0" applyFill="1" applyBorder="1" applyAlignment="1">
      <alignment horizontal="center" wrapText="1"/>
    </xf>
    <xf numFmtId="0" fontId="0" fillId="6" borderId="2" xfId="0" applyFill="1" applyBorder="1" applyAlignment="1">
      <alignment wrapText="1"/>
    </xf>
    <xf numFmtId="0" fontId="0" fillId="7" borderId="2" xfId="0" applyFill="1" applyBorder="1" applyAlignment="1">
      <alignment horizontal="center"/>
    </xf>
    <xf numFmtId="0" fontId="0" fillId="6" borderId="4" xfId="0" applyFill="1" applyBorder="1" applyAlignment="1">
      <alignment horizontal="center"/>
    </xf>
    <xf numFmtId="0" fontId="0" fillId="6" borderId="4" xfId="0" applyFill="1" applyBorder="1" applyAlignment="1">
      <alignment horizontal="justify" vertical="top" wrapText="1"/>
    </xf>
    <xf numFmtId="0" fontId="0" fillId="0" borderId="0" xfId="0" applyAlignment="1">
      <alignment wrapText="1"/>
    </xf>
    <xf numFmtId="0" fontId="0" fillId="7" borderId="2" xfId="0" applyFill="1" applyBorder="1" applyAlignment="1">
      <alignment horizontal="justify" wrapText="1"/>
    </xf>
    <xf numFmtId="0" fontId="0" fillId="7" borderId="3" xfId="0" applyFill="1" applyBorder="1" applyAlignment="1">
      <alignment horizontal="justify" wrapText="1"/>
    </xf>
    <xf numFmtId="0" fontId="0" fillId="6" borderId="4" xfId="0" applyFill="1" applyBorder="1" applyAlignment="1">
      <alignment horizontal="justify" wrapText="1"/>
    </xf>
    <xf numFmtId="0" fontId="24" fillId="0" borderId="2" xfId="0" applyFont="1" applyBorder="1"/>
    <xf numFmtId="0" fontId="34" fillId="0" borderId="2" xfId="0" applyFont="1" applyBorder="1"/>
    <xf numFmtId="0" fontId="0" fillId="6" borderId="2" xfId="0" applyFill="1"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1" fontId="0" fillId="6" borderId="3" xfId="0" applyNumberFormat="1" applyFill="1" applyBorder="1" applyAlignment="1">
      <alignment horizontal="right"/>
    </xf>
    <xf numFmtId="0" fontId="7" fillId="0" borderId="2" xfId="0" applyFont="1" applyBorder="1" applyAlignment="1">
      <alignment horizontal="justify" wrapText="1"/>
    </xf>
    <xf numFmtId="1" fontId="7" fillId="7" borderId="2" xfId="0" applyNumberFormat="1" applyFont="1" applyFill="1" applyBorder="1" applyAlignment="1">
      <alignment horizontal="right"/>
    </xf>
    <xf numFmtId="0" fontId="7" fillId="7" borderId="2" xfId="0" applyFont="1" applyFill="1" applyBorder="1" applyAlignment="1">
      <alignment horizontal="justify" wrapText="1"/>
    </xf>
    <xf numFmtId="1" fontId="7" fillId="6" borderId="2" xfId="0" applyNumberFormat="1" applyFont="1" applyFill="1" applyBorder="1"/>
    <xf numFmtId="0" fontId="7" fillId="0" borderId="2" xfId="0" applyFont="1" applyBorder="1" applyAlignment="1">
      <alignment vertical="top" wrapText="1"/>
    </xf>
    <xf numFmtId="0" fontId="7" fillId="6" borderId="2" xfId="0" applyFont="1" applyFill="1" applyBorder="1" applyAlignment="1">
      <alignment horizontal="center"/>
    </xf>
    <xf numFmtId="1" fontId="7" fillId="0" borderId="2" xfId="0" applyNumberFormat="1" applyFont="1" applyBorder="1"/>
    <xf numFmtId="0" fontId="7" fillId="7" borderId="2" xfId="0" applyFont="1" applyFill="1" applyBorder="1" applyAlignment="1">
      <alignment vertical="top" wrapText="1"/>
    </xf>
    <xf numFmtId="0" fontId="0" fillId="0" borderId="2" xfId="0" applyBorder="1" applyAlignment="1">
      <alignment horizontal="left" vertical="top" wrapText="1"/>
    </xf>
    <xf numFmtId="0" fontId="0" fillId="6" borderId="2" xfId="0" applyFill="1" applyBorder="1" applyAlignment="1">
      <alignment horizontal="left" vertical="top" wrapText="1"/>
    </xf>
    <xf numFmtId="0" fontId="0" fillId="7" borderId="2" xfId="0" applyFill="1" applyBorder="1" applyAlignment="1">
      <alignment horizontal="left" vertical="top" wrapText="1"/>
    </xf>
    <xf numFmtId="0" fontId="28" fillId="7" borderId="2" xfId="0" applyFont="1" applyFill="1" applyBorder="1" applyAlignment="1">
      <alignment horizontal="left" vertical="top" wrapText="1"/>
    </xf>
    <xf numFmtId="0" fontId="0" fillId="0" borderId="3" xfId="0" applyBorder="1" applyAlignment="1">
      <alignment horizontal="left" vertical="top" wrapText="1"/>
    </xf>
    <xf numFmtId="0" fontId="0" fillId="6" borderId="3" xfId="0" applyFill="1" applyBorder="1" applyAlignment="1">
      <alignment horizontal="left" vertical="top" wrapText="1"/>
    </xf>
    <xf numFmtId="0" fontId="0" fillId="7" borderId="3" xfId="0" applyFill="1" applyBorder="1" applyAlignment="1">
      <alignment horizontal="left" vertical="top" wrapText="1"/>
    </xf>
    <xf numFmtId="0" fontId="24" fillId="0" borderId="3" xfId="0" applyFont="1" applyBorder="1"/>
    <xf numFmtId="0" fontId="34" fillId="0" borderId="3" xfId="0" applyFont="1" applyBorder="1"/>
    <xf numFmtId="0" fontId="28" fillId="7" borderId="3" xfId="0" applyFont="1" applyFill="1" applyBorder="1" applyAlignment="1">
      <alignment horizontal="left" vertical="top" wrapText="1"/>
    </xf>
    <xf numFmtId="1" fontId="0" fillId="0" borderId="2" xfId="0" applyNumberFormat="1" applyBorder="1" applyAlignment="1">
      <alignment horizontal="center"/>
    </xf>
    <xf numFmtId="0" fontId="0" fillId="7" borderId="2" xfId="0" applyFill="1" applyBorder="1" applyAlignment="1">
      <alignment horizontal="left" wrapText="1"/>
    </xf>
    <xf numFmtId="0" fontId="35" fillId="0" borderId="2" xfId="0" applyFont="1" applyBorder="1"/>
    <xf numFmtId="0" fontId="0" fillId="6" borderId="3" xfId="0" applyFill="1" applyBorder="1" applyAlignment="1">
      <alignment horizontal="center" vertical="top"/>
    </xf>
    <xf numFmtId="0" fontId="0" fillId="6" borderId="4" xfId="0" applyFill="1" applyBorder="1" applyAlignment="1">
      <alignment horizontal="left" wrapText="1"/>
    </xf>
    <xf numFmtId="0" fontId="0" fillId="0" borderId="4" xfId="0" applyBorder="1" applyAlignment="1">
      <alignment horizontal="left" wrapText="1"/>
    </xf>
    <xf numFmtId="0" fontId="22" fillId="0" borderId="0" xfId="0" applyFont="1"/>
    <xf numFmtId="0" fontId="0" fillId="7" borderId="3" xfId="0" applyFill="1" applyBorder="1" applyAlignment="1">
      <alignment horizontal="left" wrapText="1"/>
    </xf>
    <xf numFmtId="0" fontId="0" fillId="6" borderId="3" xfId="0" applyFill="1" applyBorder="1" applyAlignment="1">
      <alignment horizontal="left" wrapText="1"/>
    </xf>
    <xf numFmtId="0" fontId="0" fillId="7" borderId="2" xfId="0" applyFill="1" applyBorder="1" applyAlignment="1">
      <alignment wrapText="1"/>
    </xf>
    <xf numFmtId="0" fontId="0" fillId="0" borderId="4" xfId="0" applyBorder="1" applyAlignment="1">
      <alignment wrapText="1"/>
    </xf>
    <xf numFmtId="0" fontId="0" fillId="6" borderId="2" xfId="0" applyFill="1" applyBorder="1" applyAlignment="1">
      <alignment vertical="center" wrapText="1"/>
    </xf>
    <xf numFmtId="0" fontId="0" fillId="0" borderId="2" xfId="0" applyBorder="1" applyAlignment="1">
      <alignment vertical="center" wrapText="1"/>
    </xf>
    <xf numFmtId="0" fontId="0" fillId="7" borderId="2" xfId="0" applyFill="1" applyBorder="1" applyAlignment="1">
      <alignment vertical="center" wrapText="1"/>
    </xf>
    <xf numFmtId="0" fontId="28" fillId="7" borderId="2" xfId="0" applyFont="1" applyFill="1" applyBorder="1" applyAlignment="1">
      <alignment vertical="center" wrapText="1"/>
    </xf>
    <xf numFmtId="0" fontId="7" fillId="7" borderId="3" xfId="0" applyFont="1" applyFill="1" applyBorder="1" applyAlignment="1">
      <alignment horizontal="left" wrapText="1"/>
    </xf>
    <xf numFmtId="1" fontId="7" fillId="6" borderId="2" xfId="0" applyNumberFormat="1" applyFont="1" applyFill="1" applyBorder="1" applyAlignment="1">
      <alignment horizontal="right"/>
    </xf>
    <xf numFmtId="0" fontId="7" fillId="0" borderId="3" xfId="0" applyFont="1" applyBorder="1" applyAlignment="1">
      <alignment horizontal="left" wrapText="1"/>
    </xf>
    <xf numFmtId="0" fontId="7" fillId="6" borderId="3" xfId="0" applyFont="1" applyFill="1" applyBorder="1" applyAlignment="1">
      <alignment horizontal="left" wrapText="1"/>
    </xf>
    <xf numFmtId="1" fontId="7" fillId="6" borderId="3" xfId="0" applyNumberFormat="1" applyFont="1" applyFill="1" applyBorder="1" applyAlignment="1">
      <alignment horizontal="right" vertical="top"/>
    </xf>
    <xf numFmtId="0" fontId="7" fillId="6" borderId="3" xfId="0" applyFont="1" applyFill="1" applyBorder="1" applyAlignment="1">
      <alignment horizontal="center" vertical="top"/>
    </xf>
    <xf numFmtId="1" fontId="7" fillId="6" borderId="4" xfId="0" applyNumberFormat="1" applyFont="1" applyFill="1" applyBorder="1" applyAlignment="1">
      <alignment horizontal="right"/>
    </xf>
    <xf numFmtId="0" fontId="7" fillId="6" borderId="4" xfId="0" applyFont="1" applyFill="1" applyBorder="1" applyAlignment="1">
      <alignment horizontal="center"/>
    </xf>
    <xf numFmtId="0" fontId="7" fillId="6" borderId="4" xfId="0" applyFont="1" applyFill="1" applyBorder="1" applyAlignment="1">
      <alignment wrapText="1"/>
    </xf>
    <xf numFmtId="0" fontId="0" fillId="6" borderId="4" xfId="0" applyFill="1" applyBorder="1" applyAlignment="1">
      <alignment horizontal="justify"/>
    </xf>
    <xf numFmtId="1" fontId="28" fillId="7" borderId="12" xfId="0" applyNumberFormat="1" applyFont="1" applyFill="1" applyBorder="1" applyAlignment="1">
      <alignment horizontal="right"/>
    </xf>
    <xf numFmtId="0" fontId="0" fillId="0" borderId="3" xfId="0" applyBorder="1" applyAlignment="1">
      <alignment vertical="top"/>
    </xf>
    <xf numFmtId="0" fontId="7" fillId="7" borderId="2" xfId="0" applyFont="1" applyFill="1" applyBorder="1" applyAlignment="1">
      <alignment horizontal="justify" vertical="top" wrapText="1"/>
    </xf>
    <xf numFmtId="0" fontId="0" fillId="6" borderId="3" xfId="0" applyFill="1" applyBorder="1" applyAlignment="1">
      <alignment vertical="top"/>
    </xf>
    <xf numFmtId="0" fontId="28" fillId="7" borderId="2" xfId="0" applyFont="1" applyFill="1" applyBorder="1" applyAlignment="1">
      <alignment horizontal="justify" vertical="justify" wrapText="1"/>
    </xf>
    <xf numFmtId="0" fontId="28" fillId="7" borderId="5" xfId="0" applyFont="1" applyFill="1" applyBorder="1" applyAlignment="1">
      <alignment horizontal="justify" wrapText="1"/>
    </xf>
    <xf numFmtId="0" fontId="0" fillId="6" borderId="4" xfId="0" applyFill="1" applyBorder="1" applyAlignment="1">
      <alignment horizontal="justify" vertical="top"/>
    </xf>
    <xf numFmtId="0" fontId="7" fillId="0" borderId="2" xfId="0" applyFont="1" applyBorder="1" applyAlignment="1">
      <alignment horizontal="justify" vertical="top" wrapText="1"/>
    </xf>
    <xf numFmtId="1" fontId="7" fillId="0" borderId="2" xfId="0" applyNumberFormat="1" applyFont="1" applyBorder="1" applyAlignment="1">
      <alignment horizontal="right" wrapText="1"/>
    </xf>
    <xf numFmtId="0" fontId="0" fillId="6" borderId="2" xfId="0" applyFill="1" applyBorder="1" applyAlignment="1">
      <alignment horizontal="center" vertical="top" wrapText="1"/>
    </xf>
    <xf numFmtId="0" fontId="0" fillId="6" borderId="3" xfId="0" applyFill="1" applyBorder="1" applyAlignment="1">
      <alignment horizontal="justify" vertical="top" wrapText="1"/>
    </xf>
    <xf numFmtId="0" fontId="0" fillId="0" borderId="3" xfId="0" applyBorder="1" applyAlignment="1">
      <alignment horizontal="justify" vertical="top" wrapText="1"/>
    </xf>
    <xf numFmtId="1" fontId="28" fillId="0" borderId="2" xfId="0" applyNumberFormat="1" applyFont="1" applyBorder="1" applyAlignment="1">
      <alignment horizontal="right" wrapText="1"/>
    </xf>
    <xf numFmtId="0" fontId="28" fillId="0" borderId="2" xfId="0" applyFont="1" applyBorder="1" applyAlignment="1">
      <alignment horizontal="center" wrapText="1"/>
    </xf>
    <xf numFmtId="0" fontId="28" fillId="0" borderId="2" xfId="0" applyFont="1" applyBorder="1" applyAlignment="1">
      <alignment vertical="top" wrapText="1"/>
    </xf>
    <xf numFmtId="1" fontId="0" fillId="6" borderId="4" xfId="0" applyNumberFormat="1" applyFill="1" applyBorder="1" applyAlignment="1">
      <alignment horizontal="right" vertical="top" wrapText="1"/>
    </xf>
    <xf numFmtId="0" fontId="0" fillId="6" borderId="4" xfId="0" applyFill="1" applyBorder="1" applyAlignment="1">
      <alignment horizontal="center" vertical="top" wrapText="1"/>
    </xf>
    <xf numFmtId="0" fontId="7" fillId="0" borderId="2" xfId="0" applyFont="1" applyBorder="1" applyAlignment="1">
      <alignment horizontal="justify" vertical="top"/>
    </xf>
    <xf numFmtId="0" fontId="0" fillId="0" borderId="3" xfId="0" applyBorder="1" applyAlignment="1">
      <alignment horizontal="justify" vertical="top"/>
    </xf>
    <xf numFmtId="1" fontId="0" fillId="6" borderId="2" xfId="0" applyNumberFormat="1" applyFill="1" applyBorder="1" applyAlignment="1">
      <alignment horizontal="right" vertical="top"/>
    </xf>
    <xf numFmtId="0" fontId="0" fillId="6" borderId="2" xfId="0" applyFill="1" applyBorder="1" applyAlignment="1">
      <alignment horizontal="center" vertical="top"/>
    </xf>
    <xf numFmtId="0" fontId="7" fillId="6" borderId="2" xfId="0" applyFont="1" applyFill="1" applyBorder="1" applyAlignment="1">
      <alignment wrapText="1"/>
    </xf>
    <xf numFmtId="0" fontId="7" fillId="0" borderId="2" xfId="0" applyFont="1" applyBorder="1" applyAlignment="1">
      <alignment wrapText="1"/>
    </xf>
    <xf numFmtId="0" fontId="28" fillId="0" borderId="2" xfId="0" applyFont="1" applyBorder="1" applyAlignment="1">
      <alignment wrapText="1"/>
    </xf>
    <xf numFmtId="0" fontId="0" fillId="0" borderId="11" xfId="0" applyBorder="1"/>
    <xf numFmtId="49" fontId="0" fillId="6" borderId="2" xfId="0" applyNumberFormat="1" applyFill="1" applyBorder="1" applyAlignment="1">
      <alignment wrapText="1"/>
    </xf>
    <xf numFmtId="1" fontId="0" fillId="7" borderId="2" xfId="0" applyNumberFormat="1" applyFill="1" applyBorder="1" applyAlignment="1">
      <alignment horizontal="right" wrapText="1"/>
    </xf>
    <xf numFmtId="0" fontId="7" fillId="0" borderId="2" xfId="0" applyFont="1" applyBorder="1" applyAlignment="1">
      <alignment horizontal="center" vertical="top" wrapText="1"/>
    </xf>
    <xf numFmtId="0" fontId="7" fillId="0" borderId="2" xfId="0" applyFont="1" applyBorder="1" applyAlignment="1">
      <alignment horizontal="center" vertical="top"/>
    </xf>
    <xf numFmtId="0" fontId="28" fillId="7" borderId="2" xfId="0" applyFont="1" applyFill="1" applyBorder="1" applyAlignment="1">
      <alignment horizontal="center" vertical="top" wrapText="1"/>
    </xf>
    <xf numFmtId="1" fontId="0" fillId="6" borderId="4" xfId="0" applyNumberFormat="1" applyFill="1" applyBorder="1" applyAlignment="1">
      <alignment horizontal="right" wrapText="1"/>
    </xf>
    <xf numFmtId="0" fontId="0" fillId="6" borderId="4" xfId="0" applyFill="1" applyBorder="1" applyAlignment="1">
      <alignment horizontal="center" wrapText="1"/>
    </xf>
    <xf numFmtId="1" fontId="28" fillId="0" borderId="2" xfId="0" applyNumberFormat="1" applyFont="1" applyBorder="1" applyAlignment="1">
      <alignment horizontal="right"/>
    </xf>
    <xf numFmtId="0" fontId="28" fillId="0" borderId="2" xfId="0" applyFont="1" applyBorder="1" applyAlignment="1">
      <alignment horizontal="center"/>
    </xf>
    <xf numFmtId="0" fontId="28" fillId="0" borderId="3" xfId="0" applyFont="1" applyBorder="1" applyAlignment="1">
      <alignment vertical="top" wrapText="1"/>
    </xf>
    <xf numFmtId="0" fontId="7" fillId="7" borderId="2" xfId="0" applyFont="1" applyFill="1" applyBorder="1" applyAlignment="1">
      <alignment horizontal="justify" vertical="top"/>
    </xf>
    <xf numFmtId="1" fontId="7" fillId="0" borderId="3" xfId="0" applyNumberFormat="1" applyFont="1" applyBorder="1" applyAlignment="1">
      <alignment horizontal="right"/>
    </xf>
    <xf numFmtId="0" fontId="7" fillId="0" borderId="3" xfId="0" applyFont="1" applyBorder="1" applyAlignment="1">
      <alignment horizontal="center"/>
    </xf>
    <xf numFmtId="0" fontId="7" fillId="0" borderId="2" xfId="0" applyFont="1" applyBorder="1"/>
    <xf numFmtId="1" fontId="7" fillId="0" borderId="4" xfId="0" applyNumberFormat="1" applyFont="1" applyBorder="1" applyAlignment="1">
      <alignment horizontal="right"/>
    </xf>
    <xf numFmtId="0" fontId="7" fillId="0" borderId="4" xfId="0" applyFont="1" applyBorder="1" applyAlignment="1">
      <alignment horizontal="center"/>
    </xf>
    <xf numFmtId="0" fontId="7" fillId="0" borderId="4" xfId="0" applyFont="1" applyBorder="1" applyAlignment="1">
      <alignment horizontal="justify" wrapText="1"/>
    </xf>
    <xf numFmtId="0" fontId="7" fillId="0" borderId="4" xfId="0" applyFont="1" applyBorder="1"/>
    <xf numFmtId="0" fontId="28" fillId="0" borderId="13" xfId="0" applyFont="1" applyBorder="1" applyAlignment="1">
      <alignment vertical="top" wrapText="1"/>
    </xf>
    <xf numFmtId="0" fontId="3" fillId="2" borderId="0" xfId="0" applyFont="1" applyFill="1" applyAlignment="1">
      <alignment horizontal="center" vertical="center" wrapText="1"/>
    </xf>
    <xf numFmtId="0" fontId="7" fillId="7" borderId="2" xfId="0" applyFont="1" applyFill="1" applyBorder="1" applyAlignment="1">
      <alignment horizontal="center"/>
    </xf>
    <xf numFmtId="0" fontId="7" fillId="7" borderId="2" xfId="0" applyFont="1" applyFill="1" applyBorder="1"/>
    <xf numFmtId="0" fontId="7" fillId="7" borderId="4" xfId="0" applyFont="1" applyFill="1" applyBorder="1" applyAlignment="1">
      <alignment horizontal="justify" wrapText="1"/>
    </xf>
    <xf numFmtId="0" fontId="7" fillId="7" borderId="4" xfId="0" applyFont="1" applyFill="1" applyBorder="1"/>
    <xf numFmtId="0" fontId="6" fillId="7" borderId="0" xfId="0" applyFont="1" applyFill="1"/>
    <xf numFmtId="0" fontId="22" fillId="7" borderId="0" xfId="0" applyFont="1" applyFill="1" applyAlignment="1">
      <alignment wrapText="1"/>
    </xf>
    <xf numFmtId="1" fontId="0" fillId="6" borderId="8" xfId="0" applyNumberFormat="1" applyFill="1" applyBorder="1" applyAlignment="1">
      <alignment horizontal="right"/>
    </xf>
    <xf numFmtId="1" fontId="32" fillId="0" borderId="0" xfId="0" applyNumberFormat="1" applyFont="1"/>
    <xf numFmtId="0" fontId="0" fillId="7" borderId="3" xfId="0" applyFill="1" applyBorder="1" applyAlignment="1">
      <alignment horizontal="justify" vertical="top" wrapText="1"/>
    </xf>
    <xf numFmtId="1" fontId="0" fillId="6" borderId="4" xfId="0" applyNumberFormat="1" applyFill="1" applyBorder="1"/>
    <xf numFmtId="0" fontId="28" fillId="7" borderId="0" xfId="0" applyFont="1" applyFill="1"/>
    <xf numFmtId="1" fontId="0" fillId="7" borderId="3" xfId="0" applyNumberFormat="1" applyFill="1" applyBorder="1" applyAlignment="1">
      <alignment horizontal="right"/>
    </xf>
    <xf numFmtId="0" fontId="0" fillId="7" borderId="3" xfId="0" applyFill="1" applyBorder="1" applyAlignment="1">
      <alignment horizontal="center"/>
    </xf>
    <xf numFmtId="0" fontId="28" fillId="7" borderId="10" xfId="0" applyFont="1" applyFill="1" applyBorder="1" applyAlignment="1">
      <alignment horizontal="center"/>
    </xf>
    <xf numFmtId="0" fontId="28" fillId="7" borderId="10" xfId="0" applyFont="1" applyFill="1" applyBorder="1" applyAlignment="1">
      <alignment horizontal="justify" wrapText="1"/>
    </xf>
    <xf numFmtId="1" fontId="28" fillId="0" borderId="0" xfId="0" applyNumberFormat="1" applyFont="1" applyFill="1" applyBorder="1" applyAlignment="1">
      <alignment horizontal="right"/>
    </xf>
    <xf numFmtId="0" fontId="0" fillId="0" borderId="0" xfId="0" applyFont="1" applyFill="1" applyBorder="1" applyAlignment="1">
      <alignment horizontal="justify"/>
    </xf>
    <xf numFmtId="1" fontId="0" fillId="0" borderId="3" xfId="0" applyNumberFormat="1" applyBorder="1" applyAlignment="1">
      <alignment horizontal="right" vertical="top"/>
    </xf>
    <xf numFmtId="0" fontId="0" fillId="0" borderId="4" xfId="0" applyBorder="1" applyAlignment="1">
      <alignment horizontal="center" vertical="top"/>
    </xf>
    <xf numFmtId="1" fontId="28" fillId="0" borderId="17" xfId="0" applyNumberFormat="1" applyFont="1" applyFill="1" applyBorder="1" applyAlignment="1">
      <alignment horizontal="right"/>
    </xf>
    <xf numFmtId="0" fontId="28" fillId="0" borderId="0" xfId="0" applyFont="1" applyFill="1" applyBorder="1" applyAlignment="1">
      <alignment horizontal="center"/>
    </xf>
    <xf numFmtId="0" fontId="28" fillId="0" borderId="0" xfId="0" applyFont="1" applyFill="1" applyBorder="1" applyAlignment="1">
      <alignment horizontal="justify" vertical="top" wrapText="1"/>
    </xf>
    <xf numFmtId="0" fontId="28" fillId="0" borderId="0" xfId="0" applyFont="1" applyFill="1" applyBorder="1"/>
    <xf numFmtId="1" fontId="28" fillId="0" borderId="18" xfId="0" applyNumberFormat="1" applyFont="1" applyFill="1" applyBorder="1" applyAlignment="1">
      <alignment horizontal="right"/>
    </xf>
    <xf numFmtId="1" fontId="28" fillId="0" borderId="16" xfId="0" applyNumberFormat="1" applyFont="1" applyFill="1" applyBorder="1" applyAlignment="1">
      <alignment horizontal="right"/>
    </xf>
    <xf numFmtId="0" fontId="28" fillId="0" borderId="16" xfId="0" applyFont="1" applyFill="1" applyBorder="1" applyAlignment="1">
      <alignment horizontal="center"/>
    </xf>
    <xf numFmtId="0" fontId="28" fillId="0" borderId="16" xfId="0" applyFont="1" applyFill="1" applyBorder="1" applyAlignment="1">
      <alignment horizontal="justify" vertical="top" wrapText="1"/>
    </xf>
    <xf numFmtId="0" fontId="28" fillId="0" borderId="16" xfId="0" applyFont="1" applyFill="1" applyBorder="1"/>
    <xf numFmtId="1" fontId="28" fillId="0" borderId="16" xfId="0" applyNumberFormat="1" applyFont="1" applyFill="1" applyBorder="1" applyAlignment="1">
      <alignment horizontal="right" vertical="top"/>
    </xf>
    <xf numFmtId="0" fontId="28" fillId="0" borderId="11" xfId="0" applyFont="1" applyFill="1" applyBorder="1" applyAlignment="1">
      <alignment horizontal="center" vertical="top"/>
    </xf>
    <xf numFmtId="0" fontId="28" fillId="0" borderId="18" xfId="0" applyFont="1" applyFill="1" applyBorder="1" applyAlignment="1">
      <alignment horizontal="justify" vertical="top" wrapText="1"/>
    </xf>
    <xf numFmtId="0" fontId="28" fillId="0" borderId="18" xfId="0" applyFont="1" applyFill="1" applyBorder="1"/>
    <xf numFmtId="0" fontId="28" fillId="0" borderId="16" xfId="0" applyFont="1" applyFill="1" applyBorder="1" applyAlignment="1">
      <alignment horizontal="justify"/>
    </xf>
    <xf numFmtId="0" fontId="28" fillId="0" borderId="2" xfId="0" applyFont="1" applyBorder="1" applyAlignment="1">
      <alignment horizontal="justify" vertical="top"/>
    </xf>
    <xf numFmtId="0" fontId="28" fillId="7" borderId="0" xfId="0" applyFont="1" applyFill="1" applyAlignment="1">
      <alignment wrapText="1"/>
    </xf>
    <xf numFmtId="0" fontId="0" fillId="0" borderId="3" xfId="0" applyBorder="1" applyAlignment="1">
      <alignment horizontal="center" vertical="top"/>
    </xf>
    <xf numFmtId="0" fontId="0" fillId="6" borderId="3" xfId="0" applyFill="1" applyBorder="1" applyAlignment="1">
      <alignment horizontal="justify" vertical="top"/>
    </xf>
    <xf numFmtId="0" fontId="32" fillId="0" borderId="0" xfId="0" applyFont="1"/>
    <xf numFmtId="0" fontId="28" fillId="7" borderId="9" xfId="0" applyFont="1" applyFill="1" applyBorder="1"/>
    <xf numFmtId="1" fontId="32" fillId="7" borderId="7" xfId="0" applyNumberFormat="1" applyFont="1" applyFill="1" applyBorder="1"/>
    <xf numFmtId="0" fontId="28" fillId="0" borderId="2" xfId="0" applyFont="1" applyBorder="1" applyAlignment="1">
      <alignment horizontal="left" vertical="top" wrapText="1"/>
    </xf>
    <xf numFmtId="0" fontId="0" fillId="7" borderId="3" xfId="0" applyFill="1" applyBorder="1"/>
    <xf numFmtId="0" fontId="0" fillId="6" borderId="3" xfId="0" applyFill="1" applyBorder="1" applyAlignment="1">
      <alignment vertical="top" wrapText="1"/>
    </xf>
    <xf numFmtId="0" fontId="0" fillId="0" borderId="3" xfId="0" applyBorder="1" applyAlignment="1">
      <alignment vertical="top" wrapText="1"/>
    </xf>
    <xf numFmtId="0" fontId="0" fillId="6" borderId="13" xfId="0" applyFill="1" applyBorder="1" applyAlignment="1">
      <alignment vertical="top" wrapText="1"/>
    </xf>
    <xf numFmtId="0" fontId="28" fillId="7" borderId="8" xfId="0" applyFont="1" applyFill="1" applyBorder="1" applyAlignment="1">
      <alignment horizontal="justify" wrapText="1"/>
    </xf>
    <xf numFmtId="49" fontId="0" fillId="0" borderId="2" xfId="0" applyNumberFormat="1" applyBorder="1" applyAlignment="1">
      <alignment wrapText="1"/>
    </xf>
    <xf numFmtId="1" fontId="0" fillId="0" borderId="2" xfId="0" applyNumberFormat="1" applyBorder="1" applyAlignment="1">
      <alignment wrapText="1"/>
    </xf>
    <xf numFmtId="1" fontId="0" fillId="6" borderId="2" xfId="0" applyNumberFormat="1" applyFill="1" applyBorder="1" applyAlignment="1">
      <alignment wrapText="1"/>
    </xf>
    <xf numFmtId="1" fontId="0" fillId="6" borderId="3" xfId="0" applyNumberFormat="1" applyFill="1" applyBorder="1" applyAlignment="1">
      <alignment wrapText="1"/>
    </xf>
    <xf numFmtId="0" fontId="0" fillId="6" borderId="3" xfId="0" applyFill="1" applyBorder="1" applyAlignment="1">
      <alignment horizontal="center" vertical="top" wrapText="1"/>
    </xf>
    <xf numFmtId="1" fontId="0" fillId="6" borderId="4" xfId="0" applyNumberFormat="1" applyFill="1" applyBorder="1" applyAlignment="1">
      <alignment wrapText="1"/>
    </xf>
    <xf numFmtId="1" fontId="32" fillId="7" borderId="0" xfId="0" applyNumberFormat="1" applyFont="1" applyFill="1" applyAlignment="1">
      <alignment wrapText="1"/>
    </xf>
    <xf numFmtId="0" fontId="0" fillId="6" borderId="2" xfId="0" applyFill="1" applyBorder="1" applyAlignment="1">
      <alignment horizontal="justify" vertical="justify" wrapText="1"/>
    </xf>
    <xf numFmtId="0" fontId="0" fillId="0" borderId="2" xfId="0" applyBorder="1" applyAlignment="1">
      <alignment horizontal="justify" vertical="justify" wrapText="1"/>
    </xf>
    <xf numFmtId="0" fontId="28" fillId="0" borderId="2" xfId="0" applyFont="1" applyBorder="1" applyAlignment="1">
      <alignment horizontal="justify" vertical="justify" wrapText="1"/>
    </xf>
    <xf numFmtId="1" fontId="0" fillId="6" borderId="4" xfId="0" applyNumberFormat="1" applyFill="1" applyBorder="1" applyAlignment="1">
      <alignment horizontal="right" vertical="top"/>
    </xf>
    <xf numFmtId="0" fontId="28" fillId="7" borderId="8" xfId="0" applyFont="1" applyFill="1" applyBorder="1" applyAlignment="1">
      <alignment horizontal="justify" vertical="top" wrapText="1"/>
    </xf>
    <xf numFmtId="0" fontId="0" fillId="7" borderId="2" xfId="0" applyFill="1" applyBorder="1" applyAlignment="1">
      <alignment horizontal="center" wrapText="1"/>
    </xf>
    <xf numFmtId="0" fontId="0" fillId="7" borderId="3" xfId="0" applyFill="1" applyBorder="1" applyAlignment="1">
      <alignment wrapText="1"/>
    </xf>
    <xf numFmtId="0" fontId="0" fillId="7" borderId="3" xfId="0" applyFill="1" applyBorder="1" applyAlignment="1">
      <alignment vertical="top" wrapText="1"/>
    </xf>
    <xf numFmtId="0" fontId="7" fillId="6" borderId="2" xfId="0" applyFont="1" applyFill="1" applyBorder="1"/>
    <xf numFmtId="0" fontId="7" fillId="7" borderId="2" xfId="0" applyFont="1" applyFill="1" applyBorder="1" applyAlignment="1">
      <alignment wrapText="1"/>
    </xf>
    <xf numFmtId="0" fontId="7" fillId="0" borderId="4" xfId="0" applyFont="1" applyBorder="1" applyAlignment="1">
      <alignment wrapText="1"/>
    </xf>
    <xf numFmtId="1" fontId="0" fillId="6" borderId="15" xfId="0" applyNumberFormat="1" applyFill="1" applyBorder="1" applyAlignment="1">
      <alignment horizontal="right"/>
    </xf>
    <xf numFmtId="0" fontId="0" fillId="6" borderId="15" xfId="0" applyFill="1" applyBorder="1" applyAlignment="1">
      <alignment horizontal="center"/>
    </xf>
    <xf numFmtId="0" fontId="0" fillId="6" borderId="15" xfId="0" applyFill="1" applyBorder="1" applyAlignment="1">
      <alignment horizontal="left" wrapText="1"/>
    </xf>
    <xf numFmtId="0" fontId="0" fillId="6" borderId="15" xfId="0" applyFill="1" applyBorder="1"/>
    <xf numFmtId="0" fontId="28" fillId="0" borderId="2" xfId="0" applyFont="1" applyBorder="1" applyAlignment="1">
      <alignment vertical="top"/>
    </xf>
    <xf numFmtId="0" fontId="7" fillId="6" borderId="2" xfId="0" applyFont="1" applyFill="1" applyBorder="1" applyAlignment="1">
      <alignment horizontal="justify" vertical="top"/>
    </xf>
    <xf numFmtId="0" fontId="28" fillId="0" borderId="6" xfId="0" applyFont="1" applyBorder="1" applyAlignment="1">
      <alignment vertical="top"/>
    </xf>
    <xf numFmtId="0" fontId="28" fillId="7" borderId="6" xfId="0" applyFont="1" applyFill="1" applyBorder="1" applyAlignment="1">
      <alignment vertical="top"/>
    </xf>
    <xf numFmtId="0" fontId="0" fillId="0" borderId="16" xfId="0" applyBorder="1" applyAlignment="1">
      <alignment wrapText="1"/>
    </xf>
    <xf numFmtId="0" fontId="0" fillId="0" borderId="13" xfId="0" applyBorder="1" applyAlignment="1">
      <alignment wrapText="1"/>
    </xf>
    <xf numFmtId="0" fontId="0" fillId="6" borderId="3" xfId="0" applyFill="1" applyBorder="1" applyAlignment="1">
      <alignment wrapText="1"/>
    </xf>
    <xf numFmtId="0" fontId="28" fillId="0" borderId="0" xfId="0" applyFont="1" applyAlignment="1">
      <alignment wrapText="1"/>
    </xf>
    <xf numFmtId="0" fontId="37" fillId="7" borderId="0" xfId="1" applyFont="1" applyFill="1"/>
    <xf numFmtId="0" fontId="28" fillId="7" borderId="4" xfId="0" applyFont="1" applyFill="1" applyBorder="1" applyAlignment="1">
      <alignment horizontal="justify" wrapText="1"/>
    </xf>
    <xf numFmtId="0" fontId="24" fillId="0" borderId="2" xfId="0" applyFont="1" applyBorder="1" applyAlignment="1">
      <alignment vertical="top"/>
    </xf>
    <xf numFmtId="0" fontId="38" fillId="0" borderId="2" xfId="0" applyFont="1" applyBorder="1" applyAlignment="1">
      <alignment horizontal="justify" vertical="top" wrapText="1"/>
    </xf>
    <xf numFmtId="0" fontId="34" fillId="7" borderId="2" xfId="0" applyFont="1" applyFill="1" applyBorder="1" applyAlignment="1">
      <alignment vertical="top"/>
    </xf>
    <xf numFmtId="1" fontId="7" fillId="0" borderId="2" xfId="0" applyNumberFormat="1" applyFont="1" applyBorder="1" applyAlignment="1">
      <alignment horizontal="right" vertical="top"/>
    </xf>
    <xf numFmtId="0" fontId="7" fillId="0" borderId="3" xfId="0" applyFont="1" applyBorder="1" applyAlignment="1">
      <alignment horizontal="center" vertical="top"/>
    </xf>
    <xf numFmtId="1" fontId="7" fillId="0" borderId="4" xfId="0" applyNumberFormat="1" applyFont="1" applyBorder="1" applyAlignment="1">
      <alignment horizontal="right" vertical="top"/>
    </xf>
    <xf numFmtId="0" fontId="7" fillId="0" borderId="4" xfId="0" applyFont="1" applyBorder="1" applyAlignment="1">
      <alignment horizontal="center" vertical="top"/>
    </xf>
    <xf numFmtId="0" fontId="7" fillId="0" borderId="4" xfId="0" applyFont="1" applyBorder="1" applyAlignment="1">
      <alignment horizontal="justify" vertical="top"/>
    </xf>
    <xf numFmtId="0" fontId="24" fillId="0" borderId="4" xfId="0" applyFont="1" applyBorder="1" applyAlignment="1">
      <alignment vertical="top"/>
    </xf>
    <xf numFmtId="0" fontId="39" fillId="0" borderId="7" xfId="0" applyFont="1" applyBorder="1"/>
    <xf numFmtId="0" fontId="39" fillId="0" borderId="0" xfId="0" applyFont="1"/>
    <xf numFmtId="0" fontId="40" fillId="0" borderId="0" xfId="0" applyFont="1"/>
    <xf numFmtId="0" fontId="28" fillId="0" borderId="3" xfId="0" applyFont="1" applyBorder="1" applyAlignment="1">
      <alignment vertical="top"/>
    </xf>
    <xf numFmtId="1" fontId="30" fillId="0" borderId="2" xfId="0" applyNumberFormat="1" applyFont="1" applyBorder="1" applyAlignment="1">
      <alignment horizontal="right"/>
    </xf>
    <xf numFmtId="0" fontId="21" fillId="0" borderId="4" xfId="0" applyFont="1" applyBorder="1"/>
    <xf numFmtId="0" fontId="0" fillId="0" borderId="4" xfId="0" applyBorder="1" applyAlignment="1">
      <alignment vertical="top"/>
    </xf>
    <xf numFmtId="1" fontId="32" fillId="7" borderId="0" xfId="0" applyNumberFormat="1" applyFont="1" applyFill="1" applyAlignment="1">
      <alignment horizontal="right"/>
    </xf>
    <xf numFmtId="0" fontId="6" fillId="0" borderId="0" xfId="0" applyFont="1" applyAlignment="1">
      <alignment horizontal="center"/>
    </xf>
    <xf numFmtId="1" fontId="7" fillId="9" borderId="2" xfId="0" applyNumberFormat="1" applyFont="1" applyFill="1" applyBorder="1" applyAlignment="1">
      <alignment horizontal="right"/>
    </xf>
    <xf numFmtId="0" fontId="7" fillId="9" borderId="2" xfId="0" applyFont="1" applyFill="1" applyBorder="1" applyAlignment="1">
      <alignment horizontal="center"/>
    </xf>
    <xf numFmtId="0" fontId="7" fillId="6" borderId="3" xfId="0" applyFont="1" applyFill="1" applyBorder="1" applyAlignment="1">
      <alignment vertical="top"/>
    </xf>
    <xf numFmtId="1" fontId="0" fillId="9" borderId="2" xfId="0" applyNumberFormat="1" applyFill="1" applyBorder="1" applyAlignment="1">
      <alignment horizontal="right"/>
    </xf>
    <xf numFmtId="0" fontId="0" fillId="9" borderId="2" xfId="0" applyFill="1" applyBorder="1" applyAlignment="1">
      <alignment horizontal="center"/>
    </xf>
    <xf numFmtId="0" fontId="7" fillId="6" borderId="2" xfId="0" applyFont="1" applyFill="1" applyBorder="1" applyAlignment="1">
      <alignment horizontal="center" vertical="top"/>
    </xf>
    <xf numFmtId="0" fontId="28" fillId="7" borderId="6" xfId="0" applyFont="1" applyFill="1" applyBorder="1"/>
    <xf numFmtId="0" fontId="28" fillId="6" borderId="3" xfId="0" applyFont="1" applyFill="1" applyBorder="1"/>
    <xf numFmtId="0" fontId="28" fillId="7" borderId="3" xfId="0" applyFont="1" applyFill="1" applyBorder="1" applyAlignment="1">
      <alignment horizontal="center" vertical="top"/>
    </xf>
    <xf numFmtId="1" fontId="0" fillId="0" borderId="2" xfId="0" applyNumberFormat="1" applyBorder="1" applyAlignment="1">
      <alignment horizontal="right" vertical="top"/>
    </xf>
    <xf numFmtId="0" fontId="0" fillId="0" borderId="2" xfId="0" applyBorder="1" applyAlignment="1">
      <alignment horizontal="center" vertical="top"/>
    </xf>
    <xf numFmtId="1" fontId="0" fillId="0" borderId="4" xfId="0" applyNumberFormat="1" applyBorder="1" applyAlignment="1">
      <alignment horizontal="right" vertical="top"/>
    </xf>
    <xf numFmtId="0" fontId="0" fillId="0" borderId="4" xfId="0" applyBorder="1" applyAlignment="1">
      <alignment horizontal="justify" vertical="top"/>
    </xf>
    <xf numFmtId="0" fontId="24" fillId="7" borderId="3" xfId="0" applyFont="1" applyFill="1" applyBorder="1"/>
    <xf numFmtId="0" fontId="0" fillId="0" borderId="10" xfId="0" applyBorder="1" applyAlignment="1">
      <alignment horizontal="center"/>
    </xf>
    <xf numFmtId="0" fontId="0" fillId="0" borderId="10" xfId="0" applyBorder="1" applyAlignment="1">
      <alignment horizontal="justify" wrapText="1"/>
    </xf>
    <xf numFmtId="1" fontId="0" fillId="6" borderId="0" xfId="0" applyNumberFormat="1" applyFont="1" applyFill="1" applyBorder="1" applyAlignment="1">
      <alignment horizontal="right"/>
    </xf>
    <xf numFmtId="0" fontId="0" fillId="6" borderId="0" xfId="0" applyFont="1" applyFill="1" applyBorder="1" applyAlignment="1">
      <alignment horizontal="center"/>
    </xf>
    <xf numFmtId="0" fontId="0" fillId="6" borderId="0" xfId="0" applyFont="1" applyFill="1" applyBorder="1"/>
    <xf numFmtId="1" fontId="0" fillId="6" borderId="0" xfId="0" applyNumberFormat="1" applyFont="1" applyFill="1" applyBorder="1" applyAlignment="1">
      <alignment horizontal="right" vertical="top"/>
    </xf>
    <xf numFmtId="0" fontId="0" fillId="6" borderId="0" xfId="0" applyFont="1" applyFill="1" applyBorder="1" applyAlignment="1">
      <alignment horizontal="center" vertical="top"/>
    </xf>
    <xf numFmtId="0" fontId="0" fillId="6" borderId="0" xfId="0" applyFont="1" applyFill="1" applyBorder="1" applyAlignment="1">
      <alignment horizontal="justify" vertical="top" wrapText="1"/>
    </xf>
    <xf numFmtId="0" fontId="0" fillId="0" borderId="0" xfId="0"/>
    <xf numFmtId="0" fontId="0" fillId="7" borderId="2" xfId="0" applyFont="1" applyFill="1" applyBorder="1" applyAlignment="1">
      <alignment horizontal="center"/>
    </xf>
    <xf numFmtId="1" fontId="0" fillId="7" borderId="3" xfId="0" applyNumberFormat="1" applyFont="1" applyFill="1" applyBorder="1" applyAlignment="1">
      <alignment horizontal="right"/>
    </xf>
    <xf numFmtId="0" fontId="0" fillId="7" borderId="3" xfId="0" applyFont="1" applyFill="1" applyBorder="1" applyAlignment="1">
      <alignment horizontal="center"/>
    </xf>
    <xf numFmtId="0" fontId="7" fillId="7" borderId="3" xfId="0" applyFont="1" applyFill="1" applyBorder="1" applyAlignment="1">
      <alignment horizontal="justify" wrapText="1"/>
    </xf>
    <xf numFmtId="0" fontId="0" fillId="7" borderId="4" xfId="0" applyFill="1" applyBorder="1"/>
    <xf numFmtId="0" fontId="7" fillId="6" borderId="3" xfId="0" applyFont="1" applyFill="1" applyBorder="1" applyAlignment="1">
      <alignment horizontal="justify" vertical="top" wrapText="1"/>
    </xf>
    <xf numFmtId="0" fontId="7" fillId="7" borderId="3" xfId="0" applyFont="1" applyFill="1" applyBorder="1" applyAlignment="1">
      <alignment horizontal="justify" vertical="top" wrapText="1"/>
    </xf>
    <xf numFmtId="0" fontId="0" fillId="0" borderId="0" xfId="0"/>
    <xf numFmtId="0" fontId="0" fillId="7" borderId="3" xfId="0" applyFont="1" applyFill="1" applyBorder="1" applyAlignment="1">
      <alignment horizontal="justify" vertical="top"/>
    </xf>
    <xf numFmtId="0" fontId="0" fillId="6" borderId="3" xfId="0" applyFont="1" applyFill="1" applyBorder="1" applyAlignment="1">
      <alignment horizontal="justify" vertical="top"/>
    </xf>
    <xf numFmtId="0" fontId="34" fillId="7" borderId="3" xfId="0" applyFont="1" applyFill="1" applyBorder="1"/>
    <xf numFmtId="0" fontId="0" fillId="0" borderId="2" xfId="0" applyFill="1" applyBorder="1" applyAlignment="1">
      <alignment horizontal="left" vertical="top" wrapText="1"/>
    </xf>
    <xf numFmtId="1" fontId="0" fillId="0" borderId="2" xfId="0" applyNumberFormat="1" applyFill="1" applyBorder="1" applyAlignment="1">
      <alignment horizontal="right"/>
    </xf>
    <xf numFmtId="0" fontId="7" fillId="7" borderId="3" xfId="0" applyFont="1" applyFill="1" applyBorder="1" applyAlignment="1">
      <alignment horizontal="center"/>
    </xf>
    <xf numFmtId="0" fontId="0" fillId="7" borderId="3" xfId="0" applyFont="1" applyFill="1" applyBorder="1"/>
    <xf numFmtId="0" fontId="7" fillId="7" borderId="3" xfId="0" applyFont="1" applyFill="1" applyBorder="1" applyAlignment="1">
      <alignment horizontal="justify" vertical="top"/>
    </xf>
    <xf numFmtId="0" fontId="0" fillId="7" borderId="2" xfId="0" applyFont="1" applyFill="1" applyBorder="1" applyAlignment="1">
      <alignment horizontal="left" vertical="top" wrapText="1"/>
    </xf>
    <xf numFmtId="0" fontId="0" fillId="7" borderId="3" xfId="0" applyFont="1" applyFill="1" applyBorder="1" applyAlignment="1">
      <alignment horizontal="left" vertical="top" wrapText="1"/>
    </xf>
    <xf numFmtId="0" fontId="7" fillId="7" borderId="2" xfId="0" applyFont="1" applyFill="1" applyBorder="1" applyAlignment="1">
      <alignment horizontal="left" vertical="top" wrapText="1"/>
    </xf>
    <xf numFmtId="0" fontId="35" fillId="7" borderId="2" xfId="0" applyFont="1" applyFill="1" applyBorder="1"/>
    <xf numFmtId="0" fontId="0" fillId="7" borderId="2" xfId="0" applyFont="1" applyFill="1" applyBorder="1" applyAlignment="1">
      <alignment wrapText="1"/>
    </xf>
    <xf numFmtId="0" fontId="0" fillId="7" borderId="3" xfId="0" applyFill="1" applyBorder="1" applyAlignment="1">
      <alignment horizontal="justify" vertical="top"/>
    </xf>
    <xf numFmtId="0" fontId="0" fillId="7" borderId="5" xfId="0" applyFont="1" applyFill="1" applyBorder="1" applyAlignment="1">
      <alignment horizontal="justify" wrapText="1"/>
    </xf>
    <xf numFmtId="0" fontId="0" fillId="7" borderId="5" xfId="0" applyFont="1" applyFill="1" applyBorder="1" applyAlignment="1">
      <alignment horizontal="justify" vertical="top"/>
    </xf>
    <xf numFmtId="0" fontId="0" fillId="7" borderId="2" xfId="0" applyFont="1" applyFill="1" applyBorder="1" applyAlignment="1">
      <alignment horizontal="justify" vertical="justify" wrapText="1"/>
    </xf>
    <xf numFmtId="0" fontId="0" fillId="6" borderId="8" xfId="0" applyFont="1" applyFill="1" applyBorder="1" applyAlignment="1">
      <alignment vertical="top"/>
    </xf>
    <xf numFmtId="0" fontId="0" fillId="6" borderId="0" xfId="0" applyFont="1" applyFill="1" applyBorder="1" applyAlignment="1">
      <alignment vertical="top"/>
    </xf>
    <xf numFmtId="0" fontId="28" fillId="0" borderId="0" xfId="0" applyFont="1" applyFill="1" applyBorder="1" applyAlignment="1">
      <alignment horizontal="justify" vertical="justify" wrapText="1"/>
    </xf>
    <xf numFmtId="0" fontId="28" fillId="7" borderId="3" xfId="0" applyFont="1" applyFill="1" applyBorder="1" applyAlignment="1">
      <alignment vertical="top"/>
    </xf>
    <xf numFmtId="0" fontId="0" fillId="7" borderId="2" xfId="0" applyFill="1" applyBorder="1" applyAlignment="1">
      <alignment horizontal="center" vertical="top" wrapText="1"/>
    </xf>
    <xf numFmtId="0" fontId="0" fillId="7" borderId="2" xfId="0" applyFill="1" applyBorder="1" applyAlignment="1">
      <alignment vertical="top"/>
    </xf>
    <xf numFmtId="1" fontId="7" fillId="7" borderId="2" xfId="0" applyNumberFormat="1" applyFont="1" applyFill="1" applyBorder="1" applyAlignment="1">
      <alignment horizontal="right" wrapText="1"/>
    </xf>
    <xf numFmtId="0" fontId="7" fillId="7" borderId="2" xfId="0" applyFont="1" applyFill="1" applyBorder="1" applyAlignment="1">
      <alignment horizontal="center" wrapText="1"/>
    </xf>
    <xf numFmtId="1" fontId="6" fillId="6" borderId="2" xfId="0" applyNumberFormat="1" applyFont="1" applyFill="1" applyBorder="1" applyAlignment="1">
      <alignment horizontal="right"/>
    </xf>
    <xf numFmtId="1" fontId="6" fillId="0" borderId="2" xfId="0" applyNumberFormat="1" applyFont="1" applyBorder="1" applyAlignment="1">
      <alignment horizontal="right"/>
    </xf>
    <xf numFmtId="0" fontId="41" fillId="0" borderId="7" xfId="0" applyFont="1" applyBorder="1"/>
    <xf numFmtId="1" fontId="7" fillId="6" borderId="3" xfId="0" applyNumberFormat="1" applyFont="1" applyFill="1" applyBorder="1" applyAlignment="1">
      <alignment horizontal="right"/>
    </xf>
    <xf numFmtId="0" fontId="7" fillId="6" borderId="3" xfId="0" applyFont="1" applyFill="1" applyBorder="1" applyAlignment="1">
      <alignment horizontal="center"/>
    </xf>
    <xf numFmtId="1" fontId="28" fillId="7" borderId="6" xfId="0" applyNumberFormat="1" applyFont="1" applyFill="1" applyBorder="1" applyAlignment="1">
      <alignment horizontal="right"/>
    </xf>
    <xf numFmtId="1" fontId="7" fillId="6" borderId="6" xfId="0" applyNumberFormat="1" applyFont="1" applyFill="1" applyBorder="1" applyAlignment="1">
      <alignment horizontal="right"/>
    </xf>
    <xf numFmtId="0" fontId="7" fillId="6" borderId="6" xfId="0" applyFont="1" applyFill="1" applyBorder="1" applyAlignment="1">
      <alignment horizontal="center"/>
    </xf>
    <xf numFmtId="0" fontId="7" fillId="6" borderId="6" xfId="0" applyFont="1" applyFill="1" applyBorder="1" applyAlignment="1">
      <alignment horizontal="justify" vertical="top"/>
    </xf>
    <xf numFmtId="0" fontId="28" fillId="0" borderId="14" xfId="0" applyFont="1" applyFill="1" applyBorder="1" applyAlignment="1">
      <alignment horizontal="justify" vertical="justify" wrapText="1"/>
    </xf>
    <xf numFmtId="1" fontId="28" fillId="7" borderId="0" xfId="0" applyNumberFormat="1" applyFont="1" applyFill="1" applyBorder="1" applyAlignment="1">
      <alignment horizontal="justify" vertical="justify" wrapText="1"/>
    </xf>
    <xf numFmtId="0" fontId="0" fillId="0" borderId="0" xfId="0" applyBorder="1" applyAlignment="1">
      <alignment horizontal="justify" vertical="justify" wrapText="1"/>
    </xf>
    <xf numFmtId="0" fontId="41" fillId="0" borderId="0" xfId="0" applyFont="1"/>
    <xf numFmtId="1" fontId="0" fillId="6" borderId="0" xfId="0" applyNumberFormat="1" applyFill="1" applyBorder="1" applyAlignment="1">
      <alignment horizontal="right" wrapText="1"/>
    </xf>
    <xf numFmtId="1" fontId="0" fillId="6" borderId="0" xfId="0" applyNumberFormat="1" applyFont="1" applyFill="1" applyBorder="1" applyAlignment="1">
      <alignment horizontal="right" wrapText="1"/>
    </xf>
    <xf numFmtId="0" fontId="28" fillId="0" borderId="0" xfId="0" applyFont="1" applyFill="1" applyBorder="1" applyAlignment="1">
      <alignment vertical="top" wrapText="1"/>
    </xf>
    <xf numFmtId="0" fontId="0" fillId="0" borderId="0" xfId="0" applyBorder="1" applyAlignment="1">
      <alignment wrapText="1"/>
    </xf>
    <xf numFmtId="0" fontId="0" fillId="0" borderId="0" xfId="0" applyFont="1" applyBorder="1" applyAlignment="1">
      <alignment wrapText="1"/>
    </xf>
    <xf numFmtId="0" fontId="28" fillId="0" borderId="0" xfId="0" applyFont="1" applyFill="1" applyBorder="1" applyAlignment="1">
      <alignment horizontal="justify" wrapText="1"/>
    </xf>
    <xf numFmtId="1" fontId="41" fillId="0" borderId="0" xfId="0" applyNumberFormat="1" applyFont="1" applyFill="1"/>
    <xf numFmtId="0" fontId="7" fillId="0" borderId="2" xfId="0" applyFont="1" applyFill="1" applyBorder="1" applyAlignment="1">
      <alignment wrapText="1"/>
    </xf>
    <xf numFmtId="0" fontId="42" fillId="6" borderId="2" xfId="0" applyFont="1" applyFill="1" applyBorder="1"/>
    <xf numFmtId="0" fontId="7" fillId="6" borderId="6" xfId="0" applyFont="1" applyFill="1" applyBorder="1"/>
    <xf numFmtId="0" fontId="7" fillId="0" borderId="2" xfId="0" applyFont="1" applyFill="1" applyBorder="1" applyAlignment="1">
      <alignment horizontal="center"/>
    </xf>
    <xf numFmtId="0" fontId="7" fillId="0" borderId="2" xfId="0" applyFont="1" applyFill="1" applyBorder="1" applyAlignment="1">
      <alignment horizontal="justify" vertical="top"/>
    </xf>
    <xf numFmtId="0" fontId="7" fillId="0" borderId="2" xfId="0" applyFont="1" applyFill="1" applyBorder="1" applyAlignment="1">
      <alignment vertical="top"/>
    </xf>
    <xf numFmtId="0" fontId="7" fillId="6" borderId="4" xfId="0" applyFont="1" applyFill="1" applyBorder="1"/>
    <xf numFmtId="1" fontId="7" fillId="0" borderId="4" xfId="0" applyNumberFormat="1" applyFont="1" applyFill="1" applyBorder="1" applyAlignment="1">
      <alignment horizontal="right"/>
    </xf>
    <xf numFmtId="0" fontId="7" fillId="0" borderId="10" xfId="0" applyFont="1" applyFill="1" applyBorder="1" applyAlignment="1">
      <alignment horizontal="center"/>
    </xf>
    <xf numFmtId="0" fontId="7" fillId="0" borderId="4" xfId="0" applyFont="1" applyBorder="1" applyAlignment="1">
      <alignment vertical="top" wrapText="1" readingOrder="1"/>
    </xf>
    <xf numFmtId="0" fontId="0" fillId="0" borderId="0" xfId="0"/>
    <xf numFmtId="0" fontId="0" fillId="0" borderId="0" xfId="0"/>
    <xf numFmtId="0" fontId="0" fillId="7" borderId="2" xfId="0" applyFont="1" applyFill="1" applyBorder="1" applyAlignment="1">
      <alignment horizontal="justify"/>
    </xf>
    <xf numFmtId="1" fontId="0" fillId="7" borderId="2" xfId="0" applyNumberFormat="1" applyFont="1" applyFill="1" applyBorder="1" applyAlignment="1">
      <alignment horizontal="right" wrapText="1"/>
    </xf>
    <xf numFmtId="0" fontId="0" fillId="7" borderId="2" xfId="0" applyFont="1" applyFill="1" applyBorder="1" applyAlignment="1">
      <alignment horizontal="center" wrapText="1"/>
    </xf>
    <xf numFmtId="0" fontId="7" fillId="0" borderId="2" xfId="0" applyFont="1" applyFill="1" applyBorder="1" applyAlignment="1">
      <alignment horizontal="justify" vertical="top" wrapText="1"/>
    </xf>
    <xf numFmtId="0" fontId="28" fillId="7" borderId="5" xfId="0" applyFont="1" applyFill="1" applyBorder="1" applyAlignment="1">
      <alignment horizontal="justify" vertical="justify" wrapText="1"/>
    </xf>
    <xf numFmtId="0" fontId="28" fillId="0" borderId="3" xfId="0" applyFont="1" applyBorder="1" applyAlignment="1">
      <alignment horizontal="justify" vertical="justify" wrapText="1"/>
    </xf>
    <xf numFmtId="0" fontId="0" fillId="0" borderId="0" xfId="0"/>
    <xf numFmtId="0" fontId="0" fillId="0" borderId="0" xfId="0" applyAlignment="1">
      <alignment wrapText="1"/>
    </xf>
    <xf numFmtId="0" fontId="0" fillId="7" borderId="0" xfId="0" applyFont="1" applyFill="1"/>
    <xf numFmtId="0" fontId="0" fillId="0" borderId="0" xfId="0"/>
    <xf numFmtId="0" fontId="0" fillId="7" borderId="0" xfId="0" applyFill="1" applyAlignment="1">
      <alignment wrapText="1"/>
    </xf>
    <xf numFmtId="0" fontId="0" fillId="7" borderId="3" xfId="0" applyFont="1" applyFill="1" applyBorder="1" applyAlignment="1">
      <alignment wrapText="1"/>
    </xf>
    <xf numFmtId="0" fontId="3" fillId="2" borderId="0" xfId="0" applyFont="1" applyFill="1" applyBorder="1" applyAlignment="1" applyProtection="1">
      <alignment horizontal="center" vertical="center" wrapText="1"/>
    </xf>
    <xf numFmtId="0" fontId="4" fillId="3" borderId="0" xfId="0" applyFont="1" applyFill="1" applyBorder="1" applyAlignment="1">
      <alignment horizontal="left"/>
    </xf>
    <xf numFmtId="0" fontId="5" fillId="0" borderId="0" xfId="0" applyFont="1" applyAlignment="1"/>
    <xf numFmtId="0" fontId="4" fillId="2" borderId="0" xfId="0" applyFont="1" applyFill="1" applyBorder="1" applyAlignment="1">
      <alignment horizontal="center" vertical="center" wrapText="1"/>
    </xf>
    <xf numFmtId="0" fontId="3" fillId="4" borderId="0" xfId="0" applyFont="1" applyFill="1" applyBorder="1" applyAlignment="1">
      <alignment horizontal="left" vertical="top" wrapText="1"/>
    </xf>
    <xf numFmtId="0" fontId="0" fillId="0" borderId="0" xfId="0" applyAlignment="1">
      <alignment vertical="top" wrapText="1"/>
    </xf>
    <xf numFmtId="0" fontId="3" fillId="2" borderId="0" xfId="0" applyFont="1" applyFill="1" applyBorder="1" applyAlignment="1">
      <alignment horizontal="center" vertical="center" wrapText="1"/>
    </xf>
    <xf numFmtId="0" fontId="3" fillId="4" borderId="0" xfId="0" applyFont="1" applyFill="1" applyBorder="1" applyAlignment="1">
      <alignment vertical="top" wrapText="1"/>
    </xf>
    <xf numFmtId="0" fontId="16"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8" fillId="4" borderId="0" xfId="0" applyFont="1" applyFill="1" applyBorder="1" applyAlignment="1">
      <alignment vertical="top" wrapText="1"/>
    </xf>
    <xf numFmtId="0" fontId="19" fillId="0" borderId="0" xfId="0" applyFont="1" applyAlignment="1">
      <alignment vertical="top" wrapText="1"/>
    </xf>
    <xf numFmtId="0" fontId="20" fillId="2" borderId="0" xfId="0" applyFont="1" applyFill="1" applyBorder="1" applyAlignment="1">
      <alignment horizontal="center" vertical="center" wrapText="1"/>
    </xf>
    <xf numFmtId="0" fontId="20" fillId="2" borderId="0" xfId="0" applyFont="1" applyFill="1" applyBorder="1" applyAlignment="1">
      <alignment horizontal="left" vertical="center" wrapText="1"/>
    </xf>
    <xf numFmtId="0" fontId="17" fillId="2" borderId="0" xfId="0" applyFont="1" applyFill="1" applyBorder="1" applyAlignment="1">
      <alignment horizontal="left" vertical="top" wrapText="1"/>
    </xf>
    <xf numFmtId="0" fontId="20" fillId="4" borderId="0" xfId="0" applyFont="1" applyFill="1" applyBorder="1" applyAlignment="1">
      <alignment vertical="top" wrapText="1"/>
    </xf>
    <xf numFmtId="0" fontId="0" fillId="0" borderId="0" xfId="0" applyFont="1" applyAlignment="1">
      <alignment vertical="top" wrapText="1"/>
    </xf>
    <xf numFmtId="0" fontId="28" fillId="7" borderId="0" xfId="0" applyFont="1" applyFill="1" applyAlignment="1"/>
    <xf numFmtId="0" fontId="0" fillId="0" borderId="0" xfId="0" applyAlignment="1"/>
    <xf numFmtId="0" fontId="3" fillId="3" borderId="0" xfId="0" applyFont="1" applyFill="1" applyBorder="1" applyAlignment="1">
      <alignment horizontal="left"/>
    </xf>
    <xf numFmtId="0" fontId="20" fillId="2" borderId="0" xfId="0" applyFont="1" applyFill="1" applyAlignment="1">
      <alignment horizontal="center" vertical="center" wrapText="1"/>
    </xf>
    <xf numFmtId="0" fontId="3" fillId="3" borderId="0" xfId="0" applyFont="1" applyFill="1" applyAlignment="1">
      <alignment horizontal="left"/>
    </xf>
    <xf numFmtId="0" fontId="0" fillId="0" borderId="0" xfId="0"/>
    <xf numFmtId="0" fontId="3" fillId="4" borderId="0" xfId="0" applyFont="1" applyFill="1" applyAlignment="1">
      <alignment vertical="top" wrapText="1"/>
    </xf>
    <xf numFmtId="0" fontId="28" fillId="7" borderId="0" xfId="0" applyFont="1" applyFill="1" applyBorder="1" applyAlignment="1"/>
    <xf numFmtId="0" fontId="20" fillId="10" borderId="0" xfId="0" applyFont="1" applyFill="1" applyBorder="1" applyAlignment="1">
      <alignment horizontal="center" vertical="center"/>
    </xf>
    <xf numFmtId="0" fontId="2" fillId="0" borderId="0" xfId="0" applyFont="1" applyAlignment="1">
      <alignment horizontal="left" wrapText="1"/>
    </xf>
    <xf numFmtId="0" fontId="3" fillId="3" borderId="0" xfId="0" applyFont="1" applyFill="1" applyBorder="1" applyAlignment="1">
      <alignment horizontal="left" wrapText="1"/>
    </xf>
    <xf numFmtId="0" fontId="0" fillId="0" borderId="0" xfId="0" applyAlignment="1">
      <alignment wrapText="1"/>
    </xf>
    <xf numFmtId="0" fontId="0" fillId="0" borderId="0" xfId="0" applyFont="1" applyBorder="1" applyAlignment="1"/>
  </cellXfs>
  <cellStyles count="3">
    <cellStyle name="Normal" xfId="0" builtinId="0"/>
    <cellStyle name="Normal_DR200-2006" xfId="1" xr:uid="{00000000-0005-0000-0000-000001000000}"/>
    <cellStyle name="Normal_LIBRO2" xfId="2" xr:uid="{00000000-0005-0000-0000-000002000000}"/>
  </cellStyles>
  <dxfs count="141">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38099</xdr:rowOff>
    </xdr:from>
    <xdr:to>
      <xdr:col>0</xdr:col>
      <xdr:colOff>438151</xdr:colOff>
      <xdr:row>1</xdr:row>
      <xdr:rowOff>142874</xdr:rowOff>
    </xdr:to>
    <xdr:pic>
      <xdr:nvPicPr>
        <xdr:cNvPr id="2" name="Picture 1" descr="logoaea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1" y="38099"/>
          <a:ext cx="400050" cy="3651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101913</xdr:rowOff>
    </xdr:to>
    <xdr:pic>
      <xdr:nvPicPr>
        <xdr:cNvPr id="2" name="Picture 1" descr="logoaeat">
          <a:extLst>
            <a:ext uri="{FF2B5EF4-FFF2-40B4-BE49-F238E27FC236}">
              <a16:creationId xmlns:a16="http://schemas.microsoft.com/office/drawing/2014/main" id="{00000000-0008-0000-6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24163"/>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1</xdr:row>
      <xdr:rowOff>101913</xdr:rowOff>
    </xdr:to>
    <xdr:pic>
      <xdr:nvPicPr>
        <xdr:cNvPr id="3" name="Picture 1" descr="logoaeat">
          <a:extLst>
            <a:ext uri="{FF2B5EF4-FFF2-40B4-BE49-F238E27FC236}">
              <a16:creationId xmlns:a16="http://schemas.microsoft.com/office/drawing/2014/main" id="{00000000-0008-0000-6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24163"/>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1</xdr:row>
      <xdr:rowOff>101913</xdr:rowOff>
    </xdr:to>
    <xdr:pic>
      <xdr:nvPicPr>
        <xdr:cNvPr id="4" name="Picture 1" descr="logoaeat">
          <a:extLst>
            <a:ext uri="{FF2B5EF4-FFF2-40B4-BE49-F238E27FC236}">
              <a16:creationId xmlns:a16="http://schemas.microsoft.com/office/drawing/2014/main" id="{00000000-0008-0000-6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24163"/>
        </a:xfrm>
        <a:prstGeom prst="rect">
          <a:avLst/>
        </a:prstGeom>
        <a:noFill/>
        <a:ln w="9525">
          <a:noFill/>
          <a:miter lim="800000"/>
          <a:headEnd/>
          <a:tailEnd/>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38100</xdr:colOff>
      <xdr:row>0</xdr:row>
      <xdr:rowOff>38101</xdr:rowOff>
    </xdr:from>
    <xdr:to>
      <xdr:col>0</xdr:col>
      <xdr:colOff>457200</xdr:colOff>
      <xdr:row>1</xdr:row>
      <xdr:rowOff>116269</xdr:rowOff>
    </xdr:to>
    <xdr:pic>
      <xdr:nvPicPr>
        <xdr:cNvPr id="2" name="Picture 1" descr="logoaeat">
          <a:extLst>
            <a:ext uri="{FF2B5EF4-FFF2-40B4-BE49-F238E27FC236}">
              <a16:creationId xmlns:a16="http://schemas.microsoft.com/office/drawing/2014/main" id="{00000000-0008-0000-6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1"/>
          <a:ext cx="419100" cy="338518"/>
        </a:xfrm>
        <a:prstGeom prst="rect">
          <a:avLst/>
        </a:prstGeom>
        <a:noFill/>
        <a:ln w="9525">
          <a:noFill/>
          <a:miter lim="800000"/>
          <a:headEnd/>
          <a:tailEnd/>
        </a:ln>
      </xdr:spPr>
    </xdr:pic>
    <xdr:clientData/>
  </xdr:twoCellAnchor>
  <xdr:twoCellAnchor editAs="oneCell">
    <xdr:from>
      <xdr:col>0</xdr:col>
      <xdr:colOff>38100</xdr:colOff>
      <xdr:row>0</xdr:row>
      <xdr:rowOff>38101</xdr:rowOff>
    </xdr:from>
    <xdr:to>
      <xdr:col>0</xdr:col>
      <xdr:colOff>457200</xdr:colOff>
      <xdr:row>1</xdr:row>
      <xdr:rowOff>116269</xdr:rowOff>
    </xdr:to>
    <xdr:pic>
      <xdr:nvPicPr>
        <xdr:cNvPr id="3" name="Picture 1" descr="logoaeat">
          <a:extLst>
            <a:ext uri="{FF2B5EF4-FFF2-40B4-BE49-F238E27FC236}">
              <a16:creationId xmlns:a16="http://schemas.microsoft.com/office/drawing/2014/main" id="{00000000-0008-0000-6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1"/>
          <a:ext cx="419100" cy="338518"/>
        </a:xfrm>
        <a:prstGeom prst="rect">
          <a:avLst/>
        </a:prstGeom>
        <a:noFill/>
        <a:ln w="9525">
          <a:noFill/>
          <a:miter lim="800000"/>
          <a:headEnd/>
          <a:tailEnd/>
        </a:ln>
      </xdr:spPr>
    </xdr:pic>
    <xdr:clientData/>
  </xdr:twoCellAnchor>
  <xdr:twoCellAnchor editAs="oneCell">
    <xdr:from>
      <xdr:col>0</xdr:col>
      <xdr:colOff>38100</xdr:colOff>
      <xdr:row>0</xdr:row>
      <xdr:rowOff>38101</xdr:rowOff>
    </xdr:from>
    <xdr:to>
      <xdr:col>0</xdr:col>
      <xdr:colOff>457200</xdr:colOff>
      <xdr:row>1</xdr:row>
      <xdr:rowOff>116269</xdr:rowOff>
    </xdr:to>
    <xdr:pic>
      <xdr:nvPicPr>
        <xdr:cNvPr id="4" name="Picture 1" descr="logoaeat">
          <a:extLst>
            <a:ext uri="{FF2B5EF4-FFF2-40B4-BE49-F238E27FC236}">
              <a16:creationId xmlns:a16="http://schemas.microsoft.com/office/drawing/2014/main" id="{00000000-0008-0000-6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1"/>
          <a:ext cx="419100" cy="338518"/>
        </a:xfrm>
        <a:prstGeom prst="rect">
          <a:avLst/>
        </a:prstGeom>
        <a:noFill/>
        <a:ln w="9525">
          <a:noFill/>
          <a:miter lim="800000"/>
          <a:headEnd/>
          <a:tailEnd/>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6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133350</xdr:rowOff>
    </xdr:to>
    <xdr:pic>
      <xdr:nvPicPr>
        <xdr:cNvPr id="2" name="Picture 1" descr="logoaeat">
          <a:extLst>
            <a:ext uri="{FF2B5EF4-FFF2-40B4-BE49-F238E27FC236}">
              <a16:creationId xmlns:a16="http://schemas.microsoft.com/office/drawing/2014/main" id="{00000000-0008-0000-6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55600"/>
        </a:xfrm>
        <a:prstGeom prst="rect">
          <a:avLst/>
        </a:prstGeom>
        <a:noFill/>
        <a:ln w="9525">
          <a:noFill/>
          <a:miter lim="800000"/>
          <a:headEnd/>
          <a:tailEnd/>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14206</xdr:colOff>
      <xdr:row>1</xdr:row>
      <xdr:rowOff>114300</xdr:rowOff>
    </xdr:to>
    <xdr:pic>
      <xdr:nvPicPr>
        <xdr:cNvPr id="2" name="Picture 1" descr="logoaeat">
          <a:extLst>
            <a:ext uri="{FF2B5EF4-FFF2-40B4-BE49-F238E27FC236}">
              <a16:creationId xmlns:a16="http://schemas.microsoft.com/office/drawing/2014/main" id="{00000000-0008-0000-6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01556" cy="463550"/>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95250</xdr:colOff>
      <xdr:row>1</xdr:row>
      <xdr:rowOff>57150</xdr:rowOff>
    </xdr:to>
    <xdr:pic>
      <xdr:nvPicPr>
        <xdr:cNvPr id="2" name="Picture 1" descr="logoaeat">
          <a:extLst>
            <a:ext uri="{FF2B5EF4-FFF2-40B4-BE49-F238E27FC236}">
              <a16:creationId xmlns:a16="http://schemas.microsoft.com/office/drawing/2014/main" id="{00000000-0008-0000-6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00050" cy="406400"/>
        </a:xfrm>
        <a:prstGeom prst="rect">
          <a:avLst/>
        </a:prstGeom>
        <a:noFill/>
        <a:ln w="9525">
          <a:noFill/>
          <a:miter lim="800000"/>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374650</xdr:rowOff>
    </xdr:to>
    <xdr:pic>
      <xdr:nvPicPr>
        <xdr:cNvPr id="2" name="Picture 1" descr="logoaeat">
          <a:extLst>
            <a:ext uri="{FF2B5EF4-FFF2-40B4-BE49-F238E27FC236}">
              <a16:creationId xmlns:a16="http://schemas.microsoft.com/office/drawing/2014/main" id="{00000000-0008-0000-6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19100" cy="374650"/>
        </a:xfrm>
        <a:prstGeom prst="rect">
          <a:avLst/>
        </a:prstGeom>
        <a:noFill/>
        <a:ln w="9525">
          <a:noFill/>
          <a:miter lim="800000"/>
          <a:headEnd/>
          <a:tailEnd/>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374650</xdr:rowOff>
    </xdr:to>
    <xdr:pic>
      <xdr:nvPicPr>
        <xdr:cNvPr id="2" name="Picture 1" descr="logoaeat">
          <a:extLst>
            <a:ext uri="{FF2B5EF4-FFF2-40B4-BE49-F238E27FC236}">
              <a16:creationId xmlns:a16="http://schemas.microsoft.com/office/drawing/2014/main" id="{00000000-0008-0000-6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19100" cy="374650"/>
        </a:xfrm>
        <a:prstGeom prst="rect">
          <a:avLst/>
        </a:prstGeom>
        <a:noFill/>
        <a:ln w="9525">
          <a:noFill/>
          <a:miter lim="800000"/>
          <a:headEnd/>
          <a:tailEnd/>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6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0</xdr:col>
      <xdr:colOff>457200</xdr:colOff>
      <xdr:row>1</xdr:row>
      <xdr:rowOff>142874</xdr:rowOff>
    </xdr:to>
    <xdr:pic>
      <xdr:nvPicPr>
        <xdr:cNvPr id="2" name="Picture 1" descr="logoaeat">
          <a:extLst>
            <a:ext uri="{FF2B5EF4-FFF2-40B4-BE49-F238E27FC236}">
              <a16:creationId xmlns:a16="http://schemas.microsoft.com/office/drawing/2014/main" id="{00000000-0008-0000-6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099"/>
          <a:ext cx="419100" cy="3651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38099</xdr:colOff>
      <xdr:row>0</xdr:row>
      <xdr:rowOff>38099</xdr:rowOff>
    </xdr:from>
    <xdr:to>
      <xdr:col>1</xdr:col>
      <xdr:colOff>142874</xdr:colOff>
      <xdr:row>1</xdr:row>
      <xdr:rowOff>38099</xdr:rowOff>
    </xdr:to>
    <xdr:pic>
      <xdr:nvPicPr>
        <xdr:cNvPr id="2" name="Picture 1" descr="logoaeat">
          <a:extLst>
            <a:ext uri="{FF2B5EF4-FFF2-40B4-BE49-F238E27FC236}">
              <a16:creationId xmlns:a16="http://schemas.microsoft.com/office/drawing/2014/main" id="{00000000-0008-0000-6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99" y="38099"/>
          <a:ext cx="466725" cy="482600"/>
        </a:xfrm>
        <a:prstGeom prst="rect">
          <a:avLst/>
        </a:prstGeom>
        <a:noFill/>
        <a:ln w="9525">
          <a:noFill/>
          <a:miter lim="800000"/>
          <a:headEnd/>
          <a:tailEnd/>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0</xdr:col>
      <xdr:colOff>323849</xdr:colOff>
      <xdr:row>0</xdr:row>
      <xdr:rowOff>444312</xdr:rowOff>
    </xdr:to>
    <xdr:pic>
      <xdr:nvPicPr>
        <xdr:cNvPr id="2" name="Picture 1" descr="logoaeat">
          <a:extLst>
            <a:ext uri="{FF2B5EF4-FFF2-40B4-BE49-F238E27FC236}">
              <a16:creationId xmlns:a16="http://schemas.microsoft.com/office/drawing/2014/main" id="{00000000-0008-0000-6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 y="38100"/>
          <a:ext cx="238124" cy="406212"/>
        </a:xfrm>
        <a:prstGeom prst="rect">
          <a:avLst/>
        </a:prstGeom>
        <a:noFill/>
        <a:ln w="9525">
          <a:noFill/>
          <a:miter lim="800000"/>
          <a:headEnd/>
          <a:tailEnd/>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38099</xdr:colOff>
      <xdr:row>0</xdr:row>
      <xdr:rowOff>38099</xdr:rowOff>
    </xdr:from>
    <xdr:to>
      <xdr:col>1</xdr:col>
      <xdr:colOff>142874</xdr:colOff>
      <xdr:row>1</xdr:row>
      <xdr:rowOff>38099</xdr:rowOff>
    </xdr:to>
    <xdr:pic>
      <xdr:nvPicPr>
        <xdr:cNvPr id="2" name="Picture 1" descr="logoaeat">
          <a:extLst>
            <a:ext uri="{FF2B5EF4-FFF2-40B4-BE49-F238E27FC236}">
              <a16:creationId xmlns:a16="http://schemas.microsoft.com/office/drawing/2014/main" id="{00000000-0008-0000-6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99" y="38099"/>
          <a:ext cx="466725" cy="482600"/>
        </a:xfrm>
        <a:prstGeom prst="rect">
          <a:avLst/>
        </a:prstGeom>
        <a:noFill/>
        <a:ln w="9525">
          <a:noFill/>
          <a:miter lim="800000"/>
          <a:headEnd/>
          <a:tailEnd/>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25400</xdr:colOff>
      <xdr:row>0</xdr:row>
      <xdr:rowOff>19050</xdr:rowOff>
    </xdr:from>
    <xdr:to>
      <xdr:col>0</xdr:col>
      <xdr:colOff>444500</xdr:colOff>
      <xdr:row>1</xdr:row>
      <xdr:rowOff>127000</xdr:rowOff>
    </xdr:to>
    <xdr:pic>
      <xdr:nvPicPr>
        <xdr:cNvPr id="2" name="Picture 1" descr="logoaeat">
          <a:extLst>
            <a:ext uri="{FF2B5EF4-FFF2-40B4-BE49-F238E27FC236}">
              <a16:creationId xmlns:a16="http://schemas.microsoft.com/office/drawing/2014/main" id="{00000000-0008-0000-6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19050"/>
          <a:ext cx="419100" cy="368300"/>
        </a:xfrm>
        <a:prstGeom prst="rect">
          <a:avLst/>
        </a:prstGeom>
        <a:noFill/>
        <a:ln w="9525">
          <a:noFill/>
          <a:miter lim="800000"/>
          <a:headEnd/>
          <a:tailEnd/>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25400</xdr:colOff>
      <xdr:row>0</xdr:row>
      <xdr:rowOff>19050</xdr:rowOff>
    </xdr:from>
    <xdr:to>
      <xdr:col>0</xdr:col>
      <xdr:colOff>444500</xdr:colOff>
      <xdr:row>1</xdr:row>
      <xdr:rowOff>127000</xdr:rowOff>
    </xdr:to>
    <xdr:pic>
      <xdr:nvPicPr>
        <xdr:cNvPr id="2" name="Picture 1" descr="logoaeat">
          <a:extLst>
            <a:ext uri="{FF2B5EF4-FFF2-40B4-BE49-F238E27FC236}">
              <a16:creationId xmlns:a16="http://schemas.microsoft.com/office/drawing/2014/main" id="{00000000-0008-0000-6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19050"/>
          <a:ext cx="419100" cy="368300"/>
        </a:xfrm>
        <a:prstGeom prst="rect">
          <a:avLst/>
        </a:prstGeom>
        <a:noFill/>
        <a:ln w="9525">
          <a:noFill/>
          <a:miter lim="800000"/>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79022</xdr:rowOff>
    </xdr:to>
    <xdr:pic>
      <xdr:nvPicPr>
        <xdr:cNvPr id="2" name="Picture 1" descr="logoaeat">
          <a:extLst>
            <a:ext uri="{FF2B5EF4-FFF2-40B4-BE49-F238E27FC236}">
              <a16:creationId xmlns:a16="http://schemas.microsoft.com/office/drawing/2014/main" id="{00000000-0008-0000-7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71122"/>
        </a:xfrm>
        <a:prstGeom prst="rect">
          <a:avLst/>
        </a:prstGeom>
        <a:noFill/>
        <a:ln w="9525">
          <a:noFill/>
          <a:miter lim="800000"/>
          <a:headEnd/>
          <a:tailEnd/>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38100</xdr:colOff>
      <xdr:row>0</xdr:row>
      <xdr:rowOff>31750</xdr:rowOff>
    </xdr:from>
    <xdr:to>
      <xdr:col>0</xdr:col>
      <xdr:colOff>457200</xdr:colOff>
      <xdr:row>1</xdr:row>
      <xdr:rowOff>134668</xdr:rowOff>
    </xdr:to>
    <xdr:pic>
      <xdr:nvPicPr>
        <xdr:cNvPr id="2" name="Picture 1" descr="logoaeat">
          <a:extLst>
            <a:ext uri="{FF2B5EF4-FFF2-40B4-BE49-F238E27FC236}">
              <a16:creationId xmlns:a16="http://schemas.microsoft.com/office/drawing/2014/main" id="{00000000-0008-0000-7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1750"/>
          <a:ext cx="419100" cy="363268"/>
        </a:xfrm>
        <a:prstGeom prst="rect">
          <a:avLst/>
        </a:prstGeom>
        <a:noFill/>
        <a:ln w="9525">
          <a:noFill/>
          <a:miter lim="800000"/>
          <a:headEnd/>
          <a:tailEnd/>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98425</xdr:colOff>
      <xdr:row>1</xdr:row>
      <xdr:rowOff>104775</xdr:rowOff>
    </xdr:to>
    <xdr:pic>
      <xdr:nvPicPr>
        <xdr:cNvPr id="2" name="Picture 1" descr="logoaeat">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38100"/>
          <a:ext cx="393700" cy="327025"/>
        </a:xfrm>
        <a:prstGeom prst="rect">
          <a:avLst/>
        </a:prstGeom>
        <a:noFill/>
        <a:ln w="9525">
          <a:noFill/>
          <a:miter lim="800000"/>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38099</xdr:colOff>
      <xdr:row>0</xdr:row>
      <xdr:rowOff>38100</xdr:rowOff>
    </xdr:from>
    <xdr:to>
      <xdr:col>1</xdr:col>
      <xdr:colOff>95249</xdr:colOff>
      <xdr:row>1</xdr:row>
      <xdr:rowOff>266700</xdr:rowOff>
    </xdr:to>
    <xdr:pic>
      <xdr:nvPicPr>
        <xdr:cNvPr id="2" name="Picture 1" descr="logoaeat">
          <a:extLst>
            <a:ext uri="{FF2B5EF4-FFF2-40B4-BE49-F238E27FC236}">
              <a16:creationId xmlns:a16="http://schemas.microsoft.com/office/drawing/2014/main" id="{00000000-0008-0000-7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99" y="38100"/>
          <a:ext cx="482600" cy="488950"/>
        </a:xfrm>
        <a:prstGeom prst="rect">
          <a:avLst/>
        </a:prstGeom>
        <a:noFill/>
        <a:ln w="9525">
          <a:noFill/>
          <a:miter lim="800000"/>
          <a:headEnd/>
          <a:tailEnd/>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25400</xdr:colOff>
      <xdr:row>0</xdr:row>
      <xdr:rowOff>19050</xdr:rowOff>
    </xdr:from>
    <xdr:to>
      <xdr:col>0</xdr:col>
      <xdr:colOff>444500</xdr:colOff>
      <xdr:row>1</xdr:row>
      <xdr:rowOff>127000</xdr:rowOff>
    </xdr:to>
    <xdr:pic>
      <xdr:nvPicPr>
        <xdr:cNvPr id="2" name="Picture 1" descr="logoaeat">
          <a:extLst>
            <a:ext uri="{FF2B5EF4-FFF2-40B4-BE49-F238E27FC236}">
              <a16:creationId xmlns:a16="http://schemas.microsoft.com/office/drawing/2014/main" id="{00000000-0008-0000-7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19050"/>
          <a:ext cx="419100" cy="3683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19050</xdr:rowOff>
    </xdr:from>
    <xdr:to>
      <xdr:col>1</xdr:col>
      <xdr:colOff>0</xdr:colOff>
      <xdr:row>1</xdr:row>
      <xdr:rowOff>133350</xdr:rowOff>
    </xdr:to>
    <xdr:pic>
      <xdr:nvPicPr>
        <xdr:cNvPr id="2" name="Picture 1" descr="logoaea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19050"/>
          <a:ext cx="412750" cy="374650"/>
        </a:xfrm>
        <a:prstGeom prst="rect">
          <a:avLst/>
        </a:prstGeom>
        <a:noFill/>
        <a:ln w="9525">
          <a:noFill/>
          <a:miter lim="800000"/>
          <a:headEnd/>
          <a:tailEnd/>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7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3" name="Picture 1" descr="logoaeat">
          <a:extLst>
            <a:ext uri="{FF2B5EF4-FFF2-40B4-BE49-F238E27FC236}">
              <a16:creationId xmlns:a16="http://schemas.microsoft.com/office/drawing/2014/main" id="{00000000-0008-0000-7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107950</xdr:colOff>
      <xdr:row>0</xdr:row>
      <xdr:rowOff>0</xdr:rowOff>
    </xdr:from>
    <xdr:to>
      <xdr:col>0</xdr:col>
      <xdr:colOff>527050</xdr:colOff>
      <xdr:row>1</xdr:row>
      <xdr:rowOff>125432</xdr:rowOff>
    </xdr:to>
    <xdr:pic>
      <xdr:nvPicPr>
        <xdr:cNvPr id="2" name="Picture 1" descr="logoaeat">
          <a:extLst>
            <a:ext uri="{FF2B5EF4-FFF2-40B4-BE49-F238E27FC236}">
              <a16:creationId xmlns:a16="http://schemas.microsoft.com/office/drawing/2014/main" id="{00000000-0008-0000-7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950" y="0"/>
          <a:ext cx="419100" cy="385782"/>
        </a:xfrm>
        <a:prstGeom prst="rect">
          <a:avLst/>
        </a:prstGeom>
        <a:noFill/>
        <a:ln w="9525">
          <a:noFill/>
          <a:miter lim="800000"/>
          <a:headEnd/>
          <a:tailEnd/>
        </a:ln>
      </xdr:spPr>
    </xdr:pic>
    <xdr:clientData/>
  </xdr:twoCellAnchor>
  <xdr:oneCellAnchor>
    <xdr:from>
      <xdr:col>0</xdr:col>
      <xdr:colOff>107950</xdr:colOff>
      <xdr:row>0</xdr:row>
      <xdr:rowOff>0</xdr:rowOff>
    </xdr:from>
    <xdr:ext cx="419100" cy="385782"/>
    <xdr:pic>
      <xdr:nvPicPr>
        <xdr:cNvPr id="3" name="Picture 1" descr="logoaeat">
          <a:extLst>
            <a:ext uri="{FF2B5EF4-FFF2-40B4-BE49-F238E27FC236}">
              <a16:creationId xmlns:a16="http://schemas.microsoft.com/office/drawing/2014/main" id="{00000000-0008-0000-7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950" y="0"/>
          <a:ext cx="419100" cy="385782"/>
        </a:xfrm>
        <a:prstGeom prst="rect">
          <a:avLst/>
        </a:prstGeom>
        <a:noFill/>
        <a:ln w="9525">
          <a:noFill/>
          <a:miter lim="800000"/>
          <a:headEnd/>
          <a:tailEnd/>
        </a:ln>
      </xdr:spPr>
    </xdr:pic>
    <xdr:clientData/>
  </xdr:oneCellAnchor>
</xdr:wsDr>
</file>

<file path=xl/drawings/drawing123.xml><?xml version="1.0" encoding="utf-8"?>
<xdr:wsDr xmlns:xdr="http://schemas.openxmlformats.org/drawingml/2006/spreadsheetDrawing" xmlns:a="http://schemas.openxmlformats.org/drawingml/2006/main">
  <xdr:twoCellAnchor editAs="oneCell">
    <xdr:from>
      <xdr:col>0</xdr:col>
      <xdr:colOff>25400</xdr:colOff>
      <xdr:row>0</xdr:row>
      <xdr:rowOff>19050</xdr:rowOff>
    </xdr:from>
    <xdr:to>
      <xdr:col>0</xdr:col>
      <xdr:colOff>444500</xdr:colOff>
      <xdr:row>1</xdr:row>
      <xdr:rowOff>127000</xdr:rowOff>
    </xdr:to>
    <xdr:pic>
      <xdr:nvPicPr>
        <xdr:cNvPr id="2" name="Picture 1" descr="logoaeat">
          <a:extLst>
            <a:ext uri="{FF2B5EF4-FFF2-40B4-BE49-F238E27FC236}">
              <a16:creationId xmlns:a16="http://schemas.microsoft.com/office/drawing/2014/main" id="{00000000-0008-0000-7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19050"/>
          <a:ext cx="419100" cy="368300"/>
        </a:xfrm>
        <a:prstGeom prst="rect">
          <a:avLst/>
        </a:prstGeom>
        <a:noFill/>
        <a:ln w="9525">
          <a:noFill/>
          <a:miter lim="800000"/>
          <a:headEnd/>
          <a:tailEnd/>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7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38100</xdr:rowOff>
    </xdr:to>
    <xdr:pic>
      <xdr:nvPicPr>
        <xdr:cNvPr id="2" name="Picture 1" descr="logoaeat">
          <a:extLst>
            <a:ext uri="{FF2B5EF4-FFF2-40B4-BE49-F238E27FC236}">
              <a16:creationId xmlns:a16="http://schemas.microsoft.com/office/drawing/2014/main" id="{00000000-0008-0000-7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260350"/>
        </a:xfrm>
        <a:prstGeom prst="rect">
          <a:avLst/>
        </a:prstGeom>
        <a:noFill/>
        <a:ln w="9525">
          <a:noFill/>
          <a:miter lim="800000"/>
          <a:headEnd/>
          <a:tailEnd/>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6350</xdr:rowOff>
    </xdr:to>
    <xdr:pic>
      <xdr:nvPicPr>
        <xdr:cNvPr id="2" name="Picture 1" descr="logoaeat">
          <a:extLst>
            <a:ext uri="{FF2B5EF4-FFF2-40B4-BE49-F238E27FC236}">
              <a16:creationId xmlns:a16="http://schemas.microsoft.com/office/drawing/2014/main" id="{00000000-0008-0000-7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74650"/>
        </a:xfrm>
        <a:prstGeom prst="rect">
          <a:avLst/>
        </a:prstGeom>
        <a:noFill/>
        <a:ln w="9525">
          <a:noFill/>
          <a:miter lim="800000"/>
          <a:headEnd/>
          <a:tailEnd/>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25400</xdr:colOff>
      <xdr:row>0</xdr:row>
      <xdr:rowOff>44450</xdr:rowOff>
    </xdr:from>
    <xdr:to>
      <xdr:col>1</xdr:col>
      <xdr:colOff>0</xdr:colOff>
      <xdr:row>1</xdr:row>
      <xdr:rowOff>254000</xdr:rowOff>
    </xdr:to>
    <xdr:pic>
      <xdr:nvPicPr>
        <xdr:cNvPr id="2" name="Picture 1" descr="logoaeat">
          <a:extLst>
            <a:ext uri="{FF2B5EF4-FFF2-40B4-BE49-F238E27FC236}">
              <a16:creationId xmlns:a16="http://schemas.microsoft.com/office/drawing/2014/main" id="{00000000-0008-0000-7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44450"/>
          <a:ext cx="419100" cy="374650"/>
        </a:xfrm>
        <a:prstGeom prst="rect">
          <a:avLst/>
        </a:prstGeom>
        <a:noFill/>
        <a:ln w="9525">
          <a:noFill/>
          <a:miter lim="800000"/>
          <a:headEnd/>
          <a:tailEnd/>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25400</xdr:colOff>
      <xdr:row>0</xdr:row>
      <xdr:rowOff>19050</xdr:rowOff>
    </xdr:from>
    <xdr:to>
      <xdr:col>0</xdr:col>
      <xdr:colOff>444500</xdr:colOff>
      <xdr:row>1</xdr:row>
      <xdr:rowOff>127000</xdr:rowOff>
    </xdr:to>
    <xdr:pic>
      <xdr:nvPicPr>
        <xdr:cNvPr id="2" name="Picture 1" descr="logoaeat">
          <a:extLst>
            <a:ext uri="{FF2B5EF4-FFF2-40B4-BE49-F238E27FC236}">
              <a16:creationId xmlns:a16="http://schemas.microsoft.com/office/drawing/2014/main" id="{00000000-0008-0000-7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19050"/>
          <a:ext cx="419100" cy="368300"/>
        </a:xfrm>
        <a:prstGeom prst="rect">
          <a:avLst/>
        </a:prstGeom>
        <a:noFill/>
        <a:ln w="9525">
          <a:noFill/>
          <a:miter lim="800000"/>
          <a:headEnd/>
          <a:tailEnd/>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482600</xdr:colOff>
      <xdr:row>1</xdr:row>
      <xdr:rowOff>215900</xdr:rowOff>
    </xdr:to>
    <xdr:pic>
      <xdr:nvPicPr>
        <xdr:cNvPr id="2" name="Picture 1" descr="logoaeat">
          <a:extLst>
            <a:ext uri="{FF2B5EF4-FFF2-40B4-BE49-F238E27FC236}">
              <a16:creationId xmlns:a16="http://schemas.microsoft.com/office/drawing/2014/main" id="{0B8845F1-A2C3-4AB9-83F2-1996900C530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500" y="63500"/>
          <a:ext cx="419100" cy="361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19050</xdr:rowOff>
    </xdr:from>
    <xdr:to>
      <xdr:col>1</xdr:col>
      <xdr:colOff>0</xdr:colOff>
      <xdr:row>1</xdr:row>
      <xdr:rowOff>133350</xdr:rowOff>
    </xdr:to>
    <xdr:pic>
      <xdr:nvPicPr>
        <xdr:cNvPr id="2" name="Picture 1" descr="logoaeat">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19050"/>
          <a:ext cx="412750" cy="374650"/>
        </a:xfrm>
        <a:prstGeom prst="rect">
          <a:avLst/>
        </a:prstGeom>
        <a:noFill/>
        <a:ln w="9525">
          <a:noFill/>
          <a:miter lim="800000"/>
          <a:headEnd/>
          <a:tailEnd/>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7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0</xdr:row>
      <xdr:rowOff>190500</xdr:rowOff>
    </xdr:to>
    <xdr:pic>
      <xdr:nvPicPr>
        <xdr:cNvPr id="2" name="Picture 1" descr="logoaeat">
          <a:extLst>
            <a:ext uri="{FF2B5EF4-FFF2-40B4-BE49-F238E27FC236}">
              <a16:creationId xmlns:a16="http://schemas.microsoft.com/office/drawing/2014/main" id="{00000000-0008-0000-8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152400"/>
        </a:xfrm>
        <a:prstGeom prst="rect">
          <a:avLst/>
        </a:prstGeom>
        <a:noFill/>
        <a:ln w="9525">
          <a:noFill/>
          <a:miter lim="800000"/>
          <a:headEnd/>
          <a:tailEnd/>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44450</xdr:rowOff>
    </xdr:to>
    <xdr:pic>
      <xdr:nvPicPr>
        <xdr:cNvPr id="2" name="Picture 1" descr="logoaeat">
          <a:extLst>
            <a:ext uri="{FF2B5EF4-FFF2-40B4-BE49-F238E27FC236}">
              <a16:creationId xmlns:a16="http://schemas.microsoft.com/office/drawing/2014/main" id="{00000000-0008-0000-8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266700"/>
        </a:xfrm>
        <a:prstGeom prst="rect">
          <a:avLst/>
        </a:prstGeom>
        <a:noFill/>
        <a:ln w="9525">
          <a:noFill/>
          <a:miter lim="800000"/>
          <a:headEnd/>
          <a:tailEnd/>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19050</xdr:colOff>
      <xdr:row>2</xdr:row>
      <xdr:rowOff>12700</xdr:rowOff>
    </xdr:to>
    <xdr:pic>
      <xdr:nvPicPr>
        <xdr:cNvPr id="2" name="Picture 1" descr="logoaeat">
          <a:extLst>
            <a:ext uri="{FF2B5EF4-FFF2-40B4-BE49-F238E27FC236}">
              <a16:creationId xmlns:a16="http://schemas.microsoft.com/office/drawing/2014/main" id="{00000000-0008-0000-8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81000"/>
        </a:xfrm>
        <a:prstGeom prst="rect">
          <a:avLst/>
        </a:prstGeom>
        <a:noFill/>
        <a:ln w="9525">
          <a:noFill/>
          <a:miter lim="800000"/>
          <a:headEnd/>
          <a:tailEnd/>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25400</xdr:colOff>
      <xdr:row>0</xdr:row>
      <xdr:rowOff>19050</xdr:rowOff>
    </xdr:from>
    <xdr:to>
      <xdr:col>0</xdr:col>
      <xdr:colOff>444500</xdr:colOff>
      <xdr:row>1</xdr:row>
      <xdr:rowOff>127000</xdr:rowOff>
    </xdr:to>
    <xdr:pic>
      <xdr:nvPicPr>
        <xdr:cNvPr id="2" name="Picture 1" descr="logoaeat">
          <a:extLst>
            <a:ext uri="{FF2B5EF4-FFF2-40B4-BE49-F238E27FC236}">
              <a16:creationId xmlns:a16="http://schemas.microsoft.com/office/drawing/2014/main" id="{00000000-0008-0000-8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 y="19050"/>
          <a:ext cx="419100" cy="368300"/>
        </a:xfrm>
        <a:prstGeom prst="rect">
          <a:avLst/>
        </a:prstGeom>
        <a:noFill/>
        <a:ln w="9525">
          <a:noFill/>
          <a:miter lim="800000"/>
          <a:headEnd/>
          <a:tailEnd/>
        </a:ln>
      </xdr:spPr>
    </xdr:pic>
    <xdr:clientData/>
  </xdr:twoCellAnchor>
</xdr:wsDr>
</file>

<file path=xl/drawings/drawing135.xml><?xml version="1.0" encoding="utf-8"?>
<xdr:wsDr xmlns:xdr="http://schemas.openxmlformats.org/drawingml/2006/spreadsheetDrawing" xmlns:a="http://schemas.openxmlformats.org/drawingml/2006/main">
  <xdr:oneCellAnchor>
    <xdr:from>
      <xdr:col>0</xdr:col>
      <xdr:colOff>63500</xdr:colOff>
      <xdr:row>0</xdr:row>
      <xdr:rowOff>19050</xdr:rowOff>
    </xdr:from>
    <xdr:ext cx="419100" cy="374650"/>
    <xdr:pic>
      <xdr:nvPicPr>
        <xdr:cNvPr id="2" name="Picture 1" descr="logoaeat">
          <a:extLst>
            <a:ext uri="{FF2B5EF4-FFF2-40B4-BE49-F238E27FC236}">
              <a16:creationId xmlns:a16="http://schemas.microsoft.com/office/drawing/2014/main" id="{965F412E-95F0-44C6-A211-92DB908F66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500" y="19050"/>
          <a:ext cx="419100" cy="374650"/>
        </a:xfrm>
        <a:prstGeom prst="rect">
          <a:avLst/>
        </a:prstGeom>
        <a:noFill/>
        <a:ln w="9525">
          <a:noFill/>
          <a:miter lim="800000"/>
          <a:headEnd/>
          <a:tailEnd/>
        </a:ln>
      </xdr:spPr>
    </xdr:pic>
    <xdr:clientData/>
  </xdr:oneCellAnchor>
</xdr:wsDr>
</file>

<file path=xl/drawings/drawing13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8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0</xdr:colOff>
      <xdr:row>1</xdr:row>
      <xdr:rowOff>133350</xdr:rowOff>
    </xdr:to>
    <xdr:pic>
      <xdr:nvPicPr>
        <xdr:cNvPr id="2" name="Picture 1" descr="logoaeat">
          <a:extLst>
            <a:ext uri="{FF2B5EF4-FFF2-40B4-BE49-F238E27FC236}">
              <a16:creationId xmlns:a16="http://schemas.microsoft.com/office/drawing/2014/main" id="{00000000-0008-0000-8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2750" cy="355600"/>
        </a:xfrm>
        <a:prstGeom prst="rect">
          <a:avLst/>
        </a:prstGeom>
        <a:noFill/>
        <a:ln w="9525">
          <a:noFill/>
          <a:miter lim="800000"/>
          <a:headEnd/>
          <a:tailEnd/>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8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127000</xdr:rowOff>
    </xdr:to>
    <xdr:pic>
      <xdr:nvPicPr>
        <xdr:cNvPr id="2" name="Picture 1" descr="logoaeat">
          <a:extLst>
            <a:ext uri="{FF2B5EF4-FFF2-40B4-BE49-F238E27FC236}">
              <a16:creationId xmlns:a16="http://schemas.microsoft.com/office/drawing/2014/main" id="{00000000-0008-0000-8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492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0</xdr:colOff>
      <xdr:row>1</xdr:row>
      <xdr:rowOff>152400</xdr:rowOff>
    </xdr:to>
    <xdr:pic>
      <xdr:nvPicPr>
        <xdr:cNvPr id="2" name="Picture 1" descr="logoaeat">
          <a:extLst>
            <a:ext uri="{FF2B5EF4-FFF2-40B4-BE49-F238E27FC236}">
              <a16:creationId xmlns:a16="http://schemas.microsoft.com/office/drawing/2014/main" id="{00000000-0008-0000-8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50850" cy="3746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152400</xdr:rowOff>
    </xdr:to>
    <xdr:pic>
      <xdr:nvPicPr>
        <xdr:cNvPr id="2" name="Picture 1" descr="logoaeat">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746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82550</xdr:colOff>
      <xdr:row>2</xdr:row>
      <xdr:rowOff>114300</xdr:rowOff>
    </xdr:to>
    <xdr:pic>
      <xdr:nvPicPr>
        <xdr:cNvPr id="2" name="Picture 1" descr="logoaeat">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266700</xdr:colOff>
      <xdr:row>3</xdr:row>
      <xdr:rowOff>76200</xdr:rowOff>
    </xdr:to>
    <xdr:pic>
      <xdr:nvPicPr>
        <xdr:cNvPr id="3" name="Picture 1" descr="logoaeat">
          <a:extLst>
            <a:ext uri="{FF2B5EF4-FFF2-40B4-BE49-F238E27FC236}">
              <a16:creationId xmlns:a16="http://schemas.microsoft.com/office/drawing/2014/main" id="{DB54CD36-6820-419E-A928-7B8DEEBEB7C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28625" cy="49530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38100</xdr:rowOff>
    </xdr:to>
    <xdr:pic>
      <xdr:nvPicPr>
        <xdr:cNvPr id="2" name="Picture 1" descr="logoaeat">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26035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3" name="Picture 1" descr="logoaeat">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476250</xdr:colOff>
      <xdr:row>2</xdr:row>
      <xdr:rowOff>0</xdr:rowOff>
    </xdr:to>
    <xdr:pic>
      <xdr:nvPicPr>
        <xdr:cNvPr id="2" name="Picture 1" descr="logoaeat">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38100"/>
          <a:ext cx="419100" cy="36830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57150</xdr:colOff>
      <xdr:row>0</xdr:row>
      <xdr:rowOff>38099</xdr:rowOff>
    </xdr:from>
    <xdr:to>
      <xdr:col>0</xdr:col>
      <xdr:colOff>476250</xdr:colOff>
      <xdr:row>1</xdr:row>
      <xdr:rowOff>114300</xdr:rowOff>
    </xdr:to>
    <xdr:pic>
      <xdr:nvPicPr>
        <xdr:cNvPr id="2" name="Picture 1" descr="logoaeat">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38099"/>
          <a:ext cx="419100" cy="336551"/>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0</xdr:col>
      <xdr:colOff>457200</xdr:colOff>
      <xdr:row>2</xdr:row>
      <xdr:rowOff>28574</xdr:rowOff>
    </xdr:to>
    <xdr:pic>
      <xdr:nvPicPr>
        <xdr:cNvPr id="2" name="Picture 1" descr="logoaeat">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099"/>
          <a:ext cx="419100" cy="396875"/>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0</xdr:col>
      <xdr:colOff>457200</xdr:colOff>
      <xdr:row>2</xdr:row>
      <xdr:rowOff>9524</xdr:rowOff>
    </xdr:to>
    <xdr:pic>
      <xdr:nvPicPr>
        <xdr:cNvPr id="2" name="Picture 1" descr="logoaeat">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099"/>
          <a:ext cx="419100" cy="37782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133350</xdr:rowOff>
    </xdr:to>
    <xdr:pic>
      <xdr:nvPicPr>
        <xdr:cNvPr id="2" name="Picture 1" descr="logoaeat">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556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180975</xdr:colOff>
      <xdr:row>0</xdr:row>
      <xdr:rowOff>38100</xdr:rowOff>
    </xdr:from>
    <xdr:to>
      <xdr:col>0</xdr:col>
      <xdr:colOff>600075</xdr:colOff>
      <xdr:row>2</xdr:row>
      <xdr:rowOff>0</xdr:rowOff>
    </xdr:to>
    <xdr:pic>
      <xdr:nvPicPr>
        <xdr:cNvPr id="2" name="Picture 1" descr="logoaeat">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8100"/>
          <a:ext cx="419100" cy="36830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0</xdr:col>
      <xdr:colOff>419100</xdr:colOff>
      <xdr:row>2</xdr:row>
      <xdr:rowOff>7620</xdr:rowOff>
    </xdr:to>
    <xdr:pic>
      <xdr:nvPicPr>
        <xdr:cNvPr id="2" name="Picture 1" descr="logoaeat">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5720"/>
          <a:ext cx="419100" cy="36830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0</xdr:col>
      <xdr:colOff>419100</xdr:colOff>
      <xdr:row>2</xdr:row>
      <xdr:rowOff>7620</xdr:rowOff>
    </xdr:to>
    <xdr:pic>
      <xdr:nvPicPr>
        <xdr:cNvPr id="2" name="Picture 1" descr="logoaeat">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5720"/>
          <a:ext cx="419100" cy="3683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38100</xdr:colOff>
      <xdr:row>0</xdr:row>
      <xdr:rowOff>38100</xdr:rowOff>
    </xdr:from>
    <xdr:ext cx="419100" cy="381000"/>
    <xdr:pic>
      <xdr:nvPicPr>
        <xdr:cNvPr id="2" name="Picture 1" descr="logoaeat">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81000"/>
        </a:xfrm>
        <a:prstGeom prst="rect">
          <a:avLst/>
        </a:prstGeom>
        <a:noFill/>
        <a:ln w="9525">
          <a:noFill/>
          <a:miter lim="800000"/>
          <a:headEnd/>
          <a:tailEnd/>
        </a:ln>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19050</xdr:colOff>
      <xdr:row>1</xdr:row>
      <xdr:rowOff>142875</xdr:rowOff>
    </xdr:to>
    <xdr:pic>
      <xdr:nvPicPr>
        <xdr:cNvPr id="2" name="Picture 1" descr="logoaeat">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28575"/>
          <a:ext cx="396875" cy="37465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66675</xdr:rowOff>
    </xdr:to>
    <xdr:pic>
      <xdr:nvPicPr>
        <xdr:cNvPr id="2" name="Picture 1" descr="logoaeat">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5877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66675</xdr:rowOff>
    </xdr:to>
    <xdr:pic>
      <xdr:nvPicPr>
        <xdr:cNvPr id="2" name="Picture 1" descr="logoaeat">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5877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1</xdr:row>
      <xdr:rowOff>95250</xdr:rowOff>
    </xdr:to>
    <xdr:pic>
      <xdr:nvPicPr>
        <xdr:cNvPr id="2" name="Picture 1" descr="logoaeat">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1750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0</xdr:colOff>
      <xdr:row>1</xdr:row>
      <xdr:rowOff>95250</xdr:rowOff>
    </xdr:to>
    <xdr:pic>
      <xdr:nvPicPr>
        <xdr:cNvPr id="2" name="Picture 1" descr="logoaeat">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2750" cy="3175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0</xdr:colOff>
      <xdr:row>1</xdr:row>
      <xdr:rowOff>95250</xdr:rowOff>
    </xdr:to>
    <xdr:pic>
      <xdr:nvPicPr>
        <xdr:cNvPr id="2" name="Picture 1" descr="logoaeat">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2750" cy="31750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0</xdr:colOff>
      <xdr:row>1</xdr:row>
      <xdr:rowOff>123826</xdr:rowOff>
    </xdr:to>
    <xdr:pic>
      <xdr:nvPicPr>
        <xdr:cNvPr id="2" name="Picture 1" descr="logoaeat">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2750" cy="346076"/>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171450</xdr:colOff>
      <xdr:row>0</xdr:row>
      <xdr:rowOff>19050</xdr:rowOff>
    </xdr:from>
    <xdr:to>
      <xdr:col>1</xdr:col>
      <xdr:colOff>101600</xdr:colOff>
      <xdr:row>1</xdr:row>
      <xdr:rowOff>133350</xdr:rowOff>
    </xdr:to>
    <xdr:pic>
      <xdr:nvPicPr>
        <xdr:cNvPr id="2" name="Picture 1" descr="logoaeat">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19050"/>
          <a:ext cx="419100" cy="374650"/>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0</xdr:col>
      <xdr:colOff>443865</xdr:colOff>
      <xdr:row>1</xdr:row>
      <xdr:rowOff>100965</xdr:rowOff>
    </xdr:to>
    <xdr:pic>
      <xdr:nvPicPr>
        <xdr:cNvPr id="2" name="Picture 1" descr="logoaeat">
          <a:extLst>
            <a:ext uri="{FF2B5EF4-FFF2-40B4-BE49-F238E27FC236}">
              <a16:creationId xmlns:a16="http://schemas.microsoft.com/office/drawing/2014/main" id="{F0D8ECA7-AB9F-43A4-B296-81BEEB15AE3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7625"/>
          <a:ext cx="419100" cy="381000"/>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31750</xdr:colOff>
      <xdr:row>0</xdr:row>
      <xdr:rowOff>38100</xdr:rowOff>
    </xdr:from>
    <xdr:to>
      <xdr:col>0</xdr:col>
      <xdr:colOff>444500</xdr:colOff>
      <xdr:row>2</xdr:row>
      <xdr:rowOff>0</xdr:rowOff>
    </xdr:to>
    <xdr:pic>
      <xdr:nvPicPr>
        <xdr:cNvPr id="2" name="Picture 1" descr="logoaeat">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750" y="38100"/>
          <a:ext cx="419100" cy="368300"/>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oneCellAnchor>
    <xdr:from>
      <xdr:col>0</xdr:col>
      <xdr:colOff>38100</xdr:colOff>
      <xdr:row>0</xdr:row>
      <xdr:rowOff>38100</xdr:rowOff>
    </xdr:from>
    <xdr:ext cx="419100" cy="381000"/>
    <xdr:pic>
      <xdr:nvPicPr>
        <xdr:cNvPr id="2" name="Picture 1" descr="logoaeat">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81000"/>
        </a:xfrm>
        <a:prstGeom prst="rect">
          <a:avLst/>
        </a:prstGeom>
        <a:noFill/>
        <a:ln w="9525">
          <a:noFill/>
          <a:miter lim="800000"/>
          <a:headEnd/>
          <a:tailEnd/>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3" name="Picture 1" descr="logoaeat">
          <a:extLst>
            <a:ext uri="{FF2B5EF4-FFF2-40B4-BE49-F238E27FC236}">
              <a16:creationId xmlns:a16="http://schemas.microsoft.com/office/drawing/2014/main" id="{00000000-0008-0000-5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4" name="Picture 1" descr="logoaeat">
          <a:extLst>
            <a:ext uri="{FF2B5EF4-FFF2-40B4-BE49-F238E27FC236}">
              <a16:creationId xmlns:a16="http://schemas.microsoft.com/office/drawing/2014/main" id="{00000000-0008-0000-5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114300</xdr:rowOff>
    </xdr:to>
    <xdr:pic>
      <xdr:nvPicPr>
        <xdr:cNvPr id="2" name="Picture 1" descr="logoaeat">
          <a:extLst>
            <a:ext uri="{FF2B5EF4-FFF2-40B4-BE49-F238E27FC236}">
              <a16:creationId xmlns:a16="http://schemas.microsoft.com/office/drawing/2014/main" id="{00000000-0008-0000-5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4826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114300</xdr:rowOff>
    </xdr:to>
    <xdr:pic>
      <xdr:nvPicPr>
        <xdr:cNvPr id="3" name="Picture 1" descr="logoaeat">
          <a:extLst>
            <a:ext uri="{FF2B5EF4-FFF2-40B4-BE49-F238E27FC236}">
              <a16:creationId xmlns:a16="http://schemas.microsoft.com/office/drawing/2014/main" id="{00000000-0008-0000-5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4826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114300</xdr:rowOff>
    </xdr:to>
    <xdr:pic>
      <xdr:nvPicPr>
        <xdr:cNvPr id="4" name="Picture 1" descr="logoaeat">
          <a:extLst>
            <a:ext uri="{FF2B5EF4-FFF2-40B4-BE49-F238E27FC236}">
              <a16:creationId xmlns:a16="http://schemas.microsoft.com/office/drawing/2014/main" id="{00000000-0008-0000-5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482600"/>
        </a:xfrm>
        <a:prstGeom prst="rect">
          <a:avLst/>
        </a:prstGeom>
        <a:noFill/>
        <a:ln w="9525">
          <a:noFill/>
          <a:miter lim="800000"/>
          <a:headEnd/>
          <a:tailEnd/>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16493</xdr:rowOff>
    </xdr:to>
    <xdr:pic>
      <xdr:nvPicPr>
        <xdr:cNvPr id="2" name="Picture 1" descr="logoaeat">
          <a:extLst>
            <a:ext uri="{FF2B5EF4-FFF2-40B4-BE49-F238E27FC236}">
              <a16:creationId xmlns:a16="http://schemas.microsoft.com/office/drawing/2014/main" id="{00000000-0008-0000-5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84793"/>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16493</xdr:rowOff>
    </xdr:to>
    <xdr:pic>
      <xdr:nvPicPr>
        <xdr:cNvPr id="3" name="Picture 1" descr="logoaeat">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84793"/>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16493</xdr:rowOff>
    </xdr:to>
    <xdr:pic>
      <xdr:nvPicPr>
        <xdr:cNvPr id="4" name="Picture 1" descr="logoaeat">
          <a:extLst>
            <a:ext uri="{FF2B5EF4-FFF2-40B4-BE49-F238E27FC236}">
              <a16:creationId xmlns:a16="http://schemas.microsoft.com/office/drawing/2014/main" id="{00000000-0008-0000-5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84793"/>
        </a:xfrm>
        <a:prstGeom prst="rect">
          <a:avLst/>
        </a:prstGeom>
        <a:noFill/>
        <a:ln w="9525">
          <a:noFill/>
          <a:miter lim="800000"/>
          <a:headEnd/>
          <a:tailEnd/>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5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3" name="Picture 1" descr="logoaeat">
          <a:extLst>
            <a:ext uri="{FF2B5EF4-FFF2-40B4-BE49-F238E27FC236}">
              <a16:creationId xmlns:a16="http://schemas.microsoft.com/office/drawing/2014/main" id="{00000000-0008-0000-5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4" name="Picture 1" descr="logoaeat">
          <a:extLst>
            <a:ext uri="{FF2B5EF4-FFF2-40B4-BE49-F238E27FC236}">
              <a16:creationId xmlns:a16="http://schemas.microsoft.com/office/drawing/2014/main" id="{00000000-0008-0000-5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38100</xdr:colOff>
      <xdr:row>0</xdr:row>
      <xdr:rowOff>38101</xdr:rowOff>
    </xdr:from>
    <xdr:to>
      <xdr:col>0</xdr:col>
      <xdr:colOff>366346</xdr:colOff>
      <xdr:row>2</xdr:row>
      <xdr:rowOff>9540</xdr:rowOff>
    </xdr:to>
    <xdr:pic>
      <xdr:nvPicPr>
        <xdr:cNvPr id="2" name="Picture 1" descr="logoaeat">
          <a:extLst>
            <a:ext uri="{FF2B5EF4-FFF2-40B4-BE49-F238E27FC236}">
              <a16:creationId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1"/>
          <a:ext cx="328246" cy="377839"/>
        </a:xfrm>
        <a:prstGeom prst="rect">
          <a:avLst/>
        </a:prstGeom>
        <a:noFill/>
        <a:ln w="9525">
          <a:noFill/>
          <a:miter lim="800000"/>
          <a:headEnd/>
          <a:tailEnd/>
        </a:ln>
      </xdr:spPr>
    </xdr:pic>
    <xdr:clientData/>
  </xdr:twoCellAnchor>
  <xdr:twoCellAnchor editAs="oneCell">
    <xdr:from>
      <xdr:col>0</xdr:col>
      <xdr:colOff>38100</xdr:colOff>
      <xdr:row>0</xdr:row>
      <xdr:rowOff>38101</xdr:rowOff>
    </xdr:from>
    <xdr:to>
      <xdr:col>0</xdr:col>
      <xdr:colOff>366346</xdr:colOff>
      <xdr:row>2</xdr:row>
      <xdr:rowOff>9540</xdr:rowOff>
    </xdr:to>
    <xdr:pic>
      <xdr:nvPicPr>
        <xdr:cNvPr id="3" name="Picture 1" descr="logoaeat">
          <a:extLst>
            <a:ext uri="{FF2B5EF4-FFF2-40B4-BE49-F238E27FC236}">
              <a16:creationId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1"/>
          <a:ext cx="328246" cy="377839"/>
        </a:xfrm>
        <a:prstGeom prst="rect">
          <a:avLst/>
        </a:prstGeom>
        <a:noFill/>
        <a:ln w="9525">
          <a:noFill/>
          <a:miter lim="800000"/>
          <a:headEnd/>
          <a:tailEnd/>
        </a:ln>
      </xdr:spPr>
    </xdr:pic>
    <xdr:clientData/>
  </xdr:twoCellAnchor>
  <xdr:twoCellAnchor editAs="oneCell">
    <xdr:from>
      <xdr:col>0</xdr:col>
      <xdr:colOff>38100</xdr:colOff>
      <xdr:row>0</xdr:row>
      <xdr:rowOff>38101</xdr:rowOff>
    </xdr:from>
    <xdr:to>
      <xdr:col>0</xdr:col>
      <xdr:colOff>366346</xdr:colOff>
      <xdr:row>2</xdr:row>
      <xdr:rowOff>9540</xdr:rowOff>
    </xdr:to>
    <xdr:pic>
      <xdr:nvPicPr>
        <xdr:cNvPr id="4" name="Picture 1" descr="logoaeat">
          <a:extLst>
            <a:ext uri="{FF2B5EF4-FFF2-40B4-BE49-F238E27FC236}">
              <a16:creationId xmlns:a16="http://schemas.microsoft.com/office/drawing/2014/main" id="{00000000-0008-0000-5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1"/>
          <a:ext cx="328246" cy="377839"/>
        </a:xfrm>
        <a:prstGeom prst="rect">
          <a:avLst/>
        </a:prstGeom>
        <a:noFill/>
        <a:ln w="9525">
          <a:noFill/>
          <a:miter lim="800000"/>
          <a:headEnd/>
          <a:tailEnd/>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269875</xdr:colOff>
      <xdr:row>1</xdr:row>
      <xdr:rowOff>113289</xdr:rowOff>
    </xdr:to>
    <xdr:pic>
      <xdr:nvPicPr>
        <xdr:cNvPr id="2" name="Picture 1" descr="logoaeat">
          <a:extLst>
            <a:ext uri="{FF2B5EF4-FFF2-40B4-BE49-F238E27FC236}">
              <a16:creationId xmlns:a16="http://schemas.microsoft.com/office/drawing/2014/main" id="{00000000-0008-0000-5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231775" cy="335539"/>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269875</xdr:colOff>
      <xdr:row>1</xdr:row>
      <xdr:rowOff>113289</xdr:rowOff>
    </xdr:to>
    <xdr:pic>
      <xdr:nvPicPr>
        <xdr:cNvPr id="3" name="Picture 1" descr="logoaeat">
          <a:extLst>
            <a:ext uri="{FF2B5EF4-FFF2-40B4-BE49-F238E27FC236}">
              <a16:creationId xmlns:a16="http://schemas.microsoft.com/office/drawing/2014/main" id="{00000000-0008-0000-5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231775" cy="335539"/>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269875</xdr:colOff>
      <xdr:row>1</xdr:row>
      <xdr:rowOff>113289</xdr:rowOff>
    </xdr:to>
    <xdr:pic>
      <xdr:nvPicPr>
        <xdr:cNvPr id="4" name="Picture 1" descr="logoaeat">
          <a:extLst>
            <a:ext uri="{FF2B5EF4-FFF2-40B4-BE49-F238E27FC236}">
              <a16:creationId xmlns:a16="http://schemas.microsoft.com/office/drawing/2014/main" id="{00000000-0008-0000-5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231775" cy="335539"/>
        </a:xfrm>
        <a:prstGeom prst="rect">
          <a:avLst/>
        </a:prstGeom>
        <a:noFill/>
        <a:ln w="9525">
          <a:noFill/>
          <a:miter lim="800000"/>
          <a:headEnd/>
          <a:tailEnd/>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457200</xdr:colOff>
      <xdr:row>2</xdr:row>
      <xdr:rowOff>0</xdr:rowOff>
    </xdr:to>
    <xdr:pic>
      <xdr:nvPicPr>
        <xdr:cNvPr id="2" name="Picture 1" descr="logoaeat">
          <a:extLst>
            <a:ext uri="{FF2B5EF4-FFF2-40B4-BE49-F238E27FC236}">
              <a16:creationId xmlns:a16="http://schemas.microsoft.com/office/drawing/2014/main" id="{00000000-0008-0000-6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3" name="Picture 1" descr="logoaeat">
          <a:extLst>
            <a:ext uri="{FF2B5EF4-FFF2-40B4-BE49-F238E27FC236}">
              <a16:creationId xmlns:a16="http://schemas.microsoft.com/office/drawing/2014/main" id="{00000000-0008-0000-6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twoCellAnchor editAs="oneCell">
    <xdr:from>
      <xdr:col>0</xdr:col>
      <xdr:colOff>38100</xdr:colOff>
      <xdr:row>0</xdr:row>
      <xdr:rowOff>38100</xdr:rowOff>
    </xdr:from>
    <xdr:to>
      <xdr:col>0</xdr:col>
      <xdr:colOff>457200</xdr:colOff>
      <xdr:row>2</xdr:row>
      <xdr:rowOff>0</xdr:rowOff>
    </xdr:to>
    <xdr:pic>
      <xdr:nvPicPr>
        <xdr:cNvPr id="4" name="Picture 1" descr="logoaeat">
          <a:extLst>
            <a:ext uri="{FF2B5EF4-FFF2-40B4-BE49-F238E27FC236}">
              <a16:creationId xmlns:a16="http://schemas.microsoft.com/office/drawing/2014/main" id="{00000000-0008-0000-6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419100" cy="3683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9.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0.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1.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2.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3.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5.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27.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8.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9.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0.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1.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2.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2"/>
  <sheetViews>
    <sheetView workbookViewId="0">
      <selection activeCell="A5" sqref="A5"/>
    </sheetView>
  </sheetViews>
  <sheetFormatPr baseColWidth="10" defaultRowHeight="12" x14ac:dyDescent="0.2"/>
  <cols>
    <col min="1" max="1" width="7.140625" customWidth="1"/>
    <col min="2" max="2" width="7.5703125" customWidth="1"/>
    <col min="3" max="3" width="7.42578125" customWidth="1"/>
    <col min="4" max="4" width="7.140625" customWidth="1"/>
    <col min="5" max="5" width="78" customWidth="1"/>
    <col min="7" max="7" width="18.7109375" customWidth="1"/>
  </cols>
  <sheetData>
    <row r="1" spans="1:7" ht="21" x14ac:dyDescent="0.35">
      <c r="B1" s="1" t="s">
        <v>0</v>
      </c>
    </row>
    <row r="3" spans="1:7" ht="12.75" x14ac:dyDescent="0.2">
      <c r="A3" s="787" t="str">
        <f>+T22001000!A3</f>
        <v>Modelo 220</v>
      </c>
      <c r="B3" s="787"/>
      <c r="C3" s="788" t="str">
        <f>+T22001000!C3</f>
        <v>Diseño de registro. 2025</v>
      </c>
      <c r="D3" s="788"/>
      <c r="E3" s="788"/>
      <c r="F3" s="789"/>
      <c r="G3" s="789"/>
    </row>
    <row r="4" spans="1:7" ht="13.5" thickBot="1" x14ac:dyDescent="0.25">
      <c r="A4" s="790" t="str">
        <f>+T22001000!A4</f>
        <v>Versión 0.2</v>
      </c>
      <c r="B4" s="790"/>
      <c r="C4" s="791" t="s">
        <v>6243</v>
      </c>
      <c r="D4" s="791"/>
      <c r="E4" s="791"/>
      <c r="F4" s="792"/>
      <c r="G4" s="792"/>
    </row>
    <row r="5" spans="1:7" ht="12.75" x14ac:dyDescent="0.2">
      <c r="A5" s="235" t="str">
        <f>+T22001000!A4</f>
        <v>Versión 0.2</v>
      </c>
      <c r="B5" s="235" t="s">
        <v>4</v>
      </c>
      <c r="C5" s="235" t="s">
        <v>5</v>
      </c>
      <c r="D5" s="236" t="s">
        <v>6</v>
      </c>
      <c r="E5" s="237" t="s">
        <v>7</v>
      </c>
      <c r="F5" s="237" t="s">
        <v>6244</v>
      </c>
      <c r="G5" s="237" t="s">
        <v>8</v>
      </c>
    </row>
    <row r="6" spans="1:7" x14ac:dyDescent="0.2">
      <c r="A6" s="238">
        <v>1</v>
      </c>
      <c r="B6" s="238">
        <v>1</v>
      </c>
      <c r="C6" s="238">
        <v>2</v>
      </c>
      <c r="D6" s="239" t="s">
        <v>9</v>
      </c>
      <c r="E6" s="240" t="s">
        <v>6245</v>
      </c>
      <c r="F6" s="241"/>
      <c r="G6" s="240" t="s">
        <v>11</v>
      </c>
    </row>
    <row r="7" spans="1:7" x14ac:dyDescent="0.2">
      <c r="A7" s="238">
        <f>+A6+1</f>
        <v>2</v>
      </c>
      <c r="B7" s="238">
        <f>C6+B6</f>
        <v>3</v>
      </c>
      <c r="C7" s="238">
        <v>3</v>
      </c>
      <c r="D7" s="242" t="s">
        <v>9</v>
      </c>
      <c r="E7" s="240" t="s">
        <v>6246</v>
      </c>
      <c r="F7" s="241"/>
      <c r="G7" s="238">
        <v>220</v>
      </c>
    </row>
    <row r="8" spans="1:7" x14ac:dyDescent="0.2">
      <c r="A8" s="238">
        <f t="shared" ref="A8:A25" si="0">+A7+1</f>
        <v>3</v>
      </c>
      <c r="B8" s="238">
        <f t="shared" ref="B8:B19" si="1">C7+B7</f>
        <v>6</v>
      </c>
      <c r="C8" s="238">
        <v>1</v>
      </c>
      <c r="D8" s="242" t="s">
        <v>9</v>
      </c>
      <c r="E8" s="240" t="s">
        <v>6247</v>
      </c>
      <c r="F8" s="241"/>
      <c r="G8" s="240" t="s">
        <v>6248</v>
      </c>
    </row>
    <row r="9" spans="1:7" x14ac:dyDescent="0.2">
      <c r="A9" s="238">
        <f t="shared" si="0"/>
        <v>4</v>
      </c>
      <c r="B9" s="238">
        <f t="shared" si="1"/>
        <v>7</v>
      </c>
      <c r="C9" s="238">
        <v>4</v>
      </c>
      <c r="D9" s="242" t="s">
        <v>9</v>
      </c>
      <c r="E9" s="240" t="s">
        <v>6249</v>
      </c>
      <c r="F9" s="241"/>
      <c r="G9" s="238"/>
    </row>
    <row r="10" spans="1:7" x14ac:dyDescent="0.2">
      <c r="A10" s="238">
        <f t="shared" si="0"/>
        <v>5</v>
      </c>
      <c r="B10" s="238">
        <f t="shared" si="1"/>
        <v>11</v>
      </c>
      <c r="C10" s="238">
        <v>2</v>
      </c>
      <c r="D10" s="242" t="s">
        <v>9</v>
      </c>
      <c r="E10" s="238" t="s">
        <v>6250</v>
      </c>
      <c r="F10" s="241"/>
      <c r="G10" s="240" t="s">
        <v>26</v>
      </c>
    </row>
    <row r="11" spans="1:7" x14ac:dyDescent="0.2">
      <c r="A11" s="238">
        <f t="shared" si="0"/>
        <v>6</v>
      </c>
      <c r="B11" s="238">
        <f t="shared" si="1"/>
        <v>13</v>
      </c>
      <c r="C11" s="238">
        <v>5</v>
      </c>
      <c r="D11" s="242" t="s">
        <v>9</v>
      </c>
      <c r="E11" s="240" t="s">
        <v>6251</v>
      </c>
      <c r="F11" s="241"/>
      <c r="G11" s="240" t="s">
        <v>6252</v>
      </c>
    </row>
    <row r="12" spans="1:7" x14ac:dyDescent="0.2">
      <c r="A12" s="238">
        <f t="shared" si="0"/>
        <v>7</v>
      </c>
      <c r="B12" s="238">
        <f t="shared" si="1"/>
        <v>18</v>
      </c>
      <c r="C12" s="238">
        <v>5</v>
      </c>
      <c r="D12" s="239" t="s">
        <v>9</v>
      </c>
      <c r="E12" s="238" t="s">
        <v>6251</v>
      </c>
      <c r="F12" s="239"/>
      <c r="G12" s="238" t="s">
        <v>6253</v>
      </c>
    </row>
    <row r="13" spans="1:7" x14ac:dyDescent="0.2">
      <c r="A13" s="238">
        <f t="shared" si="0"/>
        <v>8</v>
      </c>
      <c r="B13" s="238">
        <f t="shared" si="1"/>
        <v>23</v>
      </c>
      <c r="C13" s="238">
        <v>70</v>
      </c>
      <c r="D13" s="239" t="s">
        <v>9</v>
      </c>
      <c r="E13" s="238" t="s">
        <v>6254</v>
      </c>
      <c r="F13" s="239"/>
      <c r="G13" s="238" t="s">
        <v>6255</v>
      </c>
    </row>
    <row r="14" spans="1:7" x14ac:dyDescent="0.2">
      <c r="A14" s="238">
        <f t="shared" si="0"/>
        <v>9</v>
      </c>
      <c r="B14" s="238">
        <f t="shared" si="1"/>
        <v>93</v>
      </c>
      <c r="C14" s="238">
        <v>4</v>
      </c>
      <c r="D14" s="239" t="s">
        <v>9</v>
      </c>
      <c r="E14" s="238" t="s">
        <v>6256</v>
      </c>
      <c r="F14" s="239"/>
      <c r="G14" s="238"/>
    </row>
    <row r="15" spans="1:7" x14ac:dyDescent="0.2">
      <c r="A15" s="238">
        <f t="shared" si="0"/>
        <v>10</v>
      </c>
      <c r="B15" s="238">
        <f t="shared" si="1"/>
        <v>97</v>
      </c>
      <c r="C15" s="238">
        <v>4</v>
      </c>
      <c r="D15" s="239" t="s">
        <v>9</v>
      </c>
      <c r="E15" s="238" t="s">
        <v>6254</v>
      </c>
      <c r="F15" s="239"/>
      <c r="G15" s="238"/>
    </row>
    <row r="16" spans="1:7" x14ac:dyDescent="0.2">
      <c r="A16" s="238">
        <f t="shared" si="0"/>
        <v>11</v>
      </c>
      <c r="B16" s="238">
        <f t="shared" si="1"/>
        <v>101</v>
      </c>
      <c r="C16" s="238">
        <v>9</v>
      </c>
      <c r="D16" s="239" t="s">
        <v>9</v>
      </c>
      <c r="E16" s="238" t="s">
        <v>6257</v>
      </c>
      <c r="F16" s="239"/>
      <c r="G16" s="238"/>
    </row>
    <row r="17" spans="1:7" x14ac:dyDescent="0.2">
      <c r="A17" s="238">
        <f t="shared" si="0"/>
        <v>12</v>
      </c>
      <c r="B17" s="238">
        <f t="shared" si="1"/>
        <v>110</v>
      </c>
      <c r="C17" s="238">
        <v>213</v>
      </c>
      <c r="D17" s="239" t="s">
        <v>9</v>
      </c>
      <c r="E17" s="238" t="s">
        <v>6254</v>
      </c>
      <c r="F17" s="239"/>
      <c r="G17" s="238"/>
    </row>
    <row r="18" spans="1:7" x14ac:dyDescent="0.2">
      <c r="A18" s="238">
        <f t="shared" si="0"/>
        <v>13</v>
      </c>
      <c r="B18" s="238">
        <f t="shared" si="1"/>
        <v>323</v>
      </c>
      <c r="C18" s="238">
        <v>6</v>
      </c>
      <c r="D18" s="239" t="s">
        <v>9</v>
      </c>
      <c r="E18" s="238" t="s">
        <v>6251</v>
      </c>
      <c r="F18" s="239"/>
      <c r="G18" s="238" t="s">
        <v>6258</v>
      </c>
    </row>
    <row r="19" spans="1:7" ht="25.5" customHeight="1" x14ac:dyDescent="0.2">
      <c r="A19" s="238">
        <f t="shared" si="0"/>
        <v>14</v>
      </c>
      <c r="B19" s="238">
        <f t="shared" si="1"/>
        <v>329</v>
      </c>
      <c r="C19" s="238" t="s">
        <v>6259</v>
      </c>
      <c r="D19" s="239" t="s">
        <v>9</v>
      </c>
      <c r="E19" s="243" t="s">
        <v>6260</v>
      </c>
      <c r="F19" s="239"/>
      <c r="G19" s="238"/>
    </row>
    <row r="20" spans="1:7" ht="13.5" customHeight="1" x14ac:dyDescent="0.2">
      <c r="A20" s="238">
        <f t="shared" si="0"/>
        <v>15</v>
      </c>
      <c r="B20" s="238" t="s">
        <v>6261</v>
      </c>
      <c r="C20" s="238">
        <v>3</v>
      </c>
      <c r="D20" s="242" t="s">
        <v>9</v>
      </c>
      <c r="E20" s="244" t="s">
        <v>6251</v>
      </c>
      <c r="F20" s="239"/>
      <c r="G20" s="240" t="s">
        <v>6262</v>
      </c>
    </row>
    <row r="21" spans="1:7" ht="12.75" customHeight="1" x14ac:dyDescent="0.2">
      <c r="A21" s="238">
        <f t="shared" si="0"/>
        <v>16</v>
      </c>
      <c r="B21" s="238" t="s">
        <v>6261</v>
      </c>
      <c r="C21" s="238">
        <v>3</v>
      </c>
      <c r="D21" s="242" t="s">
        <v>9</v>
      </c>
      <c r="E21" s="244" t="s">
        <v>6246</v>
      </c>
      <c r="F21" s="239"/>
      <c r="G21" s="238">
        <v>220</v>
      </c>
    </row>
    <row r="22" spans="1:7" ht="12.75" customHeight="1" x14ac:dyDescent="0.2">
      <c r="A22" s="238">
        <f t="shared" si="0"/>
        <v>17</v>
      </c>
      <c r="B22" s="238" t="s">
        <v>6261</v>
      </c>
      <c r="C22" s="238">
        <v>1</v>
      </c>
      <c r="D22" s="242" t="s">
        <v>9</v>
      </c>
      <c r="E22" s="244" t="s">
        <v>6247</v>
      </c>
      <c r="F22" s="239"/>
      <c r="G22" s="238" t="s">
        <v>6248</v>
      </c>
    </row>
    <row r="23" spans="1:7" ht="12.75" customHeight="1" x14ac:dyDescent="0.2">
      <c r="A23" s="238">
        <f t="shared" si="0"/>
        <v>18</v>
      </c>
      <c r="B23" s="238" t="s">
        <v>6261</v>
      </c>
      <c r="C23" s="238">
        <v>4</v>
      </c>
      <c r="D23" s="242" t="s">
        <v>9</v>
      </c>
      <c r="E23" s="244" t="s">
        <v>6249</v>
      </c>
      <c r="F23" s="239"/>
      <c r="G23" s="238"/>
    </row>
    <row r="24" spans="1:7" ht="13.5" customHeight="1" x14ac:dyDescent="0.2">
      <c r="A24" s="238">
        <f t="shared" si="0"/>
        <v>19</v>
      </c>
      <c r="B24" s="238" t="s">
        <v>6261</v>
      </c>
      <c r="C24" s="238">
        <v>2</v>
      </c>
      <c r="D24" s="242" t="s">
        <v>9</v>
      </c>
      <c r="E24" s="244" t="s">
        <v>6250</v>
      </c>
      <c r="F24" s="239"/>
      <c r="G24" s="240" t="s">
        <v>26</v>
      </c>
    </row>
    <row r="25" spans="1:7" x14ac:dyDescent="0.2">
      <c r="A25" s="238">
        <f t="shared" si="0"/>
        <v>20</v>
      </c>
      <c r="B25" s="238" t="s">
        <v>6261</v>
      </c>
      <c r="C25" s="238">
        <v>5</v>
      </c>
      <c r="D25" s="239" t="s">
        <v>9</v>
      </c>
      <c r="E25" s="240" t="s">
        <v>6245</v>
      </c>
      <c r="F25" s="241"/>
      <c r="G25" s="240" t="s">
        <v>6252</v>
      </c>
    </row>
    <row r="26" spans="1:7" x14ac:dyDescent="0.2">
      <c r="A26" s="245" t="s">
        <v>5818</v>
      </c>
      <c r="B26" s="245"/>
      <c r="C26" s="245" t="s">
        <v>6259</v>
      </c>
      <c r="D26" s="245"/>
      <c r="E26" s="245"/>
      <c r="F26" s="245"/>
      <c r="G26" s="245"/>
    </row>
    <row r="27" spans="1:7" x14ac:dyDescent="0.2">
      <c r="A27" s="246"/>
      <c r="B27" s="247"/>
      <c r="C27" s="247"/>
      <c r="D27" s="248"/>
      <c r="E27" s="249" t="s">
        <v>6263</v>
      </c>
      <c r="F27" s="247"/>
      <c r="G27" s="247"/>
    </row>
    <row r="28" spans="1:7" x14ac:dyDescent="0.2">
      <c r="A28" s="246"/>
      <c r="B28" s="246"/>
      <c r="C28" s="246"/>
      <c r="D28" s="248"/>
      <c r="E28" s="247" t="s">
        <v>6264</v>
      </c>
      <c r="F28" s="64"/>
      <c r="G28" s="247"/>
    </row>
    <row r="30" spans="1:7" x14ac:dyDescent="0.2">
      <c r="A30" s="246"/>
      <c r="B30" s="246"/>
      <c r="C30" s="246"/>
      <c r="D30" s="248"/>
      <c r="E30" s="249" t="s">
        <v>6265</v>
      </c>
      <c r="F30" s="247"/>
      <c r="G30" s="247"/>
    </row>
    <row r="31" spans="1:7" x14ac:dyDescent="0.2">
      <c r="A31" s="246"/>
      <c r="B31" s="246"/>
      <c r="C31" s="246"/>
      <c r="D31" s="248"/>
      <c r="E31" s="249" t="s">
        <v>6266</v>
      </c>
      <c r="F31" s="247"/>
      <c r="G31" s="247"/>
    </row>
    <row r="32" spans="1:7" x14ac:dyDescent="0.2">
      <c r="A32" s="247"/>
      <c r="B32" s="247"/>
      <c r="C32" s="247"/>
      <c r="D32" s="246"/>
      <c r="E32" s="249" t="s">
        <v>6267</v>
      </c>
      <c r="F32" s="246"/>
      <c r="G32" s="246"/>
    </row>
  </sheetData>
  <mergeCells count="4">
    <mergeCell ref="A3:B3"/>
    <mergeCell ref="C3:G3"/>
    <mergeCell ref="A4:B4"/>
    <mergeCell ref="C4:G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19"/>
  <sheetViews>
    <sheetView zoomScaleNormal="100" zoomScaleSheetLayoutView="80" workbookViewId="0">
      <selection activeCell="C38" sqref="C38"/>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503</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72" customFormat="1" ht="14.25" customHeight="1" x14ac:dyDescent="0.2">
      <c r="A7" s="107">
        <v>1</v>
      </c>
      <c r="B7" s="107">
        <v>1</v>
      </c>
      <c r="C7" s="107">
        <v>2</v>
      </c>
      <c r="D7" s="108" t="s">
        <v>9</v>
      </c>
      <c r="E7" s="41" t="s">
        <v>10</v>
      </c>
      <c r="F7" s="109" t="s">
        <v>11</v>
      </c>
    </row>
    <row r="8" spans="1:6" s="72" customFormat="1" x14ac:dyDescent="0.2">
      <c r="A8" s="107">
        <f t="shared" ref="A8:A13" si="0">+A7+1</f>
        <v>2</v>
      </c>
      <c r="B8" s="107">
        <f t="shared" ref="B8:B13" si="1">C7+B7</f>
        <v>3</v>
      </c>
      <c r="C8" s="107">
        <v>3</v>
      </c>
      <c r="D8" s="108" t="s">
        <v>12</v>
      </c>
      <c r="E8" s="41" t="s">
        <v>13</v>
      </c>
      <c r="F8" s="109">
        <v>220</v>
      </c>
    </row>
    <row r="9" spans="1:6" s="72" customFormat="1" x14ac:dyDescent="0.2">
      <c r="A9" s="107">
        <f t="shared" si="0"/>
        <v>3</v>
      </c>
      <c r="B9" s="107">
        <f t="shared" si="1"/>
        <v>6</v>
      </c>
      <c r="C9" s="107">
        <v>2</v>
      </c>
      <c r="D9" s="108" t="s">
        <v>9</v>
      </c>
      <c r="E9" s="41" t="s">
        <v>14</v>
      </c>
      <c r="F9" s="110" t="s">
        <v>480</v>
      </c>
    </row>
    <row r="10" spans="1:6" s="72" customFormat="1" x14ac:dyDescent="0.2">
      <c r="A10" s="107">
        <f t="shared" si="0"/>
        <v>4</v>
      </c>
      <c r="B10" s="107">
        <f t="shared" si="1"/>
        <v>8</v>
      </c>
      <c r="C10" s="107">
        <v>1</v>
      </c>
      <c r="D10" s="108" t="s">
        <v>9</v>
      </c>
      <c r="E10" s="41" t="s">
        <v>16</v>
      </c>
      <c r="F10" s="110" t="s">
        <v>327</v>
      </c>
    </row>
    <row r="11" spans="1:6" s="72" customFormat="1" x14ac:dyDescent="0.2">
      <c r="A11" s="107">
        <f t="shared" si="0"/>
        <v>5</v>
      </c>
      <c r="B11" s="107">
        <f t="shared" si="1"/>
        <v>9</v>
      </c>
      <c r="C11" s="107">
        <v>2</v>
      </c>
      <c r="D11" s="108" t="s">
        <v>12</v>
      </c>
      <c r="E11" s="41" t="s">
        <v>17</v>
      </c>
      <c r="F11" s="110" t="s">
        <v>18</v>
      </c>
    </row>
    <row r="12" spans="1:6" s="72" customFormat="1" ht="15.75" customHeight="1" x14ac:dyDescent="0.2">
      <c r="A12" s="107">
        <f t="shared" si="0"/>
        <v>6</v>
      </c>
      <c r="B12" s="107">
        <f t="shared" si="1"/>
        <v>11</v>
      </c>
      <c r="C12" s="107">
        <v>1</v>
      </c>
      <c r="D12" s="108" t="s">
        <v>9</v>
      </c>
      <c r="E12" s="41" t="s">
        <v>19</v>
      </c>
      <c r="F12" s="111" t="s">
        <v>20</v>
      </c>
    </row>
    <row r="13" spans="1:6" s="72" customFormat="1" ht="15.75" customHeight="1" x14ac:dyDescent="0.2">
      <c r="A13" s="107">
        <f t="shared" si="0"/>
        <v>7</v>
      </c>
      <c r="B13" s="107">
        <f t="shared" si="1"/>
        <v>12</v>
      </c>
      <c r="C13" s="107">
        <v>1</v>
      </c>
      <c r="D13" s="108" t="s">
        <v>9</v>
      </c>
      <c r="E13" s="41" t="s">
        <v>284</v>
      </c>
      <c r="F13" s="109"/>
    </row>
    <row r="14" spans="1:6" s="72" customFormat="1" ht="14.25" customHeight="1" x14ac:dyDescent="0.2">
      <c r="A14" s="112">
        <f t="shared" ref="A14:A77" si="2">A13+1</f>
        <v>8</v>
      </c>
      <c r="B14" s="112">
        <f t="shared" ref="B14:B77" si="3">B13+C13</f>
        <v>13</v>
      </c>
      <c r="C14" s="34">
        <v>3</v>
      </c>
      <c r="D14" s="35" t="s">
        <v>12</v>
      </c>
      <c r="E14" s="41" t="s">
        <v>23</v>
      </c>
      <c r="F14" s="109"/>
    </row>
    <row r="15" spans="1:6" s="72" customFormat="1" x14ac:dyDescent="0.2">
      <c r="A15" s="112">
        <f t="shared" si="2"/>
        <v>9</v>
      </c>
      <c r="B15" s="112">
        <f t="shared" si="3"/>
        <v>16</v>
      </c>
      <c r="C15" s="34">
        <v>17</v>
      </c>
      <c r="D15" s="35" t="s">
        <v>285</v>
      </c>
      <c r="E15" s="41" t="s">
        <v>504</v>
      </c>
      <c r="F15" s="109"/>
    </row>
    <row r="16" spans="1:6" s="72" customFormat="1" x14ac:dyDescent="0.2">
      <c r="A16" s="112">
        <f t="shared" si="2"/>
        <v>10</v>
      </c>
      <c r="B16" s="112">
        <f t="shared" si="3"/>
        <v>33</v>
      </c>
      <c r="C16" s="34">
        <v>17</v>
      </c>
      <c r="D16" s="35" t="s">
        <v>285</v>
      </c>
      <c r="E16" s="41" t="s">
        <v>505</v>
      </c>
      <c r="F16" s="109"/>
    </row>
    <row r="17" spans="1:6" s="72" customFormat="1" x14ac:dyDescent="0.2">
      <c r="A17" s="112">
        <f t="shared" si="2"/>
        <v>11</v>
      </c>
      <c r="B17" s="112">
        <f t="shared" si="3"/>
        <v>50</v>
      </c>
      <c r="C17" s="34">
        <v>17</v>
      </c>
      <c r="D17" s="35" t="s">
        <v>285</v>
      </c>
      <c r="E17" s="41" t="s">
        <v>506</v>
      </c>
      <c r="F17" s="109"/>
    </row>
    <row r="18" spans="1:6" s="72" customFormat="1" x14ac:dyDescent="0.2">
      <c r="A18" s="112">
        <f t="shared" si="2"/>
        <v>12</v>
      </c>
      <c r="B18" s="112">
        <f t="shared" si="3"/>
        <v>67</v>
      </c>
      <c r="C18" s="34">
        <v>17</v>
      </c>
      <c r="D18" s="35" t="s">
        <v>285</v>
      </c>
      <c r="E18" s="41" t="s">
        <v>507</v>
      </c>
      <c r="F18" s="109"/>
    </row>
    <row r="19" spans="1:6" s="72" customFormat="1" x14ac:dyDescent="0.2">
      <c r="A19" s="112">
        <f t="shared" si="2"/>
        <v>13</v>
      </c>
      <c r="B19" s="112">
        <f t="shared" si="3"/>
        <v>84</v>
      </c>
      <c r="C19" s="34">
        <v>17</v>
      </c>
      <c r="D19" s="35" t="s">
        <v>285</v>
      </c>
      <c r="E19" s="41" t="s">
        <v>508</v>
      </c>
      <c r="F19" s="109"/>
    </row>
    <row r="20" spans="1:6" s="72" customFormat="1" x14ac:dyDescent="0.2">
      <c r="A20" s="112">
        <f t="shared" si="2"/>
        <v>14</v>
      </c>
      <c r="B20" s="112">
        <f t="shared" si="3"/>
        <v>101</v>
      </c>
      <c r="C20" s="34">
        <v>17</v>
      </c>
      <c r="D20" s="35" t="s">
        <v>285</v>
      </c>
      <c r="E20" s="41" t="s">
        <v>509</v>
      </c>
      <c r="F20" s="109"/>
    </row>
    <row r="21" spans="1:6" s="72" customFormat="1" x14ac:dyDescent="0.2">
      <c r="A21" s="112">
        <f t="shared" si="2"/>
        <v>15</v>
      </c>
      <c r="B21" s="112">
        <f t="shared" si="3"/>
        <v>118</v>
      </c>
      <c r="C21" s="34">
        <v>17</v>
      </c>
      <c r="D21" s="35" t="s">
        <v>285</v>
      </c>
      <c r="E21" s="41" t="s">
        <v>510</v>
      </c>
      <c r="F21" s="109"/>
    </row>
    <row r="22" spans="1:6" s="72" customFormat="1" ht="24" x14ac:dyDescent="0.2">
      <c r="A22" s="112">
        <f t="shared" si="2"/>
        <v>16</v>
      </c>
      <c r="B22" s="112">
        <f t="shared" si="3"/>
        <v>135</v>
      </c>
      <c r="C22" s="34">
        <v>17</v>
      </c>
      <c r="D22" s="35" t="s">
        <v>285</v>
      </c>
      <c r="E22" s="41" t="s">
        <v>511</v>
      </c>
      <c r="F22" s="109"/>
    </row>
    <row r="23" spans="1:6" s="72" customFormat="1" ht="24" x14ac:dyDescent="0.2">
      <c r="A23" s="112">
        <f t="shared" si="2"/>
        <v>17</v>
      </c>
      <c r="B23" s="112">
        <f t="shared" si="3"/>
        <v>152</v>
      </c>
      <c r="C23" s="34">
        <v>17</v>
      </c>
      <c r="D23" s="35" t="s">
        <v>285</v>
      </c>
      <c r="E23" s="41" t="s">
        <v>512</v>
      </c>
      <c r="F23" s="109"/>
    </row>
    <row r="24" spans="1:6" s="72" customFormat="1" ht="24" x14ac:dyDescent="0.2">
      <c r="A24" s="112">
        <f t="shared" si="2"/>
        <v>18</v>
      </c>
      <c r="B24" s="112">
        <f t="shared" si="3"/>
        <v>169</v>
      </c>
      <c r="C24" s="34">
        <v>17</v>
      </c>
      <c r="D24" s="35" t="s">
        <v>285</v>
      </c>
      <c r="E24" s="41" t="s">
        <v>513</v>
      </c>
      <c r="F24" s="109"/>
    </row>
    <row r="25" spans="1:6" s="72" customFormat="1" ht="24" x14ac:dyDescent="0.2">
      <c r="A25" s="112">
        <f t="shared" si="2"/>
        <v>19</v>
      </c>
      <c r="B25" s="112">
        <f t="shared" si="3"/>
        <v>186</v>
      </c>
      <c r="C25" s="34">
        <v>17</v>
      </c>
      <c r="D25" s="35" t="s">
        <v>285</v>
      </c>
      <c r="E25" s="41" t="s">
        <v>514</v>
      </c>
      <c r="F25" s="109"/>
    </row>
    <row r="26" spans="1:6" s="72" customFormat="1" ht="24" x14ac:dyDescent="0.2">
      <c r="A26" s="112">
        <f t="shared" si="2"/>
        <v>20</v>
      </c>
      <c r="B26" s="112">
        <f t="shared" si="3"/>
        <v>203</v>
      </c>
      <c r="C26" s="34">
        <v>17</v>
      </c>
      <c r="D26" s="35" t="s">
        <v>285</v>
      </c>
      <c r="E26" s="41" t="s">
        <v>515</v>
      </c>
      <c r="F26" s="109"/>
    </row>
    <row r="27" spans="1:6" s="72" customFormat="1" x14ac:dyDescent="0.2">
      <c r="A27" s="112">
        <f t="shared" si="2"/>
        <v>21</v>
      </c>
      <c r="B27" s="112">
        <f t="shared" si="3"/>
        <v>220</v>
      </c>
      <c r="C27" s="34">
        <v>17</v>
      </c>
      <c r="D27" s="35" t="s">
        <v>285</v>
      </c>
      <c r="E27" s="41" t="s">
        <v>516</v>
      </c>
      <c r="F27" s="109"/>
    </row>
    <row r="28" spans="1:6" s="72" customFormat="1" x14ac:dyDescent="0.2">
      <c r="A28" s="112">
        <f t="shared" si="2"/>
        <v>22</v>
      </c>
      <c r="B28" s="112">
        <f t="shared" si="3"/>
        <v>237</v>
      </c>
      <c r="C28" s="34">
        <v>17</v>
      </c>
      <c r="D28" s="35" t="s">
        <v>285</v>
      </c>
      <c r="E28" s="41" t="s">
        <v>517</v>
      </c>
      <c r="F28" s="109"/>
    </row>
    <row r="29" spans="1:6" s="72" customFormat="1" ht="24" x14ac:dyDescent="0.2">
      <c r="A29" s="112">
        <f t="shared" si="2"/>
        <v>23</v>
      </c>
      <c r="B29" s="112">
        <f t="shared" si="3"/>
        <v>254</v>
      </c>
      <c r="C29" s="34">
        <v>17</v>
      </c>
      <c r="D29" s="35" t="s">
        <v>285</v>
      </c>
      <c r="E29" s="41" t="s">
        <v>518</v>
      </c>
      <c r="F29" s="109"/>
    </row>
    <row r="30" spans="1:6" s="72" customFormat="1" ht="24" x14ac:dyDescent="0.2">
      <c r="A30" s="112">
        <f t="shared" si="2"/>
        <v>24</v>
      </c>
      <c r="B30" s="112">
        <f t="shared" si="3"/>
        <v>271</v>
      </c>
      <c r="C30" s="34">
        <v>17</v>
      </c>
      <c r="D30" s="35" t="s">
        <v>285</v>
      </c>
      <c r="E30" s="41" t="s">
        <v>519</v>
      </c>
      <c r="F30" s="109"/>
    </row>
    <row r="31" spans="1:6" s="72" customFormat="1" ht="24" x14ac:dyDescent="0.2">
      <c r="A31" s="112">
        <f t="shared" si="2"/>
        <v>25</v>
      </c>
      <c r="B31" s="112">
        <f t="shared" si="3"/>
        <v>288</v>
      </c>
      <c r="C31" s="34">
        <v>17</v>
      </c>
      <c r="D31" s="35" t="s">
        <v>285</v>
      </c>
      <c r="E31" s="41" t="s">
        <v>520</v>
      </c>
      <c r="F31" s="109"/>
    </row>
    <row r="32" spans="1:6" s="72" customFormat="1" ht="24" x14ac:dyDescent="0.2">
      <c r="A32" s="112">
        <f t="shared" si="2"/>
        <v>26</v>
      </c>
      <c r="B32" s="112">
        <f t="shared" si="3"/>
        <v>305</v>
      </c>
      <c r="C32" s="34">
        <v>17</v>
      </c>
      <c r="D32" s="35" t="s">
        <v>285</v>
      </c>
      <c r="E32" s="41" t="s">
        <v>521</v>
      </c>
      <c r="F32" s="109"/>
    </row>
    <row r="33" spans="1:6" s="72" customFormat="1" x14ac:dyDescent="0.2">
      <c r="A33" s="112">
        <f t="shared" si="2"/>
        <v>27</v>
      </c>
      <c r="B33" s="112">
        <f t="shared" si="3"/>
        <v>322</v>
      </c>
      <c r="C33" s="34">
        <v>17</v>
      </c>
      <c r="D33" s="35" t="s">
        <v>285</v>
      </c>
      <c r="E33" s="41" t="s">
        <v>522</v>
      </c>
      <c r="F33" s="109"/>
    </row>
    <row r="34" spans="1:6" s="72" customFormat="1" x14ac:dyDescent="0.2">
      <c r="A34" s="112">
        <f t="shared" si="2"/>
        <v>28</v>
      </c>
      <c r="B34" s="112">
        <f t="shared" si="3"/>
        <v>339</v>
      </c>
      <c r="C34" s="34">
        <v>17</v>
      </c>
      <c r="D34" s="35" t="s">
        <v>285</v>
      </c>
      <c r="E34" s="41" t="s">
        <v>523</v>
      </c>
      <c r="F34" s="109"/>
    </row>
    <row r="35" spans="1:6" s="72" customFormat="1" x14ac:dyDescent="0.2">
      <c r="A35" s="112">
        <f t="shared" si="2"/>
        <v>29</v>
      </c>
      <c r="B35" s="112">
        <f t="shared" si="3"/>
        <v>356</v>
      </c>
      <c r="C35" s="34">
        <v>17</v>
      </c>
      <c r="D35" s="35" t="s">
        <v>285</v>
      </c>
      <c r="E35" s="41" t="s">
        <v>524</v>
      </c>
      <c r="F35" s="109"/>
    </row>
    <row r="36" spans="1:6" s="72" customFormat="1" x14ac:dyDescent="0.2">
      <c r="A36" s="112">
        <f t="shared" si="2"/>
        <v>30</v>
      </c>
      <c r="B36" s="112">
        <f t="shared" si="3"/>
        <v>373</v>
      </c>
      <c r="C36" s="34">
        <v>17</v>
      </c>
      <c r="D36" s="35" t="s">
        <v>285</v>
      </c>
      <c r="E36" s="41" t="s">
        <v>525</v>
      </c>
      <c r="F36" s="109"/>
    </row>
    <row r="37" spans="1:6" s="72" customFormat="1" x14ac:dyDescent="0.2">
      <c r="A37" s="112">
        <f t="shared" si="2"/>
        <v>31</v>
      </c>
      <c r="B37" s="112">
        <f t="shared" si="3"/>
        <v>390</v>
      </c>
      <c r="C37" s="34">
        <v>17</v>
      </c>
      <c r="D37" s="35" t="s">
        <v>285</v>
      </c>
      <c r="E37" s="41" t="s">
        <v>526</v>
      </c>
      <c r="F37" s="109"/>
    </row>
    <row r="38" spans="1:6" s="72" customFormat="1" x14ac:dyDescent="0.2">
      <c r="A38" s="112">
        <f t="shared" si="2"/>
        <v>32</v>
      </c>
      <c r="B38" s="112">
        <f t="shared" si="3"/>
        <v>407</v>
      </c>
      <c r="C38" s="34">
        <v>17</v>
      </c>
      <c r="D38" s="35" t="s">
        <v>285</v>
      </c>
      <c r="E38" s="41" t="s">
        <v>527</v>
      </c>
      <c r="F38" s="109"/>
    </row>
    <row r="39" spans="1:6" s="72" customFormat="1" x14ac:dyDescent="0.2">
      <c r="A39" s="112">
        <f t="shared" si="2"/>
        <v>33</v>
      </c>
      <c r="B39" s="112">
        <f t="shared" si="3"/>
        <v>424</v>
      </c>
      <c r="C39" s="34">
        <v>17</v>
      </c>
      <c r="D39" s="35" t="s">
        <v>285</v>
      </c>
      <c r="E39" s="41" t="s">
        <v>528</v>
      </c>
      <c r="F39" s="109"/>
    </row>
    <row r="40" spans="1:6" s="72" customFormat="1" x14ac:dyDescent="0.2">
      <c r="A40" s="112">
        <f t="shared" si="2"/>
        <v>34</v>
      </c>
      <c r="B40" s="112">
        <f t="shared" si="3"/>
        <v>441</v>
      </c>
      <c r="C40" s="34">
        <v>17</v>
      </c>
      <c r="D40" s="35" t="s">
        <v>285</v>
      </c>
      <c r="E40" s="41" t="s">
        <v>529</v>
      </c>
      <c r="F40" s="109"/>
    </row>
    <row r="41" spans="1:6" s="72" customFormat="1" ht="24" x14ac:dyDescent="0.2">
      <c r="A41" s="112">
        <f t="shared" si="2"/>
        <v>35</v>
      </c>
      <c r="B41" s="112">
        <f t="shared" si="3"/>
        <v>458</v>
      </c>
      <c r="C41" s="34">
        <v>17</v>
      </c>
      <c r="D41" s="35" t="s">
        <v>285</v>
      </c>
      <c r="E41" s="41" t="s">
        <v>530</v>
      </c>
      <c r="F41" s="109"/>
    </row>
    <row r="42" spans="1:6" s="72" customFormat="1" ht="24" x14ac:dyDescent="0.2">
      <c r="A42" s="112">
        <f t="shared" si="2"/>
        <v>36</v>
      </c>
      <c r="B42" s="112">
        <f t="shared" si="3"/>
        <v>475</v>
      </c>
      <c r="C42" s="34">
        <v>17</v>
      </c>
      <c r="D42" s="35" t="s">
        <v>285</v>
      </c>
      <c r="E42" s="41" t="s">
        <v>531</v>
      </c>
      <c r="F42" s="109"/>
    </row>
    <row r="43" spans="1:6" s="72" customFormat="1" ht="24" x14ac:dyDescent="0.2">
      <c r="A43" s="112">
        <f t="shared" si="2"/>
        <v>37</v>
      </c>
      <c r="B43" s="112">
        <f t="shared" si="3"/>
        <v>492</v>
      </c>
      <c r="C43" s="34">
        <v>17</v>
      </c>
      <c r="D43" s="35" t="s">
        <v>285</v>
      </c>
      <c r="E43" s="41" t="s">
        <v>532</v>
      </c>
      <c r="F43" s="109"/>
    </row>
    <row r="44" spans="1:6" s="72" customFormat="1" ht="24" x14ac:dyDescent="0.2">
      <c r="A44" s="112">
        <f t="shared" si="2"/>
        <v>38</v>
      </c>
      <c r="B44" s="112">
        <f t="shared" si="3"/>
        <v>509</v>
      </c>
      <c r="C44" s="34">
        <v>17</v>
      </c>
      <c r="D44" s="35" t="s">
        <v>285</v>
      </c>
      <c r="E44" s="41" t="s">
        <v>533</v>
      </c>
      <c r="F44" s="109"/>
    </row>
    <row r="45" spans="1:6" s="72" customFormat="1" x14ac:dyDescent="0.2">
      <c r="A45" s="112">
        <f t="shared" si="2"/>
        <v>39</v>
      </c>
      <c r="B45" s="112">
        <f t="shared" si="3"/>
        <v>526</v>
      </c>
      <c r="C45" s="34">
        <v>17</v>
      </c>
      <c r="D45" s="35" t="s">
        <v>285</v>
      </c>
      <c r="E45" s="41" t="s">
        <v>534</v>
      </c>
      <c r="F45" s="109"/>
    </row>
    <row r="46" spans="1:6" s="72" customFormat="1" x14ac:dyDescent="0.2">
      <c r="A46" s="112">
        <f t="shared" si="2"/>
        <v>40</v>
      </c>
      <c r="B46" s="112">
        <f t="shared" si="3"/>
        <v>543</v>
      </c>
      <c r="C46" s="34">
        <v>17</v>
      </c>
      <c r="D46" s="35" t="s">
        <v>285</v>
      </c>
      <c r="E46" s="41" t="s">
        <v>535</v>
      </c>
      <c r="F46" s="109"/>
    </row>
    <row r="47" spans="1:6" s="72" customFormat="1" ht="24" x14ac:dyDescent="0.2">
      <c r="A47" s="112">
        <f t="shared" si="2"/>
        <v>41</v>
      </c>
      <c r="B47" s="112">
        <f t="shared" si="3"/>
        <v>560</v>
      </c>
      <c r="C47" s="34">
        <v>17</v>
      </c>
      <c r="D47" s="35" t="s">
        <v>285</v>
      </c>
      <c r="E47" s="41" t="s">
        <v>536</v>
      </c>
      <c r="F47" s="109"/>
    </row>
    <row r="48" spans="1:6" s="72" customFormat="1" ht="24" x14ac:dyDescent="0.2">
      <c r="A48" s="112">
        <f t="shared" si="2"/>
        <v>42</v>
      </c>
      <c r="B48" s="112">
        <f t="shared" si="3"/>
        <v>577</v>
      </c>
      <c r="C48" s="34">
        <v>17</v>
      </c>
      <c r="D48" s="35" t="s">
        <v>285</v>
      </c>
      <c r="E48" s="41" t="s">
        <v>537</v>
      </c>
      <c r="F48" s="109"/>
    </row>
    <row r="49" spans="1:6" s="72" customFormat="1" ht="24" x14ac:dyDescent="0.2">
      <c r="A49" s="112">
        <f t="shared" si="2"/>
        <v>43</v>
      </c>
      <c r="B49" s="112">
        <f t="shared" si="3"/>
        <v>594</v>
      </c>
      <c r="C49" s="34">
        <v>17</v>
      </c>
      <c r="D49" s="35" t="s">
        <v>285</v>
      </c>
      <c r="E49" s="41" t="s">
        <v>538</v>
      </c>
      <c r="F49" s="109"/>
    </row>
    <row r="50" spans="1:6" s="72" customFormat="1" ht="24" x14ac:dyDescent="0.2">
      <c r="A50" s="112">
        <f t="shared" si="2"/>
        <v>44</v>
      </c>
      <c r="B50" s="112">
        <f t="shared" si="3"/>
        <v>611</v>
      </c>
      <c r="C50" s="34">
        <v>17</v>
      </c>
      <c r="D50" s="35" t="s">
        <v>285</v>
      </c>
      <c r="E50" s="41" t="s">
        <v>539</v>
      </c>
      <c r="F50" s="109"/>
    </row>
    <row r="51" spans="1:6" s="72" customFormat="1" ht="24" x14ac:dyDescent="0.2">
      <c r="A51" s="112">
        <f t="shared" si="2"/>
        <v>45</v>
      </c>
      <c r="B51" s="112">
        <f t="shared" si="3"/>
        <v>628</v>
      </c>
      <c r="C51" s="34">
        <v>17</v>
      </c>
      <c r="D51" s="35" t="s">
        <v>285</v>
      </c>
      <c r="E51" s="41" t="s">
        <v>540</v>
      </c>
      <c r="F51" s="109"/>
    </row>
    <row r="52" spans="1:6" s="72" customFormat="1" ht="24" x14ac:dyDescent="0.2">
      <c r="A52" s="112">
        <f t="shared" si="2"/>
        <v>46</v>
      </c>
      <c r="B52" s="112">
        <f t="shared" si="3"/>
        <v>645</v>
      </c>
      <c r="C52" s="34">
        <v>17</v>
      </c>
      <c r="D52" s="35" t="s">
        <v>285</v>
      </c>
      <c r="E52" s="41" t="s">
        <v>541</v>
      </c>
      <c r="F52" s="109"/>
    </row>
    <row r="53" spans="1:6" s="72" customFormat="1" ht="24" x14ac:dyDescent="0.2">
      <c r="A53" s="112">
        <f t="shared" si="2"/>
        <v>47</v>
      </c>
      <c r="B53" s="112">
        <f t="shared" si="3"/>
        <v>662</v>
      </c>
      <c r="C53" s="34">
        <v>17</v>
      </c>
      <c r="D53" s="35" t="s">
        <v>285</v>
      </c>
      <c r="E53" s="41" t="s">
        <v>542</v>
      </c>
      <c r="F53" s="109"/>
    </row>
    <row r="54" spans="1:6" s="72" customFormat="1" ht="24" x14ac:dyDescent="0.2">
      <c r="A54" s="112">
        <f t="shared" si="2"/>
        <v>48</v>
      </c>
      <c r="B54" s="112">
        <f t="shared" si="3"/>
        <v>679</v>
      </c>
      <c r="C54" s="34">
        <v>17</v>
      </c>
      <c r="D54" s="35" t="s">
        <v>285</v>
      </c>
      <c r="E54" s="41" t="s">
        <v>543</v>
      </c>
      <c r="F54" s="109"/>
    </row>
    <row r="55" spans="1:6" s="72" customFormat="1" ht="24" x14ac:dyDescent="0.2">
      <c r="A55" s="112">
        <f t="shared" si="2"/>
        <v>49</v>
      </c>
      <c r="B55" s="112">
        <f t="shared" si="3"/>
        <v>696</v>
      </c>
      <c r="C55" s="34">
        <v>17</v>
      </c>
      <c r="D55" s="35" t="s">
        <v>285</v>
      </c>
      <c r="E55" s="41" t="s">
        <v>544</v>
      </c>
      <c r="F55" s="109"/>
    </row>
    <row r="56" spans="1:6" s="72" customFormat="1" ht="24" x14ac:dyDescent="0.2">
      <c r="A56" s="112">
        <f t="shared" si="2"/>
        <v>50</v>
      </c>
      <c r="B56" s="112">
        <f t="shared" si="3"/>
        <v>713</v>
      </c>
      <c r="C56" s="34">
        <v>17</v>
      </c>
      <c r="D56" s="35" t="s">
        <v>285</v>
      </c>
      <c r="E56" s="41" t="s">
        <v>545</v>
      </c>
      <c r="F56" s="109"/>
    </row>
    <row r="57" spans="1:6" s="72" customFormat="1" ht="24" x14ac:dyDescent="0.2">
      <c r="A57" s="112">
        <f t="shared" si="2"/>
        <v>51</v>
      </c>
      <c r="B57" s="112">
        <f t="shared" si="3"/>
        <v>730</v>
      </c>
      <c r="C57" s="34">
        <v>17</v>
      </c>
      <c r="D57" s="35" t="s">
        <v>285</v>
      </c>
      <c r="E57" s="41" t="s">
        <v>546</v>
      </c>
      <c r="F57" s="109"/>
    </row>
    <row r="58" spans="1:6" s="72" customFormat="1" ht="24" x14ac:dyDescent="0.2">
      <c r="A58" s="112">
        <f t="shared" si="2"/>
        <v>52</v>
      </c>
      <c r="B58" s="112">
        <f t="shared" si="3"/>
        <v>747</v>
      </c>
      <c r="C58" s="34">
        <v>17</v>
      </c>
      <c r="D58" s="35" t="s">
        <v>285</v>
      </c>
      <c r="E58" s="41" t="s">
        <v>547</v>
      </c>
      <c r="F58" s="109"/>
    </row>
    <row r="59" spans="1:6" s="72" customFormat="1" ht="24" x14ac:dyDescent="0.2">
      <c r="A59" s="112">
        <f t="shared" si="2"/>
        <v>53</v>
      </c>
      <c r="B59" s="112">
        <f t="shared" si="3"/>
        <v>764</v>
      </c>
      <c r="C59" s="34">
        <v>17</v>
      </c>
      <c r="D59" s="35" t="s">
        <v>285</v>
      </c>
      <c r="E59" s="41" t="s">
        <v>548</v>
      </c>
      <c r="F59" s="109"/>
    </row>
    <row r="60" spans="1:6" s="72" customFormat="1" ht="24" x14ac:dyDescent="0.2">
      <c r="A60" s="112">
        <f t="shared" si="2"/>
        <v>54</v>
      </c>
      <c r="B60" s="112">
        <f t="shared" si="3"/>
        <v>781</v>
      </c>
      <c r="C60" s="34">
        <v>17</v>
      </c>
      <c r="D60" s="35" t="s">
        <v>285</v>
      </c>
      <c r="E60" s="41" t="s">
        <v>549</v>
      </c>
      <c r="F60" s="109"/>
    </row>
    <row r="61" spans="1:6" s="72" customFormat="1" ht="24" x14ac:dyDescent="0.2">
      <c r="A61" s="112">
        <f t="shared" si="2"/>
        <v>55</v>
      </c>
      <c r="B61" s="112">
        <f t="shared" si="3"/>
        <v>798</v>
      </c>
      <c r="C61" s="34">
        <v>17</v>
      </c>
      <c r="D61" s="35" t="s">
        <v>285</v>
      </c>
      <c r="E61" s="41" t="s">
        <v>550</v>
      </c>
      <c r="F61" s="109"/>
    </row>
    <row r="62" spans="1:6" s="72" customFormat="1" ht="24" x14ac:dyDescent="0.2">
      <c r="A62" s="112">
        <f t="shared" si="2"/>
        <v>56</v>
      </c>
      <c r="B62" s="112">
        <f t="shared" si="3"/>
        <v>815</v>
      </c>
      <c r="C62" s="34">
        <v>17</v>
      </c>
      <c r="D62" s="35" t="s">
        <v>285</v>
      </c>
      <c r="E62" s="41" t="s">
        <v>551</v>
      </c>
      <c r="F62" s="109"/>
    </row>
    <row r="63" spans="1:6" s="72" customFormat="1" ht="24" x14ac:dyDescent="0.2">
      <c r="A63" s="112">
        <f t="shared" si="2"/>
        <v>57</v>
      </c>
      <c r="B63" s="112">
        <f t="shared" si="3"/>
        <v>832</v>
      </c>
      <c r="C63" s="34">
        <v>17</v>
      </c>
      <c r="D63" s="35" t="s">
        <v>285</v>
      </c>
      <c r="E63" s="41" t="s">
        <v>552</v>
      </c>
      <c r="F63" s="109"/>
    </row>
    <row r="64" spans="1:6" s="72" customFormat="1" ht="24" x14ac:dyDescent="0.2">
      <c r="A64" s="112">
        <f t="shared" si="2"/>
        <v>58</v>
      </c>
      <c r="B64" s="112">
        <f t="shared" si="3"/>
        <v>849</v>
      </c>
      <c r="C64" s="34">
        <v>17</v>
      </c>
      <c r="D64" s="35" t="s">
        <v>285</v>
      </c>
      <c r="E64" s="41" t="s">
        <v>553</v>
      </c>
      <c r="F64" s="109"/>
    </row>
    <row r="65" spans="1:6" s="72" customFormat="1" ht="24" x14ac:dyDescent="0.2">
      <c r="A65" s="112">
        <f t="shared" si="2"/>
        <v>59</v>
      </c>
      <c r="B65" s="112">
        <f t="shared" si="3"/>
        <v>866</v>
      </c>
      <c r="C65" s="34">
        <v>17</v>
      </c>
      <c r="D65" s="35" t="s">
        <v>285</v>
      </c>
      <c r="E65" s="41" t="s">
        <v>554</v>
      </c>
      <c r="F65" s="109"/>
    </row>
    <row r="66" spans="1:6" s="72" customFormat="1" ht="24" x14ac:dyDescent="0.2">
      <c r="A66" s="112">
        <f t="shared" si="2"/>
        <v>60</v>
      </c>
      <c r="B66" s="112">
        <f t="shared" si="3"/>
        <v>883</v>
      </c>
      <c r="C66" s="34">
        <v>17</v>
      </c>
      <c r="D66" s="35" t="s">
        <v>285</v>
      </c>
      <c r="E66" s="41" t="s">
        <v>555</v>
      </c>
      <c r="F66" s="109"/>
    </row>
    <row r="67" spans="1:6" s="72" customFormat="1" ht="24" x14ac:dyDescent="0.2">
      <c r="A67" s="112">
        <f t="shared" si="2"/>
        <v>61</v>
      </c>
      <c r="B67" s="112">
        <f t="shared" si="3"/>
        <v>900</v>
      </c>
      <c r="C67" s="34">
        <v>17</v>
      </c>
      <c r="D67" s="35" t="s">
        <v>285</v>
      </c>
      <c r="E67" s="41" t="s">
        <v>556</v>
      </c>
      <c r="F67" s="109"/>
    </row>
    <row r="68" spans="1:6" s="72" customFormat="1" ht="24" x14ac:dyDescent="0.2">
      <c r="A68" s="112">
        <f t="shared" si="2"/>
        <v>62</v>
      </c>
      <c r="B68" s="112">
        <f t="shared" si="3"/>
        <v>917</v>
      </c>
      <c r="C68" s="34">
        <v>17</v>
      </c>
      <c r="D68" s="35" t="s">
        <v>285</v>
      </c>
      <c r="E68" s="41" t="s">
        <v>557</v>
      </c>
      <c r="F68" s="109"/>
    </row>
    <row r="69" spans="1:6" s="72" customFormat="1" ht="24" x14ac:dyDescent="0.2">
      <c r="A69" s="112">
        <f t="shared" si="2"/>
        <v>63</v>
      </c>
      <c r="B69" s="112">
        <f t="shared" si="3"/>
        <v>934</v>
      </c>
      <c r="C69" s="34">
        <v>17</v>
      </c>
      <c r="D69" s="35" t="s">
        <v>285</v>
      </c>
      <c r="E69" s="41" t="s">
        <v>558</v>
      </c>
      <c r="F69" s="109"/>
    </row>
    <row r="70" spans="1:6" s="72" customFormat="1" ht="24" x14ac:dyDescent="0.2">
      <c r="A70" s="112">
        <f t="shared" si="2"/>
        <v>64</v>
      </c>
      <c r="B70" s="112">
        <f t="shared" si="3"/>
        <v>951</v>
      </c>
      <c r="C70" s="34">
        <v>17</v>
      </c>
      <c r="D70" s="35" t="s">
        <v>285</v>
      </c>
      <c r="E70" s="41" t="s">
        <v>559</v>
      </c>
      <c r="F70" s="109"/>
    </row>
    <row r="71" spans="1:6" s="72" customFormat="1" ht="24" x14ac:dyDescent="0.2">
      <c r="A71" s="112">
        <f t="shared" si="2"/>
        <v>65</v>
      </c>
      <c r="B71" s="112">
        <f t="shared" si="3"/>
        <v>968</v>
      </c>
      <c r="C71" s="34">
        <v>17</v>
      </c>
      <c r="D71" s="35" t="s">
        <v>285</v>
      </c>
      <c r="E71" s="41" t="s">
        <v>560</v>
      </c>
      <c r="F71" s="109"/>
    </row>
    <row r="72" spans="1:6" s="72" customFormat="1" ht="24" x14ac:dyDescent="0.2">
      <c r="A72" s="112">
        <f t="shared" si="2"/>
        <v>66</v>
      </c>
      <c r="B72" s="112">
        <f t="shared" si="3"/>
        <v>985</v>
      </c>
      <c r="C72" s="34">
        <v>17</v>
      </c>
      <c r="D72" s="35" t="s">
        <v>285</v>
      </c>
      <c r="E72" s="41" t="s">
        <v>561</v>
      </c>
      <c r="F72" s="109"/>
    </row>
    <row r="73" spans="1:6" s="72" customFormat="1" ht="24" x14ac:dyDescent="0.2">
      <c r="A73" s="112">
        <f t="shared" si="2"/>
        <v>67</v>
      </c>
      <c r="B73" s="112">
        <f t="shared" si="3"/>
        <v>1002</v>
      </c>
      <c r="C73" s="34">
        <v>17</v>
      </c>
      <c r="D73" s="35" t="s">
        <v>285</v>
      </c>
      <c r="E73" s="41" t="s">
        <v>562</v>
      </c>
      <c r="F73" s="109"/>
    </row>
    <row r="74" spans="1:6" s="72" customFormat="1" ht="24" x14ac:dyDescent="0.2">
      <c r="A74" s="112">
        <f t="shared" si="2"/>
        <v>68</v>
      </c>
      <c r="B74" s="112">
        <f t="shared" si="3"/>
        <v>1019</v>
      </c>
      <c r="C74" s="34">
        <v>17</v>
      </c>
      <c r="D74" s="35" t="s">
        <v>285</v>
      </c>
      <c r="E74" s="41" t="s">
        <v>563</v>
      </c>
      <c r="F74" s="109"/>
    </row>
    <row r="75" spans="1:6" s="72" customFormat="1" ht="24" x14ac:dyDescent="0.2">
      <c r="A75" s="112">
        <f t="shared" si="2"/>
        <v>69</v>
      </c>
      <c r="B75" s="112">
        <f t="shared" si="3"/>
        <v>1036</v>
      </c>
      <c r="C75" s="34">
        <v>17</v>
      </c>
      <c r="D75" s="35" t="s">
        <v>285</v>
      </c>
      <c r="E75" s="41" t="s">
        <v>564</v>
      </c>
      <c r="F75" s="109"/>
    </row>
    <row r="76" spans="1:6" s="72" customFormat="1" ht="24" x14ac:dyDescent="0.2">
      <c r="A76" s="112">
        <f t="shared" si="2"/>
        <v>70</v>
      </c>
      <c r="B76" s="112">
        <f t="shared" si="3"/>
        <v>1053</v>
      </c>
      <c r="C76" s="34">
        <v>17</v>
      </c>
      <c r="D76" s="35" t="s">
        <v>285</v>
      </c>
      <c r="E76" s="41" t="s">
        <v>565</v>
      </c>
      <c r="F76" s="109"/>
    </row>
    <row r="77" spans="1:6" s="72" customFormat="1" ht="24" x14ac:dyDescent="0.2">
      <c r="A77" s="112">
        <f t="shared" si="2"/>
        <v>71</v>
      </c>
      <c r="B77" s="112">
        <f t="shared" si="3"/>
        <v>1070</v>
      </c>
      <c r="C77" s="34">
        <v>17</v>
      </c>
      <c r="D77" s="35" t="s">
        <v>285</v>
      </c>
      <c r="E77" s="41" t="s">
        <v>566</v>
      </c>
      <c r="F77" s="109"/>
    </row>
    <row r="78" spans="1:6" s="72" customFormat="1" ht="24" x14ac:dyDescent="0.2">
      <c r="A78" s="112">
        <f t="shared" ref="A78:A118" si="4">A77+1</f>
        <v>72</v>
      </c>
      <c r="B78" s="112">
        <f t="shared" ref="B78:B118" si="5">B77+C77</f>
        <v>1087</v>
      </c>
      <c r="C78" s="34">
        <v>17</v>
      </c>
      <c r="D78" s="35" t="s">
        <v>285</v>
      </c>
      <c r="E78" s="41" t="s">
        <v>567</v>
      </c>
      <c r="F78" s="109"/>
    </row>
    <row r="79" spans="1:6" s="72" customFormat="1" ht="24" x14ac:dyDescent="0.2">
      <c r="A79" s="112">
        <f t="shared" si="4"/>
        <v>73</v>
      </c>
      <c r="B79" s="112">
        <f t="shared" si="5"/>
        <v>1104</v>
      </c>
      <c r="C79" s="34">
        <v>17</v>
      </c>
      <c r="D79" s="35" t="s">
        <v>285</v>
      </c>
      <c r="E79" s="41" t="s">
        <v>568</v>
      </c>
      <c r="F79" s="109"/>
    </row>
    <row r="80" spans="1:6" s="72" customFormat="1" ht="24" x14ac:dyDescent="0.2">
      <c r="A80" s="112">
        <f t="shared" si="4"/>
        <v>74</v>
      </c>
      <c r="B80" s="112">
        <f t="shared" si="5"/>
        <v>1121</v>
      </c>
      <c r="C80" s="34">
        <v>17</v>
      </c>
      <c r="D80" s="35" t="s">
        <v>285</v>
      </c>
      <c r="E80" s="41" t="s">
        <v>569</v>
      </c>
      <c r="F80" s="109"/>
    </row>
    <row r="81" spans="1:6" s="72" customFormat="1" ht="24" x14ac:dyDescent="0.2">
      <c r="A81" s="112">
        <f t="shared" si="4"/>
        <v>75</v>
      </c>
      <c r="B81" s="112">
        <f t="shared" si="5"/>
        <v>1138</v>
      </c>
      <c r="C81" s="34">
        <v>17</v>
      </c>
      <c r="D81" s="35" t="s">
        <v>285</v>
      </c>
      <c r="E81" s="41" t="s">
        <v>570</v>
      </c>
      <c r="F81" s="109"/>
    </row>
    <row r="82" spans="1:6" s="72" customFormat="1" ht="24" x14ac:dyDescent="0.2">
      <c r="A82" s="112">
        <f t="shared" si="4"/>
        <v>76</v>
      </c>
      <c r="B82" s="112">
        <f t="shared" si="5"/>
        <v>1155</v>
      </c>
      <c r="C82" s="34">
        <v>17</v>
      </c>
      <c r="D82" s="35" t="s">
        <v>285</v>
      </c>
      <c r="E82" s="41" t="s">
        <v>571</v>
      </c>
      <c r="F82" s="109"/>
    </row>
    <row r="83" spans="1:6" s="72" customFormat="1" ht="24" x14ac:dyDescent="0.2">
      <c r="A83" s="112">
        <f t="shared" si="4"/>
        <v>77</v>
      </c>
      <c r="B83" s="112">
        <f t="shared" si="5"/>
        <v>1172</v>
      </c>
      <c r="C83" s="34">
        <v>17</v>
      </c>
      <c r="D83" s="35" t="s">
        <v>285</v>
      </c>
      <c r="E83" s="41" t="s">
        <v>572</v>
      </c>
      <c r="F83" s="109"/>
    </row>
    <row r="84" spans="1:6" s="72" customFormat="1" ht="24" x14ac:dyDescent="0.2">
      <c r="A84" s="112">
        <f t="shared" si="4"/>
        <v>78</v>
      </c>
      <c r="B84" s="112">
        <f t="shared" si="5"/>
        <v>1189</v>
      </c>
      <c r="C84" s="34">
        <v>17</v>
      </c>
      <c r="D84" s="35" t="s">
        <v>285</v>
      </c>
      <c r="E84" s="41" t="s">
        <v>573</v>
      </c>
      <c r="F84" s="109"/>
    </row>
    <row r="85" spans="1:6" s="72" customFormat="1" ht="24" x14ac:dyDescent="0.2">
      <c r="A85" s="112">
        <f t="shared" si="4"/>
        <v>79</v>
      </c>
      <c r="B85" s="112">
        <f t="shared" si="5"/>
        <v>1206</v>
      </c>
      <c r="C85" s="34">
        <v>17</v>
      </c>
      <c r="D85" s="35" t="s">
        <v>285</v>
      </c>
      <c r="E85" s="41" t="s">
        <v>574</v>
      </c>
      <c r="F85" s="109"/>
    </row>
    <row r="86" spans="1:6" s="72" customFormat="1" ht="24" x14ac:dyDescent="0.2">
      <c r="A86" s="112">
        <f t="shared" si="4"/>
        <v>80</v>
      </c>
      <c r="B86" s="112">
        <f t="shared" si="5"/>
        <v>1223</v>
      </c>
      <c r="C86" s="34">
        <v>17</v>
      </c>
      <c r="D86" s="35" t="s">
        <v>285</v>
      </c>
      <c r="E86" s="41" t="s">
        <v>575</v>
      </c>
      <c r="F86" s="109"/>
    </row>
    <row r="87" spans="1:6" s="72" customFormat="1" ht="24" x14ac:dyDescent="0.2">
      <c r="A87" s="112">
        <f t="shared" si="4"/>
        <v>81</v>
      </c>
      <c r="B87" s="112">
        <f t="shared" si="5"/>
        <v>1240</v>
      </c>
      <c r="C87" s="34">
        <v>17</v>
      </c>
      <c r="D87" s="35" t="s">
        <v>285</v>
      </c>
      <c r="E87" s="41" t="s">
        <v>576</v>
      </c>
      <c r="F87" s="109"/>
    </row>
    <row r="88" spans="1:6" s="72" customFormat="1" ht="24" x14ac:dyDescent="0.2">
      <c r="A88" s="112">
        <f t="shared" si="4"/>
        <v>82</v>
      </c>
      <c r="B88" s="112">
        <f t="shared" si="5"/>
        <v>1257</v>
      </c>
      <c r="C88" s="34">
        <v>17</v>
      </c>
      <c r="D88" s="35" t="s">
        <v>285</v>
      </c>
      <c r="E88" s="41" t="s">
        <v>577</v>
      </c>
      <c r="F88" s="109"/>
    </row>
    <row r="89" spans="1:6" s="72" customFormat="1" ht="24" x14ac:dyDescent="0.2">
      <c r="A89" s="112">
        <f t="shared" si="4"/>
        <v>83</v>
      </c>
      <c r="B89" s="112">
        <f t="shared" si="5"/>
        <v>1274</v>
      </c>
      <c r="C89" s="34">
        <v>17</v>
      </c>
      <c r="D89" s="35" t="s">
        <v>285</v>
      </c>
      <c r="E89" s="41" t="s">
        <v>578</v>
      </c>
      <c r="F89" s="109"/>
    </row>
    <row r="90" spans="1:6" s="72" customFormat="1" ht="24" x14ac:dyDescent="0.2">
      <c r="A90" s="112">
        <f t="shared" si="4"/>
        <v>84</v>
      </c>
      <c r="B90" s="112">
        <f t="shared" si="5"/>
        <v>1291</v>
      </c>
      <c r="C90" s="34">
        <v>17</v>
      </c>
      <c r="D90" s="35" t="s">
        <v>285</v>
      </c>
      <c r="E90" s="41" t="s">
        <v>579</v>
      </c>
      <c r="F90" s="109"/>
    </row>
    <row r="91" spans="1:6" s="72" customFormat="1" ht="24" x14ac:dyDescent="0.2">
      <c r="A91" s="112">
        <f t="shared" si="4"/>
        <v>85</v>
      </c>
      <c r="B91" s="112">
        <f t="shared" si="5"/>
        <v>1308</v>
      </c>
      <c r="C91" s="34">
        <v>17</v>
      </c>
      <c r="D91" s="35" t="s">
        <v>285</v>
      </c>
      <c r="E91" s="41" t="s">
        <v>580</v>
      </c>
      <c r="F91" s="109"/>
    </row>
    <row r="92" spans="1:6" s="72" customFormat="1" ht="24" x14ac:dyDescent="0.2">
      <c r="A92" s="112">
        <f t="shared" si="4"/>
        <v>86</v>
      </c>
      <c r="B92" s="112">
        <f t="shared" si="5"/>
        <v>1325</v>
      </c>
      <c r="C92" s="34">
        <v>17</v>
      </c>
      <c r="D92" s="35" t="s">
        <v>285</v>
      </c>
      <c r="E92" s="41" t="s">
        <v>581</v>
      </c>
      <c r="F92" s="109"/>
    </row>
    <row r="93" spans="1:6" s="72" customFormat="1" x14ac:dyDescent="0.2">
      <c r="A93" s="112">
        <f t="shared" si="4"/>
        <v>87</v>
      </c>
      <c r="B93" s="112">
        <f t="shared" si="5"/>
        <v>1342</v>
      </c>
      <c r="C93" s="34">
        <v>17</v>
      </c>
      <c r="D93" s="35" t="s">
        <v>285</v>
      </c>
      <c r="E93" s="41" t="s">
        <v>582</v>
      </c>
      <c r="F93" s="109"/>
    </row>
    <row r="94" spans="1:6" s="72" customFormat="1" x14ac:dyDescent="0.2">
      <c r="A94" s="112">
        <f t="shared" si="4"/>
        <v>88</v>
      </c>
      <c r="B94" s="112">
        <f t="shared" si="5"/>
        <v>1359</v>
      </c>
      <c r="C94" s="34">
        <v>17</v>
      </c>
      <c r="D94" s="35" t="s">
        <v>285</v>
      </c>
      <c r="E94" s="41" t="s">
        <v>583</v>
      </c>
      <c r="F94" s="109"/>
    </row>
    <row r="95" spans="1:6" s="72" customFormat="1" ht="24" x14ac:dyDescent="0.2">
      <c r="A95" s="112">
        <f t="shared" si="4"/>
        <v>89</v>
      </c>
      <c r="B95" s="112">
        <f t="shared" si="5"/>
        <v>1376</v>
      </c>
      <c r="C95" s="34">
        <v>17</v>
      </c>
      <c r="D95" s="35" t="s">
        <v>285</v>
      </c>
      <c r="E95" s="41" t="s">
        <v>584</v>
      </c>
      <c r="F95" s="109"/>
    </row>
    <row r="96" spans="1:6" s="72" customFormat="1" ht="24" x14ac:dyDescent="0.2">
      <c r="A96" s="112">
        <f t="shared" si="4"/>
        <v>90</v>
      </c>
      <c r="B96" s="112">
        <f t="shared" si="5"/>
        <v>1393</v>
      </c>
      <c r="C96" s="34">
        <v>17</v>
      </c>
      <c r="D96" s="35" t="s">
        <v>285</v>
      </c>
      <c r="E96" s="41" t="s">
        <v>585</v>
      </c>
      <c r="F96" s="109"/>
    </row>
    <row r="97" spans="1:6" s="72" customFormat="1" ht="24" x14ac:dyDescent="0.2">
      <c r="A97" s="112">
        <f t="shared" si="4"/>
        <v>91</v>
      </c>
      <c r="B97" s="112">
        <f t="shared" si="5"/>
        <v>1410</v>
      </c>
      <c r="C97" s="34">
        <v>17</v>
      </c>
      <c r="D97" s="35" t="s">
        <v>285</v>
      </c>
      <c r="E97" s="41" t="s">
        <v>586</v>
      </c>
      <c r="F97" s="109"/>
    </row>
    <row r="98" spans="1:6" s="72" customFormat="1" ht="24" x14ac:dyDescent="0.2">
      <c r="A98" s="112">
        <f t="shared" si="4"/>
        <v>92</v>
      </c>
      <c r="B98" s="112">
        <f t="shared" si="5"/>
        <v>1427</v>
      </c>
      <c r="C98" s="34">
        <v>17</v>
      </c>
      <c r="D98" s="35" t="s">
        <v>285</v>
      </c>
      <c r="E98" s="41" t="s">
        <v>587</v>
      </c>
      <c r="F98" s="109"/>
    </row>
    <row r="99" spans="1:6" s="72" customFormat="1" x14ac:dyDescent="0.2">
      <c r="A99" s="113">
        <f t="shared" si="4"/>
        <v>93</v>
      </c>
      <c r="B99" s="113">
        <f t="shared" si="5"/>
        <v>1444</v>
      </c>
      <c r="C99" s="34">
        <v>17</v>
      </c>
      <c r="D99" s="35" t="s">
        <v>285</v>
      </c>
      <c r="E99" s="41" t="s">
        <v>588</v>
      </c>
      <c r="F99" s="36"/>
    </row>
    <row r="100" spans="1:6" s="72" customFormat="1" x14ac:dyDescent="0.2">
      <c r="A100" s="113">
        <f t="shared" si="4"/>
        <v>94</v>
      </c>
      <c r="B100" s="113">
        <f t="shared" si="5"/>
        <v>1461</v>
      </c>
      <c r="C100" s="34">
        <v>17</v>
      </c>
      <c r="D100" s="35" t="s">
        <v>285</v>
      </c>
      <c r="E100" s="41" t="s">
        <v>589</v>
      </c>
      <c r="F100" s="36"/>
    </row>
    <row r="101" spans="1:6" s="72" customFormat="1" ht="24" x14ac:dyDescent="0.2">
      <c r="A101" s="113">
        <f t="shared" si="4"/>
        <v>95</v>
      </c>
      <c r="B101" s="113">
        <f t="shared" si="5"/>
        <v>1478</v>
      </c>
      <c r="C101" s="34">
        <v>17</v>
      </c>
      <c r="D101" s="35" t="s">
        <v>285</v>
      </c>
      <c r="E101" s="41" t="s">
        <v>590</v>
      </c>
      <c r="F101" s="36"/>
    </row>
    <row r="102" spans="1:6" s="72" customFormat="1" ht="24" x14ac:dyDescent="0.2">
      <c r="A102" s="113">
        <f t="shared" si="4"/>
        <v>96</v>
      </c>
      <c r="B102" s="113">
        <f t="shared" si="5"/>
        <v>1495</v>
      </c>
      <c r="C102" s="34">
        <v>17</v>
      </c>
      <c r="D102" s="35" t="s">
        <v>285</v>
      </c>
      <c r="E102" s="41" t="s">
        <v>591</v>
      </c>
      <c r="F102" s="36"/>
    </row>
    <row r="103" spans="1:6" s="72" customFormat="1" ht="24" x14ac:dyDescent="0.2">
      <c r="A103" s="113">
        <f t="shared" si="4"/>
        <v>97</v>
      </c>
      <c r="B103" s="113">
        <f t="shared" si="5"/>
        <v>1512</v>
      </c>
      <c r="C103" s="34">
        <v>17</v>
      </c>
      <c r="D103" s="35" t="s">
        <v>285</v>
      </c>
      <c r="E103" s="41" t="s">
        <v>592</v>
      </c>
      <c r="F103" s="36"/>
    </row>
    <row r="104" spans="1:6" s="72" customFormat="1" ht="24" x14ac:dyDescent="0.2">
      <c r="A104" s="113">
        <f t="shared" si="4"/>
        <v>98</v>
      </c>
      <c r="B104" s="113">
        <f t="shared" si="5"/>
        <v>1529</v>
      </c>
      <c r="C104" s="34">
        <v>17</v>
      </c>
      <c r="D104" s="35" t="s">
        <v>285</v>
      </c>
      <c r="E104" s="41" t="s">
        <v>593</v>
      </c>
      <c r="F104" s="36"/>
    </row>
    <row r="105" spans="1:6" s="72" customFormat="1" x14ac:dyDescent="0.2">
      <c r="A105" s="113">
        <f t="shared" si="4"/>
        <v>99</v>
      </c>
      <c r="B105" s="113">
        <f t="shared" si="5"/>
        <v>1546</v>
      </c>
      <c r="C105" s="34">
        <v>17</v>
      </c>
      <c r="D105" s="35" t="s">
        <v>285</v>
      </c>
      <c r="E105" s="41" t="s">
        <v>594</v>
      </c>
      <c r="F105" s="36"/>
    </row>
    <row r="106" spans="1:6" s="72" customFormat="1" x14ac:dyDescent="0.2">
      <c r="A106" s="113">
        <f t="shared" si="4"/>
        <v>100</v>
      </c>
      <c r="B106" s="113">
        <f t="shared" si="5"/>
        <v>1563</v>
      </c>
      <c r="C106" s="34">
        <v>17</v>
      </c>
      <c r="D106" s="35" t="s">
        <v>285</v>
      </c>
      <c r="E106" s="41" t="s">
        <v>595</v>
      </c>
      <c r="F106" s="36"/>
    </row>
    <row r="107" spans="1:6" s="72" customFormat="1" x14ac:dyDescent="0.2">
      <c r="A107" s="113">
        <f t="shared" si="4"/>
        <v>101</v>
      </c>
      <c r="B107" s="113">
        <f t="shared" si="5"/>
        <v>1580</v>
      </c>
      <c r="C107" s="34">
        <v>17</v>
      </c>
      <c r="D107" s="35" t="s">
        <v>285</v>
      </c>
      <c r="E107" s="41" t="s">
        <v>596</v>
      </c>
      <c r="F107" s="36"/>
    </row>
    <row r="108" spans="1:6" s="72" customFormat="1" x14ac:dyDescent="0.2">
      <c r="A108" s="113">
        <f t="shared" si="4"/>
        <v>102</v>
      </c>
      <c r="B108" s="113">
        <f t="shared" si="5"/>
        <v>1597</v>
      </c>
      <c r="C108" s="34">
        <v>17</v>
      </c>
      <c r="D108" s="35" t="s">
        <v>285</v>
      </c>
      <c r="E108" s="41" t="s">
        <v>597</v>
      </c>
      <c r="F108" s="36"/>
    </row>
    <row r="109" spans="1:6" s="72" customFormat="1" x14ac:dyDescent="0.2">
      <c r="A109" s="113">
        <f t="shared" si="4"/>
        <v>103</v>
      </c>
      <c r="B109" s="113">
        <f t="shared" si="5"/>
        <v>1614</v>
      </c>
      <c r="C109" s="34">
        <v>17</v>
      </c>
      <c r="D109" s="35" t="s">
        <v>285</v>
      </c>
      <c r="E109" s="41" t="s">
        <v>598</v>
      </c>
      <c r="F109" s="36"/>
    </row>
    <row r="110" spans="1:6" s="72" customFormat="1" x14ac:dyDescent="0.2">
      <c r="A110" s="113">
        <f t="shared" si="4"/>
        <v>104</v>
      </c>
      <c r="B110" s="113">
        <f t="shared" si="5"/>
        <v>1631</v>
      </c>
      <c r="C110" s="34">
        <v>17</v>
      </c>
      <c r="D110" s="35" t="s">
        <v>285</v>
      </c>
      <c r="E110" s="41" t="s">
        <v>599</v>
      </c>
      <c r="F110" s="36"/>
    </row>
    <row r="111" spans="1:6" s="72" customFormat="1" x14ac:dyDescent="0.2">
      <c r="A111" s="113">
        <f t="shared" si="4"/>
        <v>105</v>
      </c>
      <c r="B111" s="113">
        <f t="shared" si="5"/>
        <v>1648</v>
      </c>
      <c r="C111" s="34">
        <v>17</v>
      </c>
      <c r="D111" s="35" t="s">
        <v>285</v>
      </c>
      <c r="E111" s="41" t="s">
        <v>600</v>
      </c>
      <c r="F111" s="36"/>
    </row>
    <row r="112" spans="1:6" s="72" customFormat="1" x14ac:dyDescent="0.2">
      <c r="A112" s="112">
        <f t="shared" si="4"/>
        <v>106</v>
      </c>
      <c r="B112" s="112">
        <f t="shared" si="5"/>
        <v>1665</v>
      </c>
      <c r="C112" s="34">
        <v>17</v>
      </c>
      <c r="D112" s="35" t="s">
        <v>285</v>
      </c>
      <c r="E112" s="41" t="s">
        <v>601</v>
      </c>
      <c r="F112" s="109"/>
    </row>
    <row r="113" spans="1:6" s="72" customFormat="1" x14ac:dyDescent="0.2">
      <c r="A113" s="112">
        <f t="shared" si="4"/>
        <v>107</v>
      </c>
      <c r="B113" s="112">
        <f t="shared" si="5"/>
        <v>1682</v>
      </c>
      <c r="C113" s="34">
        <v>17</v>
      </c>
      <c r="D113" s="35" t="s">
        <v>285</v>
      </c>
      <c r="E113" s="41" t="s">
        <v>602</v>
      </c>
      <c r="F113" s="109"/>
    </row>
    <row r="114" spans="1:6" s="72" customFormat="1" x14ac:dyDescent="0.2">
      <c r="A114" s="112">
        <f t="shared" si="4"/>
        <v>108</v>
      </c>
      <c r="B114" s="112">
        <f t="shared" si="5"/>
        <v>1699</v>
      </c>
      <c r="C114" s="34">
        <v>17</v>
      </c>
      <c r="D114" s="35" t="s">
        <v>285</v>
      </c>
      <c r="E114" s="41" t="s">
        <v>603</v>
      </c>
      <c r="F114" s="109"/>
    </row>
    <row r="115" spans="1:6" s="72" customFormat="1" x14ac:dyDescent="0.2">
      <c r="A115" s="112">
        <f t="shared" si="4"/>
        <v>109</v>
      </c>
      <c r="B115" s="112">
        <f t="shared" si="5"/>
        <v>1716</v>
      </c>
      <c r="C115" s="34">
        <v>17</v>
      </c>
      <c r="D115" s="35" t="s">
        <v>285</v>
      </c>
      <c r="E115" s="41" t="s">
        <v>604</v>
      </c>
      <c r="F115" s="109"/>
    </row>
    <row r="116" spans="1:6" s="72" customFormat="1" x14ac:dyDescent="0.2">
      <c r="A116" s="112">
        <f t="shared" si="4"/>
        <v>110</v>
      </c>
      <c r="B116" s="112">
        <f t="shared" si="5"/>
        <v>1733</v>
      </c>
      <c r="C116" s="34">
        <v>17</v>
      </c>
      <c r="D116" s="35" t="s">
        <v>285</v>
      </c>
      <c r="E116" s="41" t="s">
        <v>605</v>
      </c>
      <c r="F116" s="109"/>
    </row>
    <row r="117" spans="1:6" s="72" customFormat="1" ht="12.75" thickBot="1" x14ac:dyDescent="0.25">
      <c r="A117" s="114">
        <f t="shared" si="4"/>
        <v>111</v>
      </c>
      <c r="B117" s="114">
        <f t="shared" si="5"/>
        <v>1750</v>
      </c>
      <c r="C117" s="78">
        <v>150</v>
      </c>
      <c r="D117" s="79" t="s">
        <v>9</v>
      </c>
      <c r="E117" s="29" t="s">
        <v>50</v>
      </c>
      <c r="F117" s="47" t="s">
        <v>25</v>
      </c>
    </row>
    <row r="118" spans="1:6" s="72" customFormat="1" ht="13.5" thickTop="1" thickBot="1" x14ac:dyDescent="0.25">
      <c r="A118" s="114">
        <f t="shared" si="4"/>
        <v>112</v>
      </c>
      <c r="B118" s="114">
        <f t="shared" si="5"/>
        <v>1900</v>
      </c>
      <c r="C118" s="115">
        <v>12</v>
      </c>
      <c r="D118" s="116" t="s">
        <v>9</v>
      </c>
      <c r="E118" s="117" t="s">
        <v>323</v>
      </c>
      <c r="F118" s="118" t="s">
        <v>606</v>
      </c>
    </row>
    <row r="119" spans="1:6" s="64" customFormat="1" ht="12.75" thickTop="1" x14ac:dyDescent="0.2">
      <c r="A119" s="119" t="s">
        <v>607</v>
      </c>
      <c r="B119" s="119"/>
      <c r="C119" s="84">
        <f>B118+C118-1</f>
        <v>1911</v>
      </c>
      <c r="D119" s="119"/>
      <c r="E119" s="120"/>
      <c r="F119"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F245"/>
  <sheetViews>
    <sheetView topLeftCell="A164" zoomScaleNormal="100" workbookViewId="0">
      <selection activeCell="E176" sqref="E176"/>
    </sheetView>
  </sheetViews>
  <sheetFormatPr baseColWidth="10" defaultRowHeight="12" x14ac:dyDescent="0.2"/>
  <cols>
    <col min="5" max="5" width="91" customWidth="1"/>
    <col min="6" max="6" width="12.855468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7793</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6840</v>
      </c>
    </row>
    <row r="10" spans="1:6" x14ac:dyDescent="0.2">
      <c r="A10" s="430">
        <f t="shared" si="0"/>
        <v>4</v>
      </c>
      <c r="B10" s="430">
        <f>B9+C9</f>
        <v>8</v>
      </c>
      <c r="C10" s="430">
        <v>1</v>
      </c>
      <c r="D10" s="444" t="s">
        <v>9</v>
      </c>
      <c r="E10" s="500" t="s">
        <v>16</v>
      </c>
      <c r="F10" s="10" t="s">
        <v>327</v>
      </c>
    </row>
    <row r="11" spans="1:6" x14ac:dyDescent="0.2">
      <c r="A11" s="430">
        <f t="shared" si="0"/>
        <v>5</v>
      </c>
      <c r="B11" s="430">
        <v>9</v>
      </c>
      <c r="C11" s="430">
        <v>2</v>
      </c>
      <c r="D11" s="444" t="s">
        <v>12</v>
      </c>
      <c r="E11" s="500" t="s">
        <v>17</v>
      </c>
      <c r="F11" s="10" t="s">
        <v>3999</v>
      </c>
    </row>
    <row r="12" spans="1:6" x14ac:dyDescent="0.2">
      <c r="A12" s="430">
        <f t="shared" si="0"/>
        <v>6</v>
      </c>
      <c r="B12" s="430">
        <f>C11+B11</f>
        <v>11</v>
      </c>
      <c r="C12" s="430">
        <v>1</v>
      </c>
      <c r="D12" s="444" t="s">
        <v>9</v>
      </c>
      <c r="E12" s="500" t="s">
        <v>1810</v>
      </c>
      <c r="F12" s="9" t="s">
        <v>20</v>
      </c>
    </row>
    <row r="13" spans="1:6" x14ac:dyDescent="0.2">
      <c r="A13" s="430">
        <f t="shared" si="0"/>
        <v>7</v>
      </c>
      <c r="B13" s="430">
        <f>C12+B12</f>
        <v>12</v>
      </c>
      <c r="C13" s="430">
        <v>1</v>
      </c>
      <c r="D13" s="444" t="s">
        <v>9</v>
      </c>
      <c r="E13" s="500" t="s">
        <v>3330</v>
      </c>
      <c r="F13" s="9" t="s">
        <v>22</v>
      </c>
    </row>
    <row r="14" spans="1:6" x14ac:dyDescent="0.2">
      <c r="A14" s="430">
        <f t="shared" si="0"/>
        <v>8</v>
      </c>
      <c r="B14" s="430">
        <f>C13+B13</f>
        <v>13</v>
      </c>
      <c r="C14" s="430">
        <v>3</v>
      </c>
      <c r="D14" s="444" t="s">
        <v>12</v>
      </c>
      <c r="E14" s="500" t="s">
        <v>23</v>
      </c>
      <c r="F14" s="9"/>
    </row>
    <row r="15" spans="1:6" x14ac:dyDescent="0.2">
      <c r="A15" s="430">
        <f t="shared" si="0"/>
        <v>9</v>
      </c>
      <c r="B15" s="430">
        <f t="shared" ref="B15:B78" si="1">C14+B14</f>
        <v>16</v>
      </c>
      <c r="C15" s="430">
        <v>9</v>
      </c>
      <c r="D15" s="444" t="s">
        <v>9</v>
      </c>
      <c r="E15" s="500" t="s">
        <v>4276</v>
      </c>
      <c r="F15" s="9"/>
    </row>
    <row r="16" spans="1:6" x14ac:dyDescent="0.2">
      <c r="A16" s="430">
        <f t="shared" si="0"/>
        <v>10</v>
      </c>
      <c r="B16" s="430">
        <f t="shared" si="1"/>
        <v>25</v>
      </c>
      <c r="C16" s="430">
        <v>8</v>
      </c>
      <c r="D16" s="444" t="s">
        <v>12</v>
      </c>
      <c r="E16" s="500" t="s">
        <v>4620</v>
      </c>
      <c r="F16" s="9"/>
    </row>
    <row r="17" spans="1:6" ht="24" x14ac:dyDescent="0.2">
      <c r="A17" s="430">
        <f t="shared" si="0"/>
        <v>11</v>
      </c>
      <c r="B17" s="430">
        <f t="shared" si="1"/>
        <v>33</v>
      </c>
      <c r="C17" s="430">
        <v>17</v>
      </c>
      <c r="D17" s="444" t="s">
        <v>12</v>
      </c>
      <c r="E17" s="489" t="s">
        <v>7847</v>
      </c>
      <c r="F17" s="9"/>
    </row>
    <row r="18" spans="1:6" ht="24" x14ac:dyDescent="0.2">
      <c r="A18" s="430">
        <f t="shared" si="0"/>
        <v>12</v>
      </c>
      <c r="B18" s="430">
        <f t="shared" si="1"/>
        <v>50</v>
      </c>
      <c r="C18" s="430">
        <v>17</v>
      </c>
      <c r="D18" s="444" t="s">
        <v>12</v>
      </c>
      <c r="E18" s="489" t="s">
        <v>7848</v>
      </c>
      <c r="F18" s="9"/>
    </row>
    <row r="19" spans="1:6" ht="24" x14ac:dyDescent="0.2">
      <c r="A19" s="363">
        <f t="shared" si="0"/>
        <v>13</v>
      </c>
      <c r="B19" s="363">
        <f t="shared" si="1"/>
        <v>67</v>
      </c>
      <c r="C19" s="430">
        <v>17</v>
      </c>
      <c r="D19" s="444" t="s">
        <v>12</v>
      </c>
      <c r="E19" s="489" t="s">
        <v>7849</v>
      </c>
      <c r="F19" s="9"/>
    </row>
    <row r="20" spans="1:6" ht="24" x14ac:dyDescent="0.2">
      <c r="A20" s="363">
        <f t="shared" si="0"/>
        <v>14</v>
      </c>
      <c r="B20" s="363">
        <f t="shared" si="1"/>
        <v>84</v>
      </c>
      <c r="C20" s="430">
        <v>17</v>
      </c>
      <c r="D20" s="444" t="s">
        <v>12</v>
      </c>
      <c r="E20" s="489" t="s">
        <v>7850</v>
      </c>
      <c r="F20" s="9"/>
    </row>
    <row r="21" spans="1:6" ht="24" x14ac:dyDescent="0.2">
      <c r="A21" s="363">
        <f t="shared" si="0"/>
        <v>15</v>
      </c>
      <c r="B21" s="363">
        <f t="shared" si="1"/>
        <v>101</v>
      </c>
      <c r="C21" s="430">
        <v>17</v>
      </c>
      <c r="D21" s="444" t="s">
        <v>12</v>
      </c>
      <c r="E21" s="489" t="s">
        <v>7851</v>
      </c>
      <c r="F21" s="9"/>
    </row>
    <row r="22" spans="1:6" ht="24" x14ac:dyDescent="0.2">
      <c r="A22" s="363">
        <f t="shared" si="0"/>
        <v>16</v>
      </c>
      <c r="B22" s="363">
        <f t="shared" si="1"/>
        <v>118</v>
      </c>
      <c r="C22" s="430">
        <v>17</v>
      </c>
      <c r="D22" s="444" t="s">
        <v>12</v>
      </c>
      <c r="E22" s="489" t="s">
        <v>7852</v>
      </c>
      <c r="F22" s="9"/>
    </row>
    <row r="23" spans="1:6" ht="24" x14ac:dyDescent="0.2">
      <c r="A23" s="363">
        <f t="shared" si="0"/>
        <v>17</v>
      </c>
      <c r="B23" s="363">
        <f t="shared" si="1"/>
        <v>135</v>
      </c>
      <c r="C23" s="430">
        <v>17</v>
      </c>
      <c r="D23" s="444" t="s">
        <v>12</v>
      </c>
      <c r="E23" s="489" t="s">
        <v>7853</v>
      </c>
      <c r="F23" s="9"/>
    </row>
    <row r="24" spans="1:6" ht="24" x14ac:dyDescent="0.2">
      <c r="A24" s="363">
        <f t="shared" si="0"/>
        <v>18</v>
      </c>
      <c r="B24" s="363">
        <f t="shared" si="1"/>
        <v>152</v>
      </c>
      <c r="C24" s="430">
        <v>17</v>
      </c>
      <c r="D24" s="444" t="s">
        <v>12</v>
      </c>
      <c r="E24" s="489" t="s">
        <v>7854</v>
      </c>
      <c r="F24" s="9"/>
    </row>
    <row r="25" spans="1:6" ht="24" x14ac:dyDescent="0.2">
      <c r="A25" s="363">
        <f t="shared" si="0"/>
        <v>19</v>
      </c>
      <c r="B25" s="363">
        <f t="shared" si="1"/>
        <v>169</v>
      </c>
      <c r="C25" s="430">
        <v>17</v>
      </c>
      <c r="D25" s="444" t="s">
        <v>12</v>
      </c>
      <c r="E25" s="489" t="s">
        <v>7855</v>
      </c>
      <c r="F25" s="9"/>
    </row>
    <row r="26" spans="1:6" ht="24" x14ac:dyDescent="0.2">
      <c r="A26" s="363">
        <f t="shared" si="0"/>
        <v>20</v>
      </c>
      <c r="B26" s="363">
        <f t="shared" si="1"/>
        <v>186</v>
      </c>
      <c r="C26" s="430">
        <v>17</v>
      </c>
      <c r="D26" s="444" t="s">
        <v>12</v>
      </c>
      <c r="E26" s="489" t="s">
        <v>7856</v>
      </c>
      <c r="F26" s="9"/>
    </row>
    <row r="27" spans="1:6" ht="24" x14ac:dyDescent="0.2">
      <c r="A27" s="363">
        <f t="shared" si="0"/>
        <v>21</v>
      </c>
      <c r="B27" s="363">
        <f t="shared" si="1"/>
        <v>203</v>
      </c>
      <c r="C27" s="430">
        <v>17</v>
      </c>
      <c r="D27" s="444" t="s">
        <v>12</v>
      </c>
      <c r="E27" s="489" t="s">
        <v>7857</v>
      </c>
      <c r="F27" s="9"/>
    </row>
    <row r="28" spans="1:6" ht="24" x14ac:dyDescent="0.2">
      <c r="A28" s="363">
        <f t="shared" si="0"/>
        <v>22</v>
      </c>
      <c r="B28" s="363">
        <f t="shared" si="1"/>
        <v>220</v>
      </c>
      <c r="C28" s="430">
        <v>17</v>
      </c>
      <c r="D28" s="444" t="s">
        <v>12</v>
      </c>
      <c r="E28" s="489" t="s">
        <v>7858</v>
      </c>
      <c r="F28" s="9"/>
    </row>
    <row r="29" spans="1:6" ht="24" x14ac:dyDescent="0.2">
      <c r="A29" s="363">
        <f t="shared" si="0"/>
        <v>23</v>
      </c>
      <c r="B29" s="363">
        <f t="shared" si="1"/>
        <v>237</v>
      </c>
      <c r="C29" s="430">
        <v>17</v>
      </c>
      <c r="D29" s="444" t="s">
        <v>12</v>
      </c>
      <c r="E29" s="489" t="s">
        <v>7859</v>
      </c>
      <c r="F29" s="9"/>
    </row>
    <row r="30" spans="1:6" ht="24" x14ac:dyDescent="0.2">
      <c r="A30" s="363">
        <f t="shared" si="0"/>
        <v>24</v>
      </c>
      <c r="B30" s="363">
        <f t="shared" si="1"/>
        <v>254</v>
      </c>
      <c r="C30" s="430">
        <v>17</v>
      </c>
      <c r="D30" s="444" t="s">
        <v>12</v>
      </c>
      <c r="E30" s="489" t="s">
        <v>7860</v>
      </c>
      <c r="F30" s="9"/>
    </row>
    <row r="31" spans="1:6" ht="24" x14ac:dyDescent="0.2">
      <c r="A31" s="363">
        <f t="shared" si="0"/>
        <v>25</v>
      </c>
      <c r="B31" s="363">
        <f t="shared" si="1"/>
        <v>271</v>
      </c>
      <c r="C31" s="430">
        <v>17</v>
      </c>
      <c r="D31" s="444" t="s">
        <v>12</v>
      </c>
      <c r="E31" s="489" t="s">
        <v>7861</v>
      </c>
      <c r="F31" s="9"/>
    </row>
    <row r="32" spans="1:6" ht="24" x14ac:dyDescent="0.2">
      <c r="A32" s="363">
        <f t="shared" si="0"/>
        <v>26</v>
      </c>
      <c r="B32" s="363">
        <f t="shared" si="1"/>
        <v>288</v>
      </c>
      <c r="C32" s="430">
        <v>17</v>
      </c>
      <c r="D32" s="444" t="s">
        <v>12</v>
      </c>
      <c r="E32" s="489" t="s">
        <v>7862</v>
      </c>
      <c r="F32" s="9"/>
    </row>
    <row r="33" spans="1:6" ht="24" x14ac:dyDescent="0.2">
      <c r="A33" s="363">
        <f t="shared" si="0"/>
        <v>27</v>
      </c>
      <c r="B33" s="363">
        <f t="shared" si="1"/>
        <v>305</v>
      </c>
      <c r="C33" s="430">
        <v>17</v>
      </c>
      <c r="D33" s="444" t="s">
        <v>12</v>
      </c>
      <c r="E33" s="489" t="s">
        <v>7863</v>
      </c>
      <c r="F33" s="9"/>
    </row>
    <row r="34" spans="1:6" ht="24" x14ac:dyDescent="0.2">
      <c r="A34" s="363">
        <f t="shared" si="0"/>
        <v>28</v>
      </c>
      <c r="B34" s="363">
        <f t="shared" si="1"/>
        <v>322</v>
      </c>
      <c r="C34" s="430">
        <v>17</v>
      </c>
      <c r="D34" s="444" t="s">
        <v>12</v>
      </c>
      <c r="E34" s="489" t="s">
        <v>7864</v>
      </c>
      <c r="F34" s="9"/>
    </row>
    <row r="35" spans="1:6" ht="24" x14ac:dyDescent="0.2">
      <c r="A35" s="363">
        <f t="shared" si="0"/>
        <v>29</v>
      </c>
      <c r="B35" s="363">
        <f t="shared" si="1"/>
        <v>339</v>
      </c>
      <c r="C35" s="430">
        <v>17</v>
      </c>
      <c r="D35" s="444" t="s">
        <v>12</v>
      </c>
      <c r="E35" s="489" t="s">
        <v>7865</v>
      </c>
      <c r="F35" s="9"/>
    </row>
    <row r="36" spans="1:6" ht="24" x14ac:dyDescent="0.2">
      <c r="A36" s="363">
        <f t="shared" si="0"/>
        <v>30</v>
      </c>
      <c r="B36" s="363">
        <f t="shared" si="1"/>
        <v>356</v>
      </c>
      <c r="C36" s="430">
        <v>17</v>
      </c>
      <c r="D36" s="444" t="s">
        <v>12</v>
      </c>
      <c r="E36" s="489" t="s">
        <v>7866</v>
      </c>
      <c r="F36" s="9"/>
    </row>
    <row r="37" spans="1:6" ht="24" x14ac:dyDescent="0.2">
      <c r="A37" s="363">
        <f t="shared" si="0"/>
        <v>31</v>
      </c>
      <c r="B37" s="363">
        <f t="shared" si="1"/>
        <v>373</v>
      </c>
      <c r="C37" s="430">
        <v>17</v>
      </c>
      <c r="D37" s="444" t="s">
        <v>12</v>
      </c>
      <c r="E37" s="489" t="s">
        <v>7867</v>
      </c>
      <c r="F37" s="9"/>
    </row>
    <row r="38" spans="1:6" ht="24" x14ac:dyDescent="0.2">
      <c r="A38" s="363">
        <f t="shared" si="0"/>
        <v>32</v>
      </c>
      <c r="B38" s="363">
        <f t="shared" si="1"/>
        <v>390</v>
      </c>
      <c r="C38" s="430">
        <v>17</v>
      </c>
      <c r="D38" s="444" t="s">
        <v>12</v>
      </c>
      <c r="E38" s="489" t="s">
        <v>7868</v>
      </c>
      <c r="F38" s="9"/>
    </row>
    <row r="39" spans="1:6" ht="24" x14ac:dyDescent="0.2">
      <c r="A39" s="363">
        <f t="shared" si="0"/>
        <v>33</v>
      </c>
      <c r="B39" s="363">
        <f t="shared" si="1"/>
        <v>407</v>
      </c>
      <c r="C39" s="430">
        <v>17</v>
      </c>
      <c r="D39" s="444" t="s">
        <v>12</v>
      </c>
      <c r="E39" s="489" t="s">
        <v>7869</v>
      </c>
      <c r="F39" s="9"/>
    </row>
    <row r="40" spans="1:6" ht="24" x14ac:dyDescent="0.2">
      <c r="A40" s="363">
        <f t="shared" si="0"/>
        <v>34</v>
      </c>
      <c r="B40" s="363">
        <f t="shared" si="1"/>
        <v>424</v>
      </c>
      <c r="C40" s="430">
        <v>17</v>
      </c>
      <c r="D40" s="444" t="s">
        <v>12</v>
      </c>
      <c r="E40" s="489" t="s">
        <v>7870</v>
      </c>
      <c r="F40" s="9"/>
    </row>
    <row r="41" spans="1:6" ht="24" x14ac:dyDescent="0.2">
      <c r="A41" s="363">
        <f t="shared" si="0"/>
        <v>35</v>
      </c>
      <c r="B41" s="363">
        <f t="shared" si="1"/>
        <v>441</v>
      </c>
      <c r="C41" s="430">
        <v>17</v>
      </c>
      <c r="D41" s="444" t="s">
        <v>12</v>
      </c>
      <c r="E41" s="489" t="s">
        <v>7871</v>
      </c>
      <c r="F41" s="9"/>
    </row>
    <row r="42" spans="1:6" ht="24" x14ac:dyDescent="0.2">
      <c r="A42" s="363">
        <f t="shared" si="0"/>
        <v>36</v>
      </c>
      <c r="B42" s="363">
        <f t="shared" si="1"/>
        <v>458</v>
      </c>
      <c r="C42" s="430">
        <v>17</v>
      </c>
      <c r="D42" s="444" t="s">
        <v>12</v>
      </c>
      <c r="E42" s="489" t="s">
        <v>7872</v>
      </c>
      <c r="F42" s="9"/>
    </row>
    <row r="43" spans="1:6" ht="24" x14ac:dyDescent="0.2">
      <c r="A43" s="363">
        <f t="shared" si="0"/>
        <v>37</v>
      </c>
      <c r="B43" s="363">
        <f t="shared" si="1"/>
        <v>475</v>
      </c>
      <c r="C43" s="430">
        <v>17</v>
      </c>
      <c r="D43" s="444" t="s">
        <v>12</v>
      </c>
      <c r="E43" s="489" t="s">
        <v>7873</v>
      </c>
      <c r="F43" s="9"/>
    </row>
    <row r="44" spans="1:6" ht="24" x14ac:dyDescent="0.2">
      <c r="A44" s="363">
        <f t="shared" si="0"/>
        <v>38</v>
      </c>
      <c r="B44" s="363">
        <f t="shared" si="1"/>
        <v>492</v>
      </c>
      <c r="C44" s="430">
        <v>17</v>
      </c>
      <c r="D44" s="444" t="s">
        <v>12</v>
      </c>
      <c r="E44" s="489" t="s">
        <v>7874</v>
      </c>
      <c r="F44" s="9"/>
    </row>
    <row r="45" spans="1:6" ht="24" x14ac:dyDescent="0.2">
      <c r="A45" s="363">
        <f t="shared" si="0"/>
        <v>39</v>
      </c>
      <c r="B45" s="363">
        <f t="shared" si="1"/>
        <v>509</v>
      </c>
      <c r="C45" s="430">
        <v>17</v>
      </c>
      <c r="D45" s="444" t="s">
        <v>12</v>
      </c>
      <c r="E45" s="489" t="s">
        <v>7875</v>
      </c>
      <c r="F45" s="9"/>
    </row>
    <row r="46" spans="1:6" ht="24" x14ac:dyDescent="0.2">
      <c r="A46" s="363">
        <f t="shared" si="0"/>
        <v>40</v>
      </c>
      <c r="B46" s="363">
        <f t="shared" si="1"/>
        <v>526</v>
      </c>
      <c r="C46" s="447">
        <v>17</v>
      </c>
      <c r="D46" s="448" t="s">
        <v>12</v>
      </c>
      <c r="E46" s="489" t="s">
        <v>7876</v>
      </c>
      <c r="F46" s="292"/>
    </row>
    <row r="47" spans="1:6" ht="24" x14ac:dyDescent="0.2">
      <c r="A47" s="363">
        <f t="shared" si="0"/>
        <v>41</v>
      </c>
      <c r="B47" s="363">
        <f t="shared" si="1"/>
        <v>543</v>
      </c>
      <c r="C47" s="447">
        <v>17</v>
      </c>
      <c r="D47" s="448" t="s">
        <v>12</v>
      </c>
      <c r="E47" s="489" t="s">
        <v>7877</v>
      </c>
      <c r="F47" s="292"/>
    </row>
    <row r="48" spans="1:6" ht="24" x14ac:dyDescent="0.2">
      <c r="A48" s="363">
        <f t="shared" si="0"/>
        <v>42</v>
      </c>
      <c r="B48" s="363">
        <f t="shared" si="1"/>
        <v>560</v>
      </c>
      <c r="C48" s="447">
        <v>17</v>
      </c>
      <c r="D48" s="448" t="s">
        <v>12</v>
      </c>
      <c r="E48" s="489" t="s">
        <v>7878</v>
      </c>
      <c r="F48" s="292"/>
    </row>
    <row r="49" spans="1:6" ht="24" x14ac:dyDescent="0.2">
      <c r="A49" s="363">
        <f t="shared" si="0"/>
        <v>43</v>
      </c>
      <c r="B49" s="363">
        <f t="shared" si="1"/>
        <v>577</v>
      </c>
      <c r="C49" s="447">
        <v>17</v>
      </c>
      <c r="D49" s="448" t="s">
        <v>12</v>
      </c>
      <c r="E49" s="489" t="s">
        <v>7879</v>
      </c>
      <c r="F49" s="292"/>
    </row>
    <row r="50" spans="1:6" ht="24" x14ac:dyDescent="0.2">
      <c r="A50" s="363">
        <f t="shared" si="0"/>
        <v>44</v>
      </c>
      <c r="B50" s="363">
        <f t="shared" si="1"/>
        <v>594</v>
      </c>
      <c r="C50" s="447">
        <v>17</v>
      </c>
      <c r="D50" s="448" t="s">
        <v>12</v>
      </c>
      <c r="E50" s="489" t="s">
        <v>7880</v>
      </c>
      <c r="F50" s="292"/>
    </row>
    <row r="51" spans="1:6" ht="24" x14ac:dyDescent="0.2">
      <c r="A51" s="363">
        <f t="shared" si="0"/>
        <v>45</v>
      </c>
      <c r="B51" s="363">
        <f t="shared" si="1"/>
        <v>611</v>
      </c>
      <c r="C51" s="447">
        <v>17</v>
      </c>
      <c r="D51" s="448" t="s">
        <v>12</v>
      </c>
      <c r="E51" s="489" t="s">
        <v>7881</v>
      </c>
      <c r="F51" s="292"/>
    </row>
    <row r="52" spans="1:6" ht="24" x14ac:dyDescent="0.2">
      <c r="A52" s="363">
        <f t="shared" si="0"/>
        <v>46</v>
      </c>
      <c r="B52" s="363">
        <f t="shared" si="1"/>
        <v>628</v>
      </c>
      <c r="C52" s="447">
        <v>17</v>
      </c>
      <c r="D52" s="448" t="s">
        <v>12</v>
      </c>
      <c r="E52" s="489" t="s">
        <v>7882</v>
      </c>
      <c r="F52" s="292"/>
    </row>
    <row r="53" spans="1:6" ht="24" x14ac:dyDescent="0.2">
      <c r="A53" s="363">
        <f t="shared" si="0"/>
        <v>47</v>
      </c>
      <c r="B53" s="363">
        <f t="shared" si="1"/>
        <v>645</v>
      </c>
      <c r="C53" s="447">
        <v>17</v>
      </c>
      <c r="D53" s="448" t="s">
        <v>12</v>
      </c>
      <c r="E53" s="489" t="s">
        <v>7883</v>
      </c>
      <c r="F53" s="292"/>
    </row>
    <row r="54" spans="1:6" ht="24" x14ac:dyDescent="0.2">
      <c r="A54" s="363">
        <f t="shared" si="0"/>
        <v>48</v>
      </c>
      <c r="B54" s="363">
        <f t="shared" si="1"/>
        <v>662</v>
      </c>
      <c r="C54" s="447">
        <v>17</v>
      </c>
      <c r="D54" s="448" t="s">
        <v>12</v>
      </c>
      <c r="E54" s="489" t="s">
        <v>7884</v>
      </c>
      <c r="F54" s="292"/>
    </row>
    <row r="55" spans="1:6" ht="24" x14ac:dyDescent="0.2">
      <c r="A55" s="363">
        <f t="shared" si="0"/>
        <v>49</v>
      </c>
      <c r="B55" s="363">
        <f t="shared" si="1"/>
        <v>679</v>
      </c>
      <c r="C55" s="447">
        <v>17</v>
      </c>
      <c r="D55" s="448" t="s">
        <v>12</v>
      </c>
      <c r="E55" s="473" t="s">
        <v>10964</v>
      </c>
      <c r="F55" s="292"/>
    </row>
    <row r="56" spans="1:6" ht="24" x14ac:dyDescent="0.2">
      <c r="A56" s="363">
        <f t="shared" si="0"/>
        <v>50</v>
      </c>
      <c r="B56" s="363">
        <f t="shared" si="1"/>
        <v>696</v>
      </c>
      <c r="C56" s="447">
        <v>17</v>
      </c>
      <c r="D56" s="448" t="s">
        <v>12</v>
      </c>
      <c r="E56" s="473" t="s">
        <v>10965</v>
      </c>
      <c r="F56" s="292"/>
    </row>
    <row r="57" spans="1:6" ht="24" x14ac:dyDescent="0.2">
      <c r="A57" s="363">
        <f t="shared" si="0"/>
        <v>51</v>
      </c>
      <c r="B57" s="363">
        <f t="shared" si="1"/>
        <v>713</v>
      </c>
      <c r="C57" s="447">
        <v>17</v>
      </c>
      <c r="D57" s="448" t="s">
        <v>12</v>
      </c>
      <c r="E57" s="473" t="s">
        <v>10966</v>
      </c>
      <c r="F57" s="292"/>
    </row>
    <row r="58" spans="1:6" ht="24" x14ac:dyDescent="0.2">
      <c r="A58" s="363">
        <f t="shared" si="0"/>
        <v>52</v>
      </c>
      <c r="B58" s="363">
        <f t="shared" si="1"/>
        <v>730</v>
      </c>
      <c r="C58" s="430">
        <v>17</v>
      </c>
      <c r="D58" s="444" t="s">
        <v>12</v>
      </c>
      <c r="E58" s="530" t="s">
        <v>13252</v>
      </c>
      <c r="F58" s="462"/>
    </row>
    <row r="59" spans="1:6" ht="24" x14ac:dyDescent="0.2">
      <c r="A59" s="363">
        <f t="shared" si="0"/>
        <v>53</v>
      </c>
      <c r="B59" s="363">
        <f t="shared" si="1"/>
        <v>747</v>
      </c>
      <c r="C59" s="430">
        <v>17</v>
      </c>
      <c r="D59" s="444" t="s">
        <v>12</v>
      </c>
      <c r="E59" s="530" t="s">
        <v>13253</v>
      </c>
      <c r="F59" s="462"/>
    </row>
    <row r="60" spans="1:6" ht="24" x14ac:dyDescent="0.2">
      <c r="A60" s="363">
        <f t="shared" si="0"/>
        <v>54</v>
      </c>
      <c r="B60" s="363">
        <f t="shared" si="1"/>
        <v>764</v>
      </c>
      <c r="C60" s="430">
        <v>17</v>
      </c>
      <c r="D60" s="444" t="s">
        <v>12</v>
      </c>
      <c r="E60" s="530" t="s">
        <v>13254</v>
      </c>
      <c r="F60" s="462"/>
    </row>
    <row r="61" spans="1:6" ht="24" x14ac:dyDescent="0.2">
      <c r="A61" s="363">
        <f t="shared" si="0"/>
        <v>55</v>
      </c>
      <c r="B61" s="363">
        <f t="shared" si="1"/>
        <v>781</v>
      </c>
      <c r="C61" s="363">
        <v>17</v>
      </c>
      <c r="D61" s="360" t="s">
        <v>12</v>
      </c>
      <c r="E61" s="389" t="s">
        <v>13255</v>
      </c>
      <c r="F61" s="400"/>
    </row>
    <row r="62" spans="1:6" ht="24" x14ac:dyDescent="0.2">
      <c r="A62" s="363">
        <f t="shared" si="0"/>
        <v>56</v>
      </c>
      <c r="B62" s="363">
        <f t="shared" si="1"/>
        <v>798</v>
      </c>
      <c r="C62" s="363">
        <v>17</v>
      </c>
      <c r="D62" s="360" t="s">
        <v>12</v>
      </c>
      <c r="E62" s="389" t="s">
        <v>13256</v>
      </c>
      <c r="F62" s="400"/>
    </row>
    <row r="63" spans="1:6" ht="24" x14ac:dyDescent="0.2">
      <c r="A63" s="363">
        <f t="shared" si="0"/>
        <v>57</v>
      </c>
      <c r="B63" s="363">
        <f t="shared" si="1"/>
        <v>815</v>
      </c>
      <c r="C63" s="363">
        <v>17</v>
      </c>
      <c r="D63" s="360" t="s">
        <v>12</v>
      </c>
      <c r="E63" s="389" t="s">
        <v>13257</v>
      </c>
      <c r="F63" s="400"/>
    </row>
    <row r="64" spans="1:6" ht="24" x14ac:dyDescent="0.2">
      <c r="A64" s="363">
        <f t="shared" si="0"/>
        <v>58</v>
      </c>
      <c r="B64" s="363">
        <f t="shared" si="1"/>
        <v>832</v>
      </c>
      <c r="C64" s="447">
        <v>17</v>
      </c>
      <c r="D64" s="448" t="s">
        <v>12</v>
      </c>
      <c r="E64" s="489" t="s">
        <v>7885</v>
      </c>
      <c r="F64" s="292"/>
    </row>
    <row r="65" spans="1:6" ht="24" x14ac:dyDescent="0.2">
      <c r="A65" s="363">
        <f t="shared" si="0"/>
        <v>59</v>
      </c>
      <c r="B65" s="363">
        <f t="shared" si="1"/>
        <v>849</v>
      </c>
      <c r="C65" s="447">
        <v>17</v>
      </c>
      <c r="D65" s="448" t="s">
        <v>12</v>
      </c>
      <c r="E65" s="489" t="s">
        <v>7886</v>
      </c>
      <c r="F65" s="292"/>
    </row>
    <row r="66" spans="1:6" ht="24" x14ac:dyDescent="0.2">
      <c r="A66" s="363">
        <f t="shared" si="0"/>
        <v>60</v>
      </c>
      <c r="B66" s="363">
        <f t="shared" si="1"/>
        <v>866</v>
      </c>
      <c r="C66" s="447">
        <v>17</v>
      </c>
      <c r="D66" s="448" t="s">
        <v>12</v>
      </c>
      <c r="E66" s="489" t="s">
        <v>7887</v>
      </c>
      <c r="F66" s="292"/>
    </row>
    <row r="67" spans="1:6" ht="24" x14ac:dyDescent="0.2">
      <c r="A67" s="363">
        <f t="shared" si="0"/>
        <v>61</v>
      </c>
      <c r="B67" s="363">
        <f t="shared" si="1"/>
        <v>883</v>
      </c>
      <c r="C67" s="447">
        <v>17</v>
      </c>
      <c r="D67" s="448" t="s">
        <v>12</v>
      </c>
      <c r="E67" s="489" t="s">
        <v>7888</v>
      </c>
      <c r="F67" s="292"/>
    </row>
    <row r="68" spans="1:6" ht="24" x14ac:dyDescent="0.2">
      <c r="A68" s="363">
        <f t="shared" si="0"/>
        <v>62</v>
      </c>
      <c r="B68" s="363">
        <f t="shared" si="1"/>
        <v>900</v>
      </c>
      <c r="C68" s="447">
        <v>17</v>
      </c>
      <c r="D68" s="448" t="s">
        <v>12</v>
      </c>
      <c r="E68" s="489" t="s">
        <v>7889</v>
      </c>
      <c r="F68" s="292"/>
    </row>
    <row r="69" spans="1:6" ht="24" x14ac:dyDescent="0.2">
      <c r="A69" s="363">
        <f t="shared" si="0"/>
        <v>63</v>
      </c>
      <c r="B69" s="363">
        <f t="shared" si="1"/>
        <v>917</v>
      </c>
      <c r="C69" s="447">
        <v>17</v>
      </c>
      <c r="D69" s="448" t="s">
        <v>12</v>
      </c>
      <c r="E69" s="489" t="s">
        <v>7890</v>
      </c>
      <c r="F69" s="292"/>
    </row>
    <row r="70" spans="1:6" ht="24" x14ac:dyDescent="0.2">
      <c r="A70" s="363">
        <f t="shared" si="0"/>
        <v>64</v>
      </c>
      <c r="B70" s="363">
        <f t="shared" si="1"/>
        <v>934</v>
      </c>
      <c r="C70" s="447">
        <v>17</v>
      </c>
      <c r="D70" s="448" t="s">
        <v>12</v>
      </c>
      <c r="E70" s="489" t="s">
        <v>7891</v>
      </c>
      <c r="F70" s="292"/>
    </row>
    <row r="71" spans="1:6" ht="24" x14ac:dyDescent="0.2">
      <c r="A71" s="363">
        <f t="shared" si="0"/>
        <v>65</v>
      </c>
      <c r="B71" s="363">
        <f t="shared" si="1"/>
        <v>951</v>
      </c>
      <c r="C71" s="447">
        <v>17</v>
      </c>
      <c r="D71" s="448" t="s">
        <v>12</v>
      </c>
      <c r="E71" s="489" t="s">
        <v>7892</v>
      </c>
      <c r="F71" s="292"/>
    </row>
    <row r="72" spans="1:6" ht="24" x14ac:dyDescent="0.2">
      <c r="A72" s="363">
        <f t="shared" ref="A72:A135" si="2">+A71+1</f>
        <v>66</v>
      </c>
      <c r="B72" s="363">
        <f t="shared" si="1"/>
        <v>968</v>
      </c>
      <c r="C72" s="447">
        <v>17</v>
      </c>
      <c r="D72" s="448" t="s">
        <v>12</v>
      </c>
      <c r="E72" s="489" t="s">
        <v>7893</v>
      </c>
      <c r="F72" s="292"/>
    </row>
    <row r="73" spans="1:6" ht="24" x14ac:dyDescent="0.2">
      <c r="A73" s="363">
        <f t="shared" si="2"/>
        <v>67</v>
      </c>
      <c r="B73" s="363">
        <f t="shared" si="1"/>
        <v>985</v>
      </c>
      <c r="C73" s="447">
        <v>17</v>
      </c>
      <c r="D73" s="448" t="s">
        <v>12</v>
      </c>
      <c r="E73" s="489" t="s">
        <v>7894</v>
      </c>
      <c r="F73" s="292"/>
    </row>
    <row r="74" spans="1:6" ht="24" x14ac:dyDescent="0.2">
      <c r="A74" s="363">
        <f t="shared" si="2"/>
        <v>68</v>
      </c>
      <c r="B74" s="363">
        <f t="shared" si="1"/>
        <v>1002</v>
      </c>
      <c r="C74" s="447">
        <v>17</v>
      </c>
      <c r="D74" s="448" t="s">
        <v>12</v>
      </c>
      <c r="E74" s="489" t="s">
        <v>7895</v>
      </c>
      <c r="F74" s="292"/>
    </row>
    <row r="75" spans="1:6" ht="24" x14ac:dyDescent="0.2">
      <c r="A75" s="363">
        <f t="shared" si="2"/>
        <v>69</v>
      </c>
      <c r="B75" s="363">
        <f t="shared" si="1"/>
        <v>1019</v>
      </c>
      <c r="C75" s="447">
        <v>17</v>
      </c>
      <c r="D75" s="448" t="s">
        <v>12</v>
      </c>
      <c r="E75" s="489" t="s">
        <v>7896</v>
      </c>
      <c r="F75" s="292"/>
    </row>
    <row r="76" spans="1:6" ht="24" x14ac:dyDescent="0.2">
      <c r="A76" s="363">
        <f t="shared" si="2"/>
        <v>70</v>
      </c>
      <c r="B76" s="363">
        <f t="shared" si="1"/>
        <v>1036</v>
      </c>
      <c r="C76" s="447">
        <v>17</v>
      </c>
      <c r="D76" s="448" t="s">
        <v>12</v>
      </c>
      <c r="E76" s="489" t="s">
        <v>7897</v>
      </c>
      <c r="F76" s="292"/>
    </row>
    <row r="77" spans="1:6" ht="24" x14ac:dyDescent="0.2">
      <c r="A77" s="363">
        <f t="shared" si="2"/>
        <v>71</v>
      </c>
      <c r="B77" s="363">
        <f t="shared" si="1"/>
        <v>1053</v>
      </c>
      <c r="C77" s="447">
        <v>17</v>
      </c>
      <c r="D77" s="448" t="s">
        <v>12</v>
      </c>
      <c r="E77" s="489" t="s">
        <v>7898</v>
      </c>
      <c r="F77" s="292"/>
    </row>
    <row r="78" spans="1:6" ht="24" x14ac:dyDescent="0.2">
      <c r="A78" s="363">
        <f t="shared" si="2"/>
        <v>72</v>
      </c>
      <c r="B78" s="363">
        <f t="shared" si="1"/>
        <v>1070</v>
      </c>
      <c r="C78" s="447">
        <v>17</v>
      </c>
      <c r="D78" s="448" t="s">
        <v>12</v>
      </c>
      <c r="E78" s="489" t="s">
        <v>7899</v>
      </c>
      <c r="F78" s="292"/>
    </row>
    <row r="79" spans="1:6" ht="24" x14ac:dyDescent="0.2">
      <c r="A79" s="363">
        <f t="shared" si="2"/>
        <v>73</v>
      </c>
      <c r="B79" s="363">
        <f t="shared" ref="B79:B142" si="3">C78+B78</f>
        <v>1087</v>
      </c>
      <c r="C79" s="447">
        <v>17</v>
      </c>
      <c r="D79" s="448" t="s">
        <v>12</v>
      </c>
      <c r="E79" s="473" t="s">
        <v>10967</v>
      </c>
      <c r="F79" s="292"/>
    </row>
    <row r="80" spans="1:6" ht="24" x14ac:dyDescent="0.2">
      <c r="A80" s="363">
        <f t="shared" si="2"/>
        <v>74</v>
      </c>
      <c r="B80" s="363">
        <f t="shared" si="3"/>
        <v>1104</v>
      </c>
      <c r="C80" s="447">
        <v>17</v>
      </c>
      <c r="D80" s="448" t="s">
        <v>12</v>
      </c>
      <c r="E80" s="473" t="s">
        <v>10968</v>
      </c>
      <c r="F80" s="292"/>
    </row>
    <row r="81" spans="1:6" ht="24" x14ac:dyDescent="0.2">
      <c r="A81" s="363">
        <f t="shared" si="2"/>
        <v>75</v>
      </c>
      <c r="B81" s="363">
        <f t="shared" si="3"/>
        <v>1121</v>
      </c>
      <c r="C81" s="447">
        <v>17</v>
      </c>
      <c r="D81" s="448" t="s">
        <v>12</v>
      </c>
      <c r="E81" s="473" t="s">
        <v>10969</v>
      </c>
      <c r="F81" s="292"/>
    </row>
    <row r="82" spans="1:6" ht="24" x14ac:dyDescent="0.2">
      <c r="A82" s="363">
        <f t="shared" si="2"/>
        <v>76</v>
      </c>
      <c r="B82" s="363">
        <f t="shared" si="3"/>
        <v>1138</v>
      </c>
      <c r="C82" s="430">
        <v>17</v>
      </c>
      <c r="D82" s="444" t="s">
        <v>12</v>
      </c>
      <c r="E82" s="530" t="s">
        <v>13258</v>
      </c>
      <c r="F82" s="462"/>
    </row>
    <row r="83" spans="1:6" ht="24" x14ac:dyDescent="0.2">
      <c r="A83" s="363">
        <f t="shared" si="2"/>
        <v>77</v>
      </c>
      <c r="B83" s="363">
        <f t="shared" si="3"/>
        <v>1155</v>
      </c>
      <c r="C83" s="430">
        <v>17</v>
      </c>
      <c r="D83" s="444" t="s">
        <v>12</v>
      </c>
      <c r="E83" s="530" t="s">
        <v>13259</v>
      </c>
      <c r="F83" s="462"/>
    </row>
    <row r="84" spans="1:6" ht="24" x14ac:dyDescent="0.2">
      <c r="A84" s="363">
        <f t="shared" si="2"/>
        <v>78</v>
      </c>
      <c r="B84" s="363">
        <f t="shared" si="3"/>
        <v>1172</v>
      </c>
      <c r="C84" s="430">
        <v>17</v>
      </c>
      <c r="D84" s="444" t="s">
        <v>12</v>
      </c>
      <c r="E84" s="530" t="s">
        <v>13260</v>
      </c>
      <c r="F84" s="462"/>
    </row>
    <row r="85" spans="1:6" ht="24" x14ac:dyDescent="0.2">
      <c r="A85" s="363">
        <f t="shared" si="2"/>
        <v>79</v>
      </c>
      <c r="B85" s="363">
        <f t="shared" si="3"/>
        <v>1189</v>
      </c>
      <c r="C85" s="363">
        <v>17</v>
      </c>
      <c r="D85" s="360" t="s">
        <v>12</v>
      </c>
      <c r="E85" s="389" t="s">
        <v>13261</v>
      </c>
      <c r="F85" s="400"/>
    </row>
    <row r="86" spans="1:6" ht="24" x14ac:dyDescent="0.2">
      <c r="A86" s="363">
        <f t="shared" si="2"/>
        <v>80</v>
      </c>
      <c r="B86" s="363">
        <f t="shared" si="3"/>
        <v>1206</v>
      </c>
      <c r="C86" s="363">
        <v>17</v>
      </c>
      <c r="D86" s="360" t="s">
        <v>12</v>
      </c>
      <c r="E86" s="389" t="s">
        <v>13262</v>
      </c>
      <c r="F86" s="400"/>
    </row>
    <row r="87" spans="1:6" ht="24" x14ac:dyDescent="0.2">
      <c r="A87" s="363">
        <f t="shared" si="2"/>
        <v>81</v>
      </c>
      <c r="B87" s="363">
        <f t="shared" si="3"/>
        <v>1223</v>
      </c>
      <c r="C87" s="363">
        <v>17</v>
      </c>
      <c r="D87" s="360" t="s">
        <v>12</v>
      </c>
      <c r="E87" s="389" t="s">
        <v>13263</v>
      </c>
      <c r="F87" s="400"/>
    </row>
    <row r="88" spans="1:6" ht="24" x14ac:dyDescent="0.2">
      <c r="A88" s="363">
        <f t="shared" si="2"/>
        <v>82</v>
      </c>
      <c r="B88" s="363">
        <f t="shared" si="3"/>
        <v>1240</v>
      </c>
      <c r="C88" s="430">
        <v>17</v>
      </c>
      <c r="D88" s="444" t="s">
        <v>12</v>
      </c>
      <c r="E88" s="489" t="s">
        <v>7900</v>
      </c>
      <c r="F88" s="9"/>
    </row>
    <row r="89" spans="1:6" ht="24" x14ac:dyDescent="0.2">
      <c r="A89" s="363">
        <f t="shared" si="2"/>
        <v>83</v>
      </c>
      <c r="B89" s="363">
        <f t="shared" si="3"/>
        <v>1257</v>
      </c>
      <c r="C89" s="430">
        <v>17</v>
      </c>
      <c r="D89" s="444" t="s">
        <v>12</v>
      </c>
      <c r="E89" s="489" t="s">
        <v>7901</v>
      </c>
      <c r="F89" s="9"/>
    </row>
    <row r="90" spans="1:6" ht="24" x14ac:dyDescent="0.2">
      <c r="A90" s="363">
        <f t="shared" si="2"/>
        <v>84</v>
      </c>
      <c r="B90" s="363">
        <f t="shared" si="3"/>
        <v>1274</v>
      </c>
      <c r="C90" s="430">
        <v>17</v>
      </c>
      <c r="D90" s="444" t="s">
        <v>12</v>
      </c>
      <c r="E90" s="489" t="s">
        <v>7902</v>
      </c>
      <c r="F90" s="9"/>
    </row>
    <row r="91" spans="1:6" ht="24" x14ac:dyDescent="0.2">
      <c r="A91" s="363">
        <f t="shared" si="2"/>
        <v>85</v>
      </c>
      <c r="B91" s="363">
        <f t="shared" si="3"/>
        <v>1291</v>
      </c>
      <c r="C91" s="430">
        <v>17</v>
      </c>
      <c r="D91" s="444" t="s">
        <v>12</v>
      </c>
      <c r="E91" s="489" t="s">
        <v>7903</v>
      </c>
      <c r="F91" s="9"/>
    </row>
    <row r="92" spans="1:6" ht="24" x14ac:dyDescent="0.2">
      <c r="A92" s="363">
        <f t="shared" si="2"/>
        <v>86</v>
      </c>
      <c r="B92" s="363">
        <f t="shared" si="3"/>
        <v>1308</v>
      </c>
      <c r="C92" s="430">
        <v>17</v>
      </c>
      <c r="D92" s="444" t="s">
        <v>12</v>
      </c>
      <c r="E92" s="489" t="s">
        <v>7904</v>
      </c>
      <c r="F92" s="9"/>
    </row>
    <row r="93" spans="1:6" ht="24" x14ac:dyDescent="0.2">
      <c r="A93" s="363">
        <f t="shared" si="2"/>
        <v>87</v>
      </c>
      <c r="B93" s="363">
        <f t="shared" si="3"/>
        <v>1325</v>
      </c>
      <c r="C93" s="430">
        <v>17</v>
      </c>
      <c r="D93" s="444" t="s">
        <v>12</v>
      </c>
      <c r="E93" s="489" t="s">
        <v>7905</v>
      </c>
      <c r="F93" s="9"/>
    </row>
    <row r="94" spans="1:6" ht="24" x14ac:dyDescent="0.2">
      <c r="A94" s="363">
        <f t="shared" si="2"/>
        <v>88</v>
      </c>
      <c r="B94" s="363">
        <f t="shared" si="3"/>
        <v>1342</v>
      </c>
      <c r="C94" s="430">
        <v>17</v>
      </c>
      <c r="D94" s="444" t="s">
        <v>12</v>
      </c>
      <c r="E94" s="489" t="s">
        <v>7906</v>
      </c>
      <c r="F94" s="9"/>
    </row>
    <row r="95" spans="1:6" ht="24" x14ac:dyDescent="0.2">
      <c r="A95" s="363">
        <f t="shared" si="2"/>
        <v>89</v>
      </c>
      <c r="B95" s="363">
        <f t="shared" si="3"/>
        <v>1359</v>
      </c>
      <c r="C95" s="430">
        <v>17</v>
      </c>
      <c r="D95" s="444" t="s">
        <v>12</v>
      </c>
      <c r="E95" s="489" t="s">
        <v>7907</v>
      </c>
      <c r="F95" s="9"/>
    </row>
    <row r="96" spans="1:6" ht="24" x14ac:dyDescent="0.2">
      <c r="A96" s="363">
        <f t="shared" si="2"/>
        <v>90</v>
      </c>
      <c r="B96" s="363">
        <f t="shared" si="3"/>
        <v>1376</v>
      </c>
      <c r="C96" s="430">
        <v>17</v>
      </c>
      <c r="D96" s="444" t="s">
        <v>12</v>
      </c>
      <c r="E96" s="489" t="s">
        <v>7908</v>
      </c>
      <c r="F96" s="9"/>
    </row>
    <row r="97" spans="1:6" ht="24" x14ac:dyDescent="0.2">
      <c r="A97" s="363">
        <f t="shared" si="2"/>
        <v>91</v>
      </c>
      <c r="B97" s="363">
        <f t="shared" si="3"/>
        <v>1393</v>
      </c>
      <c r="C97" s="430">
        <v>17</v>
      </c>
      <c r="D97" s="444" t="s">
        <v>12</v>
      </c>
      <c r="E97" s="489" t="s">
        <v>7909</v>
      </c>
      <c r="F97" s="9"/>
    </row>
    <row r="98" spans="1:6" ht="24" x14ac:dyDescent="0.2">
      <c r="A98" s="363">
        <f t="shared" si="2"/>
        <v>92</v>
      </c>
      <c r="B98" s="363">
        <f t="shared" si="3"/>
        <v>1410</v>
      </c>
      <c r="C98" s="430">
        <v>17</v>
      </c>
      <c r="D98" s="444" t="s">
        <v>12</v>
      </c>
      <c r="E98" s="489" t="s">
        <v>7910</v>
      </c>
      <c r="F98" s="9"/>
    </row>
    <row r="99" spans="1:6" ht="24" x14ac:dyDescent="0.2">
      <c r="A99" s="363">
        <f t="shared" si="2"/>
        <v>93</v>
      </c>
      <c r="B99" s="363">
        <f t="shared" si="3"/>
        <v>1427</v>
      </c>
      <c r="C99" s="430">
        <v>17</v>
      </c>
      <c r="D99" s="444" t="s">
        <v>12</v>
      </c>
      <c r="E99" s="489" t="s">
        <v>7911</v>
      </c>
      <c r="F99" s="9"/>
    </row>
    <row r="100" spans="1:6" ht="24" x14ac:dyDescent="0.2">
      <c r="A100" s="363">
        <f t="shared" si="2"/>
        <v>94</v>
      </c>
      <c r="B100" s="363">
        <f t="shared" si="3"/>
        <v>1444</v>
      </c>
      <c r="C100" s="430">
        <v>17</v>
      </c>
      <c r="D100" s="444" t="s">
        <v>12</v>
      </c>
      <c r="E100" s="489" t="s">
        <v>7912</v>
      </c>
      <c r="F100" s="9"/>
    </row>
    <row r="101" spans="1:6" ht="24" x14ac:dyDescent="0.2">
      <c r="A101" s="363">
        <f t="shared" si="2"/>
        <v>95</v>
      </c>
      <c r="B101" s="363">
        <f t="shared" si="3"/>
        <v>1461</v>
      </c>
      <c r="C101" s="430">
        <v>17</v>
      </c>
      <c r="D101" s="444" t="s">
        <v>12</v>
      </c>
      <c r="E101" s="489" t="s">
        <v>7913</v>
      </c>
      <c r="F101" s="9"/>
    </row>
    <row r="102" spans="1:6" ht="24" x14ac:dyDescent="0.2">
      <c r="A102" s="363">
        <f t="shared" si="2"/>
        <v>96</v>
      </c>
      <c r="B102" s="363">
        <f t="shared" si="3"/>
        <v>1478</v>
      </c>
      <c r="C102" s="430">
        <v>17</v>
      </c>
      <c r="D102" s="444" t="s">
        <v>12</v>
      </c>
      <c r="E102" s="489" t="s">
        <v>7914</v>
      </c>
      <c r="F102" s="9"/>
    </row>
    <row r="103" spans="1:6" ht="24" x14ac:dyDescent="0.2">
      <c r="A103" s="363">
        <f t="shared" si="2"/>
        <v>97</v>
      </c>
      <c r="B103" s="363">
        <f t="shared" si="3"/>
        <v>1495</v>
      </c>
      <c r="C103" s="430">
        <v>17</v>
      </c>
      <c r="D103" s="444" t="s">
        <v>12</v>
      </c>
      <c r="E103" s="489" t="s">
        <v>7915</v>
      </c>
      <c r="F103" s="9"/>
    </row>
    <row r="104" spans="1:6" ht="24" x14ac:dyDescent="0.2">
      <c r="A104" s="363">
        <f t="shared" si="2"/>
        <v>98</v>
      </c>
      <c r="B104" s="363">
        <f t="shared" si="3"/>
        <v>1512</v>
      </c>
      <c r="C104" s="430">
        <v>17</v>
      </c>
      <c r="D104" s="444" t="s">
        <v>12</v>
      </c>
      <c r="E104" s="489" t="s">
        <v>7916</v>
      </c>
      <c r="F104" s="9"/>
    </row>
    <row r="105" spans="1:6" ht="24" x14ac:dyDescent="0.2">
      <c r="A105" s="363">
        <f t="shared" si="2"/>
        <v>99</v>
      </c>
      <c r="B105" s="363">
        <f t="shared" si="3"/>
        <v>1529</v>
      </c>
      <c r="C105" s="430">
        <v>17</v>
      </c>
      <c r="D105" s="444" t="s">
        <v>12</v>
      </c>
      <c r="E105" s="489" t="s">
        <v>7917</v>
      </c>
      <c r="F105" s="9"/>
    </row>
    <row r="106" spans="1:6" ht="24" x14ac:dyDescent="0.2">
      <c r="A106" s="363">
        <f t="shared" si="2"/>
        <v>100</v>
      </c>
      <c r="B106" s="363">
        <f t="shared" si="3"/>
        <v>1546</v>
      </c>
      <c r="C106" s="430">
        <v>17</v>
      </c>
      <c r="D106" s="444" t="s">
        <v>12</v>
      </c>
      <c r="E106" s="489" t="s">
        <v>7918</v>
      </c>
      <c r="F106" s="9"/>
    </row>
    <row r="107" spans="1:6" ht="24" x14ac:dyDescent="0.2">
      <c r="A107" s="363">
        <f t="shared" si="2"/>
        <v>101</v>
      </c>
      <c r="B107" s="363">
        <f t="shared" si="3"/>
        <v>1563</v>
      </c>
      <c r="C107" s="430">
        <v>17</v>
      </c>
      <c r="D107" s="444" t="s">
        <v>12</v>
      </c>
      <c r="E107" s="489" t="s">
        <v>7919</v>
      </c>
      <c r="F107" s="9"/>
    </row>
    <row r="108" spans="1:6" ht="24" x14ac:dyDescent="0.2">
      <c r="A108" s="363">
        <f t="shared" si="2"/>
        <v>102</v>
      </c>
      <c r="B108" s="363">
        <f t="shared" si="3"/>
        <v>1580</v>
      </c>
      <c r="C108" s="430">
        <v>17</v>
      </c>
      <c r="D108" s="444" t="s">
        <v>12</v>
      </c>
      <c r="E108" s="489" t="s">
        <v>7920</v>
      </c>
      <c r="F108" s="9"/>
    </row>
    <row r="109" spans="1:6" ht="24" x14ac:dyDescent="0.2">
      <c r="A109" s="363">
        <f t="shared" si="2"/>
        <v>103</v>
      </c>
      <c r="B109" s="363">
        <f t="shared" si="3"/>
        <v>1597</v>
      </c>
      <c r="C109" s="430">
        <v>17</v>
      </c>
      <c r="D109" s="444" t="s">
        <v>12</v>
      </c>
      <c r="E109" s="489" t="s">
        <v>7921</v>
      </c>
      <c r="F109" s="9"/>
    </row>
    <row r="110" spans="1:6" ht="24" x14ac:dyDescent="0.2">
      <c r="A110" s="363">
        <f t="shared" si="2"/>
        <v>104</v>
      </c>
      <c r="B110" s="363">
        <f t="shared" si="3"/>
        <v>1614</v>
      </c>
      <c r="C110" s="430">
        <v>17</v>
      </c>
      <c r="D110" s="444" t="s">
        <v>12</v>
      </c>
      <c r="E110" s="489" t="s">
        <v>7922</v>
      </c>
      <c r="F110" s="9"/>
    </row>
    <row r="111" spans="1:6" ht="24" x14ac:dyDescent="0.2">
      <c r="A111" s="363">
        <f t="shared" si="2"/>
        <v>105</v>
      </c>
      <c r="B111" s="363">
        <f t="shared" si="3"/>
        <v>1631</v>
      </c>
      <c r="C111" s="430">
        <v>17</v>
      </c>
      <c r="D111" s="444" t="s">
        <v>12</v>
      </c>
      <c r="E111" s="489" t="s">
        <v>7923</v>
      </c>
      <c r="F111" s="9"/>
    </row>
    <row r="112" spans="1:6" ht="24" x14ac:dyDescent="0.2">
      <c r="A112" s="363">
        <f t="shared" si="2"/>
        <v>106</v>
      </c>
      <c r="B112" s="363">
        <f t="shared" si="3"/>
        <v>1648</v>
      </c>
      <c r="C112" s="430">
        <v>17</v>
      </c>
      <c r="D112" s="444" t="s">
        <v>12</v>
      </c>
      <c r="E112" s="489" t="s">
        <v>7924</v>
      </c>
      <c r="F112" s="9"/>
    </row>
    <row r="113" spans="1:6" ht="24" x14ac:dyDescent="0.2">
      <c r="A113" s="363">
        <f t="shared" si="2"/>
        <v>107</v>
      </c>
      <c r="B113" s="363">
        <f t="shared" si="3"/>
        <v>1665</v>
      </c>
      <c r="C113" s="430">
        <v>17</v>
      </c>
      <c r="D113" s="444" t="s">
        <v>12</v>
      </c>
      <c r="E113" s="489" t="s">
        <v>7925</v>
      </c>
      <c r="F113" s="9"/>
    </row>
    <row r="114" spans="1:6" ht="24" x14ac:dyDescent="0.2">
      <c r="A114" s="363">
        <f t="shared" si="2"/>
        <v>108</v>
      </c>
      <c r="B114" s="363">
        <f t="shared" si="3"/>
        <v>1682</v>
      </c>
      <c r="C114" s="430">
        <v>17</v>
      </c>
      <c r="D114" s="444" t="s">
        <v>12</v>
      </c>
      <c r="E114" s="489" t="s">
        <v>7926</v>
      </c>
      <c r="F114" s="9"/>
    </row>
    <row r="115" spans="1:6" ht="24" x14ac:dyDescent="0.2">
      <c r="A115" s="363">
        <f t="shared" si="2"/>
        <v>109</v>
      </c>
      <c r="B115" s="363">
        <f t="shared" si="3"/>
        <v>1699</v>
      </c>
      <c r="C115" s="430">
        <v>17</v>
      </c>
      <c r="D115" s="444" t="s">
        <v>12</v>
      </c>
      <c r="E115" s="489" t="s">
        <v>7927</v>
      </c>
      <c r="F115" s="9"/>
    </row>
    <row r="116" spans="1:6" ht="24" x14ac:dyDescent="0.2">
      <c r="A116" s="363">
        <f t="shared" si="2"/>
        <v>110</v>
      </c>
      <c r="B116" s="363">
        <f t="shared" si="3"/>
        <v>1716</v>
      </c>
      <c r="C116" s="430">
        <v>17</v>
      </c>
      <c r="D116" s="444" t="s">
        <v>12</v>
      </c>
      <c r="E116" s="489" t="s">
        <v>7928</v>
      </c>
      <c r="F116" s="9"/>
    </row>
    <row r="117" spans="1:6" ht="24" x14ac:dyDescent="0.2">
      <c r="A117" s="363">
        <f t="shared" si="2"/>
        <v>111</v>
      </c>
      <c r="B117" s="363">
        <f t="shared" si="3"/>
        <v>1733</v>
      </c>
      <c r="C117" s="430">
        <v>17</v>
      </c>
      <c r="D117" s="444" t="s">
        <v>12</v>
      </c>
      <c r="E117" s="489" t="s">
        <v>7929</v>
      </c>
      <c r="F117" s="9"/>
    </row>
    <row r="118" spans="1:6" ht="24" x14ac:dyDescent="0.2">
      <c r="A118" s="363">
        <f t="shared" si="2"/>
        <v>112</v>
      </c>
      <c r="B118" s="363">
        <f t="shared" si="3"/>
        <v>1750</v>
      </c>
      <c r="C118" s="430">
        <v>17</v>
      </c>
      <c r="D118" s="444" t="s">
        <v>12</v>
      </c>
      <c r="E118" s="489" t="s">
        <v>7930</v>
      </c>
      <c r="F118" s="9"/>
    </row>
    <row r="119" spans="1:6" ht="24" x14ac:dyDescent="0.2">
      <c r="A119" s="363">
        <f t="shared" si="2"/>
        <v>113</v>
      </c>
      <c r="B119" s="363">
        <f t="shared" si="3"/>
        <v>1767</v>
      </c>
      <c r="C119" s="430">
        <v>17</v>
      </c>
      <c r="D119" s="444" t="s">
        <v>12</v>
      </c>
      <c r="E119" s="489" t="s">
        <v>7931</v>
      </c>
      <c r="F119" s="9"/>
    </row>
    <row r="120" spans="1:6" ht="24" x14ac:dyDescent="0.2">
      <c r="A120" s="363">
        <f t="shared" si="2"/>
        <v>114</v>
      </c>
      <c r="B120" s="363">
        <f t="shared" si="3"/>
        <v>1784</v>
      </c>
      <c r="C120" s="430">
        <v>17</v>
      </c>
      <c r="D120" s="444" t="s">
        <v>12</v>
      </c>
      <c r="E120" s="489" t="s">
        <v>7932</v>
      </c>
      <c r="F120" s="9"/>
    </row>
    <row r="121" spans="1:6" ht="24" x14ac:dyDescent="0.2">
      <c r="A121" s="363">
        <f t="shared" si="2"/>
        <v>115</v>
      </c>
      <c r="B121" s="363">
        <f t="shared" si="3"/>
        <v>1801</v>
      </c>
      <c r="C121" s="430">
        <v>17</v>
      </c>
      <c r="D121" s="444" t="s">
        <v>12</v>
      </c>
      <c r="E121" s="489" t="s">
        <v>7933</v>
      </c>
      <c r="F121" s="9"/>
    </row>
    <row r="122" spans="1:6" ht="24" x14ac:dyDescent="0.2">
      <c r="A122" s="363">
        <f t="shared" si="2"/>
        <v>116</v>
      </c>
      <c r="B122" s="363">
        <f t="shared" si="3"/>
        <v>1818</v>
      </c>
      <c r="C122" s="430">
        <v>17</v>
      </c>
      <c r="D122" s="444" t="s">
        <v>12</v>
      </c>
      <c r="E122" s="489" t="s">
        <v>7934</v>
      </c>
      <c r="F122" s="9"/>
    </row>
    <row r="123" spans="1:6" ht="24" x14ac:dyDescent="0.2">
      <c r="A123" s="363">
        <f t="shared" si="2"/>
        <v>117</v>
      </c>
      <c r="B123" s="363">
        <f t="shared" si="3"/>
        <v>1835</v>
      </c>
      <c r="C123" s="430">
        <v>17</v>
      </c>
      <c r="D123" s="444" t="s">
        <v>12</v>
      </c>
      <c r="E123" s="489" t="s">
        <v>7935</v>
      </c>
      <c r="F123" s="9"/>
    </row>
    <row r="124" spans="1:6" ht="24" x14ac:dyDescent="0.2">
      <c r="A124" s="363">
        <f t="shared" si="2"/>
        <v>118</v>
      </c>
      <c r="B124" s="363">
        <f t="shared" si="3"/>
        <v>1852</v>
      </c>
      <c r="C124" s="430">
        <v>17</v>
      </c>
      <c r="D124" s="444" t="s">
        <v>12</v>
      </c>
      <c r="E124" s="489" t="s">
        <v>7936</v>
      </c>
      <c r="F124" s="9"/>
    </row>
    <row r="125" spans="1:6" ht="24" x14ac:dyDescent="0.2">
      <c r="A125" s="363">
        <f t="shared" si="2"/>
        <v>119</v>
      </c>
      <c r="B125" s="363">
        <f t="shared" si="3"/>
        <v>1869</v>
      </c>
      <c r="C125" s="430">
        <v>17</v>
      </c>
      <c r="D125" s="444" t="s">
        <v>12</v>
      </c>
      <c r="E125" s="489" t="s">
        <v>7937</v>
      </c>
      <c r="F125" s="9"/>
    </row>
    <row r="126" spans="1:6" ht="24" x14ac:dyDescent="0.2">
      <c r="A126" s="363">
        <f t="shared" si="2"/>
        <v>120</v>
      </c>
      <c r="B126" s="363">
        <f t="shared" si="3"/>
        <v>1886</v>
      </c>
      <c r="C126" s="447">
        <v>17</v>
      </c>
      <c r="D126" s="448" t="s">
        <v>12</v>
      </c>
      <c r="E126" s="489" t="s">
        <v>7938</v>
      </c>
      <c r="F126" s="292"/>
    </row>
    <row r="127" spans="1:6" ht="24" x14ac:dyDescent="0.2">
      <c r="A127" s="363">
        <f t="shared" si="2"/>
        <v>121</v>
      </c>
      <c r="B127" s="363">
        <f t="shared" si="3"/>
        <v>1903</v>
      </c>
      <c r="C127" s="447">
        <v>17</v>
      </c>
      <c r="D127" s="448" t="s">
        <v>12</v>
      </c>
      <c r="E127" s="489" t="s">
        <v>7939</v>
      </c>
      <c r="F127" s="292"/>
    </row>
    <row r="128" spans="1:6" ht="24" x14ac:dyDescent="0.2">
      <c r="A128" s="363">
        <f t="shared" si="2"/>
        <v>122</v>
      </c>
      <c r="B128" s="363">
        <f t="shared" si="3"/>
        <v>1920</v>
      </c>
      <c r="C128" s="447">
        <v>17</v>
      </c>
      <c r="D128" s="448" t="s">
        <v>12</v>
      </c>
      <c r="E128" s="489" t="s">
        <v>7940</v>
      </c>
      <c r="F128" s="292"/>
    </row>
    <row r="129" spans="1:6" ht="24" x14ac:dyDescent="0.2">
      <c r="A129" s="363">
        <f t="shared" si="2"/>
        <v>123</v>
      </c>
      <c r="B129" s="363">
        <f t="shared" si="3"/>
        <v>1937</v>
      </c>
      <c r="C129" s="447">
        <v>17</v>
      </c>
      <c r="D129" s="448" t="s">
        <v>12</v>
      </c>
      <c r="E129" s="489" t="s">
        <v>7941</v>
      </c>
      <c r="F129" s="292"/>
    </row>
    <row r="130" spans="1:6" ht="24" x14ac:dyDescent="0.2">
      <c r="A130" s="363">
        <f t="shared" si="2"/>
        <v>124</v>
      </c>
      <c r="B130" s="363">
        <f t="shared" si="3"/>
        <v>1954</v>
      </c>
      <c r="C130" s="447">
        <v>17</v>
      </c>
      <c r="D130" s="448" t="s">
        <v>12</v>
      </c>
      <c r="E130" s="489" t="s">
        <v>7942</v>
      </c>
      <c r="F130" s="292"/>
    </row>
    <row r="131" spans="1:6" ht="24" x14ac:dyDescent="0.2">
      <c r="A131" s="363">
        <f t="shared" si="2"/>
        <v>125</v>
      </c>
      <c r="B131" s="363">
        <f t="shared" si="3"/>
        <v>1971</v>
      </c>
      <c r="C131" s="447">
        <v>17</v>
      </c>
      <c r="D131" s="448" t="s">
        <v>12</v>
      </c>
      <c r="E131" s="489" t="s">
        <v>7943</v>
      </c>
      <c r="F131" s="292"/>
    </row>
    <row r="132" spans="1:6" ht="24" x14ac:dyDescent="0.2">
      <c r="A132" s="363">
        <f t="shared" si="2"/>
        <v>126</v>
      </c>
      <c r="B132" s="363">
        <f t="shared" si="3"/>
        <v>1988</v>
      </c>
      <c r="C132" s="447">
        <v>17</v>
      </c>
      <c r="D132" s="448" t="s">
        <v>12</v>
      </c>
      <c r="E132" s="489" t="s">
        <v>7944</v>
      </c>
      <c r="F132" s="292"/>
    </row>
    <row r="133" spans="1:6" ht="24" x14ac:dyDescent="0.2">
      <c r="A133" s="363">
        <f t="shared" si="2"/>
        <v>127</v>
      </c>
      <c r="B133" s="363">
        <f t="shared" si="3"/>
        <v>2005</v>
      </c>
      <c r="C133" s="447">
        <v>17</v>
      </c>
      <c r="D133" s="448" t="s">
        <v>12</v>
      </c>
      <c r="E133" s="489" t="s">
        <v>7945</v>
      </c>
      <c r="F133" s="292"/>
    </row>
    <row r="134" spans="1:6" ht="24" x14ac:dyDescent="0.2">
      <c r="A134" s="363">
        <f t="shared" si="2"/>
        <v>128</v>
      </c>
      <c r="B134" s="363">
        <f t="shared" si="3"/>
        <v>2022</v>
      </c>
      <c r="C134" s="447">
        <v>17</v>
      </c>
      <c r="D134" s="448" t="s">
        <v>12</v>
      </c>
      <c r="E134" s="489" t="s">
        <v>7946</v>
      </c>
      <c r="F134" s="292"/>
    </row>
    <row r="135" spans="1:6" ht="24" x14ac:dyDescent="0.2">
      <c r="A135" s="363">
        <f t="shared" si="2"/>
        <v>129</v>
      </c>
      <c r="B135" s="363">
        <f t="shared" si="3"/>
        <v>2039</v>
      </c>
      <c r="C135" s="447">
        <v>17</v>
      </c>
      <c r="D135" s="448" t="s">
        <v>12</v>
      </c>
      <c r="E135" s="473" t="s">
        <v>10970</v>
      </c>
      <c r="F135" s="292"/>
    </row>
    <row r="136" spans="1:6" ht="24" x14ac:dyDescent="0.2">
      <c r="A136" s="363">
        <f t="shared" ref="A136:A172" si="4">+A135+1</f>
        <v>130</v>
      </c>
      <c r="B136" s="363">
        <f t="shared" si="3"/>
        <v>2056</v>
      </c>
      <c r="C136" s="447">
        <v>17</v>
      </c>
      <c r="D136" s="448" t="s">
        <v>12</v>
      </c>
      <c r="E136" s="473" t="s">
        <v>10971</v>
      </c>
      <c r="F136" s="292"/>
    </row>
    <row r="137" spans="1:6" ht="24" x14ac:dyDescent="0.2">
      <c r="A137" s="363">
        <f t="shared" si="4"/>
        <v>131</v>
      </c>
      <c r="B137" s="363">
        <f t="shared" si="3"/>
        <v>2073</v>
      </c>
      <c r="C137" s="447">
        <v>17</v>
      </c>
      <c r="D137" s="448" t="s">
        <v>12</v>
      </c>
      <c r="E137" s="473" t="s">
        <v>10972</v>
      </c>
      <c r="F137" s="292"/>
    </row>
    <row r="138" spans="1:6" ht="24" x14ac:dyDescent="0.2">
      <c r="A138" s="363">
        <f t="shared" si="4"/>
        <v>132</v>
      </c>
      <c r="B138" s="363">
        <f t="shared" si="3"/>
        <v>2090</v>
      </c>
      <c r="C138" s="430">
        <v>17</v>
      </c>
      <c r="D138" s="444" t="s">
        <v>12</v>
      </c>
      <c r="E138" s="530" t="s">
        <v>13264</v>
      </c>
      <c r="F138" s="462"/>
    </row>
    <row r="139" spans="1:6" ht="24" x14ac:dyDescent="0.2">
      <c r="A139" s="363">
        <f t="shared" si="4"/>
        <v>133</v>
      </c>
      <c r="B139" s="363">
        <f t="shared" si="3"/>
        <v>2107</v>
      </c>
      <c r="C139" s="430">
        <v>17</v>
      </c>
      <c r="D139" s="444" t="s">
        <v>12</v>
      </c>
      <c r="E139" s="530" t="s">
        <v>13265</v>
      </c>
      <c r="F139" s="462"/>
    </row>
    <row r="140" spans="1:6" ht="24" x14ac:dyDescent="0.2">
      <c r="A140" s="363">
        <f t="shared" si="4"/>
        <v>134</v>
      </c>
      <c r="B140" s="363">
        <f t="shared" si="3"/>
        <v>2124</v>
      </c>
      <c r="C140" s="430">
        <v>17</v>
      </c>
      <c r="D140" s="444" t="s">
        <v>12</v>
      </c>
      <c r="E140" s="530" t="s">
        <v>13266</v>
      </c>
      <c r="F140" s="462"/>
    </row>
    <row r="141" spans="1:6" ht="24" x14ac:dyDescent="0.2">
      <c r="A141" s="363">
        <f t="shared" si="4"/>
        <v>135</v>
      </c>
      <c r="B141" s="363">
        <f t="shared" si="3"/>
        <v>2141</v>
      </c>
      <c r="C141" s="363">
        <v>17</v>
      </c>
      <c r="D141" s="360" t="s">
        <v>12</v>
      </c>
      <c r="E141" s="389" t="s">
        <v>13267</v>
      </c>
      <c r="F141" s="400"/>
    </row>
    <row r="142" spans="1:6" ht="24" x14ac:dyDescent="0.2">
      <c r="A142" s="363">
        <f t="shared" si="4"/>
        <v>136</v>
      </c>
      <c r="B142" s="363">
        <f t="shared" si="3"/>
        <v>2158</v>
      </c>
      <c r="C142" s="363">
        <v>17</v>
      </c>
      <c r="D142" s="360" t="s">
        <v>12</v>
      </c>
      <c r="E142" s="389" t="s">
        <v>13268</v>
      </c>
      <c r="F142" s="400"/>
    </row>
    <row r="143" spans="1:6" ht="24" x14ac:dyDescent="0.2">
      <c r="A143" s="363">
        <f t="shared" si="4"/>
        <v>137</v>
      </c>
      <c r="B143" s="363">
        <f t="shared" ref="B143:B172" si="5">C142+B142</f>
        <v>2175</v>
      </c>
      <c r="C143" s="363">
        <v>17</v>
      </c>
      <c r="D143" s="360" t="s">
        <v>12</v>
      </c>
      <c r="E143" s="389" t="s">
        <v>13269</v>
      </c>
      <c r="F143" s="400"/>
    </row>
    <row r="144" spans="1:6" ht="24" x14ac:dyDescent="0.2">
      <c r="A144" s="363">
        <f t="shared" si="4"/>
        <v>138</v>
      </c>
      <c r="B144" s="363">
        <f t="shared" si="5"/>
        <v>2192</v>
      </c>
      <c r="C144" s="430">
        <v>17</v>
      </c>
      <c r="D144" s="444" t="s">
        <v>12</v>
      </c>
      <c r="E144" s="489" t="s">
        <v>10551</v>
      </c>
      <c r="F144" s="9"/>
    </row>
    <row r="145" spans="1:6" ht="24" x14ac:dyDescent="0.2">
      <c r="A145" s="363">
        <f t="shared" si="4"/>
        <v>139</v>
      </c>
      <c r="B145" s="363">
        <f t="shared" si="5"/>
        <v>2209</v>
      </c>
      <c r="C145" s="430">
        <v>17</v>
      </c>
      <c r="D145" s="444" t="s">
        <v>12</v>
      </c>
      <c r="E145" s="489" t="s">
        <v>7947</v>
      </c>
      <c r="F145" s="9"/>
    </row>
    <row r="146" spans="1:6" ht="24" x14ac:dyDescent="0.2">
      <c r="A146" s="363">
        <f t="shared" si="4"/>
        <v>140</v>
      </c>
      <c r="B146" s="363">
        <f t="shared" si="5"/>
        <v>2226</v>
      </c>
      <c r="C146" s="430">
        <v>17</v>
      </c>
      <c r="D146" s="444" t="s">
        <v>12</v>
      </c>
      <c r="E146" s="489" t="s">
        <v>7948</v>
      </c>
      <c r="F146" s="9"/>
    </row>
    <row r="147" spans="1:6" ht="24" x14ac:dyDescent="0.2">
      <c r="A147" s="363">
        <f t="shared" si="4"/>
        <v>141</v>
      </c>
      <c r="B147" s="363">
        <f t="shared" si="5"/>
        <v>2243</v>
      </c>
      <c r="C147" s="430">
        <v>17</v>
      </c>
      <c r="D147" s="444" t="s">
        <v>12</v>
      </c>
      <c r="E147" s="489" t="s">
        <v>7949</v>
      </c>
      <c r="F147" s="9"/>
    </row>
    <row r="148" spans="1:6" ht="24" x14ac:dyDescent="0.2">
      <c r="A148" s="363">
        <f t="shared" si="4"/>
        <v>142</v>
      </c>
      <c r="B148" s="363">
        <f t="shared" si="5"/>
        <v>2260</v>
      </c>
      <c r="C148" s="430">
        <v>17</v>
      </c>
      <c r="D148" s="444" t="s">
        <v>12</v>
      </c>
      <c r="E148" s="489" t="s">
        <v>7950</v>
      </c>
      <c r="F148" s="9"/>
    </row>
    <row r="149" spans="1:6" ht="24" x14ac:dyDescent="0.2">
      <c r="A149" s="363">
        <f t="shared" si="4"/>
        <v>143</v>
      </c>
      <c r="B149" s="363">
        <f t="shared" si="5"/>
        <v>2277</v>
      </c>
      <c r="C149" s="430">
        <v>17</v>
      </c>
      <c r="D149" s="444" t="s">
        <v>12</v>
      </c>
      <c r="E149" s="489" t="s">
        <v>7951</v>
      </c>
      <c r="F149" s="9"/>
    </row>
    <row r="150" spans="1:6" ht="24" x14ac:dyDescent="0.2">
      <c r="A150" s="363">
        <f t="shared" si="4"/>
        <v>144</v>
      </c>
      <c r="B150" s="363">
        <f t="shared" si="5"/>
        <v>2294</v>
      </c>
      <c r="C150" s="447">
        <v>17</v>
      </c>
      <c r="D150" s="448" t="s">
        <v>12</v>
      </c>
      <c r="E150" s="489" t="s">
        <v>7952</v>
      </c>
      <c r="F150" s="292"/>
    </row>
    <row r="151" spans="1:6" ht="24" x14ac:dyDescent="0.2">
      <c r="A151" s="363">
        <f t="shared" si="4"/>
        <v>145</v>
      </c>
      <c r="B151" s="363">
        <f t="shared" si="5"/>
        <v>2311</v>
      </c>
      <c r="C151" s="447">
        <v>17</v>
      </c>
      <c r="D151" s="448" t="s">
        <v>12</v>
      </c>
      <c r="E151" s="489" t="s">
        <v>7953</v>
      </c>
      <c r="F151" s="292"/>
    </row>
    <row r="152" spans="1:6" ht="24" x14ac:dyDescent="0.2">
      <c r="A152" s="363">
        <f t="shared" si="4"/>
        <v>146</v>
      </c>
      <c r="B152" s="363">
        <f t="shared" si="5"/>
        <v>2328</v>
      </c>
      <c r="C152" s="447">
        <v>17</v>
      </c>
      <c r="D152" s="448" t="s">
        <v>12</v>
      </c>
      <c r="E152" s="489" t="s">
        <v>7954</v>
      </c>
      <c r="F152" s="292"/>
    </row>
    <row r="153" spans="1:6" ht="24" x14ac:dyDescent="0.2">
      <c r="A153" s="363">
        <f t="shared" si="4"/>
        <v>147</v>
      </c>
      <c r="B153" s="363">
        <f t="shared" si="5"/>
        <v>2345</v>
      </c>
      <c r="C153" s="447">
        <v>17</v>
      </c>
      <c r="D153" s="448" t="s">
        <v>12</v>
      </c>
      <c r="E153" s="489" t="s">
        <v>7955</v>
      </c>
      <c r="F153" s="292"/>
    </row>
    <row r="154" spans="1:6" ht="24" x14ac:dyDescent="0.2">
      <c r="A154" s="363">
        <f t="shared" si="4"/>
        <v>148</v>
      </c>
      <c r="B154" s="363">
        <f t="shared" si="5"/>
        <v>2362</v>
      </c>
      <c r="C154" s="447">
        <v>17</v>
      </c>
      <c r="D154" s="448" t="s">
        <v>12</v>
      </c>
      <c r="E154" s="489" t="s">
        <v>7956</v>
      </c>
      <c r="F154" s="292"/>
    </row>
    <row r="155" spans="1:6" ht="24" x14ac:dyDescent="0.2">
      <c r="A155" s="363">
        <f t="shared" si="4"/>
        <v>149</v>
      </c>
      <c r="B155" s="363">
        <f t="shared" si="5"/>
        <v>2379</v>
      </c>
      <c r="C155" s="447">
        <v>17</v>
      </c>
      <c r="D155" s="448" t="s">
        <v>12</v>
      </c>
      <c r="E155" s="489" t="s">
        <v>7957</v>
      </c>
      <c r="F155" s="292"/>
    </row>
    <row r="156" spans="1:6" ht="24" x14ac:dyDescent="0.2">
      <c r="A156" s="363">
        <f t="shared" si="4"/>
        <v>150</v>
      </c>
      <c r="B156" s="363">
        <f t="shared" si="5"/>
        <v>2396</v>
      </c>
      <c r="C156" s="447">
        <v>17</v>
      </c>
      <c r="D156" s="448" t="s">
        <v>12</v>
      </c>
      <c r="E156" s="489" t="s">
        <v>7958</v>
      </c>
      <c r="F156" s="292"/>
    </row>
    <row r="157" spans="1:6" ht="24" x14ac:dyDescent="0.2">
      <c r="A157" s="363">
        <f t="shared" si="4"/>
        <v>151</v>
      </c>
      <c r="B157" s="363">
        <f t="shared" si="5"/>
        <v>2413</v>
      </c>
      <c r="C157" s="447">
        <v>17</v>
      </c>
      <c r="D157" s="448" t="s">
        <v>12</v>
      </c>
      <c r="E157" s="489" t="s">
        <v>7959</v>
      </c>
      <c r="F157" s="292"/>
    </row>
    <row r="158" spans="1:6" ht="24" x14ac:dyDescent="0.2">
      <c r="A158" s="363">
        <f t="shared" si="4"/>
        <v>152</v>
      </c>
      <c r="B158" s="363">
        <f t="shared" si="5"/>
        <v>2430</v>
      </c>
      <c r="C158" s="447">
        <v>17</v>
      </c>
      <c r="D158" s="448" t="s">
        <v>12</v>
      </c>
      <c r="E158" s="489" t="s">
        <v>7960</v>
      </c>
      <c r="F158" s="292"/>
    </row>
    <row r="159" spans="1:6" ht="24" x14ac:dyDescent="0.2">
      <c r="A159" s="363">
        <f t="shared" si="4"/>
        <v>153</v>
      </c>
      <c r="B159" s="363">
        <f t="shared" si="5"/>
        <v>2447</v>
      </c>
      <c r="C159" s="447">
        <v>17</v>
      </c>
      <c r="D159" s="448" t="s">
        <v>12</v>
      </c>
      <c r="E159" s="473" t="s">
        <v>10973</v>
      </c>
      <c r="F159" s="292"/>
    </row>
    <row r="160" spans="1:6" ht="24" x14ac:dyDescent="0.2">
      <c r="A160" s="363">
        <f t="shared" si="4"/>
        <v>154</v>
      </c>
      <c r="B160" s="363">
        <f t="shared" si="5"/>
        <v>2464</v>
      </c>
      <c r="C160" s="447">
        <v>17</v>
      </c>
      <c r="D160" s="448" t="s">
        <v>12</v>
      </c>
      <c r="E160" s="473" t="s">
        <v>10974</v>
      </c>
      <c r="F160" s="292"/>
    </row>
    <row r="161" spans="1:6" ht="24" x14ac:dyDescent="0.2">
      <c r="A161" s="363">
        <f t="shared" si="4"/>
        <v>155</v>
      </c>
      <c r="B161" s="363">
        <f t="shared" si="5"/>
        <v>2481</v>
      </c>
      <c r="C161" s="447">
        <v>17</v>
      </c>
      <c r="D161" s="448" t="s">
        <v>12</v>
      </c>
      <c r="E161" s="473" t="s">
        <v>10975</v>
      </c>
      <c r="F161" s="292"/>
    </row>
    <row r="162" spans="1:6" ht="24" x14ac:dyDescent="0.2">
      <c r="A162" s="363">
        <f t="shared" si="4"/>
        <v>156</v>
      </c>
      <c r="B162" s="363">
        <f t="shared" si="5"/>
        <v>2498</v>
      </c>
      <c r="C162" s="430">
        <v>17</v>
      </c>
      <c r="D162" s="444" t="s">
        <v>12</v>
      </c>
      <c r="E162" s="530" t="s">
        <v>13270</v>
      </c>
      <c r="F162" s="462"/>
    </row>
    <row r="163" spans="1:6" ht="24" x14ac:dyDescent="0.2">
      <c r="A163" s="363">
        <f t="shared" si="4"/>
        <v>157</v>
      </c>
      <c r="B163" s="363">
        <f t="shared" si="5"/>
        <v>2515</v>
      </c>
      <c r="C163" s="430">
        <v>17</v>
      </c>
      <c r="D163" s="444" t="s">
        <v>12</v>
      </c>
      <c r="E163" s="530" t="s">
        <v>13271</v>
      </c>
      <c r="F163" s="462"/>
    </row>
    <row r="164" spans="1:6" ht="24" x14ac:dyDescent="0.2">
      <c r="A164" s="363">
        <f t="shared" si="4"/>
        <v>158</v>
      </c>
      <c r="B164" s="363">
        <f t="shared" si="5"/>
        <v>2532</v>
      </c>
      <c r="C164" s="430">
        <v>17</v>
      </c>
      <c r="D164" s="444" t="s">
        <v>12</v>
      </c>
      <c r="E164" s="530" t="s">
        <v>13272</v>
      </c>
      <c r="F164" s="462"/>
    </row>
    <row r="165" spans="1:6" ht="24" x14ac:dyDescent="0.2">
      <c r="A165" s="363">
        <f t="shared" si="4"/>
        <v>159</v>
      </c>
      <c r="B165" s="363">
        <f t="shared" si="5"/>
        <v>2549</v>
      </c>
      <c r="C165" s="363">
        <v>17</v>
      </c>
      <c r="D165" s="360" t="s">
        <v>12</v>
      </c>
      <c r="E165" s="389" t="s">
        <v>13273</v>
      </c>
      <c r="F165" s="400"/>
    </row>
    <row r="166" spans="1:6" ht="24" x14ac:dyDescent="0.2">
      <c r="A166" s="363">
        <f t="shared" si="4"/>
        <v>160</v>
      </c>
      <c r="B166" s="363">
        <f t="shared" si="5"/>
        <v>2566</v>
      </c>
      <c r="C166" s="363">
        <v>17</v>
      </c>
      <c r="D166" s="360" t="s">
        <v>12</v>
      </c>
      <c r="E166" s="389" t="s">
        <v>13274</v>
      </c>
      <c r="F166" s="400"/>
    </row>
    <row r="167" spans="1:6" ht="24" x14ac:dyDescent="0.2">
      <c r="A167" s="363">
        <f t="shared" si="4"/>
        <v>161</v>
      </c>
      <c r="B167" s="363">
        <f t="shared" si="5"/>
        <v>2583</v>
      </c>
      <c r="C167" s="363">
        <v>17</v>
      </c>
      <c r="D167" s="360" t="s">
        <v>12</v>
      </c>
      <c r="E167" s="389" t="s">
        <v>13275</v>
      </c>
      <c r="F167" s="400"/>
    </row>
    <row r="168" spans="1:6" x14ac:dyDescent="0.2">
      <c r="A168" s="363">
        <f t="shared" si="4"/>
        <v>162</v>
      </c>
      <c r="B168" s="363">
        <f t="shared" si="5"/>
        <v>2600</v>
      </c>
      <c r="C168" s="430">
        <v>17</v>
      </c>
      <c r="D168" s="444" t="s">
        <v>12</v>
      </c>
      <c r="E168" s="489" t="s">
        <v>7961</v>
      </c>
      <c r="F168" s="9"/>
    </row>
    <row r="169" spans="1:6" x14ac:dyDescent="0.2">
      <c r="A169" s="363">
        <f t="shared" si="4"/>
        <v>163</v>
      </c>
      <c r="B169" s="363">
        <f t="shared" si="5"/>
        <v>2617</v>
      </c>
      <c r="C169" s="430">
        <v>17</v>
      </c>
      <c r="D169" s="444" t="s">
        <v>12</v>
      </c>
      <c r="E169" s="489" t="s">
        <v>7962</v>
      </c>
      <c r="F169" s="9"/>
    </row>
    <row r="170" spans="1:6" ht="24" x14ac:dyDescent="0.2">
      <c r="A170" s="363">
        <f t="shared" si="4"/>
        <v>164</v>
      </c>
      <c r="B170" s="363">
        <f t="shared" si="5"/>
        <v>2634</v>
      </c>
      <c r="C170" s="430">
        <v>17</v>
      </c>
      <c r="D170" s="444" t="s">
        <v>12</v>
      </c>
      <c r="E170" s="489" t="s">
        <v>7963</v>
      </c>
      <c r="F170" s="9"/>
    </row>
    <row r="171" spans="1:6" x14ac:dyDescent="0.2">
      <c r="A171" s="363">
        <f t="shared" si="4"/>
        <v>165</v>
      </c>
      <c r="B171" s="363">
        <f t="shared" si="5"/>
        <v>2651</v>
      </c>
      <c r="C171" s="439">
        <v>150</v>
      </c>
      <c r="D171" s="524" t="s">
        <v>9</v>
      </c>
      <c r="E171" s="24" t="s">
        <v>50</v>
      </c>
      <c r="F171" s="292" t="s">
        <v>25</v>
      </c>
    </row>
    <row r="172" spans="1:6" ht="12.75" thickBot="1" x14ac:dyDescent="0.25">
      <c r="A172" s="363">
        <f t="shared" si="4"/>
        <v>166</v>
      </c>
      <c r="B172" s="363">
        <f t="shared" si="5"/>
        <v>2801</v>
      </c>
      <c r="C172" s="441">
        <v>12</v>
      </c>
      <c r="D172" s="452" t="s">
        <v>9</v>
      </c>
      <c r="E172" s="531" t="s">
        <v>323</v>
      </c>
      <c r="F172" s="454" t="s">
        <v>7964</v>
      </c>
    </row>
    <row r="173" spans="1:6" ht="12.75" thickTop="1" x14ac:dyDescent="0.2">
      <c r="A173" s="119" t="s">
        <v>54</v>
      </c>
      <c r="C173" s="370">
        <f>B172+C172-1</f>
        <v>2812</v>
      </c>
    </row>
    <row r="174" spans="1:6" x14ac:dyDescent="0.2">
      <c r="A174" s="64"/>
      <c r="B174" s="64"/>
      <c r="C174" s="64"/>
      <c r="D174" s="64"/>
      <c r="E174" s="64"/>
      <c r="F174" s="64"/>
    </row>
    <row r="175" spans="1:6" x14ac:dyDescent="0.2">
      <c r="A175" s="64"/>
      <c r="B175" s="64"/>
      <c r="C175" s="64"/>
      <c r="D175" s="64"/>
      <c r="E175" s="64"/>
      <c r="F175" s="64"/>
    </row>
    <row r="176" spans="1:6" x14ac:dyDescent="0.2">
      <c r="A176" s="804" t="s">
        <v>15167</v>
      </c>
      <c r="B176" s="804"/>
      <c r="C176" s="804"/>
      <c r="D176" s="805"/>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sheetData>
  <mergeCells count="5">
    <mergeCell ref="A3:B3"/>
    <mergeCell ref="C3:F3"/>
    <mergeCell ref="A4:B4"/>
    <mergeCell ref="C4:F5"/>
    <mergeCell ref="A176:D176"/>
  </mergeCells>
  <conditionalFormatting sqref="C3:F3">
    <cfRule type="containsText" dxfId="84" priority="2" operator="containsText" text="Diseño de registro. 2024">
      <formula>NOT(ISERROR(SEARCH("Diseño de registro. 2024",C3)))</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246537A-CA33-486A-9824-A3FA6E179539}">
            <xm:f>NOT(ISERROR(SEARCH($C$3,C3)))</xm:f>
            <xm:f>$C$3</xm:f>
            <x14:dxf>
              <font>
                <color rgb="FFFFFF00"/>
              </font>
            </x14:dxf>
          </x14:cfRule>
          <xm:sqref>C3:F3</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sheetPr>
  <dimension ref="A1:F247"/>
  <sheetViews>
    <sheetView topLeftCell="A65" zoomScaleNormal="100" workbookViewId="0">
      <selection activeCell="E70" sqref="E70"/>
    </sheetView>
  </sheetViews>
  <sheetFormatPr baseColWidth="10" defaultRowHeight="12" x14ac:dyDescent="0.2"/>
  <cols>
    <col min="5" max="5" width="91" customWidth="1"/>
    <col min="6" max="6" width="12.85546875" customWidth="1"/>
  </cols>
  <sheetData>
    <row r="1" spans="1:6" ht="21" x14ac:dyDescent="0.35">
      <c r="B1" s="1" t="s">
        <v>0</v>
      </c>
    </row>
    <row r="3" spans="1:6" ht="12.75" x14ac:dyDescent="0.2">
      <c r="A3" s="806" t="s">
        <v>1</v>
      </c>
      <c r="B3" s="806"/>
      <c r="C3" s="806" t="str">
        <f>+T22001000!C3</f>
        <v>Diseño de registro. 2025</v>
      </c>
      <c r="D3" s="806"/>
      <c r="E3" s="806"/>
      <c r="F3" s="805"/>
    </row>
    <row r="4" spans="1:6" ht="13.35" customHeight="1" x14ac:dyDescent="0.2">
      <c r="A4" s="790" t="str">
        <f>+T22001000!A4</f>
        <v>Versión 0.2</v>
      </c>
      <c r="B4" s="790"/>
      <c r="C4" s="794" t="s">
        <v>7793</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99" t="s">
        <v>10</v>
      </c>
      <c r="F7" s="292" t="s">
        <v>11</v>
      </c>
    </row>
    <row r="8" spans="1:6" x14ac:dyDescent="0.2">
      <c r="A8" s="447">
        <f t="shared" ref="A8:A66" si="0">+A7+1</f>
        <v>2</v>
      </c>
      <c r="B8" s="447">
        <f>C7+B7</f>
        <v>3</v>
      </c>
      <c r="C8" s="447">
        <v>3</v>
      </c>
      <c r="D8" s="448" t="s">
        <v>12</v>
      </c>
      <c r="E8" s="499" t="s">
        <v>13</v>
      </c>
      <c r="F8" s="292">
        <v>220</v>
      </c>
    </row>
    <row r="9" spans="1:6" x14ac:dyDescent="0.2">
      <c r="A9" s="447">
        <f t="shared" si="0"/>
        <v>3</v>
      </c>
      <c r="B9" s="447">
        <f>C8+B8</f>
        <v>6</v>
      </c>
      <c r="C9" s="447">
        <v>2</v>
      </c>
      <c r="D9" s="448" t="s">
        <v>9</v>
      </c>
      <c r="E9" s="499" t="s">
        <v>14</v>
      </c>
      <c r="F9" s="486" t="s">
        <v>6840</v>
      </c>
    </row>
    <row r="10" spans="1:6" x14ac:dyDescent="0.2">
      <c r="A10" s="447">
        <f t="shared" si="0"/>
        <v>4</v>
      </c>
      <c r="B10" s="447">
        <f>B9+C9</f>
        <v>8</v>
      </c>
      <c r="C10" s="447">
        <v>1</v>
      </c>
      <c r="D10" s="448" t="s">
        <v>9</v>
      </c>
      <c r="E10" s="499" t="s">
        <v>16</v>
      </c>
      <c r="F10" s="486" t="s">
        <v>327</v>
      </c>
    </row>
    <row r="11" spans="1:6" x14ac:dyDescent="0.2">
      <c r="A11" s="447">
        <f t="shared" si="0"/>
        <v>5</v>
      </c>
      <c r="B11" s="447">
        <v>9</v>
      </c>
      <c r="C11" s="447">
        <v>2</v>
      </c>
      <c r="D11" s="448" t="s">
        <v>12</v>
      </c>
      <c r="E11" s="499" t="s">
        <v>17</v>
      </c>
      <c r="F11" s="486" t="s">
        <v>7965</v>
      </c>
    </row>
    <row r="12" spans="1:6" x14ac:dyDescent="0.2">
      <c r="A12" s="447">
        <f t="shared" si="0"/>
        <v>6</v>
      </c>
      <c r="B12" s="447">
        <f>C11+B11</f>
        <v>11</v>
      </c>
      <c r="C12" s="447">
        <v>1</v>
      </c>
      <c r="D12" s="448" t="s">
        <v>9</v>
      </c>
      <c r="E12" s="499" t="s">
        <v>1810</v>
      </c>
      <c r="F12" s="292" t="s">
        <v>20</v>
      </c>
    </row>
    <row r="13" spans="1:6" x14ac:dyDescent="0.2">
      <c r="A13" s="447">
        <f t="shared" si="0"/>
        <v>7</v>
      </c>
      <c r="B13" s="447">
        <f>C12+B12</f>
        <v>12</v>
      </c>
      <c r="C13" s="447">
        <v>1</v>
      </c>
      <c r="D13" s="448" t="s">
        <v>9</v>
      </c>
      <c r="E13" s="499" t="s">
        <v>3330</v>
      </c>
      <c r="F13" s="292" t="s">
        <v>22</v>
      </c>
    </row>
    <row r="14" spans="1:6" x14ac:dyDescent="0.2">
      <c r="A14" s="447">
        <f t="shared" si="0"/>
        <v>8</v>
      </c>
      <c r="B14" s="447">
        <f>C13+B13</f>
        <v>13</v>
      </c>
      <c r="C14" s="447">
        <v>3</v>
      </c>
      <c r="D14" s="448" t="s">
        <v>12</v>
      </c>
      <c r="E14" s="499" t="s">
        <v>23</v>
      </c>
      <c r="F14" s="292"/>
    </row>
    <row r="15" spans="1:6" x14ac:dyDescent="0.2">
      <c r="A15" s="447">
        <f t="shared" si="0"/>
        <v>9</v>
      </c>
      <c r="B15" s="447">
        <f t="shared" ref="B15:B66" si="1">C14+B14</f>
        <v>16</v>
      </c>
      <c r="C15" s="447">
        <v>9</v>
      </c>
      <c r="D15" s="448" t="s">
        <v>9</v>
      </c>
      <c r="E15" s="499" t="s">
        <v>4276</v>
      </c>
      <c r="F15" s="467"/>
    </row>
    <row r="16" spans="1:6" x14ac:dyDescent="0.2">
      <c r="A16" s="447">
        <f t="shared" si="0"/>
        <v>10</v>
      </c>
      <c r="B16" s="447">
        <f t="shared" si="1"/>
        <v>25</v>
      </c>
      <c r="C16" s="447">
        <v>8</v>
      </c>
      <c r="D16" s="448" t="s">
        <v>12</v>
      </c>
      <c r="E16" s="499" t="s">
        <v>4620</v>
      </c>
      <c r="F16" s="467"/>
    </row>
    <row r="17" spans="1:6" ht="24" x14ac:dyDescent="0.2">
      <c r="A17" s="447">
        <f t="shared" si="0"/>
        <v>11</v>
      </c>
      <c r="B17" s="447">
        <f t="shared" si="1"/>
        <v>33</v>
      </c>
      <c r="C17" s="447">
        <v>17</v>
      </c>
      <c r="D17" s="448" t="s">
        <v>12</v>
      </c>
      <c r="E17" s="529" t="s">
        <v>7966</v>
      </c>
      <c r="F17" s="467"/>
    </row>
    <row r="18" spans="1:6" ht="24" x14ac:dyDescent="0.2">
      <c r="A18" s="447">
        <f t="shared" si="0"/>
        <v>12</v>
      </c>
      <c r="B18" s="447">
        <f t="shared" si="1"/>
        <v>50</v>
      </c>
      <c r="C18" s="447">
        <v>17</v>
      </c>
      <c r="D18" s="448" t="s">
        <v>12</v>
      </c>
      <c r="E18" s="529" t="s">
        <v>7967</v>
      </c>
      <c r="F18" s="467"/>
    </row>
    <row r="19" spans="1:6" ht="24" x14ac:dyDescent="0.2">
      <c r="A19" s="447">
        <f t="shared" si="0"/>
        <v>13</v>
      </c>
      <c r="B19" s="447">
        <f t="shared" si="1"/>
        <v>67</v>
      </c>
      <c r="C19" s="447">
        <v>17</v>
      </c>
      <c r="D19" s="448" t="s">
        <v>12</v>
      </c>
      <c r="E19" s="529" t="s">
        <v>7968</v>
      </c>
      <c r="F19" s="467"/>
    </row>
    <row r="20" spans="1:6" ht="24" x14ac:dyDescent="0.2">
      <c r="A20" s="447">
        <f t="shared" si="0"/>
        <v>14</v>
      </c>
      <c r="B20" s="447">
        <f t="shared" si="1"/>
        <v>84</v>
      </c>
      <c r="C20" s="447">
        <v>17</v>
      </c>
      <c r="D20" s="448" t="s">
        <v>12</v>
      </c>
      <c r="E20" s="529" t="s">
        <v>7969</v>
      </c>
      <c r="F20" s="467"/>
    </row>
    <row r="21" spans="1:6" ht="24" x14ac:dyDescent="0.2">
      <c r="A21" s="447">
        <f t="shared" si="0"/>
        <v>15</v>
      </c>
      <c r="B21" s="447">
        <f t="shared" si="1"/>
        <v>101</v>
      </c>
      <c r="C21" s="447">
        <v>17</v>
      </c>
      <c r="D21" s="448" t="s">
        <v>12</v>
      </c>
      <c r="E21" s="529" t="s">
        <v>7970</v>
      </c>
      <c r="F21" s="467"/>
    </row>
    <row r="22" spans="1:6" ht="24" x14ac:dyDescent="0.2">
      <c r="A22" s="447">
        <f t="shared" si="0"/>
        <v>16</v>
      </c>
      <c r="B22" s="447">
        <f t="shared" si="1"/>
        <v>118</v>
      </c>
      <c r="C22" s="447">
        <v>17</v>
      </c>
      <c r="D22" s="448" t="s">
        <v>12</v>
      </c>
      <c r="E22" s="529" t="s">
        <v>7971</v>
      </c>
      <c r="F22" s="467"/>
    </row>
    <row r="23" spans="1:6" ht="24" x14ac:dyDescent="0.2">
      <c r="A23" s="447">
        <f t="shared" si="0"/>
        <v>17</v>
      </c>
      <c r="B23" s="447">
        <f t="shared" si="1"/>
        <v>135</v>
      </c>
      <c r="C23" s="447">
        <v>17</v>
      </c>
      <c r="D23" s="448" t="s">
        <v>12</v>
      </c>
      <c r="E23" s="529" t="s">
        <v>7972</v>
      </c>
      <c r="F23" s="467"/>
    </row>
    <row r="24" spans="1:6" ht="24" x14ac:dyDescent="0.2">
      <c r="A24" s="447">
        <f t="shared" si="0"/>
        <v>18</v>
      </c>
      <c r="B24" s="447">
        <f t="shared" si="1"/>
        <v>152</v>
      </c>
      <c r="C24" s="447">
        <v>17</v>
      </c>
      <c r="D24" s="448" t="s">
        <v>12</v>
      </c>
      <c r="E24" s="529" t="s">
        <v>7973</v>
      </c>
      <c r="F24" s="467"/>
    </row>
    <row r="25" spans="1:6" ht="24" x14ac:dyDescent="0.2">
      <c r="A25" s="447">
        <f t="shared" si="0"/>
        <v>19</v>
      </c>
      <c r="B25" s="447">
        <f t="shared" si="1"/>
        <v>169</v>
      </c>
      <c r="C25" s="447">
        <v>17</v>
      </c>
      <c r="D25" s="448" t="s">
        <v>12</v>
      </c>
      <c r="E25" s="529" t="s">
        <v>7974</v>
      </c>
      <c r="F25" s="467"/>
    </row>
    <row r="26" spans="1:6" ht="24" x14ac:dyDescent="0.2">
      <c r="A26" s="447">
        <f t="shared" si="0"/>
        <v>20</v>
      </c>
      <c r="B26" s="447">
        <f t="shared" si="1"/>
        <v>186</v>
      </c>
      <c r="C26" s="447">
        <v>17</v>
      </c>
      <c r="D26" s="448" t="s">
        <v>12</v>
      </c>
      <c r="E26" s="529" t="s">
        <v>7975</v>
      </c>
      <c r="F26" s="467"/>
    </row>
    <row r="27" spans="1:6" ht="24" x14ac:dyDescent="0.2">
      <c r="A27" s="447">
        <f t="shared" si="0"/>
        <v>21</v>
      </c>
      <c r="B27" s="447">
        <f t="shared" si="1"/>
        <v>203</v>
      </c>
      <c r="C27" s="447">
        <v>17</v>
      </c>
      <c r="D27" s="448" t="s">
        <v>12</v>
      </c>
      <c r="E27" s="529" t="s">
        <v>7976</v>
      </c>
      <c r="F27" s="467"/>
    </row>
    <row r="28" spans="1:6" ht="24" x14ac:dyDescent="0.2">
      <c r="A28" s="447">
        <f t="shared" si="0"/>
        <v>22</v>
      </c>
      <c r="B28" s="447">
        <f t="shared" si="1"/>
        <v>220</v>
      </c>
      <c r="C28" s="447">
        <v>17</v>
      </c>
      <c r="D28" s="448" t="s">
        <v>12</v>
      </c>
      <c r="E28" s="529" t="s">
        <v>7977</v>
      </c>
      <c r="F28" s="467"/>
    </row>
    <row r="29" spans="1:6" ht="24" x14ac:dyDescent="0.2">
      <c r="A29" s="447">
        <f t="shared" si="0"/>
        <v>23</v>
      </c>
      <c r="B29" s="447">
        <f t="shared" si="1"/>
        <v>237</v>
      </c>
      <c r="C29" s="447">
        <v>17</v>
      </c>
      <c r="D29" s="448" t="s">
        <v>12</v>
      </c>
      <c r="E29" s="529" t="s">
        <v>7978</v>
      </c>
      <c r="F29" s="467"/>
    </row>
    <row r="30" spans="1:6" ht="24" x14ac:dyDescent="0.2">
      <c r="A30" s="447">
        <f t="shared" si="0"/>
        <v>24</v>
      </c>
      <c r="B30" s="447">
        <f t="shared" si="1"/>
        <v>254</v>
      </c>
      <c r="C30" s="447">
        <v>17</v>
      </c>
      <c r="D30" s="448" t="s">
        <v>12</v>
      </c>
      <c r="E30" s="529" t="s">
        <v>7979</v>
      </c>
      <c r="F30" s="467"/>
    </row>
    <row r="31" spans="1:6" ht="24" x14ac:dyDescent="0.2">
      <c r="A31" s="447">
        <f t="shared" si="0"/>
        <v>25</v>
      </c>
      <c r="B31" s="447">
        <f t="shared" si="1"/>
        <v>271</v>
      </c>
      <c r="C31" s="447">
        <v>17</v>
      </c>
      <c r="D31" s="448" t="s">
        <v>12</v>
      </c>
      <c r="E31" s="529" t="s">
        <v>7980</v>
      </c>
      <c r="F31" s="467"/>
    </row>
    <row r="32" spans="1:6" ht="24" x14ac:dyDescent="0.2">
      <c r="A32" s="447">
        <f t="shared" si="0"/>
        <v>26</v>
      </c>
      <c r="B32" s="447">
        <f t="shared" si="1"/>
        <v>288</v>
      </c>
      <c r="C32" s="447">
        <v>17</v>
      </c>
      <c r="D32" s="448" t="s">
        <v>12</v>
      </c>
      <c r="E32" s="529" t="s">
        <v>7981</v>
      </c>
      <c r="F32" s="467"/>
    </row>
    <row r="33" spans="1:6" ht="24" x14ac:dyDescent="0.2">
      <c r="A33" s="447">
        <f t="shared" si="0"/>
        <v>27</v>
      </c>
      <c r="B33" s="447">
        <f t="shared" si="1"/>
        <v>305</v>
      </c>
      <c r="C33" s="447">
        <v>17</v>
      </c>
      <c r="D33" s="448" t="s">
        <v>12</v>
      </c>
      <c r="E33" s="529" t="s">
        <v>7982</v>
      </c>
      <c r="F33" s="467"/>
    </row>
    <row r="34" spans="1:6" ht="24" x14ac:dyDescent="0.2">
      <c r="A34" s="447">
        <f t="shared" si="0"/>
        <v>28</v>
      </c>
      <c r="B34" s="447">
        <f t="shared" si="1"/>
        <v>322</v>
      </c>
      <c r="C34" s="447">
        <v>17</v>
      </c>
      <c r="D34" s="448" t="s">
        <v>12</v>
      </c>
      <c r="E34" s="529" t="s">
        <v>7983</v>
      </c>
      <c r="F34" s="467"/>
    </row>
    <row r="35" spans="1:6" ht="24" x14ac:dyDescent="0.2">
      <c r="A35" s="447">
        <f t="shared" si="0"/>
        <v>29</v>
      </c>
      <c r="B35" s="447">
        <f t="shared" si="1"/>
        <v>339</v>
      </c>
      <c r="C35" s="447">
        <v>17</v>
      </c>
      <c r="D35" s="448" t="s">
        <v>12</v>
      </c>
      <c r="E35" s="529" t="s">
        <v>7984</v>
      </c>
      <c r="F35" s="467"/>
    </row>
    <row r="36" spans="1:6" ht="24" x14ac:dyDescent="0.2">
      <c r="A36" s="447">
        <f t="shared" si="0"/>
        <v>30</v>
      </c>
      <c r="B36" s="447">
        <f t="shared" si="1"/>
        <v>356</v>
      </c>
      <c r="C36" s="447">
        <v>17</v>
      </c>
      <c r="D36" s="448" t="s">
        <v>12</v>
      </c>
      <c r="E36" s="529" t="s">
        <v>7985</v>
      </c>
      <c r="F36" s="467"/>
    </row>
    <row r="37" spans="1:6" ht="24" x14ac:dyDescent="0.2">
      <c r="A37" s="447">
        <f t="shared" si="0"/>
        <v>31</v>
      </c>
      <c r="B37" s="447">
        <f t="shared" si="1"/>
        <v>373</v>
      </c>
      <c r="C37" s="447">
        <v>17</v>
      </c>
      <c r="D37" s="448" t="s">
        <v>12</v>
      </c>
      <c r="E37" s="529" t="s">
        <v>7986</v>
      </c>
      <c r="F37" s="467"/>
    </row>
    <row r="38" spans="1:6" ht="24" x14ac:dyDescent="0.2">
      <c r="A38" s="447">
        <f t="shared" si="0"/>
        <v>32</v>
      </c>
      <c r="B38" s="447">
        <f t="shared" si="1"/>
        <v>390</v>
      </c>
      <c r="C38" s="447">
        <v>17</v>
      </c>
      <c r="D38" s="448" t="s">
        <v>12</v>
      </c>
      <c r="E38" s="529" t="s">
        <v>7987</v>
      </c>
      <c r="F38" s="467"/>
    </row>
    <row r="39" spans="1:6" ht="24" x14ac:dyDescent="0.2">
      <c r="A39" s="447">
        <f t="shared" si="0"/>
        <v>33</v>
      </c>
      <c r="B39" s="447">
        <f t="shared" si="1"/>
        <v>407</v>
      </c>
      <c r="C39" s="447">
        <v>17</v>
      </c>
      <c r="D39" s="448" t="s">
        <v>12</v>
      </c>
      <c r="E39" s="529" t="s">
        <v>7988</v>
      </c>
      <c r="F39" s="467"/>
    </row>
    <row r="40" spans="1:6" ht="24" x14ac:dyDescent="0.2">
      <c r="A40" s="447">
        <f t="shared" si="0"/>
        <v>34</v>
      </c>
      <c r="B40" s="447">
        <f t="shared" si="1"/>
        <v>424</v>
      </c>
      <c r="C40" s="447">
        <v>17</v>
      </c>
      <c r="D40" s="448" t="s">
        <v>12</v>
      </c>
      <c r="E40" s="529" t="s">
        <v>7989</v>
      </c>
      <c r="F40" s="467"/>
    </row>
    <row r="41" spans="1:6" ht="24" x14ac:dyDescent="0.2">
      <c r="A41" s="447">
        <f t="shared" si="0"/>
        <v>35</v>
      </c>
      <c r="B41" s="447">
        <f t="shared" si="1"/>
        <v>441</v>
      </c>
      <c r="C41" s="447">
        <v>17</v>
      </c>
      <c r="D41" s="448" t="s">
        <v>12</v>
      </c>
      <c r="E41" s="529" t="s">
        <v>7990</v>
      </c>
      <c r="F41" s="467"/>
    </row>
    <row r="42" spans="1:6" ht="24" x14ac:dyDescent="0.2">
      <c r="A42" s="447">
        <f t="shared" si="0"/>
        <v>36</v>
      </c>
      <c r="B42" s="447">
        <f t="shared" si="1"/>
        <v>458</v>
      </c>
      <c r="C42" s="447">
        <v>17</v>
      </c>
      <c r="D42" s="448" t="s">
        <v>12</v>
      </c>
      <c r="E42" s="529" t="s">
        <v>7991</v>
      </c>
      <c r="F42" s="467"/>
    </row>
    <row r="43" spans="1:6" ht="24" x14ac:dyDescent="0.2">
      <c r="A43" s="447">
        <f t="shared" si="0"/>
        <v>37</v>
      </c>
      <c r="B43" s="447">
        <f t="shared" si="1"/>
        <v>475</v>
      </c>
      <c r="C43" s="447">
        <v>17</v>
      </c>
      <c r="D43" s="448" t="s">
        <v>12</v>
      </c>
      <c r="E43" s="529" t="s">
        <v>7992</v>
      </c>
      <c r="F43" s="467"/>
    </row>
    <row r="44" spans="1:6" ht="24" x14ac:dyDescent="0.2">
      <c r="A44" s="447">
        <f t="shared" si="0"/>
        <v>38</v>
      </c>
      <c r="B44" s="447">
        <f t="shared" si="1"/>
        <v>492</v>
      </c>
      <c r="C44" s="447">
        <v>17</v>
      </c>
      <c r="D44" s="448" t="s">
        <v>12</v>
      </c>
      <c r="E44" s="529" t="s">
        <v>7993</v>
      </c>
      <c r="F44" s="467"/>
    </row>
    <row r="45" spans="1:6" ht="24" x14ac:dyDescent="0.2">
      <c r="A45" s="447">
        <f t="shared" si="0"/>
        <v>39</v>
      </c>
      <c r="B45" s="447">
        <f t="shared" si="1"/>
        <v>509</v>
      </c>
      <c r="C45" s="447">
        <v>17</v>
      </c>
      <c r="D45" s="448" t="s">
        <v>12</v>
      </c>
      <c r="E45" s="529" t="s">
        <v>7994</v>
      </c>
      <c r="F45" s="467"/>
    </row>
    <row r="46" spans="1:6" ht="24" x14ac:dyDescent="0.2">
      <c r="A46" s="447">
        <f t="shared" si="0"/>
        <v>40</v>
      </c>
      <c r="B46" s="447">
        <f t="shared" si="1"/>
        <v>526</v>
      </c>
      <c r="C46" s="447">
        <v>17</v>
      </c>
      <c r="D46" s="448" t="s">
        <v>12</v>
      </c>
      <c r="E46" s="529" t="s">
        <v>7995</v>
      </c>
      <c r="F46" s="467"/>
    </row>
    <row r="47" spans="1:6" ht="24" x14ac:dyDescent="0.2">
      <c r="A47" s="447">
        <f t="shared" si="0"/>
        <v>41</v>
      </c>
      <c r="B47" s="447">
        <f t="shared" si="1"/>
        <v>543</v>
      </c>
      <c r="C47" s="447">
        <v>17</v>
      </c>
      <c r="D47" s="448" t="s">
        <v>12</v>
      </c>
      <c r="E47" s="529" t="s">
        <v>7996</v>
      </c>
      <c r="F47" s="467"/>
    </row>
    <row r="48" spans="1:6" ht="24" x14ac:dyDescent="0.2">
      <c r="A48" s="447">
        <f t="shared" si="0"/>
        <v>42</v>
      </c>
      <c r="B48" s="447">
        <f t="shared" si="1"/>
        <v>560</v>
      </c>
      <c r="C48" s="447">
        <v>17</v>
      </c>
      <c r="D48" s="448" t="s">
        <v>12</v>
      </c>
      <c r="E48" s="529" t="s">
        <v>7997</v>
      </c>
      <c r="F48" s="467"/>
    </row>
    <row r="49" spans="1:6" ht="24" x14ac:dyDescent="0.2">
      <c r="A49" s="537">
        <f t="shared" si="0"/>
        <v>43</v>
      </c>
      <c r="B49" s="537">
        <f t="shared" si="1"/>
        <v>577</v>
      </c>
      <c r="C49" s="537">
        <v>17</v>
      </c>
      <c r="D49" s="508" t="s">
        <v>12</v>
      </c>
      <c r="E49" s="538" t="s">
        <v>10976</v>
      </c>
      <c r="F49" s="467"/>
    </row>
    <row r="50" spans="1:6" ht="24" x14ac:dyDescent="0.2">
      <c r="A50" s="537">
        <f t="shared" si="0"/>
        <v>44</v>
      </c>
      <c r="B50" s="537">
        <f t="shared" si="1"/>
        <v>594</v>
      </c>
      <c r="C50" s="537">
        <v>17</v>
      </c>
      <c r="D50" s="508" t="s">
        <v>12</v>
      </c>
      <c r="E50" s="538" t="s">
        <v>10977</v>
      </c>
      <c r="F50" s="467"/>
    </row>
    <row r="51" spans="1:6" ht="24" x14ac:dyDescent="0.2">
      <c r="A51" s="537">
        <f t="shared" si="0"/>
        <v>45</v>
      </c>
      <c r="B51" s="537">
        <f t="shared" si="1"/>
        <v>611</v>
      </c>
      <c r="C51" s="537">
        <v>17</v>
      </c>
      <c r="D51" s="508" t="s">
        <v>12</v>
      </c>
      <c r="E51" s="538" t="s">
        <v>10978</v>
      </c>
      <c r="F51" s="467"/>
    </row>
    <row r="52" spans="1:6" ht="24" x14ac:dyDescent="0.2">
      <c r="A52" s="537">
        <f t="shared" si="0"/>
        <v>46</v>
      </c>
      <c r="B52" s="537">
        <f t="shared" si="1"/>
        <v>628</v>
      </c>
      <c r="C52" s="537">
        <v>17</v>
      </c>
      <c r="D52" s="508" t="s">
        <v>12</v>
      </c>
      <c r="E52" s="538" t="s">
        <v>10979</v>
      </c>
      <c r="F52" s="467"/>
    </row>
    <row r="53" spans="1:6" ht="24" x14ac:dyDescent="0.2">
      <c r="A53" s="26">
        <f t="shared" si="0"/>
        <v>47</v>
      </c>
      <c r="B53" s="26">
        <f t="shared" si="1"/>
        <v>645</v>
      </c>
      <c r="C53" s="25">
        <v>17</v>
      </c>
      <c r="D53" s="27" t="s">
        <v>12</v>
      </c>
      <c r="E53" s="536" t="s">
        <v>13276</v>
      </c>
      <c r="F53" s="471"/>
    </row>
    <row r="54" spans="1:6" ht="24" x14ac:dyDescent="0.2">
      <c r="A54" s="26">
        <f t="shared" si="0"/>
        <v>48</v>
      </c>
      <c r="B54" s="26">
        <f t="shared" si="1"/>
        <v>662</v>
      </c>
      <c r="C54" s="25">
        <v>17</v>
      </c>
      <c r="D54" s="27" t="s">
        <v>12</v>
      </c>
      <c r="E54" s="536" t="s">
        <v>13277</v>
      </c>
      <c r="F54" s="471"/>
    </row>
    <row r="55" spans="1:6" ht="24" x14ac:dyDescent="0.2">
      <c r="A55" s="26">
        <f t="shared" si="0"/>
        <v>49</v>
      </c>
      <c r="B55" s="26">
        <f t="shared" si="1"/>
        <v>679</v>
      </c>
      <c r="C55" s="25">
        <v>17</v>
      </c>
      <c r="D55" s="27" t="s">
        <v>12</v>
      </c>
      <c r="E55" s="536" t="s">
        <v>13278</v>
      </c>
      <c r="F55" s="471"/>
    </row>
    <row r="56" spans="1:6" ht="24" x14ac:dyDescent="0.2">
      <c r="A56" s="26">
        <f t="shared" si="0"/>
        <v>50</v>
      </c>
      <c r="B56" s="26">
        <f t="shared" si="1"/>
        <v>696</v>
      </c>
      <c r="C56" s="25">
        <v>17</v>
      </c>
      <c r="D56" s="27" t="s">
        <v>12</v>
      </c>
      <c r="E56" s="536" t="s">
        <v>13279</v>
      </c>
      <c r="F56" s="471"/>
    </row>
    <row r="57" spans="1:6" ht="24" x14ac:dyDescent="0.2">
      <c r="A57" s="363">
        <f t="shared" si="0"/>
        <v>51</v>
      </c>
      <c r="B57" s="363">
        <f t="shared" si="1"/>
        <v>713</v>
      </c>
      <c r="C57" s="363">
        <v>17</v>
      </c>
      <c r="D57" s="360" t="s">
        <v>12</v>
      </c>
      <c r="E57" s="413" t="s">
        <v>13280</v>
      </c>
      <c r="F57" s="375"/>
    </row>
    <row r="58" spans="1:6" ht="24" x14ac:dyDescent="0.2">
      <c r="A58" s="363">
        <f t="shared" si="0"/>
        <v>52</v>
      </c>
      <c r="B58" s="363">
        <f t="shared" si="1"/>
        <v>730</v>
      </c>
      <c r="C58" s="363">
        <v>17</v>
      </c>
      <c r="D58" s="360" t="s">
        <v>12</v>
      </c>
      <c r="E58" s="413" t="s">
        <v>13281</v>
      </c>
      <c r="F58" s="375"/>
    </row>
    <row r="59" spans="1:6" ht="24" x14ac:dyDescent="0.2">
      <c r="A59" s="363">
        <f t="shared" si="0"/>
        <v>53</v>
      </c>
      <c r="B59" s="363">
        <f t="shared" si="1"/>
        <v>747</v>
      </c>
      <c r="C59" s="363">
        <v>17</v>
      </c>
      <c r="D59" s="360" t="s">
        <v>12</v>
      </c>
      <c r="E59" s="413" t="s">
        <v>13282</v>
      </c>
      <c r="F59" s="375"/>
    </row>
    <row r="60" spans="1:6" ht="24" x14ac:dyDescent="0.2">
      <c r="A60" s="363">
        <f t="shared" si="0"/>
        <v>54</v>
      </c>
      <c r="B60" s="363">
        <f t="shared" si="1"/>
        <v>764</v>
      </c>
      <c r="C60" s="363">
        <v>17</v>
      </c>
      <c r="D60" s="360" t="s">
        <v>12</v>
      </c>
      <c r="E60" s="413" t="s">
        <v>13283</v>
      </c>
      <c r="F60" s="375"/>
    </row>
    <row r="61" spans="1:6" ht="24" x14ac:dyDescent="0.2">
      <c r="A61" s="363">
        <f t="shared" si="0"/>
        <v>55</v>
      </c>
      <c r="B61" s="363">
        <f t="shared" si="1"/>
        <v>781</v>
      </c>
      <c r="C61" s="537">
        <v>17</v>
      </c>
      <c r="D61" s="508" t="s">
        <v>12</v>
      </c>
      <c r="E61" s="539" t="s">
        <v>7998</v>
      </c>
      <c r="F61" s="467"/>
    </row>
    <row r="62" spans="1:6" ht="24" x14ac:dyDescent="0.2">
      <c r="A62" s="363">
        <f t="shared" si="0"/>
        <v>56</v>
      </c>
      <c r="B62" s="363">
        <f t="shared" si="1"/>
        <v>798</v>
      </c>
      <c r="C62" s="537">
        <v>17</v>
      </c>
      <c r="D62" s="508" t="s">
        <v>12</v>
      </c>
      <c r="E62" s="539" t="s">
        <v>7999</v>
      </c>
      <c r="F62" s="467"/>
    </row>
    <row r="63" spans="1:6" ht="24" x14ac:dyDescent="0.2">
      <c r="A63" s="363">
        <f t="shared" si="0"/>
        <v>57</v>
      </c>
      <c r="B63" s="363">
        <f t="shared" si="1"/>
        <v>815</v>
      </c>
      <c r="C63" s="537">
        <v>17</v>
      </c>
      <c r="D63" s="508" t="s">
        <v>12</v>
      </c>
      <c r="E63" s="539" t="s">
        <v>8000</v>
      </c>
      <c r="F63" s="467"/>
    </row>
    <row r="64" spans="1:6" ht="24" x14ac:dyDescent="0.2">
      <c r="A64" s="363">
        <f t="shared" si="0"/>
        <v>58</v>
      </c>
      <c r="B64" s="363">
        <f t="shared" si="1"/>
        <v>832</v>
      </c>
      <c r="C64" s="537">
        <v>17</v>
      </c>
      <c r="D64" s="508" t="s">
        <v>12</v>
      </c>
      <c r="E64" s="539" t="s">
        <v>8001</v>
      </c>
      <c r="F64" s="467"/>
    </row>
    <row r="65" spans="1:6" x14ac:dyDescent="0.2">
      <c r="A65" s="363">
        <f t="shared" si="0"/>
        <v>59</v>
      </c>
      <c r="B65" s="363">
        <f t="shared" si="1"/>
        <v>849</v>
      </c>
      <c r="C65" s="540">
        <v>150</v>
      </c>
      <c r="D65" s="541" t="s">
        <v>9</v>
      </c>
      <c r="E65" s="23" t="s">
        <v>50</v>
      </c>
      <c r="F65" s="292" t="s">
        <v>25</v>
      </c>
    </row>
    <row r="66" spans="1:6" ht="12.75" thickBot="1" x14ac:dyDescent="0.25">
      <c r="A66" s="363">
        <f t="shared" si="0"/>
        <v>60</v>
      </c>
      <c r="B66" s="363">
        <f t="shared" si="1"/>
        <v>999</v>
      </c>
      <c r="C66" s="542">
        <v>12</v>
      </c>
      <c r="D66" s="543" t="s">
        <v>9</v>
      </c>
      <c r="E66" s="544" t="s">
        <v>323</v>
      </c>
      <c r="F66" s="474" t="s">
        <v>8002</v>
      </c>
    </row>
    <row r="67" spans="1:6" ht="12.75" thickTop="1" x14ac:dyDescent="0.2">
      <c r="A67" s="119" t="s">
        <v>54</v>
      </c>
      <c r="C67" s="370">
        <f>B66+C66-1</f>
        <v>1010</v>
      </c>
    </row>
    <row r="68" spans="1:6" x14ac:dyDescent="0.2">
      <c r="A68" s="64"/>
      <c r="B68" s="64"/>
      <c r="C68" s="64"/>
      <c r="D68" s="64"/>
      <c r="E68" s="64"/>
      <c r="F68" s="64"/>
    </row>
    <row r="69" spans="1:6" x14ac:dyDescent="0.2">
      <c r="A69" s="64"/>
      <c r="B69" s="64"/>
      <c r="C69" s="64"/>
      <c r="D69" s="64"/>
      <c r="E69" s="64"/>
      <c r="F69" s="64"/>
    </row>
    <row r="70" spans="1:6" x14ac:dyDescent="0.2">
      <c r="A70" s="804" t="s">
        <v>15167</v>
      </c>
      <c r="B70" s="804"/>
      <c r="C70" s="804"/>
      <c r="D70" s="805"/>
      <c r="E70" s="64"/>
      <c r="F70" s="64"/>
    </row>
    <row r="71" spans="1:6" x14ac:dyDescent="0.2">
      <c r="A71" s="64"/>
      <c r="B71" s="64"/>
      <c r="C71" s="64"/>
      <c r="D71" s="64"/>
      <c r="E71" s="64"/>
      <c r="F71" s="64"/>
    </row>
    <row r="72" spans="1:6" x14ac:dyDescent="0.2">
      <c r="A72" s="64"/>
      <c r="B72" s="64"/>
      <c r="C72" s="64"/>
      <c r="D72" s="64"/>
      <c r="E72" s="64"/>
      <c r="F72" s="64"/>
    </row>
    <row r="73" spans="1:6" x14ac:dyDescent="0.2">
      <c r="A73" s="64"/>
      <c r="B73" s="64"/>
      <c r="C73" s="64"/>
      <c r="D73" s="64"/>
      <c r="E73" s="64"/>
      <c r="F73" s="64"/>
    </row>
    <row r="74" spans="1:6" x14ac:dyDescent="0.2">
      <c r="A74" s="64"/>
      <c r="B74" s="64"/>
      <c r="C74" s="64"/>
      <c r="D74" s="64"/>
      <c r="E74" s="64"/>
      <c r="F74" s="64"/>
    </row>
    <row r="75" spans="1:6" x14ac:dyDescent="0.2">
      <c r="A75" s="64"/>
      <c r="B75" s="64"/>
      <c r="C75" s="64"/>
      <c r="D75" s="64"/>
      <c r="E75" s="64"/>
      <c r="F75" s="64"/>
    </row>
    <row r="76" spans="1:6" x14ac:dyDescent="0.2">
      <c r="A76" s="64"/>
      <c r="B76" s="64"/>
      <c r="C76" s="64"/>
      <c r="D76" s="64"/>
      <c r="E76" s="64"/>
      <c r="F76" s="64"/>
    </row>
    <row r="77" spans="1:6" x14ac:dyDescent="0.2">
      <c r="A77" s="64"/>
      <c r="B77" s="64"/>
      <c r="C77" s="64"/>
      <c r="D77" s="64"/>
      <c r="E77" s="64"/>
      <c r="F77" s="64"/>
    </row>
    <row r="78" spans="1:6" x14ac:dyDescent="0.2">
      <c r="A78" s="64"/>
      <c r="B78" s="64"/>
      <c r="C78" s="64"/>
      <c r="D78" s="64"/>
      <c r="E78" s="64"/>
      <c r="F78" s="64"/>
    </row>
    <row r="79" spans="1:6" x14ac:dyDescent="0.2">
      <c r="A79" s="64"/>
      <c r="B79" s="64"/>
      <c r="C79" s="64"/>
      <c r="D79" s="64"/>
      <c r="E79" s="64"/>
      <c r="F79" s="64"/>
    </row>
    <row r="80" spans="1:6" x14ac:dyDescent="0.2">
      <c r="A80" s="64"/>
      <c r="B80" s="64"/>
      <c r="C80" s="64"/>
      <c r="D80" s="64"/>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sheetData>
  <mergeCells count="5">
    <mergeCell ref="A3:B3"/>
    <mergeCell ref="C3:F3"/>
    <mergeCell ref="A4:B4"/>
    <mergeCell ref="C4:F5"/>
    <mergeCell ref="A70:D70"/>
  </mergeCells>
  <conditionalFormatting sqref="A3:F3">
    <cfRule type="containsText" dxfId="82"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4DF088A-CF4A-4AA2-A37E-A94954DA4FF2}">
            <xm:f>NOT(ISERROR(SEARCH($C$3,A3)))</xm:f>
            <xm:f>$C$3</xm:f>
            <x14:dxf>
              <font>
                <color rgb="FFFFFF00"/>
              </font>
            </x14:dxf>
          </x14:cfRule>
          <xm:sqref>A3:F3</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186"/>
  <sheetViews>
    <sheetView topLeftCell="A107" zoomScaleNormal="100" zoomScaleSheetLayoutView="80" workbookViewId="0">
      <selection activeCell="E108" sqref="E108"/>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8003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25">
        <v>1</v>
      </c>
      <c r="B7" s="25">
        <v>1</v>
      </c>
      <c r="C7" s="25">
        <v>2</v>
      </c>
      <c r="D7" s="27" t="s">
        <v>9</v>
      </c>
      <c r="E7" s="503" t="s">
        <v>10</v>
      </c>
      <c r="F7" s="9" t="s">
        <v>11</v>
      </c>
    </row>
    <row r="8" spans="1:6" x14ac:dyDescent="0.2">
      <c r="A8" s="25">
        <f t="shared" ref="A8:A71" si="0">+A7+1</f>
        <v>2</v>
      </c>
      <c r="B8" s="25">
        <f t="shared" ref="B8:B71" si="1">C7+B7</f>
        <v>3</v>
      </c>
      <c r="C8" s="25">
        <v>3</v>
      </c>
      <c r="D8" s="27" t="s">
        <v>12</v>
      </c>
      <c r="E8" s="503" t="s">
        <v>13</v>
      </c>
      <c r="F8" s="9">
        <v>220</v>
      </c>
    </row>
    <row r="9" spans="1:6" x14ac:dyDescent="0.2">
      <c r="A9" s="25">
        <f t="shared" si="0"/>
        <v>3</v>
      </c>
      <c r="B9" s="25">
        <f t="shared" si="1"/>
        <v>6</v>
      </c>
      <c r="C9" s="25">
        <v>2</v>
      </c>
      <c r="D9" s="27" t="s">
        <v>9</v>
      </c>
      <c r="E9" s="503" t="s">
        <v>14</v>
      </c>
      <c r="F9" s="10" t="s">
        <v>8004</v>
      </c>
    </row>
    <row r="10" spans="1:6" x14ac:dyDescent="0.2">
      <c r="A10" s="25">
        <f t="shared" si="0"/>
        <v>4</v>
      </c>
      <c r="B10" s="25">
        <f t="shared" si="1"/>
        <v>8</v>
      </c>
      <c r="C10" s="25">
        <v>1</v>
      </c>
      <c r="D10" s="27" t="s">
        <v>9</v>
      </c>
      <c r="E10" s="503" t="s">
        <v>16</v>
      </c>
      <c r="F10" s="10" t="s">
        <v>61</v>
      </c>
    </row>
    <row r="11" spans="1:6" x14ac:dyDescent="0.2">
      <c r="A11" s="25">
        <f t="shared" si="0"/>
        <v>5</v>
      </c>
      <c r="B11" s="25">
        <f t="shared" si="1"/>
        <v>9</v>
      </c>
      <c r="C11" s="25">
        <v>2</v>
      </c>
      <c r="D11" s="27" t="s">
        <v>12</v>
      </c>
      <c r="E11" s="503" t="s">
        <v>17</v>
      </c>
      <c r="F11" s="10" t="s">
        <v>18</v>
      </c>
    </row>
    <row r="12" spans="1:6" x14ac:dyDescent="0.2">
      <c r="A12" s="25">
        <f t="shared" si="0"/>
        <v>6</v>
      </c>
      <c r="B12" s="25">
        <f t="shared" si="1"/>
        <v>11</v>
      </c>
      <c r="C12" s="25">
        <v>1</v>
      </c>
      <c r="D12" s="27" t="s">
        <v>9</v>
      </c>
      <c r="E12" s="426" t="s">
        <v>1810</v>
      </c>
      <c r="F12" s="9" t="s">
        <v>20</v>
      </c>
    </row>
    <row r="13" spans="1:6" x14ac:dyDescent="0.2">
      <c r="A13" s="25">
        <f t="shared" si="0"/>
        <v>7</v>
      </c>
      <c r="B13" s="25">
        <f t="shared" si="1"/>
        <v>12</v>
      </c>
      <c r="C13" s="25">
        <v>1</v>
      </c>
      <c r="D13" s="27" t="s">
        <v>9</v>
      </c>
      <c r="E13" s="503" t="s">
        <v>284</v>
      </c>
      <c r="F13" s="9"/>
    </row>
    <row r="14" spans="1:6" ht="12.75" customHeight="1" x14ac:dyDescent="0.2">
      <c r="A14" s="25">
        <f t="shared" si="0"/>
        <v>8</v>
      </c>
      <c r="B14" s="25">
        <f t="shared" si="1"/>
        <v>13</v>
      </c>
      <c r="C14" s="537">
        <v>3</v>
      </c>
      <c r="D14" s="508" t="s">
        <v>12</v>
      </c>
      <c r="E14" s="426" t="s">
        <v>23</v>
      </c>
      <c r="F14" s="9"/>
    </row>
    <row r="15" spans="1:6" s="195" customFormat="1" ht="24" x14ac:dyDescent="0.2">
      <c r="A15" s="363">
        <f t="shared" si="0"/>
        <v>9</v>
      </c>
      <c r="B15" s="363">
        <f t="shared" si="1"/>
        <v>16</v>
      </c>
      <c r="C15" s="537">
        <v>17</v>
      </c>
      <c r="D15" s="508" t="s">
        <v>12</v>
      </c>
      <c r="E15" s="29" t="s">
        <v>8005</v>
      </c>
      <c r="F15" s="264"/>
    </row>
    <row r="16" spans="1:6" s="195" customFormat="1" ht="24" x14ac:dyDescent="0.2">
      <c r="A16" s="363">
        <f t="shared" si="0"/>
        <v>10</v>
      </c>
      <c r="B16" s="363">
        <f t="shared" si="1"/>
        <v>33</v>
      </c>
      <c r="C16" s="537">
        <v>17</v>
      </c>
      <c r="D16" s="508" t="s">
        <v>12</v>
      </c>
      <c r="E16" s="29" t="s">
        <v>8006</v>
      </c>
      <c r="F16" s="264"/>
    </row>
    <row r="17" spans="1:6" s="195" customFormat="1" ht="24" x14ac:dyDescent="0.2">
      <c r="A17" s="363">
        <f t="shared" si="0"/>
        <v>11</v>
      </c>
      <c r="B17" s="363">
        <f t="shared" si="1"/>
        <v>50</v>
      </c>
      <c r="C17" s="537">
        <v>17</v>
      </c>
      <c r="D17" s="508" t="s">
        <v>12</v>
      </c>
      <c r="E17" s="553" t="s">
        <v>8007</v>
      </c>
      <c r="F17" s="669"/>
    </row>
    <row r="18" spans="1:6" s="195" customFormat="1" ht="24" x14ac:dyDescent="0.2">
      <c r="A18" s="363">
        <f t="shared" si="0"/>
        <v>12</v>
      </c>
      <c r="B18" s="363">
        <f t="shared" si="1"/>
        <v>67</v>
      </c>
      <c r="C18" s="537">
        <v>17</v>
      </c>
      <c r="D18" s="508" t="s">
        <v>12</v>
      </c>
      <c r="E18" s="553" t="s">
        <v>8008</v>
      </c>
      <c r="F18" s="669"/>
    </row>
    <row r="19" spans="1:6" s="195" customFormat="1" ht="24" x14ac:dyDescent="0.2">
      <c r="A19" s="363">
        <f t="shared" si="0"/>
        <v>13</v>
      </c>
      <c r="B19" s="363">
        <f t="shared" si="1"/>
        <v>84</v>
      </c>
      <c r="C19" s="537">
        <v>17</v>
      </c>
      <c r="D19" s="508" t="s">
        <v>12</v>
      </c>
      <c r="E19" s="553" t="s">
        <v>8009</v>
      </c>
      <c r="F19" s="669"/>
    </row>
    <row r="20" spans="1:6" s="195" customFormat="1" ht="24" x14ac:dyDescent="0.2">
      <c r="A20" s="363">
        <f t="shared" si="0"/>
        <v>14</v>
      </c>
      <c r="B20" s="363">
        <f t="shared" si="1"/>
        <v>101</v>
      </c>
      <c r="C20" s="537">
        <v>17</v>
      </c>
      <c r="D20" s="508" t="s">
        <v>12</v>
      </c>
      <c r="E20" s="553" t="s">
        <v>8010</v>
      </c>
      <c r="F20" s="669"/>
    </row>
    <row r="21" spans="1:6" s="195" customFormat="1" ht="24" x14ac:dyDescent="0.2">
      <c r="A21" s="363">
        <f t="shared" si="0"/>
        <v>15</v>
      </c>
      <c r="B21" s="363">
        <f t="shared" si="1"/>
        <v>118</v>
      </c>
      <c r="C21" s="537">
        <v>17</v>
      </c>
      <c r="D21" s="508" t="s">
        <v>12</v>
      </c>
      <c r="E21" s="553" t="s">
        <v>8011</v>
      </c>
      <c r="F21" s="669"/>
    </row>
    <row r="22" spans="1:6" s="195" customFormat="1" ht="24" x14ac:dyDescent="0.2">
      <c r="A22" s="363">
        <f t="shared" si="0"/>
        <v>16</v>
      </c>
      <c r="B22" s="363">
        <f t="shared" si="1"/>
        <v>135</v>
      </c>
      <c r="C22" s="537">
        <v>17</v>
      </c>
      <c r="D22" s="508" t="s">
        <v>12</v>
      </c>
      <c r="E22" s="553" t="s">
        <v>8012</v>
      </c>
      <c r="F22" s="669"/>
    </row>
    <row r="23" spans="1:6" s="195" customFormat="1" ht="24" x14ac:dyDescent="0.2">
      <c r="A23" s="363">
        <f t="shared" si="0"/>
        <v>17</v>
      </c>
      <c r="B23" s="363">
        <f t="shared" si="1"/>
        <v>152</v>
      </c>
      <c r="C23" s="537">
        <v>17</v>
      </c>
      <c r="D23" s="508" t="s">
        <v>12</v>
      </c>
      <c r="E23" s="553" t="s">
        <v>8013</v>
      </c>
      <c r="F23" s="669"/>
    </row>
    <row r="24" spans="1:6" s="195" customFormat="1" ht="24" x14ac:dyDescent="0.2">
      <c r="A24" s="363">
        <f t="shared" si="0"/>
        <v>18</v>
      </c>
      <c r="B24" s="363">
        <f t="shared" si="1"/>
        <v>169</v>
      </c>
      <c r="C24" s="537">
        <v>17</v>
      </c>
      <c r="D24" s="508" t="s">
        <v>12</v>
      </c>
      <c r="E24" s="23" t="s">
        <v>8014</v>
      </c>
      <c r="F24" s="669"/>
    </row>
    <row r="25" spans="1:6" s="195" customFormat="1" ht="24" x14ac:dyDescent="0.2">
      <c r="A25" s="363">
        <f t="shared" si="0"/>
        <v>19</v>
      </c>
      <c r="B25" s="363">
        <f t="shared" si="1"/>
        <v>186</v>
      </c>
      <c r="C25" s="537">
        <v>17</v>
      </c>
      <c r="D25" s="508" t="s">
        <v>12</v>
      </c>
      <c r="E25" s="23" t="s">
        <v>8015</v>
      </c>
      <c r="F25" s="669"/>
    </row>
    <row r="26" spans="1:6" s="195" customFormat="1" ht="24" x14ac:dyDescent="0.2">
      <c r="A26" s="363">
        <f t="shared" si="0"/>
        <v>20</v>
      </c>
      <c r="B26" s="363">
        <f t="shared" si="1"/>
        <v>203</v>
      </c>
      <c r="C26" s="537">
        <v>17</v>
      </c>
      <c r="D26" s="508" t="s">
        <v>12</v>
      </c>
      <c r="E26" s="553" t="s">
        <v>8016</v>
      </c>
      <c r="F26" s="669"/>
    </row>
    <row r="27" spans="1:6" s="195" customFormat="1" ht="24" x14ac:dyDescent="0.2">
      <c r="A27" s="363">
        <f t="shared" si="0"/>
        <v>21</v>
      </c>
      <c r="B27" s="363">
        <f t="shared" si="1"/>
        <v>220</v>
      </c>
      <c r="C27" s="537">
        <v>17</v>
      </c>
      <c r="D27" s="508" t="s">
        <v>12</v>
      </c>
      <c r="E27" s="553" t="s">
        <v>8017</v>
      </c>
      <c r="F27" s="669"/>
    </row>
    <row r="28" spans="1:6" s="195" customFormat="1" ht="24" x14ac:dyDescent="0.2">
      <c r="A28" s="363">
        <f t="shared" si="0"/>
        <v>22</v>
      </c>
      <c r="B28" s="363">
        <f t="shared" si="1"/>
        <v>237</v>
      </c>
      <c r="C28" s="537">
        <v>17</v>
      </c>
      <c r="D28" s="508" t="s">
        <v>12</v>
      </c>
      <c r="E28" s="553" t="s">
        <v>8018</v>
      </c>
      <c r="F28" s="669"/>
    </row>
    <row r="29" spans="1:6" s="195" customFormat="1" ht="24" x14ac:dyDescent="0.2">
      <c r="A29" s="363">
        <f t="shared" si="0"/>
        <v>23</v>
      </c>
      <c r="B29" s="363">
        <f t="shared" si="1"/>
        <v>254</v>
      </c>
      <c r="C29" s="537">
        <v>17</v>
      </c>
      <c r="D29" s="508" t="s">
        <v>12</v>
      </c>
      <c r="E29" s="553" t="s">
        <v>8019</v>
      </c>
      <c r="F29" s="669"/>
    </row>
    <row r="30" spans="1:6" s="195" customFormat="1" ht="24" x14ac:dyDescent="0.2">
      <c r="A30" s="363">
        <f t="shared" si="0"/>
        <v>24</v>
      </c>
      <c r="B30" s="363">
        <f t="shared" si="1"/>
        <v>271</v>
      </c>
      <c r="C30" s="537">
        <v>17</v>
      </c>
      <c r="D30" s="508" t="s">
        <v>12</v>
      </c>
      <c r="E30" s="553" t="s">
        <v>8020</v>
      </c>
      <c r="F30" s="669"/>
    </row>
    <row r="31" spans="1:6" s="195" customFormat="1" ht="24" x14ac:dyDescent="0.2">
      <c r="A31" s="363">
        <f t="shared" si="0"/>
        <v>25</v>
      </c>
      <c r="B31" s="363">
        <f t="shared" si="1"/>
        <v>288</v>
      </c>
      <c r="C31" s="537">
        <v>17</v>
      </c>
      <c r="D31" s="508" t="s">
        <v>12</v>
      </c>
      <c r="E31" s="553" t="s">
        <v>8021</v>
      </c>
      <c r="F31" s="669"/>
    </row>
    <row r="32" spans="1:6" s="195" customFormat="1" ht="24" x14ac:dyDescent="0.2">
      <c r="A32" s="363">
        <f t="shared" si="0"/>
        <v>26</v>
      </c>
      <c r="B32" s="363">
        <f t="shared" si="1"/>
        <v>305</v>
      </c>
      <c r="C32" s="537">
        <v>17</v>
      </c>
      <c r="D32" s="508" t="s">
        <v>12</v>
      </c>
      <c r="E32" s="553" t="s">
        <v>8022</v>
      </c>
      <c r="F32" s="669"/>
    </row>
    <row r="33" spans="1:6" s="195" customFormat="1" ht="24" x14ac:dyDescent="0.2">
      <c r="A33" s="363">
        <f t="shared" si="0"/>
        <v>27</v>
      </c>
      <c r="B33" s="363">
        <f t="shared" si="1"/>
        <v>322</v>
      </c>
      <c r="C33" s="537">
        <v>17</v>
      </c>
      <c r="D33" s="508" t="s">
        <v>12</v>
      </c>
      <c r="E33" s="553" t="s">
        <v>8023</v>
      </c>
      <c r="F33" s="669"/>
    </row>
    <row r="34" spans="1:6" s="195" customFormat="1" ht="24" x14ac:dyDescent="0.2">
      <c r="A34" s="363">
        <f t="shared" si="0"/>
        <v>28</v>
      </c>
      <c r="B34" s="363">
        <f t="shared" si="1"/>
        <v>339</v>
      </c>
      <c r="C34" s="537">
        <v>17</v>
      </c>
      <c r="D34" s="508" t="s">
        <v>12</v>
      </c>
      <c r="E34" s="553" t="s">
        <v>8024</v>
      </c>
      <c r="F34" s="669"/>
    </row>
    <row r="35" spans="1:6" s="195" customFormat="1" ht="24" x14ac:dyDescent="0.2">
      <c r="A35" s="363">
        <f t="shared" si="0"/>
        <v>29</v>
      </c>
      <c r="B35" s="363">
        <f t="shared" si="1"/>
        <v>356</v>
      </c>
      <c r="C35" s="537">
        <v>17</v>
      </c>
      <c r="D35" s="508" t="s">
        <v>12</v>
      </c>
      <c r="E35" s="553" t="s">
        <v>8025</v>
      </c>
      <c r="F35" s="669"/>
    </row>
    <row r="36" spans="1:6" s="195" customFormat="1" ht="24" x14ac:dyDescent="0.2">
      <c r="A36" s="363">
        <f t="shared" si="0"/>
        <v>30</v>
      </c>
      <c r="B36" s="363">
        <f t="shared" si="1"/>
        <v>373</v>
      </c>
      <c r="C36" s="537">
        <v>17</v>
      </c>
      <c r="D36" s="508" t="s">
        <v>12</v>
      </c>
      <c r="E36" s="23" t="s">
        <v>8026</v>
      </c>
      <c r="F36" s="669"/>
    </row>
    <row r="37" spans="1:6" s="195" customFormat="1" ht="24" x14ac:dyDescent="0.2">
      <c r="A37" s="363">
        <f t="shared" si="0"/>
        <v>31</v>
      </c>
      <c r="B37" s="363">
        <f t="shared" si="1"/>
        <v>390</v>
      </c>
      <c r="C37" s="537">
        <v>17</v>
      </c>
      <c r="D37" s="508" t="s">
        <v>12</v>
      </c>
      <c r="E37" s="23" t="s">
        <v>8027</v>
      </c>
      <c r="F37" s="669"/>
    </row>
    <row r="38" spans="1:6" s="195" customFormat="1" ht="24" x14ac:dyDescent="0.2">
      <c r="A38" s="363">
        <f t="shared" si="0"/>
        <v>32</v>
      </c>
      <c r="B38" s="363">
        <f t="shared" si="1"/>
        <v>407</v>
      </c>
      <c r="C38" s="537">
        <v>17</v>
      </c>
      <c r="D38" s="508" t="s">
        <v>12</v>
      </c>
      <c r="E38" s="553" t="s">
        <v>8028</v>
      </c>
      <c r="F38" s="669"/>
    </row>
    <row r="39" spans="1:6" s="195" customFormat="1" ht="24" x14ac:dyDescent="0.2">
      <c r="A39" s="363">
        <f t="shared" si="0"/>
        <v>33</v>
      </c>
      <c r="B39" s="363">
        <f t="shared" si="1"/>
        <v>424</v>
      </c>
      <c r="C39" s="537">
        <v>17</v>
      </c>
      <c r="D39" s="508" t="s">
        <v>12</v>
      </c>
      <c r="E39" s="553" t="s">
        <v>8029</v>
      </c>
      <c r="F39" s="669"/>
    </row>
    <row r="40" spans="1:6" s="195" customFormat="1" ht="24" x14ac:dyDescent="0.2">
      <c r="A40" s="363">
        <f t="shared" si="0"/>
        <v>34</v>
      </c>
      <c r="B40" s="363">
        <f t="shared" si="1"/>
        <v>441</v>
      </c>
      <c r="C40" s="537">
        <v>17</v>
      </c>
      <c r="D40" s="508" t="s">
        <v>12</v>
      </c>
      <c r="E40" s="553" t="s">
        <v>8030</v>
      </c>
      <c r="F40" s="669"/>
    </row>
    <row r="41" spans="1:6" s="195" customFormat="1" ht="24" x14ac:dyDescent="0.2">
      <c r="A41" s="363">
        <f t="shared" si="0"/>
        <v>35</v>
      </c>
      <c r="B41" s="363">
        <f t="shared" si="1"/>
        <v>458</v>
      </c>
      <c r="C41" s="537">
        <v>17</v>
      </c>
      <c r="D41" s="508" t="s">
        <v>12</v>
      </c>
      <c r="E41" s="553" t="s">
        <v>8031</v>
      </c>
      <c r="F41" s="669"/>
    </row>
    <row r="42" spans="1:6" s="195" customFormat="1" ht="24" x14ac:dyDescent="0.2">
      <c r="A42" s="363">
        <f t="shared" si="0"/>
        <v>36</v>
      </c>
      <c r="B42" s="363">
        <f t="shared" si="1"/>
        <v>475</v>
      </c>
      <c r="C42" s="537">
        <v>17</v>
      </c>
      <c r="D42" s="508" t="s">
        <v>12</v>
      </c>
      <c r="E42" s="553" t="s">
        <v>8032</v>
      </c>
      <c r="F42" s="669"/>
    </row>
    <row r="43" spans="1:6" s="195" customFormat="1" ht="24" x14ac:dyDescent="0.2">
      <c r="A43" s="363">
        <f t="shared" si="0"/>
        <v>37</v>
      </c>
      <c r="B43" s="363">
        <f t="shared" si="1"/>
        <v>492</v>
      </c>
      <c r="C43" s="537">
        <v>17</v>
      </c>
      <c r="D43" s="508" t="s">
        <v>12</v>
      </c>
      <c r="E43" s="553" t="s">
        <v>8033</v>
      </c>
      <c r="F43" s="669"/>
    </row>
    <row r="44" spans="1:6" s="195" customFormat="1" ht="24" x14ac:dyDescent="0.2">
      <c r="A44" s="363">
        <f t="shared" si="0"/>
        <v>38</v>
      </c>
      <c r="B44" s="363">
        <f t="shared" si="1"/>
        <v>509</v>
      </c>
      <c r="C44" s="537">
        <v>17</v>
      </c>
      <c r="D44" s="508" t="s">
        <v>12</v>
      </c>
      <c r="E44" s="553" t="s">
        <v>8034</v>
      </c>
      <c r="F44" s="669"/>
    </row>
    <row r="45" spans="1:6" s="195" customFormat="1" ht="24" x14ac:dyDescent="0.2">
      <c r="A45" s="363">
        <f t="shared" si="0"/>
        <v>39</v>
      </c>
      <c r="B45" s="363">
        <f t="shared" si="1"/>
        <v>526</v>
      </c>
      <c r="C45" s="537">
        <v>17</v>
      </c>
      <c r="D45" s="508" t="s">
        <v>12</v>
      </c>
      <c r="E45" s="553" t="s">
        <v>8035</v>
      </c>
      <c r="F45" s="669"/>
    </row>
    <row r="46" spans="1:6" s="195" customFormat="1" ht="24" x14ac:dyDescent="0.2">
      <c r="A46" s="363">
        <f t="shared" si="0"/>
        <v>40</v>
      </c>
      <c r="B46" s="363">
        <f t="shared" si="1"/>
        <v>543</v>
      </c>
      <c r="C46" s="537">
        <v>17</v>
      </c>
      <c r="D46" s="508" t="s">
        <v>12</v>
      </c>
      <c r="E46" s="553" t="s">
        <v>8036</v>
      </c>
      <c r="F46" s="669"/>
    </row>
    <row r="47" spans="1:6" s="195" customFormat="1" ht="24" x14ac:dyDescent="0.2">
      <c r="A47" s="363">
        <f t="shared" si="0"/>
        <v>41</v>
      </c>
      <c r="B47" s="363">
        <f t="shared" si="1"/>
        <v>560</v>
      </c>
      <c r="C47" s="537">
        <v>17</v>
      </c>
      <c r="D47" s="508" t="s">
        <v>12</v>
      </c>
      <c r="E47" s="553" t="s">
        <v>8037</v>
      </c>
      <c r="F47" s="669"/>
    </row>
    <row r="48" spans="1:6" s="195" customFormat="1" ht="24" x14ac:dyDescent="0.2">
      <c r="A48" s="363">
        <f t="shared" si="0"/>
        <v>42</v>
      </c>
      <c r="B48" s="363">
        <f t="shared" si="1"/>
        <v>577</v>
      </c>
      <c r="C48" s="537">
        <v>17</v>
      </c>
      <c r="D48" s="508" t="s">
        <v>12</v>
      </c>
      <c r="E48" s="553" t="s">
        <v>8038</v>
      </c>
      <c r="F48" s="669"/>
    </row>
    <row r="49" spans="1:6" s="195" customFormat="1" ht="24" x14ac:dyDescent="0.2">
      <c r="A49" s="363">
        <f t="shared" si="0"/>
        <v>43</v>
      </c>
      <c r="B49" s="363">
        <f t="shared" si="1"/>
        <v>594</v>
      </c>
      <c r="C49" s="537">
        <v>17</v>
      </c>
      <c r="D49" s="508" t="s">
        <v>12</v>
      </c>
      <c r="E49" s="553" t="s">
        <v>8039</v>
      </c>
      <c r="F49" s="669"/>
    </row>
    <row r="50" spans="1:6" s="195" customFormat="1" ht="24" x14ac:dyDescent="0.2">
      <c r="A50" s="363">
        <f t="shared" si="0"/>
        <v>44</v>
      </c>
      <c r="B50" s="363">
        <f t="shared" si="1"/>
        <v>611</v>
      </c>
      <c r="C50" s="537">
        <v>17</v>
      </c>
      <c r="D50" s="508" t="s">
        <v>12</v>
      </c>
      <c r="E50" s="23" t="s">
        <v>8040</v>
      </c>
      <c r="F50" s="264"/>
    </row>
    <row r="51" spans="1:6" s="195" customFormat="1" ht="24" x14ac:dyDescent="0.2">
      <c r="A51" s="363">
        <f t="shared" si="0"/>
        <v>45</v>
      </c>
      <c r="B51" s="363">
        <f t="shared" si="1"/>
        <v>628</v>
      </c>
      <c r="C51" s="537">
        <v>17</v>
      </c>
      <c r="D51" s="508" t="s">
        <v>12</v>
      </c>
      <c r="E51" s="23" t="s">
        <v>8041</v>
      </c>
      <c r="F51" s="264"/>
    </row>
    <row r="52" spans="1:6" s="195" customFormat="1" ht="24" x14ac:dyDescent="0.2">
      <c r="A52" s="363">
        <f t="shared" si="0"/>
        <v>46</v>
      </c>
      <c r="B52" s="363">
        <f t="shared" si="1"/>
        <v>645</v>
      </c>
      <c r="C52" s="537">
        <v>17</v>
      </c>
      <c r="D52" s="508" t="s">
        <v>12</v>
      </c>
      <c r="E52" s="23" t="s">
        <v>8042</v>
      </c>
      <c r="F52" s="264"/>
    </row>
    <row r="53" spans="1:6" s="195" customFormat="1" ht="24" x14ac:dyDescent="0.2">
      <c r="A53" s="363">
        <f t="shared" si="0"/>
        <v>47</v>
      </c>
      <c r="B53" s="363">
        <f t="shared" si="1"/>
        <v>662</v>
      </c>
      <c r="C53" s="537">
        <v>17</v>
      </c>
      <c r="D53" s="508" t="s">
        <v>12</v>
      </c>
      <c r="E53" s="553" t="s">
        <v>8043</v>
      </c>
      <c r="F53" s="669"/>
    </row>
    <row r="54" spans="1:6" s="195" customFormat="1" ht="24" x14ac:dyDescent="0.2">
      <c r="A54" s="363">
        <f t="shared" si="0"/>
        <v>48</v>
      </c>
      <c r="B54" s="363">
        <f t="shared" si="1"/>
        <v>679</v>
      </c>
      <c r="C54" s="537">
        <v>17</v>
      </c>
      <c r="D54" s="508" t="s">
        <v>12</v>
      </c>
      <c r="E54" s="23" t="s">
        <v>8044</v>
      </c>
      <c r="F54" s="669"/>
    </row>
    <row r="55" spans="1:6" s="195" customFormat="1" ht="24" x14ac:dyDescent="0.2">
      <c r="A55" s="363">
        <f t="shared" si="0"/>
        <v>49</v>
      </c>
      <c r="B55" s="363">
        <f t="shared" si="1"/>
        <v>696</v>
      </c>
      <c r="C55" s="537">
        <v>17</v>
      </c>
      <c r="D55" s="508" t="s">
        <v>12</v>
      </c>
      <c r="E55" s="23" t="s">
        <v>8045</v>
      </c>
      <c r="F55" s="669"/>
    </row>
    <row r="56" spans="1:6" s="195" customFormat="1" ht="24" x14ac:dyDescent="0.2">
      <c r="A56" s="363">
        <f t="shared" si="0"/>
        <v>50</v>
      </c>
      <c r="B56" s="363">
        <f t="shared" si="1"/>
        <v>713</v>
      </c>
      <c r="C56" s="537">
        <v>17</v>
      </c>
      <c r="D56" s="508" t="s">
        <v>12</v>
      </c>
      <c r="E56" s="553" t="s">
        <v>8046</v>
      </c>
      <c r="F56" s="669"/>
    </row>
    <row r="57" spans="1:6" s="195" customFormat="1" ht="24" x14ac:dyDescent="0.2">
      <c r="A57" s="363">
        <f t="shared" si="0"/>
        <v>51</v>
      </c>
      <c r="B57" s="363">
        <f t="shared" si="1"/>
        <v>730</v>
      </c>
      <c r="C57" s="537">
        <v>17</v>
      </c>
      <c r="D57" s="508" t="s">
        <v>12</v>
      </c>
      <c r="E57" s="553" t="s">
        <v>8047</v>
      </c>
      <c r="F57" s="669"/>
    </row>
    <row r="58" spans="1:6" s="195" customFormat="1" ht="24" x14ac:dyDescent="0.2">
      <c r="A58" s="363">
        <f t="shared" si="0"/>
        <v>52</v>
      </c>
      <c r="B58" s="363">
        <f t="shared" si="1"/>
        <v>747</v>
      </c>
      <c r="C58" s="537">
        <v>17</v>
      </c>
      <c r="D58" s="508" t="s">
        <v>12</v>
      </c>
      <c r="E58" s="553" t="s">
        <v>8048</v>
      </c>
      <c r="F58" s="669"/>
    </row>
    <row r="59" spans="1:6" s="195" customFormat="1" ht="36" x14ac:dyDescent="0.2">
      <c r="A59" s="363">
        <f t="shared" si="0"/>
        <v>53</v>
      </c>
      <c r="B59" s="363">
        <f t="shared" si="1"/>
        <v>764</v>
      </c>
      <c r="C59" s="537">
        <v>17</v>
      </c>
      <c r="D59" s="508" t="s">
        <v>12</v>
      </c>
      <c r="E59" s="23" t="s">
        <v>8049</v>
      </c>
      <c r="F59" s="264"/>
    </row>
    <row r="60" spans="1:6" s="195" customFormat="1" ht="36" x14ac:dyDescent="0.2">
      <c r="A60" s="363">
        <f t="shared" si="0"/>
        <v>54</v>
      </c>
      <c r="B60" s="363">
        <f t="shared" si="1"/>
        <v>781</v>
      </c>
      <c r="C60" s="537">
        <v>17</v>
      </c>
      <c r="D60" s="508" t="s">
        <v>12</v>
      </c>
      <c r="E60" s="23" t="s">
        <v>8050</v>
      </c>
      <c r="F60" s="264"/>
    </row>
    <row r="61" spans="1:6" s="195" customFormat="1" ht="36" x14ac:dyDescent="0.2">
      <c r="A61" s="363">
        <f t="shared" si="0"/>
        <v>55</v>
      </c>
      <c r="B61" s="363">
        <f t="shared" si="1"/>
        <v>798</v>
      </c>
      <c r="C61" s="537">
        <v>17</v>
      </c>
      <c r="D61" s="508" t="s">
        <v>12</v>
      </c>
      <c r="E61" s="23" t="s">
        <v>8051</v>
      </c>
      <c r="F61" s="264"/>
    </row>
    <row r="62" spans="1:6" s="195" customFormat="1" ht="24" x14ac:dyDescent="0.2">
      <c r="A62" s="363">
        <f t="shared" si="0"/>
        <v>56</v>
      </c>
      <c r="B62" s="363">
        <f t="shared" si="1"/>
        <v>815</v>
      </c>
      <c r="C62" s="537">
        <v>17</v>
      </c>
      <c r="D62" s="508" t="s">
        <v>12</v>
      </c>
      <c r="E62" s="23" t="s">
        <v>8052</v>
      </c>
      <c r="F62" s="264"/>
    </row>
    <row r="63" spans="1:6" s="195" customFormat="1" ht="24" x14ac:dyDescent="0.2">
      <c r="A63" s="363">
        <f t="shared" si="0"/>
        <v>57</v>
      </c>
      <c r="B63" s="363">
        <f t="shared" si="1"/>
        <v>832</v>
      </c>
      <c r="C63" s="537">
        <v>17</v>
      </c>
      <c r="D63" s="508" t="s">
        <v>12</v>
      </c>
      <c r="E63" s="23" t="s">
        <v>8053</v>
      </c>
      <c r="F63" s="264"/>
    </row>
    <row r="64" spans="1:6" s="195" customFormat="1" ht="24" x14ac:dyDescent="0.2">
      <c r="A64" s="363">
        <f t="shared" si="0"/>
        <v>58</v>
      </c>
      <c r="B64" s="363">
        <f t="shared" si="1"/>
        <v>849</v>
      </c>
      <c r="C64" s="537">
        <v>17</v>
      </c>
      <c r="D64" s="508" t="s">
        <v>12</v>
      </c>
      <c r="E64" s="23" t="s">
        <v>8054</v>
      </c>
      <c r="F64" s="264"/>
    </row>
    <row r="65" spans="1:6" s="195" customFormat="1" ht="24" x14ac:dyDescent="0.2">
      <c r="A65" s="363">
        <f t="shared" si="0"/>
        <v>59</v>
      </c>
      <c r="B65" s="363">
        <f t="shared" si="1"/>
        <v>866</v>
      </c>
      <c r="C65" s="537">
        <v>17</v>
      </c>
      <c r="D65" s="508" t="s">
        <v>12</v>
      </c>
      <c r="E65" s="553" t="s">
        <v>8055</v>
      </c>
      <c r="F65" s="669"/>
    </row>
    <row r="66" spans="1:6" s="195" customFormat="1" ht="24" x14ac:dyDescent="0.2">
      <c r="A66" s="363">
        <f t="shared" si="0"/>
        <v>60</v>
      </c>
      <c r="B66" s="363">
        <f t="shared" si="1"/>
        <v>883</v>
      </c>
      <c r="C66" s="537">
        <v>17</v>
      </c>
      <c r="D66" s="508" t="s">
        <v>12</v>
      </c>
      <c r="E66" s="553" t="s">
        <v>8056</v>
      </c>
      <c r="F66" s="669"/>
    </row>
    <row r="67" spans="1:6" s="195" customFormat="1" ht="24" x14ac:dyDescent="0.2">
      <c r="A67" s="363">
        <f t="shared" si="0"/>
        <v>61</v>
      </c>
      <c r="B67" s="363">
        <f t="shared" si="1"/>
        <v>900</v>
      </c>
      <c r="C67" s="537">
        <v>17</v>
      </c>
      <c r="D67" s="508" t="s">
        <v>12</v>
      </c>
      <c r="E67" s="553" t="s">
        <v>8057</v>
      </c>
      <c r="F67" s="669"/>
    </row>
    <row r="68" spans="1:6" s="195" customFormat="1" ht="24" x14ac:dyDescent="0.2">
      <c r="A68" s="363">
        <f t="shared" si="0"/>
        <v>62</v>
      </c>
      <c r="B68" s="363">
        <f t="shared" si="1"/>
        <v>917</v>
      </c>
      <c r="C68" s="537">
        <v>17</v>
      </c>
      <c r="D68" s="508" t="s">
        <v>12</v>
      </c>
      <c r="E68" s="553" t="s">
        <v>8058</v>
      </c>
      <c r="F68" s="669"/>
    </row>
    <row r="69" spans="1:6" s="195" customFormat="1" ht="24" x14ac:dyDescent="0.2">
      <c r="A69" s="363">
        <f t="shared" si="0"/>
        <v>63</v>
      </c>
      <c r="B69" s="363">
        <f t="shared" si="1"/>
        <v>934</v>
      </c>
      <c r="C69" s="537">
        <v>17</v>
      </c>
      <c r="D69" s="508" t="s">
        <v>12</v>
      </c>
      <c r="E69" s="23" t="s">
        <v>8059</v>
      </c>
      <c r="F69" s="669"/>
    </row>
    <row r="70" spans="1:6" s="195" customFormat="1" ht="24" x14ac:dyDescent="0.2">
      <c r="A70" s="363">
        <f t="shared" si="0"/>
        <v>64</v>
      </c>
      <c r="B70" s="363">
        <f t="shared" si="1"/>
        <v>951</v>
      </c>
      <c r="C70" s="537">
        <v>17</v>
      </c>
      <c r="D70" s="508" t="s">
        <v>12</v>
      </c>
      <c r="E70" s="23" t="s">
        <v>8060</v>
      </c>
      <c r="F70" s="669"/>
    </row>
    <row r="71" spans="1:6" s="195" customFormat="1" ht="36" x14ac:dyDescent="0.2">
      <c r="A71" s="363">
        <f t="shared" si="0"/>
        <v>65</v>
      </c>
      <c r="B71" s="363">
        <f t="shared" si="1"/>
        <v>968</v>
      </c>
      <c r="C71" s="537">
        <v>17</v>
      </c>
      <c r="D71" s="508" t="s">
        <v>12</v>
      </c>
      <c r="E71" s="23" t="s">
        <v>8061</v>
      </c>
      <c r="F71" s="264"/>
    </row>
    <row r="72" spans="1:6" s="195" customFormat="1" ht="36" x14ac:dyDescent="0.2">
      <c r="A72" s="363">
        <f t="shared" ref="A72:A135" si="2">+A71+1</f>
        <v>66</v>
      </c>
      <c r="B72" s="363">
        <f t="shared" ref="B72:B135" si="3">C71+B71</f>
        <v>985</v>
      </c>
      <c r="C72" s="537">
        <v>17</v>
      </c>
      <c r="D72" s="508" t="s">
        <v>12</v>
      </c>
      <c r="E72" s="23" t="s">
        <v>8062</v>
      </c>
      <c r="F72" s="264"/>
    </row>
    <row r="73" spans="1:6" s="195" customFormat="1" ht="36" x14ac:dyDescent="0.2">
      <c r="A73" s="363">
        <f t="shared" si="2"/>
        <v>67</v>
      </c>
      <c r="B73" s="363">
        <f t="shared" si="3"/>
        <v>1002</v>
      </c>
      <c r="C73" s="537">
        <v>17</v>
      </c>
      <c r="D73" s="508" t="s">
        <v>12</v>
      </c>
      <c r="E73" s="23" t="s">
        <v>8063</v>
      </c>
      <c r="F73" s="264"/>
    </row>
    <row r="74" spans="1:6" s="195" customFormat="1" ht="24" x14ac:dyDescent="0.2">
      <c r="A74" s="363">
        <f t="shared" si="2"/>
        <v>68</v>
      </c>
      <c r="B74" s="363">
        <f t="shared" si="3"/>
        <v>1019</v>
      </c>
      <c r="C74" s="537">
        <v>17</v>
      </c>
      <c r="D74" s="508" t="s">
        <v>12</v>
      </c>
      <c r="E74" s="23" t="s">
        <v>8064</v>
      </c>
      <c r="F74" s="264"/>
    </row>
    <row r="75" spans="1:6" s="195" customFormat="1" ht="24" x14ac:dyDescent="0.2">
      <c r="A75" s="363">
        <f t="shared" si="2"/>
        <v>69</v>
      </c>
      <c r="B75" s="363">
        <f t="shared" si="3"/>
        <v>1036</v>
      </c>
      <c r="C75" s="537">
        <v>17</v>
      </c>
      <c r="D75" s="508" t="s">
        <v>12</v>
      </c>
      <c r="E75" s="23" t="s">
        <v>8065</v>
      </c>
      <c r="F75" s="264"/>
    </row>
    <row r="76" spans="1:6" s="195" customFormat="1" ht="35.25" customHeight="1" x14ac:dyDescent="0.2">
      <c r="A76" s="363">
        <f t="shared" si="2"/>
        <v>70</v>
      </c>
      <c r="B76" s="363">
        <f t="shared" si="3"/>
        <v>1053</v>
      </c>
      <c r="C76" s="537">
        <v>17</v>
      </c>
      <c r="D76" s="508" t="s">
        <v>12</v>
      </c>
      <c r="E76" s="23" t="s">
        <v>8066</v>
      </c>
      <c r="F76" s="264"/>
    </row>
    <row r="77" spans="1:6" s="195" customFormat="1" ht="27" customHeight="1" x14ac:dyDescent="0.2">
      <c r="A77" s="363">
        <f t="shared" si="2"/>
        <v>71</v>
      </c>
      <c r="B77" s="363">
        <f t="shared" si="3"/>
        <v>1070</v>
      </c>
      <c r="C77" s="537">
        <v>17</v>
      </c>
      <c r="D77" s="508" t="s">
        <v>12</v>
      </c>
      <c r="E77" s="553" t="s">
        <v>8067</v>
      </c>
      <c r="F77" s="669"/>
    </row>
    <row r="78" spans="1:6" s="195" customFormat="1" ht="24" x14ac:dyDescent="0.2">
      <c r="A78" s="363">
        <f t="shared" si="2"/>
        <v>72</v>
      </c>
      <c r="B78" s="363">
        <f t="shared" si="3"/>
        <v>1087</v>
      </c>
      <c r="C78" s="537">
        <v>17</v>
      </c>
      <c r="D78" s="508" t="s">
        <v>12</v>
      </c>
      <c r="E78" s="553" t="s">
        <v>8068</v>
      </c>
      <c r="F78" s="669"/>
    </row>
    <row r="79" spans="1:6" s="195" customFormat="1" ht="24" x14ac:dyDescent="0.2">
      <c r="A79" s="363">
        <f t="shared" si="2"/>
        <v>73</v>
      </c>
      <c r="B79" s="363">
        <f t="shared" si="3"/>
        <v>1104</v>
      </c>
      <c r="C79" s="537">
        <v>17</v>
      </c>
      <c r="D79" s="508" t="s">
        <v>12</v>
      </c>
      <c r="E79" s="553" t="s">
        <v>8069</v>
      </c>
      <c r="F79" s="669"/>
    </row>
    <row r="80" spans="1:6" s="195" customFormat="1" ht="24" x14ac:dyDescent="0.2">
      <c r="A80" s="363">
        <f t="shared" si="2"/>
        <v>74</v>
      </c>
      <c r="B80" s="363">
        <f t="shared" si="3"/>
        <v>1121</v>
      </c>
      <c r="C80" s="537">
        <v>17</v>
      </c>
      <c r="D80" s="508" t="s">
        <v>12</v>
      </c>
      <c r="E80" s="553" t="s">
        <v>8070</v>
      </c>
      <c r="F80" s="669"/>
    </row>
    <row r="81" spans="1:6" s="195" customFormat="1" ht="24" x14ac:dyDescent="0.2">
      <c r="A81" s="363">
        <f t="shared" si="2"/>
        <v>75</v>
      </c>
      <c r="B81" s="363">
        <f t="shared" si="3"/>
        <v>1138</v>
      </c>
      <c r="C81" s="537">
        <v>17</v>
      </c>
      <c r="D81" s="508" t="s">
        <v>12</v>
      </c>
      <c r="E81" s="23" t="s">
        <v>8071</v>
      </c>
      <c r="F81" s="669"/>
    </row>
    <row r="82" spans="1:6" s="195" customFormat="1" ht="24" x14ac:dyDescent="0.2">
      <c r="A82" s="363">
        <f t="shared" si="2"/>
        <v>76</v>
      </c>
      <c r="B82" s="363">
        <f t="shared" si="3"/>
        <v>1155</v>
      </c>
      <c r="C82" s="537">
        <v>17</v>
      </c>
      <c r="D82" s="508" t="s">
        <v>12</v>
      </c>
      <c r="E82" s="23" t="s">
        <v>8072</v>
      </c>
      <c r="F82" s="669"/>
    </row>
    <row r="83" spans="1:6" s="195" customFormat="1" ht="36" x14ac:dyDescent="0.2">
      <c r="A83" s="363">
        <f t="shared" si="2"/>
        <v>77</v>
      </c>
      <c r="B83" s="363">
        <f t="shared" si="3"/>
        <v>1172</v>
      </c>
      <c r="C83" s="537">
        <v>17</v>
      </c>
      <c r="D83" s="508" t="s">
        <v>12</v>
      </c>
      <c r="E83" s="23" t="s">
        <v>8073</v>
      </c>
      <c r="F83" s="264"/>
    </row>
    <row r="84" spans="1:6" s="195" customFormat="1" ht="36" x14ac:dyDescent="0.2">
      <c r="A84" s="363">
        <f t="shared" si="2"/>
        <v>78</v>
      </c>
      <c r="B84" s="363">
        <f t="shared" si="3"/>
        <v>1189</v>
      </c>
      <c r="C84" s="537">
        <v>17</v>
      </c>
      <c r="D84" s="508" t="s">
        <v>12</v>
      </c>
      <c r="E84" s="23" t="s">
        <v>8074</v>
      </c>
      <c r="F84" s="264"/>
    </row>
    <row r="85" spans="1:6" s="195" customFormat="1" ht="36" x14ac:dyDescent="0.2">
      <c r="A85" s="363">
        <f t="shared" si="2"/>
        <v>79</v>
      </c>
      <c r="B85" s="363">
        <f t="shared" si="3"/>
        <v>1206</v>
      </c>
      <c r="C85" s="537">
        <v>17</v>
      </c>
      <c r="D85" s="508" t="s">
        <v>12</v>
      </c>
      <c r="E85" s="23" t="s">
        <v>8075</v>
      </c>
      <c r="F85" s="264"/>
    </row>
    <row r="86" spans="1:6" s="195" customFormat="1" ht="24" x14ac:dyDescent="0.2">
      <c r="A86" s="363">
        <f t="shared" si="2"/>
        <v>80</v>
      </c>
      <c r="B86" s="363">
        <f t="shared" si="3"/>
        <v>1223</v>
      </c>
      <c r="C86" s="537">
        <v>17</v>
      </c>
      <c r="D86" s="508" t="s">
        <v>12</v>
      </c>
      <c r="E86" s="23" t="s">
        <v>8076</v>
      </c>
      <c r="F86" s="264"/>
    </row>
    <row r="87" spans="1:6" s="195" customFormat="1" ht="24" x14ac:dyDescent="0.2">
      <c r="A87" s="363">
        <f t="shared" si="2"/>
        <v>81</v>
      </c>
      <c r="B87" s="363">
        <f t="shared" si="3"/>
        <v>1240</v>
      </c>
      <c r="C87" s="537">
        <v>17</v>
      </c>
      <c r="D87" s="508" t="s">
        <v>12</v>
      </c>
      <c r="E87" s="23" t="s">
        <v>8077</v>
      </c>
      <c r="F87" s="264"/>
    </row>
    <row r="88" spans="1:6" s="195" customFormat="1" ht="36" customHeight="1" x14ac:dyDescent="0.2">
      <c r="A88" s="363">
        <f t="shared" si="2"/>
        <v>82</v>
      </c>
      <c r="B88" s="363">
        <f t="shared" si="3"/>
        <v>1257</v>
      </c>
      <c r="C88" s="537">
        <v>17</v>
      </c>
      <c r="D88" s="508" t="s">
        <v>12</v>
      </c>
      <c r="E88" s="23" t="s">
        <v>8078</v>
      </c>
      <c r="F88" s="264"/>
    </row>
    <row r="89" spans="1:6" s="195" customFormat="1" ht="27.6" customHeight="1" x14ac:dyDescent="0.2">
      <c r="A89" s="363">
        <f t="shared" si="2"/>
        <v>83</v>
      </c>
      <c r="B89" s="363">
        <f t="shared" si="3"/>
        <v>1274</v>
      </c>
      <c r="C89" s="25">
        <v>17</v>
      </c>
      <c r="D89" s="27" t="s">
        <v>12</v>
      </c>
      <c r="E89" s="23" t="s">
        <v>8079</v>
      </c>
      <c r="F89" s="264"/>
    </row>
    <row r="90" spans="1:6" s="195" customFormat="1" ht="24" x14ac:dyDescent="0.2">
      <c r="A90" s="363">
        <f t="shared" si="2"/>
        <v>84</v>
      </c>
      <c r="B90" s="363">
        <f t="shared" si="3"/>
        <v>1291</v>
      </c>
      <c r="C90" s="25">
        <v>17</v>
      </c>
      <c r="D90" s="27" t="s">
        <v>12</v>
      </c>
      <c r="E90" s="23" t="s">
        <v>8080</v>
      </c>
      <c r="F90" s="264"/>
    </row>
    <row r="91" spans="1:6" s="195" customFormat="1" ht="24" x14ac:dyDescent="0.2">
      <c r="A91" s="363">
        <f t="shared" si="2"/>
        <v>85</v>
      </c>
      <c r="B91" s="363">
        <f t="shared" si="3"/>
        <v>1308</v>
      </c>
      <c r="C91" s="25">
        <v>17</v>
      </c>
      <c r="D91" s="27" t="s">
        <v>12</v>
      </c>
      <c r="E91" s="23" t="s">
        <v>8081</v>
      </c>
      <c r="F91" s="264"/>
    </row>
    <row r="92" spans="1:6" s="195" customFormat="1" ht="24" x14ac:dyDescent="0.2">
      <c r="A92" s="363">
        <f t="shared" si="2"/>
        <v>86</v>
      </c>
      <c r="B92" s="363">
        <f t="shared" si="3"/>
        <v>1325</v>
      </c>
      <c r="C92" s="25">
        <v>17</v>
      </c>
      <c r="D92" s="27" t="s">
        <v>12</v>
      </c>
      <c r="E92" s="553" t="s">
        <v>8082</v>
      </c>
      <c r="F92" s="264"/>
    </row>
    <row r="93" spans="1:6" s="195" customFormat="1" ht="24" x14ac:dyDescent="0.2">
      <c r="A93" s="363">
        <f t="shared" si="2"/>
        <v>87</v>
      </c>
      <c r="B93" s="363">
        <f t="shared" si="3"/>
        <v>1342</v>
      </c>
      <c r="C93" s="25">
        <v>17</v>
      </c>
      <c r="D93" s="27" t="s">
        <v>12</v>
      </c>
      <c r="E93" s="553" t="s">
        <v>8083</v>
      </c>
      <c r="F93" s="264"/>
    </row>
    <row r="94" spans="1:6" s="195" customFormat="1" ht="24" x14ac:dyDescent="0.2">
      <c r="A94" s="363">
        <f t="shared" si="2"/>
        <v>88</v>
      </c>
      <c r="B94" s="363">
        <f t="shared" si="3"/>
        <v>1359</v>
      </c>
      <c r="C94" s="25">
        <v>17</v>
      </c>
      <c r="D94" s="27" t="s">
        <v>12</v>
      </c>
      <c r="E94" s="553" t="s">
        <v>8084</v>
      </c>
      <c r="F94" s="264"/>
    </row>
    <row r="95" spans="1:6" s="195" customFormat="1" ht="36" x14ac:dyDescent="0.2">
      <c r="A95" s="363">
        <f t="shared" si="2"/>
        <v>89</v>
      </c>
      <c r="B95" s="363">
        <f t="shared" si="3"/>
        <v>1376</v>
      </c>
      <c r="C95" s="537">
        <v>17</v>
      </c>
      <c r="D95" s="508" t="s">
        <v>12</v>
      </c>
      <c r="E95" s="23" t="s">
        <v>8085</v>
      </c>
      <c r="F95" s="264"/>
    </row>
    <row r="96" spans="1:6" s="195" customFormat="1" ht="24" x14ac:dyDescent="0.2">
      <c r="A96" s="363">
        <f t="shared" si="2"/>
        <v>90</v>
      </c>
      <c r="B96" s="363">
        <f t="shared" si="3"/>
        <v>1393</v>
      </c>
      <c r="C96" s="537">
        <v>17</v>
      </c>
      <c r="D96" s="508" t="s">
        <v>12</v>
      </c>
      <c r="E96" s="23" t="s">
        <v>8086</v>
      </c>
      <c r="F96" s="264"/>
    </row>
    <row r="97" spans="1:6" s="195" customFormat="1" ht="24" x14ac:dyDescent="0.2">
      <c r="A97" s="363">
        <f t="shared" si="2"/>
        <v>91</v>
      </c>
      <c r="B97" s="363">
        <f t="shared" si="3"/>
        <v>1410</v>
      </c>
      <c r="C97" s="537">
        <v>17</v>
      </c>
      <c r="D97" s="508" t="s">
        <v>12</v>
      </c>
      <c r="E97" s="23" t="s">
        <v>8087</v>
      </c>
      <c r="F97" s="264"/>
    </row>
    <row r="98" spans="1:6" s="195" customFormat="1" ht="24" x14ac:dyDescent="0.2">
      <c r="A98" s="363">
        <f t="shared" si="2"/>
        <v>92</v>
      </c>
      <c r="B98" s="363">
        <f t="shared" si="3"/>
        <v>1427</v>
      </c>
      <c r="C98" s="537">
        <v>17</v>
      </c>
      <c r="D98" s="508" t="s">
        <v>12</v>
      </c>
      <c r="E98" s="23" t="s">
        <v>8088</v>
      </c>
      <c r="F98" s="264"/>
    </row>
    <row r="99" spans="1:6" s="195" customFormat="1" ht="24" x14ac:dyDescent="0.2">
      <c r="A99" s="363">
        <f t="shared" si="2"/>
        <v>93</v>
      </c>
      <c r="B99" s="363">
        <f t="shared" si="3"/>
        <v>1444</v>
      </c>
      <c r="C99" s="537">
        <v>17</v>
      </c>
      <c r="D99" s="508" t="s">
        <v>12</v>
      </c>
      <c r="E99" s="23" t="s">
        <v>8089</v>
      </c>
      <c r="F99" s="264"/>
    </row>
    <row r="100" spans="1:6" s="195" customFormat="1" ht="24" x14ac:dyDescent="0.2">
      <c r="A100" s="363">
        <f t="shared" si="2"/>
        <v>94</v>
      </c>
      <c r="B100" s="363">
        <f t="shared" si="3"/>
        <v>1461</v>
      </c>
      <c r="C100" s="537">
        <v>17</v>
      </c>
      <c r="D100" s="508" t="s">
        <v>12</v>
      </c>
      <c r="E100" s="23" t="s">
        <v>8090</v>
      </c>
      <c r="F100" s="264"/>
    </row>
    <row r="101" spans="1:6" s="195" customFormat="1" ht="24" x14ac:dyDescent="0.2">
      <c r="A101" s="363">
        <f t="shared" si="2"/>
        <v>95</v>
      </c>
      <c r="B101" s="363">
        <f t="shared" si="3"/>
        <v>1478</v>
      </c>
      <c r="C101" s="537">
        <v>17</v>
      </c>
      <c r="D101" s="508" t="s">
        <v>12</v>
      </c>
      <c r="E101" s="23" t="s">
        <v>8091</v>
      </c>
      <c r="F101" s="264"/>
    </row>
    <row r="102" spans="1:6" s="195" customFormat="1" ht="24" x14ac:dyDescent="0.2">
      <c r="A102" s="363">
        <f t="shared" si="2"/>
        <v>96</v>
      </c>
      <c r="B102" s="363">
        <f t="shared" si="3"/>
        <v>1495</v>
      </c>
      <c r="C102" s="537">
        <v>17</v>
      </c>
      <c r="D102" s="508" t="s">
        <v>12</v>
      </c>
      <c r="E102" s="23" t="s">
        <v>8092</v>
      </c>
      <c r="F102" s="264"/>
    </row>
    <row r="103" spans="1:6" s="195" customFormat="1" ht="24" x14ac:dyDescent="0.2">
      <c r="A103" s="363">
        <f t="shared" si="2"/>
        <v>97</v>
      </c>
      <c r="B103" s="363">
        <f t="shared" si="3"/>
        <v>1512</v>
      </c>
      <c r="C103" s="537">
        <v>17</v>
      </c>
      <c r="D103" s="508" t="s">
        <v>12</v>
      </c>
      <c r="E103" s="23" t="s">
        <v>8093</v>
      </c>
      <c r="F103" s="264"/>
    </row>
    <row r="104" spans="1:6" s="195" customFormat="1" ht="24" x14ac:dyDescent="0.2">
      <c r="A104" s="363">
        <f t="shared" si="2"/>
        <v>98</v>
      </c>
      <c r="B104" s="363">
        <f t="shared" si="3"/>
        <v>1529</v>
      </c>
      <c r="C104" s="537">
        <v>17</v>
      </c>
      <c r="D104" s="508" t="s">
        <v>12</v>
      </c>
      <c r="E104" s="23" t="s">
        <v>8094</v>
      </c>
      <c r="F104" s="264"/>
    </row>
    <row r="105" spans="1:6" s="265" customFormat="1" ht="24" x14ac:dyDescent="0.2">
      <c r="A105" s="363">
        <f t="shared" si="2"/>
        <v>99</v>
      </c>
      <c r="B105" s="363">
        <f t="shared" si="3"/>
        <v>1546</v>
      </c>
      <c r="C105" s="537">
        <v>17</v>
      </c>
      <c r="D105" s="508" t="s">
        <v>12</v>
      </c>
      <c r="E105" s="23" t="s">
        <v>8095</v>
      </c>
      <c r="F105" s="264"/>
    </row>
    <row r="106" spans="1:6" s="195" customFormat="1" ht="24" x14ac:dyDescent="0.2">
      <c r="A106" s="363">
        <f t="shared" si="2"/>
        <v>100</v>
      </c>
      <c r="B106" s="363">
        <f t="shared" si="3"/>
        <v>1563</v>
      </c>
      <c r="C106" s="537">
        <v>17</v>
      </c>
      <c r="D106" s="508" t="s">
        <v>12</v>
      </c>
      <c r="E106" s="23" t="s">
        <v>8096</v>
      </c>
      <c r="F106" s="264"/>
    </row>
    <row r="107" spans="1:6" s="195" customFormat="1" ht="36" x14ac:dyDescent="0.2">
      <c r="A107" s="363">
        <f t="shared" si="2"/>
        <v>101</v>
      </c>
      <c r="B107" s="363">
        <f t="shared" si="3"/>
        <v>1580</v>
      </c>
      <c r="C107" s="537">
        <v>17</v>
      </c>
      <c r="D107" s="508" t="s">
        <v>12</v>
      </c>
      <c r="E107" s="23" t="s">
        <v>8097</v>
      </c>
      <c r="F107" s="264"/>
    </row>
    <row r="108" spans="1:6" s="195" customFormat="1" ht="36" x14ac:dyDescent="0.2">
      <c r="A108" s="363">
        <f t="shared" si="2"/>
        <v>102</v>
      </c>
      <c r="B108" s="363">
        <f t="shared" si="3"/>
        <v>1597</v>
      </c>
      <c r="C108" s="537">
        <v>17</v>
      </c>
      <c r="D108" s="508" t="s">
        <v>12</v>
      </c>
      <c r="E108" s="23" t="s">
        <v>15175</v>
      </c>
      <c r="F108" s="264"/>
    </row>
    <row r="109" spans="1:6" s="195" customFormat="1" ht="36" x14ac:dyDescent="0.2">
      <c r="A109" s="363">
        <f t="shared" si="2"/>
        <v>103</v>
      </c>
      <c r="B109" s="363">
        <f t="shared" si="3"/>
        <v>1614</v>
      </c>
      <c r="C109" s="537">
        <v>17</v>
      </c>
      <c r="D109" s="508" t="s">
        <v>12</v>
      </c>
      <c r="E109" s="23" t="s">
        <v>8098</v>
      </c>
      <c r="F109" s="264"/>
    </row>
    <row r="110" spans="1:6" s="195" customFormat="1" ht="24" x14ac:dyDescent="0.2">
      <c r="A110" s="363">
        <f t="shared" si="2"/>
        <v>104</v>
      </c>
      <c r="B110" s="363">
        <f t="shared" si="3"/>
        <v>1631</v>
      </c>
      <c r="C110" s="537">
        <v>17</v>
      </c>
      <c r="D110" s="508" t="s">
        <v>12</v>
      </c>
      <c r="E110" s="23" t="s">
        <v>8099</v>
      </c>
      <c r="F110" s="264"/>
    </row>
    <row r="111" spans="1:6" s="195" customFormat="1" ht="24" x14ac:dyDescent="0.2">
      <c r="A111" s="363">
        <f t="shared" si="2"/>
        <v>105</v>
      </c>
      <c r="B111" s="363">
        <f t="shared" si="3"/>
        <v>1648</v>
      </c>
      <c r="C111" s="537">
        <v>17</v>
      </c>
      <c r="D111" s="508" t="s">
        <v>12</v>
      </c>
      <c r="E111" s="23" t="s">
        <v>8100</v>
      </c>
      <c r="F111" s="264"/>
    </row>
    <row r="112" spans="1:6" s="195" customFormat="1" ht="38.25" customHeight="1" x14ac:dyDescent="0.2">
      <c r="A112" s="363">
        <f t="shared" si="2"/>
        <v>106</v>
      </c>
      <c r="B112" s="363">
        <f t="shared" si="3"/>
        <v>1665</v>
      </c>
      <c r="C112" s="537">
        <v>17</v>
      </c>
      <c r="D112" s="508" t="s">
        <v>12</v>
      </c>
      <c r="E112" s="23" t="s">
        <v>8101</v>
      </c>
      <c r="F112" s="264"/>
    </row>
    <row r="113" spans="1:6" s="195" customFormat="1" ht="27" customHeight="1" x14ac:dyDescent="0.2">
      <c r="A113" s="363">
        <f t="shared" si="2"/>
        <v>107</v>
      </c>
      <c r="B113" s="363">
        <f t="shared" si="3"/>
        <v>1682</v>
      </c>
      <c r="C113" s="537">
        <v>17</v>
      </c>
      <c r="D113" s="508" t="s">
        <v>12</v>
      </c>
      <c r="E113" s="23" t="s">
        <v>8102</v>
      </c>
      <c r="F113" s="264"/>
    </row>
    <row r="114" spans="1:6" s="195" customFormat="1" ht="24" x14ac:dyDescent="0.2">
      <c r="A114" s="363">
        <f t="shared" si="2"/>
        <v>108</v>
      </c>
      <c r="B114" s="363">
        <f t="shared" si="3"/>
        <v>1699</v>
      </c>
      <c r="C114" s="537">
        <v>17</v>
      </c>
      <c r="D114" s="508" t="s">
        <v>12</v>
      </c>
      <c r="E114" s="23" t="s">
        <v>8103</v>
      </c>
      <c r="F114" s="264"/>
    </row>
    <row r="115" spans="1:6" s="195" customFormat="1" ht="24" x14ac:dyDescent="0.2">
      <c r="A115" s="363">
        <f t="shared" si="2"/>
        <v>109</v>
      </c>
      <c r="B115" s="363">
        <f t="shared" si="3"/>
        <v>1716</v>
      </c>
      <c r="C115" s="537">
        <v>17</v>
      </c>
      <c r="D115" s="508" t="s">
        <v>12</v>
      </c>
      <c r="E115" s="23" t="s">
        <v>8104</v>
      </c>
      <c r="F115" s="264"/>
    </row>
    <row r="116" spans="1:6" s="195" customFormat="1" ht="24" x14ac:dyDescent="0.2">
      <c r="A116" s="363">
        <f t="shared" si="2"/>
        <v>110</v>
      </c>
      <c r="B116" s="363">
        <f t="shared" si="3"/>
        <v>1733</v>
      </c>
      <c r="C116" s="537">
        <v>17</v>
      </c>
      <c r="D116" s="508" t="s">
        <v>12</v>
      </c>
      <c r="E116" s="23" t="s">
        <v>8105</v>
      </c>
      <c r="F116" s="264"/>
    </row>
    <row r="117" spans="1:6" s="195" customFormat="1" ht="24" x14ac:dyDescent="0.2">
      <c r="A117" s="363">
        <f t="shared" si="2"/>
        <v>111</v>
      </c>
      <c r="B117" s="363">
        <f t="shared" si="3"/>
        <v>1750</v>
      </c>
      <c r="C117" s="537">
        <v>17</v>
      </c>
      <c r="D117" s="508" t="s">
        <v>12</v>
      </c>
      <c r="E117" s="23" t="s">
        <v>8106</v>
      </c>
      <c r="F117" s="264"/>
    </row>
    <row r="118" spans="1:6" s="195" customFormat="1" ht="24" x14ac:dyDescent="0.2">
      <c r="A118" s="363">
        <f t="shared" si="2"/>
        <v>112</v>
      </c>
      <c r="B118" s="363">
        <f t="shared" si="3"/>
        <v>1767</v>
      </c>
      <c r="C118" s="537">
        <v>17</v>
      </c>
      <c r="D118" s="508" t="s">
        <v>12</v>
      </c>
      <c r="E118" s="23" t="s">
        <v>8107</v>
      </c>
      <c r="F118" s="264"/>
    </row>
    <row r="119" spans="1:6" s="195" customFormat="1" ht="36" x14ac:dyDescent="0.2">
      <c r="A119" s="363">
        <f t="shared" si="2"/>
        <v>113</v>
      </c>
      <c r="B119" s="363">
        <f t="shared" si="3"/>
        <v>1784</v>
      </c>
      <c r="C119" s="537">
        <v>17</v>
      </c>
      <c r="D119" s="508" t="s">
        <v>12</v>
      </c>
      <c r="E119" s="23" t="s">
        <v>8108</v>
      </c>
      <c r="F119" s="264"/>
    </row>
    <row r="120" spans="1:6" s="195" customFormat="1" ht="36" x14ac:dyDescent="0.2">
      <c r="A120" s="363">
        <f t="shared" si="2"/>
        <v>114</v>
      </c>
      <c r="B120" s="363">
        <f t="shared" si="3"/>
        <v>1801</v>
      </c>
      <c r="C120" s="537">
        <v>17</v>
      </c>
      <c r="D120" s="508" t="s">
        <v>12</v>
      </c>
      <c r="E120" s="23" t="s">
        <v>8109</v>
      </c>
      <c r="F120" s="264"/>
    </row>
    <row r="121" spans="1:6" s="195" customFormat="1" ht="36" x14ac:dyDescent="0.2">
      <c r="A121" s="363">
        <f t="shared" si="2"/>
        <v>115</v>
      </c>
      <c r="B121" s="363">
        <f t="shared" si="3"/>
        <v>1818</v>
      </c>
      <c r="C121" s="537">
        <v>17</v>
      </c>
      <c r="D121" s="508" t="s">
        <v>12</v>
      </c>
      <c r="E121" s="23" t="s">
        <v>8110</v>
      </c>
      <c r="F121" s="264"/>
    </row>
    <row r="122" spans="1:6" s="195" customFormat="1" ht="24" x14ac:dyDescent="0.2">
      <c r="A122" s="363">
        <f t="shared" si="2"/>
        <v>116</v>
      </c>
      <c r="B122" s="363">
        <f t="shared" si="3"/>
        <v>1835</v>
      </c>
      <c r="C122" s="537">
        <v>17</v>
      </c>
      <c r="D122" s="508" t="s">
        <v>12</v>
      </c>
      <c r="E122" s="23" t="s">
        <v>8111</v>
      </c>
      <c r="F122" s="264"/>
    </row>
    <row r="123" spans="1:6" s="195" customFormat="1" ht="39" customHeight="1" x14ac:dyDescent="0.2">
      <c r="A123" s="363">
        <f t="shared" si="2"/>
        <v>117</v>
      </c>
      <c r="B123" s="363">
        <f t="shared" si="3"/>
        <v>1852</v>
      </c>
      <c r="C123" s="537">
        <v>17</v>
      </c>
      <c r="D123" s="508" t="s">
        <v>12</v>
      </c>
      <c r="E123" s="23" t="s">
        <v>8112</v>
      </c>
      <c r="F123" s="264"/>
    </row>
    <row r="124" spans="1:6" s="195" customFormat="1" ht="35.25" customHeight="1" x14ac:dyDescent="0.2">
      <c r="A124" s="363">
        <f t="shared" si="2"/>
        <v>118</v>
      </c>
      <c r="B124" s="363">
        <f t="shared" si="3"/>
        <v>1869</v>
      </c>
      <c r="C124" s="537">
        <v>17</v>
      </c>
      <c r="D124" s="508" t="s">
        <v>12</v>
      </c>
      <c r="E124" s="23" t="s">
        <v>8113</v>
      </c>
      <c r="F124" s="264"/>
    </row>
    <row r="125" spans="1:6" s="195" customFormat="1" ht="23.45" customHeight="1" x14ac:dyDescent="0.2">
      <c r="A125" s="363">
        <f t="shared" si="2"/>
        <v>119</v>
      </c>
      <c r="B125" s="363">
        <f t="shared" si="3"/>
        <v>1886</v>
      </c>
      <c r="C125" s="537">
        <v>17</v>
      </c>
      <c r="D125" s="508" t="s">
        <v>12</v>
      </c>
      <c r="E125" s="23" t="s">
        <v>8114</v>
      </c>
      <c r="F125" s="264"/>
    </row>
    <row r="126" spans="1:6" s="195" customFormat="1" ht="23.1" customHeight="1" x14ac:dyDescent="0.2">
      <c r="A126" s="363">
        <f t="shared" si="2"/>
        <v>120</v>
      </c>
      <c r="B126" s="363">
        <f t="shared" si="3"/>
        <v>1903</v>
      </c>
      <c r="C126" s="537">
        <v>17</v>
      </c>
      <c r="D126" s="508" t="s">
        <v>12</v>
      </c>
      <c r="E126" s="23" t="s">
        <v>8115</v>
      </c>
      <c r="F126" s="264"/>
    </row>
    <row r="127" spans="1:6" s="195" customFormat="1" ht="24" x14ac:dyDescent="0.2">
      <c r="A127" s="363">
        <f t="shared" si="2"/>
        <v>121</v>
      </c>
      <c r="B127" s="363">
        <f t="shared" si="3"/>
        <v>1920</v>
      </c>
      <c r="C127" s="537">
        <v>17</v>
      </c>
      <c r="D127" s="508" t="s">
        <v>12</v>
      </c>
      <c r="E127" s="23" t="s">
        <v>8116</v>
      </c>
      <c r="F127" s="264"/>
    </row>
    <row r="128" spans="1:6" s="195" customFormat="1" ht="24" x14ac:dyDescent="0.2">
      <c r="A128" s="363">
        <f t="shared" si="2"/>
        <v>122</v>
      </c>
      <c r="B128" s="363">
        <f t="shared" si="3"/>
        <v>1937</v>
      </c>
      <c r="C128" s="537">
        <v>17</v>
      </c>
      <c r="D128" s="508" t="s">
        <v>12</v>
      </c>
      <c r="E128" s="23" t="s">
        <v>8117</v>
      </c>
      <c r="F128" s="264"/>
    </row>
    <row r="129" spans="1:6" s="195" customFormat="1" ht="23.1" customHeight="1" x14ac:dyDescent="0.2">
      <c r="A129" s="363">
        <f t="shared" si="2"/>
        <v>123</v>
      </c>
      <c r="B129" s="363">
        <f t="shared" si="3"/>
        <v>1954</v>
      </c>
      <c r="C129" s="537">
        <v>17</v>
      </c>
      <c r="D129" s="508" t="s">
        <v>12</v>
      </c>
      <c r="E129" s="23" t="s">
        <v>8118</v>
      </c>
      <c r="F129" s="264"/>
    </row>
    <row r="130" spans="1:6" s="195" customFormat="1" ht="23.1" customHeight="1" x14ac:dyDescent="0.2">
      <c r="A130" s="363">
        <f t="shared" si="2"/>
        <v>124</v>
      </c>
      <c r="B130" s="363">
        <f t="shared" si="3"/>
        <v>1971</v>
      </c>
      <c r="C130" s="537">
        <v>17</v>
      </c>
      <c r="D130" s="508" t="s">
        <v>12</v>
      </c>
      <c r="E130" s="23" t="s">
        <v>8119</v>
      </c>
      <c r="F130" s="264"/>
    </row>
    <row r="131" spans="1:6" s="195" customFormat="1" ht="36" x14ac:dyDescent="0.2">
      <c r="A131" s="363">
        <f t="shared" si="2"/>
        <v>125</v>
      </c>
      <c r="B131" s="363">
        <f t="shared" si="3"/>
        <v>1988</v>
      </c>
      <c r="C131" s="537">
        <v>17</v>
      </c>
      <c r="D131" s="508" t="s">
        <v>12</v>
      </c>
      <c r="E131" s="23" t="s">
        <v>8120</v>
      </c>
      <c r="F131" s="264"/>
    </row>
    <row r="132" spans="1:6" s="195" customFormat="1" ht="36" x14ac:dyDescent="0.2">
      <c r="A132" s="363">
        <f t="shared" si="2"/>
        <v>126</v>
      </c>
      <c r="B132" s="363">
        <f t="shared" si="3"/>
        <v>2005</v>
      </c>
      <c r="C132" s="537">
        <v>17</v>
      </c>
      <c r="D132" s="508" t="s">
        <v>12</v>
      </c>
      <c r="E132" s="23" t="s">
        <v>8121</v>
      </c>
      <c r="F132" s="264"/>
    </row>
    <row r="133" spans="1:6" s="195" customFormat="1" ht="36" x14ac:dyDescent="0.2">
      <c r="A133" s="363">
        <f t="shared" si="2"/>
        <v>127</v>
      </c>
      <c r="B133" s="363">
        <f t="shared" si="3"/>
        <v>2022</v>
      </c>
      <c r="C133" s="537">
        <v>17</v>
      </c>
      <c r="D133" s="508" t="s">
        <v>12</v>
      </c>
      <c r="E133" s="23" t="s">
        <v>8122</v>
      </c>
      <c r="F133" s="264"/>
    </row>
    <row r="134" spans="1:6" s="195" customFormat="1" ht="24" x14ac:dyDescent="0.2">
      <c r="A134" s="363">
        <f t="shared" si="2"/>
        <v>128</v>
      </c>
      <c r="B134" s="363">
        <f t="shared" si="3"/>
        <v>2039</v>
      </c>
      <c r="C134" s="537">
        <v>17</v>
      </c>
      <c r="D134" s="508" t="s">
        <v>12</v>
      </c>
      <c r="E134" s="23" t="s">
        <v>8123</v>
      </c>
      <c r="F134" s="264"/>
    </row>
    <row r="135" spans="1:6" s="195" customFormat="1" ht="33.75" customHeight="1" x14ac:dyDescent="0.2">
      <c r="A135" s="363">
        <f t="shared" si="2"/>
        <v>129</v>
      </c>
      <c r="B135" s="363">
        <f t="shared" si="3"/>
        <v>2056</v>
      </c>
      <c r="C135" s="537">
        <v>17</v>
      </c>
      <c r="D135" s="508" t="s">
        <v>12</v>
      </c>
      <c r="E135" s="23" t="s">
        <v>8124</v>
      </c>
      <c r="F135" s="264"/>
    </row>
    <row r="136" spans="1:6" s="195" customFormat="1" ht="36" customHeight="1" x14ac:dyDescent="0.2">
      <c r="A136" s="363">
        <f t="shared" ref="A136:A183" si="4">+A135+1</f>
        <v>130</v>
      </c>
      <c r="B136" s="363">
        <f t="shared" ref="B136:B183" si="5">C135+B135</f>
        <v>2073</v>
      </c>
      <c r="C136" s="537">
        <v>17</v>
      </c>
      <c r="D136" s="508" t="s">
        <v>12</v>
      </c>
      <c r="E136" s="23" t="s">
        <v>8125</v>
      </c>
      <c r="F136" s="264"/>
    </row>
    <row r="137" spans="1:6" s="195" customFormat="1" ht="28.5" customHeight="1" x14ac:dyDescent="0.2">
      <c r="A137" s="363">
        <f t="shared" si="4"/>
        <v>131</v>
      </c>
      <c r="B137" s="363">
        <f t="shared" si="5"/>
        <v>2090</v>
      </c>
      <c r="C137" s="537">
        <v>17</v>
      </c>
      <c r="D137" s="508" t="s">
        <v>12</v>
      </c>
      <c r="E137" s="23" t="s">
        <v>8126</v>
      </c>
      <c r="F137" s="264"/>
    </row>
    <row r="138" spans="1:6" s="195" customFormat="1" ht="24" x14ac:dyDescent="0.2">
      <c r="A138" s="363">
        <f t="shared" si="4"/>
        <v>132</v>
      </c>
      <c r="B138" s="363">
        <f t="shared" si="5"/>
        <v>2107</v>
      </c>
      <c r="C138" s="537">
        <v>17</v>
      </c>
      <c r="D138" s="508" t="s">
        <v>12</v>
      </c>
      <c r="E138" s="23" t="s">
        <v>8127</v>
      </c>
      <c r="F138" s="264"/>
    </row>
    <row r="139" spans="1:6" s="195" customFormat="1" ht="24" x14ac:dyDescent="0.2">
      <c r="A139" s="363">
        <f t="shared" si="4"/>
        <v>133</v>
      </c>
      <c r="B139" s="363">
        <f t="shared" si="5"/>
        <v>2124</v>
      </c>
      <c r="C139" s="537">
        <v>17</v>
      </c>
      <c r="D139" s="508" t="s">
        <v>12</v>
      </c>
      <c r="E139" s="23" t="s">
        <v>8128</v>
      </c>
      <c r="F139" s="264"/>
    </row>
    <row r="140" spans="1:6" s="195" customFormat="1" ht="24" x14ac:dyDescent="0.2">
      <c r="A140" s="363">
        <f t="shared" si="4"/>
        <v>134</v>
      </c>
      <c r="B140" s="363">
        <f t="shared" si="5"/>
        <v>2141</v>
      </c>
      <c r="C140" s="537">
        <v>17</v>
      </c>
      <c r="D140" s="508" t="s">
        <v>12</v>
      </c>
      <c r="E140" s="23" t="s">
        <v>8129</v>
      </c>
      <c r="F140" s="264"/>
    </row>
    <row r="141" spans="1:6" s="195" customFormat="1" ht="24" x14ac:dyDescent="0.2">
      <c r="A141" s="363">
        <f t="shared" si="4"/>
        <v>135</v>
      </c>
      <c r="B141" s="363">
        <f t="shared" si="5"/>
        <v>2158</v>
      </c>
      <c r="C141" s="537">
        <v>17</v>
      </c>
      <c r="D141" s="508" t="s">
        <v>12</v>
      </c>
      <c r="E141" s="23" t="s">
        <v>8130</v>
      </c>
      <c r="F141" s="264"/>
    </row>
    <row r="142" spans="1:6" s="195" customFormat="1" ht="24" x14ac:dyDescent="0.2">
      <c r="A142" s="363">
        <f t="shared" si="4"/>
        <v>136</v>
      </c>
      <c r="B142" s="363">
        <f t="shared" si="5"/>
        <v>2175</v>
      </c>
      <c r="C142" s="537">
        <v>17</v>
      </c>
      <c r="D142" s="508" t="s">
        <v>12</v>
      </c>
      <c r="E142" s="23" t="s">
        <v>8131</v>
      </c>
      <c r="F142" s="264"/>
    </row>
    <row r="143" spans="1:6" s="195" customFormat="1" ht="36" x14ac:dyDescent="0.2">
      <c r="A143" s="363">
        <f t="shared" si="4"/>
        <v>137</v>
      </c>
      <c r="B143" s="363">
        <f t="shared" si="5"/>
        <v>2192</v>
      </c>
      <c r="C143" s="537">
        <v>17</v>
      </c>
      <c r="D143" s="508" t="s">
        <v>12</v>
      </c>
      <c r="E143" s="23" t="s">
        <v>8132</v>
      </c>
      <c r="F143" s="264"/>
    </row>
    <row r="144" spans="1:6" s="195" customFormat="1" ht="36" x14ac:dyDescent="0.2">
      <c r="A144" s="363">
        <f t="shared" si="4"/>
        <v>138</v>
      </c>
      <c r="B144" s="363">
        <f t="shared" si="5"/>
        <v>2209</v>
      </c>
      <c r="C144" s="537">
        <v>17</v>
      </c>
      <c r="D144" s="508" t="s">
        <v>12</v>
      </c>
      <c r="E144" s="23" t="s">
        <v>8133</v>
      </c>
      <c r="F144" s="264"/>
    </row>
    <row r="145" spans="1:6" s="195" customFormat="1" ht="36" x14ac:dyDescent="0.2">
      <c r="A145" s="363">
        <f t="shared" si="4"/>
        <v>139</v>
      </c>
      <c r="B145" s="363">
        <f t="shared" si="5"/>
        <v>2226</v>
      </c>
      <c r="C145" s="537">
        <v>17</v>
      </c>
      <c r="D145" s="508" t="s">
        <v>12</v>
      </c>
      <c r="E145" s="23" t="s">
        <v>8134</v>
      </c>
      <c r="F145" s="264"/>
    </row>
    <row r="146" spans="1:6" s="195" customFormat="1" ht="24" x14ac:dyDescent="0.2">
      <c r="A146" s="363">
        <f t="shared" si="4"/>
        <v>140</v>
      </c>
      <c r="B146" s="363">
        <f t="shared" si="5"/>
        <v>2243</v>
      </c>
      <c r="C146" s="537">
        <v>17</v>
      </c>
      <c r="D146" s="508" t="s">
        <v>12</v>
      </c>
      <c r="E146" s="553" t="s">
        <v>10980</v>
      </c>
      <c r="F146" s="669"/>
    </row>
    <row r="147" spans="1:6" s="195" customFormat="1" ht="24" x14ac:dyDescent="0.2">
      <c r="A147" s="363">
        <f t="shared" si="4"/>
        <v>141</v>
      </c>
      <c r="B147" s="363">
        <f t="shared" si="5"/>
        <v>2260</v>
      </c>
      <c r="C147" s="537">
        <v>17</v>
      </c>
      <c r="D147" s="508" t="s">
        <v>12</v>
      </c>
      <c r="E147" s="553" t="s">
        <v>10981</v>
      </c>
      <c r="F147" s="669"/>
    </row>
    <row r="148" spans="1:6" s="195" customFormat="1" ht="24" x14ac:dyDescent="0.2">
      <c r="A148" s="363">
        <f t="shared" si="4"/>
        <v>142</v>
      </c>
      <c r="B148" s="363">
        <f t="shared" si="5"/>
        <v>2277</v>
      </c>
      <c r="C148" s="537">
        <v>17</v>
      </c>
      <c r="D148" s="508" t="s">
        <v>12</v>
      </c>
      <c r="E148" s="553" t="s">
        <v>10982</v>
      </c>
      <c r="F148" s="669"/>
    </row>
    <row r="149" spans="1:6" s="195" customFormat="1" ht="24" x14ac:dyDescent="0.2">
      <c r="A149" s="363">
        <f t="shared" si="4"/>
        <v>143</v>
      </c>
      <c r="B149" s="363">
        <f t="shared" si="5"/>
        <v>2294</v>
      </c>
      <c r="C149" s="537">
        <v>17</v>
      </c>
      <c r="D149" s="508" t="s">
        <v>12</v>
      </c>
      <c r="E149" s="553" t="s">
        <v>10983</v>
      </c>
      <c r="F149" s="669"/>
    </row>
    <row r="150" spans="1:6" s="195" customFormat="1" ht="24" x14ac:dyDescent="0.2">
      <c r="A150" s="363">
        <f t="shared" si="4"/>
        <v>144</v>
      </c>
      <c r="B150" s="363">
        <f t="shared" si="5"/>
        <v>2311</v>
      </c>
      <c r="C150" s="537">
        <v>17</v>
      </c>
      <c r="D150" s="508" t="s">
        <v>12</v>
      </c>
      <c r="E150" s="670" t="s">
        <v>13747</v>
      </c>
      <c r="F150" s="669"/>
    </row>
    <row r="151" spans="1:6" s="195" customFormat="1" ht="27.75" customHeight="1" x14ac:dyDescent="0.2">
      <c r="A151" s="363">
        <f t="shared" si="4"/>
        <v>145</v>
      </c>
      <c r="B151" s="363">
        <f t="shared" si="5"/>
        <v>2328</v>
      </c>
      <c r="C151" s="537">
        <v>17</v>
      </c>
      <c r="D151" s="508" t="s">
        <v>12</v>
      </c>
      <c r="E151" s="553" t="s">
        <v>10984</v>
      </c>
      <c r="F151" s="669"/>
    </row>
    <row r="152" spans="1:6" s="195" customFormat="1" ht="23.45" customHeight="1" x14ac:dyDescent="0.2">
      <c r="A152" s="363">
        <f t="shared" si="4"/>
        <v>146</v>
      </c>
      <c r="B152" s="363">
        <f t="shared" si="5"/>
        <v>2345</v>
      </c>
      <c r="C152" s="537">
        <v>17</v>
      </c>
      <c r="D152" s="508" t="s">
        <v>12</v>
      </c>
      <c r="E152" s="553" t="s">
        <v>10985</v>
      </c>
      <c r="F152" s="669"/>
    </row>
    <row r="153" spans="1:6" s="195" customFormat="1" ht="24" x14ac:dyDescent="0.2">
      <c r="A153" s="363">
        <f t="shared" si="4"/>
        <v>147</v>
      </c>
      <c r="B153" s="363">
        <f t="shared" si="5"/>
        <v>2362</v>
      </c>
      <c r="C153" s="537">
        <v>17</v>
      </c>
      <c r="D153" s="508" t="s">
        <v>12</v>
      </c>
      <c r="E153" s="553" t="s">
        <v>10986</v>
      </c>
      <c r="F153" s="669"/>
    </row>
    <row r="154" spans="1:6" s="195" customFormat="1" ht="24" x14ac:dyDescent="0.2">
      <c r="A154" s="363">
        <f t="shared" si="4"/>
        <v>148</v>
      </c>
      <c r="B154" s="363">
        <f t="shared" si="5"/>
        <v>2379</v>
      </c>
      <c r="C154" s="537">
        <v>17</v>
      </c>
      <c r="D154" s="508" t="s">
        <v>12</v>
      </c>
      <c r="E154" s="553" t="s">
        <v>10987</v>
      </c>
      <c r="F154" s="669"/>
    </row>
    <row r="155" spans="1:6" s="195" customFormat="1" ht="36" x14ac:dyDescent="0.2">
      <c r="A155" s="363">
        <f t="shared" si="4"/>
        <v>149</v>
      </c>
      <c r="B155" s="363">
        <f t="shared" si="5"/>
        <v>2396</v>
      </c>
      <c r="C155" s="537">
        <v>17</v>
      </c>
      <c r="D155" s="508" t="s">
        <v>12</v>
      </c>
      <c r="E155" s="553" t="s">
        <v>10988</v>
      </c>
      <c r="F155" s="669"/>
    </row>
    <row r="156" spans="1:6" s="195" customFormat="1" ht="36" x14ac:dyDescent="0.2">
      <c r="A156" s="363">
        <f t="shared" si="4"/>
        <v>150</v>
      </c>
      <c r="B156" s="363">
        <f t="shared" si="5"/>
        <v>2413</v>
      </c>
      <c r="C156" s="537">
        <v>17</v>
      </c>
      <c r="D156" s="508" t="s">
        <v>12</v>
      </c>
      <c r="E156" s="553" t="s">
        <v>10989</v>
      </c>
      <c r="F156" s="669"/>
    </row>
    <row r="157" spans="1:6" s="195" customFormat="1" ht="36" x14ac:dyDescent="0.2">
      <c r="A157" s="363">
        <f t="shared" si="4"/>
        <v>151</v>
      </c>
      <c r="B157" s="363">
        <f t="shared" si="5"/>
        <v>2430</v>
      </c>
      <c r="C157" s="537">
        <v>17</v>
      </c>
      <c r="D157" s="508" t="s">
        <v>12</v>
      </c>
      <c r="E157" s="553" t="s">
        <v>10990</v>
      </c>
      <c r="F157" s="669"/>
    </row>
    <row r="158" spans="1:6" s="195" customFormat="1" ht="24" x14ac:dyDescent="0.2">
      <c r="A158" s="363">
        <f t="shared" si="4"/>
        <v>152</v>
      </c>
      <c r="B158" s="363">
        <f t="shared" si="5"/>
        <v>2447</v>
      </c>
      <c r="C158" s="537">
        <v>17</v>
      </c>
      <c r="D158" s="508" t="s">
        <v>12</v>
      </c>
      <c r="E158" s="386" t="s">
        <v>14642</v>
      </c>
      <c r="F158" s="671"/>
    </row>
    <row r="159" spans="1:6" s="195" customFormat="1" ht="24" x14ac:dyDescent="0.2">
      <c r="A159" s="363">
        <f t="shared" si="4"/>
        <v>153</v>
      </c>
      <c r="B159" s="363">
        <f t="shared" si="5"/>
        <v>2464</v>
      </c>
      <c r="C159" s="537">
        <v>17</v>
      </c>
      <c r="D159" s="508" t="s">
        <v>12</v>
      </c>
      <c r="E159" s="386" t="s">
        <v>14643</v>
      </c>
      <c r="F159" s="671"/>
    </row>
    <row r="160" spans="1:6" s="195" customFormat="1" ht="24" x14ac:dyDescent="0.2">
      <c r="A160" s="363">
        <f t="shared" si="4"/>
        <v>154</v>
      </c>
      <c r="B160" s="363">
        <f t="shared" si="5"/>
        <v>2481</v>
      </c>
      <c r="C160" s="537">
        <v>17</v>
      </c>
      <c r="D160" s="508" t="s">
        <v>12</v>
      </c>
      <c r="E160" s="386" t="s">
        <v>14644</v>
      </c>
      <c r="F160" s="671"/>
    </row>
    <row r="161" spans="1:9" s="195" customFormat="1" ht="24" x14ac:dyDescent="0.2">
      <c r="A161" s="363">
        <f t="shared" si="4"/>
        <v>155</v>
      </c>
      <c r="B161" s="363">
        <f t="shared" si="5"/>
        <v>2498</v>
      </c>
      <c r="C161" s="537">
        <v>17</v>
      </c>
      <c r="D161" s="508" t="s">
        <v>12</v>
      </c>
      <c r="E161" s="548" t="s">
        <v>14645</v>
      </c>
      <c r="F161" s="671"/>
    </row>
    <row r="162" spans="1:9" s="195" customFormat="1" ht="24" x14ac:dyDescent="0.2">
      <c r="A162" s="363">
        <f t="shared" si="4"/>
        <v>156</v>
      </c>
      <c r="B162" s="363">
        <f t="shared" si="5"/>
        <v>2515</v>
      </c>
      <c r="C162" s="537">
        <v>17</v>
      </c>
      <c r="D162" s="508" t="s">
        <v>12</v>
      </c>
      <c r="E162" s="386" t="s">
        <v>14646</v>
      </c>
      <c r="F162" s="671"/>
    </row>
    <row r="163" spans="1:9" s="195" customFormat="1" ht="24" x14ac:dyDescent="0.2">
      <c r="A163" s="363">
        <f t="shared" si="4"/>
        <v>157</v>
      </c>
      <c r="B163" s="363">
        <f t="shared" si="5"/>
        <v>2532</v>
      </c>
      <c r="C163" s="537">
        <v>17</v>
      </c>
      <c r="D163" s="508" t="s">
        <v>12</v>
      </c>
      <c r="E163" s="388" t="s">
        <v>14647</v>
      </c>
      <c r="F163" s="671"/>
    </row>
    <row r="164" spans="1:9" s="195" customFormat="1" ht="24" x14ac:dyDescent="0.2">
      <c r="A164" s="363">
        <f t="shared" si="4"/>
        <v>158</v>
      </c>
      <c r="B164" s="363">
        <f t="shared" si="5"/>
        <v>2549</v>
      </c>
      <c r="C164" s="537">
        <v>17</v>
      </c>
      <c r="D164" s="508" t="s">
        <v>12</v>
      </c>
      <c r="E164" s="388" t="s">
        <v>14648</v>
      </c>
      <c r="F164" s="671"/>
    </row>
    <row r="165" spans="1:9" s="195" customFormat="1" ht="24" x14ac:dyDescent="0.2">
      <c r="A165" s="363">
        <f t="shared" si="4"/>
        <v>159</v>
      </c>
      <c r="B165" s="363">
        <f t="shared" si="5"/>
        <v>2566</v>
      </c>
      <c r="C165" s="537">
        <v>17</v>
      </c>
      <c r="D165" s="508" t="s">
        <v>12</v>
      </c>
      <c r="E165" s="388" t="s">
        <v>14649</v>
      </c>
      <c r="F165" s="671"/>
    </row>
    <row r="166" spans="1:9" s="195" customFormat="1" ht="24" x14ac:dyDescent="0.2">
      <c r="A166" s="363">
        <f t="shared" si="4"/>
        <v>160</v>
      </c>
      <c r="B166" s="363">
        <f t="shared" si="5"/>
        <v>2583</v>
      </c>
      <c r="C166" s="537">
        <v>17</v>
      </c>
      <c r="D166" s="508" t="s">
        <v>12</v>
      </c>
      <c r="E166" s="388" t="s">
        <v>14650</v>
      </c>
      <c r="F166" s="671"/>
    </row>
    <row r="167" spans="1:9" s="195" customFormat="1" ht="36" x14ac:dyDescent="0.2">
      <c r="A167" s="363">
        <f t="shared" si="4"/>
        <v>161</v>
      </c>
      <c r="B167" s="363">
        <f t="shared" si="5"/>
        <v>2600</v>
      </c>
      <c r="C167" s="537">
        <v>17</v>
      </c>
      <c r="D167" s="508" t="s">
        <v>12</v>
      </c>
      <c r="E167" s="388" t="s">
        <v>14651</v>
      </c>
      <c r="F167" s="671"/>
    </row>
    <row r="168" spans="1:9" s="195" customFormat="1" ht="36" x14ac:dyDescent="0.2">
      <c r="A168" s="363">
        <f t="shared" si="4"/>
        <v>162</v>
      </c>
      <c r="B168" s="363">
        <f t="shared" si="5"/>
        <v>2617</v>
      </c>
      <c r="C168" s="537">
        <v>17</v>
      </c>
      <c r="D168" s="508" t="s">
        <v>12</v>
      </c>
      <c r="E168" s="386" t="s">
        <v>14652</v>
      </c>
      <c r="F168" s="671"/>
    </row>
    <row r="169" spans="1:9" s="195" customFormat="1" ht="36" x14ac:dyDescent="0.2">
      <c r="A169" s="363">
        <f t="shared" si="4"/>
        <v>163</v>
      </c>
      <c r="B169" s="363">
        <f t="shared" si="5"/>
        <v>2634</v>
      </c>
      <c r="C169" s="537">
        <v>17</v>
      </c>
      <c r="D169" s="508" t="s">
        <v>12</v>
      </c>
      <c r="E169" s="388" t="s">
        <v>14653</v>
      </c>
      <c r="F169" s="671"/>
    </row>
    <row r="170" spans="1:9" s="195" customFormat="1" ht="38.25" customHeight="1" x14ac:dyDescent="0.2">
      <c r="A170" s="363">
        <f t="shared" si="4"/>
        <v>164</v>
      </c>
      <c r="B170" s="363">
        <f t="shared" si="5"/>
        <v>2651</v>
      </c>
      <c r="C170" s="363">
        <v>17</v>
      </c>
      <c r="D170" s="360" t="s">
        <v>12</v>
      </c>
      <c r="E170" s="388" t="s">
        <v>13748</v>
      </c>
      <c r="F170" s="671"/>
    </row>
    <row r="171" spans="1:9" s="195" customFormat="1" ht="24" x14ac:dyDescent="0.2">
      <c r="A171" s="363">
        <f t="shared" si="4"/>
        <v>165</v>
      </c>
      <c r="B171" s="363">
        <f t="shared" si="5"/>
        <v>2668</v>
      </c>
      <c r="C171" s="363">
        <v>17</v>
      </c>
      <c r="D171" s="360" t="s">
        <v>12</v>
      </c>
      <c r="E171" s="388" t="s">
        <v>13749</v>
      </c>
      <c r="F171" s="671"/>
    </row>
    <row r="172" spans="1:9" s="195" customFormat="1" ht="24" x14ac:dyDescent="0.2">
      <c r="A172" s="363">
        <f t="shared" si="4"/>
        <v>166</v>
      </c>
      <c r="B172" s="363">
        <f t="shared" si="5"/>
        <v>2685</v>
      </c>
      <c r="C172" s="363">
        <v>17</v>
      </c>
      <c r="D172" s="360" t="s">
        <v>12</v>
      </c>
      <c r="E172" s="388" t="s">
        <v>13750</v>
      </c>
      <c r="F172" s="671"/>
    </row>
    <row r="173" spans="1:9" s="195" customFormat="1" ht="24" x14ac:dyDescent="0.2">
      <c r="A173" s="363">
        <f t="shared" si="4"/>
        <v>167</v>
      </c>
      <c r="B173" s="363">
        <f t="shared" si="5"/>
        <v>2702</v>
      </c>
      <c r="C173" s="363">
        <v>17</v>
      </c>
      <c r="D173" s="360" t="s">
        <v>12</v>
      </c>
      <c r="E173" s="388" t="s">
        <v>13751</v>
      </c>
      <c r="F173" s="671"/>
    </row>
    <row r="174" spans="1:9" ht="24" x14ac:dyDescent="0.2">
      <c r="A174" s="363">
        <f t="shared" si="4"/>
        <v>168</v>
      </c>
      <c r="B174" s="363">
        <f t="shared" si="5"/>
        <v>2719</v>
      </c>
      <c r="C174" s="363">
        <v>17</v>
      </c>
      <c r="D174" s="360" t="s">
        <v>12</v>
      </c>
      <c r="E174" s="388" t="s">
        <v>13752</v>
      </c>
      <c r="F174" s="671"/>
      <c r="I174" s="195"/>
    </row>
    <row r="175" spans="1:9" ht="24" x14ac:dyDescent="0.2">
      <c r="A175" s="363">
        <f t="shared" si="4"/>
        <v>169</v>
      </c>
      <c r="B175" s="363">
        <f t="shared" si="5"/>
        <v>2736</v>
      </c>
      <c r="C175" s="363">
        <v>17</v>
      </c>
      <c r="D175" s="360" t="s">
        <v>12</v>
      </c>
      <c r="E175" s="388" t="s">
        <v>13753</v>
      </c>
      <c r="F175" s="671"/>
    </row>
    <row r="176" spans="1:9" ht="24" x14ac:dyDescent="0.2">
      <c r="A176" s="363">
        <f t="shared" si="4"/>
        <v>170</v>
      </c>
      <c r="B176" s="363">
        <f t="shared" si="5"/>
        <v>2753</v>
      </c>
      <c r="C176" s="363">
        <v>17</v>
      </c>
      <c r="D176" s="360" t="s">
        <v>12</v>
      </c>
      <c r="E176" s="388" t="s">
        <v>13754</v>
      </c>
      <c r="F176" s="671"/>
    </row>
    <row r="177" spans="1:6" ht="24" x14ac:dyDescent="0.2">
      <c r="A177" s="363">
        <f t="shared" si="4"/>
        <v>171</v>
      </c>
      <c r="B177" s="363">
        <f t="shared" si="5"/>
        <v>2770</v>
      </c>
      <c r="C177" s="363">
        <v>17</v>
      </c>
      <c r="D177" s="360" t="s">
        <v>12</v>
      </c>
      <c r="E177" s="388" t="s">
        <v>13755</v>
      </c>
      <c r="F177" s="671"/>
    </row>
    <row r="178" spans="1:6" ht="24" x14ac:dyDescent="0.2">
      <c r="A178" s="363">
        <f t="shared" si="4"/>
        <v>172</v>
      </c>
      <c r="B178" s="363">
        <f t="shared" si="5"/>
        <v>2787</v>
      </c>
      <c r="C178" s="363">
        <v>17</v>
      </c>
      <c r="D178" s="360" t="s">
        <v>12</v>
      </c>
      <c r="E178" s="388" t="s">
        <v>13756</v>
      </c>
      <c r="F178" s="671"/>
    </row>
    <row r="179" spans="1:6" ht="36" x14ac:dyDescent="0.2">
      <c r="A179" s="363">
        <f t="shared" si="4"/>
        <v>173</v>
      </c>
      <c r="B179" s="363">
        <f t="shared" si="5"/>
        <v>2804</v>
      </c>
      <c r="C179" s="363">
        <v>17</v>
      </c>
      <c r="D179" s="360" t="s">
        <v>12</v>
      </c>
      <c r="E179" s="388" t="s">
        <v>13757</v>
      </c>
      <c r="F179" s="671"/>
    </row>
    <row r="180" spans="1:6" ht="36" x14ac:dyDescent="0.2">
      <c r="A180" s="363">
        <f t="shared" si="4"/>
        <v>174</v>
      </c>
      <c r="B180" s="363">
        <f t="shared" si="5"/>
        <v>2821</v>
      </c>
      <c r="C180" s="363">
        <v>17</v>
      </c>
      <c r="D180" s="360" t="s">
        <v>12</v>
      </c>
      <c r="E180" s="388" t="s">
        <v>13758</v>
      </c>
      <c r="F180" s="671"/>
    </row>
    <row r="181" spans="1:6" ht="36" x14ac:dyDescent="0.2">
      <c r="A181" s="363">
        <f>+A180+1</f>
        <v>175</v>
      </c>
      <c r="B181" s="363">
        <f t="shared" si="5"/>
        <v>2838</v>
      </c>
      <c r="C181" s="363">
        <v>17</v>
      </c>
      <c r="D181" s="360" t="s">
        <v>12</v>
      </c>
      <c r="E181" s="388" t="s">
        <v>13759</v>
      </c>
      <c r="F181" s="671"/>
    </row>
    <row r="182" spans="1:6" x14ac:dyDescent="0.2">
      <c r="A182" s="363">
        <f>+A181+1</f>
        <v>176</v>
      </c>
      <c r="B182" s="363">
        <f t="shared" si="5"/>
        <v>2855</v>
      </c>
      <c r="C182" s="672">
        <v>150</v>
      </c>
      <c r="D182" s="673" t="s">
        <v>9</v>
      </c>
      <c r="E182" s="23" t="s">
        <v>50</v>
      </c>
      <c r="F182" s="292" t="s">
        <v>25</v>
      </c>
    </row>
    <row r="183" spans="1:6" ht="12.75" thickBot="1" x14ac:dyDescent="0.25">
      <c r="A183" s="363">
        <f t="shared" si="4"/>
        <v>177</v>
      </c>
      <c r="B183" s="363">
        <f t="shared" si="5"/>
        <v>3005</v>
      </c>
      <c r="C183" s="674">
        <v>12</v>
      </c>
      <c r="D183" s="675" t="s">
        <v>9</v>
      </c>
      <c r="E183" s="676" t="s">
        <v>323</v>
      </c>
      <c r="F183" s="677" t="s">
        <v>8135</v>
      </c>
    </row>
    <row r="184" spans="1:6" ht="12.75" thickTop="1" x14ac:dyDescent="0.2">
      <c r="A184" s="745" t="s">
        <v>54</v>
      </c>
      <c r="B184" s="678"/>
      <c r="C184" s="370">
        <f>B183+C183-1</f>
        <v>3016</v>
      </c>
      <c r="D184" s="679"/>
      <c r="E184" s="680"/>
      <c r="F184" s="195"/>
    </row>
    <row r="185" spans="1:6" x14ac:dyDescent="0.2">
      <c r="C185" s="64"/>
    </row>
    <row r="186" spans="1:6" x14ac:dyDescent="0.2">
      <c r="C186" s="64"/>
    </row>
  </sheetData>
  <mergeCells count="4">
    <mergeCell ref="A3:B3"/>
    <mergeCell ref="C3:F3"/>
    <mergeCell ref="A4:B4"/>
    <mergeCell ref="C4:F5"/>
  </mergeCells>
  <conditionalFormatting sqref="A3:F3">
    <cfRule type="containsText" dxfId="80"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911ACFC0-2638-42AB-8828-3483CA86703B}">
            <xm:f>NOT(ISERROR(SEARCH($C$3,A3)))</xm:f>
            <xm:f>$C$3</xm:f>
            <x14:dxf>
              <font>
                <color rgb="FFFFFF00"/>
              </font>
            </x14:dxf>
          </x14:cfRule>
          <xm:sqref>A3:F3</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158"/>
  <sheetViews>
    <sheetView topLeftCell="A132" zoomScaleNormal="100" workbookViewId="0">
      <selection activeCell="E137" sqref="E137"/>
    </sheetView>
  </sheetViews>
  <sheetFormatPr baseColWidth="10" defaultRowHeight="12" x14ac:dyDescent="0.2"/>
  <cols>
    <col min="1" max="1" width="8.140625" customWidth="1"/>
    <col min="2" max="2" width="8.5703125" customWidth="1"/>
    <col min="3" max="3" width="9" style="267" customWidth="1"/>
    <col min="4" max="4" width="11.140625" style="268"/>
    <col min="5" max="5" width="97.7109375" customWidth="1"/>
    <col min="6" max="6" width="12.85546875" bestFit="1"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7" t="s">
        <v>8003</v>
      </c>
      <c r="D4" s="797"/>
      <c r="E4" s="797"/>
      <c r="F4" s="798"/>
    </row>
    <row r="5" spans="1:6" ht="13.5" thickBot="1" x14ac:dyDescent="0.25">
      <c r="A5" s="232"/>
      <c r="B5" s="232"/>
      <c r="C5" s="798"/>
      <c r="D5" s="798"/>
      <c r="E5" s="798"/>
      <c r="F5" s="798"/>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4" si="0">+A7+1</f>
        <v>2</v>
      </c>
      <c r="B8" s="430">
        <f t="shared" ref="B8:B74" si="1">C7+B7</f>
        <v>3</v>
      </c>
      <c r="C8" s="430">
        <v>3</v>
      </c>
      <c r="D8" s="444" t="s">
        <v>12</v>
      </c>
      <c r="E8" s="445" t="s">
        <v>13</v>
      </c>
      <c r="F8" s="9">
        <v>220</v>
      </c>
    </row>
    <row r="9" spans="1:6" x14ac:dyDescent="0.2">
      <c r="A9" s="430">
        <f t="shared" si="0"/>
        <v>3</v>
      </c>
      <c r="B9" s="430">
        <f t="shared" si="1"/>
        <v>6</v>
      </c>
      <c r="C9" s="430">
        <v>2</v>
      </c>
      <c r="D9" s="444" t="s">
        <v>9</v>
      </c>
      <c r="E9" s="445" t="s">
        <v>14</v>
      </c>
      <c r="F9" s="10" t="s">
        <v>8004</v>
      </c>
    </row>
    <row r="10" spans="1:6" x14ac:dyDescent="0.2">
      <c r="A10" s="430">
        <f t="shared" si="0"/>
        <v>4</v>
      </c>
      <c r="B10" s="430">
        <f t="shared" si="1"/>
        <v>8</v>
      </c>
      <c r="C10" s="430">
        <v>1</v>
      </c>
      <c r="D10" s="444" t="s">
        <v>9</v>
      </c>
      <c r="E10" s="445" t="s">
        <v>16</v>
      </c>
      <c r="F10" s="10" t="s">
        <v>61</v>
      </c>
    </row>
    <row r="11" spans="1:6" x14ac:dyDescent="0.2">
      <c r="A11" s="430">
        <f t="shared" si="0"/>
        <v>5</v>
      </c>
      <c r="B11" s="430">
        <f t="shared" si="1"/>
        <v>9</v>
      </c>
      <c r="C11" s="430">
        <v>2</v>
      </c>
      <c r="D11" s="444" t="s">
        <v>12</v>
      </c>
      <c r="E11" s="445" t="s">
        <v>17</v>
      </c>
      <c r="F11" s="10" t="s">
        <v>15</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284</v>
      </c>
      <c r="F13" s="9"/>
    </row>
    <row r="14" spans="1:6" x14ac:dyDescent="0.2">
      <c r="A14" s="430">
        <f t="shared" si="0"/>
        <v>8</v>
      </c>
      <c r="B14" s="430">
        <f t="shared" si="1"/>
        <v>13</v>
      </c>
      <c r="C14" s="430">
        <v>3</v>
      </c>
      <c r="D14" s="444" t="s">
        <v>12</v>
      </c>
      <c r="E14" s="445" t="s">
        <v>23</v>
      </c>
      <c r="F14" s="9"/>
    </row>
    <row r="15" spans="1:6" ht="24" x14ac:dyDescent="0.2">
      <c r="A15" s="430">
        <f t="shared" si="0"/>
        <v>9</v>
      </c>
      <c r="B15" s="430">
        <f t="shared" si="1"/>
        <v>16</v>
      </c>
      <c r="C15" s="430">
        <v>17</v>
      </c>
      <c r="D15" s="444" t="s">
        <v>12</v>
      </c>
      <c r="E15" s="548" t="s">
        <v>13760</v>
      </c>
      <c r="F15" s="437"/>
    </row>
    <row r="16" spans="1:6" ht="24" x14ac:dyDescent="0.2">
      <c r="A16" s="430">
        <f t="shared" si="0"/>
        <v>10</v>
      </c>
      <c r="B16" s="430">
        <f t="shared" si="1"/>
        <v>33</v>
      </c>
      <c r="C16" s="430">
        <v>17</v>
      </c>
      <c r="D16" s="444" t="s">
        <v>12</v>
      </c>
      <c r="E16" s="548" t="s">
        <v>13761</v>
      </c>
      <c r="F16" s="437"/>
    </row>
    <row r="17" spans="1:7" ht="36" x14ac:dyDescent="0.2">
      <c r="A17" s="430">
        <f t="shared" si="0"/>
        <v>11</v>
      </c>
      <c r="B17" s="430">
        <f t="shared" si="1"/>
        <v>50</v>
      </c>
      <c r="C17" s="430">
        <v>17</v>
      </c>
      <c r="D17" s="444" t="s">
        <v>12</v>
      </c>
      <c r="E17" s="548" t="s">
        <v>13762</v>
      </c>
      <c r="F17" s="437"/>
    </row>
    <row r="18" spans="1:7" ht="24" x14ac:dyDescent="0.2">
      <c r="A18" s="430">
        <f t="shared" si="0"/>
        <v>12</v>
      </c>
      <c r="B18" s="430">
        <f t="shared" si="1"/>
        <v>67</v>
      </c>
      <c r="C18" s="430">
        <v>17</v>
      </c>
      <c r="D18" s="444" t="s">
        <v>12</v>
      </c>
      <c r="E18" s="548" t="s">
        <v>13763</v>
      </c>
      <c r="F18" s="547"/>
    </row>
    <row r="19" spans="1:7" ht="24" x14ac:dyDescent="0.2">
      <c r="A19" s="430">
        <f t="shared" si="0"/>
        <v>13</v>
      </c>
      <c r="B19" s="430">
        <f t="shared" si="1"/>
        <v>84</v>
      </c>
      <c r="C19" s="430">
        <v>17</v>
      </c>
      <c r="D19" s="444" t="s">
        <v>12</v>
      </c>
      <c r="E19" s="548" t="s">
        <v>13764</v>
      </c>
      <c r="F19" s="547"/>
    </row>
    <row r="20" spans="1:7" ht="25.5" customHeight="1" x14ac:dyDescent="0.2">
      <c r="A20" s="430">
        <f t="shared" si="0"/>
        <v>14</v>
      </c>
      <c r="B20" s="430">
        <f t="shared" si="1"/>
        <v>101</v>
      </c>
      <c r="C20" s="430">
        <v>17</v>
      </c>
      <c r="D20" s="444" t="s">
        <v>12</v>
      </c>
      <c r="E20" s="548" t="s">
        <v>13765</v>
      </c>
      <c r="F20" s="547"/>
    </row>
    <row r="21" spans="1:7" ht="26.45" customHeight="1" x14ac:dyDescent="0.2">
      <c r="A21" s="430">
        <f t="shared" si="0"/>
        <v>15</v>
      </c>
      <c r="B21" s="430">
        <f t="shared" si="1"/>
        <v>118</v>
      </c>
      <c r="C21" s="430">
        <v>17</v>
      </c>
      <c r="D21" s="444" t="s">
        <v>12</v>
      </c>
      <c r="E21" s="484" t="s">
        <v>13766</v>
      </c>
      <c r="F21" s="547"/>
    </row>
    <row r="22" spans="1:7" ht="24" x14ac:dyDescent="0.2">
      <c r="A22" s="430">
        <f t="shared" si="0"/>
        <v>16</v>
      </c>
      <c r="B22" s="430">
        <f t="shared" si="1"/>
        <v>135</v>
      </c>
      <c r="C22" s="430">
        <v>17</v>
      </c>
      <c r="D22" s="444" t="s">
        <v>12</v>
      </c>
      <c r="E22" s="484" t="s">
        <v>13767</v>
      </c>
      <c r="F22" s="547"/>
    </row>
    <row r="23" spans="1:7" ht="24" x14ac:dyDescent="0.2">
      <c r="A23" s="430">
        <f t="shared" si="0"/>
        <v>17</v>
      </c>
      <c r="B23" s="430">
        <f t="shared" si="1"/>
        <v>152</v>
      </c>
      <c r="C23" s="430">
        <v>17</v>
      </c>
      <c r="D23" s="444" t="s">
        <v>12</v>
      </c>
      <c r="E23" s="484" t="s">
        <v>13768</v>
      </c>
      <c r="F23" s="547"/>
    </row>
    <row r="24" spans="1:7" ht="24" x14ac:dyDescent="0.2">
      <c r="A24" s="430">
        <f t="shared" si="0"/>
        <v>18</v>
      </c>
      <c r="B24" s="430">
        <f t="shared" si="1"/>
        <v>169</v>
      </c>
      <c r="C24" s="430">
        <v>17</v>
      </c>
      <c r="D24" s="444" t="s">
        <v>12</v>
      </c>
      <c r="E24" s="484" t="s">
        <v>13769</v>
      </c>
      <c r="F24" s="681"/>
      <c r="G24" s="15"/>
    </row>
    <row r="25" spans="1:7" ht="24" x14ac:dyDescent="0.2">
      <c r="A25" s="430">
        <f t="shared" si="0"/>
        <v>19</v>
      </c>
      <c r="B25" s="430">
        <f t="shared" si="1"/>
        <v>186</v>
      </c>
      <c r="C25" s="430">
        <v>17</v>
      </c>
      <c r="D25" s="444" t="s">
        <v>12</v>
      </c>
      <c r="E25" s="484" t="s">
        <v>13770</v>
      </c>
      <c r="F25" s="547"/>
      <c r="G25" s="15"/>
    </row>
    <row r="26" spans="1:7" ht="36" x14ac:dyDescent="0.2">
      <c r="A26" s="430">
        <f t="shared" si="0"/>
        <v>20</v>
      </c>
      <c r="B26" s="430">
        <f t="shared" si="1"/>
        <v>203</v>
      </c>
      <c r="C26" s="430">
        <v>17</v>
      </c>
      <c r="D26" s="444" t="s">
        <v>12</v>
      </c>
      <c r="E26" s="484" t="s">
        <v>13771</v>
      </c>
      <c r="F26" s="547"/>
      <c r="G26" s="15"/>
    </row>
    <row r="27" spans="1:7" ht="24" x14ac:dyDescent="0.2">
      <c r="A27" s="430">
        <f t="shared" si="0"/>
        <v>21</v>
      </c>
      <c r="B27" s="430">
        <f t="shared" si="1"/>
        <v>220</v>
      </c>
      <c r="C27" s="430">
        <v>17</v>
      </c>
      <c r="D27" s="444" t="s">
        <v>12</v>
      </c>
      <c r="E27" s="484" t="s">
        <v>13772</v>
      </c>
      <c r="F27" s="547"/>
      <c r="G27" s="15"/>
    </row>
    <row r="28" spans="1:7" ht="24" x14ac:dyDescent="0.2">
      <c r="A28" s="430">
        <f t="shared" si="0"/>
        <v>22</v>
      </c>
      <c r="B28" s="430">
        <f t="shared" si="1"/>
        <v>237</v>
      </c>
      <c r="C28" s="430">
        <v>17</v>
      </c>
      <c r="D28" s="444" t="s">
        <v>12</v>
      </c>
      <c r="E28" s="484" t="s">
        <v>13773</v>
      </c>
      <c r="F28" s="547"/>
      <c r="G28" s="15"/>
    </row>
    <row r="29" spans="1:7" ht="36" x14ac:dyDescent="0.2">
      <c r="A29" s="430">
        <f t="shared" si="0"/>
        <v>23</v>
      </c>
      <c r="B29" s="430">
        <f t="shared" si="1"/>
        <v>254</v>
      </c>
      <c r="C29" s="430">
        <v>17</v>
      </c>
      <c r="D29" s="444" t="s">
        <v>12</v>
      </c>
      <c r="E29" s="484" t="s">
        <v>13774</v>
      </c>
      <c r="F29" s="547"/>
      <c r="G29" s="15"/>
    </row>
    <row r="30" spans="1:7" ht="36" x14ac:dyDescent="0.2">
      <c r="A30" s="430">
        <f t="shared" si="0"/>
        <v>24</v>
      </c>
      <c r="B30" s="430">
        <f t="shared" si="1"/>
        <v>271</v>
      </c>
      <c r="C30" s="430">
        <v>17</v>
      </c>
      <c r="D30" s="444" t="s">
        <v>12</v>
      </c>
      <c r="E30" s="484" t="s">
        <v>13775</v>
      </c>
      <c r="F30" s="547"/>
      <c r="G30" s="15"/>
    </row>
    <row r="31" spans="1:7" ht="36" x14ac:dyDescent="0.2">
      <c r="A31" s="430">
        <f t="shared" si="0"/>
        <v>25</v>
      </c>
      <c r="B31" s="430">
        <f t="shared" si="1"/>
        <v>288</v>
      </c>
      <c r="C31" s="430">
        <v>17</v>
      </c>
      <c r="D31" s="444" t="s">
        <v>12</v>
      </c>
      <c r="E31" s="484" t="s">
        <v>13776</v>
      </c>
      <c r="F31" s="547"/>
      <c r="G31" s="15"/>
    </row>
    <row r="32" spans="1:7" ht="36" x14ac:dyDescent="0.2">
      <c r="A32" s="430">
        <f t="shared" si="0"/>
        <v>26</v>
      </c>
      <c r="B32" s="430">
        <f t="shared" si="1"/>
        <v>305</v>
      </c>
      <c r="C32" s="430">
        <v>17</v>
      </c>
      <c r="D32" s="444" t="s">
        <v>12</v>
      </c>
      <c r="E32" s="484" t="s">
        <v>13777</v>
      </c>
      <c r="F32" s="547"/>
      <c r="G32" s="15"/>
    </row>
    <row r="33" spans="1:7" ht="36" x14ac:dyDescent="0.2">
      <c r="A33" s="430">
        <f t="shared" si="0"/>
        <v>27</v>
      </c>
      <c r="B33" s="430">
        <f t="shared" si="1"/>
        <v>322</v>
      </c>
      <c r="C33" s="430">
        <v>17</v>
      </c>
      <c r="D33" s="444" t="s">
        <v>12</v>
      </c>
      <c r="E33" s="484" t="s">
        <v>13778</v>
      </c>
      <c r="F33" s="549"/>
      <c r="G33" s="15"/>
    </row>
    <row r="34" spans="1:7" ht="36" x14ac:dyDescent="0.2">
      <c r="A34" s="430">
        <f t="shared" si="0"/>
        <v>28</v>
      </c>
      <c r="B34" s="430">
        <f t="shared" si="1"/>
        <v>339</v>
      </c>
      <c r="C34" s="430">
        <v>17</v>
      </c>
      <c r="D34" s="444" t="s">
        <v>12</v>
      </c>
      <c r="E34" s="484" t="s">
        <v>13779</v>
      </c>
      <c r="F34" s="549"/>
      <c r="G34" s="15"/>
    </row>
    <row r="35" spans="1:7" ht="36" x14ac:dyDescent="0.2">
      <c r="A35" s="430">
        <f t="shared" si="0"/>
        <v>29</v>
      </c>
      <c r="B35" s="430">
        <f t="shared" si="1"/>
        <v>356</v>
      </c>
      <c r="C35" s="430">
        <v>17</v>
      </c>
      <c r="D35" s="444" t="s">
        <v>12</v>
      </c>
      <c r="E35" s="484" t="s">
        <v>13780</v>
      </c>
      <c r="F35" s="549"/>
      <c r="G35" s="15"/>
    </row>
    <row r="36" spans="1:7" ht="36" x14ac:dyDescent="0.2">
      <c r="A36" s="430">
        <f t="shared" si="0"/>
        <v>30</v>
      </c>
      <c r="B36" s="430">
        <f t="shared" si="1"/>
        <v>373</v>
      </c>
      <c r="C36" s="430">
        <v>17</v>
      </c>
      <c r="D36" s="444" t="s">
        <v>12</v>
      </c>
      <c r="E36" s="484" t="s">
        <v>13781</v>
      </c>
      <c r="F36" s="549"/>
      <c r="G36" s="15"/>
    </row>
    <row r="37" spans="1:7" ht="36" x14ac:dyDescent="0.2">
      <c r="A37" s="430">
        <f t="shared" si="0"/>
        <v>31</v>
      </c>
      <c r="B37" s="430">
        <f t="shared" si="1"/>
        <v>390</v>
      </c>
      <c r="C37" s="430">
        <v>17</v>
      </c>
      <c r="D37" s="444" t="s">
        <v>12</v>
      </c>
      <c r="E37" s="484" t="s">
        <v>13782</v>
      </c>
      <c r="F37" s="549"/>
      <c r="G37" s="15"/>
    </row>
    <row r="38" spans="1:7" ht="36" x14ac:dyDescent="0.2">
      <c r="A38" s="430">
        <f t="shared" si="0"/>
        <v>32</v>
      </c>
      <c r="B38" s="430">
        <f t="shared" si="1"/>
        <v>407</v>
      </c>
      <c r="C38" s="430">
        <v>17</v>
      </c>
      <c r="D38" s="444" t="s">
        <v>12</v>
      </c>
      <c r="E38" s="484" t="s">
        <v>13783</v>
      </c>
      <c r="F38" s="549"/>
      <c r="G38" s="15"/>
    </row>
    <row r="39" spans="1:7" ht="36" x14ac:dyDescent="0.2">
      <c r="A39" s="430">
        <f t="shared" si="0"/>
        <v>33</v>
      </c>
      <c r="B39" s="430">
        <f t="shared" si="1"/>
        <v>424</v>
      </c>
      <c r="C39" s="430">
        <v>17</v>
      </c>
      <c r="D39" s="444" t="s">
        <v>12</v>
      </c>
      <c r="E39" s="484" t="s">
        <v>13784</v>
      </c>
      <c r="F39" s="549"/>
      <c r="G39" s="15"/>
    </row>
    <row r="40" spans="1:7" ht="36" x14ac:dyDescent="0.2">
      <c r="A40" s="430">
        <f t="shared" si="0"/>
        <v>34</v>
      </c>
      <c r="B40" s="430">
        <f t="shared" si="1"/>
        <v>441</v>
      </c>
      <c r="C40" s="430">
        <v>17</v>
      </c>
      <c r="D40" s="444" t="s">
        <v>12</v>
      </c>
      <c r="E40" s="484" t="s">
        <v>13785</v>
      </c>
      <c r="F40" s="549"/>
      <c r="G40" s="15"/>
    </row>
    <row r="41" spans="1:7" ht="36" x14ac:dyDescent="0.2">
      <c r="A41" s="430">
        <f t="shared" si="0"/>
        <v>35</v>
      </c>
      <c r="B41" s="430">
        <f t="shared" si="1"/>
        <v>458</v>
      </c>
      <c r="C41" s="430">
        <v>17</v>
      </c>
      <c r="D41" s="444" t="s">
        <v>12</v>
      </c>
      <c r="E41" s="484" t="s">
        <v>13786</v>
      </c>
      <c r="F41" s="549"/>
      <c r="G41" s="15"/>
    </row>
    <row r="42" spans="1:7" ht="36" x14ac:dyDescent="0.25">
      <c r="A42" s="430">
        <f t="shared" si="0"/>
        <v>36</v>
      </c>
      <c r="B42" s="430">
        <f t="shared" si="1"/>
        <v>475</v>
      </c>
      <c r="C42" s="682">
        <v>17</v>
      </c>
      <c r="D42" s="444" t="s">
        <v>12</v>
      </c>
      <c r="E42" s="484" t="s">
        <v>13787</v>
      </c>
      <c r="F42" s="549"/>
      <c r="G42" s="15"/>
    </row>
    <row r="43" spans="1:7" ht="36" x14ac:dyDescent="0.25">
      <c r="A43" s="430">
        <f t="shared" si="0"/>
        <v>37</v>
      </c>
      <c r="B43" s="430">
        <f t="shared" si="1"/>
        <v>492</v>
      </c>
      <c r="C43" s="269">
        <v>17</v>
      </c>
      <c r="D43" s="448" t="s">
        <v>12</v>
      </c>
      <c r="E43" s="484" t="s">
        <v>13788</v>
      </c>
      <c r="F43" s="270"/>
      <c r="G43" s="15"/>
    </row>
    <row r="44" spans="1:7" ht="36" x14ac:dyDescent="0.25">
      <c r="A44" s="430">
        <f t="shared" si="0"/>
        <v>38</v>
      </c>
      <c r="B44" s="430">
        <f t="shared" si="1"/>
        <v>509</v>
      </c>
      <c r="C44" s="269">
        <v>17</v>
      </c>
      <c r="D44" s="448" t="s">
        <v>12</v>
      </c>
      <c r="E44" s="484" t="s">
        <v>13789</v>
      </c>
      <c r="F44" s="270"/>
      <c r="G44" s="15"/>
    </row>
    <row r="45" spans="1:7" ht="36" x14ac:dyDescent="0.2">
      <c r="A45" s="430">
        <f t="shared" si="0"/>
        <v>39</v>
      </c>
      <c r="B45" s="430">
        <f t="shared" si="1"/>
        <v>526</v>
      </c>
      <c r="C45" s="447">
        <v>17</v>
      </c>
      <c r="D45" s="448" t="s">
        <v>12</v>
      </c>
      <c r="E45" s="548" t="s">
        <v>13790</v>
      </c>
      <c r="F45" s="270"/>
      <c r="G45" s="15"/>
    </row>
    <row r="46" spans="1:7" ht="36" x14ac:dyDescent="0.2">
      <c r="A46" s="430">
        <f t="shared" si="0"/>
        <v>40</v>
      </c>
      <c r="B46" s="430">
        <f t="shared" si="1"/>
        <v>543</v>
      </c>
      <c r="C46" s="447">
        <v>17</v>
      </c>
      <c r="D46" s="448" t="s">
        <v>12</v>
      </c>
      <c r="E46" s="548" t="s">
        <v>13791</v>
      </c>
      <c r="F46" s="270"/>
      <c r="G46" s="15"/>
    </row>
    <row r="47" spans="1:7" ht="36" x14ac:dyDescent="0.2">
      <c r="A47" s="430">
        <f t="shared" si="0"/>
        <v>41</v>
      </c>
      <c r="B47" s="430">
        <f t="shared" si="1"/>
        <v>560</v>
      </c>
      <c r="C47" s="447">
        <v>17</v>
      </c>
      <c r="D47" s="448" t="s">
        <v>12</v>
      </c>
      <c r="E47" s="548" t="s">
        <v>13792</v>
      </c>
      <c r="F47" s="270"/>
      <c r="G47" s="15"/>
    </row>
    <row r="48" spans="1:7" ht="36" x14ac:dyDescent="0.2">
      <c r="A48" s="430">
        <f t="shared" si="0"/>
        <v>42</v>
      </c>
      <c r="B48" s="430">
        <f t="shared" si="1"/>
        <v>577</v>
      </c>
      <c r="C48" s="447">
        <v>17</v>
      </c>
      <c r="D48" s="448" t="s">
        <v>12</v>
      </c>
      <c r="E48" s="484" t="s">
        <v>13793</v>
      </c>
      <c r="F48" s="549"/>
      <c r="G48" s="15"/>
    </row>
    <row r="49" spans="1:7" ht="36" x14ac:dyDescent="0.2">
      <c r="A49" s="430">
        <f t="shared" si="0"/>
        <v>43</v>
      </c>
      <c r="B49" s="430">
        <f t="shared" si="1"/>
        <v>594</v>
      </c>
      <c r="C49" s="447">
        <v>17</v>
      </c>
      <c r="D49" s="448" t="s">
        <v>12</v>
      </c>
      <c r="E49" s="484" t="s">
        <v>13794</v>
      </c>
      <c r="F49" s="549"/>
      <c r="G49" s="15"/>
    </row>
    <row r="50" spans="1:7" ht="36" x14ac:dyDescent="0.2">
      <c r="A50" s="430">
        <f t="shared" si="0"/>
        <v>44</v>
      </c>
      <c r="B50" s="430">
        <f t="shared" si="1"/>
        <v>611</v>
      </c>
      <c r="C50" s="447">
        <v>17</v>
      </c>
      <c r="D50" s="448" t="s">
        <v>12</v>
      </c>
      <c r="E50" s="484" t="s">
        <v>13795</v>
      </c>
      <c r="F50" s="549"/>
      <c r="G50" s="15"/>
    </row>
    <row r="51" spans="1:7" ht="48" x14ac:dyDescent="0.2">
      <c r="A51" s="363">
        <f t="shared" si="0"/>
        <v>45</v>
      </c>
      <c r="B51" s="363">
        <f t="shared" si="1"/>
        <v>628</v>
      </c>
      <c r="C51" s="447">
        <v>17</v>
      </c>
      <c r="D51" s="448" t="s">
        <v>12</v>
      </c>
      <c r="E51" s="482" t="s">
        <v>13796</v>
      </c>
      <c r="F51" s="549"/>
      <c r="G51" s="15"/>
    </row>
    <row r="52" spans="1:7" ht="48" x14ac:dyDescent="0.2">
      <c r="A52" s="363">
        <f t="shared" si="0"/>
        <v>46</v>
      </c>
      <c r="B52" s="363">
        <f t="shared" si="1"/>
        <v>645</v>
      </c>
      <c r="C52" s="447">
        <v>17</v>
      </c>
      <c r="D52" s="448" t="s">
        <v>12</v>
      </c>
      <c r="E52" s="482" t="s">
        <v>13797</v>
      </c>
      <c r="F52" s="549"/>
      <c r="G52" s="15"/>
    </row>
    <row r="53" spans="1:7" ht="48" x14ac:dyDescent="0.2">
      <c r="A53" s="363">
        <f t="shared" si="0"/>
        <v>47</v>
      </c>
      <c r="B53" s="363">
        <f t="shared" si="1"/>
        <v>662</v>
      </c>
      <c r="C53" s="447">
        <v>17</v>
      </c>
      <c r="D53" s="448" t="s">
        <v>12</v>
      </c>
      <c r="E53" s="482" t="s">
        <v>13798</v>
      </c>
      <c r="F53" s="549"/>
      <c r="G53" s="15"/>
    </row>
    <row r="54" spans="1:7" ht="36" x14ac:dyDescent="0.2">
      <c r="A54" s="363">
        <f t="shared" si="0"/>
        <v>48</v>
      </c>
      <c r="B54" s="363">
        <f t="shared" si="1"/>
        <v>679</v>
      </c>
      <c r="C54" s="430">
        <v>17</v>
      </c>
      <c r="D54" s="444" t="s">
        <v>12</v>
      </c>
      <c r="E54" s="484" t="s">
        <v>13799</v>
      </c>
      <c r="F54" s="549"/>
      <c r="G54" s="15"/>
    </row>
    <row r="55" spans="1:7" ht="36" x14ac:dyDescent="0.2">
      <c r="A55" s="363">
        <f t="shared" si="0"/>
        <v>49</v>
      </c>
      <c r="B55" s="363">
        <f t="shared" si="1"/>
        <v>696</v>
      </c>
      <c r="C55" s="430">
        <v>17</v>
      </c>
      <c r="D55" s="444" t="s">
        <v>12</v>
      </c>
      <c r="E55" s="484" t="s">
        <v>13800</v>
      </c>
      <c r="F55" s="549"/>
      <c r="G55" s="15"/>
    </row>
    <row r="56" spans="1:7" ht="48" x14ac:dyDescent="0.2">
      <c r="A56" s="363">
        <f t="shared" si="0"/>
        <v>50</v>
      </c>
      <c r="B56" s="363">
        <f t="shared" si="1"/>
        <v>713</v>
      </c>
      <c r="C56" s="430">
        <v>17</v>
      </c>
      <c r="D56" s="444" t="s">
        <v>12</v>
      </c>
      <c r="E56" s="484" t="s">
        <v>13801</v>
      </c>
      <c r="F56" s="549"/>
      <c r="G56" s="15"/>
    </row>
    <row r="57" spans="1:7" s="717" customFormat="1" ht="36" x14ac:dyDescent="0.2">
      <c r="A57" s="363">
        <f t="shared" si="0"/>
        <v>51</v>
      </c>
      <c r="B57" s="363">
        <f t="shared" si="1"/>
        <v>730</v>
      </c>
      <c r="C57" s="430">
        <v>17</v>
      </c>
      <c r="D57" s="444" t="s">
        <v>12</v>
      </c>
      <c r="E57" s="484" t="s">
        <v>14654</v>
      </c>
      <c r="F57" s="549"/>
      <c r="G57" s="15"/>
    </row>
    <row r="58" spans="1:7" s="717" customFormat="1" ht="36" x14ac:dyDescent="0.2">
      <c r="A58" s="363">
        <f t="shared" si="0"/>
        <v>52</v>
      </c>
      <c r="B58" s="363">
        <f t="shared" si="1"/>
        <v>747</v>
      </c>
      <c r="C58" s="430">
        <v>17</v>
      </c>
      <c r="D58" s="444" t="s">
        <v>12</v>
      </c>
      <c r="E58" s="484" t="s">
        <v>14655</v>
      </c>
      <c r="F58" s="549"/>
      <c r="G58" s="15"/>
    </row>
    <row r="59" spans="1:7" s="717" customFormat="1" ht="36" x14ac:dyDescent="0.2">
      <c r="A59" s="363">
        <f t="shared" si="0"/>
        <v>53</v>
      </c>
      <c r="B59" s="363">
        <f t="shared" si="1"/>
        <v>764</v>
      </c>
      <c r="C59" s="430">
        <v>17</v>
      </c>
      <c r="D59" s="444" t="s">
        <v>12</v>
      </c>
      <c r="E59" s="484" t="s">
        <v>14656</v>
      </c>
      <c r="F59" s="549"/>
      <c r="G59" s="15"/>
    </row>
    <row r="60" spans="1:7" ht="36" x14ac:dyDescent="0.2">
      <c r="A60" s="363">
        <f>+A56+1</f>
        <v>51</v>
      </c>
      <c r="B60" s="363">
        <f t="shared" si="1"/>
        <v>781</v>
      </c>
      <c r="C60" s="430">
        <v>17</v>
      </c>
      <c r="D60" s="444" t="s">
        <v>12</v>
      </c>
      <c r="E60" s="484" t="s">
        <v>13802</v>
      </c>
      <c r="F60" s="549"/>
      <c r="G60" s="15"/>
    </row>
    <row r="61" spans="1:7" ht="36" x14ac:dyDescent="0.2">
      <c r="A61" s="363">
        <f t="shared" si="0"/>
        <v>52</v>
      </c>
      <c r="B61" s="363">
        <f t="shared" si="1"/>
        <v>798</v>
      </c>
      <c r="C61" s="430">
        <v>17</v>
      </c>
      <c r="D61" s="444" t="s">
        <v>12</v>
      </c>
      <c r="E61" s="484" t="s">
        <v>13803</v>
      </c>
      <c r="F61" s="549"/>
      <c r="G61" s="15"/>
    </row>
    <row r="62" spans="1:7" ht="48" x14ac:dyDescent="0.2">
      <c r="A62" s="363">
        <f t="shared" si="0"/>
        <v>53</v>
      </c>
      <c r="B62" s="363">
        <f t="shared" si="1"/>
        <v>815</v>
      </c>
      <c r="C62" s="430">
        <v>17</v>
      </c>
      <c r="D62" s="444" t="s">
        <v>12</v>
      </c>
      <c r="E62" s="484" t="s">
        <v>13804</v>
      </c>
      <c r="F62" s="549"/>
      <c r="G62" s="15"/>
    </row>
    <row r="63" spans="1:7" ht="36" x14ac:dyDescent="0.2">
      <c r="A63" s="363">
        <f t="shared" si="0"/>
        <v>54</v>
      </c>
      <c r="B63" s="363">
        <f t="shared" si="1"/>
        <v>832</v>
      </c>
      <c r="C63" s="430">
        <v>17</v>
      </c>
      <c r="D63" s="444" t="s">
        <v>12</v>
      </c>
      <c r="E63" s="484" t="s">
        <v>13805</v>
      </c>
      <c r="F63" s="549"/>
      <c r="G63" s="15"/>
    </row>
    <row r="64" spans="1:7" ht="36" x14ac:dyDescent="0.2">
      <c r="A64" s="363">
        <f t="shared" si="0"/>
        <v>55</v>
      </c>
      <c r="B64" s="363">
        <f t="shared" si="1"/>
        <v>849</v>
      </c>
      <c r="C64" s="430">
        <v>17</v>
      </c>
      <c r="D64" s="444" t="s">
        <v>12</v>
      </c>
      <c r="E64" s="484" t="s">
        <v>13806</v>
      </c>
      <c r="F64" s="549"/>
      <c r="G64" s="15"/>
    </row>
    <row r="65" spans="1:7" ht="48" x14ac:dyDescent="0.2">
      <c r="A65" s="363">
        <f t="shared" si="0"/>
        <v>56</v>
      </c>
      <c r="B65" s="363">
        <f t="shared" si="1"/>
        <v>866</v>
      </c>
      <c r="C65" s="430">
        <v>17</v>
      </c>
      <c r="D65" s="444" t="s">
        <v>12</v>
      </c>
      <c r="E65" s="484" t="s">
        <v>13807</v>
      </c>
      <c r="F65" s="549"/>
      <c r="G65" s="15"/>
    </row>
    <row r="66" spans="1:7" ht="48" x14ac:dyDescent="0.2">
      <c r="A66" s="363">
        <f t="shared" si="0"/>
        <v>57</v>
      </c>
      <c r="B66" s="363">
        <f t="shared" si="1"/>
        <v>883</v>
      </c>
      <c r="C66" s="430">
        <v>17</v>
      </c>
      <c r="D66" s="444" t="s">
        <v>12</v>
      </c>
      <c r="E66" s="484" t="s">
        <v>13808</v>
      </c>
      <c r="F66" s="549"/>
      <c r="G66" s="15"/>
    </row>
    <row r="67" spans="1:7" ht="48" x14ac:dyDescent="0.2">
      <c r="A67" s="363">
        <f t="shared" si="0"/>
        <v>58</v>
      </c>
      <c r="B67" s="363">
        <f t="shared" si="1"/>
        <v>900</v>
      </c>
      <c r="C67" s="430">
        <v>17</v>
      </c>
      <c r="D67" s="444" t="s">
        <v>12</v>
      </c>
      <c r="E67" s="484" t="s">
        <v>13809</v>
      </c>
      <c r="F67" s="549"/>
      <c r="G67" s="15"/>
    </row>
    <row r="68" spans="1:7" ht="48" x14ac:dyDescent="0.2">
      <c r="A68" s="363">
        <f t="shared" si="0"/>
        <v>59</v>
      </c>
      <c r="B68" s="363">
        <f t="shared" si="1"/>
        <v>917</v>
      </c>
      <c r="C68" s="430">
        <v>17</v>
      </c>
      <c r="D68" s="444" t="s">
        <v>12</v>
      </c>
      <c r="E68" s="484" t="s">
        <v>13810</v>
      </c>
      <c r="F68" s="549"/>
      <c r="G68" s="15"/>
    </row>
    <row r="69" spans="1:7" ht="36" x14ac:dyDescent="0.2">
      <c r="A69" s="363">
        <f t="shared" si="0"/>
        <v>60</v>
      </c>
      <c r="B69" s="363">
        <f t="shared" si="1"/>
        <v>934</v>
      </c>
      <c r="C69" s="430">
        <v>17</v>
      </c>
      <c r="D69" s="444" t="s">
        <v>12</v>
      </c>
      <c r="E69" s="484" t="s">
        <v>13811</v>
      </c>
      <c r="F69" s="549"/>
      <c r="G69" s="15"/>
    </row>
    <row r="70" spans="1:7" ht="36" x14ac:dyDescent="0.2">
      <c r="A70" s="363">
        <f t="shared" si="0"/>
        <v>61</v>
      </c>
      <c r="B70" s="363">
        <f t="shared" si="1"/>
        <v>951</v>
      </c>
      <c r="C70" s="430">
        <v>17</v>
      </c>
      <c r="D70" s="444" t="s">
        <v>12</v>
      </c>
      <c r="E70" s="484" t="s">
        <v>13812</v>
      </c>
      <c r="F70" s="549"/>
      <c r="G70" s="15"/>
    </row>
    <row r="71" spans="1:7" ht="48" x14ac:dyDescent="0.2">
      <c r="A71" s="363">
        <f t="shared" si="0"/>
        <v>62</v>
      </c>
      <c r="B71" s="363">
        <f t="shared" si="1"/>
        <v>968</v>
      </c>
      <c r="C71" s="430">
        <v>17</v>
      </c>
      <c r="D71" s="444" t="s">
        <v>12</v>
      </c>
      <c r="E71" s="484" t="s">
        <v>13813</v>
      </c>
      <c r="F71" s="549"/>
      <c r="G71" s="15"/>
    </row>
    <row r="72" spans="1:7" ht="36" x14ac:dyDescent="0.2">
      <c r="A72" s="363">
        <f t="shared" si="0"/>
        <v>63</v>
      </c>
      <c r="B72" s="363">
        <f t="shared" si="1"/>
        <v>985</v>
      </c>
      <c r="C72" s="430">
        <v>17</v>
      </c>
      <c r="D72" s="444" t="s">
        <v>12</v>
      </c>
      <c r="E72" s="484" t="s">
        <v>13814</v>
      </c>
      <c r="F72" s="549"/>
      <c r="G72" s="15"/>
    </row>
    <row r="73" spans="1:7" ht="36" x14ac:dyDescent="0.2">
      <c r="A73" s="363">
        <f t="shared" si="0"/>
        <v>64</v>
      </c>
      <c r="B73" s="363">
        <f t="shared" si="1"/>
        <v>1002</v>
      </c>
      <c r="C73" s="430">
        <v>17</v>
      </c>
      <c r="D73" s="444" t="s">
        <v>12</v>
      </c>
      <c r="E73" s="484" t="s">
        <v>13815</v>
      </c>
      <c r="F73" s="549"/>
      <c r="G73" s="15"/>
    </row>
    <row r="74" spans="1:7" ht="36" x14ac:dyDescent="0.2">
      <c r="A74" s="363">
        <f t="shared" si="0"/>
        <v>65</v>
      </c>
      <c r="B74" s="363">
        <f t="shared" si="1"/>
        <v>1019</v>
      </c>
      <c r="C74" s="430">
        <v>17</v>
      </c>
      <c r="D74" s="444" t="s">
        <v>12</v>
      </c>
      <c r="E74" s="484" t="s">
        <v>13816</v>
      </c>
      <c r="F74" s="549"/>
      <c r="G74" s="15"/>
    </row>
    <row r="75" spans="1:7" ht="36" x14ac:dyDescent="0.2">
      <c r="A75" s="363">
        <f t="shared" ref="A75:A138" si="2">+A74+1</f>
        <v>66</v>
      </c>
      <c r="B75" s="363">
        <f t="shared" ref="B75:B138" si="3">C74+B74</f>
        <v>1036</v>
      </c>
      <c r="C75" s="430">
        <v>17</v>
      </c>
      <c r="D75" s="444" t="s">
        <v>12</v>
      </c>
      <c r="E75" s="484" t="s">
        <v>13817</v>
      </c>
      <c r="F75" s="549"/>
      <c r="G75" s="15"/>
    </row>
    <row r="76" spans="1:7" ht="36" x14ac:dyDescent="0.2">
      <c r="A76" s="363">
        <f t="shared" si="2"/>
        <v>67</v>
      </c>
      <c r="B76" s="363">
        <f t="shared" si="3"/>
        <v>1053</v>
      </c>
      <c r="C76" s="430">
        <v>17</v>
      </c>
      <c r="D76" s="444" t="s">
        <v>12</v>
      </c>
      <c r="E76" s="484" t="s">
        <v>13818</v>
      </c>
      <c r="F76" s="549"/>
      <c r="G76" s="15"/>
    </row>
    <row r="77" spans="1:7" ht="48" x14ac:dyDescent="0.2">
      <c r="A77" s="363">
        <f t="shared" si="2"/>
        <v>68</v>
      </c>
      <c r="B77" s="363">
        <f t="shared" si="3"/>
        <v>1070</v>
      </c>
      <c r="C77" s="430">
        <v>17</v>
      </c>
      <c r="D77" s="444" t="s">
        <v>12</v>
      </c>
      <c r="E77" s="484" t="s">
        <v>13819</v>
      </c>
      <c r="F77" s="549"/>
      <c r="G77" s="15"/>
    </row>
    <row r="78" spans="1:7" ht="36" x14ac:dyDescent="0.2">
      <c r="A78" s="363">
        <f t="shared" si="2"/>
        <v>69</v>
      </c>
      <c r="B78" s="363">
        <f t="shared" si="3"/>
        <v>1087</v>
      </c>
      <c r="C78" s="430">
        <v>17</v>
      </c>
      <c r="D78" s="444" t="s">
        <v>12</v>
      </c>
      <c r="E78" s="484" t="s">
        <v>13820</v>
      </c>
      <c r="F78" s="549"/>
      <c r="G78" s="15"/>
    </row>
    <row r="79" spans="1:7" ht="36" x14ac:dyDescent="0.2">
      <c r="A79" s="363">
        <f t="shared" si="2"/>
        <v>70</v>
      </c>
      <c r="B79" s="363">
        <f t="shared" si="3"/>
        <v>1104</v>
      </c>
      <c r="C79" s="430">
        <v>17</v>
      </c>
      <c r="D79" s="444" t="s">
        <v>12</v>
      </c>
      <c r="E79" s="484" t="s">
        <v>13821</v>
      </c>
      <c r="F79" s="549"/>
      <c r="G79" s="15"/>
    </row>
    <row r="80" spans="1:7" ht="48" x14ac:dyDescent="0.2">
      <c r="A80" s="363">
        <f t="shared" si="2"/>
        <v>71</v>
      </c>
      <c r="B80" s="363">
        <f t="shared" si="3"/>
        <v>1121</v>
      </c>
      <c r="C80" s="430">
        <v>17</v>
      </c>
      <c r="D80" s="444" t="s">
        <v>12</v>
      </c>
      <c r="E80" s="484" t="s">
        <v>13822</v>
      </c>
      <c r="F80" s="549"/>
      <c r="G80" s="15"/>
    </row>
    <row r="81" spans="1:7" ht="36" x14ac:dyDescent="0.2">
      <c r="A81" s="363">
        <f t="shared" si="2"/>
        <v>72</v>
      </c>
      <c r="B81" s="363">
        <f t="shared" si="3"/>
        <v>1138</v>
      </c>
      <c r="C81" s="430">
        <v>17</v>
      </c>
      <c r="D81" s="444" t="s">
        <v>12</v>
      </c>
      <c r="E81" s="484" t="s">
        <v>13823</v>
      </c>
      <c r="F81" s="549"/>
      <c r="G81" s="15"/>
    </row>
    <row r="82" spans="1:7" ht="36" x14ac:dyDescent="0.2">
      <c r="A82" s="363">
        <f t="shared" si="2"/>
        <v>73</v>
      </c>
      <c r="B82" s="363">
        <f t="shared" si="3"/>
        <v>1155</v>
      </c>
      <c r="C82" s="430">
        <v>17</v>
      </c>
      <c r="D82" s="444" t="s">
        <v>12</v>
      </c>
      <c r="E82" s="484" t="s">
        <v>13824</v>
      </c>
      <c r="F82" s="549"/>
      <c r="G82" s="15"/>
    </row>
    <row r="83" spans="1:7" ht="48" x14ac:dyDescent="0.2">
      <c r="A83" s="363">
        <f t="shared" si="2"/>
        <v>74</v>
      </c>
      <c r="B83" s="363">
        <f t="shared" si="3"/>
        <v>1172</v>
      </c>
      <c r="C83" s="430">
        <v>17</v>
      </c>
      <c r="D83" s="444" t="s">
        <v>12</v>
      </c>
      <c r="E83" s="484" t="s">
        <v>13825</v>
      </c>
      <c r="F83" s="549"/>
      <c r="G83" s="15"/>
    </row>
    <row r="84" spans="1:7" ht="48" x14ac:dyDescent="0.2">
      <c r="A84" s="363">
        <f t="shared" si="2"/>
        <v>75</v>
      </c>
      <c r="B84" s="363">
        <f t="shared" si="3"/>
        <v>1189</v>
      </c>
      <c r="C84" s="430">
        <v>17</v>
      </c>
      <c r="D84" s="444" t="s">
        <v>12</v>
      </c>
      <c r="E84" s="484" t="s">
        <v>13826</v>
      </c>
      <c r="F84" s="549"/>
      <c r="G84" s="15"/>
    </row>
    <row r="85" spans="1:7" ht="36" x14ac:dyDescent="0.2">
      <c r="A85" s="363">
        <f t="shared" si="2"/>
        <v>76</v>
      </c>
      <c r="B85" s="363">
        <f t="shared" si="3"/>
        <v>1206</v>
      </c>
      <c r="C85" s="430">
        <v>17</v>
      </c>
      <c r="D85" s="444" t="s">
        <v>12</v>
      </c>
      <c r="E85" s="484" t="s">
        <v>13827</v>
      </c>
      <c r="F85" s="549"/>
      <c r="G85" s="15"/>
    </row>
    <row r="86" spans="1:7" ht="48" x14ac:dyDescent="0.2">
      <c r="A86" s="363">
        <f t="shared" si="2"/>
        <v>77</v>
      </c>
      <c r="B86" s="363">
        <f t="shared" si="3"/>
        <v>1223</v>
      </c>
      <c r="C86" s="430">
        <v>17</v>
      </c>
      <c r="D86" s="444" t="s">
        <v>12</v>
      </c>
      <c r="E86" s="484" t="s">
        <v>13828</v>
      </c>
      <c r="F86" s="549"/>
      <c r="G86" s="15"/>
    </row>
    <row r="87" spans="1:7" ht="48" x14ac:dyDescent="0.2">
      <c r="A87" s="363">
        <f t="shared" si="2"/>
        <v>78</v>
      </c>
      <c r="B87" s="363">
        <f t="shared" si="3"/>
        <v>1240</v>
      </c>
      <c r="C87" s="430">
        <v>17</v>
      </c>
      <c r="D87" s="444" t="s">
        <v>12</v>
      </c>
      <c r="E87" s="484" t="s">
        <v>13829</v>
      </c>
      <c r="F87" s="549"/>
      <c r="G87" s="15"/>
    </row>
    <row r="88" spans="1:7" ht="48" x14ac:dyDescent="0.2">
      <c r="A88" s="363">
        <f t="shared" si="2"/>
        <v>79</v>
      </c>
      <c r="B88" s="363">
        <f t="shared" si="3"/>
        <v>1257</v>
      </c>
      <c r="C88" s="430">
        <v>17</v>
      </c>
      <c r="D88" s="444" t="s">
        <v>12</v>
      </c>
      <c r="E88" s="484" t="s">
        <v>13830</v>
      </c>
      <c r="F88" s="549"/>
      <c r="G88" s="15"/>
    </row>
    <row r="89" spans="1:7" ht="48" x14ac:dyDescent="0.2">
      <c r="A89" s="363">
        <f t="shared" si="2"/>
        <v>80</v>
      </c>
      <c r="B89" s="363">
        <f t="shared" si="3"/>
        <v>1274</v>
      </c>
      <c r="C89" s="430">
        <v>17</v>
      </c>
      <c r="D89" s="444" t="s">
        <v>12</v>
      </c>
      <c r="E89" s="484" t="s">
        <v>13831</v>
      </c>
      <c r="F89" s="549"/>
      <c r="G89" s="15"/>
    </row>
    <row r="90" spans="1:7" ht="36" x14ac:dyDescent="0.2">
      <c r="A90" s="363">
        <f t="shared" si="2"/>
        <v>81</v>
      </c>
      <c r="B90" s="363">
        <f t="shared" si="3"/>
        <v>1291</v>
      </c>
      <c r="C90" s="430">
        <v>17</v>
      </c>
      <c r="D90" s="444" t="s">
        <v>12</v>
      </c>
      <c r="E90" s="484" t="s">
        <v>13832</v>
      </c>
      <c r="F90" s="549"/>
      <c r="G90" s="15"/>
    </row>
    <row r="91" spans="1:7" ht="36" x14ac:dyDescent="0.2">
      <c r="A91" s="363">
        <f t="shared" si="2"/>
        <v>82</v>
      </c>
      <c r="B91" s="363">
        <f t="shared" si="3"/>
        <v>1308</v>
      </c>
      <c r="C91" s="430">
        <v>17</v>
      </c>
      <c r="D91" s="444" t="s">
        <v>12</v>
      </c>
      <c r="E91" s="484" t="s">
        <v>13833</v>
      </c>
      <c r="F91" s="549"/>
      <c r="G91" s="15"/>
    </row>
    <row r="92" spans="1:7" ht="48" x14ac:dyDescent="0.2">
      <c r="A92" s="363">
        <f t="shared" si="2"/>
        <v>83</v>
      </c>
      <c r="B92" s="363">
        <f t="shared" si="3"/>
        <v>1325</v>
      </c>
      <c r="C92" s="430">
        <v>17</v>
      </c>
      <c r="D92" s="444" t="s">
        <v>12</v>
      </c>
      <c r="E92" s="484" t="s">
        <v>13834</v>
      </c>
      <c r="F92" s="549"/>
      <c r="G92" s="15"/>
    </row>
    <row r="93" spans="1:7" ht="36" x14ac:dyDescent="0.2">
      <c r="A93" s="363">
        <f t="shared" si="2"/>
        <v>84</v>
      </c>
      <c r="B93" s="363">
        <f t="shared" si="3"/>
        <v>1342</v>
      </c>
      <c r="C93" s="430">
        <v>17</v>
      </c>
      <c r="D93" s="444" t="s">
        <v>12</v>
      </c>
      <c r="E93" s="484" t="s">
        <v>13835</v>
      </c>
      <c r="F93" s="549"/>
      <c r="G93" s="15"/>
    </row>
    <row r="94" spans="1:7" ht="36" x14ac:dyDescent="0.2">
      <c r="A94" s="363">
        <f t="shared" si="2"/>
        <v>85</v>
      </c>
      <c r="B94" s="363">
        <f t="shared" si="3"/>
        <v>1359</v>
      </c>
      <c r="C94" s="430">
        <v>17</v>
      </c>
      <c r="D94" s="444" t="s">
        <v>12</v>
      </c>
      <c r="E94" s="484" t="s">
        <v>13836</v>
      </c>
      <c r="F94" s="549"/>
      <c r="G94" s="15"/>
    </row>
    <row r="95" spans="1:7" ht="48" x14ac:dyDescent="0.2">
      <c r="A95" s="363">
        <f t="shared" si="2"/>
        <v>86</v>
      </c>
      <c r="B95" s="363">
        <f t="shared" si="3"/>
        <v>1376</v>
      </c>
      <c r="C95" s="430">
        <v>17</v>
      </c>
      <c r="D95" s="444" t="s">
        <v>12</v>
      </c>
      <c r="E95" s="484" t="s">
        <v>13837</v>
      </c>
      <c r="F95" s="549"/>
      <c r="G95" s="15"/>
    </row>
    <row r="96" spans="1:7" ht="36" x14ac:dyDescent="0.2">
      <c r="A96" s="363">
        <f t="shared" si="2"/>
        <v>87</v>
      </c>
      <c r="B96" s="363">
        <f t="shared" si="3"/>
        <v>1393</v>
      </c>
      <c r="C96" s="430">
        <v>17</v>
      </c>
      <c r="D96" s="444" t="s">
        <v>12</v>
      </c>
      <c r="E96" s="484" t="s">
        <v>13838</v>
      </c>
      <c r="F96" s="549"/>
      <c r="G96" s="15"/>
    </row>
    <row r="97" spans="1:7" ht="36" x14ac:dyDescent="0.2">
      <c r="A97" s="363">
        <f t="shared" si="2"/>
        <v>88</v>
      </c>
      <c r="B97" s="363">
        <f t="shared" si="3"/>
        <v>1410</v>
      </c>
      <c r="C97" s="430">
        <v>17</v>
      </c>
      <c r="D97" s="444" t="s">
        <v>12</v>
      </c>
      <c r="E97" s="484" t="s">
        <v>13839</v>
      </c>
      <c r="F97" s="549"/>
      <c r="G97" s="15"/>
    </row>
    <row r="98" spans="1:7" ht="48" x14ac:dyDescent="0.2">
      <c r="A98" s="363">
        <f t="shared" si="2"/>
        <v>89</v>
      </c>
      <c r="B98" s="363">
        <f t="shared" si="3"/>
        <v>1427</v>
      </c>
      <c r="C98" s="430">
        <v>17</v>
      </c>
      <c r="D98" s="444" t="s">
        <v>12</v>
      </c>
      <c r="E98" s="484" t="s">
        <v>13840</v>
      </c>
      <c r="F98" s="549"/>
      <c r="G98" s="15"/>
    </row>
    <row r="99" spans="1:7" ht="36" x14ac:dyDescent="0.2">
      <c r="A99" s="363">
        <f t="shared" si="2"/>
        <v>90</v>
      </c>
      <c r="B99" s="363">
        <f t="shared" si="3"/>
        <v>1444</v>
      </c>
      <c r="C99" s="363">
        <v>17</v>
      </c>
      <c r="D99" s="360" t="s">
        <v>12</v>
      </c>
      <c r="E99" s="388" t="s">
        <v>13841</v>
      </c>
      <c r="F99" s="549"/>
      <c r="G99" s="15"/>
    </row>
    <row r="100" spans="1:7" ht="36" x14ac:dyDescent="0.2">
      <c r="A100" s="363">
        <f t="shared" si="2"/>
        <v>91</v>
      </c>
      <c r="B100" s="363">
        <f t="shared" si="3"/>
        <v>1461</v>
      </c>
      <c r="C100" s="363">
        <v>17</v>
      </c>
      <c r="D100" s="360" t="s">
        <v>12</v>
      </c>
      <c r="E100" s="388" t="s">
        <v>13842</v>
      </c>
      <c r="F100" s="549"/>
      <c r="G100" s="15"/>
    </row>
    <row r="101" spans="1:7" ht="48" x14ac:dyDescent="0.2">
      <c r="A101" s="363">
        <f t="shared" si="2"/>
        <v>92</v>
      </c>
      <c r="B101" s="363">
        <f t="shared" si="3"/>
        <v>1478</v>
      </c>
      <c r="C101" s="363">
        <v>17</v>
      </c>
      <c r="D101" s="360" t="s">
        <v>12</v>
      </c>
      <c r="E101" s="388" t="s">
        <v>13843</v>
      </c>
      <c r="F101" s="549"/>
      <c r="G101" s="15"/>
    </row>
    <row r="102" spans="1:7" ht="36" x14ac:dyDescent="0.2">
      <c r="A102" s="363">
        <f t="shared" si="2"/>
        <v>93</v>
      </c>
      <c r="B102" s="363">
        <f t="shared" si="3"/>
        <v>1495</v>
      </c>
      <c r="C102" s="363">
        <v>17</v>
      </c>
      <c r="D102" s="360" t="s">
        <v>12</v>
      </c>
      <c r="E102" s="388" t="s">
        <v>13844</v>
      </c>
      <c r="F102" s="549"/>
      <c r="G102" s="15"/>
    </row>
    <row r="103" spans="1:7" ht="36" x14ac:dyDescent="0.2">
      <c r="A103" s="363">
        <f t="shared" si="2"/>
        <v>94</v>
      </c>
      <c r="B103" s="363">
        <f t="shared" si="3"/>
        <v>1512</v>
      </c>
      <c r="C103" s="363">
        <v>17</v>
      </c>
      <c r="D103" s="360" t="s">
        <v>12</v>
      </c>
      <c r="E103" s="388" t="s">
        <v>13845</v>
      </c>
      <c r="F103" s="549"/>
      <c r="G103" s="15"/>
    </row>
    <row r="104" spans="1:7" ht="48" x14ac:dyDescent="0.2">
      <c r="A104" s="363">
        <f t="shared" si="2"/>
        <v>95</v>
      </c>
      <c r="B104" s="363">
        <f t="shared" si="3"/>
        <v>1529</v>
      </c>
      <c r="C104" s="363">
        <v>17</v>
      </c>
      <c r="D104" s="360" t="s">
        <v>12</v>
      </c>
      <c r="E104" s="388" t="s">
        <v>13846</v>
      </c>
      <c r="F104" s="549"/>
      <c r="G104" s="15"/>
    </row>
    <row r="105" spans="1:7" ht="48" x14ac:dyDescent="0.2">
      <c r="A105" s="363">
        <f t="shared" si="2"/>
        <v>96</v>
      </c>
      <c r="B105" s="363">
        <f t="shared" si="3"/>
        <v>1546</v>
      </c>
      <c r="C105" s="363">
        <v>17</v>
      </c>
      <c r="D105" s="360" t="s">
        <v>12</v>
      </c>
      <c r="E105" s="388" t="s">
        <v>13847</v>
      </c>
      <c r="F105" s="549"/>
      <c r="G105" s="15"/>
    </row>
    <row r="106" spans="1:7" ht="48" x14ac:dyDescent="0.2">
      <c r="A106" s="363">
        <f t="shared" si="2"/>
        <v>97</v>
      </c>
      <c r="B106" s="363">
        <f t="shared" si="3"/>
        <v>1563</v>
      </c>
      <c r="C106" s="363">
        <v>17</v>
      </c>
      <c r="D106" s="360" t="s">
        <v>12</v>
      </c>
      <c r="E106" s="388" t="s">
        <v>13848</v>
      </c>
      <c r="F106" s="549"/>
      <c r="G106" s="15"/>
    </row>
    <row r="107" spans="1:7" ht="48" x14ac:dyDescent="0.2">
      <c r="A107" s="363">
        <f t="shared" si="2"/>
        <v>98</v>
      </c>
      <c r="B107" s="363">
        <f t="shared" si="3"/>
        <v>1580</v>
      </c>
      <c r="C107" s="363">
        <v>17</v>
      </c>
      <c r="D107" s="360" t="s">
        <v>12</v>
      </c>
      <c r="E107" s="388" t="s">
        <v>13849</v>
      </c>
      <c r="F107" s="549"/>
      <c r="G107" s="15"/>
    </row>
    <row r="108" spans="1:7" ht="36" x14ac:dyDescent="0.2">
      <c r="A108" s="363">
        <f t="shared" si="2"/>
        <v>99</v>
      </c>
      <c r="B108" s="363">
        <f t="shared" si="3"/>
        <v>1597</v>
      </c>
      <c r="C108" s="363">
        <v>17</v>
      </c>
      <c r="D108" s="360" t="s">
        <v>12</v>
      </c>
      <c r="E108" s="388" t="s">
        <v>13850</v>
      </c>
      <c r="F108" s="549"/>
      <c r="G108" s="15"/>
    </row>
    <row r="109" spans="1:7" ht="36" x14ac:dyDescent="0.2">
      <c r="A109" s="363">
        <f t="shared" si="2"/>
        <v>100</v>
      </c>
      <c r="B109" s="363">
        <f t="shared" si="3"/>
        <v>1614</v>
      </c>
      <c r="C109" s="363">
        <v>17</v>
      </c>
      <c r="D109" s="360" t="s">
        <v>12</v>
      </c>
      <c r="E109" s="388" t="s">
        <v>13851</v>
      </c>
      <c r="F109" s="549"/>
      <c r="G109" s="15"/>
    </row>
    <row r="110" spans="1:7" ht="48" x14ac:dyDescent="0.2">
      <c r="A110" s="363">
        <f t="shared" si="2"/>
        <v>101</v>
      </c>
      <c r="B110" s="363">
        <f t="shared" si="3"/>
        <v>1631</v>
      </c>
      <c r="C110" s="363">
        <v>17</v>
      </c>
      <c r="D110" s="360" t="s">
        <v>12</v>
      </c>
      <c r="E110" s="388" t="s">
        <v>13852</v>
      </c>
      <c r="F110" s="549"/>
      <c r="G110" s="15"/>
    </row>
    <row r="111" spans="1:7" ht="48" x14ac:dyDescent="0.2">
      <c r="A111" s="363">
        <f t="shared" si="2"/>
        <v>102</v>
      </c>
      <c r="B111" s="363">
        <f t="shared" si="3"/>
        <v>1648</v>
      </c>
      <c r="C111" s="363">
        <v>17</v>
      </c>
      <c r="D111" s="360" t="s">
        <v>12</v>
      </c>
      <c r="E111" s="388" t="s">
        <v>13853</v>
      </c>
      <c r="F111" s="549"/>
      <c r="G111" s="15"/>
    </row>
    <row r="112" spans="1:7" ht="48" x14ac:dyDescent="0.2">
      <c r="A112" s="363">
        <f t="shared" si="2"/>
        <v>103</v>
      </c>
      <c r="B112" s="363">
        <f t="shared" si="3"/>
        <v>1665</v>
      </c>
      <c r="C112" s="363">
        <v>17</v>
      </c>
      <c r="D112" s="360" t="s">
        <v>12</v>
      </c>
      <c r="E112" s="388" t="s">
        <v>13854</v>
      </c>
      <c r="F112" s="549"/>
      <c r="G112" s="15"/>
    </row>
    <row r="113" spans="1:7" ht="48" x14ac:dyDescent="0.2">
      <c r="A113" s="363">
        <f t="shared" si="2"/>
        <v>104</v>
      </c>
      <c r="B113" s="363">
        <f t="shared" si="3"/>
        <v>1682</v>
      </c>
      <c r="C113" s="363">
        <v>17</v>
      </c>
      <c r="D113" s="360" t="s">
        <v>12</v>
      </c>
      <c r="E113" s="388" t="s">
        <v>13855</v>
      </c>
      <c r="F113" s="549"/>
      <c r="G113" s="15"/>
    </row>
    <row r="114" spans="1:7" ht="36" x14ac:dyDescent="0.2">
      <c r="A114" s="363">
        <f t="shared" si="2"/>
        <v>105</v>
      </c>
      <c r="B114" s="363">
        <f t="shared" si="3"/>
        <v>1699</v>
      </c>
      <c r="C114" s="363">
        <v>17</v>
      </c>
      <c r="D114" s="360" t="s">
        <v>12</v>
      </c>
      <c r="E114" s="388" t="s">
        <v>13856</v>
      </c>
      <c r="F114" s="549"/>
      <c r="G114" s="15"/>
    </row>
    <row r="115" spans="1:7" ht="36" x14ac:dyDescent="0.2">
      <c r="A115" s="363">
        <f t="shared" si="2"/>
        <v>106</v>
      </c>
      <c r="B115" s="363">
        <f t="shared" si="3"/>
        <v>1716</v>
      </c>
      <c r="C115" s="363">
        <v>17</v>
      </c>
      <c r="D115" s="360" t="s">
        <v>12</v>
      </c>
      <c r="E115" s="388" t="s">
        <v>13857</v>
      </c>
      <c r="F115" s="549"/>
      <c r="G115" s="15"/>
    </row>
    <row r="116" spans="1:7" ht="48" x14ac:dyDescent="0.2">
      <c r="A116" s="363">
        <f t="shared" si="2"/>
        <v>107</v>
      </c>
      <c r="B116" s="363">
        <f t="shared" si="3"/>
        <v>1733</v>
      </c>
      <c r="C116" s="363">
        <v>17</v>
      </c>
      <c r="D116" s="360" t="s">
        <v>12</v>
      </c>
      <c r="E116" s="388" t="s">
        <v>13858</v>
      </c>
      <c r="F116" s="549"/>
      <c r="G116" s="15"/>
    </row>
    <row r="117" spans="1:7" ht="36" x14ac:dyDescent="0.2">
      <c r="A117" s="363">
        <f t="shared" si="2"/>
        <v>108</v>
      </c>
      <c r="B117" s="363">
        <f t="shared" si="3"/>
        <v>1750</v>
      </c>
      <c r="C117" s="363">
        <v>17</v>
      </c>
      <c r="D117" s="360" t="s">
        <v>12</v>
      </c>
      <c r="E117" s="388" t="s">
        <v>13859</v>
      </c>
      <c r="F117" s="549"/>
      <c r="G117" s="15"/>
    </row>
    <row r="118" spans="1:7" ht="36" x14ac:dyDescent="0.2">
      <c r="A118" s="363">
        <f t="shared" si="2"/>
        <v>109</v>
      </c>
      <c r="B118" s="363">
        <f t="shared" si="3"/>
        <v>1767</v>
      </c>
      <c r="C118" s="363">
        <v>17</v>
      </c>
      <c r="D118" s="360" t="s">
        <v>12</v>
      </c>
      <c r="E118" s="388" t="s">
        <v>13860</v>
      </c>
      <c r="F118" s="549"/>
      <c r="G118" s="15"/>
    </row>
    <row r="119" spans="1:7" ht="48" x14ac:dyDescent="0.2">
      <c r="A119" s="363">
        <f t="shared" si="2"/>
        <v>110</v>
      </c>
      <c r="B119" s="363">
        <f t="shared" si="3"/>
        <v>1784</v>
      </c>
      <c r="C119" s="363">
        <v>17</v>
      </c>
      <c r="D119" s="360" t="s">
        <v>12</v>
      </c>
      <c r="E119" s="388" t="s">
        <v>13861</v>
      </c>
      <c r="F119" s="549"/>
      <c r="G119" s="15"/>
    </row>
    <row r="120" spans="1:7" ht="36" x14ac:dyDescent="0.2">
      <c r="A120" s="363">
        <f t="shared" si="2"/>
        <v>111</v>
      </c>
      <c r="B120" s="363">
        <f t="shared" si="3"/>
        <v>1801</v>
      </c>
      <c r="C120" s="363">
        <v>17</v>
      </c>
      <c r="D120" s="360" t="s">
        <v>12</v>
      </c>
      <c r="E120" s="388" t="s">
        <v>13862</v>
      </c>
      <c r="F120" s="549"/>
      <c r="G120" s="15"/>
    </row>
    <row r="121" spans="1:7" ht="36" x14ac:dyDescent="0.2">
      <c r="A121" s="363">
        <f t="shared" si="2"/>
        <v>112</v>
      </c>
      <c r="B121" s="363">
        <f t="shared" si="3"/>
        <v>1818</v>
      </c>
      <c r="C121" s="363">
        <v>17</v>
      </c>
      <c r="D121" s="360" t="s">
        <v>12</v>
      </c>
      <c r="E121" s="388" t="s">
        <v>13863</v>
      </c>
      <c r="F121" s="549"/>
      <c r="G121" s="15"/>
    </row>
    <row r="122" spans="1:7" ht="48" x14ac:dyDescent="0.2">
      <c r="A122" s="363">
        <f t="shared" si="2"/>
        <v>113</v>
      </c>
      <c r="B122" s="363">
        <f t="shared" si="3"/>
        <v>1835</v>
      </c>
      <c r="C122" s="363">
        <v>17</v>
      </c>
      <c r="D122" s="360" t="s">
        <v>12</v>
      </c>
      <c r="E122" s="388" t="s">
        <v>13864</v>
      </c>
      <c r="F122" s="549"/>
      <c r="G122" s="15"/>
    </row>
    <row r="123" spans="1:7" ht="36" x14ac:dyDescent="0.2">
      <c r="A123" s="363">
        <f t="shared" si="2"/>
        <v>114</v>
      </c>
      <c r="B123" s="363">
        <f t="shared" si="3"/>
        <v>1852</v>
      </c>
      <c r="C123" s="363">
        <v>17</v>
      </c>
      <c r="D123" s="360" t="s">
        <v>12</v>
      </c>
      <c r="E123" s="388" t="s">
        <v>13865</v>
      </c>
      <c r="F123" s="549"/>
      <c r="G123" s="15"/>
    </row>
    <row r="124" spans="1:7" ht="36" x14ac:dyDescent="0.2">
      <c r="A124" s="363">
        <f t="shared" si="2"/>
        <v>115</v>
      </c>
      <c r="B124" s="363">
        <f t="shared" si="3"/>
        <v>1869</v>
      </c>
      <c r="C124" s="363">
        <v>17</v>
      </c>
      <c r="D124" s="360" t="s">
        <v>12</v>
      </c>
      <c r="E124" s="388" t="s">
        <v>13866</v>
      </c>
      <c r="F124" s="549"/>
      <c r="G124" s="15"/>
    </row>
    <row r="125" spans="1:7" ht="48" x14ac:dyDescent="0.2">
      <c r="A125" s="363">
        <f t="shared" si="2"/>
        <v>116</v>
      </c>
      <c r="B125" s="363">
        <f t="shared" si="3"/>
        <v>1886</v>
      </c>
      <c r="C125" s="363">
        <v>17</v>
      </c>
      <c r="D125" s="360" t="s">
        <v>12</v>
      </c>
      <c r="E125" s="388" t="s">
        <v>13867</v>
      </c>
      <c r="F125" s="549"/>
      <c r="G125" s="15"/>
    </row>
    <row r="126" spans="1:7" ht="36" x14ac:dyDescent="0.2">
      <c r="A126" s="363">
        <f t="shared" si="2"/>
        <v>117</v>
      </c>
      <c r="B126" s="363">
        <f t="shared" si="3"/>
        <v>1903</v>
      </c>
      <c r="C126" s="363">
        <v>17</v>
      </c>
      <c r="D126" s="360" t="s">
        <v>12</v>
      </c>
      <c r="E126" s="388" t="s">
        <v>13868</v>
      </c>
      <c r="F126" s="549"/>
      <c r="G126" s="15"/>
    </row>
    <row r="127" spans="1:7" ht="36" x14ac:dyDescent="0.2">
      <c r="A127" s="363">
        <f t="shared" si="2"/>
        <v>118</v>
      </c>
      <c r="B127" s="363">
        <f t="shared" si="3"/>
        <v>1920</v>
      </c>
      <c r="C127" s="363">
        <v>17</v>
      </c>
      <c r="D127" s="360" t="s">
        <v>12</v>
      </c>
      <c r="E127" s="388" t="s">
        <v>13869</v>
      </c>
      <c r="F127" s="549"/>
      <c r="G127" s="15"/>
    </row>
    <row r="128" spans="1:7" ht="36" x14ac:dyDescent="0.2">
      <c r="A128" s="363">
        <f t="shared" si="2"/>
        <v>119</v>
      </c>
      <c r="B128" s="363">
        <f t="shared" si="3"/>
        <v>1937</v>
      </c>
      <c r="C128" s="363">
        <v>17</v>
      </c>
      <c r="D128" s="360" t="s">
        <v>12</v>
      </c>
      <c r="E128" s="388" t="s">
        <v>15313</v>
      </c>
      <c r="F128" s="549"/>
      <c r="G128" s="15"/>
    </row>
    <row r="129" spans="1:7" ht="36" x14ac:dyDescent="0.2">
      <c r="A129" s="363">
        <f t="shared" si="2"/>
        <v>120</v>
      </c>
      <c r="B129" s="363">
        <f t="shared" si="3"/>
        <v>1954</v>
      </c>
      <c r="C129" s="363">
        <v>17</v>
      </c>
      <c r="D129" s="360" t="s">
        <v>12</v>
      </c>
      <c r="E129" s="388" t="s">
        <v>15314</v>
      </c>
      <c r="F129" s="549"/>
      <c r="G129" s="15"/>
    </row>
    <row r="130" spans="1:7" ht="36" x14ac:dyDescent="0.2">
      <c r="A130" s="363">
        <f t="shared" si="2"/>
        <v>121</v>
      </c>
      <c r="B130" s="363">
        <f t="shared" si="3"/>
        <v>1971</v>
      </c>
      <c r="C130" s="363">
        <v>17</v>
      </c>
      <c r="D130" s="360" t="s">
        <v>12</v>
      </c>
      <c r="E130" s="388" t="s">
        <v>15315</v>
      </c>
      <c r="F130" s="549"/>
      <c r="G130" s="15"/>
    </row>
    <row r="131" spans="1:7" ht="48" x14ac:dyDescent="0.2">
      <c r="A131" s="363">
        <f t="shared" si="2"/>
        <v>122</v>
      </c>
      <c r="B131" s="363">
        <f t="shared" si="3"/>
        <v>1988</v>
      </c>
      <c r="C131" s="363">
        <v>17</v>
      </c>
      <c r="D131" s="360" t="s">
        <v>12</v>
      </c>
      <c r="E131" s="388" t="s">
        <v>15316</v>
      </c>
      <c r="F131" s="549"/>
      <c r="G131" s="15"/>
    </row>
    <row r="132" spans="1:7" ht="36" x14ac:dyDescent="0.2">
      <c r="A132" s="363">
        <f t="shared" si="2"/>
        <v>123</v>
      </c>
      <c r="B132" s="363">
        <f t="shared" si="3"/>
        <v>2005</v>
      </c>
      <c r="C132" s="363">
        <v>17</v>
      </c>
      <c r="D132" s="360" t="s">
        <v>12</v>
      </c>
      <c r="E132" s="388" t="s">
        <v>15317</v>
      </c>
      <c r="F132" s="549"/>
      <c r="G132" s="15"/>
    </row>
    <row r="133" spans="1:7" ht="36" x14ac:dyDescent="0.2">
      <c r="A133" s="363">
        <f t="shared" si="2"/>
        <v>124</v>
      </c>
      <c r="B133" s="363">
        <f t="shared" si="3"/>
        <v>2022</v>
      </c>
      <c r="C133" s="363">
        <v>17</v>
      </c>
      <c r="D133" s="360" t="s">
        <v>12</v>
      </c>
      <c r="E133" s="388" t="s">
        <v>15318</v>
      </c>
      <c r="F133" s="549"/>
      <c r="G133" s="15"/>
    </row>
    <row r="134" spans="1:7" ht="36" x14ac:dyDescent="0.2">
      <c r="A134" s="363">
        <f t="shared" si="2"/>
        <v>125</v>
      </c>
      <c r="B134" s="363">
        <f t="shared" si="3"/>
        <v>2039</v>
      </c>
      <c r="C134" s="363">
        <v>17</v>
      </c>
      <c r="D134" s="360" t="s">
        <v>12</v>
      </c>
      <c r="E134" s="388" t="s">
        <v>15319</v>
      </c>
      <c r="F134" s="549"/>
      <c r="G134" s="15"/>
    </row>
    <row r="135" spans="1:7" ht="36" x14ac:dyDescent="0.2">
      <c r="A135" s="363">
        <f t="shared" si="2"/>
        <v>126</v>
      </c>
      <c r="B135" s="363">
        <f t="shared" si="3"/>
        <v>2056</v>
      </c>
      <c r="C135" s="363">
        <v>17</v>
      </c>
      <c r="D135" s="360" t="s">
        <v>12</v>
      </c>
      <c r="E135" s="388" t="s">
        <v>15320</v>
      </c>
      <c r="F135" s="549"/>
      <c r="G135" s="15"/>
    </row>
    <row r="136" spans="1:7" ht="36" x14ac:dyDescent="0.2">
      <c r="A136" s="363">
        <f t="shared" si="2"/>
        <v>127</v>
      </c>
      <c r="B136" s="363">
        <f t="shared" si="3"/>
        <v>2073</v>
      </c>
      <c r="C136" s="363">
        <v>17</v>
      </c>
      <c r="D136" s="360" t="s">
        <v>12</v>
      </c>
      <c r="E136" s="388" t="s">
        <v>15321</v>
      </c>
      <c r="F136" s="549"/>
      <c r="G136" s="15"/>
    </row>
    <row r="137" spans="1:7" ht="48" x14ac:dyDescent="0.2">
      <c r="A137" s="363">
        <f t="shared" si="2"/>
        <v>128</v>
      </c>
      <c r="B137" s="363">
        <f t="shared" si="3"/>
        <v>2090</v>
      </c>
      <c r="C137" s="363">
        <v>17</v>
      </c>
      <c r="D137" s="360" t="s">
        <v>12</v>
      </c>
      <c r="E137" s="388" t="s">
        <v>15322</v>
      </c>
      <c r="F137" s="549"/>
      <c r="G137" s="15"/>
    </row>
    <row r="138" spans="1:7" s="717" customFormat="1" ht="48" x14ac:dyDescent="0.2">
      <c r="A138" s="363">
        <f t="shared" si="2"/>
        <v>129</v>
      </c>
      <c r="B138" s="363">
        <f t="shared" si="3"/>
        <v>2107</v>
      </c>
      <c r="C138" s="363">
        <v>17</v>
      </c>
      <c r="D138" s="360" t="s">
        <v>12</v>
      </c>
      <c r="E138" s="388" t="s">
        <v>14658</v>
      </c>
      <c r="F138" s="549"/>
      <c r="G138" s="15"/>
    </row>
    <row r="139" spans="1:7" ht="36" x14ac:dyDescent="0.2">
      <c r="A139" s="363">
        <f t="shared" ref="A139:A157" si="4">+A138+1</f>
        <v>130</v>
      </c>
      <c r="B139" s="363">
        <f t="shared" ref="B139:B157" si="5">C138+B138</f>
        <v>2124</v>
      </c>
      <c r="C139" s="363">
        <v>17</v>
      </c>
      <c r="D139" s="360" t="s">
        <v>12</v>
      </c>
      <c r="E139" s="388" t="s">
        <v>14657</v>
      </c>
      <c r="F139" s="549"/>
      <c r="G139" s="15"/>
    </row>
    <row r="140" spans="1:7" ht="48" x14ac:dyDescent="0.2">
      <c r="A140" s="363">
        <f t="shared" si="4"/>
        <v>131</v>
      </c>
      <c r="B140" s="363">
        <f t="shared" si="5"/>
        <v>2141</v>
      </c>
      <c r="C140" s="363">
        <v>17</v>
      </c>
      <c r="D140" s="360" t="s">
        <v>12</v>
      </c>
      <c r="E140" s="388" t="s">
        <v>13870</v>
      </c>
      <c r="F140" s="549"/>
      <c r="G140" s="15"/>
    </row>
    <row r="141" spans="1:7" ht="48" x14ac:dyDescent="0.2">
      <c r="A141" s="363">
        <f t="shared" si="4"/>
        <v>132</v>
      </c>
      <c r="B141" s="363">
        <f t="shared" si="5"/>
        <v>2158</v>
      </c>
      <c r="C141" s="363">
        <v>17</v>
      </c>
      <c r="D141" s="360" t="s">
        <v>12</v>
      </c>
      <c r="E141" s="388" t="s">
        <v>13871</v>
      </c>
      <c r="F141" s="549"/>
      <c r="G141" s="15"/>
    </row>
    <row r="142" spans="1:7" ht="48" x14ac:dyDescent="0.2">
      <c r="A142" s="363">
        <f t="shared" si="4"/>
        <v>133</v>
      </c>
      <c r="B142" s="363">
        <f t="shared" si="5"/>
        <v>2175</v>
      </c>
      <c r="C142" s="363">
        <v>17</v>
      </c>
      <c r="D142" s="360" t="s">
        <v>12</v>
      </c>
      <c r="E142" s="388" t="s">
        <v>13872</v>
      </c>
      <c r="F142" s="549"/>
      <c r="G142" s="15"/>
    </row>
    <row r="143" spans="1:7" ht="48" x14ac:dyDescent="0.2">
      <c r="A143" s="363">
        <f t="shared" si="4"/>
        <v>134</v>
      </c>
      <c r="B143" s="363">
        <f t="shared" si="5"/>
        <v>2192</v>
      </c>
      <c r="C143" s="363">
        <v>17</v>
      </c>
      <c r="D143" s="360" t="s">
        <v>12</v>
      </c>
      <c r="E143" s="388" t="s">
        <v>13873</v>
      </c>
      <c r="F143" s="549"/>
      <c r="G143" s="15"/>
    </row>
    <row r="144" spans="1:7" ht="48" x14ac:dyDescent="0.2">
      <c r="A144" s="363">
        <f t="shared" si="4"/>
        <v>135</v>
      </c>
      <c r="B144" s="363">
        <f t="shared" si="5"/>
        <v>2209</v>
      </c>
      <c r="C144" s="363">
        <v>17</v>
      </c>
      <c r="D144" s="360" t="s">
        <v>12</v>
      </c>
      <c r="E144" s="388" t="s">
        <v>13874</v>
      </c>
      <c r="F144" s="549"/>
      <c r="G144" s="15"/>
    </row>
    <row r="145" spans="1:7" ht="48" x14ac:dyDescent="0.2">
      <c r="A145" s="363">
        <f t="shared" si="4"/>
        <v>136</v>
      </c>
      <c r="B145" s="363">
        <f t="shared" si="5"/>
        <v>2226</v>
      </c>
      <c r="C145" s="363">
        <v>17</v>
      </c>
      <c r="D145" s="360" t="s">
        <v>12</v>
      </c>
      <c r="E145" s="388" t="s">
        <v>13875</v>
      </c>
      <c r="F145" s="549"/>
      <c r="G145" s="15"/>
    </row>
    <row r="146" spans="1:7" ht="48" x14ac:dyDescent="0.2">
      <c r="A146" s="363">
        <f t="shared" si="4"/>
        <v>137</v>
      </c>
      <c r="B146" s="363">
        <f t="shared" si="5"/>
        <v>2243</v>
      </c>
      <c r="C146" s="363">
        <v>17</v>
      </c>
      <c r="D146" s="360" t="s">
        <v>12</v>
      </c>
      <c r="E146" s="388" t="s">
        <v>13876</v>
      </c>
      <c r="F146" s="549"/>
      <c r="G146" s="15"/>
    </row>
    <row r="147" spans="1:7" ht="36" x14ac:dyDescent="0.2">
      <c r="A147" s="363">
        <f t="shared" si="4"/>
        <v>138</v>
      </c>
      <c r="B147" s="363">
        <f t="shared" si="5"/>
        <v>2260</v>
      </c>
      <c r="C147" s="363">
        <v>17</v>
      </c>
      <c r="D147" s="360" t="s">
        <v>12</v>
      </c>
      <c r="E147" s="388" t="s">
        <v>13877</v>
      </c>
      <c r="F147" s="549"/>
      <c r="G147" s="15"/>
    </row>
    <row r="148" spans="1:7" ht="48" x14ac:dyDescent="0.2">
      <c r="A148" s="363">
        <f t="shared" si="4"/>
        <v>139</v>
      </c>
      <c r="B148" s="363">
        <f t="shared" si="5"/>
        <v>2277</v>
      </c>
      <c r="C148" s="363">
        <v>17</v>
      </c>
      <c r="D148" s="360" t="s">
        <v>12</v>
      </c>
      <c r="E148" s="388" t="s">
        <v>13878</v>
      </c>
      <c r="F148" s="549"/>
      <c r="G148" s="15"/>
    </row>
    <row r="149" spans="1:7" ht="48" x14ac:dyDescent="0.2">
      <c r="A149" s="363">
        <f t="shared" si="4"/>
        <v>140</v>
      </c>
      <c r="B149" s="363">
        <f t="shared" si="5"/>
        <v>2294</v>
      </c>
      <c r="C149" s="363">
        <v>17</v>
      </c>
      <c r="D149" s="360" t="s">
        <v>12</v>
      </c>
      <c r="E149" s="388" t="s">
        <v>13879</v>
      </c>
      <c r="F149" s="549"/>
      <c r="G149" s="15"/>
    </row>
    <row r="150" spans="1:7" ht="36" x14ac:dyDescent="0.2">
      <c r="A150" s="363">
        <f t="shared" si="4"/>
        <v>141</v>
      </c>
      <c r="B150" s="363">
        <f t="shared" si="5"/>
        <v>2311</v>
      </c>
      <c r="C150" s="363">
        <v>17</v>
      </c>
      <c r="D150" s="360" t="s">
        <v>12</v>
      </c>
      <c r="E150" s="388" t="s">
        <v>13880</v>
      </c>
      <c r="F150" s="549"/>
      <c r="G150" s="15"/>
    </row>
    <row r="151" spans="1:7" ht="36" x14ac:dyDescent="0.2">
      <c r="A151" s="363">
        <f t="shared" si="4"/>
        <v>142</v>
      </c>
      <c r="B151" s="363">
        <f t="shared" si="5"/>
        <v>2328</v>
      </c>
      <c r="C151" s="363">
        <v>17</v>
      </c>
      <c r="D151" s="360" t="s">
        <v>12</v>
      </c>
      <c r="E151" s="388" t="s">
        <v>13881</v>
      </c>
      <c r="F151" s="549"/>
      <c r="G151" s="15"/>
    </row>
    <row r="152" spans="1:7" ht="48" x14ac:dyDescent="0.2">
      <c r="A152" s="363">
        <f t="shared" si="4"/>
        <v>143</v>
      </c>
      <c r="B152" s="363">
        <f t="shared" si="5"/>
        <v>2345</v>
      </c>
      <c r="C152" s="363">
        <v>17</v>
      </c>
      <c r="D152" s="360" t="s">
        <v>12</v>
      </c>
      <c r="E152" s="388" t="s">
        <v>13882</v>
      </c>
      <c r="F152" s="549"/>
      <c r="G152" s="15"/>
    </row>
    <row r="153" spans="1:7" ht="48" x14ac:dyDescent="0.2">
      <c r="A153" s="363">
        <f t="shared" si="4"/>
        <v>144</v>
      </c>
      <c r="B153" s="363">
        <f t="shared" si="5"/>
        <v>2362</v>
      </c>
      <c r="C153" s="363">
        <v>17</v>
      </c>
      <c r="D153" s="360" t="s">
        <v>12</v>
      </c>
      <c r="E153" s="388" t="s">
        <v>13883</v>
      </c>
      <c r="F153" s="549"/>
      <c r="G153" s="15"/>
    </row>
    <row r="154" spans="1:7" ht="48" x14ac:dyDescent="0.2">
      <c r="A154" s="363">
        <f t="shared" si="4"/>
        <v>145</v>
      </c>
      <c r="B154" s="363">
        <f t="shared" si="5"/>
        <v>2379</v>
      </c>
      <c r="C154" s="363">
        <v>17</v>
      </c>
      <c r="D154" s="360" t="s">
        <v>12</v>
      </c>
      <c r="E154" s="388" t="s">
        <v>13884</v>
      </c>
      <c r="F154" s="549"/>
      <c r="G154" s="15"/>
    </row>
    <row r="155" spans="1:7" ht="48" x14ac:dyDescent="0.2">
      <c r="A155" s="363">
        <f t="shared" si="4"/>
        <v>146</v>
      </c>
      <c r="B155" s="363">
        <f t="shared" si="5"/>
        <v>2396</v>
      </c>
      <c r="C155" s="363">
        <v>17</v>
      </c>
      <c r="D155" s="360" t="s">
        <v>12</v>
      </c>
      <c r="E155" s="388" t="s">
        <v>13885</v>
      </c>
      <c r="F155" s="549"/>
      <c r="G155" s="15"/>
    </row>
    <row r="156" spans="1:7" x14ac:dyDescent="0.2">
      <c r="A156" s="363">
        <f t="shared" si="4"/>
        <v>147</v>
      </c>
      <c r="B156" s="363">
        <f t="shared" si="5"/>
        <v>2413</v>
      </c>
      <c r="C156" s="431">
        <v>150</v>
      </c>
      <c r="D156" s="434" t="s">
        <v>9</v>
      </c>
      <c r="E156" s="24" t="s">
        <v>50</v>
      </c>
      <c r="F156" s="292" t="s">
        <v>25</v>
      </c>
      <c r="G156" s="15"/>
    </row>
    <row r="157" spans="1:7" ht="12.75" thickBot="1" x14ac:dyDescent="0.25">
      <c r="A157" s="363">
        <f t="shared" si="4"/>
        <v>148</v>
      </c>
      <c r="B157" s="363">
        <f t="shared" si="5"/>
        <v>2563</v>
      </c>
      <c r="C157" s="441">
        <v>12</v>
      </c>
      <c r="D157" s="452" t="s">
        <v>9</v>
      </c>
      <c r="E157" s="683" t="s">
        <v>214</v>
      </c>
      <c r="F157" s="684" t="s">
        <v>8142</v>
      </c>
      <c r="G157" s="15"/>
    </row>
    <row r="158" spans="1:7" ht="12.75" thickTop="1" x14ac:dyDescent="0.2">
      <c r="A158" s="119" t="s">
        <v>54</v>
      </c>
      <c r="C158" s="685">
        <f>C157+B157-1</f>
        <v>2574</v>
      </c>
      <c r="D158" s="686"/>
      <c r="G158" s="15"/>
    </row>
  </sheetData>
  <mergeCells count="4">
    <mergeCell ref="A3:B3"/>
    <mergeCell ref="C3:F3"/>
    <mergeCell ref="A4:B4"/>
    <mergeCell ref="C4:F5"/>
  </mergeCells>
  <conditionalFormatting sqref="A3:F3">
    <cfRule type="containsText" dxfId="78" priority="2" operator="containsText" text="Diseño de registro. 2024">
      <formula>NOT(ISERROR(SEARCH("Diseño de registro. 2024",A3)))</formula>
    </cfRule>
  </conditionalFormatting>
  <pageMargins left="0.70866141732283461" right="0.70866141732283461" top="0.74803149606299213" bottom="0.74803149606299213" header="0.31496062992125984" footer="0.31496062992125984"/>
  <pageSetup paperSize="9" scale="93"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8615396-FBF0-4B02-93E8-BC625CB92C77}">
            <xm:f>NOT(ISERROR(SEARCH($C$3,A3)))</xm:f>
            <xm:f>$C$3</xm:f>
            <x14:dxf>
              <font>
                <color rgb="FFFFFF00"/>
              </font>
            </x14:dxf>
          </x14:cfRule>
          <xm:sqref>A3:F3</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F138"/>
  <sheetViews>
    <sheetView zoomScaleNormal="100" workbookViewId="0">
      <selection activeCell="E18" sqref="E18"/>
    </sheetView>
  </sheetViews>
  <sheetFormatPr baseColWidth="10" defaultRowHeight="12" x14ac:dyDescent="0.2"/>
  <cols>
    <col min="1" max="1" width="6.7109375" customWidth="1"/>
    <col min="2" max="2" width="9.28515625" customWidth="1"/>
    <col min="3" max="3" width="6.5703125" style="234" customWidth="1"/>
    <col min="5" max="5" width="112.85546875" customWidth="1"/>
  </cols>
  <sheetData>
    <row r="1" spans="1:6" ht="30.75" customHeight="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8143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ht="14.25" customHeight="1"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8004</v>
      </c>
    </row>
    <row r="10" spans="1:6" x14ac:dyDescent="0.2">
      <c r="A10" s="430">
        <f t="shared" si="0"/>
        <v>4</v>
      </c>
      <c r="B10" s="430">
        <f>B9+C9</f>
        <v>8</v>
      </c>
      <c r="C10" s="430">
        <v>1</v>
      </c>
      <c r="D10" s="444" t="s">
        <v>9</v>
      </c>
      <c r="E10" s="445" t="s">
        <v>16</v>
      </c>
      <c r="F10" s="10" t="s">
        <v>61</v>
      </c>
    </row>
    <row r="11" spans="1:6" x14ac:dyDescent="0.2">
      <c r="A11" s="430">
        <f t="shared" si="0"/>
        <v>5</v>
      </c>
      <c r="B11" s="430">
        <v>9</v>
      </c>
      <c r="C11" s="430">
        <v>2</v>
      </c>
      <c r="D11" s="444" t="s">
        <v>12</v>
      </c>
      <c r="E11" s="445" t="s">
        <v>17</v>
      </c>
      <c r="F11" s="10" t="s">
        <v>60</v>
      </c>
    </row>
    <row r="12" spans="1:6" ht="15" customHeight="1" x14ac:dyDescent="0.2">
      <c r="A12" s="430">
        <f t="shared" si="0"/>
        <v>6</v>
      </c>
      <c r="B12" s="430">
        <f t="shared" ref="B12:B75" si="1">C11+B11</f>
        <v>11</v>
      </c>
      <c r="C12" s="430">
        <v>1</v>
      </c>
      <c r="D12" s="444" t="s">
        <v>9</v>
      </c>
      <c r="E12" s="445" t="s">
        <v>1810</v>
      </c>
      <c r="F12" s="9" t="s">
        <v>20</v>
      </c>
    </row>
    <row r="13" spans="1:6" ht="12.75" customHeight="1" x14ac:dyDescent="0.2">
      <c r="A13" s="430">
        <f t="shared" si="0"/>
        <v>7</v>
      </c>
      <c r="B13" s="430">
        <f t="shared" si="1"/>
        <v>12</v>
      </c>
      <c r="C13" s="430">
        <v>1</v>
      </c>
      <c r="D13" s="444" t="s">
        <v>9</v>
      </c>
      <c r="E13" s="445" t="s">
        <v>284</v>
      </c>
      <c r="F13" s="9"/>
    </row>
    <row r="14" spans="1:6" ht="11.25" customHeight="1" x14ac:dyDescent="0.2">
      <c r="A14" s="430">
        <f t="shared" si="0"/>
        <v>8</v>
      </c>
      <c r="B14" s="430">
        <f t="shared" si="1"/>
        <v>13</v>
      </c>
      <c r="C14" s="430">
        <v>3</v>
      </c>
      <c r="D14" s="444" t="s">
        <v>12</v>
      </c>
      <c r="E14" s="445" t="s">
        <v>23</v>
      </c>
      <c r="F14" s="9"/>
    </row>
    <row r="15" spans="1:6" ht="36" x14ac:dyDescent="0.2">
      <c r="A15" s="363">
        <f t="shared" si="0"/>
        <v>9</v>
      </c>
      <c r="B15" s="363">
        <f t="shared" si="1"/>
        <v>16</v>
      </c>
      <c r="C15" s="363">
        <v>17</v>
      </c>
      <c r="D15" s="360" t="s">
        <v>12</v>
      </c>
      <c r="E15" s="388" t="s">
        <v>13886</v>
      </c>
      <c r="F15" s="549"/>
    </row>
    <row r="16" spans="1:6" ht="36" x14ac:dyDescent="0.2">
      <c r="A16" s="363">
        <f t="shared" si="0"/>
        <v>10</v>
      </c>
      <c r="B16" s="363">
        <f t="shared" si="1"/>
        <v>33</v>
      </c>
      <c r="C16" s="363">
        <v>17</v>
      </c>
      <c r="D16" s="360" t="s">
        <v>12</v>
      </c>
      <c r="E16" s="388" t="s">
        <v>13887</v>
      </c>
      <c r="F16" s="549"/>
    </row>
    <row r="17" spans="1:6" ht="36" x14ac:dyDescent="0.2">
      <c r="A17" s="363">
        <f t="shared" si="0"/>
        <v>11</v>
      </c>
      <c r="B17" s="363">
        <f t="shared" si="1"/>
        <v>50</v>
      </c>
      <c r="C17" s="363">
        <v>17</v>
      </c>
      <c r="D17" s="360" t="s">
        <v>12</v>
      </c>
      <c r="E17" s="388" t="s">
        <v>13888</v>
      </c>
      <c r="F17" s="549"/>
    </row>
    <row r="18" spans="1:6" ht="36" x14ac:dyDescent="0.2">
      <c r="A18" s="363">
        <f t="shared" si="0"/>
        <v>12</v>
      </c>
      <c r="B18" s="363">
        <f t="shared" si="1"/>
        <v>67</v>
      </c>
      <c r="C18" s="363">
        <v>17</v>
      </c>
      <c r="D18" s="360" t="s">
        <v>12</v>
      </c>
      <c r="E18" s="388" t="s">
        <v>13889</v>
      </c>
      <c r="F18" s="549"/>
    </row>
    <row r="19" spans="1:6" ht="36" x14ac:dyDescent="0.2">
      <c r="A19" s="363">
        <f t="shared" si="0"/>
        <v>13</v>
      </c>
      <c r="B19" s="363">
        <f t="shared" si="1"/>
        <v>84</v>
      </c>
      <c r="C19" s="363">
        <v>17</v>
      </c>
      <c r="D19" s="360" t="s">
        <v>12</v>
      </c>
      <c r="E19" s="388" t="s">
        <v>13890</v>
      </c>
      <c r="F19" s="549"/>
    </row>
    <row r="20" spans="1:6" ht="36" x14ac:dyDescent="0.2">
      <c r="A20" s="363">
        <f t="shared" si="0"/>
        <v>14</v>
      </c>
      <c r="B20" s="363">
        <f t="shared" si="1"/>
        <v>101</v>
      </c>
      <c r="C20" s="363">
        <v>17</v>
      </c>
      <c r="D20" s="360" t="s">
        <v>12</v>
      </c>
      <c r="E20" s="388" t="s">
        <v>13891</v>
      </c>
      <c r="F20" s="549"/>
    </row>
    <row r="21" spans="1:6" ht="36" x14ac:dyDescent="0.2">
      <c r="A21" s="363">
        <f t="shared" si="0"/>
        <v>15</v>
      </c>
      <c r="B21" s="363">
        <f t="shared" si="1"/>
        <v>118</v>
      </c>
      <c r="C21" s="363">
        <v>17</v>
      </c>
      <c r="D21" s="360" t="s">
        <v>12</v>
      </c>
      <c r="E21" s="388" t="s">
        <v>13892</v>
      </c>
      <c r="F21" s="549"/>
    </row>
    <row r="22" spans="1:6" ht="36" x14ac:dyDescent="0.2">
      <c r="A22" s="363">
        <f t="shared" si="0"/>
        <v>16</v>
      </c>
      <c r="B22" s="363">
        <f t="shared" si="1"/>
        <v>135</v>
      </c>
      <c r="C22" s="363">
        <v>17</v>
      </c>
      <c r="D22" s="360" t="s">
        <v>12</v>
      </c>
      <c r="E22" s="388" t="s">
        <v>13893</v>
      </c>
      <c r="F22" s="549"/>
    </row>
    <row r="23" spans="1:6" ht="36" x14ac:dyDescent="0.2">
      <c r="A23" s="363">
        <f t="shared" si="0"/>
        <v>17</v>
      </c>
      <c r="B23" s="363">
        <f t="shared" si="1"/>
        <v>152</v>
      </c>
      <c r="C23" s="363">
        <v>17</v>
      </c>
      <c r="D23" s="360" t="s">
        <v>12</v>
      </c>
      <c r="E23" s="388" t="s">
        <v>13894</v>
      </c>
      <c r="F23" s="549"/>
    </row>
    <row r="24" spans="1:6" ht="36" x14ac:dyDescent="0.2">
      <c r="A24" s="363">
        <f t="shared" si="0"/>
        <v>18</v>
      </c>
      <c r="B24" s="363">
        <f t="shared" si="1"/>
        <v>169</v>
      </c>
      <c r="C24" s="363">
        <v>17</v>
      </c>
      <c r="D24" s="360" t="s">
        <v>12</v>
      </c>
      <c r="E24" s="388" t="s">
        <v>13895</v>
      </c>
      <c r="F24" s="549"/>
    </row>
    <row r="25" spans="1:6" ht="36" x14ac:dyDescent="0.2">
      <c r="A25" s="363">
        <f t="shared" si="0"/>
        <v>19</v>
      </c>
      <c r="B25" s="363">
        <f t="shared" si="1"/>
        <v>186</v>
      </c>
      <c r="C25" s="363">
        <v>17</v>
      </c>
      <c r="D25" s="360" t="s">
        <v>12</v>
      </c>
      <c r="E25" s="388" t="s">
        <v>13896</v>
      </c>
      <c r="F25" s="549"/>
    </row>
    <row r="26" spans="1:6" ht="36" x14ac:dyDescent="0.2">
      <c r="A26" s="363">
        <f t="shared" si="0"/>
        <v>20</v>
      </c>
      <c r="B26" s="363">
        <f t="shared" si="1"/>
        <v>203</v>
      </c>
      <c r="C26" s="363">
        <v>17</v>
      </c>
      <c r="D26" s="360" t="s">
        <v>12</v>
      </c>
      <c r="E26" s="388" t="s">
        <v>13897</v>
      </c>
      <c r="F26" s="549"/>
    </row>
    <row r="27" spans="1:6" ht="36" x14ac:dyDescent="0.2">
      <c r="A27" s="363">
        <f t="shared" si="0"/>
        <v>21</v>
      </c>
      <c r="B27" s="363">
        <f t="shared" si="1"/>
        <v>220</v>
      </c>
      <c r="C27" s="363">
        <v>17</v>
      </c>
      <c r="D27" s="360" t="s">
        <v>12</v>
      </c>
      <c r="E27" s="388" t="s">
        <v>13898</v>
      </c>
      <c r="F27" s="549"/>
    </row>
    <row r="28" spans="1:6" ht="36" x14ac:dyDescent="0.2">
      <c r="A28" s="363">
        <f t="shared" si="0"/>
        <v>22</v>
      </c>
      <c r="B28" s="363">
        <f t="shared" si="1"/>
        <v>237</v>
      </c>
      <c r="C28" s="363">
        <v>17</v>
      </c>
      <c r="D28" s="360" t="s">
        <v>12</v>
      </c>
      <c r="E28" s="388" t="s">
        <v>13899</v>
      </c>
      <c r="F28" s="549"/>
    </row>
    <row r="29" spans="1:6" ht="36" x14ac:dyDescent="0.2">
      <c r="A29" s="363">
        <f t="shared" si="0"/>
        <v>23</v>
      </c>
      <c r="B29" s="363">
        <f t="shared" si="1"/>
        <v>254</v>
      </c>
      <c r="C29" s="363">
        <v>17</v>
      </c>
      <c r="D29" s="360" t="s">
        <v>12</v>
      </c>
      <c r="E29" s="388" t="s">
        <v>13900</v>
      </c>
      <c r="F29" s="549"/>
    </row>
    <row r="30" spans="1:6" ht="36" x14ac:dyDescent="0.2">
      <c r="A30" s="363">
        <f t="shared" si="0"/>
        <v>24</v>
      </c>
      <c r="B30" s="363">
        <f t="shared" si="1"/>
        <v>271</v>
      </c>
      <c r="C30" s="363">
        <v>17</v>
      </c>
      <c r="D30" s="360" t="s">
        <v>12</v>
      </c>
      <c r="E30" s="388" t="s">
        <v>13901</v>
      </c>
      <c r="F30" s="549"/>
    </row>
    <row r="31" spans="1:6" ht="36" x14ac:dyDescent="0.2">
      <c r="A31" s="363">
        <f t="shared" si="0"/>
        <v>25</v>
      </c>
      <c r="B31" s="363">
        <f t="shared" si="1"/>
        <v>288</v>
      </c>
      <c r="C31" s="363">
        <v>17</v>
      </c>
      <c r="D31" s="360" t="s">
        <v>12</v>
      </c>
      <c r="E31" s="388" t="s">
        <v>13902</v>
      </c>
      <c r="F31" s="549"/>
    </row>
    <row r="32" spans="1:6" ht="36" x14ac:dyDescent="0.2">
      <c r="A32" s="363">
        <f t="shared" si="0"/>
        <v>26</v>
      </c>
      <c r="B32" s="363">
        <f t="shared" si="1"/>
        <v>305</v>
      </c>
      <c r="C32" s="363">
        <v>17</v>
      </c>
      <c r="D32" s="360" t="s">
        <v>12</v>
      </c>
      <c r="E32" s="388" t="s">
        <v>13903</v>
      </c>
      <c r="F32" s="549"/>
    </row>
    <row r="33" spans="1:6" ht="36" x14ac:dyDescent="0.2">
      <c r="A33" s="363">
        <f t="shared" si="0"/>
        <v>27</v>
      </c>
      <c r="B33" s="363">
        <f t="shared" si="1"/>
        <v>322</v>
      </c>
      <c r="C33" s="363">
        <v>17</v>
      </c>
      <c r="D33" s="360" t="s">
        <v>12</v>
      </c>
      <c r="E33" s="388" t="s">
        <v>13904</v>
      </c>
      <c r="F33" s="549"/>
    </row>
    <row r="34" spans="1:6" ht="36" x14ac:dyDescent="0.2">
      <c r="A34" s="363">
        <f t="shared" si="0"/>
        <v>28</v>
      </c>
      <c r="B34" s="363">
        <f t="shared" si="1"/>
        <v>339</v>
      </c>
      <c r="C34" s="363">
        <v>17</v>
      </c>
      <c r="D34" s="360" t="s">
        <v>12</v>
      </c>
      <c r="E34" s="388" t="s">
        <v>13905</v>
      </c>
      <c r="F34" s="549"/>
    </row>
    <row r="35" spans="1:6" ht="36" x14ac:dyDescent="0.2">
      <c r="A35" s="363">
        <f t="shared" si="0"/>
        <v>29</v>
      </c>
      <c r="B35" s="363">
        <f t="shared" si="1"/>
        <v>356</v>
      </c>
      <c r="C35" s="363">
        <v>17</v>
      </c>
      <c r="D35" s="360" t="s">
        <v>12</v>
      </c>
      <c r="E35" s="388" t="s">
        <v>13906</v>
      </c>
      <c r="F35" s="549"/>
    </row>
    <row r="36" spans="1:6" ht="36" x14ac:dyDescent="0.2">
      <c r="A36" s="363">
        <f t="shared" si="0"/>
        <v>30</v>
      </c>
      <c r="B36" s="363">
        <f t="shared" si="1"/>
        <v>373</v>
      </c>
      <c r="C36" s="363">
        <v>17</v>
      </c>
      <c r="D36" s="360" t="s">
        <v>12</v>
      </c>
      <c r="E36" s="388" t="s">
        <v>13907</v>
      </c>
      <c r="F36" s="549"/>
    </row>
    <row r="37" spans="1:6" ht="36" x14ac:dyDescent="0.2">
      <c r="A37" s="363">
        <f t="shared" si="0"/>
        <v>31</v>
      </c>
      <c r="B37" s="363">
        <f t="shared" si="1"/>
        <v>390</v>
      </c>
      <c r="C37" s="363">
        <v>17</v>
      </c>
      <c r="D37" s="360" t="s">
        <v>12</v>
      </c>
      <c r="E37" s="388" t="s">
        <v>13908</v>
      </c>
      <c r="F37" s="549"/>
    </row>
    <row r="38" spans="1:6" ht="36" x14ac:dyDescent="0.2">
      <c r="A38" s="363">
        <f t="shared" si="0"/>
        <v>32</v>
      </c>
      <c r="B38" s="363">
        <f t="shared" si="1"/>
        <v>407</v>
      </c>
      <c r="C38" s="363">
        <v>17</v>
      </c>
      <c r="D38" s="360" t="s">
        <v>12</v>
      </c>
      <c r="E38" s="388" t="s">
        <v>13909</v>
      </c>
      <c r="F38" s="549"/>
    </row>
    <row r="39" spans="1:6" ht="48" x14ac:dyDescent="0.2">
      <c r="A39" s="363">
        <f t="shared" si="0"/>
        <v>33</v>
      </c>
      <c r="B39" s="363">
        <f t="shared" si="1"/>
        <v>424</v>
      </c>
      <c r="C39" s="687">
        <v>17</v>
      </c>
      <c r="D39" s="688" t="s">
        <v>12</v>
      </c>
      <c r="E39" s="421" t="s">
        <v>14659</v>
      </c>
      <c r="F39" s="689"/>
    </row>
    <row r="40" spans="1:6" ht="48" x14ac:dyDescent="0.2">
      <c r="A40" s="363">
        <f t="shared" si="0"/>
        <v>34</v>
      </c>
      <c r="B40" s="363">
        <f t="shared" si="1"/>
        <v>441</v>
      </c>
      <c r="C40" s="687">
        <v>17</v>
      </c>
      <c r="D40" s="688" t="s">
        <v>12</v>
      </c>
      <c r="E40" s="386" t="s">
        <v>14660</v>
      </c>
      <c r="F40" s="689"/>
    </row>
    <row r="41" spans="1:6" ht="48" x14ac:dyDescent="0.2">
      <c r="A41" s="363">
        <f t="shared" si="0"/>
        <v>35</v>
      </c>
      <c r="B41" s="363">
        <f t="shared" si="1"/>
        <v>458</v>
      </c>
      <c r="C41" s="687">
        <v>17</v>
      </c>
      <c r="D41" s="688" t="s">
        <v>12</v>
      </c>
      <c r="E41" s="421" t="s">
        <v>14661</v>
      </c>
      <c r="F41" s="689"/>
    </row>
    <row r="42" spans="1:6" ht="36" x14ac:dyDescent="0.2">
      <c r="A42" s="363">
        <f t="shared" si="0"/>
        <v>36</v>
      </c>
      <c r="B42" s="363">
        <f t="shared" si="1"/>
        <v>475</v>
      </c>
      <c r="C42" s="687">
        <v>17</v>
      </c>
      <c r="D42" s="688" t="s">
        <v>12</v>
      </c>
      <c r="E42" s="581" t="s">
        <v>8136</v>
      </c>
      <c r="F42" s="652"/>
    </row>
    <row r="43" spans="1:6" ht="36" x14ac:dyDescent="0.2">
      <c r="A43" s="363">
        <f t="shared" si="0"/>
        <v>37</v>
      </c>
      <c r="B43" s="363">
        <f t="shared" si="1"/>
        <v>492</v>
      </c>
      <c r="C43" s="687">
        <v>17</v>
      </c>
      <c r="D43" s="688" t="s">
        <v>12</v>
      </c>
      <c r="E43" s="581" t="s">
        <v>8137</v>
      </c>
      <c r="F43" s="652"/>
    </row>
    <row r="44" spans="1:6" ht="48" x14ac:dyDescent="0.2">
      <c r="A44" s="363">
        <f t="shared" si="0"/>
        <v>38</v>
      </c>
      <c r="B44" s="363">
        <f t="shared" si="1"/>
        <v>509</v>
      </c>
      <c r="C44" s="687">
        <v>17</v>
      </c>
      <c r="D44" s="688" t="s">
        <v>12</v>
      </c>
      <c r="E44" s="581" t="s">
        <v>8138</v>
      </c>
      <c r="F44" s="652"/>
    </row>
    <row r="45" spans="1:6" ht="36" x14ac:dyDescent="0.2">
      <c r="A45" s="363">
        <f t="shared" si="0"/>
        <v>39</v>
      </c>
      <c r="B45" s="363">
        <f t="shared" si="1"/>
        <v>526</v>
      </c>
      <c r="C45" s="687">
        <v>17</v>
      </c>
      <c r="D45" s="688" t="s">
        <v>12</v>
      </c>
      <c r="E45" s="581" t="s">
        <v>8139</v>
      </c>
      <c r="F45" s="652"/>
    </row>
    <row r="46" spans="1:6" ht="36" x14ac:dyDescent="0.2">
      <c r="A46" s="363">
        <f t="shared" si="0"/>
        <v>40</v>
      </c>
      <c r="B46" s="363">
        <f t="shared" si="1"/>
        <v>543</v>
      </c>
      <c r="C46" s="687">
        <v>17</v>
      </c>
      <c r="D46" s="688" t="s">
        <v>12</v>
      </c>
      <c r="E46" s="548" t="s">
        <v>8140</v>
      </c>
      <c r="F46" s="652"/>
    </row>
    <row r="47" spans="1:6" ht="36" x14ac:dyDescent="0.2">
      <c r="A47" s="363">
        <f t="shared" si="0"/>
        <v>41</v>
      </c>
      <c r="B47" s="363">
        <f t="shared" si="1"/>
        <v>560</v>
      </c>
      <c r="C47" s="687">
        <v>17</v>
      </c>
      <c r="D47" s="688" t="s">
        <v>12</v>
      </c>
      <c r="E47" s="581" t="s">
        <v>8141</v>
      </c>
      <c r="F47" s="652"/>
    </row>
    <row r="48" spans="1:6" ht="36" x14ac:dyDescent="0.2">
      <c r="A48" s="363">
        <f t="shared" si="0"/>
        <v>42</v>
      </c>
      <c r="B48" s="363">
        <f t="shared" si="1"/>
        <v>577</v>
      </c>
      <c r="C48" s="690">
        <v>17</v>
      </c>
      <c r="D48" s="691" t="s">
        <v>12</v>
      </c>
      <c r="E48" s="481" t="s">
        <v>8144</v>
      </c>
      <c r="F48" s="9"/>
    </row>
    <row r="49" spans="1:6" ht="36" x14ac:dyDescent="0.2">
      <c r="A49" s="363">
        <f t="shared" si="0"/>
        <v>43</v>
      </c>
      <c r="B49" s="363">
        <f t="shared" si="1"/>
        <v>594</v>
      </c>
      <c r="C49" s="447">
        <v>17</v>
      </c>
      <c r="D49" s="448" t="s">
        <v>12</v>
      </c>
      <c r="E49" s="481" t="s">
        <v>8145</v>
      </c>
      <c r="F49" s="9"/>
    </row>
    <row r="50" spans="1:6" ht="36" x14ac:dyDescent="0.2">
      <c r="A50" s="363">
        <f t="shared" si="0"/>
        <v>44</v>
      </c>
      <c r="B50" s="363">
        <f t="shared" si="1"/>
        <v>611</v>
      </c>
      <c r="C50" s="447">
        <v>17</v>
      </c>
      <c r="D50" s="448" t="s">
        <v>12</v>
      </c>
      <c r="E50" s="481" t="s">
        <v>8146</v>
      </c>
      <c r="F50" s="9"/>
    </row>
    <row r="51" spans="1:6" ht="36" x14ac:dyDescent="0.2">
      <c r="A51" s="363">
        <f t="shared" si="0"/>
        <v>45</v>
      </c>
      <c r="B51" s="363">
        <f t="shared" si="1"/>
        <v>628</v>
      </c>
      <c r="C51" s="447">
        <v>17</v>
      </c>
      <c r="D51" s="448" t="s">
        <v>12</v>
      </c>
      <c r="E51" s="481" t="s">
        <v>8147</v>
      </c>
      <c r="F51" s="9"/>
    </row>
    <row r="52" spans="1:6" ht="36" x14ac:dyDescent="0.2">
      <c r="A52" s="363">
        <f t="shared" si="0"/>
        <v>46</v>
      </c>
      <c r="B52" s="363">
        <f t="shared" si="1"/>
        <v>645</v>
      </c>
      <c r="C52" s="447">
        <v>17</v>
      </c>
      <c r="D52" s="448" t="s">
        <v>12</v>
      </c>
      <c r="E52" s="24" t="s">
        <v>8148</v>
      </c>
      <c r="F52" s="9"/>
    </row>
    <row r="53" spans="1:6" ht="36" x14ac:dyDescent="0.2">
      <c r="A53" s="363">
        <f t="shared" si="0"/>
        <v>47</v>
      </c>
      <c r="B53" s="363">
        <f t="shared" si="1"/>
        <v>662</v>
      </c>
      <c r="C53" s="447">
        <v>17</v>
      </c>
      <c r="D53" s="448" t="s">
        <v>12</v>
      </c>
      <c r="E53" s="481" t="s">
        <v>8149</v>
      </c>
      <c r="F53" s="9"/>
    </row>
    <row r="54" spans="1:6" ht="36" x14ac:dyDescent="0.2">
      <c r="A54" s="363">
        <f t="shared" si="0"/>
        <v>48</v>
      </c>
      <c r="B54" s="363">
        <f t="shared" si="1"/>
        <v>679</v>
      </c>
      <c r="C54" s="447">
        <v>17</v>
      </c>
      <c r="D54" s="448" t="s">
        <v>12</v>
      </c>
      <c r="E54" s="481" t="s">
        <v>8150</v>
      </c>
      <c r="F54" s="9"/>
    </row>
    <row r="55" spans="1:6" ht="36" x14ac:dyDescent="0.2">
      <c r="A55" s="363">
        <f t="shared" si="0"/>
        <v>49</v>
      </c>
      <c r="B55" s="363">
        <f t="shared" si="1"/>
        <v>696</v>
      </c>
      <c r="C55" s="447">
        <v>17</v>
      </c>
      <c r="D55" s="448" t="s">
        <v>12</v>
      </c>
      <c r="E55" s="481" t="s">
        <v>8151</v>
      </c>
      <c r="F55" s="9"/>
    </row>
    <row r="56" spans="1:6" ht="36" x14ac:dyDescent="0.2">
      <c r="A56" s="363">
        <f t="shared" si="0"/>
        <v>50</v>
      </c>
      <c r="B56" s="363">
        <f t="shared" si="1"/>
        <v>713</v>
      </c>
      <c r="C56" s="447">
        <v>17</v>
      </c>
      <c r="D56" s="448" t="s">
        <v>12</v>
      </c>
      <c r="E56" s="481" t="s">
        <v>8152</v>
      </c>
      <c r="F56" s="9"/>
    </row>
    <row r="57" spans="1:6" ht="36" x14ac:dyDescent="0.2">
      <c r="A57" s="363">
        <f t="shared" si="0"/>
        <v>51</v>
      </c>
      <c r="B57" s="363">
        <f t="shared" si="1"/>
        <v>730</v>
      </c>
      <c r="C57" s="447">
        <v>17</v>
      </c>
      <c r="D57" s="448" t="s">
        <v>12</v>
      </c>
      <c r="E57" s="480" t="s">
        <v>10991</v>
      </c>
      <c r="F57" s="9"/>
    </row>
    <row r="58" spans="1:6" ht="36" x14ac:dyDescent="0.2">
      <c r="A58" s="363">
        <f t="shared" si="0"/>
        <v>52</v>
      </c>
      <c r="B58" s="363">
        <f t="shared" si="1"/>
        <v>747</v>
      </c>
      <c r="C58" s="447">
        <v>17</v>
      </c>
      <c r="D58" s="448" t="s">
        <v>12</v>
      </c>
      <c r="E58" s="479" t="s">
        <v>10992</v>
      </c>
      <c r="F58" s="9"/>
    </row>
    <row r="59" spans="1:6" ht="36" x14ac:dyDescent="0.2">
      <c r="A59" s="363">
        <f t="shared" si="0"/>
        <v>53</v>
      </c>
      <c r="B59" s="363">
        <f t="shared" si="1"/>
        <v>764</v>
      </c>
      <c r="C59" s="447">
        <v>17</v>
      </c>
      <c r="D59" s="448" t="s">
        <v>12</v>
      </c>
      <c r="E59" s="480" t="s">
        <v>10993</v>
      </c>
      <c r="F59" s="9"/>
    </row>
    <row r="60" spans="1:6" ht="36" x14ac:dyDescent="0.2">
      <c r="A60" s="363">
        <f t="shared" si="0"/>
        <v>54</v>
      </c>
      <c r="B60" s="363">
        <f t="shared" si="1"/>
        <v>781</v>
      </c>
      <c r="C60" s="447">
        <v>17</v>
      </c>
      <c r="D60" s="448" t="s">
        <v>12</v>
      </c>
      <c r="E60" s="422" t="s">
        <v>13917</v>
      </c>
      <c r="F60" s="9"/>
    </row>
    <row r="61" spans="1:6" ht="36" x14ac:dyDescent="0.2">
      <c r="A61" s="363">
        <f t="shared" si="0"/>
        <v>55</v>
      </c>
      <c r="B61" s="363">
        <f t="shared" si="1"/>
        <v>798</v>
      </c>
      <c r="C61" s="447">
        <v>17</v>
      </c>
      <c r="D61" s="448" t="s">
        <v>12</v>
      </c>
      <c r="E61" s="388" t="s">
        <v>13918</v>
      </c>
      <c r="F61" s="9"/>
    </row>
    <row r="62" spans="1:6" ht="36" x14ac:dyDescent="0.2">
      <c r="A62" s="363">
        <f t="shared" si="0"/>
        <v>56</v>
      </c>
      <c r="B62" s="363">
        <f t="shared" si="1"/>
        <v>815</v>
      </c>
      <c r="C62" s="447">
        <v>17</v>
      </c>
      <c r="D62" s="448" t="s">
        <v>12</v>
      </c>
      <c r="E62" s="422" t="s">
        <v>13919</v>
      </c>
      <c r="F62" s="9"/>
    </row>
    <row r="63" spans="1:6" ht="36" x14ac:dyDescent="0.2">
      <c r="A63" s="363">
        <f t="shared" si="0"/>
        <v>57</v>
      </c>
      <c r="B63" s="363">
        <f t="shared" si="1"/>
        <v>832</v>
      </c>
      <c r="C63" s="25">
        <v>17</v>
      </c>
      <c r="D63" s="27" t="s">
        <v>12</v>
      </c>
      <c r="E63" s="422" t="s">
        <v>13920</v>
      </c>
      <c r="F63" s="462"/>
    </row>
    <row r="64" spans="1:6" ht="36" x14ac:dyDescent="0.2">
      <c r="A64" s="363">
        <f t="shared" si="0"/>
        <v>58</v>
      </c>
      <c r="B64" s="363">
        <f t="shared" si="1"/>
        <v>849</v>
      </c>
      <c r="C64" s="25">
        <v>17</v>
      </c>
      <c r="D64" s="27" t="s">
        <v>12</v>
      </c>
      <c r="E64" s="388" t="s">
        <v>13921</v>
      </c>
      <c r="F64" s="462"/>
    </row>
    <row r="65" spans="1:6" ht="36" x14ac:dyDescent="0.2">
      <c r="A65" s="363">
        <f t="shared" si="0"/>
        <v>59</v>
      </c>
      <c r="B65" s="363">
        <f t="shared" si="1"/>
        <v>866</v>
      </c>
      <c r="C65" s="25">
        <v>17</v>
      </c>
      <c r="D65" s="27" t="s">
        <v>12</v>
      </c>
      <c r="E65" s="422" t="s">
        <v>13922</v>
      </c>
      <c r="F65" s="462"/>
    </row>
    <row r="66" spans="1:6" ht="36" x14ac:dyDescent="0.2">
      <c r="A66" s="363">
        <f t="shared" si="0"/>
        <v>60</v>
      </c>
      <c r="B66" s="363">
        <f t="shared" si="1"/>
        <v>883</v>
      </c>
      <c r="C66" s="363">
        <v>17</v>
      </c>
      <c r="D66" s="360" t="s">
        <v>12</v>
      </c>
      <c r="E66" s="422" t="s">
        <v>13910</v>
      </c>
      <c r="F66" s="400"/>
    </row>
    <row r="67" spans="1:6" ht="36" x14ac:dyDescent="0.2">
      <c r="A67" s="363">
        <f t="shared" si="0"/>
        <v>61</v>
      </c>
      <c r="B67" s="363">
        <f t="shared" si="1"/>
        <v>900</v>
      </c>
      <c r="C67" s="363">
        <v>17</v>
      </c>
      <c r="D67" s="360" t="s">
        <v>12</v>
      </c>
      <c r="E67" s="388" t="s">
        <v>13911</v>
      </c>
      <c r="F67" s="400"/>
    </row>
    <row r="68" spans="1:6" ht="36" x14ac:dyDescent="0.2">
      <c r="A68" s="363">
        <f t="shared" si="0"/>
        <v>62</v>
      </c>
      <c r="B68" s="363">
        <f t="shared" si="1"/>
        <v>917</v>
      </c>
      <c r="C68" s="363">
        <v>17</v>
      </c>
      <c r="D68" s="360" t="s">
        <v>12</v>
      </c>
      <c r="E68" s="422" t="s">
        <v>13912</v>
      </c>
      <c r="F68" s="400"/>
    </row>
    <row r="69" spans="1:6" ht="36" x14ac:dyDescent="0.2">
      <c r="A69" s="363">
        <f t="shared" si="0"/>
        <v>63</v>
      </c>
      <c r="B69" s="363">
        <f t="shared" si="1"/>
        <v>934</v>
      </c>
      <c r="C69" s="447">
        <v>17</v>
      </c>
      <c r="D69" s="448" t="s">
        <v>12</v>
      </c>
      <c r="E69" s="481" t="s">
        <v>8153</v>
      </c>
      <c r="F69" s="9"/>
    </row>
    <row r="70" spans="1:6" ht="36" x14ac:dyDescent="0.2">
      <c r="A70" s="363">
        <f t="shared" si="0"/>
        <v>64</v>
      </c>
      <c r="B70" s="363">
        <f t="shared" si="1"/>
        <v>951</v>
      </c>
      <c r="C70" s="447">
        <v>17</v>
      </c>
      <c r="D70" s="448" t="s">
        <v>12</v>
      </c>
      <c r="E70" s="481" t="s">
        <v>8154</v>
      </c>
      <c r="F70" s="9"/>
    </row>
    <row r="71" spans="1:6" ht="24" x14ac:dyDescent="0.2">
      <c r="A71" s="363">
        <f t="shared" si="0"/>
        <v>65</v>
      </c>
      <c r="B71" s="363">
        <f t="shared" si="1"/>
        <v>968</v>
      </c>
      <c r="C71" s="537">
        <v>17</v>
      </c>
      <c r="D71" s="508" t="s">
        <v>12</v>
      </c>
      <c r="E71" s="660" t="s">
        <v>8155</v>
      </c>
      <c r="F71" s="9"/>
    </row>
    <row r="72" spans="1:6" ht="36" x14ac:dyDescent="0.2">
      <c r="A72" s="363">
        <f t="shared" ref="A72:A125" si="2">+A71+1</f>
        <v>66</v>
      </c>
      <c r="B72" s="363">
        <f t="shared" si="1"/>
        <v>985</v>
      </c>
      <c r="C72" s="537">
        <v>17</v>
      </c>
      <c r="D72" s="508" t="s">
        <v>8156</v>
      </c>
      <c r="E72" s="563" t="s">
        <v>8157</v>
      </c>
      <c r="F72" s="9"/>
    </row>
    <row r="73" spans="1:6" ht="36" x14ac:dyDescent="0.2">
      <c r="A73" s="364">
        <f t="shared" si="2"/>
        <v>67</v>
      </c>
      <c r="B73" s="364">
        <f t="shared" si="1"/>
        <v>1002</v>
      </c>
      <c r="C73" s="746">
        <v>17</v>
      </c>
      <c r="D73" s="747" t="s">
        <v>12</v>
      </c>
      <c r="E73" s="715" t="s">
        <v>8158</v>
      </c>
      <c r="F73" s="437"/>
    </row>
    <row r="74" spans="1:6" s="336" customFormat="1" ht="36" x14ac:dyDescent="0.2">
      <c r="A74" s="363">
        <f t="shared" si="2"/>
        <v>68</v>
      </c>
      <c r="B74" s="363">
        <f t="shared" si="1"/>
        <v>1019</v>
      </c>
      <c r="C74" s="537">
        <v>17</v>
      </c>
      <c r="D74" s="508" t="s">
        <v>12</v>
      </c>
      <c r="E74" s="660" t="s">
        <v>8159</v>
      </c>
      <c r="F74" s="9"/>
    </row>
    <row r="75" spans="1:6" s="336" customFormat="1" ht="36" x14ac:dyDescent="0.2">
      <c r="A75" s="363">
        <f t="shared" si="2"/>
        <v>69</v>
      </c>
      <c r="B75" s="363">
        <f t="shared" si="1"/>
        <v>1036</v>
      </c>
      <c r="C75" s="537">
        <v>17</v>
      </c>
      <c r="D75" s="508" t="s">
        <v>12</v>
      </c>
      <c r="E75" s="660" t="s">
        <v>8160</v>
      </c>
      <c r="F75" s="9"/>
    </row>
    <row r="76" spans="1:6" s="336" customFormat="1" ht="36" x14ac:dyDescent="0.2">
      <c r="A76" s="363">
        <f t="shared" si="2"/>
        <v>70</v>
      </c>
      <c r="B76" s="363">
        <f t="shared" ref="B76:B125" si="3">C75+B75</f>
        <v>1053</v>
      </c>
      <c r="C76" s="537">
        <v>17</v>
      </c>
      <c r="D76" s="508" t="s">
        <v>12</v>
      </c>
      <c r="E76" s="660" t="s">
        <v>8161</v>
      </c>
      <c r="F76" s="9"/>
    </row>
    <row r="77" spans="1:6" ht="36" x14ac:dyDescent="0.2">
      <c r="A77" s="748">
        <f t="shared" si="2"/>
        <v>71</v>
      </c>
      <c r="B77" s="748">
        <f t="shared" si="3"/>
        <v>1070</v>
      </c>
      <c r="C77" s="749">
        <v>17</v>
      </c>
      <c r="D77" s="750" t="s">
        <v>12</v>
      </c>
      <c r="E77" s="751" t="s">
        <v>8162</v>
      </c>
      <c r="F77" s="451"/>
    </row>
    <row r="78" spans="1:6" ht="36" x14ac:dyDescent="0.2">
      <c r="A78" s="363">
        <f t="shared" si="2"/>
        <v>72</v>
      </c>
      <c r="B78" s="363">
        <f t="shared" si="3"/>
        <v>1087</v>
      </c>
      <c r="C78" s="537">
        <v>17</v>
      </c>
      <c r="D78" s="508" t="s">
        <v>12</v>
      </c>
      <c r="E78" s="660" t="s">
        <v>8163</v>
      </c>
      <c r="F78" s="9"/>
    </row>
    <row r="79" spans="1:6" ht="36" x14ac:dyDescent="0.2">
      <c r="A79" s="363">
        <f t="shared" si="2"/>
        <v>73</v>
      </c>
      <c r="B79" s="363">
        <f t="shared" si="3"/>
        <v>1104</v>
      </c>
      <c r="C79" s="537">
        <v>17</v>
      </c>
      <c r="D79" s="508" t="s">
        <v>12</v>
      </c>
      <c r="E79" s="23" t="s">
        <v>8164</v>
      </c>
      <c r="F79" s="9"/>
    </row>
    <row r="80" spans="1:6" ht="36" x14ac:dyDescent="0.2">
      <c r="A80" s="363">
        <f t="shared" si="2"/>
        <v>74</v>
      </c>
      <c r="B80" s="363">
        <f t="shared" si="3"/>
        <v>1121</v>
      </c>
      <c r="C80" s="537">
        <v>17</v>
      </c>
      <c r="D80" s="508" t="s">
        <v>12</v>
      </c>
      <c r="E80" s="660" t="s">
        <v>8165</v>
      </c>
      <c r="F80" s="9"/>
    </row>
    <row r="81" spans="1:6" ht="36" x14ac:dyDescent="0.2">
      <c r="A81" s="363">
        <f t="shared" si="2"/>
        <v>75</v>
      </c>
      <c r="B81" s="363">
        <f t="shared" si="3"/>
        <v>1138</v>
      </c>
      <c r="C81" s="537">
        <v>17</v>
      </c>
      <c r="D81" s="508" t="s">
        <v>12</v>
      </c>
      <c r="E81" s="660" t="s">
        <v>8166</v>
      </c>
      <c r="F81" s="9"/>
    </row>
    <row r="82" spans="1:6" ht="36" x14ac:dyDescent="0.2">
      <c r="A82" s="363">
        <f t="shared" si="2"/>
        <v>76</v>
      </c>
      <c r="B82" s="363">
        <f t="shared" si="3"/>
        <v>1155</v>
      </c>
      <c r="C82" s="537">
        <v>17</v>
      </c>
      <c r="D82" s="508" t="s">
        <v>12</v>
      </c>
      <c r="E82" s="660" t="s">
        <v>8167</v>
      </c>
      <c r="F82" s="9"/>
    </row>
    <row r="83" spans="1:6" ht="36" x14ac:dyDescent="0.2">
      <c r="A83" s="363">
        <f t="shared" si="2"/>
        <v>77</v>
      </c>
      <c r="B83" s="363">
        <f t="shared" si="3"/>
        <v>1172</v>
      </c>
      <c r="C83" s="537">
        <v>17</v>
      </c>
      <c r="D83" s="508" t="s">
        <v>12</v>
      </c>
      <c r="E83" s="660" t="s">
        <v>8168</v>
      </c>
      <c r="F83" s="9"/>
    </row>
    <row r="84" spans="1:6" ht="36" x14ac:dyDescent="0.2">
      <c r="A84" s="363">
        <f t="shared" si="2"/>
        <v>78</v>
      </c>
      <c r="B84" s="363">
        <f t="shared" si="3"/>
        <v>1189</v>
      </c>
      <c r="C84" s="537">
        <v>17</v>
      </c>
      <c r="D84" s="508" t="s">
        <v>12</v>
      </c>
      <c r="E84" s="660" t="s">
        <v>8169</v>
      </c>
      <c r="F84" s="9"/>
    </row>
    <row r="85" spans="1:6" ht="36" x14ac:dyDescent="0.2">
      <c r="A85" s="363">
        <f t="shared" si="2"/>
        <v>79</v>
      </c>
      <c r="B85" s="363">
        <f t="shared" si="3"/>
        <v>1206</v>
      </c>
      <c r="C85" s="537">
        <v>17</v>
      </c>
      <c r="D85" s="508" t="s">
        <v>12</v>
      </c>
      <c r="E85" s="23" t="s">
        <v>8170</v>
      </c>
      <c r="F85" s="9"/>
    </row>
    <row r="86" spans="1:6" ht="36" x14ac:dyDescent="0.2">
      <c r="A86" s="363">
        <f t="shared" si="2"/>
        <v>80</v>
      </c>
      <c r="B86" s="363">
        <f t="shared" si="3"/>
        <v>1223</v>
      </c>
      <c r="C86" s="537">
        <v>17</v>
      </c>
      <c r="D86" s="508" t="s">
        <v>12</v>
      </c>
      <c r="E86" s="23" t="s">
        <v>8171</v>
      </c>
      <c r="F86" s="9"/>
    </row>
    <row r="87" spans="1:6" ht="36" x14ac:dyDescent="0.2">
      <c r="A87" s="363">
        <f t="shared" si="2"/>
        <v>81</v>
      </c>
      <c r="B87" s="363">
        <f t="shared" si="3"/>
        <v>1240</v>
      </c>
      <c r="C87" s="537">
        <v>17</v>
      </c>
      <c r="D87" s="508" t="s">
        <v>12</v>
      </c>
      <c r="E87" s="23" t="s">
        <v>8172</v>
      </c>
      <c r="F87" s="9"/>
    </row>
    <row r="88" spans="1:6" ht="36" x14ac:dyDescent="0.2">
      <c r="A88" s="363">
        <f t="shared" si="2"/>
        <v>82</v>
      </c>
      <c r="B88" s="363">
        <f t="shared" si="3"/>
        <v>1257</v>
      </c>
      <c r="C88" s="537">
        <v>17</v>
      </c>
      <c r="D88" s="508" t="s">
        <v>12</v>
      </c>
      <c r="E88" s="23" t="s">
        <v>8173</v>
      </c>
      <c r="F88" s="9"/>
    </row>
    <row r="89" spans="1:6" ht="36" x14ac:dyDescent="0.2">
      <c r="A89" s="363">
        <f t="shared" si="2"/>
        <v>83</v>
      </c>
      <c r="B89" s="363">
        <f t="shared" si="3"/>
        <v>1274</v>
      </c>
      <c r="C89" s="537">
        <v>17</v>
      </c>
      <c r="D89" s="508" t="s">
        <v>12</v>
      </c>
      <c r="E89" s="23" t="s">
        <v>8174</v>
      </c>
      <c r="F89" s="9"/>
    </row>
    <row r="90" spans="1:6" ht="36" x14ac:dyDescent="0.2">
      <c r="A90" s="363">
        <f t="shared" si="2"/>
        <v>84</v>
      </c>
      <c r="B90" s="363">
        <f t="shared" si="3"/>
        <v>1291</v>
      </c>
      <c r="C90" s="537">
        <v>17</v>
      </c>
      <c r="D90" s="508" t="s">
        <v>12</v>
      </c>
      <c r="E90" s="23" t="s">
        <v>8175</v>
      </c>
      <c r="F90" s="9"/>
    </row>
    <row r="91" spans="1:6" ht="36" x14ac:dyDescent="0.2">
      <c r="A91" s="363">
        <f t="shared" si="2"/>
        <v>85</v>
      </c>
      <c r="B91" s="363">
        <f t="shared" si="3"/>
        <v>1308</v>
      </c>
      <c r="C91" s="537">
        <v>17</v>
      </c>
      <c r="D91" s="508" t="s">
        <v>12</v>
      </c>
      <c r="E91" s="23" t="s">
        <v>8176</v>
      </c>
      <c r="F91" s="9"/>
    </row>
    <row r="92" spans="1:6" ht="36" x14ac:dyDescent="0.2">
      <c r="A92" s="363">
        <f t="shared" si="2"/>
        <v>86</v>
      </c>
      <c r="B92" s="363">
        <f t="shared" si="3"/>
        <v>1325</v>
      </c>
      <c r="C92" s="537">
        <v>17</v>
      </c>
      <c r="D92" s="508" t="s">
        <v>12</v>
      </c>
      <c r="E92" s="23" t="s">
        <v>8177</v>
      </c>
      <c r="F92" s="9"/>
    </row>
    <row r="93" spans="1:6" ht="36" x14ac:dyDescent="0.2">
      <c r="A93" s="363">
        <f t="shared" si="2"/>
        <v>87</v>
      </c>
      <c r="B93" s="363">
        <f t="shared" si="3"/>
        <v>1342</v>
      </c>
      <c r="C93" s="537">
        <v>17</v>
      </c>
      <c r="D93" s="508" t="s">
        <v>12</v>
      </c>
      <c r="E93" s="23" t="s">
        <v>8178</v>
      </c>
      <c r="F93" s="9"/>
    </row>
    <row r="94" spans="1:6" ht="36" x14ac:dyDescent="0.2">
      <c r="A94" s="363">
        <f t="shared" si="2"/>
        <v>88</v>
      </c>
      <c r="B94" s="363">
        <f t="shared" si="3"/>
        <v>1359</v>
      </c>
      <c r="C94" s="537">
        <v>17</v>
      </c>
      <c r="D94" s="692" t="s">
        <v>12</v>
      </c>
      <c r="E94" s="23" t="s">
        <v>8179</v>
      </c>
      <c r="F94" s="9"/>
    </row>
    <row r="95" spans="1:6" ht="36" x14ac:dyDescent="0.2">
      <c r="A95" s="363">
        <f t="shared" si="2"/>
        <v>89</v>
      </c>
      <c r="B95" s="363">
        <f t="shared" si="3"/>
        <v>1376</v>
      </c>
      <c r="C95" s="537">
        <v>17</v>
      </c>
      <c r="D95" s="692" t="s">
        <v>12</v>
      </c>
      <c r="E95" s="23" t="s">
        <v>8180</v>
      </c>
      <c r="F95" s="9"/>
    </row>
    <row r="96" spans="1:6" ht="36" x14ac:dyDescent="0.2">
      <c r="A96" s="363">
        <f t="shared" si="2"/>
        <v>90</v>
      </c>
      <c r="B96" s="363">
        <f t="shared" si="3"/>
        <v>1393</v>
      </c>
      <c r="C96" s="537">
        <v>17</v>
      </c>
      <c r="D96" s="692" t="s">
        <v>12</v>
      </c>
      <c r="E96" s="23" t="s">
        <v>8181</v>
      </c>
      <c r="F96" s="9"/>
    </row>
    <row r="97" spans="1:6" ht="36" x14ac:dyDescent="0.2">
      <c r="A97" s="363">
        <f t="shared" si="2"/>
        <v>91</v>
      </c>
      <c r="B97" s="363">
        <f t="shared" si="3"/>
        <v>1410</v>
      </c>
      <c r="C97" s="537">
        <v>17</v>
      </c>
      <c r="D97" s="692" t="s">
        <v>12</v>
      </c>
      <c r="E97" s="23" t="s">
        <v>8182</v>
      </c>
      <c r="F97" s="9"/>
    </row>
    <row r="98" spans="1:6" ht="36" x14ac:dyDescent="0.2">
      <c r="A98" s="363">
        <f t="shared" si="2"/>
        <v>92</v>
      </c>
      <c r="B98" s="363">
        <f t="shared" si="3"/>
        <v>1427</v>
      </c>
      <c r="C98" s="537">
        <v>17</v>
      </c>
      <c r="D98" s="692" t="s">
        <v>12</v>
      </c>
      <c r="E98" s="660" t="s">
        <v>8183</v>
      </c>
      <c r="F98" s="9"/>
    </row>
    <row r="99" spans="1:6" ht="36" x14ac:dyDescent="0.2">
      <c r="A99" s="363">
        <f t="shared" si="2"/>
        <v>93</v>
      </c>
      <c r="B99" s="363">
        <f t="shared" si="3"/>
        <v>1444</v>
      </c>
      <c r="C99" s="537">
        <v>17</v>
      </c>
      <c r="D99" s="692" t="s">
        <v>12</v>
      </c>
      <c r="E99" s="660" t="s">
        <v>8184</v>
      </c>
      <c r="F99" s="9"/>
    </row>
    <row r="100" spans="1:6" ht="36" x14ac:dyDescent="0.2">
      <c r="A100" s="363">
        <f t="shared" si="2"/>
        <v>94</v>
      </c>
      <c r="B100" s="363">
        <f t="shared" si="3"/>
        <v>1461</v>
      </c>
      <c r="C100" s="537">
        <v>17</v>
      </c>
      <c r="D100" s="692" t="s">
        <v>12</v>
      </c>
      <c r="E100" s="660" t="s">
        <v>8185</v>
      </c>
      <c r="F100" s="9"/>
    </row>
    <row r="101" spans="1:6" ht="36" x14ac:dyDescent="0.2">
      <c r="A101" s="363">
        <f t="shared" si="2"/>
        <v>95</v>
      </c>
      <c r="B101" s="363">
        <f t="shared" si="3"/>
        <v>1478</v>
      </c>
      <c r="C101" s="537">
        <v>17</v>
      </c>
      <c r="D101" s="692" t="s">
        <v>12</v>
      </c>
      <c r="E101" s="660" t="s">
        <v>8186</v>
      </c>
      <c r="F101" s="9"/>
    </row>
    <row r="102" spans="1:6" ht="36" x14ac:dyDescent="0.2">
      <c r="A102" s="363">
        <f t="shared" si="2"/>
        <v>96</v>
      </c>
      <c r="B102" s="363">
        <f t="shared" si="3"/>
        <v>1495</v>
      </c>
      <c r="C102" s="537">
        <v>17</v>
      </c>
      <c r="D102" s="692" t="s">
        <v>12</v>
      </c>
      <c r="E102" s="23" t="s">
        <v>8187</v>
      </c>
      <c r="F102" s="9"/>
    </row>
    <row r="103" spans="1:6" ht="36" x14ac:dyDescent="0.2">
      <c r="A103" s="363">
        <f t="shared" si="2"/>
        <v>97</v>
      </c>
      <c r="B103" s="363">
        <f t="shared" si="3"/>
        <v>1512</v>
      </c>
      <c r="C103" s="537">
        <v>17</v>
      </c>
      <c r="D103" s="692" t="s">
        <v>12</v>
      </c>
      <c r="E103" s="660" t="s">
        <v>8188</v>
      </c>
      <c r="F103" s="9"/>
    </row>
    <row r="104" spans="1:6" ht="36" x14ac:dyDescent="0.2">
      <c r="A104" s="363">
        <f t="shared" si="2"/>
        <v>98</v>
      </c>
      <c r="B104" s="363">
        <f t="shared" si="3"/>
        <v>1529</v>
      </c>
      <c r="C104" s="537">
        <v>17</v>
      </c>
      <c r="D104" s="692" t="s">
        <v>12</v>
      </c>
      <c r="E104" s="563" t="s">
        <v>10994</v>
      </c>
      <c r="F104" s="9"/>
    </row>
    <row r="105" spans="1:6" ht="36" x14ac:dyDescent="0.2">
      <c r="A105" s="363">
        <f t="shared" si="2"/>
        <v>99</v>
      </c>
      <c r="B105" s="363">
        <f t="shared" si="3"/>
        <v>1546</v>
      </c>
      <c r="C105" s="537">
        <v>17</v>
      </c>
      <c r="D105" s="692" t="s">
        <v>12</v>
      </c>
      <c r="E105" s="553" t="s">
        <v>10995</v>
      </c>
      <c r="F105" s="9"/>
    </row>
    <row r="106" spans="1:6" ht="36" x14ac:dyDescent="0.2">
      <c r="A106" s="363">
        <f t="shared" si="2"/>
        <v>100</v>
      </c>
      <c r="B106" s="363">
        <f t="shared" si="3"/>
        <v>1563</v>
      </c>
      <c r="C106" s="537">
        <v>17</v>
      </c>
      <c r="D106" s="692" t="s">
        <v>12</v>
      </c>
      <c r="E106" s="563" t="s">
        <v>10996</v>
      </c>
      <c r="F106" s="9"/>
    </row>
    <row r="107" spans="1:6" ht="36" x14ac:dyDescent="0.2">
      <c r="A107" s="363">
        <f t="shared" si="2"/>
        <v>101</v>
      </c>
      <c r="B107" s="363">
        <f t="shared" si="3"/>
        <v>1580</v>
      </c>
      <c r="C107" s="537">
        <v>17</v>
      </c>
      <c r="D107" s="692" t="s">
        <v>12</v>
      </c>
      <c r="E107" s="563" t="s">
        <v>10997</v>
      </c>
      <c r="F107" s="9"/>
    </row>
    <row r="108" spans="1:6" ht="36" x14ac:dyDescent="0.2">
      <c r="A108" s="363">
        <f t="shared" si="2"/>
        <v>102</v>
      </c>
      <c r="B108" s="363">
        <f t="shared" si="3"/>
        <v>1597</v>
      </c>
      <c r="C108" s="537">
        <v>17</v>
      </c>
      <c r="D108" s="692" t="s">
        <v>12</v>
      </c>
      <c r="E108" s="422" t="s">
        <v>13923</v>
      </c>
      <c r="F108" s="449"/>
    </row>
    <row r="109" spans="1:6" ht="36" x14ac:dyDescent="0.2">
      <c r="A109" s="363">
        <f t="shared" si="2"/>
        <v>103</v>
      </c>
      <c r="B109" s="363">
        <f t="shared" si="3"/>
        <v>1614</v>
      </c>
      <c r="C109" s="537">
        <v>17</v>
      </c>
      <c r="D109" s="692" t="s">
        <v>12</v>
      </c>
      <c r="E109" s="388" t="s">
        <v>13924</v>
      </c>
      <c r="F109" s="632"/>
    </row>
    <row r="110" spans="1:6" ht="36" x14ac:dyDescent="0.2">
      <c r="A110" s="363">
        <f t="shared" si="2"/>
        <v>104</v>
      </c>
      <c r="B110" s="363">
        <f t="shared" si="3"/>
        <v>1631</v>
      </c>
      <c r="C110" s="537">
        <v>17</v>
      </c>
      <c r="D110" s="692" t="s">
        <v>12</v>
      </c>
      <c r="E110" s="422" t="s">
        <v>13925</v>
      </c>
      <c r="F110" s="449"/>
    </row>
    <row r="111" spans="1:6" ht="36" x14ac:dyDescent="0.2">
      <c r="A111" s="363">
        <f t="shared" si="2"/>
        <v>105</v>
      </c>
      <c r="B111" s="363">
        <f t="shared" si="3"/>
        <v>1648</v>
      </c>
      <c r="C111" s="537">
        <v>17</v>
      </c>
      <c r="D111" s="692" t="s">
        <v>12</v>
      </c>
      <c r="E111" s="422" t="s">
        <v>13926</v>
      </c>
      <c r="F111" s="449"/>
    </row>
    <row r="112" spans="1:6" ht="36" x14ac:dyDescent="0.2">
      <c r="A112" s="363">
        <f t="shared" si="2"/>
        <v>106</v>
      </c>
      <c r="B112" s="363">
        <f t="shared" si="3"/>
        <v>1665</v>
      </c>
      <c r="C112" s="25">
        <v>17</v>
      </c>
      <c r="D112" s="574" t="s">
        <v>12</v>
      </c>
      <c r="E112" s="422" t="s">
        <v>13927</v>
      </c>
      <c r="F112" s="400"/>
    </row>
    <row r="113" spans="1:6" ht="36" x14ac:dyDescent="0.2">
      <c r="A113" s="363">
        <f t="shared" si="2"/>
        <v>107</v>
      </c>
      <c r="B113" s="363">
        <f t="shared" si="3"/>
        <v>1682</v>
      </c>
      <c r="C113" s="25">
        <v>17</v>
      </c>
      <c r="D113" s="574" t="s">
        <v>12</v>
      </c>
      <c r="E113" s="388" t="s">
        <v>13928</v>
      </c>
      <c r="F113" s="693"/>
    </row>
    <row r="114" spans="1:6" ht="36" x14ac:dyDescent="0.2">
      <c r="A114" s="363">
        <f t="shared" si="2"/>
        <v>108</v>
      </c>
      <c r="B114" s="363">
        <f t="shared" si="3"/>
        <v>1699</v>
      </c>
      <c r="C114" s="25">
        <v>17</v>
      </c>
      <c r="D114" s="574" t="s">
        <v>12</v>
      </c>
      <c r="E114" s="422" t="s">
        <v>13929</v>
      </c>
      <c r="F114" s="400"/>
    </row>
    <row r="115" spans="1:6" ht="36" x14ac:dyDescent="0.2">
      <c r="A115" s="363">
        <f t="shared" si="2"/>
        <v>109</v>
      </c>
      <c r="B115" s="363">
        <f t="shared" si="3"/>
        <v>1716</v>
      </c>
      <c r="C115" s="25">
        <v>17</v>
      </c>
      <c r="D115" s="574" t="s">
        <v>12</v>
      </c>
      <c r="E115" s="422" t="s">
        <v>13930</v>
      </c>
      <c r="F115" s="400"/>
    </row>
    <row r="116" spans="1:6" ht="36" x14ac:dyDescent="0.2">
      <c r="A116" s="363">
        <f t="shared" si="2"/>
        <v>110</v>
      </c>
      <c r="B116" s="363">
        <f t="shared" si="3"/>
        <v>1733</v>
      </c>
      <c r="C116" s="363">
        <v>17</v>
      </c>
      <c r="D116" s="406" t="s">
        <v>12</v>
      </c>
      <c r="E116" s="422" t="s">
        <v>13913</v>
      </c>
      <c r="F116" s="400"/>
    </row>
    <row r="117" spans="1:6" ht="36" x14ac:dyDescent="0.2">
      <c r="A117" s="363">
        <f t="shared" si="2"/>
        <v>111</v>
      </c>
      <c r="B117" s="363">
        <f t="shared" si="3"/>
        <v>1750</v>
      </c>
      <c r="C117" s="363">
        <v>17</v>
      </c>
      <c r="D117" s="406" t="s">
        <v>12</v>
      </c>
      <c r="E117" s="388" t="s">
        <v>13914</v>
      </c>
      <c r="F117" s="693"/>
    </row>
    <row r="118" spans="1:6" ht="36" x14ac:dyDescent="0.2">
      <c r="A118" s="363">
        <f t="shared" si="2"/>
        <v>112</v>
      </c>
      <c r="B118" s="363">
        <f t="shared" si="3"/>
        <v>1767</v>
      </c>
      <c r="C118" s="363">
        <v>17</v>
      </c>
      <c r="D118" s="406" t="s">
        <v>12</v>
      </c>
      <c r="E118" s="422" t="s">
        <v>13915</v>
      </c>
      <c r="F118" s="400"/>
    </row>
    <row r="119" spans="1:6" ht="36" x14ac:dyDescent="0.2">
      <c r="A119" s="363">
        <f t="shared" si="2"/>
        <v>113</v>
      </c>
      <c r="B119" s="363">
        <f t="shared" si="3"/>
        <v>1784</v>
      </c>
      <c r="C119" s="363">
        <v>17</v>
      </c>
      <c r="D119" s="406" t="s">
        <v>12</v>
      </c>
      <c r="E119" s="422" t="s">
        <v>13916</v>
      </c>
      <c r="F119" s="400"/>
    </row>
    <row r="120" spans="1:6" ht="24" x14ac:dyDescent="0.2">
      <c r="A120" s="363">
        <f t="shared" si="2"/>
        <v>114</v>
      </c>
      <c r="B120" s="363">
        <f t="shared" si="3"/>
        <v>1801</v>
      </c>
      <c r="C120" s="447">
        <v>17</v>
      </c>
      <c r="D120" s="566" t="s">
        <v>12</v>
      </c>
      <c r="E120" s="24" t="s">
        <v>8189</v>
      </c>
      <c r="F120" s="9"/>
    </row>
    <row r="121" spans="1:6" ht="24" x14ac:dyDescent="0.2">
      <c r="A121" s="363">
        <f t="shared" si="2"/>
        <v>115</v>
      </c>
      <c r="B121" s="363">
        <f t="shared" si="3"/>
        <v>1818</v>
      </c>
      <c r="C121" s="447">
        <v>17</v>
      </c>
      <c r="D121" s="566" t="s">
        <v>12</v>
      </c>
      <c r="E121" s="481" t="s">
        <v>8190</v>
      </c>
      <c r="F121" s="9"/>
    </row>
    <row r="122" spans="1:6" ht="36" x14ac:dyDescent="0.2">
      <c r="A122" s="363">
        <f t="shared" si="2"/>
        <v>116</v>
      </c>
      <c r="B122" s="363">
        <f t="shared" si="3"/>
        <v>1835</v>
      </c>
      <c r="C122" s="447">
        <v>17</v>
      </c>
      <c r="D122" s="566" t="s">
        <v>12</v>
      </c>
      <c r="E122" s="481" t="s">
        <v>8191</v>
      </c>
      <c r="F122" s="9"/>
    </row>
    <row r="123" spans="1:6" ht="36" x14ac:dyDescent="0.2">
      <c r="A123" s="363">
        <f t="shared" si="2"/>
        <v>117</v>
      </c>
      <c r="B123" s="363">
        <f t="shared" si="3"/>
        <v>1852</v>
      </c>
      <c r="C123" s="447">
        <v>17</v>
      </c>
      <c r="D123" s="566" t="s">
        <v>12</v>
      </c>
      <c r="E123" s="480" t="s">
        <v>8192</v>
      </c>
      <c r="F123" s="9"/>
    </row>
    <row r="124" spans="1:6" x14ac:dyDescent="0.2">
      <c r="A124" s="363">
        <f t="shared" si="2"/>
        <v>118</v>
      </c>
      <c r="B124" s="363">
        <f t="shared" si="3"/>
        <v>1869</v>
      </c>
      <c r="C124" s="502">
        <v>150</v>
      </c>
      <c r="D124" s="524" t="s">
        <v>9</v>
      </c>
      <c r="E124" s="24" t="s">
        <v>50</v>
      </c>
      <c r="F124" s="292" t="s">
        <v>25</v>
      </c>
    </row>
    <row r="125" spans="1:6" ht="12.75" thickBot="1" x14ac:dyDescent="0.25">
      <c r="A125" s="363">
        <f t="shared" si="2"/>
        <v>119</v>
      </c>
      <c r="B125" s="363">
        <f t="shared" si="3"/>
        <v>2019</v>
      </c>
      <c r="C125" s="463">
        <v>12</v>
      </c>
      <c r="D125" s="440" t="s">
        <v>9</v>
      </c>
      <c r="E125" s="552" t="s">
        <v>323</v>
      </c>
      <c r="F125" s="292" t="s">
        <v>8241</v>
      </c>
    </row>
    <row r="126" spans="1:6" ht="12.75" thickTop="1" x14ac:dyDescent="0.2">
      <c r="A126" s="119" t="s">
        <v>54</v>
      </c>
      <c r="C126" s="370">
        <f>C125+B125 - 1</f>
        <v>2030</v>
      </c>
    </row>
    <row r="127" spans="1:6" x14ac:dyDescent="0.2">
      <c r="A127" s="98"/>
      <c r="B127" s="69"/>
      <c r="C127" s="272"/>
      <c r="D127" s="69"/>
      <c r="E127" s="69"/>
      <c r="F127" s="64"/>
    </row>
    <row r="128" spans="1:6" x14ac:dyDescent="0.2">
      <c r="A128" s="98"/>
      <c r="B128" s="69"/>
      <c r="C128" s="272"/>
      <c r="D128" s="69"/>
      <c r="E128" s="69"/>
      <c r="F128" s="64"/>
    </row>
    <row r="129" spans="1:6" x14ac:dyDescent="0.2">
      <c r="A129" s="98"/>
      <c r="B129" s="69"/>
      <c r="C129" s="272"/>
      <c r="D129" s="69"/>
      <c r="E129" s="69"/>
      <c r="F129" s="64"/>
    </row>
    <row r="130" spans="1:6" x14ac:dyDescent="0.2">
      <c r="A130" s="69"/>
      <c r="B130" s="69"/>
      <c r="C130" s="273"/>
      <c r="D130" s="69"/>
      <c r="E130" s="69"/>
      <c r="F130" s="64"/>
    </row>
    <row r="131" spans="1:6" x14ac:dyDescent="0.2">
      <c r="A131" s="69"/>
      <c r="B131" s="69"/>
      <c r="C131" s="273"/>
      <c r="D131" s="69"/>
      <c r="E131" s="69"/>
    </row>
    <row r="132" spans="1:6" x14ac:dyDescent="0.2">
      <c r="A132" s="64"/>
      <c r="B132" s="64"/>
      <c r="C132" s="208"/>
      <c r="D132" s="69"/>
      <c r="E132" s="69"/>
    </row>
    <row r="133" spans="1:6" x14ac:dyDescent="0.2">
      <c r="A133" s="64"/>
      <c r="B133" s="64"/>
      <c r="C133" s="208"/>
      <c r="D133" s="69"/>
      <c r="E133" s="69"/>
    </row>
    <row r="134" spans="1:6" x14ac:dyDescent="0.2">
      <c r="A134" s="64"/>
      <c r="B134" s="64"/>
      <c r="C134" s="208"/>
      <c r="D134" s="64"/>
      <c r="E134" s="64"/>
    </row>
    <row r="135" spans="1:6" x14ac:dyDescent="0.2">
      <c r="A135" s="64"/>
      <c r="B135" s="64"/>
      <c r="C135" s="208"/>
      <c r="D135" s="64"/>
      <c r="E135" s="64"/>
    </row>
    <row r="136" spans="1:6" x14ac:dyDescent="0.2">
      <c r="A136" s="64"/>
      <c r="B136" s="64"/>
      <c r="C136" s="208"/>
      <c r="D136" s="64"/>
      <c r="E136" s="64"/>
    </row>
    <row r="137" spans="1:6" x14ac:dyDescent="0.2">
      <c r="A137" s="64"/>
      <c r="B137" s="64"/>
      <c r="C137" s="208"/>
      <c r="D137" s="64"/>
      <c r="E137" s="64"/>
    </row>
    <row r="138" spans="1:6" x14ac:dyDescent="0.2">
      <c r="A138" s="64"/>
      <c r="B138" s="64"/>
      <c r="C138" s="208"/>
      <c r="D138" s="64"/>
      <c r="E138" s="64"/>
    </row>
  </sheetData>
  <mergeCells count="4">
    <mergeCell ref="A3:B3"/>
    <mergeCell ref="C3:F3"/>
    <mergeCell ref="A4:B4"/>
    <mergeCell ref="C4:F5"/>
  </mergeCells>
  <conditionalFormatting sqref="A3:F3">
    <cfRule type="containsText" dxfId="76"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65B7CF2-8F2D-4189-8FEB-B7C9D7F2D3FB}">
            <xm:f>NOT(ISERROR(SEARCH($C$3,A3)))</xm:f>
            <xm:f>$C$3</xm:f>
            <x14:dxf>
              <font>
                <color rgb="FFFFFF00"/>
              </font>
            </x14:dxf>
          </x14:cfRule>
          <xm:sqref>A3:F3</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F179"/>
  <sheetViews>
    <sheetView zoomScaleNormal="100" workbookViewId="0">
      <selection activeCell="E15" sqref="E15"/>
    </sheetView>
  </sheetViews>
  <sheetFormatPr baseColWidth="10" defaultRowHeight="12" x14ac:dyDescent="0.2"/>
  <cols>
    <col min="1" max="1" width="5.42578125" bestFit="1" customWidth="1"/>
    <col min="2" max="2" width="6" customWidth="1"/>
    <col min="3" max="3" width="7.140625" customWidth="1"/>
    <col min="5" max="5" width="82.42578125" customWidth="1"/>
    <col min="6" max="6" width="13.7109375" customWidth="1"/>
  </cols>
  <sheetData>
    <row r="1" spans="1:6" ht="30.75" customHeight="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8143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ht="14.25" customHeight="1" x14ac:dyDescent="0.2">
      <c r="A7" s="430">
        <v>1</v>
      </c>
      <c r="B7" s="430">
        <v>1</v>
      </c>
      <c r="C7" s="430">
        <v>2</v>
      </c>
      <c r="D7" s="444" t="s">
        <v>9</v>
      </c>
      <c r="E7" s="445" t="s">
        <v>10</v>
      </c>
      <c r="F7" s="9" t="s">
        <v>11</v>
      </c>
    </row>
    <row r="8" spans="1:6" x14ac:dyDescent="0.2">
      <c r="A8" s="430">
        <f t="shared" ref="A8:A15" si="0">+A7+1</f>
        <v>2</v>
      </c>
      <c r="B8" s="430">
        <f>C7+B7</f>
        <v>3</v>
      </c>
      <c r="C8" s="430">
        <v>3</v>
      </c>
      <c r="D8" s="444" t="s">
        <v>12</v>
      </c>
      <c r="E8" s="445" t="s">
        <v>13</v>
      </c>
      <c r="F8" s="9">
        <v>220</v>
      </c>
    </row>
    <row r="9" spans="1:6" x14ac:dyDescent="0.2">
      <c r="A9" s="430">
        <f t="shared" si="0"/>
        <v>3</v>
      </c>
      <c r="B9" s="430">
        <f>C8+B8</f>
        <v>6</v>
      </c>
      <c r="C9" s="430">
        <v>2</v>
      </c>
      <c r="D9" s="444" t="s">
        <v>9</v>
      </c>
      <c r="E9" s="445" t="s">
        <v>14</v>
      </c>
      <c r="F9" s="10" t="s">
        <v>8004</v>
      </c>
    </row>
    <row r="10" spans="1:6" x14ac:dyDescent="0.2">
      <c r="A10" s="430">
        <f t="shared" si="0"/>
        <v>4</v>
      </c>
      <c r="B10" s="430">
        <f>B9+C9</f>
        <v>8</v>
      </c>
      <c r="C10" s="430">
        <v>1</v>
      </c>
      <c r="D10" s="444" t="s">
        <v>9</v>
      </c>
      <c r="E10" s="445" t="s">
        <v>16</v>
      </c>
      <c r="F10" s="10" t="s">
        <v>61</v>
      </c>
    </row>
    <row r="11" spans="1:6" x14ac:dyDescent="0.2">
      <c r="A11" s="430">
        <f t="shared" si="0"/>
        <v>5</v>
      </c>
      <c r="B11" s="430">
        <v>9</v>
      </c>
      <c r="C11" s="430">
        <v>2</v>
      </c>
      <c r="D11" s="444" t="s">
        <v>12</v>
      </c>
      <c r="E11" s="445" t="s">
        <v>17</v>
      </c>
      <c r="F11" s="10" t="s">
        <v>283</v>
      </c>
    </row>
    <row r="12" spans="1:6" ht="15" customHeight="1" x14ac:dyDescent="0.2">
      <c r="A12" s="430">
        <f t="shared" si="0"/>
        <v>6</v>
      </c>
      <c r="B12" s="430">
        <f>C11+B11</f>
        <v>11</v>
      </c>
      <c r="C12" s="430">
        <v>1</v>
      </c>
      <c r="D12" s="444" t="s">
        <v>9</v>
      </c>
      <c r="E12" s="445" t="s">
        <v>1810</v>
      </c>
      <c r="F12" s="9" t="s">
        <v>20</v>
      </c>
    </row>
    <row r="13" spans="1:6" ht="12.75" customHeight="1" x14ac:dyDescent="0.2">
      <c r="A13" s="430">
        <f t="shared" si="0"/>
        <v>7</v>
      </c>
      <c r="B13" s="430">
        <f>C12+B12</f>
        <v>12</v>
      </c>
      <c r="C13" s="430">
        <v>1</v>
      </c>
      <c r="D13" s="444" t="s">
        <v>9</v>
      </c>
      <c r="E13" s="445" t="s">
        <v>284</v>
      </c>
      <c r="F13" s="9"/>
    </row>
    <row r="14" spans="1:6" ht="11.25" customHeight="1" x14ac:dyDescent="0.2">
      <c r="A14" s="430">
        <f t="shared" si="0"/>
        <v>8</v>
      </c>
      <c r="B14" s="430">
        <f>C13+B13</f>
        <v>13</v>
      </c>
      <c r="C14" s="430">
        <v>3</v>
      </c>
      <c r="D14" s="444" t="s">
        <v>12</v>
      </c>
      <c r="E14" s="445" t="s">
        <v>23</v>
      </c>
      <c r="F14" s="9"/>
    </row>
    <row r="15" spans="1:6" ht="48" x14ac:dyDescent="0.2">
      <c r="A15" s="363">
        <f t="shared" si="0"/>
        <v>9</v>
      </c>
      <c r="B15" s="363">
        <f t="shared" ref="B15:B78" si="1">C14+B14</f>
        <v>16</v>
      </c>
      <c r="C15" s="459">
        <v>17</v>
      </c>
      <c r="D15" s="490" t="s">
        <v>12</v>
      </c>
      <c r="E15" s="482" t="s">
        <v>8193</v>
      </c>
      <c r="F15" s="449"/>
    </row>
    <row r="16" spans="1:6" ht="48" x14ac:dyDescent="0.2">
      <c r="A16" s="363">
        <f>+A15+1</f>
        <v>10</v>
      </c>
      <c r="B16" s="363">
        <f t="shared" si="1"/>
        <v>33</v>
      </c>
      <c r="C16" s="459">
        <v>17</v>
      </c>
      <c r="D16" s="490" t="s">
        <v>12</v>
      </c>
      <c r="E16" s="482" t="s">
        <v>8194</v>
      </c>
      <c r="F16" s="449"/>
    </row>
    <row r="17" spans="1:6" ht="48" x14ac:dyDescent="0.2">
      <c r="A17" s="363">
        <f t="shared" ref="A17:A80" si="2">+A16+1</f>
        <v>11</v>
      </c>
      <c r="B17" s="363">
        <f t="shared" si="1"/>
        <v>50</v>
      </c>
      <c r="C17" s="459">
        <v>17</v>
      </c>
      <c r="D17" s="490" t="s">
        <v>12</v>
      </c>
      <c r="E17" s="482" t="s">
        <v>8195</v>
      </c>
      <c r="F17" s="449"/>
    </row>
    <row r="18" spans="1:6" ht="48" x14ac:dyDescent="0.2">
      <c r="A18" s="363">
        <f t="shared" si="2"/>
        <v>12</v>
      </c>
      <c r="B18" s="363">
        <f t="shared" si="1"/>
        <v>67</v>
      </c>
      <c r="C18" s="459">
        <v>17</v>
      </c>
      <c r="D18" s="490" t="s">
        <v>12</v>
      </c>
      <c r="E18" s="482" t="s">
        <v>8196</v>
      </c>
      <c r="F18" s="449"/>
    </row>
    <row r="19" spans="1:6" ht="48" x14ac:dyDescent="0.2">
      <c r="A19" s="363">
        <f t="shared" si="2"/>
        <v>13</v>
      </c>
      <c r="B19" s="363">
        <f t="shared" si="1"/>
        <v>84</v>
      </c>
      <c r="C19" s="459">
        <v>17</v>
      </c>
      <c r="D19" s="490" t="s">
        <v>12</v>
      </c>
      <c r="E19" s="482" t="s">
        <v>8197</v>
      </c>
      <c r="F19" s="449"/>
    </row>
    <row r="20" spans="1:6" ht="48" x14ac:dyDescent="0.2">
      <c r="A20" s="363">
        <f t="shared" si="2"/>
        <v>14</v>
      </c>
      <c r="B20" s="363">
        <f t="shared" si="1"/>
        <v>101</v>
      </c>
      <c r="C20" s="459">
        <v>17</v>
      </c>
      <c r="D20" s="490" t="s">
        <v>12</v>
      </c>
      <c r="E20" s="482" t="s">
        <v>8198</v>
      </c>
      <c r="F20" s="449"/>
    </row>
    <row r="21" spans="1:6" ht="51.95" customHeight="1" x14ac:dyDescent="0.2">
      <c r="A21" s="363">
        <f t="shared" si="2"/>
        <v>15</v>
      </c>
      <c r="B21" s="363">
        <f t="shared" si="1"/>
        <v>118</v>
      </c>
      <c r="C21" s="459">
        <v>17</v>
      </c>
      <c r="D21" s="490" t="s">
        <v>12</v>
      </c>
      <c r="E21" s="482" t="s">
        <v>8199</v>
      </c>
      <c r="F21" s="449"/>
    </row>
    <row r="22" spans="1:6" ht="48" x14ac:dyDescent="0.2">
      <c r="A22" s="363">
        <f t="shared" si="2"/>
        <v>16</v>
      </c>
      <c r="B22" s="363">
        <f t="shared" si="1"/>
        <v>135</v>
      </c>
      <c r="C22" s="459">
        <v>17</v>
      </c>
      <c r="D22" s="490" t="s">
        <v>12</v>
      </c>
      <c r="E22" s="482" t="s">
        <v>8200</v>
      </c>
      <c r="F22" s="449"/>
    </row>
    <row r="23" spans="1:6" ht="48" x14ac:dyDescent="0.2">
      <c r="A23" s="363">
        <f t="shared" si="2"/>
        <v>17</v>
      </c>
      <c r="B23" s="363">
        <f t="shared" si="1"/>
        <v>152</v>
      </c>
      <c r="C23" s="459">
        <v>17</v>
      </c>
      <c r="D23" s="490" t="s">
        <v>12</v>
      </c>
      <c r="E23" s="482" t="s">
        <v>8201</v>
      </c>
      <c r="F23" s="449"/>
    </row>
    <row r="24" spans="1:6" ht="60" x14ac:dyDescent="0.2">
      <c r="A24" s="363">
        <f t="shared" si="2"/>
        <v>18</v>
      </c>
      <c r="B24" s="363">
        <f t="shared" si="1"/>
        <v>169</v>
      </c>
      <c r="C24" s="459">
        <v>17</v>
      </c>
      <c r="D24" s="490" t="s">
        <v>12</v>
      </c>
      <c r="E24" s="482" t="s">
        <v>8202</v>
      </c>
      <c r="F24" s="449"/>
    </row>
    <row r="25" spans="1:6" ht="48" x14ac:dyDescent="0.2">
      <c r="A25" s="363">
        <f t="shared" si="2"/>
        <v>19</v>
      </c>
      <c r="B25" s="363">
        <f t="shared" si="1"/>
        <v>186</v>
      </c>
      <c r="C25" s="459">
        <v>17</v>
      </c>
      <c r="D25" s="490" t="s">
        <v>12</v>
      </c>
      <c r="E25" s="482" t="s">
        <v>8203</v>
      </c>
      <c r="F25" s="449"/>
    </row>
    <row r="26" spans="1:6" ht="48" x14ac:dyDescent="0.2">
      <c r="A26" s="363">
        <f t="shared" si="2"/>
        <v>20</v>
      </c>
      <c r="B26" s="363">
        <f t="shared" si="1"/>
        <v>203</v>
      </c>
      <c r="C26" s="459">
        <v>17</v>
      </c>
      <c r="D26" s="490" t="s">
        <v>12</v>
      </c>
      <c r="E26" s="482" t="s">
        <v>8204</v>
      </c>
      <c r="F26" s="449"/>
    </row>
    <row r="27" spans="1:6" ht="60" x14ac:dyDescent="0.2">
      <c r="A27" s="363">
        <f t="shared" si="2"/>
        <v>21</v>
      </c>
      <c r="B27" s="363">
        <f t="shared" si="1"/>
        <v>220</v>
      </c>
      <c r="C27" s="459">
        <v>17</v>
      </c>
      <c r="D27" s="490" t="s">
        <v>12</v>
      </c>
      <c r="E27" s="482" t="s">
        <v>8205</v>
      </c>
      <c r="F27" s="449"/>
    </row>
    <row r="28" spans="1:6" ht="48" x14ac:dyDescent="0.2">
      <c r="A28" s="363">
        <f t="shared" si="2"/>
        <v>22</v>
      </c>
      <c r="B28" s="363">
        <f t="shared" si="1"/>
        <v>237</v>
      </c>
      <c r="C28" s="459">
        <v>17</v>
      </c>
      <c r="D28" s="490" t="s">
        <v>12</v>
      </c>
      <c r="E28" s="482" t="s">
        <v>8206</v>
      </c>
      <c r="F28" s="449"/>
    </row>
    <row r="29" spans="1:6" ht="48" x14ac:dyDescent="0.2">
      <c r="A29" s="363">
        <f t="shared" si="2"/>
        <v>23</v>
      </c>
      <c r="B29" s="363">
        <f t="shared" si="1"/>
        <v>254</v>
      </c>
      <c r="C29" s="459">
        <v>17</v>
      </c>
      <c r="D29" s="490" t="s">
        <v>12</v>
      </c>
      <c r="E29" s="482" t="s">
        <v>8207</v>
      </c>
      <c r="F29" s="449"/>
    </row>
    <row r="30" spans="1:6" ht="60" x14ac:dyDescent="0.2">
      <c r="A30" s="363">
        <f t="shared" si="2"/>
        <v>24</v>
      </c>
      <c r="B30" s="363">
        <f t="shared" si="1"/>
        <v>271</v>
      </c>
      <c r="C30" s="459">
        <v>17</v>
      </c>
      <c r="D30" s="490" t="s">
        <v>12</v>
      </c>
      <c r="E30" s="482" t="s">
        <v>8208</v>
      </c>
      <c r="F30" s="449"/>
    </row>
    <row r="31" spans="1:6" ht="48" x14ac:dyDescent="0.2">
      <c r="A31" s="363">
        <f t="shared" si="2"/>
        <v>25</v>
      </c>
      <c r="B31" s="363">
        <f t="shared" si="1"/>
        <v>288</v>
      </c>
      <c r="C31" s="459">
        <v>17</v>
      </c>
      <c r="D31" s="490" t="s">
        <v>12</v>
      </c>
      <c r="E31" s="482" t="s">
        <v>8209</v>
      </c>
      <c r="F31" s="449"/>
    </row>
    <row r="32" spans="1:6" ht="48" x14ac:dyDescent="0.2">
      <c r="A32" s="363">
        <f t="shared" si="2"/>
        <v>26</v>
      </c>
      <c r="B32" s="363">
        <f t="shared" si="1"/>
        <v>305</v>
      </c>
      <c r="C32" s="459">
        <v>17</v>
      </c>
      <c r="D32" s="490" t="s">
        <v>12</v>
      </c>
      <c r="E32" s="482" t="s">
        <v>8210</v>
      </c>
      <c r="F32" s="449"/>
    </row>
    <row r="33" spans="1:6" ht="60" x14ac:dyDescent="0.2">
      <c r="A33" s="363">
        <f t="shared" si="2"/>
        <v>27</v>
      </c>
      <c r="B33" s="363">
        <f t="shared" si="1"/>
        <v>322</v>
      </c>
      <c r="C33" s="459">
        <v>17</v>
      </c>
      <c r="D33" s="490" t="s">
        <v>12</v>
      </c>
      <c r="E33" s="482" t="s">
        <v>8211</v>
      </c>
      <c r="F33" s="449"/>
    </row>
    <row r="34" spans="1:6" ht="48" x14ac:dyDescent="0.2">
      <c r="A34" s="363">
        <f t="shared" si="2"/>
        <v>28</v>
      </c>
      <c r="B34" s="363">
        <f t="shared" si="1"/>
        <v>339</v>
      </c>
      <c r="C34" s="459">
        <v>17</v>
      </c>
      <c r="D34" s="490" t="s">
        <v>12</v>
      </c>
      <c r="E34" s="482" t="s">
        <v>8212</v>
      </c>
      <c r="F34" s="449"/>
    </row>
    <row r="35" spans="1:6" ht="48" x14ac:dyDescent="0.2">
      <c r="A35" s="363">
        <f t="shared" si="2"/>
        <v>29</v>
      </c>
      <c r="B35" s="363">
        <f t="shared" si="1"/>
        <v>356</v>
      </c>
      <c r="C35" s="459">
        <v>17</v>
      </c>
      <c r="D35" s="490" t="s">
        <v>12</v>
      </c>
      <c r="E35" s="482" t="s">
        <v>8213</v>
      </c>
      <c r="F35" s="449"/>
    </row>
    <row r="36" spans="1:6" ht="60" x14ac:dyDescent="0.2">
      <c r="A36" s="363">
        <f t="shared" si="2"/>
        <v>30</v>
      </c>
      <c r="B36" s="363">
        <f t="shared" si="1"/>
        <v>373</v>
      </c>
      <c r="C36" s="459">
        <v>17</v>
      </c>
      <c r="D36" s="490" t="s">
        <v>12</v>
      </c>
      <c r="E36" s="482" t="s">
        <v>8214</v>
      </c>
      <c r="F36" s="449"/>
    </row>
    <row r="37" spans="1:6" ht="48" x14ac:dyDescent="0.2">
      <c r="A37" s="363">
        <f t="shared" si="2"/>
        <v>31</v>
      </c>
      <c r="B37" s="363">
        <f t="shared" si="1"/>
        <v>390</v>
      </c>
      <c r="C37" s="459">
        <v>17</v>
      </c>
      <c r="D37" s="490" t="s">
        <v>12</v>
      </c>
      <c r="E37" s="482" t="s">
        <v>8215</v>
      </c>
      <c r="F37" s="449"/>
    </row>
    <row r="38" spans="1:6" ht="48" x14ac:dyDescent="0.2">
      <c r="A38" s="363">
        <f t="shared" si="2"/>
        <v>32</v>
      </c>
      <c r="B38" s="363">
        <f t="shared" si="1"/>
        <v>407</v>
      </c>
      <c r="C38" s="459">
        <v>17</v>
      </c>
      <c r="D38" s="490" t="s">
        <v>12</v>
      </c>
      <c r="E38" s="482" t="s">
        <v>8216</v>
      </c>
      <c r="F38" s="449"/>
    </row>
    <row r="39" spans="1:6" ht="60" x14ac:dyDescent="0.2">
      <c r="A39" s="363">
        <f t="shared" si="2"/>
        <v>33</v>
      </c>
      <c r="B39" s="363">
        <f t="shared" si="1"/>
        <v>424</v>
      </c>
      <c r="C39" s="459">
        <v>17</v>
      </c>
      <c r="D39" s="490" t="s">
        <v>12</v>
      </c>
      <c r="E39" s="482" t="s">
        <v>8217</v>
      </c>
      <c r="F39" s="449"/>
    </row>
    <row r="40" spans="1:6" ht="48" x14ac:dyDescent="0.2">
      <c r="A40" s="363">
        <f t="shared" si="2"/>
        <v>34</v>
      </c>
      <c r="B40" s="363">
        <f t="shared" si="1"/>
        <v>441</v>
      </c>
      <c r="C40" s="459">
        <v>17</v>
      </c>
      <c r="D40" s="490" t="s">
        <v>12</v>
      </c>
      <c r="E40" s="482" t="s">
        <v>8218</v>
      </c>
      <c r="F40" s="449"/>
    </row>
    <row r="41" spans="1:6" ht="48" x14ac:dyDescent="0.2">
      <c r="A41" s="363">
        <f t="shared" si="2"/>
        <v>35</v>
      </c>
      <c r="B41" s="363">
        <f t="shared" si="1"/>
        <v>458</v>
      </c>
      <c r="C41" s="459">
        <v>17</v>
      </c>
      <c r="D41" s="490" t="s">
        <v>12</v>
      </c>
      <c r="E41" s="482" t="s">
        <v>8219</v>
      </c>
      <c r="F41" s="449"/>
    </row>
    <row r="42" spans="1:6" ht="60" x14ac:dyDescent="0.2">
      <c r="A42" s="363">
        <f t="shared" si="2"/>
        <v>36</v>
      </c>
      <c r="B42" s="363">
        <f t="shared" si="1"/>
        <v>475</v>
      </c>
      <c r="C42" s="459">
        <v>17</v>
      </c>
      <c r="D42" s="490" t="s">
        <v>12</v>
      </c>
      <c r="E42" s="482" t="s">
        <v>8220</v>
      </c>
      <c r="F42" s="449"/>
    </row>
    <row r="43" spans="1:6" ht="48" x14ac:dyDescent="0.2">
      <c r="A43" s="363">
        <f t="shared" si="2"/>
        <v>37</v>
      </c>
      <c r="B43" s="363">
        <f t="shared" si="1"/>
        <v>492</v>
      </c>
      <c r="C43" s="459">
        <v>17</v>
      </c>
      <c r="D43" s="490" t="s">
        <v>12</v>
      </c>
      <c r="E43" s="482" t="s">
        <v>8221</v>
      </c>
      <c r="F43" s="449"/>
    </row>
    <row r="44" spans="1:6" ht="48" x14ac:dyDescent="0.2">
      <c r="A44" s="363">
        <f t="shared" si="2"/>
        <v>38</v>
      </c>
      <c r="B44" s="363">
        <f t="shared" si="1"/>
        <v>509</v>
      </c>
      <c r="C44" s="459">
        <v>17</v>
      </c>
      <c r="D44" s="490" t="s">
        <v>12</v>
      </c>
      <c r="E44" s="482" t="s">
        <v>8222</v>
      </c>
      <c r="F44" s="449"/>
    </row>
    <row r="45" spans="1:6" ht="60" x14ac:dyDescent="0.2">
      <c r="A45" s="363">
        <f t="shared" si="2"/>
        <v>39</v>
      </c>
      <c r="B45" s="363">
        <f t="shared" si="1"/>
        <v>526</v>
      </c>
      <c r="C45" s="459">
        <v>17</v>
      </c>
      <c r="D45" s="490" t="s">
        <v>12</v>
      </c>
      <c r="E45" s="482" t="s">
        <v>10781</v>
      </c>
      <c r="F45" s="449"/>
    </row>
    <row r="46" spans="1:6" ht="48" x14ac:dyDescent="0.2">
      <c r="A46" s="363">
        <f t="shared" si="2"/>
        <v>40</v>
      </c>
      <c r="B46" s="363">
        <f t="shared" si="1"/>
        <v>543</v>
      </c>
      <c r="C46" s="459">
        <v>17</v>
      </c>
      <c r="D46" s="490" t="s">
        <v>12</v>
      </c>
      <c r="E46" s="482" t="s">
        <v>8223</v>
      </c>
      <c r="F46" s="449"/>
    </row>
    <row r="47" spans="1:6" ht="48" x14ac:dyDescent="0.2">
      <c r="A47" s="363">
        <f t="shared" si="2"/>
        <v>41</v>
      </c>
      <c r="B47" s="363">
        <f t="shared" si="1"/>
        <v>560</v>
      </c>
      <c r="C47" s="459">
        <v>17</v>
      </c>
      <c r="D47" s="490" t="s">
        <v>12</v>
      </c>
      <c r="E47" s="482" t="s">
        <v>8224</v>
      </c>
      <c r="F47" s="449"/>
    </row>
    <row r="48" spans="1:6" ht="60" x14ac:dyDescent="0.2">
      <c r="A48" s="363">
        <f t="shared" si="2"/>
        <v>42</v>
      </c>
      <c r="B48" s="363">
        <f t="shared" si="1"/>
        <v>577</v>
      </c>
      <c r="C48" s="459">
        <v>17</v>
      </c>
      <c r="D48" s="490" t="s">
        <v>12</v>
      </c>
      <c r="E48" s="482" t="s">
        <v>8225</v>
      </c>
      <c r="F48" s="449"/>
    </row>
    <row r="49" spans="1:6" ht="48" x14ac:dyDescent="0.2">
      <c r="A49" s="363">
        <f t="shared" si="2"/>
        <v>43</v>
      </c>
      <c r="B49" s="363">
        <f t="shared" si="1"/>
        <v>594</v>
      </c>
      <c r="C49" s="459">
        <v>17</v>
      </c>
      <c r="D49" s="490" t="s">
        <v>12</v>
      </c>
      <c r="E49" s="482" t="s">
        <v>8226</v>
      </c>
      <c r="F49" s="449"/>
    </row>
    <row r="50" spans="1:6" ht="48" x14ac:dyDescent="0.2">
      <c r="A50" s="363">
        <f t="shared" si="2"/>
        <v>44</v>
      </c>
      <c r="B50" s="363">
        <f t="shared" si="1"/>
        <v>611</v>
      </c>
      <c r="C50" s="459">
        <v>17</v>
      </c>
      <c r="D50" s="490" t="s">
        <v>12</v>
      </c>
      <c r="E50" s="482" t="s">
        <v>8227</v>
      </c>
      <c r="F50" s="449"/>
    </row>
    <row r="51" spans="1:6" ht="60" x14ac:dyDescent="0.2">
      <c r="A51" s="363">
        <f t="shared" si="2"/>
        <v>45</v>
      </c>
      <c r="B51" s="363">
        <f t="shared" si="1"/>
        <v>628</v>
      </c>
      <c r="C51" s="459">
        <v>17</v>
      </c>
      <c r="D51" s="490" t="s">
        <v>12</v>
      </c>
      <c r="E51" s="482" t="s">
        <v>8228</v>
      </c>
      <c r="F51" s="449"/>
    </row>
    <row r="52" spans="1:6" ht="48" x14ac:dyDescent="0.2">
      <c r="A52" s="363">
        <f t="shared" si="2"/>
        <v>46</v>
      </c>
      <c r="B52" s="363">
        <f t="shared" si="1"/>
        <v>645</v>
      </c>
      <c r="C52" s="459">
        <v>17</v>
      </c>
      <c r="D52" s="490" t="s">
        <v>12</v>
      </c>
      <c r="E52" s="482" t="s">
        <v>8229</v>
      </c>
      <c r="F52" s="449"/>
    </row>
    <row r="53" spans="1:6" ht="48" x14ac:dyDescent="0.2">
      <c r="A53" s="363">
        <f t="shared" si="2"/>
        <v>47</v>
      </c>
      <c r="B53" s="363">
        <f t="shared" si="1"/>
        <v>662</v>
      </c>
      <c r="C53" s="459">
        <v>17</v>
      </c>
      <c r="D53" s="490" t="s">
        <v>12</v>
      </c>
      <c r="E53" s="482" t="s">
        <v>8230</v>
      </c>
      <c r="F53" s="449"/>
    </row>
    <row r="54" spans="1:6" ht="60" x14ac:dyDescent="0.2">
      <c r="A54" s="363">
        <f t="shared" si="2"/>
        <v>48</v>
      </c>
      <c r="B54" s="363">
        <f t="shared" si="1"/>
        <v>679</v>
      </c>
      <c r="C54" s="459">
        <v>17</v>
      </c>
      <c r="D54" s="490" t="s">
        <v>12</v>
      </c>
      <c r="E54" s="482" t="s">
        <v>8231</v>
      </c>
      <c r="F54" s="449"/>
    </row>
    <row r="55" spans="1:6" ht="48" x14ac:dyDescent="0.2">
      <c r="A55" s="363">
        <f t="shared" si="2"/>
        <v>49</v>
      </c>
      <c r="B55" s="363">
        <f t="shared" si="1"/>
        <v>696</v>
      </c>
      <c r="C55" s="459">
        <v>17</v>
      </c>
      <c r="D55" s="490" t="s">
        <v>12</v>
      </c>
      <c r="E55" s="482" t="s">
        <v>8232</v>
      </c>
      <c r="F55" s="449"/>
    </row>
    <row r="56" spans="1:6" ht="48" x14ac:dyDescent="0.2">
      <c r="A56" s="363">
        <f t="shared" si="2"/>
        <v>50</v>
      </c>
      <c r="B56" s="363">
        <f t="shared" si="1"/>
        <v>713</v>
      </c>
      <c r="C56" s="459">
        <v>17</v>
      </c>
      <c r="D56" s="490" t="s">
        <v>12</v>
      </c>
      <c r="E56" s="482" t="s">
        <v>8233</v>
      </c>
      <c r="F56" s="449"/>
    </row>
    <row r="57" spans="1:6" ht="60" x14ac:dyDescent="0.2">
      <c r="A57" s="363">
        <f t="shared" si="2"/>
        <v>51</v>
      </c>
      <c r="B57" s="363">
        <f t="shared" si="1"/>
        <v>730</v>
      </c>
      <c r="C57" s="459">
        <v>17</v>
      </c>
      <c r="D57" s="490" t="s">
        <v>12</v>
      </c>
      <c r="E57" s="482" t="s">
        <v>8234</v>
      </c>
      <c r="F57" s="449"/>
    </row>
    <row r="58" spans="1:6" ht="48" x14ac:dyDescent="0.2">
      <c r="A58" s="363">
        <f t="shared" si="2"/>
        <v>52</v>
      </c>
      <c r="B58" s="363">
        <f t="shared" si="1"/>
        <v>747</v>
      </c>
      <c r="C58" s="459">
        <v>17</v>
      </c>
      <c r="D58" s="490" t="s">
        <v>12</v>
      </c>
      <c r="E58" s="482" t="s">
        <v>8235</v>
      </c>
      <c r="F58" s="449"/>
    </row>
    <row r="59" spans="1:6" ht="48" x14ac:dyDescent="0.2">
      <c r="A59" s="363">
        <f t="shared" si="2"/>
        <v>53</v>
      </c>
      <c r="B59" s="363">
        <f t="shared" si="1"/>
        <v>764</v>
      </c>
      <c r="C59" s="459">
        <v>17</v>
      </c>
      <c r="D59" s="490" t="s">
        <v>12</v>
      </c>
      <c r="E59" s="482" t="s">
        <v>8236</v>
      </c>
      <c r="F59" s="449"/>
    </row>
    <row r="60" spans="1:6" ht="60" x14ac:dyDescent="0.2">
      <c r="A60" s="363">
        <f t="shared" si="2"/>
        <v>54</v>
      </c>
      <c r="B60" s="363">
        <f t="shared" si="1"/>
        <v>781</v>
      </c>
      <c r="C60" s="459">
        <v>17</v>
      </c>
      <c r="D60" s="490" t="s">
        <v>12</v>
      </c>
      <c r="E60" s="482" t="s">
        <v>8237</v>
      </c>
      <c r="F60" s="449"/>
    </row>
    <row r="61" spans="1:6" ht="48" x14ac:dyDescent="0.2">
      <c r="A61" s="363">
        <f t="shared" si="2"/>
        <v>55</v>
      </c>
      <c r="B61" s="363">
        <f t="shared" si="1"/>
        <v>798</v>
      </c>
      <c r="C61" s="459">
        <v>17</v>
      </c>
      <c r="D61" s="490" t="s">
        <v>12</v>
      </c>
      <c r="E61" s="482" t="s">
        <v>10998</v>
      </c>
      <c r="F61" s="449"/>
    </row>
    <row r="62" spans="1:6" ht="48" x14ac:dyDescent="0.2">
      <c r="A62" s="363">
        <f t="shared" si="2"/>
        <v>56</v>
      </c>
      <c r="B62" s="363">
        <f t="shared" si="1"/>
        <v>815</v>
      </c>
      <c r="C62" s="459">
        <v>17</v>
      </c>
      <c r="D62" s="490" t="s">
        <v>12</v>
      </c>
      <c r="E62" s="482" t="s">
        <v>10999</v>
      </c>
      <c r="F62" s="449"/>
    </row>
    <row r="63" spans="1:6" ht="60" x14ac:dyDescent="0.2">
      <c r="A63" s="363">
        <f t="shared" si="2"/>
        <v>57</v>
      </c>
      <c r="B63" s="363">
        <f t="shared" si="1"/>
        <v>832</v>
      </c>
      <c r="C63" s="459">
        <v>17</v>
      </c>
      <c r="D63" s="490" t="s">
        <v>12</v>
      </c>
      <c r="E63" s="482" t="s">
        <v>11000</v>
      </c>
      <c r="F63" s="449"/>
    </row>
    <row r="64" spans="1:6" ht="48" x14ac:dyDescent="0.2">
      <c r="A64" s="363">
        <f t="shared" si="2"/>
        <v>58</v>
      </c>
      <c r="B64" s="363">
        <f t="shared" si="1"/>
        <v>849</v>
      </c>
      <c r="C64" s="459">
        <v>17</v>
      </c>
      <c r="D64" s="490" t="s">
        <v>12</v>
      </c>
      <c r="E64" s="482" t="s">
        <v>11001</v>
      </c>
      <c r="F64" s="449"/>
    </row>
    <row r="65" spans="1:6" ht="48" x14ac:dyDescent="0.2">
      <c r="A65" s="363">
        <f t="shared" si="2"/>
        <v>59</v>
      </c>
      <c r="B65" s="363">
        <f t="shared" si="1"/>
        <v>866</v>
      </c>
      <c r="C65" s="459">
        <v>17</v>
      </c>
      <c r="D65" s="490" t="s">
        <v>12</v>
      </c>
      <c r="E65" s="482" t="s">
        <v>11002</v>
      </c>
      <c r="F65" s="449"/>
    </row>
    <row r="66" spans="1:6" ht="60" x14ac:dyDescent="0.2">
      <c r="A66" s="363">
        <f t="shared" si="2"/>
        <v>60</v>
      </c>
      <c r="B66" s="363">
        <f t="shared" si="1"/>
        <v>883</v>
      </c>
      <c r="C66" s="459">
        <v>17</v>
      </c>
      <c r="D66" s="490" t="s">
        <v>12</v>
      </c>
      <c r="E66" s="482" t="s">
        <v>11003</v>
      </c>
      <c r="F66" s="449"/>
    </row>
    <row r="67" spans="1:6" ht="48" x14ac:dyDescent="0.2">
      <c r="A67" s="363">
        <f t="shared" si="2"/>
        <v>61</v>
      </c>
      <c r="B67" s="363">
        <f t="shared" si="1"/>
        <v>900</v>
      </c>
      <c r="C67" s="459">
        <v>17</v>
      </c>
      <c r="D67" s="490" t="s">
        <v>12</v>
      </c>
      <c r="E67" s="482" t="s">
        <v>13931</v>
      </c>
      <c r="F67" s="449"/>
    </row>
    <row r="68" spans="1:6" ht="48" x14ac:dyDescent="0.2">
      <c r="A68" s="363">
        <f t="shared" si="2"/>
        <v>62</v>
      </c>
      <c r="B68" s="363">
        <f t="shared" si="1"/>
        <v>917</v>
      </c>
      <c r="C68" s="459">
        <v>17</v>
      </c>
      <c r="D68" s="490" t="s">
        <v>12</v>
      </c>
      <c r="E68" s="482" t="s">
        <v>13932</v>
      </c>
      <c r="F68" s="449"/>
    </row>
    <row r="69" spans="1:6" ht="60" x14ac:dyDescent="0.2">
      <c r="A69" s="363">
        <f t="shared" si="2"/>
        <v>63</v>
      </c>
      <c r="B69" s="363">
        <f t="shared" si="1"/>
        <v>934</v>
      </c>
      <c r="C69" s="459">
        <v>17</v>
      </c>
      <c r="D69" s="490" t="s">
        <v>12</v>
      </c>
      <c r="E69" s="482" t="s">
        <v>13933</v>
      </c>
      <c r="F69" s="449"/>
    </row>
    <row r="70" spans="1:6" ht="48" x14ac:dyDescent="0.2">
      <c r="A70" s="363">
        <f t="shared" si="2"/>
        <v>64</v>
      </c>
      <c r="B70" s="363">
        <f t="shared" si="1"/>
        <v>951</v>
      </c>
      <c r="C70" s="459">
        <v>17</v>
      </c>
      <c r="D70" s="490" t="s">
        <v>12</v>
      </c>
      <c r="E70" s="482" t="s">
        <v>13934</v>
      </c>
      <c r="F70" s="449"/>
    </row>
    <row r="71" spans="1:6" ht="48" x14ac:dyDescent="0.2">
      <c r="A71" s="363">
        <f t="shared" si="2"/>
        <v>65</v>
      </c>
      <c r="B71" s="363">
        <f t="shared" si="1"/>
        <v>968</v>
      </c>
      <c r="C71" s="459">
        <v>17</v>
      </c>
      <c r="D71" s="490" t="s">
        <v>12</v>
      </c>
      <c r="E71" s="482" t="s">
        <v>13935</v>
      </c>
      <c r="F71" s="449"/>
    </row>
    <row r="72" spans="1:6" ht="60" x14ac:dyDescent="0.2">
      <c r="A72" s="363">
        <f t="shared" si="2"/>
        <v>66</v>
      </c>
      <c r="B72" s="363">
        <f t="shared" si="1"/>
        <v>985</v>
      </c>
      <c r="C72" s="459">
        <v>17</v>
      </c>
      <c r="D72" s="490" t="s">
        <v>12</v>
      </c>
      <c r="E72" s="482" t="s">
        <v>13936</v>
      </c>
      <c r="F72" s="449"/>
    </row>
    <row r="73" spans="1:6" ht="48" x14ac:dyDescent="0.2">
      <c r="A73" s="363">
        <f t="shared" si="2"/>
        <v>67</v>
      </c>
      <c r="B73" s="363">
        <f t="shared" si="1"/>
        <v>1002</v>
      </c>
      <c r="C73" s="459">
        <v>17</v>
      </c>
      <c r="D73" s="490" t="s">
        <v>12</v>
      </c>
      <c r="E73" s="421" t="s">
        <v>14673</v>
      </c>
      <c r="F73" s="400"/>
    </row>
    <row r="74" spans="1:6" ht="48" x14ac:dyDescent="0.2">
      <c r="A74" s="363">
        <f t="shared" si="2"/>
        <v>68</v>
      </c>
      <c r="B74" s="363">
        <f t="shared" si="1"/>
        <v>1019</v>
      </c>
      <c r="C74" s="459">
        <v>17</v>
      </c>
      <c r="D74" s="490" t="s">
        <v>12</v>
      </c>
      <c r="E74" s="421" t="s">
        <v>14674</v>
      </c>
      <c r="F74" s="400"/>
    </row>
    <row r="75" spans="1:6" ht="60" x14ac:dyDescent="0.2">
      <c r="A75" s="363">
        <f t="shared" si="2"/>
        <v>69</v>
      </c>
      <c r="B75" s="363">
        <f t="shared" si="1"/>
        <v>1036</v>
      </c>
      <c r="C75" s="459">
        <v>17</v>
      </c>
      <c r="D75" s="490" t="s">
        <v>12</v>
      </c>
      <c r="E75" s="421" t="s">
        <v>14675</v>
      </c>
      <c r="F75" s="400"/>
    </row>
    <row r="76" spans="1:6" ht="48" x14ac:dyDescent="0.2">
      <c r="A76" s="363">
        <f t="shared" si="2"/>
        <v>70</v>
      </c>
      <c r="B76" s="363">
        <f t="shared" si="1"/>
        <v>1053</v>
      </c>
      <c r="C76" s="459">
        <v>17</v>
      </c>
      <c r="D76" s="490" t="s">
        <v>12</v>
      </c>
      <c r="E76" s="421" t="s">
        <v>14676</v>
      </c>
      <c r="F76" s="400"/>
    </row>
    <row r="77" spans="1:6" ht="48" x14ac:dyDescent="0.2">
      <c r="A77" s="363">
        <f t="shared" si="2"/>
        <v>71</v>
      </c>
      <c r="B77" s="363">
        <f t="shared" si="1"/>
        <v>1070</v>
      </c>
      <c r="C77" s="459">
        <v>17</v>
      </c>
      <c r="D77" s="490" t="s">
        <v>12</v>
      </c>
      <c r="E77" s="421" t="s">
        <v>14677</v>
      </c>
      <c r="F77" s="400"/>
    </row>
    <row r="78" spans="1:6" ht="60" x14ac:dyDescent="0.2">
      <c r="A78" s="363">
        <f t="shared" si="2"/>
        <v>72</v>
      </c>
      <c r="B78" s="363">
        <f t="shared" si="1"/>
        <v>1087</v>
      </c>
      <c r="C78" s="459">
        <v>17</v>
      </c>
      <c r="D78" s="490" t="s">
        <v>12</v>
      </c>
      <c r="E78" s="421" t="s">
        <v>14678</v>
      </c>
      <c r="F78" s="400"/>
    </row>
    <row r="79" spans="1:6" ht="48" x14ac:dyDescent="0.2">
      <c r="A79" s="363">
        <f t="shared" si="2"/>
        <v>73</v>
      </c>
      <c r="B79" s="363">
        <f t="shared" ref="B79:B142" si="3">C78+B78</f>
        <v>1104</v>
      </c>
      <c r="C79" s="363">
        <v>17</v>
      </c>
      <c r="D79" s="360" t="s">
        <v>12</v>
      </c>
      <c r="E79" s="422" t="s">
        <v>13937</v>
      </c>
      <c r="F79" s="400"/>
    </row>
    <row r="80" spans="1:6" ht="48" x14ac:dyDescent="0.2">
      <c r="A80" s="363">
        <f t="shared" si="2"/>
        <v>74</v>
      </c>
      <c r="B80" s="363">
        <f t="shared" si="3"/>
        <v>1121</v>
      </c>
      <c r="C80" s="363">
        <v>17</v>
      </c>
      <c r="D80" s="360" t="s">
        <v>12</v>
      </c>
      <c r="E80" s="422" t="s">
        <v>13938</v>
      </c>
      <c r="F80" s="400"/>
    </row>
    <row r="81" spans="1:6" ht="60" x14ac:dyDescent="0.2">
      <c r="A81" s="363">
        <f t="shared" ref="A81:A144" si="4">+A80+1</f>
        <v>75</v>
      </c>
      <c r="B81" s="363">
        <f t="shared" si="3"/>
        <v>1138</v>
      </c>
      <c r="C81" s="363">
        <v>17</v>
      </c>
      <c r="D81" s="360" t="s">
        <v>12</v>
      </c>
      <c r="E81" s="422" t="s">
        <v>13939</v>
      </c>
      <c r="F81" s="400"/>
    </row>
    <row r="82" spans="1:6" ht="48" x14ac:dyDescent="0.2">
      <c r="A82" s="363">
        <f t="shared" si="4"/>
        <v>76</v>
      </c>
      <c r="B82" s="363">
        <f t="shared" si="3"/>
        <v>1155</v>
      </c>
      <c r="C82" s="363">
        <v>17</v>
      </c>
      <c r="D82" s="360" t="s">
        <v>12</v>
      </c>
      <c r="E82" s="422" t="s">
        <v>13940</v>
      </c>
      <c r="F82" s="400"/>
    </row>
    <row r="83" spans="1:6" ht="48" x14ac:dyDescent="0.2">
      <c r="A83" s="363">
        <f t="shared" si="4"/>
        <v>77</v>
      </c>
      <c r="B83" s="363">
        <f t="shared" si="3"/>
        <v>1172</v>
      </c>
      <c r="C83" s="363">
        <v>17</v>
      </c>
      <c r="D83" s="360" t="s">
        <v>12</v>
      </c>
      <c r="E83" s="422" t="s">
        <v>13941</v>
      </c>
      <c r="F83" s="400"/>
    </row>
    <row r="84" spans="1:6" ht="60" x14ac:dyDescent="0.2">
      <c r="A84" s="363">
        <f t="shared" si="4"/>
        <v>78</v>
      </c>
      <c r="B84" s="363">
        <f t="shared" si="3"/>
        <v>1189</v>
      </c>
      <c r="C84" s="363">
        <v>17</v>
      </c>
      <c r="D84" s="360" t="s">
        <v>12</v>
      </c>
      <c r="E84" s="422" t="s">
        <v>13942</v>
      </c>
      <c r="F84" s="400"/>
    </row>
    <row r="85" spans="1:6" ht="48" x14ac:dyDescent="0.2">
      <c r="A85" s="363">
        <f t="shared" si="4"/>
        <v>79</v>
      </c>
      <c r="B85" s="363">
        <f t="shared" si="3"/>
        <v>1206</v>
      </c>
      <c r="C85" s="459">
        <v>17</v>
      </c>
      <c r="D85" s="490" t="s">
        <v>12</v>
      </c>
      <c r="E85" s="421" t="s">
        <v>14679</v>
      </c>
      <c r="F85" s="449"/>
    </row>
    <row r="86" spans="1:6" ht="48" x14ac:dyDescent="0.2">
      <c r="A86" s="363">
        <f t="shared" si="4"/>
        <v>80</v>
      </c>
      <c r="B86" s="363">
        <f t="shared" si="3"/>
        <v>1223</v>
      </c>
      <c r="C86" s="459">
        <v>17</v>
      </c>
      <c r="D86" s="490" t="s">
        <v>12</v>
      </c>
      <c r="E86" s="421" t="s">
        <v>14680</v>
      </c>
      <c r="F86" s="449"/>
    </row>
    <row r="87" spans="1:6" ht="48" x14ac:dyDescent="0.2">
      <c r="A87" s="363">
        <f t="shared" si="4"/>
        <v>81</v>
      </c>
      <c r="B87" s="363">
        <f t="shared" si="3"/>
        <v>1240</v>
      </c>
      <c r="C87" s="459">
        <v>17</v>
      </c>
      <c r="D87" s="490" t="s">
        <v>12</v>
      </c>
      <c r="E87" s="421" t="s">
        <v>14681</v>
      </c>
      <c r="F87" s="449"/>
    </row>
    <row r="88" spans="1:6" ht="48" x14ac:dyDescent="0.2">
      <c r="A88" s="363">
        <f t="shared" si="4"/>
        <v>82</v>
      </c>
      <c r="B88" s="363">
        <f t="shared" si="3"/>
        <v>1257</v>
      </c>
      <c r="C88" s="459">
        <v>17</v>
      </c>
      <c r="D88" s="490" t="s">
        <v>12</v>
      </c>
      <c r="E88" s="421" t="s">
        <v>13955</v>
      </c>
      <c r="F88" s="449"/>
    </row>
    <row r="89" spans="1:6" ht="48" x14ac:dyDescent="0.2">
      <c r="A89" s="363">
        <f t="shared" si="4"/>
        <v>83</v>
      </c>
      <c r="B89" s="363">
        <f t="shared" si="3"/>
        <v>1274</v>
      </c>
      <c r="C89" s="459">
        <v>17</v>
      </c>
      <c r="D89" s="490" t="s">
        <v>12</v>
      </c>
      <c r="E89" s="421" t="s">
        <v>14682</v>
      </c>
      <c r="F89" s="449"/>
    </row>
    <row r="90" spans="1:6" ht="48" x14ac:dyDescent="0.2">
      <c r="A90" s="363">
        <f t="shared" si="4"/>
        <v>84</v>
      </c>
      <c r="B90" s="363">
        <f t="shared" si="3"/>
        <v>1291</v>
      </c>
      <c r="C90" s="459">
        <v>17</v>
      </c>
      <c r="D90" s="490" t="s">
        <v>12</v>
      </c>
      <c r="E90" s="421" t="s">
        <v>14683</v>
      </c>
      <c r="F90" s="449"/>
    </row>
    <row r="91" spans="1:6" ht="60" x14ac:dyDescent="0.2">
      <c r="A91" s="363">
        <f t="shared" si="4"/>
        <v>85</v>
      </c>
      <c r="B91" s="363">
        <f t="shared" si="3"/>
        <v>1308</v>
      </c>
      <c r="C91" s="459">
        <v>17</v>
      </c>
      <c r="D91" s="490" t="s">
        <v>12</v>
      </c>
      <c r="E91" s="482" t="s">
        <v>8238</v>
      </c>
      <c r="F91" s="449"/>
    </row>
    <row r="92" spans="1:6" ht="48" x14ac:dyDescent="0.2">
      <c r="A92" s="363">
        <f t="shared" si="4"/>
        <v>86</v>
      </c>
      <c r="B92" s="363">
        <f t="shared" si="3"/>
        <v>1325</v>
      </c>
      <c r="C92" s="459">
        <v>17</v>
      </c>
      <c r="D92" s="490" t="s">
        <v>12</v>
      </c>
      <c r="E92" s="494" t="s">
        <v>8239</v>
      </c>
      <c r="F92" s="449"/>
    </row>
    <row r="93" spans="1:6" ht="60" x14ac:dyDescent="0.2">
      <c r="A93" s="363">
        <f t="shared" si="4"/>
        <v>87</v>
      </c>
      <c r="B93" s="363">
        <f t="shared" si="3"/>
        <v>1342</v>
      </c>
      <c r="C93" s="459">
        <v>17</v>
      </c>
      <c r="D93" s="490" t="s">
        <v>12</v>
      </c>
      <c r="E93" s="494" t="s">
        <v>8240</v>
      </c>
      <c r="F93" s="449"/>
    </row>
    <row r="94" spans="1:6" ht="60" x14ac:dyDescent="0.2">
      <c r="A94" s="363">
        <f t="shared" si="4"/>
        <v>88</v>
      </c>
      <c r="B94" s="363">
        <f t="shared" si="3"/>
        <v>1359</v>
      </c>
      <c r="C94" s="447">
        <v>17</v>
      </c>
      <c r="D94" s="448" t="s">
        <v>12</v>
      </c>
      <c r="E94" s="719" t="s">
        <v>8242</v>
      </c>
      <c r="F94" s="292"/>
    </row>
    <row r="95" spans="1:6" ht="60" x14ac:dyDescent="0.2">
      <c r="A95" s="363">
        <f t="shared" si="4"/>
        <v>89</v>
      </c>
      <c r="B95" s="363">
        <f t="shared" si="3"/>
        <v>1376</v>
      </c>
      <c r="C95" s="447">
        <v>17</v>
      </c>
      <c r="D95" s="448" t="s">
        <v>12</v>
      </c>
      <c r="E95" s="719" t="s">
        <v>8243</v>
      </c>
      <c r="F95" s="292"/>
    </row>
    <row r="96" spans="1:6" ht="60" x14ac:dyDescent="0.2">
      <c r="A96" s="363">
        <f t="shared" si="4"/>
        <v>90</v>
      </c>
      <c r="B96" s="363">
        <f t="shared" si="3"/>
        <v>1393</v>
      </c>
      <c r="C96" s="447">
        <v>17</v>
      </c>
      <c r="D96" s="448" t="s">
        <v>12</v>
      </c>
      <c r="E96" s="719" t="s">
        <v>8244</v>
      </c>
      <c r="F96" s="292"/>
    </row>
    <row r="97" spans="1:6" ht="60" x14ac:dyDescent="0.2">
      <c r="A97" s="363">
        <f t="shared" si="4"/>
        <v>91</v>
      </c>
      <c r="B97" s="363">
        <f t="shared" si="3"/>
        <v>1410</v>
      </c>
      <c r="C97" s="447">
        <v>17</v>
      </c>
      <c r="D97" s="448" t="s">
        <v>12</v>
      </c>
      <c r="E97" s="719" t="s">
        <v>8245</v>
      </c>
      <c r="F97" s="292"/>
    </row>
    <row r="98" spans="1:6" ht="60" x14ac:dyDescent="0.2">
      <c r="A98" s="363">
        <f t="shared" si="4"/>
        <v>92</v>
      </c>
      <c r="B98" s="363">
        <f t="shared" si="3"/>
        <v>1427</v>
      </c>
      <c r="C98" s="447">
        <v>17</v>
      </c>
      <c r="D98" s="448" t="s">
        <v>12</v>
      </c>
      <c r="E98" s="627" t="s">
        <v>8246</v>
      </c>
      <c r="F98" s="292"/>
    </row>
    <row r="99" spans="1:6" ht="60" x14ac:dyDescent="0.2">
      <c r="A99" s="363">
        <f t="shared" si="4"/>
        <v>93</v>
      </c>
      <c r="B99" s="363">
        <f t="shared" si="3"/>
        <v>1444</v>
      </c>
      <c r="C99" s="447">
        <v>17</v>
      </c>
      <c r="D99" s="448" t="s">
        <v>12</v>
      </c>
      <c r="E99" s="627" t="s">
        <v>8247</v>
      </c>
      <c r="F99" s="292"/>
    </row>
    <row r="100" spans="1:6" ht="60" x14ac:dyDescent="0.2">
      <c r="A100" s="363">
        <f t="shared" si="4"/>
        <v>94</v>
      </c>
      <c r="B100" s="363">
        <f t="shared" si="3"/>
        <v>1461</v>
      </c>
      <c r="C100" s="447">
        <v>17</v>
      </c>
      <c r="D100" s="448" t="s">
        <v>12</v>
      </c>
      <c r="E100" s="627" t="s">
        <v>8248</v>
      </c>
      <c r="F100" s="292"/>
    </row>
    <row r="101" spans="1:6" ht="60" x14ac:dyDescent="0.2">
      <c r="A101" s="363">
        <f t="shared" si="4"/>
        <v>95</v>
      </c>
      <c r="B101" s="363">
        <f t="shared" si="3"/>
        <v>1478</v>
      </c>
      <c r="C101" s="447">
        <v>17</v>
      </c>
      <c r="D101" s="448" t="s">
        <v>12</v>
      </c>
      <c r="E101" s="627" t="s">
        <v>8249</v>
      </c>
      <c r="F101" s="292"/>
    </row>
    <row r="102" spans="1:6" ht="60" x14ac:dyDescent="0.2">
      <c r="A102" s="363">
        <f t="shared" si="4"/>
        <v>96</v>
      </c>
      <c r="B102" s="363">
        <f t="shared" si="3"/>
        <v>1495</v>
      </c>
      <c r="C102" s="447">
        <v>17</v>
      </c>
      <c r="D102" s="448" t="s">
        <v>12</v>
      </c>
      <c r="E102" s="627" t="s">
        <v>8250</v>
      </c>
      <c r="F102" s="292"/>
    </row>
    <row r="103" spans="1:6" ht="60" x14ac:dyDescent="0.2">
      <c r="A103" s="363">
        <f t="shared" si="4"/>
        <v>97</v>
      </c>
      <c r="B103" s="363">
        <f t="shared" si="3"/>
        <v>1512</v>
      </c>
      <c r="C103" s="447">
        <v>17</v>
      </c>
      <c r="D103" s="448" t="s">
        <v>12</v>
      </c>
      <c r="E103" s="627" t="s">
        <v>8251</v>
      </c>
      <c r="F103" s="292"/>
    </row>
    <row r="104" spans="1:6" ht="60" x14ac:dyDescent="0.2">
      <c r="A104" s="363">
        <f t="shared" si="4"/>
        <v>98</v>
      </c>
      <c r="B104" s="363">
        <f t="shared" si="3"/>
        <v>1529</v>
      </c>
      <c r="C104" s="447">
        <v>17</v>
      </c>
      <c r="D104" s="448" t="s">
        <v>12</v>
      </c>
      <c r="E104" s="627" t="s">
        <v>8252</v>
      </c>
      <c r="F104" s="292"/>
    </row>
    <row r="105" spans="1:6" ht="60" x14ac:dyDescent="0.2">
      <c r="A105" s="363">
        <f t="shared" si="4"/>
        <v>99</v>
      </c>
      <c r="B105" s="363">
        <f t="shared" si="3"/>
        <v>1546</v>
      </c>
      <c r="C105" s="447">
        <v>17</v>
      </c>
      <c r="D105" s="448" t="s">
        <v>12</v>
      </c>
      <c r="E105" s="627" t="s">
        <v>8253</v>
      </c>
      <c r="F105" s="292"/>
    </row>
    <row r="106" spans="1:6" ht="60" x14ac:dyDescent="0.2">
      <c r="A106" s="363">
        <f t="shared" si="4"/>
        <v>100</v>
      </c>
      <c r="B106" s="363">
        <f t="shared" si="3"/>
        <v>1563</v>
      </c>
      <c r="C106" s="447">
        <v>17</v>
      </c>
      <c r="D106" s="448" t="s">
        <v>12</v>
      </c>
      <c r="E106" s="627" t="s">
        <v>8254</v>
      </c>
      <c r="F106" s="292"/>
    </row>
    <row r="107" spans="1:6" ht="60" x14ac:dyDescent="0.2">
      <c r="A107" s="363">
        <f t="shared" si="4"/>
        <v>101</v>
      </c>
      <c r="B107" s="363">
        <f t="shared" si="3"/>
        <v>1580</v>
      </c>
      <c r="C107" s="447">
        <v>17</v>
      </c>
      <c r="D107" s="448" t="s">
        <v>12</v>
      </c>
      <c r="E107" s="627" t="s">
        <v>8255</v>
      </c>
      <c r="F107" s="292"/>
    </row>
    <row r="108" spans="1:6" ht="60" x14ac:dyDescent="0.2">
      <c r="A108" s="363">
        <f t="shared" si="4"/>
        <v>102</v>
      </c>
      <c r="B108" s="363">
        <f t="shared" si="3"/>
        <v>1597</v>
      </c>
      <c r="C108" s="447">
        <v>17</v>
      </c>
      <c r="D108" s="448" t="s">
        <v>12</v>
      </c>
      <c r="E108" s="627" t="s">
        <v>8256</v>
      </c>
      <c r="F108" s="292"/>
    </row>
    <row r="109" spans="1:6" ht="60" x14ac:dyDescent="0.2">
      <c r="A109" s="363">
        <f t="shared" si="4"/>
        <v>103</v>
      </c>
      <c r="B109" s="363">
        <f t="shared" si="3"/>
        <v>1614</v>
      </c>
      <c r="C109" s="447">
        <v>17</v>
      </c>
      <c r="D109" s="448" t="s">
        <v>12</v>
      </c>
      <c r="E109" s="627" t="s">
        <v>8257</v>
      </c>
      <c r="F109" s="292"/>
    </row>
    <row r="110" spans="1:6" ht="60" x14ac:dyDescent="0.2">
      <c r="A110" s="363">
        <f t="shared" si="4"/>
        <v>104</v>
      </c>
      <c r="B110" s="363">
        <f t="shared" si="3"/>
        <v>1631</v>
      </c>
      <c r="C110" s="447">
        <v>17</v>
      </c>
      <c r="D110" s="448" t="s">
        <v>12</v>
      </c>
      <c r="E110" s="627" t="s">
        <v>8258</v>
      </c>
      <c r="F110" s="292"/>
    </row>
    <row r="111" spans="1:6" ht="60" x14ac:dyDescent="0.2">
      <c r="A111" s="363">
        <f t="shared" si="4"/>
        <v>105</v>
      </c>
      <c r="B111" s="363">
        <f t="shared" si="3"/>
        <v>1648</v>
      </c>
      <c r="C111" s="447">
        <v>17</v>
      </c>
      <c r="D111" s="448" t="s">
        <v>12</v>
      </c>
      <c r="E111" s="627" t="s">
        <v>8259</v>
      </c>
      <c r="F111" s="292"/>
    </row>
    <row r="112" spans="1:6" ht="60" x14ac:dyDescent="0.2">
      <c r="A112" s="363">
        <f t="shared" si="4"/>
        <v>106</v>
      </c>
      <c r="B112" s="363">
        <f t="shared" si="3"/>
        <v>1665</v>
      </c>
      <c r="C112" s="447">
        <v>17</v>
      </c>
      <c r="D112" s="448" t="s">
        <v>12</v>
      </c>
      <c r="E112" s="627" t="s">
        <v>8260</v>
      </c>
      <c r="F112" s="292"/>
    </row>
    <row r="113" spans="1:6" ht="60" x14ac:dyDescent="0.2">
      <c r="A113" s="363">
        <f t="shared" si="4"/>
        <v>107</v>
      </c>
      <c r="B113" s="363">
        <f t="shared" si="3"/>
        <v>1682</v>
      </c>
      <c r="C113" s="447">
        <v>17</v>
      </c>
      <c r="D113" s="448" t="s">
        <v>12</v>
      </c>
      <c r="E113" s="627" t="s">
        <v>8261</v>
      </c>
      <c r="F113" s="292"/>
    </row>
    <row r="114" spans="1:6" ht="60" x14ac:dyDescent="0.2">
      <c r="A114" s="363">
        <f t="shared" si="4"/>
        <v>108</v>
      </c>
      <c r="B114" s="363">
        <f t="shared" si="3"/>
        <v>1699</v>
      </c>
      <c r="C114" s="447">
        <v>17</v>
      </c>
      <c r="D114" s="448" t="s">
        <v>12</v>
      </c>
      <c r="E114" s="627" t="s">
        <v>8262</v>
      </c>
      <c r="F114" s="292"/>
    </row>
    <row r="115" spans="1:6" ht="60" x14ac:dyDescent="0.2">
      <c r="A115" s="363">
        <f t="shared" si="4"/>
        <v>109</v>
      </c>
      <c r="B115" s="363">
        <f t="shared" si="3"/>
        <v>1716</v>
      </c>
      <c r="C115" s="447">
        <v>17</v>
      </c>
      <c r="D115" s="448" t="s">
        <v>12</v>
      </c>
      <c r="E115" s="627" t="s">
        <v>8263</v>
      </c>
      <c r="F115" s="292"/>
    </row>
    <row r="116" spans="1:6" ht="60" x14ac:dyDescent="0.2">
      <c r="A116" s="363">
        <f t="shared" si="4"/>
        <v>110</v>
      </c>
      <c r="B116" s="363">
        <f t="shared" si="3"/>
        <v>1733</v>
      </c>
      <c r="C116" s="447">
        <v>17</v>
      </c>
      <c r="D116" s="448" t="s">
        <v>12</v>
      </c>
      <c r="E116" s="627" t="s">
        <v>8264</v>
      </c>
      <c r="F116" s="292"/>
    </row>
    <row r="117" spans="1:6" ht="60" x14ac:dyDescent="0.2">
      <c r="A117" s="363">
        <f t="shared" si="4"/>
        <v>111</v>
      </c>
      <c r="B117" s="363">
        <f t="shared" si="3"/>
        <v>1750</v>
      </c>
      <c r="C117" s="447">
        <v>17</v>
      </c>
      <c r="D117" s="448" t="s">
        <v>12</v>
      </c>
      <c r="E117" s="627" t="s">
        <v>8265</v>
      </c>
      <c r="F117" s="292"/>
    </row>
    <row r="118" spans="1:6" ht="60" x14ac:dyDescent="0.2">
      <c r="A118" s="363">
        <f t="shared" si="4"/>
        <v>112</v>
      </c>
      <c r="B118" s="363">
        <f t="shared" si="3"/>
        <v>1767</v>
      </c>
      <c r="C118" s="447">
        <v>17</v>
      </c>
      <c r="D118" s="448" t="s">
        <v>12</v>
      </c>
      <c r="E118" s="627" t="s">
        <v>8266</v>
      </c>
      <c r="F118" s="292"/>
    </row>
    <row r="119" spans="1:6" ht="60" x14ac:dyDescent="0.2">
      <c r="A119" s="363">
        <f t="shared" si="4"/>
        <v>113</v>
      </c>
      <c r="B119" s="363">
        <f t="shared" si="3"/>
        <v>1784</v>
      </c>
      <c r="C119" s="447">
        <v>17</v>
      </c>
      <c r="D119" s="448" t="s">
        <v>12</v>
      </c>
      <c r="E119" s="627" t="s">
        <v>8267</v>
      </c>
      <c r="F119" s="292"/>
    </row>
    <row r="120" spans="1:6" ht="60" x14ac:dyDescent="0.2">
      <c r="A120" s="363">
        <f t="shared" si="4"/>
        <v>114</v>
      </c>
      <c r="B120" s="363">
        <f t="shared" si="3"/>
        <v>1801</v>
      </c>
      <c r="C120" s="447">
        <v>17</v>
      </c>
      <c r="D120" s="448" t="s">
        <v>12</v>
      </c>
      <c r="E120" s="627" t="s">
        <v>8268</v>
      </c>
      <c r="F120" s="292"/>
    </row>
    <row r="121" spans="1:6" ht="60" x14ac:dyDescent="0.2">
      <c r="A121" s="363">
        <f t="shared" si="4"/>
        <v>115</v>
      </c>
      <c r="B121" s="363">
        <f t="shared" si="3"/>
        <v>1818</v>
      </c>
      <c r="C121" s="447">
        <v>17</v>
      </c>
      <c r="D121" s="448" t="s">
        <v>12</v>
      </c>
      <c r="E121" s="627" t="s">
        <v>8269</v>
      </c>
      <c r="F121" s="292"/>
    </row>
    <row r="122" spans="1:6" ht="60" x14ac:dyDescent="0.2">
      <c r="A122" s="363">
        <f t="shared" si="4"/>
        <v>116</v>
      </c>
      <c r="B122" s="363">
        <f t="shared" si="3"/>
        <v>1835</v>
      </c>
      <c r="C122" s="447">
        <v>17</v>
      </c>
      <c r="D122" s="448" t="s">
        <v>12</v>
      </c>
      <c r="E122" s="627" t="s">
        <v>8270</v>
      </c>
      <c r="F122" s="292"/>
    </row>
    <row r="123" spans="1:6" ht="60" x14ac:dyDescent="0.2">
      <c r="A123" s="363">
        <f t="shared" si="4"/>
        <v>117</v>
      </c>
      <c r="B123" s="363">
        <f t="shared" si="3"/>
        <v>1852</v>
      </c>
      <c r="C123" s="447">
        <v>17</v>
      </c>
      <c r="D123" s="448" t="s">
        <v>12</v>
      </c>
      <c r="E123" s="627" t="s">
        <v>8271</v>
      </c>
      <c r="F123" s="292"/>
    </row>
    <row r="124" spans="1:6" ht="60" x14ac:dyDescent="0.2">
      <c r="A124" s="363">
        <f t="shared" si="4"/>
        <v>118</v>
      </c>
      <c r="B124" s="363">
        <f t="shared" si="3"/>
        <v>1869</v>
      </c>
      <c r="C124" s="447">
        <v>17</v>
      </c>
      <c r="D124" s="448" t="s">
        <v>12</v>
      </c>
      <c r="E124" s="627" t="s">
        <v>8272</v>
      </c>
      <c r="F124" s="292"/>
    </row>
    <row r="125" spans="1:6" ht="60" x14ac:dyDescent="0.2">
      <c r="A125" s="363">
        <f t="shared" si="4"/>
        <v>119</v>
      </c>
      <c r="B125" s="363">
        <f t="shared" si="3"/>
        <v>1886</v>
      </c>
      <c r="C125" s="447">
        <v>17</v>
      </c>
      <c r="D125" s="448" t="s">
        <v>12</v>
      </c>
      <c r="E125" s="627" t="s">
        <v>8273</v>
      </c>
      <c r="F125" s="292"/>
    </row>
    <row r="126" spans="1:6" ht="60" x14ac:dyDescent="0.2">
      <c r="A126" s="363">
        <f t="shared" si="4"/>
        <v>120</v>
      </c>
      <c r="B126" s="363">
        <f t="shared" si="3"/>
        <v>1903</v>
      </c>
      <c r="C126" s="447">
        <v>17</v>
      </c>
      <c r="D126" s="448" t="s">
        <v>12</v>
      </c>
      <c r="E126" s="627" t="s">
        <v>8274</v>
      </c>
      <c r="F126" s="292"/>
    </row>
    <row r="127" spans="1:6" ht="60" x14ac:dyDescent="0.2">
      <c r="A127" s="363">
        <f t="shared" si="4"/>
        <v>121</v>
      </c>
      <c r="B127" s="363">
        <f t="shared" si="3"/>
        <v>1920</v>
      </c>
      <c r="C127" s="447">
        <v>17</v>
      </c>
      <c r="D127" s="448" t="s">
        <v>12</v>
      </c>
      <c r="E127" s="627" t="s">
        <v>8275</v>
      </c>
      <c r="F127" s="292"/>
    </row>
    <row r="128" spans="1:6" ht="60" x14ac:dyDescent="0.2">
      <c r="A128" s="363">
        <f t="shared" si="4"/>
        <v>122</v>
      </c>
      <c r="B128" s="363">
        <f t="shared" si="3"/>
        <v>1937</v>
      </c>
      <c r="C128" s="447">
        <v>17</v>
      </c>
      <c r="D128" s="448" t="s">
        <v>12</v>
      </c>
      <c r="E128" s="627" t="s">
        <v>8276</v>
      </c>
      <c r="F128" s="292"/>
    </row>
    <row r="129" spans="1:6" ht="60" x14ac:dyDescent="0.2">
      <c r="A129" s="363">
        <f t="shared" si="4"/>
        <v>123</v>
      </c>
      <c r="B129" s="363">
        <f t="shared" si="3"/>
        <v>1954</v>
      </c>
      <c r="C129" s="447">
        <v>17</v>
      </c>
      <c r="D129" s="448" t="s">
        <v>12</v>
      </c>
      <c r="E129" s="627" t="s">
        <v>8277</v>
      </c>
      <c r="F129" s="292"/>
    </row>
    <row r="130" spans="1:6" ht="60" x14ac:dyDescent="0.2">
      <c r="A130" s="363">
        <f t="shared" si="4"/>
        <v>124</v>
      </c>
      <c r="B130" s="363">
        <f t="shared" si="3"/>
        <v>1971</v>
      </c>
      <c r="C130" s="447">
        <v>17</v>
      </c>
      <c r="D130" s="448" t="s">
        <v>12</v>
      </c>
      <c r="E130" s="627" t="s">
        <v>8278</v>
      </c>
      <c r="F130" s="292"/>
    </row>
    <row r="131" spans="1:6" ht="60" x14ac:dyDescent="0.2">
      <c r="A131" s="363">
        <f t="shared" si="4"/>
        <v>125</v>
      </c>
      <c r="B131" s="363">
        <f t="shared" si="3"/>
        <v>1988</v>
      </c>
      <c r="C131" s="447">
        <v>17</v>
      </c>
      <c r="D131" s="448" t="s">
        <v>12</v>
      </c>
      <c r="E131" s="627" t="s">
        <v>8279</v>
      </c>
      <c r="F131" s="292"/>
    </row>
    <row r="132" spans="1:6" ht="60" x14ac:dyDescent="0.2">
      <c r="A132" s="363">
        <f t="shared" si="4"/>
        <v>126</v>
      </c>
      <c r="B132" s="363">
        <f t="shared" si="3"/>
        <v>2005</v>
      </c>
      <c r="C132" s="447">
        <v>17</v>
      </c>
      <c r="D132" s="448" t="s">
        <v>12</v>
      </c>
      <c r="E132" s="627" t="s">
        <v>8280</v>
      </c>
      <c r="F132" s="292"/>
    </row>
    <row r="133" spans="1:6" ht="60" x14ac:dyDescent="0.2">
      <c r="A133" s="363">
        <f t="shared" si="4"/>
        <v>127</v>
      </c>
      <c r="B133" s="363">
        <f t="shared" si="3"/>
        <v>2022</v>
      </c>
      <c r="C133" s="447">
        <v>17</v>
      </c>
      <c r="D133" s="448" t="s">
        <v>12</v>
      </c>
      <c r="E133" s="627" t="s">
        <v>8281</v>
      </c>
      <c r="F133" s="292"/>
    </row>
    <row r="134" spans="1:6" ht="60" x14ac:dyDescent="0.2">
      <c r="A134" s="363">
        <f t="shared" si="4"/>
        <v>128</v>
      </c>
      <c r="B134" s="363">
        <f t="shared" si="3"/>
        <v>2039</v>
      </c>
      <c r="C134" s="447">
        <v>17</v>
      </c>
      <c r="D134" s="448" t="s">
        <v>12</v>
      </c>
      <c r="E134" s="627" t="s">
        <v>8282</v>
      </c>
      <c r="F134" s="292"/>
    </row>
    <row r="135" spans="1:6" ht="60" x14ac:dyDescent="0.2">
      <c r="A135" s="363">
        <f t="shared" si="4"/>
        <v>129</v>
      </c>
      <c r="B135" s="363">
        <f t="shared" si="3"/>
        <v>2056</v>
      </c>
      <c r="C135" s="447">
        <v>17</v>
      </c>
      <c r="D135" s="448" t="s">
        <v>12</v>
      </c>
      <c r="E135" s="627" t="s">
        <v>8283</v>
      </c>
      <c r="F135" s="292"/>
    </row>
    <row r="136" spans="1:6" ht="60" x14ac:dyDescent="0.2">
      <c r="A136" s="363">
        <f t="shared" si="4"/>
        <v>130</v>
      </c>
      <c r="B136" s="363">
        <f t="shared" si="3"/>
        <v>2073</v>
      </c>
      <c r="C136" s="447">
        <v>17</v>
      </c>
      <c r="D136" s="448" t="s">
        <v>12</v>
      </c>
      <c r="E136" s="627" t="s">
        <v>8284</v>
      </c>
      <c r="F136" s="292"/>
    </row>
    <row r="137" spans="1:6" ht="60" x14ac:dyDescent="0.2">
      <c r="A137" s="363">
        <f t="shared" si="4"/>
        <v>131</v>
      </c>
      <c r="B137" s="363">
        <f t="shared" si="3"/>
        <v>2090</v>
      </c>
      <c r="C137" s="447">
        <v>17</v>
      </c>
      <c r="D137" s="448" t="s">
        <v>12</v>
      </c>
      <c r="E137" s="627" t="s">
        <v>8285</v>
      </c>
      <c r="F137" s="292"/>
    </row>
    <row r="138" spans="1:6" ht="60" x14ac:dyDescent="0.2">
      <c r="A138" s="363">
        <f t="shared" si="4"/>
        <v>132</v>
      </c>
      <c r="B138" s="363">
        <f t="shared" si="3"/>
        <v>2107</v>
      </c>
      <c r="C138" s="447">
        <v>17</v>
      </c>
      <c r="D138" s="448" t="s">
        <v>12</v>
      </c>
      <c r="E138" s="627" t="s">
        <v>8286</v>
      </c>
      <c r="F138" s="292"/>
    </row>
    <row r="139" spans="1:6" ht="60" x14ac:dyDescent="0.2">
      <c r="A139" s="363">
        <f t="shared" si="4"/>
        <v>133</v>
      </c>
      <c r="B139" s="363">
        <f t="shared" si="3"/>
        <v>2124</v>
      </c>
      <c r="C139" s="447">
        <v>17</v>
      </c>
      <c r="D139" s="448" t="s">
        <v>12</v>
      </c>
      <c r="E139" s="627" t="s">
        <v>8287</v>
      </c>
      <c r="F139" s="292"/>
    </row>
    <row r="140" spans="1:6" ht="60" x14ac:dyDescent="0.2">
      <c r="A140" s="363">
        <f t="shared" si="4"/>
        <v>134</v>
      </c>
      <c r="B140" s="363">
        <f t="shared" si="3"/>
        <v>2141</v>
      </c>
      <c r="C140" s="447">
        <v>17</v>
      </c>
      <c r="D140" s="448" t="s">
        <v>12</v>
      </c>
      <c r="E140" s="627" t="s">
        <v>11004</v>
      </c>
      <c r="F140" s="292"/>
    </row>
    <row r="141" spans="1:6" ht="60" x14ac:dyDescent="0.2">
      <c r="A141" s="363">
        <f t="shared" si="4"/>
        <v>135</v>
      </c>
      <c r="B141" s="363">
        <f t="shared" si="3"/>
        <v>2158</v>
      </c>
      <c r="C141" s="447">
        <v>17</v>
      </c>
      <c r="D141" s="448" t="s">
        <v>12</v>
      </c>
      <c r="E141" s="627" t="s">
        <v>11005</v>
      </c>
      <c r="F141" s="292"/>
    </row>
    <row r="142" spans="1:6" ht="60" x14ac:dyDescent="0.2">
      <c r="A142" s="363">
        <f t="shared" si="4"/>
        <v>136</v>
      </c>
      <c r="B142" s="363">
        <f t="shared" si="3"/>
        <v>2175</v>
      </c>
      <c r="C142" s="447">
        <v>17</v>
      </c>
      <c r="D142" s="448" t="s">
        <v>12</v>
      </c>
      <c r="E142" s="627" t="s">
        <v>11006</v>
      </c>
      <c r="F142" s="292"/>
    </row>
    <row r="143" spans="1:6" ht="60" x14ac:dyDescent="0.2">
      <c r="A143" s="363">
        <f t="shared" si="4"/>
        <v>137</v>
      </c>
      <c r="B143" s="363">
        <f t="shared" ref="B143:B178" si="5">C142+B142</f>
        <v>2192</v>
      </c>
      <c r="C143" s="447">
        <v>17</v>
      </c>
      <c r="D143" s="448" t="s">
        <v>12</v>
      </c>
      <c r="E143" s="627" t="s">
        <v>11007</v>
      </c>
      <c r="F143" s="292"/>
    </row>
    <row r="144" spans="1:6" ht="60" x14ac:dyDescent="0.2">
      <c r="A144" s="363">
        <f t="shared" si="4"/>
        <v>138</v>
      </c>
      <c r="B144" s="363">
        <f t="shared" si="5"/>
        <v>2209</v>
      </c>
      <c r="C144" s="447">
        <v>17</v>
      </c>
      <c r="D144" s="448" t="s">
        <v>12</v>
      </c>
      <c r="E144" s="627" t="s">
        <v>11008</v>
      </c>
      <c r="F144" s="292"/>
    </row>
    <row r="145" spans="1:6" ht="60" x14ac:dyDescent="0.2">
      <c r="A145" s="363">
        <f t="shared" ref="A145:A178" si="6">+A144+1</f>
        <v>139</v>
      </c>
      <c r="B145" s="363">
        <f t="shared" si="5"/>
        <v>2226</v>
      </c>
      <c r="C145" s="447">
        <v>17</v>
      </c>
      <c r="D145" s="448" t="s">
        <v>12</v>
      </c>
      <c r="E145" s="627" t="s">
        <v>11009</v>
      </c>
      <c r="F145" s="292"/>
    </row>
    <row r="146" spans="1:6" ht="60" x14ac:dyDescent="0.2">
      <c r="A146" s="363">
        <f t="shared" si="6"/>
        <v>140</v>
      </c>
      <c r="B146" s="363">
        <f t="shared" si="5"/>
        <v>2243</v>
      </c>
      <c r="C146" s="447">
        <v>17</v>
      </c>
      <c r="D146" s="448" t="s">
        <v>12</v>
      </c>
      <c r="E146" s="627" t="s">
        <v>13943</v>
      </c>
      <c r="F146" s="292"/>
    </row>
    <row r="147" spans="1:6" ht="60" x14ac:dyDescent="0.2">
      <c r="A147" s="363">
        <f t="shared" si="6"/>
        <v>141</v>
      </c>
      <c r="B147" s="363">
        <f t="shared" si="5"/>
        <v>2260</v>
      </c>
      <c r="C147" s="447">
        <v>17</v>
      </c>
      <c r="D147" s="448" t="s">
        <v>12</v>
      </c>
      <c r="E147" s="627" t="s">
        <v>13944</v>
      </c>
      <c r="F147" s="292"/>
    </row>
    <row r="148" spans="1:6" ht="60" x14ac:dyDescent="0.2">
      <c r="A148" s="363">
        <f t="shared" si="6"/>
        <v>142</v>
      </c>
      <c r="B148" s="363">
        <f t="shared" si="5"/>
        <v>2277</v>
      </c>
      <c r="C148" s="447">
        <v>17</v>
      </c>
      <c r="D148" s="448" t="s">
        <v>12</v>
      </c>
      <c r="E148" s="627" t="s">
        <v>13945</v>
      </c>
      <c r="F148" s="292"/>
    </row>
    <row r="149" spans="1:6" ht="60" x14ac:dyDescent="0.2">
      <c r="A149" s="363">
        <f t="shared" si="6"/>
        <v>143</v>
      </c>
      <c r="B149" s="363">
        <f t="shared" si="5"/>
        <v>2294</v>
      </c>
      <c r="C149" s="447">
        <v>17</v>
      </c>
      <c r="D149" s="448" t="s">
        <v>12</v>
      </c>
      <c r="E149" s="627" t="s">
        <v>13946</v>
      </c>
      <c r="F149" s="292"/>
    </row>
    <row r="150" spans="1:6" ht="60" x14ac:dyDescent="0.2">
      <c r="A150" s="363">
        <f t="shared" si="6"/>
        <v>144</v>
      </c>
      <c r="B150" s="363">
        <f t="shared" si="5"/>
        <v>2311</v>
      </c>
      <c r="C150" s="447">
        <v>17</v>
      </c>
      <c r="D150" s="448" t="s">
        <v>12</v>
      </c>
      <c r="E150" s="627" t="s">
        <v>13947</v>
      </c>
      <c r="F150" s="292"/>
    </row>
    <row r="151" spans="1:6" ht="60" x14ac:dyDescent="0.2">
      <c r="A151" s="363">
        <f t="shared" si="6"/>
        <v>145</v>
      </c>
      <c r="B151" s="363">
        <f t="shared" si="5"/>
        <v>2328</v>
      </c>
      <c r="C151" s="447">
        <v>17</v>
      </c>
      <c r="D151" s="448" t="s">
        <v>12</v>
      </c>
      <c r="E151" s="627" t="s">
        <v>13948</v>
      </c>
      <c r="F151" s="292"/>
    </row>
    <row r="152" spans="1:6" ht="60" x14ac:dyDescent="0.2">
      <c r="A152" s="363">
        <f t="shared" si="6"/>
        <v>146</v>
      </c>
      <c r="B152" s="363">
        <f t="shared" si="5"/>
        <v>2345</v>
      </c>
      <c r="C152" s="459">
        <v>17</v>
      </c>
      <c r="D152" s="490" t="s">
        <v>12</v>
      </c>
      <c r="E152" s="718" t="s">
        <v>14684</v>
      </c>
      <c r="F152" s="400"/>
    </row>
    <row r="153" spans="1:6" ht="60" x14ac:dyDescent="0.2">
      <c r="A153" s="363">
        <f t="shared" si="6"/>
        <v>147</v>
      </c>
      <c r="B153" s="363">
        <f t="shared" si="5"/>
        <v>2362</v>
      </c>
      <c r="C153" s="459">
        <v>17</v>
      </c>
      <c r="D153" s="490" t="s">
        <v>12</v>
      </c>
      <c r="E153" s="718" t="s">
        <v>14685</v>
      </c>
      <c r="F153" s="400"/>
    </row>
    <row r="154" spans="1:6" ht="60" x14ac:dyDescent="0.2">
      <c r="A154" s="363">
        <f t="shared" si="6"/>
        <v>148</v>
      </c>
      <c r="B154" s="363">
        <f t="shared" si="5"/>
        <v>2379</v>
      </c>
      <c r="C154" s="459">
        <v>17</v>
      </c>
      <c r="D154" s="490" t="s">
        <v>12</v>
      </c>
      <c r="E154" s="718" t="s">
        <v>14686</v>
      </c>
      <c r="F154" s="400"/>
    </row>
    <row r="155" spans="1:6" ht="60" x14ac:dyDescent="0.2">
      <c r="A155" s="363">
        <f t="shared" si="6"/>
        <v>149</v>
      </c>
      <c r="B155" s="363">
        <f t="shared" si="5"/>
        <v>2396</v>
      </c>
      <c r="C155" s="459">
        <v>17</v>
      </c>
      <c r="D155" s="490" t="s">
        <v>12</v>
      </c>
      <c r="E155" s="718" t="s">
        <v>14687</v>
      </c>
      <c r="F155" s="400"/>
    </row>
    <row r="156" spans="1:6" ht="60" x14ac:dyDescent="0.2">
      <c r="A156" s="363">
        <f t="shared" si="6"/>
        <v>150</v>
      </c>
      <c r="B156" s="363">
        <f t="shared" si="5"/>
        <v>2413</v>
      </c>
      <c r="C156" s="459">
        <v>17</v>
      </c>
      <c r="D156" s="490" t="s">
        <v>12</v>
      </c>
      <c r="E156" s="718" t="s">
        <v>14688</v>
      </c>
      <c r="F156" s="400"/>
    </row>
    <row r="157" spans="1:6" ht="60" x14ac:dyDescent="0.2">
      <c r="A157" s="363">
        <f t="shared" si="6"/>
        <v>151</v>
      </c>
      <c r="B157" s="363">
        <f t="shared" si="5"/>
        <v>2430</v>
      </c>
      <c r="C157" s="459">
        <v>17</v>
      </c>
      <c r="D157" s="490" t="s">
        <v>12</v>
      </c>
      <c r="E157" s="718" t="s">
        <v>14689</v>
      </c>
      <c r="F157" s="400"/>
    </row>
    <row r="158" spans="1:6" ht="60" x14ac:dyDescent="0.2">
      <c r="A158" s="363">
        <f t="shared" si="6"/>
        <v>152</v>
      </c>
      <c r="B158" s="363">
        <f t="shared" si="5"/>
        <v>2447</v>
      </c>
      <c r="C158" s="363">
        <v>17</v>
      </c>
      <c r="D158" s="360" t="s">
        <v>12</v>
      </c>
      <c r="E158" s="429" t="s">
        <v>13949</v>
      </c>
      <c r="F158" s="400"/>
    </row>
    <row r="159" spans="1:6" ht="60" x14ac:dyDescent="0.2">
      <c r="A159" s="363">
        <f t="shared" si="6"/>
        <v>153</v>
      </c>
      <c r="B159" s="363">
        <f t="shared" si="5"/>
        <v>2464</v>
      </c>
      <c r="C159" s="363">
        <v>17</v>
      </c>
      <c r="D159" s="360" t="s">
        <v>12</v>
      </c>
      <c r="E159" s="429" t="s">
        <v>13950</v>
      </c>
      <c r="F159" s="400"/>
    </row>
    <row r="160" spans="1:6" ht="60" x14ac:dyDescent="0.2">
      <c r="A160" s="363">
        <f t="shared" si="6"/>
        <v>154</v>
      </c>
      <c r="B160" s="363">
        <f t="shared" si="5"/>
        <v>2481</v>
      </c>
      <c r="C160" s="363">
        <v>17</v>
      </c>
      <c r="D160" s="360" t="s">
        <v>12</v>
      </c>
      <c r="E160" s="429" t="s">
        <v>13951</v>
      </c>
      <c r="F160" s="400"/>
    </row>
    <row r="161" spans="1:6" ht="60" x14ac:dyDescent="0.2">
      <c r="A161" s="363">
        <f t="shared" si="6"/>
        <v>155</v>
      </c>
      <c r="B161" s="363">
        <f t="shared" si="5"/>
        <v>2498</v>
      </c>
      <c r="C161" s="363">
        <v>17</v>
      </c>
      <c r="D161" s="360" t="s">
        <v>12</v>
      </c>
      <c r="E161" s="429" t="s">
        <v>13952</v>
      </c>
      <c r="F161" s="400"/>
    </row>
    <row r="162" spans="1:6" ht="60" x14ac:dyDescent="0.2">
      <c r="A162" s="363">
        <f t="shared" si="6"/>
        <v>156</v>
      </c>
      <c r="B162" s="363">
        <f t="shared" si="5"/>
        <v>2515</v>
      </c>
      <c r="C162" s="363">
        <v>17</v>
      </c>
      <c r="D162" s="360" t="s">
        <v>12</v>
      </c>
      <c r="E162" s="429" t="s">
        <v>13953</v>
      </c>
      <c r="F162" s="400"/>
    </row>
    <row r="163" spans="1:6" ht="60" x14ac:dyDescent="0.2">
      <c r="A163" s="363">
        <f t="shared" si="6"/>
        <v>157</v>
      </c>
      <c r="B163" s="363">
        <f t="shared" si="5"/>
        <v>2532</v>
      </c>
      <c r="C163" s="363">
        <v>17</v>
      </c>
      <c r="D163" s="360" t="s">
        <v>12</v>
      </c>
      <c r="E163" s="429" t="s">
        <v>13954</v>
      </c>
      <c r="F163" s="400"/>
    </row>
    <row r="164" spans="1:6" ht="60" x14ac:dyDescent="0.2">
      <c r="A164" s="363">
        <f t="shared" si="6"/>
        <v>158</v>
      </c>
      <c r="B164" s="363">
        <f t="shared" si="5"/>
        <v>2549</v>
      </c>
      <c r="C164" s="430">
        <v>17</v>
      </c>
      <c r="D164" s="444" t="s">
        <v>12</v>
      </c>
      <c r="E164" s="731" t="s">
        <v>14690</v>
      </c>
      <c r="F164" s="292"/>
    </row>
    <row r="165" spans="1:6" ht="60" x14ac:dyDescent="0.2">
      <c r="A165" s="363">
        <f t="shared" si="6"/>
        <v>159</v>
      </c>
      <c r="B165" s="363">
        <f t="shared" si="5"/>
        <v>2566</v>
      </c>
      <c r="C165" s="430">
        <v>17</v>
      </c>
      <c r="D165" s="444" t="s">
        <v>12</v>
      </c>
      <c r="E165" s="718" t="s">
        <v>14691</v>
      </c>
      <c r="F165" s="292"/>
    </row>
    <row r="166" spans="1:6" ht="60" x14ac:dyDescent="0.2">
      <c r="A166" s="363">
        <f t="shared" si="6"/>
        <v>160</v>
      </c>
      <c r="B166" s="363">
        <f t="shared" si="5"/>
        <v>2583</v>
      </c>
      <c r="C166" s="430">
        <v>17</v>
      </c>
      <c r="D166" s="444" t="s">
        <v>12</v>
      </c>
      <c r="E166" s="718" t="s">
        <v>14692</v>
      </c>
      <c r="F166" s="292"/>
    </row>
    <row r="167" spans="1:6" ht="60" x14ac:dyDescent="0.2">
      <c r="A167" s="363">
        <f t="shared" si="6"/>
        <v>161</v>
      </c>
      <c r="B167" s="363">
        <f t="shared" si="5"/>
        <v>2600</v>
      </c>
      <c r="C167" s="430">
        <v>17</v>
      </c>
      <c r="D167" s="444" t="s">
        <v>12</v>
      </c>
      <c r="E167" s="731" t="s">
        <v>14693</v>
      </c>
      <c r="F167" s="292"/>
    </row>
    <row r="168" spans="1:6" ht="60" x14ac:dyDescent="0.2">
      <c r="A168" s="363">
        <f t="shared" si="6"/>
        <v>162</v>
      </c>
      <c r="B168" s="363">
        <f t="shared" si="5"/>
        <v>2617</v>
      </c>
      <c r="C168" s="430">
        <v>17</v>
      </c>
      <c r="D168" s="444" t="s">
        <v>12</v>
      </c>
      <c r="E168" s="731" t="s">
        <v>14694</v>
      </c>
      <c r="F168" s="292"/>
    </row>
    <row r="169" spans="1:6" ht="60" x14ac:dyDescent="0.2">
      <c r="A169" s="363">
        <f t="shared" si="6"/>
        <v>163</v>
      </c>
      <c r="B169" s="363">
        <f t="shared" si="5"/>
        <v>2634</v>
      </c>
      <c r="C169" s="430">
        <v>17</v>
      </c>
      <c r="D169" s="444" t="s">
        <v>12</v>
      </c>
      <c r="E169" s="731" t="s">
        <v>14695</v>
      </c>
      <c r="F169" s="292"/>
    </row>
    <row r="170" spans="1:6" ht="48" x14ac:dyDescent="0.2">
      <c r="A170" s="363">
        <f t="shared" si="6"/>
        <v>164</v>
      </c>
      <c r="B170" s="363">
        <f t="shared" si="5"/>
        <v>2651</v>
      </c>
      <c r="C170" s="447">
        <v>17</v>
      </c>
      <c r="D170" s="448" t="s">
        <v>12</v>
      </c>
      <c r="E170" s="627" t="s">
        <v>8288</v>
      </c>
      <c r="F170" s="292"/>
    </row>
    <row r="171" spans="1:6" ht="48" x14ac:dyDescent="0.2">
      <c r="A171" s="363">
        <f t="shared" si="6"/>
        <v>165</v>
      </c>
      <c r="B171" s="363">
        <f t="shared" si="5"/>
        <v>2668</v>
      </c>
      <c r="C171" s="447">
        <v>17</v>
      </c>
      <c r="D171" s="448" t="s">
        <v>12</v>
      </c>
      <c r="E171" s="627" t="s">
        <v>8289</v>
      </c>
      <c r="F171" s="292"/>
    </row>
    <row r="172" spans="1:6" ht="48" x14ac:dyDescent="0.2">
      <c r="A172" s="363">
        <f t="shared" si="6"/>
        <v>166</v>
      </c>
      <c r="B172" s="363">
        <f t="shared" si="5"/>
        <v>2685</v>
      </c>
      <c r="C172" s="447">
        <v>17</v>
      </c>
      <c r="D172" s="448" t="s">
        <v>12</v>
      </c>
      <c r="E172" s="481" t="s">
        <v>8290</v>
      </c>
      <c r="F172" s="9"/>
    </row>
    <row r="173" spans="1:6" ht="48" x14ac:dyDescent="0.2">
      <c r="A173" s="363">
        <f t="shared" si="6"/>
        <v>167</v>
      </c>
      <c r="B173" s="363">
        <f t="shared" si="5"/>
        <v>2702</v>
      </c>
      <c r="C173" s="447">
        <v>17</v>
      </c>
      <c r="D173" s="448" t="s">
        <v>12</v>
      </c>
      <c r="E173" s="627" t="s">
        <v>8291</v>
      </c>
      <c r="F173" s="9"/>
    </row>
    <row r="174" spans="1:6" ht="48" x14ac:dyDescent="0.2">
      <c r="A174" s="363">
        <f t="shared" si="6"/>
        <v>168</v>
      </c>
      <c r="B174" s="363">
        <f t="shared" si="5"/>
        <v>2719</v>
      </c>
      <c r="C174" s="447">
        <v>17</v>
      </c>
      <c r="D174" s="448" t="s">
        <v>12</v>
      </c>
      <c r="E174" s="627" t="s">
        <v>8292</v>
      </c>
      <c r="F174" s="9"/>
    </row>
    <row r="175" spans="1:6" ht="48" x14ac:dyDescent="0.2">
      <c r="A175" s="363">
        <f t="shared" si="6"/>
        <v>169</v>
      </c>
      <c r="B175" s="363">
        <f t="shared" si="5"/>
        <v>2736</v>
      </c>
      <c r="C175" s="447">
        <v>17</v>
      </c>
      <c r="D175" s="448" t="s">
        <v>12</v>
      </c>
      <c r="E175" s="627" t="s">
        <v>8293</v>
      </c>
      <c r="F175" s="9"/>
    </row>
    <row r="176" spans="1:6" ht="60" x14ac:dyDescent="0.2">
      <c r="A176" s="363">
        <f t="shared" si="6"/>
        <v>170</v>
      </c>
      <c r="B176" s="363">
        <f t="shared" si="5"/>
        <v>2753</v>
      </c>
      <c r="C176" s="447">
        <v>17</v>
      </c>
      <c r="D176" s="448" t="s">
        <v>12</v>
      </c>
      <c r="E176" s="627" t="s">
        <v>8294</v>
      </c>
      <c r="F176" s="9"/>
    </row>
    <row r="177" spans="1:6" x14ac:dyDescent="0.2">
      <c r="A177" s="363">
        <f t="shared" si="6"/>
        <v>171</v>
      </c>
      <c r="B177" s="363">
        <f t="shared" si="5"/>
        <v>2770</v>
      </c>
      <c r="C177" s="439">
        <v>150</v>
      </c>
      <c r="D177" s="524" t="s">
        <v>9</v>
      </c>
      <c r="E177" s="24" t="s">
        <v>50</v>
      </c>
      <c r="F177" s="292" t="s">
        <v>25</v>
      </c>
    </row>
    <row r="178" spans="1:6" ht="12.75" thickBot="1" x14ac:dyDescent="0.25">
      <c r="A178" s="363">
        <f t="shared" si="6"/>
        <v>172</v>
      </c>
      <c r="B178" s="363">
        <f t="shared" si="5"/>
        <v>2920</v>
      </c>
      <c r="C178" s="647">
        <v>12</v>
      </c>
      <c r="D178" s="440" t="s">
        <v>9</v>
      </c>
      <c r="E178" s="552" t="s">
        <v>323</v>
      </c>
      <c r="F178" s="474" t="s">
        <v>8295</v>
      </c>
    </row>
    <row r="179" spans="1:6" ht="12.75" thickTop="1" x14ac:dyDescent="0.2">
      <c r="A179" s="119" t="s">
        <v>54</v>
      </c>
      <c r="C179" s="370">
        <f>SUM(C7:C178)</f>
        <v>2931</v>
      </c>
    </row>
  </sheetData>
  <mergeCells count="4">
    <mergeCell ref="A3:B3"/>
    <mergeCell ref="C3:F3"/>
    <mergeCell ref="A4:B4"/>
    <mergeCell ref="C4:F5"/>
  </mergeCells>
  <conditionalFormatting sqref="A3:F3">
    <cfRule type="containsText" dxfId="74"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16778B1-D439-469C-B0B8-59B5E3DAF90A}">
            <xm:f>NOT(ISERROR(SEARCH($C$3,A3)))</xm:f>
            <xm:f>$C$3</xm:f>
            <x14:dxf>
              <font>
                <color rgb="FFFFFF00"/>
              </font>
            </x14:dxf>
          </x14:cfRule>
          <xm:sqref>A3:F3</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G126"/>
  <sheetViews>
    <sheetView topLeftCell="A4" zoomScaleNormal="100" workbookViewId="0">
      <selection activeCell="F25" sqref="F25"/>
    </sheetView>
  </sheetViews>
  <sheetFormatPr baseColWidth="10" defaultRowHeight="12" x14ac:dyDescent="0.2"/>
  <cols>
    <col min="1" max="1" width="6.85546875" customWidth="1"/>
    <col min="2" max="2" width="7.85546875" customWidth="1"/>
    <col min="3" max="3" width="7.42578125" customWidth="1"/>
    <col min="4" max="4" width="8.5703125" customWidth="1"/>
    <col min="5" max="5" width="78.140625" customWidth="1"/>
    <col min="6" max="6" width="14.140625" customWidth="1"/>
  </cols>
  <sheetData>
    <row r="1" spans="1:6" ht="38.25" customHeight="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8143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ht="13.5" customHeight="1" x14ac:dyDescent="0.2">
      <c r="A7" s="447">
        <v>1</v>
      </c>
      <c r="B7" s="447">
        <v>1</v>
      </c>
      <c r="C7" s="447">
        <v>2</v>
      </c>
      <c r="D7" s="448" t="s">
        <v>9</v>
      </c>
      <c r="E7" s="446" t="s">
        <v>10</v>
      </c>
      <c r="F7" s="292" t="s">
        <v>11</v>
      </c>
    </row>
    <row r="8" spans="1:6" x14ac:dyDescent="0.2">
      <c r="A8" s="447">
        <f t="shared" ref="A8:A71" si="0">+A7+1</f>
        <v>2</v>
      </c>
      <c r="B8" s="447">
        <f>C7+B7</f>
        <v>3</v>
      </c>
      <c r="C8" s="447">
        <v>3</v>
      </c>
      <c r="D8" s="448" t="s">
        <v>12</v>
      </c>
      <c r="E8" s="446" t="s">
        <v>13</v>
      </c>
      <c r="F8" s="292">
        <v>220</v>
      </c>
    </row>
    <row r="9" spans="1:6" x14ac:dyDescent="0.2">
      <c r="A9" s="447">
        <f t="shared" si="0"/>
        <v>3</v>
      </c>
      <c r="B9" s="447">
        <f>C8+B8</f>
        <v>6</v>
      </c>
      <c r="C9" s="447">
        <v>2</v>
      </c>
      <c r="D9" s="448" t="s">
        <v>9</v>
      </c>
      <c r="E9" s="446" t="s">
        <v>14</v>
      </c>
      <c r="F9" s="486" t="s">
        <v>8004</v>
      </c>
    </row>
    <row r="10" spans="1:6" x14ac:dyDescent="0.2">
      <c r="A10" s="447">
        <f t="shared" si="0"/>
        <v>4</v>
      </c>
      <c r="B10" s="447">
        <f>B9+C9</f>
        <v>8</v>
      </c>
      <c r="C10" s="447">
        <v>1</v>
      </c>
      <c r="D10" s="448" t="s">
        <v>9</v>
      </c>
      <c r="E10" s="446" t="s">
        <v>16</v>
      </c>
      <c r="F10" s="486" t="s">
        <v>61</v>
      </c>
    </row>
    <row r="11" spans="1:6" x14ac:dyDescent="0.2">
      <c r="A11" s="447">
        <f t="shared" si="0"/>
        <v>5</v>
      </c>
      <c r="B11" s="447">
        <v>9</v>
      </c>
      <c r="C11" s="447">
        <v>2</v>
      </c>
      <c r="D11" s="448" t="s">
        <v>12</v>
      </c>
      <c r="E11" s="446" t="s">
        <v>17</v>
      </c>
      <c r="F11" s="486" t="s">
        <v>381</v>
      </c>
    </row>
    <row r="12" spans="1:6" ht="18.95" customHeight="1" x14ac:dyDescent="0.2">
      <c r="A12" s="447">
        <f t="shared" si="0"/>
        <v>6</v>
      </c>
      <c r="B12" s="447">
        <f t="shared" ref="B12:B75" si="1">C11+B11</f>
        <v>11</v>
      </c>
      <c r="C12" s="447">
        <v>1</v>
      </c>
      <c r="D12" s="448" t="s">
        <v>9</v>
      </c>
      <c r="E12" s="446" t="s">
        <v>1810</v>
      </c>
      <c r="F12" s="292" t="s">
        <v>20</v>
      </c>
    </row>
    <row r="13" spans="1:6" ht="12" customHeight="1" x14ac:dyDescent="0.2">
      <c r="A13" s="447">
        <f t="shared" si="0"/>
        <v>7</v>
      </c>
      <c r="B13" s="447">
        <f t="shared" si="1"/>
        <v>12</v>
      </c>
      <c r="C13" s="447">
        <v>1</v>
      </c>
      <c r="D13" s="448" t="s">
        <v>9</v>
      </c>
      <c r="E13" s="446" t="s">
        <v>284</v>
      </c>
      <c r="F13" s="292"/>
    </row>
    <row r="14" spans="1:6" ht="12.75" customHeight="1" x14ac:dyDescent="0.2">
      <c r="A14" s="447">
        <f t="shared" si="0"/>
        <v>8</v>
      </c>
      <c r="B14" s="447">
        <f t="shared" si="1"/>
        <v>13</v>
      </c>
      <c r="C14" s="447">
        <v>3</v>
      </c>
      <c r="D14" s="448" t="s">
        <v>12</v>
      </c>
      <c r="E14" s="446" t="s">
        <v>23</v>
      </c>
      <c r="F14" s="292"/>
    </row>
    <row r="15" spans="1:6" ht="24" x14ac:dyDescent="0.2">
      <c r="A15" s="447">
        <f t="shared" si="0"/>
        <v>9</v>
      </c>
      <c r="B15" s="447">
        <f t="shared" si="1"/>
        <v>16</v>
      </c>
      <c r="C15" s="439">
        <v>17</v>
      </c>
      <c r="D15" s="524" t="s">
        <v>12</v>
      </c>
      <c r="E15" s="481" t="s">
        <v>8296</v>
      </c>
      <c r="F15" s="467"/>
    </row>
    <row r="16" spans="1:6" ht="24" x14ac:dyDescent="0.2">
      <c r="A16" s="447">
        <f t="shared" si="0"/>
        <v>10</v>
      </c>
      <c r="B16" s="447">
        <f t="shared" si="1"/>
        <v>33</v>
      </c>
      <c r="C16" s="439">
        <v>17</v>
      </c>
      <c r="D16" s="524" t="s">
        <v>12</v>
      </c>
      <c r="E16" s="481" t="s">
        <v>8297</v>
      </c>
      <c r="F16" s="467"/>
    </row>
    <row r="17" spans="1:6" ht="24" x14ac:dyDescent="0.2">
      <c r="A17" s="447">
        <f t="shared" si="0"/>
        <v>11</v>
      </c>
      <c r="B17" s="447">
        <f t="shared" si="1"/>
        <v>50</v>
      </c>
      <c r="C17" s="439">
        <v>17</v>
      </c>
      <c r="D17" s="524" t="s">
        <v>12</v>
      </c>
      <c r="E17" s="481" t="s">
        <v>8298</v>
      </c>
      <c r="F17" s="467"/>
    </row>
    <row r="18" spans="1:6" ht="24" x14ac:dyDescent="0.2">
      <c r="A18" s="447">
        <f t="shared" si="0"/>
        <v>12</v>
      </c>
      <c r="B18" s="447">
        <f t="shared" si="1"/>
        <v>67</v>
      </c>
      <c r="C18" s="439">
        <v>17</v>
      </c>
      <c r="D18" s="524" t="s">
        <v>12</v>
      </c>
      <c r="E18" s="481" t="s">
        <v>8299</v>
      </c>
      <c r="F18" s="467"/>
    </row>
    <row r="19" spans="1:6" ht="24" x14ac:dyDescent="0.2">
      <c r="A19" s="447">
        <f t="shared" si="0"/>
        <v>13</v>
      </c>
      <c r="B19" s="447">
        <f t="shared" si="1"/>
        <v>84</v>
      </c>
      <c r="C19" s="439">
        <v>17</v>
      </c>
      <c r="D19" s="524" t="s">
        <v>12</v>
      </c>
      <c r="E19" s="481" t="s">
        <v>8300</v>
      </c>
      <c r="F19" s="467"/>
    </row>
    <row r="20" spans="1:6" ht="24" x14ac:dyDescent="0.2">
      <c r="A20" s="447">
        <f t="shared" si="0"/>
        <v>14</v>
      </c>
      <c r="B20" s="447">
        <f t="shared" si="1"/>
        <v>101</v>
      </c>
      <c r="C20" s="439">
        <v>17</v>
      </c>
      <c r="D20" s="524" t="s">
        <v>12</v>
      </c>
      <c r="E20" s="481" t="s">
        <v>8301</v>
      </c>
      <c r="F20" s="467"/>
    </row>
    <row r="21" spans="1:6" ht="24" x14ac:dyDescent="0.2">
      <c r="A21" s="447">
        <f t="shared" si="0"/>
        <v>15</v>
      </c>
      <c r="B21" s="447">
        <f t="shared" si="1"/>
        <v>118</v>
      </c>
      <c r="C21" s="439">
        <v>17</v>
      </c>
      <c r="D21" s="524" t="s">
        <v>12</v>
      </c>
      <c r="E21" s="481" t="s">
        <v>8302</v>
      </c>
      <c r="F21" s="467"/>
    </row>
    <row r="22" spans="1:6" ht="24" x14ac:dyDescent="0.2">
      <c r="A22" s="447">
        <f t="shared" si="0"/>
        <v>16</v>
      </c>
      <c r="B22" s="447">
        <f t="shared" si="1"/>
        <v>135</v>
      </c>
      <c r="C22" s="439">
        <v>17</v>
      </c>
      <c r="D22" s="524" t="s">
        <v>12</v>
      </c>
      <c r="E22" s="481" t="s">
        <v>8303</v>
      </c>
      <c r="F22" s="467"/>
    </row>
    <row r="23" spans="1:6" ht="24" x14ac:dyDescent="0.2">
      <c r="A23" s="447">
        <f t="shared" si="0"/>
        <v>17</v>
      </c>
      <c r="B23" s="447">
        <f t="shared" si="1"/>
        <v>152</v>
      </c>
      <c r="C23" s="439">
        <v>17</v>
      </c>
      <c r="D23" s="524" t="s">
        <v>12</v>
      </c>
      <c r="E23" s="481" t="s">
        <v>8304</v>
      </c>
      <c r="F23" s="467"/>
    </row>
    <row r="24" spans="1:6" ht="24" x14ac:dyDescent="0.2">
      <c r="A24" s="447">
        <f t="shared" si="0"/>
        <v>18</v>
      </c>
      <c r="B24" s="447">
        <f t="shared" si="1"/>
        <v>169</v>
      </c>
      <c r="C24" s="439">
        <v>17</v>
      </c>
      <c r="D24" s="524" t="s">
        <v>12</v>
      </c>
      <c r="E24" s="481" t="s">
        <v>8305</v>
      </c>
      <c r="F24" s="467"/>
    </row>
    <row r="25" spans="1:6" ht="24" x14ac:dyDescent="0.2">
      <c r="A25" s="447">
        <f t="shared" si="0"/>
        <v>19</v>
      </c>
      <c r="B25" s="447">
        <f t="shared" si="1"/>
        <v>186</v>
      </c>
      <c r="C25" s="439">
        <v>17</v>
      </c>
      <c r="D25" s="524" t="s">
        <v>12</v>
      </c>
      <c r="E25" s="481" t="s">
        <v>15257</v>
      </c>
      <c r="F25" s="467"/>
    </row>
    <row r="26" spans="1:6" ht="24" x14ac:dyDescent="0.2">
      <c r="A26" s="447">
        <f t="shared" si="0"/>
        <v>20</v>
      </c>
      <c r="B26" s="447">
        <f t="shared" si="1"/>
        <v>203</v>
      </c>
      <c r="C26" s="439">
        <v>17</v>
      </c>
      <c r="D26" s="524" t="s">
        <v>12</v>
      </c>
      <c r="E26" s="481" t="s">
        <v>8306</v>
      </c>
      <c r="F26" s="467"/>
    </row>
    <row r="27" spans="1:6" ht="24" x14ac:dyDescent="0.2">
      <c r="A27" s="447">
        <f t="shared" si="0"/>
        <v>21</v>
      </c>
      <c r="B27" s="447">
        <f t="shared" si="1"/>
        <v>220</v>
      </c>
      <c r="C27" s="439">
        <v>17</v>
      </c>
      <c r="D27" s="524" t="s">
        <v>12</v>
      </c>
      <c r="E27" s="481" t="s">
        <v>8307</v>
      </c>
      <c r="F27" s="467"/>
    </row>
    <row r="28" spans="1:6" ht="24" x14ac:dyDescent="0.2">
      <c r="A28" s="447">
        <f t="shared" si="0"/>
        <v>22</v>
      </c>
      <c r="B28" s="447">
        <f t="shared" si="1"/>
        <v>237</v>
      </c>
      <c r="C28" s="439">
        <v>17</v>
      </c>
      <c r="D28" s="524" t="s">
        <v>12</v>
      </c>
      <c r="E28" s="481" t="s">
        <v>8308</v>
      </c>
      <c r="F28" s="467"/>
    </row>
    <row r="29" spans="1:6" ht="24" x14ac:dyDescent="0.2">
      <c r="A29" s="447">
        <f t="shared" si="0"/>
        <v>23</v>
      </c>
      <c r="B29" s="447">
        <f t="shared" si="1"/>
        <v>254</v>
      </c>
      <c r="C29" s="439">
        <v>17</v>
      </c>
      <c r="D29" s="524" t="s">
        <v>12</v>
      </c>
      <c r="E29" s="481" t="s">
        <v>8309</v>
      </c>
      <c r="F29" s="467"/>
    </row>
    <row r="30" spans="1:6" ht="24" x14ac:dyDescent="0.2">
      <c r="A30" s="447">
        <f t="shared" si="0"/>
        <v>24</v>
      </c>
      <c r="B30" s="447">
        <f t="shared" si="1"/>
        <v>271</v>
      </c>
      <c r="C30" s="439">
        <v>17</v>
      </c>
      <c r="D30" s="524" t="s">
        <v>12</v>
      </c>
      <c r="E30" s="481" t="s">
        <v>8310</v>
      </c>
      <c r="F30" s="467"/>
    </row>
    <row r="31" spans="1:6" ht="24" x14ac:dyDescent="0.2">
      <c r="A31" s="447">
        <f t="shared" si="0"/>
        <v>25</v>
      </c>
      <c r="B31" s="447">
        <f t="shared" si="1"/>
        <v>288</v>
      </c>
      <c r="C31" s="439">
        <v>17</v>
      </c>
      <c r="D31" s="524" t="s">
        <v>12</v>
      </c>
      <c r="E31" s="481" t="s">
        <v>8311</v>
      </c>
      <c r="F31" s="467"/>
    </row>
    <row r="32" spans="1:6" ht="24" x14ac:dyDescent="0.2">
      <c r="A32" s="447">
        <f t="shared" si="0"/>
        <v>26</v>
      </c>
      <c r="B32" s="447">
        <f t="shared" si="1"/>
        <v>305</v>
      </c>
      <c r="C32" s="439">
        <v>17</v>
      </c>
      <c r="D32" s="524" t="s">
        <v>12</v>
      </c>
      <c r="E32" s="481" t="s">
        <v>8312</v>
      </c>
      <c r="F32" s="467"/>
    </row>
    <row r="33" spans="1:6" ht="24" x14ac:dyDescent="0.2">
      <c r="A33" s="447">
        <f t="shared" si="0"/>
        <v>27</v>
      </c>
      <c r="B33" s="447">
        <f t="shared" si="1"/>
        <v>322</v>
      </c>
      <c r="C33" s="439">
        <v>17</v>
      </c>
      <c r="D33" s="524" t="s">
        <v>12</v>
      </c>
      <c r="E33" s="481" t="s">
        <v>8313</v>
      </c>
      <c r="F33" s="467"/>
    </row>
    <row r="34" spans="1:6" ht="24" x14ac:dyDescent="0.2">
      <c r="A34" s="447">
        <f t="shared" si="0"/>
        <v>28</v>
      </c>
      <c r="B34" s="447">
        <f t="shared" si="1"/>
        <v>339</v>
      </c>
      <c r="C34" s="439">
        <v>17</v>
      </c>
      <c r="D34" s="524" t="s">
        <v>12</v>
      </c>
      <c r="E34" s="481" t="s">
        <v>8314</v>
      </c>
      <c r="F34" s="467"/>
    </row>
    <row r="35" spans="1:6" ht="24" x14ac:dyDescent="0.2">
      <c r="A35" s="447">
        <f t="shared" si="0"/>
        <v>29</v>
      </c>
      <c r="B35" s="447">
        <f t="shared" si="1"/>
        <v>356</v>
      </c>
      <c r="C35" s="439">
        <v>17</v>
      </c>
      <c r="D35" s="524" t="s">
        <v>12</v>
      </c>
      <c r="E35" s="481" t="s">
        <v>8315</v>
      </c>
      <c r="F35" s="467"/>
    </row>
    <row r="36" spans="1:6" ht="24" x14ac:dyDescent="0.2">
      <c r="A36" s="447">
        <f t="shared" si="0"/>
        <v>30</v>
      </c>
      <c r="B36" s="447">
        <f t="shared" si="1"/>
        <v>373</v>
      </c>
      <c r="C36" s="439">
        <v>17</v>
      </c>
      <c r="D36" s="524" t="s">
        <v>12</v>
      </c>
      <c r="E36" s="481" t="s">
        <v>8316</v>
      </c>
      <c r="F36" s="467"/>
    </row>
    <row r="37" spans="1:6" ht="24" x14ac:dyDescent="0.2">
      <c r="A37" s="447">
        <f t="shared" si="0"/>
        <v>31</v>
      </c>
      <c r="B37" s="447">
        <f t="shared" si="1"/>
        <v>390</v>
      </c>
      <c r="C37" s="439">
        <v>17</v>
      </c>
      <c r="D37" s="524" t="s">
        <v>12</v>
      </c>
      <c r="E37" s="481" t="s">
        <v>8317</v>
      </c>
      <c r="F37" s="467"/>
    </row>
    <row r="38" spans="1:6" ht="24" x14ac:dyDescent="0.2">
      <c r="A38" s="447">
        <f t="shared" si="0"/>
        <v>32</v>
      </c>
      <c r="B38" s="447">
        <f t="shared" si="1"/>
        <v>407</v>
      </c>
      <c r="C38" s="439">
        <v>17</v>
      </c>
      <c r="D38" s="524" t="s">
        <v>12</v>
      </c>
      <c r="E38" s="481" t="s">
        <v>8318</v>
      </c>
      <c r="F38" s="467"/>
    </row>
    <row r="39" spans="1:6" ht="24" x14ac:dyDescent="0.2">
      <c r="A39" s="447">
        <f t="shared" si="0"/>
        <v>33</v>
      </c>
      <c r="B39" s="447">
        <f t="shared" si="1"/>
        <v>424</v>
      </c>
      <c r="C39" s="439">
        <v>17</v>
      </c>
      <c r="D39" s="524" t="s">
        <v>12</v>
      </c>
      <c r="E39" s="481" t="s">
        <v>8319</v>
      </c>
      <c r="F39" s="467"/>
    </row>
    <row r="40" spans="1:6" ht="24" x14ac:dyDescent="0.2">
      <c r="A40" s="447">
        <f t="shared" si="0"/>
        <v>34</v>
      </c>
      <c r="B40" s="447">
        <f t="shared" si="1"/>
        <v>441</v>
      </c>
      <c r="C40" s="439">
        <v>17</v>
      </c>
      <c r="D40" s="524" t="s">
        <v>12</v>
      </c>
      <c r="E40" s="481" t="s">
        <v>8320</v>
      </c>
      <c r="F40" s="467"/>
    </row>
    <row r="41" spans="1:6" ht="24" x14ac:dyDescent="0.2">
      <c r="A41" s="447">
        <f t="shared" si="0"/>
        <v>35</v>
      </c>
      <c r="B41" s="447">
        <f t="shared" si="1"/>
        <v>458</v>
      </c>
      <c r="C41" s="439">
        <v>17</v>
      </c>
      <c r="D41" s="524" t="s">
        <v>12</v>
      </c>
      <c r="E41" s="481" t="s">
        <v>8321</v>
      </c>
      <c r="F41" s="467"/>
    </row>
    <row r="42" spans="1:6" ht="24" x14ac:dyDescent="0.2">
      <c r="A42" s="447">
        <f t="shared" si="0"/>
        <v>36</v>
      </c>
      <c r="B42" s="447">
        <f t="shared" si="1"/>
        <v>475</v>
      </c>
      <c r="C42" s="439">
        <v>17</v>
      </c>
      <c r="D42" s="524" t="s">
        <v>12</v>
      </c>
      <c r="E42" s="481" t="s">
        <v>8322</v>
      </c>
      <c r="F42" s="467"/>
    </row>
    <row r="43" spans="1:6" ht="24" x14ac:dyDescent="0.2">
      <c r="A43" s="447">
        <f t="shared" si="0"/>
        <v>37</v>
      </c>
      <c r="B43" s="447">
        <f t="shared" si="1"/>
        <v>492</v>
      </c>
      <c r="C43" s="439">
        <v>17</v>
      </c>
      <c r="D43" s="524" t="s">
        <v>12</v>
      </c>
      <c r="E43" s="481" t="s">
        <v>8323</v>
      </c>
      <c r="F43" s="467"/>
    </row>
    <row r="44" spans="1:6" ht="24" x14ac:dyDescent="0.2">
      <c r="A44" s="447">
        <f t="shared" si="0"/>
        <v>38</v>
      </c>
      <c r="B44" s="447">
        <f t="shared" si="1"/>
        <v>509</v>
      </c>
      <c r="C44" s="439">
        <v>17</v>
      </c>
      <c r="D44" s="524" t="s">
        <v>12</v>
      </c>
      <c r="E44" s="481" t="s">
        <v>8324</v>
      </c>
      <c r="F44" s="467"/>
    </row>
    <row r="45" spans="1:6" ht="24" x14ac:dyDescent="0.2">
      <c r="A45" s="447">
        <f t="shared" si="0"/>
        <v>39</v>
      </c>
      <c r="B45" s="447">
        <f t="shared" si="1"/>
        <v>526</v>
      </c>
      <c r="C45" s="439">
        <v>17</v>
      </c>
      <c r="D45" s="524" t="s">
        <v>12</v>
      </c>
      <c r="E45" s="481" t="s">
        <v>8325</v>
      </c>
      <c r="F45" s="467"/>
    </row>
    <row r="46" spans="1:6" ht="24" x14ac:dyDescent="0.2">
      <c r="A46" s="447">
        <f t="shared" si="0"/>
        <v>40</v>
      </c>
      <c r="B46" s="447">
        <f t="shared" si="1"/>
        <v>543</v>
      </c>
      <c r="C46" s="439">
        <v>17</v>
      </c>
      <c r="D46" s="524" t="s">
        <v>12</v>
      </c>
      <c r="E46" s="481" t="s">
        <v>8326</v>
      </c>
      <c r="F46" s="467"/>
    </row>
    <row r="47" spans="1:6" ht="24" x14ac:dyDescent="0.2">
      <c r="A47" s="447">
        <f t="shared" si="0"/>
        <v>41</v>
      </c>
      <c r="B47" s="447">
        <f t="shared" si="1"/>
        <v>560</v>
      </c>
      <c r="C47" s="439">
        <v>17</v>
      </c>
      <c r="D47" s="524" t="s">
        <v>12</v>
      </c>
      <c r="E47" s="481" t="s">
        <v>8327</v>
      </c>
      <c r="F47" s="467"/>
    </row>
    <row r="48" spans="1:6" ht="24" x14ac:dyDescent="0.2">
      <c r="A48" s="447">
        <f t="shared" si="0"/>
        <v>42</v>
      </c>
      <c r="B48" s="447">
        <f t="shared" si="1"/>
        <v>577</v>
      </c>
      <c r="C48" s="439">
        <v>17</v>
      </c>
      <c r="D48" s="524" t="s">
        <v>12</v>
      </c>
      <c r="E48" s="481" t="s">
        <v>8328</v>
      </c>
      <c r="F48" s="467"/>
    </row>
    <row r="49" spans="1:6" ht="24" x14ac:dyDescent="0.2">
      <c r="A49" s="447">
        <f t="shared" si="0"/>
        <v>43</v>
      </c>
      <c r="B49" s="447">
        <f t="shared" si="1"/>
        <v>594</v>
      </c>
      <c r="C49" s="439">
        <v>17</v>
      </c>
      <c r="D49" s="524" t="s">
        <v>12</v>
      </c>
      <c r="E49" s="481" t="s">
        <v>8329</v>
      </c>
      <c r="F49" s="467"/>
    </row>
    <row r="50" spans="1:6" ht="24" x14ac:dyDescent="0.2">
      <c r="A50" s="447">
        <f t="shared" si="0"/>
        <v>44</v>
      </c>
      <c r="B50" s="447">
        <f t="shared" si="1"/>
        <v>611</v>
      </c>
      <c r="C50" s="439">
        <v>17</v>
      </c>
      <c r="D50" s="524" t="s">
        <v>12</v>
      </c>
      <c r="E50" s="481" t="s">
        <v>8330</v>
      </c>
      <c r="F50" s="467"/>
    </row>
    <row r="51" spans="1:6" ht="24" x14ac:dyDescent="0.2">
      <c r="A51" s="447">
        <f t="shared" si="0"/>
        <v>45</v>
      </c>
      <c r="B51" s="447">
        <f t="shared" si="1"/>
        <v>628</v>
      </c>
      <c r="C51" s="439">
        <v>17</v>
      </c>
      <c r="D51" s="524" t="s">
        <v>12</v>
      </c>
      <c r="E51" s="481" t="s">
        <v>8331</v>
      </c>
      <c r="F51" s="467"/>
    </row>
    <row r="52" spans="1:6" ht="24" x14ac:dyDescent="0.2">
      <c r="A52" s="447">
        <f t="shared" si="0"/>
        <v>46</v>
      </c>
      <c r="B52" s="447">
        <f t="shared" si="1"/>
        <v>645</v>
      </c>
      <c r="C52" s="439">
        <v>17</v>
      </c>
      <c r="D52" s="524" t="s">
        <v>12</v>
      </c>
      <c r="E52" s="481" t="s">
        <v>8332</v>
      </c>
      <c r="F52" s="467"/>
    </row>
    <row r="53" spans="1:6" ht="24" x14ac:dyDescent="0.2">
      <c r="A53" s="447">
        <f t="shared" si="0"/>
        <v>47</v>
      </c>
      <c r="B53" s="447">
        <f t="shared" si="1"/>
        <v>662</v>
      </c>
      <c r="C53" s="439">
        <v>17</v>
      </c>
      <c r="D53" s="524" t="s">
        <v>12</v>
      </c>
      <c r="E53" s="481" t="s">
        <v>8333</v>
      </c>
      <c r="F53" s="467"/>
    </row>
    <row r="54" spans="1:6" ht="24" x14ac:dyDescent="0.2">
      <c r="A54" s="447">
        <f t="shared" si="0"/>
        <v>48</v>
      </c>
      <c r="B54" s="447">
        <f t="shared" si="1"/>
        <v>679</v>
      </c>
      <c r="C54" s="439">
        <v>17</v>
      </c>
      <c r="D54" s="524" t="s">
        <v>12</v>
      </c>
      <c r="E54" s="481" t="s">
        <v>8334</v>
      </c>
      <c r="F54" s="467"/>
    </row>
    <row r="55" spans="1:6" ht="24" x14ac:dyDescent="0.2">
      <c r="A55" s="447">
        <f t="shared" si="0"/>
        <v>49</v>
      </c>
      <c r="B55" s="447">
        <f t="shared" si="1"/>
        <v>696</v>
      </c>
      <c r="C55" s="439">
        <v>17</v>
      </c>
      <c r="D55" s="524" t="s">
        <v>12</v>
      </c>
      <c r="E55" s="481" t="s">
        <v>8335</v>
      </c>
      <c r="F55" s="467"/>
    </row>
    <row r="56" spans="1:6" ht="24" x14ac:dyDescent="0.2">
      <c r="A56" s="447">
        <f t="shared" si="0"/>
        <v>50</v>
      </c>
      <c r="B56" s="447">
        <f t="shared" si="1"/>
        <v>713</v>
      </c>
      <c r="C56" s="439">
        <v>17</v>
      </c>
      <c r="D56" s="524" t="s">
        <v>12</v>
      </c>
      <c r="E56" s="481" t="s">
        <v>8336</v>
      </c>
      <c r="F56" s="467"/>
    </row>
    <row r="57" spans="1:6" ht="24" x14ac:dyDescent="0.2">
      <c r="A57" s="447">
        <f t="shared" si="0"/>
        <v>51</v>
      </c>
      <c r="B57" s="447">
        <f t="shared" si="1"/>
        <v>730</v>
      </c>
      <c r="C57" s="439">
        <v>17</v>
      </c>
      <c r="D57" s="524" t="s">
        <v>12</v>
      </c>
      <c r="E57" s="481" t="s">
        <v>8337</v>
      </c>
      <c r="F57" s="467"/>
    </row>
    <row r="58" spans="1:6" ht="24" x14ac:dyDescent="0.2">
      <c r="A58" s="447">
        <f t="shared" si="0"/>
        <v>52</v>
      </c>
      <c r="B58" s="447">
        <f t="shared" si="1"/>
        <v>747</v>
      </c>
      <c r="C58" s="439">
        <v>17</v>
      </c>
      <c r="D58" s="524" t="s">
        <v>12</v>
      </c>
      <c r="E58" s="481" t="s">
        <v>8338</v>
      </c>
      <c r="F58" s="467"/>
    </row>
    <row r="59" spans="1:6" ht="24" x14ac:dyDescent="0.2">
      <c r="A59" s="447">
        <f t="shared" si="0"/>
        <v>53</v>
      </c>
      <c r="B59" s="447">
        <f t="shared" si="1"/>
        <v>764</v>
      </c>
      <c r="C59" s="439">
        <v>17</v>
      </c>
      <c r="D59" s="524" t="s">
        <v>12</v>
      </c>
      <c r="E59" s="481" t="s">
        <v>8339</v>
      </c>
      <c r="F59" s="467"/>
    </row>
    <row r="60" spans="1:6" ht="24" x14ac:dyDescent="0.2">
      <c r="A60" s="447">
        <f t="shared" si="0"/>
        <v>54</v>
      </c>
      <c r="B60" s="447">
        <f t="shared" si="1"/>
        <v>781</v>
      </c>
      <c r="C60" s="439">
        <v>17</v>
      </c>
      <c r="D60" s="524" t="s">
        <v>12</v>
      </c>
      <c r="E60" s="481" t="s">
        <v>8340</v>
      </c>
      <c r="F60" s="467"/>
    </row>
    <row r="61" spans="1:6" ht="24" x14ac:dyDescent="0.2">
      <c r="A61" s="447">
        <f t="shared" si="0"/>
        <v>55</v>
      </c>
      <c r="B61" s="447">
        <f t="shared" si="1"/>
        <v>798</v>
      </c>
      <c r="C61" s="439">
        <v>17</v>
      </c>
      <c r="D61" s="524" t="s">
        <v>12</v>
      </c>
      <c r="E61" s="481" t="s">
        <v>8341</v>
      </c>
      <c r="F61" s="467"/>
    </row>
    <row r="62" spans="1:6" ht="24" x14ac:dyDescent="0.2">
      <c r="A62" s="447">
        <f t="shared" si="0"/>
        <v>56</v>
      </c>
      <c r="B62" s="447">
        <f t="shared" si="1"/>
        <v>815</v>
      </c>
      <c r="C62" s="439">
        <v>17</v>
      </c>
      <c r="D62" s="524" t="s">
        <v>12</v>
      </c>
      <c r="E62" s="481" t="s">
        <v>8342</v>
      </c>
      <c r="F62" s="467"/>
    </row>
    <row r="63" spans="1:6" ht="24" x14ac:dyDescent="0.2">
      <c r="A63" s="447">
        <f t="shared" si="0"/>
        <v>57</v>
      </c>
      <c r="B63" s="447">
        <f t="shared" si="1"/>
        <v>832</v>
      </c>
      <c r="C63" s="439">
        <v>17</v>
      </c>
      <c r="D63" s="524" t="s">
        <v>12</v>
      </c>
      <c r="E63" s="481" t="s">
        <v>8343</v>
      </c>
      <c r="F63" s="467"/>
    </row>
    <row r="64" spans="1:6" ht="24" x14ac:dyDescent="0.2">
      <c r="A64" s="447">
        <f t="shared" si="0"/>
        <v>58</v>
      </c>
      <c r="B64" s="447">
        <f t="shared" si="1"/>
        <v>849</v>
      </c>
      <c r="C64" s="439">
        <v>17</v>
      </c>
      <c r="D64" s="524" t="s">
        <v>12</v>
      </c>
      <c r="E64" s="481" t="s">
        <v>8344</v>
      </c>
      <c r="F64" s="467"/>
    </row>
    <row r="65" spans="1:6" ht="24" x14ac:dyDescent="0.2">
      <c r="A65" s="447">
        <f t="shared" si="0"/>
        <v>59</v>
      </c>
      <c r="B65" s="447">
        <f t="shared" si="1"/>
        <v>866</v>
      </c>
      <c r="C65" s="439">
        <v>17</v>
      </c>
      <c r="D65" s="524" t="s">
        <v>12</v>
      </c>
      <c r="E65" s="481" t="s">
        <v>8345</v>
      </c>
      <c r="F65" s="467"/>
    </row>
    <row r="66" spans="1:6" ht="24" x14ac:dyDescent="0.2">
      <c r="A66" s="447">
        <f t="shared" si="0"/>
        <v>60</v>
      </c>
      <c r="B66" s="447">
        <f t="shared" si="1"/>
        <v>883</v>
      </c>
      <c r="C66" s="439">
        <v>17</v>
      </c>
      <c r="D66" s="524" t="s">
        <v>12</v>
      </c>
      <c r="E66" s="481" t="s">
        <v>8346</v>
      </c>
      <c r="F66" s="467"/>
    </row>
    <row r="67" spans="1:6" ht="24" x14ac:dyDescent="0.2">
      <c r="A67" s="447">
        <f t="shared" si="0"/>
        <v>61</v>
      </c>
      <c r="B67" s="447">
        <f t="shared" si="1"/>
        <v>900</v>
      </c>
      <c r="C67" s="439">
        <v>17</v>
      </c>
      <c r="D67" s="524" t="s">
        <v>12</v>
      </c>
      <c r="E67" s="481" t="s">
        <v>8347</v>
      </c>
      <c r="F67" s="467"/>
    </row>
    <row r="68" spans="1:6" ht="24" x14ac:dyDescent="0.2">
      <c r="A68" s="447">
        <f t="shared" si="0"/>
        <v>62</v>
      </c>
      <c r="B68" s="447">
        <f t="shared" si="1"/>
        <v>917</v>
      </c>
      <c r="C68" s="439">
        <v>17</v>
      </c>
      <c r="D68" s="524" t="s">
        <v>12</v>
      </c>
      <c r="E68" s="481" t="s">
        <v>8348</v>
      </c>
      <c r="F68" s="467"/>
    </row>
    <row r="69" spans="1:6" ht="24" x14ac:dyDescent="0.2">
      <c r="A69" s="447">
        <f t="shared" si="0"/>
        <v>63</v>
      </c>
      <c r="B69" s="447">
        <f t="shared" si="1"/>
        <v>934</v>
      </c>
      <c r="C69" s="439">
        <v>17</v>
      </c>
      <c r="D69" s="524" t="s">
        <v>12</v>
      </c>
      <c r="E69" s="481" t="s">
        <v>8349</v>
      </c>
      <c r="F69" s="467"/>
    </row>
    <row r="70" spans="1:6" ht="24" x14ac:dyDescent="0.2">
      <c r="A70" s="447">
        <f t="shared" si="0"/>
        <v>64</v>
      </c>
      <c r="B70" s="447">
        <f t="shared" si="1"/>
        <v>951</v>
      </c>
      <c r="C70" s="439">
        <v>17</v>
      </c>
      <c r="D70" s="524" t="s">
        <v>12</v>
      </c>
      <c r="E70" s="481" t="s">
        <v>8350</v>
      </c>
      <c r="F70" s="467"/>
    </row>
    <row r="71" spans="1:6" ht="24" x14ac:dyDescent="0.2">
      <c r="A71" s="447">
        <f t="shared" si="0"/>
        <v>65</v>
      </c>
      <c r="B71" s="447">
        <f t="shared" si="1"/>
        <v>968</v>
      </c>
      <c r="C71" s="439">
        <v>17</v>
      </c>
      <c r="D71" s="524" t="s">
        <v>12</v>
      </c>
      <c r="E71" s="481" t="s">
        <v>8351</v>
      </c>
      <c r="F71" s="467"/>
    </row>
    <row r="72" spans="1:6" ht="24" x14ac:dyDescent="0.2">
      <c r="A72" s="447">
        <f t="shared" ref="A72:A125" si="2">+A71+1</f>
        <v>66</v>
      </c>
      <c r="B72" s="447">
        <f t="shared" si="1"/>
        <v>985</v>
      </c>
      <c r="C72" s="439">
        <v>17</v>
      </c>
      <c r="D72" s="524" t="s">
        <v>12</v>
      </c>
      <c r="E72" s="481" t="s">
        <v>8352</v>
      </c>
      <c r="F72" s="467"/>
    </row>
    <row r="73" spans="1:6" ht="24" x14ac:dyDescent="0.2">
      <c r="A73" s="447">
        <f t="shared" si="2"/>
        <v>67</v>
      </c>
      <c r="B73" s="447">
        <f t="shared" si="1"/>
        <v>1002</v>
      </c>
      <c r="C73" s="439">
        <v>17</v>
      </c>
      <c r="D73" s="524" t="s">
        <v>12</v>
      </c>
      <c r="E73" s="481" t="s">
        <v>8353</v>
      </c>
      <c r="F73" s="467"/>
    </row>
    <row r="74" spans="1:6" ht="24" x14ac:dyDescent="0.2">
      <c r="A74" s="447">
        <f t="shared" si="2"/>
        <v>68</v>
      </c>
      <c r="B74" s="447">
        <f t="shared" si="1"/>
        <v>1019</v>
      </c>
      <c r="C74" s="439">
        <v>17</v>
      </c>
      <c r="D74" s="524" t="s">
        <v>12</v>
      </c>
      <c r="E74" s="481" t="s">
        <v>8354</v>
      </c>
      <c r="F74" s="467"/>
    </row>
    <row r="75" spans="1:6" ht="24" x14ac:dyDescent="0.2">
      <c r="A75" s="447">
        <f t="shared" si="2"/>
        <v>69</v>
      </c>
      <c r="B75" s="447">
        <f t="shared" si="1"/>
        <v>1036</v>
      </c>
      <c r="C75" s="439">
        <v>17</v>
      </c>
      <c r="D75" s="524" t="s">
        <v>12</v>
      </c>
      <c r="E75" s="481" t="s">
        <v>8355</v>
      </c>
      <c r="F75" s="467"/>
    </row>
    <row r="76" spans="1:6" ht="24" x14ac:dyDescent="0.2">
      <c r="A76" s="447">
        <f t="shared" si="2"/>
        <v>70</v>
      </c>
      <c r="B76" s="447">
        <f t="shared" ref="B76:B125" si="3">C75+B75</f>
        <v>1053</v>
      </c>
      <c r="C76" s="439">
        <v>17</v>
      </c>
      <c r="D76" s="524" t="s">
        <v>12</v>
      </c>
      <c r="E76" s="481" t="s">
        <v>8356</v>
      </c>
      <c r="F76" s="467"/>
    </row>
    <row r="77" spans="1:6" ht="24" x14ac:dyDescent="0.2">
      <c r="A77" s="447">
        <f t="shared" si="2"/>
        <v>71</v>
      </c>
      <c r="B77" s="447">
        <f t="shared" si="3"/>
        <v>1070</v>
      </c>
      <c r="C77" s="439">
        <v>17</v>
      </c>
      <c r="D77" s="524" t="s">
        <v>12</v>
      </c>
      <c r="E77" s="481" t="s">
        <v>8357</v>
      </c>
      <c r="F77" s="467"/>
    </row>
    <row r="78" spans="1:6" ht="24" x14ac:dyDescent="0.2">
      <c r="A78" s="447">
        <f t="shared" si="2"/>
        <v>72</v>
      </c>
      <c r="B78" s="447">
        <f t="shared" si="3"/>
        <v>1087</v>
      </c>
      <c r="C78" s="439">
        <v>17</v>
      </c>
      <c r="D78" s="524" t="s">
        <v>12</v>
      </c>
      <c r="E78" s="481" t="s">
        <v>8358</v>
      </c>
      <c r="F78" s="467"/>
    </row>
    <row r="79" spans="1:6" ht="24" x14ac:dyDescent="0.2">
      <c r="A79" s="447">
        <f t="shared" si="2"/>
        <v>73</v>
      </c>
      <c r="B79" s="447">
        <f t="shared" si="3"/>
        <v>1104</v>
      </c>
      <c r="C79" s="439">
        <v>17</v>
      </c>
      <c r="D79" s="524" t="s">
        <v>12</v>
      </c>
      <c r="E79" s="481" t="s">
        <v>8359</v>
      </c>
      <c r="F79" s="467"/>
    </row>
    <row r="80" spans="1:6" ht="24" x14ac:dyDescent="0.2">
      <c r="A80" s="447">
        <f t="shared" si="2"/>
        <v>74</v>
      </c>
      <c r="B80" s="447">
        <f t="shared" si="3"/>
        <v>1121</v>
      </c>
      <c r="C80" s="439">
        <v>17</v>
      </c>
      <c r="D80" s="524" t="s">
        <v>12</v>
      </c>
      <c r="E80" s="481" t="s">
        <v>8360</v>
      </c>
      <c r="F80" s="467"/>
    </row>
    <row r="81" spans="1:6" ht="24" x14ac:dyDescent="0.2">
      <c r="A81" s="447">
        <f t="shared" si="2"/>
        <v>75</v>
      </c>
      <c r="B81" s="447">
        <f t="shared" si="3"/>
        <v>1138</v>
      </c>
      <c r="C81" s="439">
        <v>17</v>
      </c>
      <c r="D81" s="524" t="s">
        <v>12</v>
      </c>
      <c r="E81" s="481" t="s">
        <v>8361</v>
      </c>
      <c r="F81" s="467"/>
    </row>
    <row r="82" spans="1:6" ht="24" x14ac:dyDescent="0.2">
      <c r="A82" s="447">
        <f t="shared" si="2"/>
        <v>76</v>
      </c>
      <c r="B82" s="447">
        <f t="shared" si="3"/>
        <v>1155</v>
      </c>
      <c r="C82" s="439">
        <v>17</v>
      </c>
      <c r="D82" s="524" t="s">
        <v>12</v>
      </c>
      <c r="E82" s="481" t="s">
        <v>8362</v>
      </c>
      <c r="F82" s="467"/>
    </row>
    <row r="83" spans="1:6" ht="24" x14ac:dyDescent="0.2">
      <c r="A83" s="447">
        <f t="shared" si="2"/>
        <v>77</v>
      </c>
      <c r="B83" s="447">
        <f t="shared" si="3"/>
        <v>1172</v>
      </c>
      <c r="C83" s="439">
        <v>17</v>
      </c>
      <c r="D83" s="524" t="s">
        <v>12</v>
      </c>
      <c r="E83" s="481" t="s">
        <v>8363</v>
      </c>
      <c r="F83" s="467"/>
    </row>
    <row r="84" spans="1:6" ht="24" x14ac:dyDescent="0.2">
      <c r="A84" s="447">
        <f t="shared" si="2"/>
        <v>78</v>
      </c>
      <c r="B84" s="447">
        <f t="shared" si="3"/>
        <v>1189</v>
      </c>
      <c r="C84" s="439">
        <v>17</v>
      </c>
      <c r="D84" s="524" t="s">
        <v>12</v>
      </c>
      <c r="E84" s="481" t="s">
        <v>8364</v>
      </c>
      <c r="F84" s="467"/>
    </row>
    <row r="85" spans="1:6" ht="24" x14ac:dyDescent="0.2">
      <c r="A85" s="447">
        <f t="shared" si="2"/>
        <v>79</v>
      </c>
      <c r="B85" s="447">
        <f t="shared" si="3"/>
        <v>1206</v>
      </c>
      <c r="C85" s="439">
        <v>17</v>
      </c>
      <c r="D85" s="524" t="s">
        <v>12</v>
      </c>
      <c r="E85" s="481" t="s">
        <v>8365</v>
      </c>
      <c r="F85" s="467"/>
    </row>
    <row r="86" spans="1:6" ht="24" x14ac:dyDescent="0.2">
      <c r="A86" s="447">
        <f t="shared" si="2"/>
        <v>80</v>
      </c>
      <c r="B86" s="447">
        <f t="shared" si="3"/>
        <v>1223</v>
      </c>
      <c r="C86" s="439">
        <v>17</v>
      </c>
      <c r="D86" s="524" t="s">
        <v>12</v>
      </c>
      <c r="E86" s="481" t="s">
        <v>8366</v>
      </c>
      <c r="F86" s="467"/>
    </row>
    <row r="87" spans="1:6" ht="24" x14ac:dyDescent="0.2">
      <c r="A87" s="447">
        <f t="shared" si="2"/>
        <v>81</v>
      </c>
      <c r="B87" s="447">
        <f t="shared" si="3"/>
        <v>1240</v>
      </c>
      <c r="C87" s="439">
        <v>17</v>
      </c>
      <c r="D87" s="524" t="s">
        <v>12</v>
      </c>
      <c r="E87" s="481" t="s">
        <v>8367</v>
      </c>
      <c r="F87" s="467"/>
    </row>
    <row r="88" spans="1:6" ht="24" x14ac:dyDescent="0.2">
      <c r="A88" s="447">
        <f t="shared" si="2"/>
        <v>82</v>
      </c>
      <c r="B88" s="447">
        <f t="shared" si="3"/>
        <v>1257</v>
      </c>
      <c r="C88" s="439">
        <v>17</v>
      </c>
      <c r="D88" s="524" t="s">
        <v>12</v>
      </c>
      <c r="E88" s="481" t="s">
        <v>8368</v>
      </c>
      <c r="F88" s="467"/>
    </row>
    <row r="89" spans="1:6" ht="24" x14ac:dyDescent="0.2">
      <c r="A89" s="447">
        <f t="shared" si="2"/>
        <v>83</v>
      </c>
      <c r="B89" s="447">
        <f t="shared" si="3"/>
        <v>1274</v>
      </c>
      <c r="C89" s="439">
        <v>17</v>
      </c>
      <c r="D89" s="524" t="s">
        <v>12</v>
      </c>
      <c r="E89" s="481" t="s">
        <v>8369</v>
      </c>
      <c r="F89" s="467"/>
    </row>
    <row r="90" spans="1:6" ht="24" x14ac:dyDescent="0.2">
      <c r="A90" s="447">
        <f t="shared" si="2"/>
        <v>84</v>
      </c>
      <c r="B90" s="447">
        <f t="shared" si="3"/>
        <v>1291</v>
      </c>
      <c r="C90" s="439">
        <v>17</v>
      </c>
      <c r="D90" s="524" t="s">
        <v>12</v>
      </c>
      <c r="E90" s="481" t="s">
        <v>8370</v>
      </c>
      <c r="F90" s="467"/>
    </row>
    <row r="91" spans="1:6" ht="24" x14ac:dyDescent="0.2">
      <c r="A91" s="447">
        <f t="shared" si="2"/>
        <v>85</v>
      </c>
      <c r="B91" s="447">
        <f t="shared" si="3"/>
        <v>1308</v>
      </c>
      <c r="C91" s="439">
        <v>17</v>
      </c>
      <c r="D91" s="524" t="s">
        <v>12</v>
      </c>
      <c r="E91" s="481" t="s">
        <v>8371</v>
      </c>
      <c r="F91" s="467"/>
    </row>
    <row r="92" spans="1:6" ht="24" x14ac:dyDescent="0.2">
      <c r="A92" s="447">
        <f t="shared" si="2"/>
        <v>86</v>
      </c>
      <c r="B92" s="447">
        <f t="shared" si="3"/>
        <v>1325</v>
      </c>
      <c r="C92" s="439">
        <v>17</v>
      </c>
      <c r="D92" s="524" t="s">
        <v>12</v>
      </c>
      <c r="E92" s="481" t="s">
        <v>8372</v>
      </c>
      <c r="F92" s="467"/>
    </row>
    <row r="93" spans="1:6" ht="24" x14ac:dyDescent="0.2">
      <c r="A93" s="447">
        <f t="shared" si="2"/>
        <v>87</v>
      </c>
      <c r="B93" s="447">
        <f t="shared" si="3"/>
        <v>1342</v>
      </c>
      <c r="C93" s="439">
        <v>17</v>
      </c>
      <c r="D93" s="524" t="s">
        <v>12</v>
      </c>
      <c r="E93" s="481" t="s">
        <v>8373</v>
      </c>
      <c r="F93" s="467"/>
    </row>
    <row r="94" spans="1:6" ht="24" x14ac:dyDescent="0.2">
      <c r="A94" s="447">
        <f t="shared" si="2"/>
        <v>88</v>
      </c>
      <c r="B94" s="447">
        <f t="shared" si="3"/>
        <v>1359</v>
      </c>
      <c r="C94" s="439">
        <v>17</v>
      </c>
      <c r="D94" s="524" t="s">
        <v>12</v>
      </c>
      <c r="E94" s="481" t="s">
        <v>8374</v>
      </c>
      <c r="F94" s="467"/>
    </row>
    <row r="95" spans="1:6" ht="24" x14ac:dyDescent="0.2">
      <c r="A95" s="447">
        <f t="shared" si="2"/>
        <v>89</v>
      </c>
      <c r="B95" s="447">
        <f t="shared" si="3"/>
        <v>1376</v>
      </c>
      <c r="C95" s="439">
        <v>17</v>
      </c>
      <c r="D95" s="524" t="s">
        <v>12</v>
      </c>
      <c r="E95" s="481" t="s">
        <v>13956</v>
      </c>
      <c r="F95" s="437"/>
    </row>
    <row r="96" spans="1:6" ht="24" x14ac:dyDescent="0.2">
      <c r="A96" s="447">
        <f t="shared" si="2"/>
        <v>90</v>
      </c>
      <c r="B96" s="447">
        <f t="shared" si="3"/>
        <v>1393</v>
      </c>
      <c r="C96" s="439">
        <v>17</v>
      </c>
      <c r="D96" s="524" t="s">
        <v>12</v>
      </c>
      <c r="E96" s="481" t="s">
        <v>13957</v>
      </c>
      <c r="F96" s="437"/>
    </row>
    <row r="97" spans="1:7" ht="24" x14ac:dyDescent="0.2">
      <c r="A97" s="447">
        <f t="shared" si="2"/>
        <v>91</v>
      </c>
      <c r="B97" s="447">
        <f t="shared" si="3"/>
        <v>1410</v>
      </c>
      <c r="C97" s="439">
        <v>17</v>
      </c>
      <c r="D97" s="524" t="s">
        <v>12</v>
      </c>
      <c r="E97" s="481" t="s">
        <v>13958</v>
      </c>
      <c r="F97" s="437"/>
    </row>
    <row r="98" spans="1:7" ht="24" x14ac:dyDescent="0.2">
      <c r="A98" s="447">
        <f t="shared" si="2"/>
        <v>92</v>
      </c>
      <c r="B98" s="447">
        <f t="shared" si="3"/>
        <v>1427</v>
      </c>
      <c r="C98" s="439">
        <v>17</v>
      </c>
      <c r="D98" s="524" t="s">
        <v>12</v>
      </c>
      <c r="E98" s="481" t="s">
        <v>13959</v>
      </c>
      <c r="F98" s="437"/>
    </row>
    <row r="99" spans="1:7" ht="22.5" customHeight="1" x14ac:dyDescent="0.2">
      <c r="A99" s="447">
        <f t="shared" si="2"/>
        <v>93</v>
      </c>
      <c r="B99" s="447">
        <f t="shared" si="3"/>
        <v>1444</v>
      </c>
      <c r="C99" s="439">
        <v>17</v>
      </c>
      <c r="D99" s="524" t="s">
        <v>12</v>
      </c>
      <c r="E99" s="480" t="s">
        <v>11010</v>
      </c>
      <c r="F99" s="437"/>
      <c r="G99" s="156"/>
    </row>
    <row r="100" spans="1:7" ht="25.5" customHeight="1" x14ac:dyDescent="0.2">
      <c r="A100" s="447">
        <f t="shared" si="2"/>
        <v>94</v>
      </c>
      <c r="B100" s="447">
        <f t="shared" si="3"/>
        <v>1461</v>
      </c>
      <c r="C100" s="439">
        <v>17</v>
      </c>
      <c r="D100" s="524" t="s">
        <v>12</v>
      </c>
      <c r="E100" s="480" t="s">
        <v>11011</v>
      </c>
      <c r="F100" s="437"/>
    </row>
    <row r="101" spans="1:7" ht="26.25" customHeight="1" x14ac:dyDescent="0.2">
      <c r="A101" s="447">
        <f t="shared" si="2"/>
        <v>95</v>
      </c>
      <c r="B101" s="447">
        <f t="shared" si="3"/>
        <v>1478</v>
      </c>
      <c r="C101" s="439">
        <v>17</v>
      </c>
      <c r="D101" s="524" t="s">
        <v>12</v>
      </c>
      <c r="E101" s="480" t="s">
        <v>11012</v>
      </c>
      <c r="F101" s="437"/>
    </row>
    <row r="102" spans="1:7" ht="24.75" customHeight="1" x14ac:dyDescent="0.2">
      <c r="A102" s="447">
        <f t="shared" si="2"/>
        <v>96</v>
      </c>
      <c r="B102" s="447">
        <f t="shared" si="3"/>
        <v>1495</v>
      </c>
      <c r="C102" s="439">
        <v>17</v>
      </c>
      <c r="D102" s="524" t="s">
        <v>12</v>
      </c>
      <c r="E102" s="481" t="s">
        <v>11013</v>
      </c>
      <c r="F102" s="437"/>
    </row>
    <row r="103" spans="1:7" ht="24.75" customHeight="1" x14ac:dyDescent="0.2">
      <c r="A103" s="430">
        <f t="shared" si="2"/>
        <v>97</v>
      </c>
      <c r="B103" s="430">
        <f t="shared" si="3"/>
        <v>1512</v>
      </c>
      <c r="C103" s="608">
        <v>17</v>
      </c>
      <c r="D103" s="626" t="s">
        <v>12</v>
      </c>
      <c r="E103" s="482" t="s">
        <v>13960</v>
      </c>
      <c r="F103" s="471"/>
    </row>
    <row r="104" spans="1:7" ht="24.75" customHeight="1" x14ac:dyDescent="0.2">
      <c r="A104" s="430">
        <f t="shared" si="2"/>
        <v>98</v>
      </c>
      <c r="B104" s="430">
        <f t="shared" si="3"/>
        <v>1529</v>
      </c>
      <c r="C104" s="608">
        <v>17</v>
      </c>
      <c r="D104" s="626" t="s">
        <v>12</v>
      </c>
      <c r="E104" s="482" t="s">
        <v>13961</v>
      </c>
      <c r="F104" s="471"/>
    </row>
    <row r="105" spans="1:7" ht="24.75" customHeight="1" x14ac:dyDescent="0.2">
      <c r="A105" s="430">
        <f t="shared" si="2"/>
        <v>99</v>
      </c>
      <c r="B105" s="430">
        <f t="shared" si="3"/>
        <v>1546</v>
      </c>
      <c r="C105" s="608">
        <v>17</v>
      </c>
      <c r="D105" s="626" t="s">
        <v>12</v>
      </c>
      <c r="E105" s="482" t="s">
        <v>13962</v>
      </c>
      <c r="F105" s="471"/>
    </row>
    <row r="106" spans="1:7" ht="24.75" customHeight="1" x14ac:dyDescent="0.2">
      <c r="A106" s="430">
        <f t="shared" si="2"/>
        <v>100</v>
      </c>
      <c r="B106" s="430">
        <f t="shared" si="3"/>
        <v>1563</v>
      </c>
      <c r="C106" s="608">
        <v>17</v>
      </c>
      <c r="D106" s="626" t="s">
        <v>12</v>
      </c>
      <c r="E106" s="482" t="s">
        <v>13963</v>
      </c>
      <c r="F106" s="471"/>
    </row>
    <row r="107" spans="1:7" ht="24.75" customHeight="1" x14ac:dyDescent="0.2">
      <c r="A107" s="430">
        <f t="shared" si="2"/>
        <v>101</v>
      </c>
      <c r="B107" s="430">
        <f t="shared" si="3"/>
        <v>1580</v>
      </c>
      <c r="C107" s="608">
        <v>17</v>
      </c>
      <c r="D107" s="626" t="s">
        <v>12</v>
      </c>
      <c r="E107" s="482" t="s">
        <v>13964</v>
      </c>
      <c r="F107" s="471"/>
    </row>
    <row r="108" spans="1:7" ht="24.75" customHeight="1" x14ac:dyDescent="0.2">
      <c r="A108" s="430">
        <f t="shared" si="2"/>
        <v>102</v>
      </c>
      <c r="B108" s="430">
        <f t="shared" si="3"/>
        <v>1597</v>
      </c>
      <c r="C108" s="608">
        <v>17</v>
      </c>
      <c r="D108" s="626" t="s">
        <v>12</v>
      </c>
      <c r="E108" s="482" t="s">
        <v>13965</v>
      </c>
      <c r="F108" s="471"/>
    </row>
    <row r="109" spans="1:7" ht="24.75" customHeight="1" x14ac:dyDescent="0.2">
      <c r="A109" s="430">
        <f t="shared" si="2"/>
        <v>103</v>
      </c>
      <c r="B109" s="430">
        <f t="shared" si="3"/>
        <v>1614</v>
      </c>
      <c r="C109" s="608">
        <v>17</v>
      </c>
      <c r="D109" s="626" t="s">
        <v>12</v>
      </c>
      <c r="E109" s="482" t="s">
        <v>13966</v>
      </c>
      <c r="F109" s="471"/>
    </row>
    <row r="110" spans="1:7" ht="24.75" customHeight="1" x14ac:dyDescent="0.2">
      <c r="A110" s="447">
        <f t="shared" si="2"/>
        <v>104</v>
      </c>
      <c r="B110" s="447">
        <f t="shared" si="3"/>
        <v>1631</v>
      </c>
      <c r="C110" s="439">
        <v>17</v>
      </c>
      <c r="D110" s="524" t="s">
        <v>12</v>
      </c>
      <c r="E110" s="482" t="s">
        <v>13967</v>
      </c>
      <c r="F110" s="694"/>
    </row>
    <row r="111" spans="1:7" ht="26.25" customHeight="1" x14ac:dyDescent="0.2">
      <c r="A111" s="363">
        <f t="shared" si="2"/>
        <v>105</v>
      </c>
      <c r="B111" s="363">
        <f t="shared" si="3"/>
        <v>1648</v>
      </c>
      <c r="C111" s="366">
        <v>17</v>
      </c>
      <c r="D111" s="695" t="s">
        <v>12</v>
      </c>
      <c r="E111" s="422" t="s">
        <v>13968</v>
      </c>
      <c r="F111" s="375"/>
    </row>
    <row r="112" spans="1:7" ht="26.25" customHeight="1" x14ac:dyDescent="0.2">
      <c r="A112" s="363">
        <f t="shared" si="2"/>
        <v>106</v>
      </c>
      <c r="B112" s="363">
        <f t="shared" si="3"/>
        <v>1665</v>
      </c>
      <c r="C112" s="366">
        <v>17</v>
      </c>
      <c r="D112" s="695" t="s">
        <v>12</v>
      </c>
      <c r="E112" s="422" t="s">
        <v>13969</v>
      </c>
      <c r="F112" s="375"/>
    </row>
    <row r="113" spans="1:6" ht="26.25" customHeight="1" x14ac:dyDescent="0.2">
      <c r="A113" s="363">
        <f t="shared" si="2"/>
        <v>107</v>
      </c>
      <c r="B113" s="363">
        <f t="shared" si="3"/>
        <v>1682</v>
      </c>
      <c r="C113" s="366">
        <v>17</v>
      </c>
      <c r="D113" s="695" t="s">
        <v>12</v>
      </c>
      <c r="E113" s="422" t="s">
        <v>13970</v>
      </c>
      <c r="F113" s="375"/>
    </row>
    <row r="114" spans="1:6" ht="26.25" customHeight="1" x14ac:dyDescent="0.2">
      <c r="A114" s="363">
        <f t="shared" si="2"/>
        <v>108</v>
      </c>
      <c r="B114" s="363">
        <f t="shared" si="3"/>
        <v>1699</v>
      </c>
      <c r="C114" s="366">
        <v>17</v>
      </c>
      <c r="D114" s="695" t="s">
        <v>12</v>
      </c>
      <c r="E114" s="422" t="s">
        <v>13971</v>
      </c>
      <c r="F114" s="375"/>
    </row>
    <row r="115" spans="1:6" ht="35.1" customHeight="1" x14ac:dyDescent="0.2">
      <c r="A115" s="363">
        <f t="shared" si="2"/>
        <v>109</v>
      </c>
      <c r="B115" s="363">
        <f t="shared" si="3"/>
        <v>1716</v>
      </c>
      <c r="C115" s="366">
        <v>17</v>
      </c>
      <c r="D115" s="695" t="s">
        <v>12</v>
      </c>
      <c r="E115" s="422" t="s">
        <v>13972</v>
      </c>
      <c r="F115" s="375"/>
    </row>
    <row r="116" spans="1:6" ht="24" x14ac:dyDescent="0.2">
      <c r="A116" s="363">
        <f t="shared" si="2"/>
        <v>110</v>
      </c>
      <c r="B116" s="363">
        <f t="shared" si="3"/>
        <v>1733</v>
      </c>
      <c r="C116" s="366">
        <v>17</v>
      </c>
      <c r="D116" s="695" t="s">
        <v>12</v>
      </c>
      <c r="E116" s="422" t="s">
        <v>13973</v>
      </c>
      <c r="F116" s="375"/>
    </row>
    <row r="117" spans="1:6" ht="24" x14ac:dyDescent="0.2">
      <c r="A117" s="363">
        <f t="shared" si="2"/>
        <v>111</v>
      </c>
      <c r="B117" s="363">
        <f t="shared" si="3"/>
        <v>1750</v>
      </c>
      <c r="C117" s="366">
        <v>17</v>
      </c>
      <c r="D117" s="695" t="s">
        <v>12</v>
      </c>
      <c r="E117" s="422" t="s">
        <v>13974</v>
      </c>
      <c r="F117" s="375"/>
    </row>
    <row r="118" spans="1:6" ht="24" x14ac:dyDescent="0.2">
      <c r="A118" s="363">
        <f t="shared" si="2"/>
        <v>112</v>
      </c>
      <c r="B118" s="363">
        <f t="shared" si="3"/>
        <v>1767</v>
      </c>
      <c r="C118" s="366">
        <v>17</v>
      </c>
      <c r="D118" s="695" t="s">
        <v>12</v>
      </c>
      <c r="E118" s="422" t="s">
        <v>13975</v>
      </c>
      <c r="F118" s="375"/>
    </row>
    <row r="119" spans="1:6" ht="24" x14ac:dyDescent="0.2">
      <c r="A119" s="363">
        <f t="shared" si="2"/>
        <v>113</v>
      </c>
      <c r="B119" s="363">
        <f t="shared" si="3"/>
        <v>1784</v>
      </c>
      <c r="C119" s="439">
        <v>17</v>
      </c>
      <c r="D119" s="524" t="s">
        <v>12</v>
      </c>
      <c r="E119" s="446" t="s">
        <v>8375</v>
      </c>
      <c r="F119" s="467"/>
    </row>
    <row r="120" spans="1:6" ht="24" x14ac:dyDescent="0.2">
      <c r="A120" s="363">
        <f t="shared" si="2"/>
        <v>114</v>
      </c>
      <c r="B120" s="363">
        <f t="shared" si="3"/>
        <v>1801</v>
      </c>
      <c r="C120" s="439">
        <v>17</v>
      </c>
      <c r="D120" s="524" t="s">
        <v>12</v>
      </c>
      <c r="E120" s="446" t="s">
        <v>8376</v>
      </c>
      <c r="F120" s="467"/>
    </row>
    <row r="121" spans="1:6" ht="24" x14ac:dyDescent="0.2">
      <c r="A121" s="363">
        <f t="shared" si="2"/>
        <v>115</v>
      </c>
      <c r="B121" s="363">
        <f t="shared" si="3"/>
        <v>1818</v>
      </c>
      <c r="C121" s="439">
        <v>17</v>
      </c>
      <c r="D121" s="524" t="s">
        <v>12</v>
      </c>
      <c r="E121" s="446" t="s">
        <v>8377</v>
      </c>
      <c r="F121" s="467"/>
    </row>
    <row r="122" spans="1:6" ht="24" x14ac:dyDescent="0.2">
      <c r="A122" s="363">
        <f t="shared" si="2"/>
        <v>116</v>
      </c>
      <c r="B122" s="363">
        <f t="shared" si="3"/>
        <v>1835</v>
      </c>
      <c r="C122" s="439">
        <v>17</v>
      </c>
      <c r="D122" s="524" t="s">
        <v>12</v>
      </c>
      <c r="E122" s="446" t="s">
        <v>8378</v>
      </c>
      <c r="F122" s="467"/>
    </row>
    <row r="123" spans="1:6" ht="36" x14ac:dyDescent="0.2">
      <c r="A123" s="363">
        <f t="shared" si="2"/>
        <v>117</v>
      </c>
      <c r="B123" s="363">
        <f t="shared" si="3"/>
        <v>1852</v>
      </c>
      <c r="C123" s="439">
        <v>17</v>
      </c>
      <c r="D123" s="524" t="s">
        <v>12</v>
      </c>
      <c r="E123" s="433" t="s">
        <v>8379</v>
      </c>
      <c r="F123" s="467"/>
    </row>
    <row r="124" spans="1:6" ht="12.75" thickBot="1" x14ac:dyDescent="0.25">
      <c r="A124" s="363">
        <f t="shared" si="2"/>
        <v>118</v>
      </c>
      <c r="B124" s="363">
        <f t="shared" si="3"/>
        <v>1869</v>
      </c>
      <c r="C124" s="439">
        <v>150</v>
      </c>
      <c r="D124" s="440" t="s">
        <v>9</v>
      </c>
      <c r="E124" s="24" t="s">
        <v>50</v>
      </c>
      <c r="F124" s="292" t="s">
        <v>25</v>
      </c>
    </row>
    <row r="125" spans="1:6" ht="13.5" thickTop="1" thickBot="1" x14ac:dyDescent="0.25">
      <c r="A125" s="368">
        <f t="shared" si="2"/>
        <v>119</v>
      </c>
      <c r="B125" s="368">
        <f t="shared" si="3"/>
        <v>2019</v>
      </c>
      <c r="C125" s="647">
        <v>12</v>
      </c>
      <c r="D125" s="440" t="s">
        <v>9</v>
      </c>
      <c r="E125" s="552" t="s">
        <v>214</v>
      </c>
      <c r="F125" s="474" t="s">
        <v>8380</v>
      </c>
    </row>
    <row r="126" spans="1:6" ht="12.75" thickTop="1" x14ac:dyDescent="0.2">
      <c r="A126" s="119" t="s">
        <v>5818</v>
      </c>
      <c r="B126" s="119"/>
      <c r="C126" s="370">
        <f>SUM(C7:C125)</f>
        <v>2030</v>
      </c>
      <c r="D126" s="119"/>
      <c r="E126" s="119"/>
      <c r="F126" s="119"/>
    </row>
  </sheetData>
  <mergeCells count="4">
    <mergeCell ref="A3:B3"/>
    <mergeCell ref="C3:F3"/>
    <mergeCell ref="A4:B4"/>
    <mergeCell ref="C4:F5"/>
  </mergeCells>
  <conditionalFormatting sqref="A3:F3">
    <cfRule type="containsText" dxfId="72"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E7ED550-A345-479E-B823-D06283196FD9}">
            <xm:f>NOT(ISERROR(SEARCH($C$3,A3)))</xm:f>
            <xm:f>$C$3</xm:f>
            <x14:dxf>
              <font>
                <color rgb="FFFFFF00"/>
              </font>
            </x14:dxf>
          </x14:cfRule>
          <xm:sqref>A3:F3</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216"/>
  <sheetViews>
    <sheetView zoomScaleNormal="100" workbookViewId="0">
      <selection activeCell="E1" sqref="E1"/>
    </sheetView>
  </sheetViews>
  <sheetFormatPr baseColWidth="10" defaultRowHeight="12" x14ac:dyDescent="0.2"/>
  <cols>
    <col min="1" max="1" width="6.85546875" customWidth="1"/>
    <col min="2" max="2" width="7.85546875" customWidth="1"/>
    <col min="3" max="3" width="7.42578125" customWidth="1"/>
    <col min="4" max="4" width="8.5703125" customWidth="1"/>
    <col min="5" max="5" width="78.140625" customWidth="1"/>
    <col min="6" max="6" width="14.140625" customWidth="1"/>
  </cols>
  <sheetData>
    <row r="1" spans="1:6" ht="38.25" customHeight="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8143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s="64" customFormat="1" ht="13.5" customHeight="1" x14ac:dyDescent="0.2">
      <c r="A7" s="430">
        <v>1</v>
      </c>
      <c r="B7" s="430">
        <v>1</v>
      </c>
      <c r="C7" s="430">
        <v>2</v>
      </c>
      <c r="D7" s="444" t="s">
        <v>9</v>
      </c>
      <c r="E7" s="445" t="s">
        <v>10</v>
      </c>
      <c r="F7" s="9" t="s">
        <v>11</v>
      </c>
    </row>
    <row r="8" spans="1:6" s="64" customFormat="1" x14ac:dyDescent="0.2">
      <c r="A8" s="430">
        <f t="shared" ref="A8:A71" si="0">+A7+1</f>
        <v>2</v>
      </c>
      <c r="B8" s="430">
        <f>C7+B7</f>
        <v>3</v>
      </c>
      <c r="C8" s="430">
        <v>3</v>
      </c>
      <c r="D8" s="444" t="s">
        <v>12</v>
      </c>
      <c r="E8" s="445" t="s">
        <v>13</v>
      </c>
      <c r="F8" s="9">
        <v>220</v>
      </c>
    </row>
    <row r="9" spans="1:6" s="64" customFormat="1" x14ac:dyDescent="0.2">
      <c r="A9" s="430">
        <f t="shared" si="0"/>
        <v>3</v>
      </c>
      <c r="B9" s="430">
        <f>C8+B8</f>
        <v>6</v>
      </c>
      <c r="C9" s="430">
        <v>2</v>
      </c>
      <c r="D9" s="444" t="s">
        <v>9</v>
      </c>
      <c r="E9" s="445" t="s">
        <v>14</v>
      </c>
      <c r="F9" s="10" t="s">
        <v>8004</v>
      </c>
    </row>
    <row r="10" spans="1:6" s="64" customFormat="1" x14ac:dyDescent="0.2">
      <c r="A10" s="430">
        <f t="shared" si="0"/>
        <v>4</v>
      </c>
      <c r="B10" s="430">
        <f>B9+C9</f>
        <v>8</v>
      </c>
      <c r="C10" s="430">
        <v>1</v>
      </c>
      <c r="D10" s="444" t="s">
        <v>9</v>
      </c>
      <c r="E10" s="445" t="s">
        <v>16</v>
      </c>
      <c r="F10" s="10" t="s">
        <v>61</v>
      </c>
    </row>
    <row r="11" spans="1:6" s="64" customFormat="1" x14ac:dyDescent="0.2">
      <c r="A11" s="430">
        <f t="shared" si="0"/>
        <v>5</v>
      </c>
      <c r="B11" s="430">
        <v>9</v>
      </c>
      <c r="C11" s="430">
        <v>2</v>
      </c>
      <c r="D11" s="444" t="s">
        <v>12</v>
      </c>
      <c r="E11" s="445" t="s">
        <v>17</v>
      </c>
      <c r="F11" s="10" t="s">
        <v>480</v>
      </c>
    </row>
    <row r="12" spans="1:6" s="64" customFormat="1" ht="18.95" customHeight="1" x14ac:dyDescent="0.2">
      <c r="A12" s="430">
        <f t="shared" si="0"/>
        <v>6</v>
      </c>
      <c r="B12" s="430">
        <f t="shared" ref="B12:B75" si="1">C11+B11</f>
        <v>11</v>
      </c>
      <c r="C12" s="430">
        <v>1</v>
      </c>
      <c r="D12" s="444" t="s">
        <v>9</v>
      </c>
      <c r="E12" s="445" t="s">
        <v>1810</v>
      </c>
      <c r="F12" s="9" t="s">
        <v>20</v>
      </c>
    </row>
    <row r="13" spans="1:6" s="64" customFormat="1" ht="12" customHeight="1" x14ac:dyDescent="0.2">
      <c r="A13" s="430">
        <f t="shared" si="0"/>
        <v>7</v>
      </c>
      <c r="B13" s="430">
        <f t="shared" si="1"/>
        <v>12</v>
      </c>
      <c r="C13" s="430">
        <v>1</v>
      </c>
      <c r="D13" s="444" t="s">
        <v>9</v>
      </c>
      <c r="E13" s="445" t="s">
        <v>284</v>
      </c>
      <c r="F13" s="9"/>
    </row>
    <row r="14" spans="1:6" s="64" customFormat="1" ht="12.75" customHeight="1" x14ac:dyDescent="0.2">
      <c r="A14" s="430">
        <f t="shared" si="0"/>
        <v>8</v>
      </c>
      <c r="B14" s="430">
        <f t="shared" si="1"/>
        <v>13</v>
      </c>
      <c r="C14" s="430">
        <v>3</v>
      </c>
      <c r="D14" s="444" t="s">
        <v>12</v>
      </c>
      <c r="E14" s="445" t="s">
        <v>23</v>
      </c>
      <c r="F14" s="9"/>
    </row>
    <row r="15" spans="1:6" s="64" customFormat="1" ht="24" x14ac:dyDescent="0.2">
      <c r="A15" s="430">
        <f t="shared" si="0"/>
        <v>9</v>
      </c>
      <c r="B15" s="430">
        <f t="shared" si="1"/>
        <v>16</v>
      </c>
      <c r="C15" s="608">
        <v>17</v>
      </c>
      <c r="D15" s="626" t="s">
        <v>12</v>
      </c>
      <c r="E15" s="564" t="s">
        <v>8381</v>
      </c>
      <c r="F15" s="437"/>
    </row>
    <row r="16" spans="1:6" s="64" customFormat="1" ht="24" x14ac:dyDescent="0.2">
      <c r="A16" s="430">
        <f t="shared" si="0"/>
        <v>10</v>
      </c>
      <c r="B16" s="430">
        <f t="shared" si="1"/>
        <v>33</v>
      </c>
      <c r="C16" s="608">
        <v>17</v>
      </c>
      <c r="D16" s="626" t="s">
        <v>12</v>
      </c>
      <c r="E16" s="564" t="s">
        <v>8382</v>
      </c>
      <c r="F16" s="437"/>
    </row>
    <row r="17" spans="1:6" s="64" customFormat="1" ht="24" x14ac:dyDescent="0.2">
      <c r="A17" s="430">
        <f t="shared" si="0"/>
        <v>11</v>
      </c>
      <c r="B17" s="430">
        <f t="shared" si="1"/>
        <v>50</v>
      </c>
      <c r="C17" s="608">
        <v>17</v>
      </c>
      <c r="D17" s="626" t="s">
        <v>12</v>
      </c>
      <c r="E17" s="564" t="s">
        <v>8383</v>
      </c>
      <c r="F17" s="437"/>
    </row>
    <row r="18" spans="1:6" s="64" customFormat="1" ht="24" x14ac:dyDescent="0.2">
      <c r="A18" s="430">
        <f t="shared" si="0"/>
        <v>12</v>
      </c>
      <c r="B18" s="430">
        <f t="shared" si="1"/>
        <v>67</v>
      </c>
      <c r="C18" s="608">
        <v>17</v>
      </c>
      <c r="D18" s="626" t="s">
        <v>12</v>
      </c>
      <c r="E18" s="564" t="s">
        <v>8384</v>
      </c>
      <c r="F18" s="437"/>
    </row>
    <row r="19" spans="1:6" s="64" customFormat="1" ht="24" x14ac:dyDescent="0.2">
      <c r="A19" s="430">
        <f t="shared" si="0"/>
        <v>13</v>
      </c>
      <c r="B19" s="430">
        <f t="shared" si="1"/>
        <v>84</v>
      </c>
      <c r="C19" s="608">
        <v>17</v>
      </c>
      <c r="D19" s="626" t="s">
        <v>12</v>
      </c>
      <c r="E19" s="564" t="s">
        <v>8385</v>
      </c>
      <c r="F19" s="437"/>
    </row>
    <row r="20" spans="1:6" s="64" customFormat="1" ht="24" x14ac:dyDescent="0.2">
      <c r="A20" s="430">
        <f t="shared" si="0"/>
        <v>14</v>
      </c>
      <c r="B20" s="430">
        <f t="shared" si="1"/>
        <v>101</v>
      </c>
      <c r="C20" s="608">
        <v>17</v>
      </c>
      <c r="D20" s="626" t="s">
        <v>12</v>
      </c>
      <c r="E20" s="564" t="s">
        <v>8386</v>
      </c>
      <c r="F20" s="437"/>
    </row>
    <row r="21" spans="1:6" s="64" customFormat="1" ht="24" x14ac:dyDescent="0.2">
      <c r="A21" s="430">
        <f t="shared" si="0"/>
        <v>15</v>
      </c>
      <c r="B21" s="430">
        <f t="shared" si="1"/>
        <v>118</v>
      </c>
      <c r="C21" s="608">
        <v>17</v>
      </c>
      <c r="D21" s="626" t="s">
        <v>12</v>
      </c>
      <c r="E21" s="564" t="s">
        <v>8387</v>
      </c>
      <c r="F21" s="437"/>
    </row>
    <row r="22" spans="1:6" s="64" customFormat="1" ht="24" x14ac:dyDescent="0.2">
      <c r="A22" s="430">
        <f t="shared" si="0"/>
        <v>16</v>
      </c>
      <c r="B22" s="430">
        <f t="shared" si="1"/>
        <v>135</v>
      </c>
      <c r="C22" s="608">
        <v>17</v>
      </c>
      <c r="D22" s="626" t="s">
        <v>12</v>
      </c>
      <c r="E22" s="564" t="s">
        <v>8388</v>
      </c>
      <c r="F22" s="437"/>
    </row>
    <row r="23" spans="1:6" s="64" customFormat="1" ht="24" x14ac:dyDescent="0.2">
      <c r="A23" s="430">
        <f t="shared" si="0"/>
        <v>17</v>
      </c>
      <c r="B23" s="430">
        <f t="shared" si="1"/>
        <v>152</v>
      </c>
      <c r="C23" s="608">
        <v>17</v>
      </c>
      <c r="D23" s="626" t="s">
        <v>12</v>
      </c>
      <c r="E23" s="564" t="s">
        <v>8389</v>
      </c>
      <c r="F23" s="437"/>
    </row>
    <row r="24" spans="1:6" s="64" customFormat="1" ht="24" x14ac:dyDescent="0.2">
      <c r="A24" s="430">
        <f t="shared" si="0"/>
        <v>18</v>
      </c>
      <c r="B24" s="430">
        <f t="shared" si="1"/>
        <v>169</v>
      </c>
      <c r="C24" s="608">
        <v>17</v>
      </c>
      <c r="D24" s="626" t="s">
        <v>12</v>
      </c>
      <c r="E24" s="564" t="s">
        <v>8390</v>
      </c>
      <c r="F24" s="437"/>
    </row>
    <row r="25" spans="1:6" s="64" customFormat="1" ht="24" x14ac:dyDescent="0.2">
      <c r="A25" s="430">
        <f t="shared" si="0"/>
        <v>19</v>
      </c>
      <c r="B25" s="430">
        <f t="shared" si="1"/>
        <v>186</v>
      </c>
      <c r="C25" s="608">
        <v>17</v>
      </c>
      <c r="D25" s="626" t="s">
        <v>12</v>
      </c>
      <c r="E25" s="564" t="s">
        <v>8391</v>
      </c>
      <c r="F25" s="437"/>
    </row>
    <row r="26" spans="1:6" s="64" customFormat="1" ht="24" x14ac:dyDescent="0.2">
      <c r="A26" s="430">
        <f t="shared" si="0"/>
        <v>20</v>
      </c>
      <c r="B26" s="430">
        <f t="shared" si="1"/>
        <v>203</v>
      </c>
      <c r="C26" s="608">
        <v>17</v>
      </c>
      <c r="D26" s="626" t="s">
        <v>12</v>
      </c>
      <c r="E26" s="564" t="s">
        <v>8392</v>
      </c>
      <c r="F26" s="437"/>
    </row>
    <row r="27" spans="1:6" s="64" customFormat="1" ht="24" x14ac:dyDescent="0.2">
      <c r="A27" s="430">
        <f t="shared" si="0"/>
        <v>21</v>
      </c>
      <c r="B27" s="430">
        <f t="shared" si="1"/>
        <v>220</v>
      </c>
      <c r="C27" s="608">
        <v>17</v>
      </c>
      <c r="D27" s="626" t="s">
        <v>12</v>
      </c>
      <c r="E27" s="564" t="s">
        <v>8393</v>
      </c>
      <c r="F27" s="437"/>
    </row>
    <row r="28" spans="1:6" s="64" customFormat="1" ht="24" x14ac:dyDescent="0.2">
      <c r="A28" s="430">
        <f t="shared" si="0"/>
        <v>22</v>
      </c>
      <c r="B28" s="430">
        <f t="shared" si="1"/>
        <v>237</v>
      </c>
      <c r="C28" s="608">
        <v>17</v>
      </c>
      <c r="D28" s="626" t="s">
        <v>12</v>
      </c>
      <c r="E28" s="564" t="s">
        <v>8394</v>
      </c>
      <c r="F28" s="437"/>
    </row>
    <row r="29" spans="1:6" s="64" customFormat="1" ht="24" x14ac:dyDescent="0.2">
      <c r="A29" s="430">
        <f t="shared" si="0"/>
        <v>23</v>
      </c>
      <c r="B29" s="430">
        <f t="shared" si="1"/>
        <v>254</v>
      </c>
      <c r="C29" s="608">
        <v>17</v>
      </c>
      <c r="D29" s="626" t="s">
        <v>12</v>
      </c>
      <c r="E29" s="564" t="s">
        <v>8395</v>
      </c>
      <c r="F29" s="437"/>
    </row>
    <row r="30" spans="1:6" s="64" customFormat="1" ht="24" x14ac:dyDescent="0.2">
      <c r="A30" s="430">
        <f t="shared" si="0"/>
        <v>24</v>
      </c>
      <c r="B30" s="430">
        <f t="shared" si="1"/>
        <v>271</v>
      </c>
      <c r="C30" s="608">
        <v>17</v>
      </c>
      <c r="D30" s="626" t="s">
        <v>12</v>
      </c>
      <c r="E30" s="564" t="s">
        <v>8396</v>
      </c>
      <c r="F30" s="437"/>
    </row>
    <row r="31" spans="1:6" s="64" customFormat="1" ht="24" x14ac:dyDescent="0.2">
      <c r="A31" s="430">
        <f t="shared" si="0"/>
        <v>25</v>
      </c>
      <c r="B31" s="430">
        <f t="shared" si="1"/>
        <v>288</v>
      </c>
      <c r="C31" s="608">
        <v>17</v>
      </c>
      <c r="D31" s="626" t="s">
        <v>12</v>
      </c>
      <c r="E31" s="564" t="s">
        <v>8397</v>
      </c>
      <c r="F31" s="437"/>
    </row>
    <row r="32" spans="1:6" s="64" customFormat="1" ht="24" x14ac:dyDescent="0.2">
      <c r="A32" s="430">
        <f t="shared" si="0"/>
        <v>26</v>
      </c>
      <c r="B32" s="430">
        <f t="shared" si="1"/>
        <v>305</v>
      </c>
      <c r="C32" s="608">
        <v>17</v>
      </c>
      <c r="D32" s="626" t="s">
        <v>12</v>
      </c>
      <c r="E32" s="564" t="s">
        <v>8398</v>
      </c>
      <c r="F32" s="437"/>
    </row>
    <row r="33" spans="1:6" s="64" customFormat="1" ht="24" x14ac:dyDescent="0.2">
      <c r="A33" s="430">
        <f t="shared" si="0"/>
        <v>27</v>
      </c>
      <c r="B33" s="430">
        <f t="shared" si="1"/>
        <v>322</v>
      </c>
      <c r="C33" s="608">
        <v>17</v>
      </c>
      <c r="D33" s="626" t="s">
        <v>12</v>
      </c>
      <c r="E33" s="564" t="s">
        <v>8399</v>
      </c>
      <c r="F33" s="437"/>
    </row>
    <row r="34" spans="1:6" s="64" customFormat="1" ht="24" x14ac:dyDescent="0.2">
      <c r="A34" s="430">
        <f t="shared" si="0"/>
        <v>28</v>
      </c>
      <c r="B34" s="430">
        <f t="shared" si="1"/>
        <v>339</v>
      </c>
      <c r="C34" s="608">
        <v>17</v>
      </c>
      <c r="D34" s="626" t="s">
        <v>12</v>
      </c>
      <c r="E34" s="564" t="s">
        <v>8400</v>
      </c>
      <c r="F34" s="437"/>
    </row>
    <row r="35" spans="1:6" s="64" customFormat="1" ht="24" x14ac:dyDescent="0.2">
      <c r="A35" s="430">
        <f t="shared" si="0"/>
        <v>29</v>
      </c>
      <c r="B35" s="430">
        <f t="shared" si="1"/>
        <v>356</v>
      </c>
      <c r="C35" s="608">
        <v>17</v>
      </c>
      <c r="D35" s="626" t="s">
        <v>12</v>
      </c>
      <c r="E35" s="564" t="s">
        <v>8401</v>
      </c>
      <c r="F35" s="437"/>
    </row>
    <row r="36" spans="1:6" s="64" customFormat="1" ht="24" x14ac:dyDescent="0.2">
      <c r="A36" s="430">
        <f t="shared" si="0"/>
        <v>30</v>
      </c>
      <c r="B36" s="430">
        <f t="shared" si="1"/>
        <v>373</v>
      </c>
      <c r="C36" s="608">
        <v>17</v>
      </c>
      <c r="D36" s="626" t="s">
        <v>12</v>
      </c>
      <c r="E36" s="564" t="s">
        <v>8402</v>
      </c>
      <c r="F36" s="437"/>
    </row>
    <row r="37" spans="1:6" s="64" customFormat="1" ht="24" x14ac:dyDescent="0.2">
      <c r="A37" s="430">
        <f t="shared" si="0"/>
        <v>31</v>
      </c>
      <c r="B37" s="430">
        <f t="shared" si="1"/>
        <v>390</v>
      </c>
      <c r="C37" s="608">
        <v>17</v>
      </c>
      <c r="D37" s="626" t="s">
        <v>12</v>
      </c>
      <c r="E37" s="564" t="s">
        <v>8403</v>
      </c>
      <c r="F37" s="437"/>
    </row>
    <row r="38" spans="1:6" s="64" customFormat="1" ht="24" x14ac:dyDescent="0.2">
      <c r="A38" s="430">
        <f t="shared" si="0"/>
        <v>32</v>
      </c>
      <c r="B38" s="430">
        <f t="shared" si="1"/>
        <v>407</v>
      </c>
      <c r="C38" s="608">
        <v>17</v>
      </c>
      <c r="D38" s="626" t="s">
        <v>12</v>
      </c>
      <c r="E38" s="564" t="s">
        <v>8404</v>
      </c>
      <c r="F38" s="437"/>
    </row>
    <row r="39" spans="1:6" s="64" customFormat="1" ht="24" x14ac:dyDescent="0.2">
      <c r="A39" s="430">
        <f t="shared" si="0"/>
        <v>33</v>
      </c>
      <c r="B39" s="430">
        <f t="shared" si="1"/>
        <v>424</v>
      </c>
      <c r="C39" s="608">
        <v>17</v>
      </c>
      <c r="D39" s="626" t="s">
        <v>12</v>
      </c>
      <c r="E39" s="564" t="s">
        <v>8405</v>
      </c>
      <c r="F39" s="437"/>
    </row>
    <row r="40" spans="1:6" s="64" customFormat="1" ht="24" x14ac:dyDescent="0.2">
      <c r="A40" s="430">
        <f t="shared" si="0"/>
        <v>34</v>
      </c>
      <c r="B40" s="430">
        <f t="shared" si="1"/>
        <v>441</v>
      </c>
      <c r="C40" s="608">
        <v>17</v>
      </c>
      <c r="D40" s="626" t="s">
        <v>12</v>
      </c>
      <c r="E40" s="564" t="s">
        <v>8406</v>
      </c>
      <c r="F40" s="437"/>
    </row>
    <row r="41" spans="1:6" s="64" customFormat="1" ht="24" x14ac:dyDescent="0.2">
      <c r="A41" s="430">
        <f t="shared" si="0"/>
        <v>35</v>
      </c>
      <c r="B41" s="430">
        <f t="shared" si="1"/>
        <v>458</v>
      </c>
      <c r="C41" s="608">
        <v>17</v>
      </c>
      <c r="D41" s="626" t="s">
        <v>12</v>
      </c>
      <c r="E41" s="564" t="s">
        <v>8407</v>
      </c>
      <c r="F41" s="437"/>
    </row>
    <row r="42" spans="1:6" s="64" customFormat="1" ht="24" x14ac:dyDescent="0.2">
      <c r="A42" s="430">
        <f t="shared" si="0"/>
        <v>36</v>
      </c>
      <c r="B42" s="430">
        <f t="shared" si="1"/>
        <v>475</v>
      </c>
      <c r="C42" s="608">
        <v>17</v>
      </c>
      <c r="D42" s="626" t="s">
        <v>12</v>
      </c>
      <c r="E42" s="564" t="s">
        <v>8408</v>
      </c>
      <c r="F42" s="437"/>
    </row>
    <row r="43" spans="1:6" s="64" customFormat="1" ht="24" x14ac:dyDescent="0.2">
      <c r="A43" s="430">
        <f t="shared" si="0"/>
        <v>37</v>
      </c>
      <c r="B43" s="430">
        <f t="shared" si="1"/>
        <v>492</v>
      </c>
      <c r="C43" s="608">
        <v>17</v>
      </c>
      <c r="D43" s="626" t="s">
        <v>12</v>
      </c>
      <c r="E43" s="564" t="s">
        <v>8409</v>
      </c>
      <c r="F43" s="437"/>
    </row>
    <row r="44" spans="1:6" s="64" customFormat="1" ht="24" x14ac:dyDescent="0.2">
      <c r="A44" s="430">
        <f t="shared" si="0"/>
        <v>38</v>
      </c>
      <c r="B44" s="430">
        <f t="shared" si="1"/>
        <v>509</v>
      </c>
      <c r="C44" s="608">
        <v>17</v>
      </c>
      <c r="D44" s="626" t="s">
        <v>12</v>
      </c>
      <c r="E44" s="564" t="s">
        <v>8410</v>
      </c>
      <c r="F44" s="437"/>
    </row>
    <row r="45" spans="1:6" s="64" customFormat="1" ht="24" x14ac:dyDescent="0.2">
      <c r="A45" s="430">
        <f t="shared" si="0"/>
        <v>39</v>
      </c>
      <c r="B45" s="430">
        <f t="shared" si="1"/>
        <v>526</v>
      </c>
      <c r="C45" s="608">
        <v>17</v>
      </c>
      <c r="D45" s="626" t="s">
        <v>12</v>
      </c>
      <c r="E45" s="564" t="s">
        <v>8411</v>
      </c>
      <c r="F45" s="437"/>
    </row>
    <row r="46" spans="1:6" s="64" customFormat="1" ht="24" x14ac:dyDescent="0.2">
      <c r="A46" s="430">
        <f t="shared" si="0"/>
        <v>40</v>
      </c>
      <c r="B46" s="430">
        <f t="shared" si="1"/>
        <v>543</v>
      </c>
      <c r="C46" s="608">
        <v>17</v>
      </c>
      <c r="D46" s="626" t="s">
        <v>12</v>
      </c>
      <c r="E46" s="564" t="s">
        <v>8412</v>
      </c>
      <c r="F46" s="437"/>
    </row>
    <row r="47" spans="1:6" s="64" customFormat="1" ht="24" x14ac:dyDescent="0.2">
      <c r="A47" s="430">
        <f t="shared" si="0"/>
        <v>41</v>
      </c>
      <c r="B47" s="430">
        <f t="shared" si="1"/>
        <v>560</v>
      </c>
      <c r="C47" s="608">
        <v>17</v>
      </c>
      <c r="D47" s="626" t="s">
        <v>12</v>
      </c>
      <c r="E47" s="564" t="s">
        <v>11014</v>
      </c>
      <c r="F47" s="437"/>
    </row>
    <row r="48" spans="1:6" s="64" customFormat="1" ht="24" x14ac:dyDescent="0.2">
      <c r="A48" s="430">
        <f t="shared" si="0"/>
        <v>42</v>
      </c>
      <c r="B48" s="430">
        <f t="shared" si="1"/>
        <v>577</v>
      </c>
      <c r="C48" s="608">
        <v>17</v>
      </c>
      <c r="D48" s="626" t="s">
        <v>12</v>
      </c>
      <c r="E48" s="564" t="s">
        <v>11015</v>
      </c>
      <c r="F48" s="437"/>
    </row>
    <row r="49" spans="1:6" s="64" customFormat="1" ht="24" x14ac:dyDescent="0.2">
      <c r="A49" s="430">
        <f t="shared" si="0"/>
        <v>43</v>
      </c>
      <c r="B49" s="430">
        <f t="shared" si="1"/>
        <v>594</v>
      </c>
      <c r="C49" s="608">
        <v>17</v>
      </c>
      <c r="D49" s="626" t="s">
        <v>12</v>
      </c>
      <c r="E49" s="564" t="s">
        <v>11016</v>
      </c>
      <c r="F49" s="437"/>
    </row>
    <row r="50" spans="1:6" s="64" customFormat="1" ht="24" x14ac:dyDescent="0.2">
      <c r="A50" s="430">
        <f t="shared" si="0"/>
        <v>44</v>
      </c>
      <c r="B50" s="430">
        <f t="shared" si="1"/>
        <v>611</v>
      </c>
      <c r="C50" s="608">
        <v>17</v>
      </c>
      <c r="D50" s="626" t="s">
        <v>12</v>
      </c>
      <c r="E50" s="564" t="s">
        <v>11017</v>
      </c>
      <c r="F50" s="437"/>
    </row>
    <row r="51" spans="1:6" s="64" customFormat="1" ht="24" x14ac:dyDescent="0.2">
      <c r="A51" s="447">
        <f t="shared" si="0"/>
        <v>45</v>
      </c>
      <c r="B51" s="447">
        <f t="shared" si="1"/>
        <v>628</v>
      </c>
      <c r="C51" s="608">
        <v>17</v>
      </c>
      <c r="D51" s="626" t="s">
        <v>12</v>
      </c>
      <c r="E51" s="718" t="s">
        <v>14696</v>
      </c>
      <c r="F51" s="437"/>
    </row>
    <row r="52" spans="1:6" s="64" customFormat="1" ht="24" x14ac:dyDescent="0.2">
      <c r="A52" s="447">
        <f t="shared" si="0"/>
        <v>46</v>
      </c>
      <c r="B52" s="447">
        <f t="shared" si="1"/>
        <v>645</v>
      </c>
      <c r="C52" s="608">
        <v>17</v>
      </c>
      <c r="D52" s="626" t="s">
        <v>12</v>
      </c>
      <c r="E52" s="718" t="s">
        <v>14697</v>
      </c>
      <c r="F52" s="437"/>
    </row>
    <row r="53" spans="1:6" s="64" customFormat="1" ht="24" x14ac:dyDescent="0.2">
      <c r="A53" s="447">
        <f t="shared" si="0"/>
        <v>47</v>
      </c>
      <c r="B53" s="447">
        <f t="shared" si="1"/>
        <v>662</v>
      </c>
      <c r="C53" s="608">
        <v>17</v>
      </c>
      <c r="D53" s="626" t="s">
        <v>12</v>
      </c>
      <c r="E53" s="718" t="s">
        <v>14698</v>
      </c>
      <c r="F53" s="437"/>
    </row>
    <row r="54" spans="1:6" s="64" customFormat="1" ht="24" x14ac:dyDescent="0.2">
      <c r="A54" s="447">
        <f t="shared" si="0"/>
        <v>48</v>
      </c>
      <c r="B54" s="447">
        <f t="shared" si="1"/>
        <v>679</v>
      </c>
      <c r="C54" s="608">
        <v>17</v>
      </c>
      <c r="D54" s="626" t="s">
        <v>12</v>
      </c>
      <c r="E54" s="718" t="s">
        <v>14699</v>
      </c>
      <c r="F54" s="437"/>
    </row>
    <row r="55" spans="1:6" s="64" customFormat="1" ht="24" x14ac:dyDescent="0.2">
      <c r="A55" s="447">
        <f t="shared" si="0"/>
        <v>49</v>
      </c>
      <c r="B55" s="447">
        <f t="shared" si="1"/>
        <v>696</v>
      </c>
      <c r="C55" s="608">
        <v>17</v>
      </c>
      <c r="D55" s="626" t="s">
        <v>12</v>
      </c>
      <c r="E55" s="718" t="s">
        <v>14700</v>
      </c>
      <c r="F55" s="437"/>
    </row>
    <row r="56" spans="1:6" s="64" customFormat="1" ht="24" x14ac:dyDescent="0.2">
      <c r="A56" s="447">
        <f t="shared" si="0"/>
        <v>50</v>
      </c>
      <c r="B56" s="447">
        <f t="shared" si="1"/>
        <v>713</v>
      </c>
      <c r="C56" s="608">
        <v>17</v>
      </c>
      <c r="D56" s="626" t="s">
        <v>12</v>
      </c>
      <c r="E56" s="718" t="s">
        <v>14701</v>
      </c>
      <c r="F56" s="437"/>
    </row>
    <row r="57" spans="1:6" s="64" customFormat="1" ht="24" x14ac:dyDescent="0.2">
      <c r="A57" s="447">
        <f t="shared" si="0"/>
        <v>51</v>
      </c>
      <c r="B57" s="447">
        <f t="shared" si="1"/>
        <v>730</v>
      </c>
      <c r="C57" s="608">
        <v>17</v>
      </c>
      <c r="D57" s="626" t="s">
        <v>12</v>
      </c>
      <c r="E57" s="718" t="s">
        <v>14702</v>
      </c>
      <c r="F57" s="437"/>
    </row>
    <row r="58" spans="1:6" s="64" customFormat="1" ht="24" x14ac:dyDescent="0.2">
      <c r="A58" s="447">
        <f t="shared" si="0"/>
        <v>52</v>
      </c>
      <c r="B58" s="447">
        <f t="shared" si="1"/>
        <v>747</v>
      </c>
      <c r="C58" s="608">
        <v>17</v>
      </c>
      <c r="D58" s="626" t="s">
        <v>12</v>
      </c>
      <c r="E58" s="718" t="s">
        <v>14703</v>
      </c>
      <c r="F58" s="437"/>
    </row>
    <row r="59" spans="1:6" s="64" customFormat="1" ht="24" x14ac:dyDescent="0.2">
      <c r="A59" s="363">
        <f t="shared" si="0"/>
        <v>53</v>
      </c>
      <c r="B59" s="363">
        <f t="shared" si="1"/>
        <v>764</v>
      </c>
      <c r="C59" s="366">
        <v>17</v>
      </c>
      <c r="D59" s="695" t="s">
        <v>12</v>
      </c>
      <c r="E59" s="429" t="s">
        <v>13976</v>
      </c>
      <c r="F59" s="632"/>
    </row>
    <row r="60" spans="1:6" s="64" customFormat="1" ht="24" x14ac:dyDescent="0.2">
      <c r="A60" s="363">
        <f t="shared" si="0"/>
        <v>54</v>
      </c>
      <c r="B60" s="363">
        <f t="shared" si="1"/>
        <v>781</v>
      </c>
      <c r="C60" s="366">
        <v>17</v>
      </c>
      <c r="D60" s="695" t="s">
        <v>12</v>
      </c>
      <c r="E60" s="429" t="s">
        <v>13977</v>
      </c>
      <c r="F60" s="632"/>
    </row>
    <row r="61" spans="1:6" s="64" customFormat="1" ht="24" x14ac:dyDescent="0.2">
      <c r="A61" s="363">
        <f t="shared" si="0"/>
        <v>55</v>
      </c>
      <c r="B61" s="363">
        <f t="shared" si="1"/>
        <v>798</v>
      </c>
      <c r="C61" s="366">
        <v>17</v>
      </c>
      <c r="D61" s="695" t="s">
        <v>12</v>
      </c>
      <c r="E61" s="429" t="s">
        <v>13978</v>
      </c>
      <c r="F61" s="632"/>
    </row>
    <row r="62" spans="1:6" s="64" customFormat="1" ht="24" x14ac:dyDescent="0.2">
      <c r="A62" s="363">
        <f t="shared" si="0"/>
        <v>56</v>
      </c>
      <c r="B62" s="363">
        <f t="shared" si="1"/>
        <v>815</v>
      </c>
      <c r="C62" s="366">
        <v>17</v>
      </c>
      <c r="D62" s="695" t="s">
        <v>12</v>
      </c>
      <c r="E62" s="429" t="s">
        <v>13979</v>
      </c>
      <c r="F62" s="632"/>
    </row>
    <row r="63" spans="1:6" s="64" customFormat="1" ht="24" x14ac:dyDescent="0.2">
      <c r="A63" s="366">
        <f t="shared" si="0"/>
        <v>57</v>
      </c>
      <c r="B63" s="366">
        <f t="shared" si="1"/>
        <v>832</v>
      </c>
      <c r="C63" s="608">
        <v>17</v>
      </c>
      <c r="D63" s="626" t="s">
        <v>12</v>
      </c>
      <c r="E63" s="564" t="s">
        <v>8413</v>
      </c>
      <c r="F63" s="437"/>
    </row>
    <row r="64" spans="1:6" s="64" customFormat="1" ht="24" x14ac:dyDescent="0.2">
      <c r="A64" s="366">
        <f t="shared" si="0"/>
        <v>58</v>
      </c>
      <c r="B64" s="366">
        <f t="shared" si="1"/>
        <v>849</v>
      </c>
      <c r="C64" s="608">
        <v>17</v>
      </c>
      <c r="D64" s="626" t="s">
        <v>12</v>
      </c>
      <c r="E64" s="564" t="s">
        <v>8414</v>
      </c>
      <c r="F64" s="437"/>
    </row>
    <row r="65" spans="1:6" s="64" customFormat="1" ht="24" x14ac:dyDescent="0.2">
      <c r="A65" s="366">
        <f t="shared" si="0"/>
        <v>59</v>
      </c>
      <c r="B65" s="366">
        <f t="shared" si="1"/>
        <v>866</v>
      </c>
      <c r="C65" s="608">
        <v>17</v>
      </c>
      <c r="D65" s="626" t="s">
        <v>12</v>
      </c>
      <c r="E65" s="564" t="s">
        <v>8415</v>
      </c>
      <c r="F65" s="437"/>
    </row>
    <row r="66" spans="1:6" s="64" customFormat="1" ht="24" x14ac:dyDescent="0.2">
      <c r="A66" s="366">
        <f t="shared" si="0"/>
        <v>60</v>
      </c>
      <c r="B66" s="366">
        <f t="shared" si="1"/>
        <v>883</v>
      </c>
      <c r="C66" s="608">
        <v>17</v>
      </c>
      <c r="D66" s="626" t="s">
        <v>12</v>
      </c>
      <c r="E66" s="564" t="s">
        <v>8416</v>
      </c>
      <c r="F66" s="437"/>
    </row>
    <row r="67" spans="1:6" s="64" customFormat="1" ht="24" x14ac:dyDescent="0.2">
      <c r="A67" s="366">
        <f t="shared" si="0"/>
        <v>61</v>
      </c>
      <c r="B67" s="366">
        <f t="shared" si="1"/>
        <v>900</v>
      </c>
      <c r="C67" s="608">
        <v>17</v>
      </c>
      <c r="D67" s="626" t="s">
        <v>12</v>
      </c>
      <c r="E67" s="564" t="s">
        <v>8417</v>
      </c>
      <c r="F67" s="437"/>
    </row>
    <row r="68" spans="1:6" s="64" customFormat="1" ht="24" x14ac:dyDescent="0.2">
      <c r="A68" s="363">
        <f t="shared" si="0"/>
        <v>62</v>
      </c>
      <c r="B68" s="363">
        <f t="shared" si="1"/>
        <v>917</v>
      </c>
      <c r="C68" s="608">
        <v>17</v>
      </c>
      <c r="D68" s="626" t="s">
        <v>12</v>
      </c>
      <c r="E68" s="564" t="s">
        <v>8418</v>
      </c>
      <c r="F68" s="437"/>
    </row>
    <row r="69" spans="1:6" s="64" customFormat="1" x14ac:dyDescent="0.2">
      <c r="A69" s="363">
        <f t="shared" si="0"/>
        <v>63</v>
      </c>
      <c r="B69" s="363">
        <f t="shared" si="1"/>
        <v>934</v>
      </c>
      <c r="C69" s="608">
        <v>17</v>
      </c>
      <c r="D69" s="626" t="s">
        <v>12</v>
      </c>
      <c r="E69" s="564" t="s">
        <v>8419</v>
      </c>
      <c r="F69" s="437"/>
    </row>
    <row r="70" spans="1:6" s="64" customFormat="1" ht="24" x14ac:dyDescent="0.2">
      <c r="A70" s="363">
        <f t="shared" si="0"/>
        <v>64</v>
      </c>
      <c r="B70" s="363">
        <f t="shared" si="1"/>
        <v>951</v>
      </c>
      <c r="C70" s="608">
        <v>17</v>
      </c>
      <c r="D70" s="626" t="s">
        <v>12</v>
      </c>
      <c r="E70" s="564" t="s">
        <v>8420</v>
      </c>
      <c r="F70" s="437"/>
    </row>
    <row r="71" spans="1:6" s="64" customFormat="1" ht="24" x14ac:dyDescent="0.2">
      <c r="A71" s="363">
        <f t="shared" si="0"/>
        <v>65</v>
      </c>
      <c r="B71" s="363">
        <f t="shared" si="1"/>
        <v>968</v>
      </c>
      <c r="C71" s="608">
        <v>17</v>
      </c>
      <c r="D71" s="626" t="s">
        <v>12</v>
      </c>
      <c r="E71" s="564" t="s">
        <v>8421</v>
      </c>
      <c r="F71" s="437"/>
    </row>
    <row r="72" spans="1:6" s="64" customFormat="1" ht="24" x14ac:dyDescent="0.2">
      <c r="A72" s="363">
        <f t="shared" ref="A72:A120" si="2">+A71+1</f>
        <v>66</v>
      </c>
      <c r="B72" s="363">
        <f t="shared" si="1"/>
        <v>985</v>
      </c>
      <c r="C72" s="608">
        <v>17</v>
      </c>
      <c r="D72" s="626" t="s">
        <v>12</v>
      </c>
      <c r="E72" s="564" t="s">
        <v>8422</v>
      </c>
      <c r="F72" s="437"/>
    </row>
    <row r="73" spans="1:6" s="64" customFormat="1" x14ac:dyDescent="0.2">
      <c r="A73" s="363">
        <f t="shared" si="2"/>
        <v>67</v>
      </c>
      <c r="B73" s="363">
        <f t="shared" si="1"/>
        <v>1002</v>
      </c>
      <c r="C73" s="608">
        <v>17</v>
      </c>
      <c r="D73" s="626" t="s">
        <v>12</v>
      </c>
      <c r="E73" s="564" t="s">
        <v>8423</v>
      </c>
      <c r="F73" s="437"/>
    </row>
    <row r="74" spans="1:6" s="64" customFormat="1" ht="24" x14ac:dyDescent="0.2">
      <c r="A74" s="363">
        <f t="shared" si="2"/>
        <v>68</v>
      </c>
      <c r="B74" s="363">
        <f t="shared" si="1"/>
        <v>1019</v>
      </c>
      <c r="C74" s="608">
        <v>17</v>
      </c>
      <c r="D74" s="626" t="s">
        <v>12</v>
      </c>
      <c r="E74" s="564" t="s">
        <v>8424</v>
      </c>
      <c r="F74" s="437"/>
    </row>
    <row r="75" spans="1:6" s="64" customFormat="1" ht="24" x14ac:dyDescent="0.2">
      <c r="A75" s="363">
        <f t="shared" si="2"/>
        <v>69</v>
      </c>
      <c r="B75" s="363">
        <f t="shared" si="1"/>
        <v>1036</v>
      </c>
      <c r="C75" s="608">
        <v>17</v>
      </c>
      <c r="D75" s="626" t="s">
        <v>12</v>
      </c>
      <c r="E75" s="564" t="s">
        <v>8425</v>
      </c>
      <c r="F75" s="437"/>
    </row>
    <row r="76" spans="1:6" s="64" customFormat="1" ht="24" x14ac:dyDescent="0.2">
      <c r="A76" s="363">
        <f t="shared" si="2"/>
        <v>70</v>
      </c>
      <c r="B76" s="363">
        <f t="shared" ref="B76:B120" si="3">C75+B75</f>
        <v>1053</v>
      </c>
      <c r="C76" s="608">
        <v>17</v>
      </c>
      <c r="D76" s="626" t="s">
        <v>12</v>
      </c>
      <c r="E76" s="564" t="s">
        <v>8426</v>
      </c>
      <c r="F76" s="437"/>
    </row>
    <row r="77" spans="1:6" s="64" customFormat="1" x14ac:dyDescent="0.2">
      <c r="A77" s="363">
        <f t="shared" si="2"/>
        <v>71</v>
      </c>
      <c r="B77" s="363">
        <f t="shared" si="3"/>
        <v>1070</v>
      </c>
      <c r="C77" s="608">
        <v>17</v>
      </c>
      <c r="D77" s="626" t="s">
        <v>12</v>
      </c>
      <c r="E77" s="564" t="s">
        <v>8427</v>
      </c>
      <c r="F77" s="437"/>
    </row>
    <row r="78" spans="1:6" s="64" customFormat="1" ht="24" x14ac:dyDescent="0.2">
      <c r="A78" s="363">
        <f t="shared" si="2"/>
        <v>72</v>
      </c>
      <c r="B78" s="363">
        <f t="shared" si="3"/>
        <v>1087</v>
      </c>
      <c r="C78" s="608">
        <v>17</v>
      </c>
      <c r="D78" s="626" t="s">
        <v>12</v>
      </c>
      <c r="E78" s="564" t="s">
        <v>8428</v>
      </c>
      <c r="F78" s="437"/>
    </row>
    <row r="79" spans="1:6" s="64" customFormat="1" ht="24" x14ac:dyDescent="0.2">
      <c r="A79" s="363">
        <f t="shared" si="2"/>
        <v>73</v>
      </c>
      <c r="B79" s="363">
        <f t="shared" si="3"/>
        <v>1104</v>
      </c>
      <c r="C79" s="608">
        <v>17</v>
      </c>
      <c r="D79" s="626" t="s">
        <v>12</v>
      </c>
      <c r="E79" s="564" t="s">
        <v>8429</v>
      </c>
      <c r="F79" s="437"/>
    </row>
    <row r="80" spans="1:6" s="64" customFormat="1" ht="24" x14ac:dyDescent="0.2">
      <c r="A80" s="363">
        <f t="shared" si="2"/>
        <v>74</v>
      </c>
      <c r="B80" s="363">
        <f t="shared" si="3"/>
        <v>1121</v>
      </c>
      <c r="C80" s="608">
        <v>17</v>
      </c>
      <c r="D80" s="626" t="s">
        <v>12</v>
      </c>
      <c r="E80" s="564" t="s">
        <v>8430</v>
      </c>
      <c r="F80" s="437"/>
    </row>
    <row r="81" spans="1:6" s="64" customFormat="1" x14ac:dyDescent="0.2">
      <c r="A81" s="363">
        <f t="shared" si="2"/>
        <v>75</v>
      </c>
      <c r="B81" s="363">
        <f t="shared" si="3"/>
        <v>1138</v>
      </c>
      <c r="C81" s="608">
        <v>17</v>
      </c>
      <c r="D81" s="626" t="s">
        <v>12</v>
      </c>
      <c r="E81" s="564" t="s">
        <v>8431</v>
      </c>
      <c r="F81" s="437"/>
    </row>
    <row r="82" spans="1:6" s="64" customFormat="1" ht="24" x14ac:dyDescent="0.2">
      <c r="A82" s="363">
        <f t="shared" si="2"/>
        <v>76</v>
      </c>
      <c r="B82" s="363">
        <f t="shared" si="3"/>
        <v>1155</v>
      </c>
      <c r="C82" s="608">
        <v>17</v>
      </c>
      <c r="D82" s="626" t="s">
        <v>12</v>
      </c>
      <c r="E82" s="564" t="s">
        <v>8432</v>
      </c>
      <c r="F82" s="437"/>
    </row>
    <row r="83" spans="1:6" s="64" customFormat="1" ht="24" x14ac:dyDescent="0.2">
      <c r="A83" s="363">
        <f t="shared" si="2"/>
        <v>77</v>
      </c>
      <c r="B83" s="363">
        <f t="shared" si="3"/>
        <v>1172</v>
      </c>
      <c r="C83" s="608">
        <v>17</v>
      </c>
      <c r="D83" s="626" t="s">
        <v>12</v>
      </c>
      <c r="E83" s="564" t="s">
        <v>8433</v>
      </c>
      <c r="F83" s="437"/>
    </row>
    <row r="84" spans="1:6" s="64" customFormat="1" ht="24" x14ac:dyDescent="0.2">
      <c r="A84" s="363">
        <f t="shared" si="2"/>
        <v>78</v>
      </c>
      <c r="B84" s="363">
        <f t="shared" si="3"/>
        <v>1189</v>
      </c>
      <c r="C84" s="608">
        <v>17</v>
      </c>
      <c r="D84" s="626" t="s">
        <v>12</v>
      </c>
      <c r="E84" s="564" t="s">
        <v>8434</v>
      </c>
      <c r="F84" s="437"/>
    </row>
    <row r="85" spans="1:6" s="64" customFormat="1" x14ac:dyDescent="0.2">
      <c r="A85" s="363">
        <f t="shared" si="2"/>
        <v>79</v>
      </c>
      <c r="B85" s="363">
        <f t="shared" si="3"/>
        <v>1206</v>
      </c>
      <c r="C85" s="608">
        <v>17</v>
      </c>
      <c r="D85" s="626" t="s">
        <v>12</v>
      </c>
      <c r="E85" s="564" t="s">
        <v>8435</v>
      </c>
      <c r="F85" s="437"/>
    </row>
    <row r="86" spans="1:6" s="64" customFormat="1" ht="24" x14ac:dyDescent="0.2">
      <c r="A86" s="363">
        <f t="shared" si="2"/>
        <v>80</v>
      </c>
      <c r="B86" s="363">
        <f t="shared" si="3"/>
        <v>1223</v>
      </c>
      <c r="C86" s="608">
        <v>17</v>
      </c>
      <c r="D86" s="626" t="s">
        <v>12</v>
      </c>
      <c r="E86" s="564" t="s">
        <v>8436</v>
      </c>
      <c r="F86" s="437"/>
    </row>
    <row r="87" spans="1:6" s="64" customFormat="1" ht="24" x14ac:dyDescent="0.2">
      <c r="A87" s="363">
        <f t="shared" si="2"/>
        <v>81</v>
      </c>
      <c r="B87" s="363">
        <f t="shared" si="3"/>
        <v>1240</v>
      </c>
      <c r="C87" s="608">
        <v>17</v>
      </c>
      <c r="D87" s="626" t="s">
        <v>12</v>
      </c>
      <c r="E87" s="564" t="s">
        <v>8437</v>
      </c>
      <c r="F87" s="437"/>
    </row>
    <row r="88" spans="1:6" s="64" customFormat="1" ht="24" x14ac:dyDescent="0.2">
      <c r="A88" s="363">
        <f t="shared" si="2"/>
        <v>82</v>
      </c>
      <c r="B88" s="363">
        <f t="shared" si="3"/>
        <v>1257</v>
      </c>
      <c r="C88" s="608">
        <v>17</v>
      </c>
      <c r="D88" s="626" t="s">
        <v>12</v>
      </c>
      <c r="E88" s="557" t="s">
        <v>8438</v>
      </c>
      <c r="F88" s="437"/>
    </row>
    <row r="89" spans="1:6" s="64" customFormat="1" x14ac:dyDescent="0.2">
      <c r="A89" s="363">
        <f t="shared" si="2"/>
        <v>83</v>
      </c>
      <c r="B89" s="363">
        <f t="shared" si="3"/>
        <v>1274</v>
      </c>
      <c r="C89" s="608">
        <v>17</v>
      </c>
      <c r="D89" s="626" t="s">
        <v>12</v>
      </c>
      <c r="E89" s="564" t="s">
        <v>8439</v>
      </c>
      <c r="F89" s="437"/>
    </row>
    <row r="90" spans="1:6" s="64" customFormat="1" ht="24" x14ac:dyDescent="0.2">
      <c r="A90" s="363">
        <f t="shared" si="2"/>
        <v>84</v>
      </c>
      <c r="B90" s="363">
        <f t="shared" si="3"/>
        <v>1291</v>
      </c>
      <c r="C90" s="608">
        <v>17</v>
      </c>
      <c r="D90" s="626" t="s">
        <v>12</v>
      </c>
      <c r="E90" s="564" t="s">
        <v>8440</v>
      </c>
      <c r="F90" s="437"/>
    </row>
    <row r="91" spans="1:6" s="64" customFormat="1" ht="24" x14ac:dyDescent="0.2">
      <c r="A91" s="363">
        <f t="shared" si="2"/>
        <v>85</v>
      </c>
      <c r="B91" s="363">
        <f t="shared" si="3"/>
        <v>1308</v>
      </c>
      <c r="C91" s="608">
        <v>17</v>
      </c>
      <c r="D91" s="626" t="s">
        <v>12</v>
      </c>
      <c r="E91" s="564" t="s">
        <v>8441</v>
      </c>
      <c r="F91" s="437"/>
    </row>
    <row r="92" spans="1:6" s="64" customFormat="1" ht="24" x14ac:dyDescent="0.2">
      <c r="A92" s="363">
        <f t="shared" si="2"/>
        <v>86</v>
      </c>
      <c r="B92" s="363">
        <f t="shared" si="3"/>
        <v>1325</v>
      </c>
      <c r="C92" s="608">
        <v>17</v>
      </c>
      <c r="D92" s="626" t="s">
        <v>12</v>
      </c>
      <c r="E92" s="557" t="s">
        <v>8442</v>
      </c>
      <c r="F92" s="437"/>
    </row>
    <row r="93" spans="1:6" s="64" customFormat="1" x14ac:dyDescent="0.2">
      <c r="A93" s="363">
        <f t="shared" si="2"/>
        <v>87</v>
      </c>
      <c r="B93" s="363">
        <f t="shared" si="3"/>
        <v>1342</v>
      </c>
      <c r="C93" s="608">
        <v>17</v>
      </c>
      <c r="D93" s="626" t="s">
        <v>12</v>
      </c>
      <c r="E93" s="564" t="s">
        <v>8443</v>
      </c>
      <c r="F93" s="437"/>
    </row>
    <row r="94" spans="1:6" s="64" customFormat="1" ht="24" x14ac:dyDescent="0.2">
      <c r="A94" s="363">
        <f t="shared" si="2"/>
        <v>88</v>
      </c>
      <c r="B94" s="363">
        <f t="shared" si="3"/>
        <v>1359</v>
      </c>
      <c r="C94" s="608">
        <v>17</v>
      </c>
      <c r="D94" s="626" t="s">
        <v>12</v>
      </c>
      <c r="E94" s="564" t="s">
        <v>8444</v>
      </c>
      <c r="F94" s="437"/>
    </row>
    <row r="95" spans="1:6" s="64" customFormat="1" ht="24" x14ac:dyDescent="0.2">
      <c r="A95" s="363">
        <f t="shared" si="2"/>
        <v>89</v>
      </c>
      <c r="B95" s="363">
        <f t="shared" si="3"/>
        <v>1376</v>
      </c>
      <c r="C95" s="608">
        <v>17</v>
      </c>
      <c r="D95" s="626" t="s">
        <v>12</v>
      </c>
      <c r="E95" s="564" t="s">
        <v>8445</v>
      </c>
      <c r="F95" s="437"/>
    </row>
    <row r="96" spans="1:6" s="64" customFormat="1" ht="24" x14ac:dyDescent="0.2">
      <c r="A96" s="363">
        <f t="shared" si="2"/>
        <v>90</v>
      </c>
      <c r="B96" s="363">
        <f t="shared" si="3"/>
        <v>1393</v>
      </c>
      <c r="C96" s="608">
        <v>17</v>
      </c>
      <c r="D96" s="626" t="s">
        <v>12</v>
      </c>
      <c r="E96" s="557" t="s">
        <v>8446</v>
      </c>
      <c r="F96" s="437"/>
    </row>
    <row r="97" spans="1:7" s="64" customFormat="1" x14ac:dyDescent="0.2">
      <c r="A97" s="363">
        <f t="shared" si="2"/>
        <v>91</v>
      </c>
      <c r="B97" s="363">
        <f t="shared" si="3"/>
        <v>1410</v>
      </c>
      <c r="C97" s="608">
        <v>17</v>
      </c>
      <c r="D97" s="626" t="s">
        <v>12</v>
      </c>
      <c r="E97" s="564" t="s">
        <v>8447</v>
      </c>
      <c r="F97" s="437"/>
    </row>
    <row r="98" spans="1:7" s="64" customFormat="1" ht="24" x14ac:dyDescent="0.2">
      <c r="A98" s="363">
        <f t="shared" si="2"/>
        <v>92</v>
      </c>
      <c r="B98" s="363">
        <f t="shared" si="3"/>
        <v>1427</v>
      </c>
      <c r="C98" s="608">
        <v>17</v>
      </c>
      <c r="D98" s="626" t="s">
        <v>12</v>
      </c>
      <c r="E98" s="564" t="s">
        <v>8448</v>
      </c>
      <c r="F98" s="437"/>
    </row>
    <row r="99" spans="1:7" s="64" customFormat="1" ht="22.5" customHeight="1" x14ac:dyDescent="0.2">
      <c r="A99" s="363">
        <f t="shared" si="2"/>
        <v>93</v>
      </c>
      <c r="B99" s="363">
        <f t="shared" si="3"/>
        <v>1444</v>
      </c>
      <c r="C99" s="608">
        <v>17</v>
      </c>
      <c r="D99" s="626" t="s">
        <v>12</v>
      </c>
      <c r="E99" s="564" t="s">
        <v>11018</v>
      </c>
      <c r="F99" s="437"/>
      <c r="G99" s="71"/>
    </row>
    <row r="100" spans="1:7" s="64" customFormat="1" ht="25.5" customHeight="1" x14ac:dyDescent="0.2">
      <c r="A100" s="363">
        <f t="shared" si="2"/>
        <v>94</v>
      </c>
      <c r="B100" s="363">
        <f t="shared" si="3"/>
        <v>1461</v>
      </c>
      <c r="C100" s="608">
        <v>17</v>
      </c>
      <c r="D100" s="626" t="s">
        <v>12</v>
      </c>
      <c r="E100" s="564" t="s">
        <v>11019</v>
      </c>
      <c r="F100" s="437"/>
    </row>
    <row r="101" spans="1:7" s="64" customFormat="1" ht="26.25" customHeight="1" x14ac:dyDescent="0.2">
      <c r="A101" s="363">
        <f t="shared" si="2"/>
        <v>95</v>
      </c>
      <c r="B101" s="363">
        <f t="shared" si="3"/>
        <v>1478</v>
      </c>
      <c r="C101" s="608">
        <v>17</v>
      </c>
      <c r="D101" s="626" t="s">
        <v>12</v>
      </c>
      <c r="E101" s="564" t="s">
        <v>11020</v>
      </c>
      <c r="F101" s="437"/>
    </row>
    <row r="102" spans="1:7" s="64" customFormat="1" ht="24.75" customHeight="1" x14ac:dyDescent="0.2">
      <c r="A102" s="363">
        <f t="shared" si="2"/>
        <v>96</v>
      </c>
      <c r="B102" s="363">
        <f t="shared" si="3"/>
        <v>1495</v>
      </c>
      <c r="C102" s="608">
        <v>17</v>
      </c>
      <c r="D102" s="626" t="s">
        <v>12</v>
      </c>
      <c r="E102" s="564" t="s">
        <v>11021</v>
      </c>
      <c r="F102" s="437"/>
    </row>
    <row r="103" spans="1:7" s="64" customFormat="1" ht="24.75" customHeight="1" x14ac:dyDescent="0.2">
      <c r="A103" s="363">
        <f t="shared" si="2"/>
        <v>97</v>
      </c>
      <c r="B103" s="363">
        <f t="shared" si="3"/>
        <v>1512</v>
      </c>
      <c r="C103" s="608">
        <v>17</v>
      </c>
      <c r="D103" s="626" t="s">
        <v>12</v>
      </c>
      <c r="E103" s="718" t="s">
        <v>14704</v>
      </c>
      <c r="F103" s="437"/>
    </row>
    <row r="104" spans="1:7" s="64" customFormat="1" ht="24.75" customHeight="1" x14ac:dyDescent="0.2">
      <c r="A104" s="363">
        <f t="shared" si="2"/>
        <v>98</v>
      </c>
      <c r="B104" s="363">
        <f t="shared" si="3"/>
        <v>1529</v>
      </c>
      <c r="C104" s="608">
        <v>17</v>
      </c>
      <c r="D104" s="626" t="s">
        <v>12</v>
      </c>
      <c r="E104" s="718" t="s">
        <v>14705</v>
      </c>
      <c r="F104" s="437"/>
    </row>
    <row r="105" spans="1:7" s="64" customFormat="1" ht="24.75" customHeight="1" x14ac:dyDescent="0.2">
      <c r="A105" s="363">
        <f t="shared" si="2"/>
        <v>99</v>
      </c>
      <c r="B105" s="363">
        <f t="shared" si="3"/>
        <v>1546</v>
      </c>
      <c r="C105" s="608">
        <v>17</v>
      </c>
      <c r="D105" s="626" t="s">
        <v>12</v>
      </c>
      <c r="E105" s="718" t="s">
        <v>14706</v>
      </c>
      <c r="F105" s="437"/>
    </row>
    <row r="106" spans="1:7" s="64" customFormat="1" ht="24.75" customHeight="1" x14ac:dyDescent="0.2">
      <c r="A106" s="363">
        <f t="shared" si="2"/>
        <v>100</v>
      </c>
      <c r="B106" s="363">
        <f t="shared" si="3"/>
        <v>1563</v>
      </c>
      <c r="C106" s="608">
        <v>17</v>
      </c>
      <c r="D106" s="626" t="s">
        <v>12</v>
      </c>
      <c r="E106" s="718" t="s">
        <v>14707</v>
      </c>
      <c r="F106" s="437"/>
    </row>
    <row r="107" spans="1:7" s="64" customFormat="1" ht="24.75" customHeight="1" x14ac:dyDescent="0.2">
      <c r="A107" s="363">
        <f t="shared" si="2"/>
        <v>101</v>
      </c>
      <c r="B107" s="363">
        <f t="shared" si="3"/>
        <v>1580</v>
      </c>
      <c r="C107" s="608">
        <v>17</v>
      </c>
      <c r="D107" s="626" t="s">
        <v>12</v>
      </c>
      <c r="E107" s="718" t="s">
        <v>14708</v>
      </c>
      <c r="F107" s="437"/>
    </row>
    <row r="108" spans="1:7" s="64" customFormat="1" ht="24.75" customHeight="1" x14ac:dyDescent="0.2">
      <c r="A108" s="363">
        <f t="shared" si="2"/>
        <v>102</v>
      </c>
      <c r="B108" s="363">
        <f t="shared" si="3"/>
        <v>1597</v>
      </c>
      <c r="C108" s="608">
        <v>17</v>
      </c>
      <c r="D108" s="626" t="s">
        <v>12</v>
      </c>
      <c r="E108" s="718" t="s">
        <v>14709</v>
      </c>
      <c r="F108" s="437"/>
    </row>
    <row r="109" spans="1:7" s="64" customFormat="1" ht="24.75" customHeight="1" x14ac:dyDescent="0.2">
      <c r="A109" s="363">
        <f t="shared" si="2"/>
        <v>103</v>
      </c>
      <c r="B109" s="363">
        <f t="shared" si="3"/>
        <v>1614</v>
      </c>
      <c r="C109" s="608">
        <v>17</v>
      </c>
      <c r="D109" s="626" t="s">
        <v>12</v>
      </c>
      <c r="E109" s="718" t="s">
        <v>14710</v>
      </c>
      <c r="F109" s="437"/>
    </row>
    <row r="110" spans="1:7" s="64" customFormat="1" ht="24.75" customHeight="1" x14ac:dyDescent="0.2">
      <c r="A110" s="363">
        <f t="shared" si="2"/>
        <v>104</v>
      </c>
      <c r="B110" s="363">
        <f t="shared" si="3"/>
        <v>1631</v>
      </c>
      <c r="C110" s="608">
        <v>17</v>
      </c>
      <c r="D110" s="626" t="s">
        <v>12</v>
      </c>
      <c r="E110" s="718" t="s">
        <v>14711</v>
      </c>
      <c r="F110" s="437"/>
    </row>
    <row r="111" spans="1:7" s="64" customFormat="1" ht="17.100000000000001" customHeight="1" x14ac:dyDescent="0.2">
      <c r="A111" s="363">
        <f t="shared" si="2"/>
        <v>105</v>
      </c>
      <c r="B111" s="363">
        <f t="shared" si="3"/>
        <v>1648</v>
      </c>
      <c r="C111" s="366">
        <v>17</v>
      </c>
      <c r="D111" s="695" t="s">
        <v>12</v>
      </c>
      <c r="E111" s="429" t="s">
        <v>13980</v>
      </c>
      <c r="F111" s="375"/>
    </row>
    <row r="112" spans="1:7" s="64" customFormat="1" ht="17.100000000000001" customHeight="1" x14ac:dyDescent="0.2">
      <c r="A112" s="363">
        <f t="shared" si="2"/>
        <v>106</v>
      </c>
      <c r="B112" s="363">
        <f t="shared" si="3"/>
        <v>1665</v>
      </c>
      <c r="C112" s="366">
        <v>17</v>
      </c>
      <c r="D112" s="695" t="s">
        <v>12</v>
      </c>
      <c r="E112" s="429" t="s">
        <v>13981</v>
      </c>
      <c r="F112" s="375"/>
    </row>
    <row r="113" spans="1:6" ht="16.5" customHeight="1" x14ac:dyDescent="0.2">
      <c r="A113" s="363">
        <f t="shared" si="2"/>
        <v>107</v>
      </c>
      <c r="B113" s="363">
        <f t="shared" si="3"/>
        <v>1682</v>
      </c>
      <c r="C113" s="366">
        <v>17</v>
      </c>
      <c r="D113" s="695" t="s">
        <v>12</v>
      </c>
      <c r="E113" s="429" t="s">
        <v>13982</v>
      </c>
      <c r="F113" s="375"/>
    </row>
    <row r="114" spans="1:6" s="277" customFormat="1" ht="17.45" customHeight="1" x14ac:dyDescent="0.2">
      <c r="A114" s="363">
        <f t="shared" si="2"/>
        <v>108</v>
      </c>
      <c r="B114" s="363">
        <f t="shared" si="3"/>
        <v>1699</v>
      </c>
      <c r="C114" s="366">
        <v>17</v>
      </c>
      <c r="D114" s="695" t="s">
        <v>12</v>
      </c>
      <c r="E114" s="429" t="s">
        <v>13983</v>
      </c>
      <c r="F114" s="375"/>
    </row>
    <row r="115" spans="1:6" s="277" customFormat="1" ht="24" x14ac:dyDescent="0.2">
      <c r="A115" s="363">
        <f t="shared" si="2"/>
        <v>109</v>
      </c>
      <c r="B115" s="363">
        <f t="shared" si="3"/>
        <v>1716</v>
      </c>
      <c r="C115" s="608">
        <v>17</v>
      </c>
      <c r="D115" s="626" t="s">
        <v>12</v>
      </c>
      <c r="E115" s="564" t="s">
        <v>8449</v>
      </c>
      <c r="F115" s="437"/>
    </row>
    <row r="116" spans="1:6" s="277" customFormat="1" ht="24" x14ac:dyDescent="0.2">
      <c r="A116" s="363">
        <f t="shared" si="2"/>
        <v>110</v>
      </c>
      <c r="B116" s="363">
        <f t="shared" si="3"/>
        <v>1733</v>
      </c>
      <c r="C116" s="608">
        <v>17</v>
      </c>
      <c r="D116" s="626" t="s">
        <v>12</v>
      </c>
      <c r="E116" s="564" t="s">
        <v>8450</v>
      </c>
      <c r="F116" s="437"/>
    </row>
    <row r="117" spans="1:6" s="277" customFormat="1" x14ac:dyDescent="0.2">
      <c r="A117" s="363">
        <f t="shared" si="2"/>
        <v>111</v>
      </c>
      <c r="B117" s="363">
        <f t="shared" si="3"/>
        <v>1750</v>
      </c>
      <c r="C117" s="608">
        <v>17</v>
      </c>
      <c r="D117" s="626" t="s">
        <v>12</v>
      </c>
      <c r="E117" s="564" t="s">
        <v>8451</v>
      </c>
      <c r="F117" s="437"/>
    </row>
    <row r="118" spans="1:6" s="277" customFormat="1" ht="24" x14ac:dyDescent="0.2">
      <c r="A118" s="363">
        <f t="shared" si="2"/>
        <v>112</v>
      </c>
      <c r="B118" s="363">
        <f t="shared" si="3"/>
        <v>1767</v>
      </c>
      <c r="C118" s="696">
        <v>17</v>
      </c>
      <c r="D118" s="697" t="s">
        <v>12</v>
      </c>
      <c r="E118" s="480" t="s">
        <v>8452</v>
      </c>
      <c r="F118" s="437"/>
    </row>
    <row r="119" spans="1:6" s="277" customFormat="1" ht="12.75" thickBot="1" x14ac:dyDescent="0.25">
      <c r="A119" s="363">
        <f t="shared" si="2"/>
        <v>113</v>
      </c>
      <c r="B119" s="363">
        <f t="shared" si="3"/>
        <v>1784</v>
      </c>
      <c r="C119" s="608">
        <v>150</v>
      </c>
      <c r="D119" s="609" t="s">
        <v>9</v>
      </c>
      <c r="E119" s="479" t="s">
        <v>50</v>
      </c>
      <c r="F119" s="9" t="s">
        <v>25</v>
      </c>
    </row>
    <row r="120" spans="1:6" s="277" customFormat="1" ht="13.5" thickTop="1" thickBot="1" x14ac:dyDescent="0.25">
      <c r="A120" s="368">
        <f t="shared" si="2"/>
        <v>114</v>
      </c>
      <c r="B120" s="368">
        <f t="shared" si="3"/>
        <v>1934</v>
      </c>
      <c r="C120" s="698">
        <v>12</v>
      </c>
      <c r="D120" s="609" t="s">
        <v>9</v>
      </c>
      <c r="E120" s="699" t="s">
        <v>214</v>
      </c>
      <c r="F120" s="454" t="s">
        <v>8453</v>
      </c>
    </row>
    <row r="121" spans="1:6" s="277" customFormat="1" ht="12.75" thickTop="1" x14ac:dyDescent="0.2">
      <c r="A121" s="119" t="s">
        <v>54</v>
      </c>
      <c r="B121" s="119"/>
      <c r="C121" s="370">
        <f>SUM(C7:C120)</f>
        <v>1945</v>
      </c>
      <c r="D121" s="119"/>
      <c r="E121" s="119"/>
      <c r="F121" s="437"/>
    </row>
    <row r="122" spans="1:6" s="277" customFormat="1" x14ac:dyDescent="0.2">
      <c r="A122" s="158"/>
      <c r="B122" s="158"/>
      <c r="C122" s="274"/>
      <c r="D122" s="275"/>
      <c r="E122" s="276"/>
      <c r="F122" s="58"/>
    </row>
    <row r="123" spans="1:6" s="277" customFormat="1" x14ac:dyDescent="0.2">
      <c r="A123" s="158"/>
      <c r="B123" s="158"/>
      <c r="C123" s="274"/>
      <c r="D123" s="275"/>
      <c r="E123" s="276"/>
      <c r="F123" s="58"/>
    </row>
    <row r="124" spans="1:6" s="277" customFormat="1" x14ac:dyDescent="0.2">
      <c r="A124" s="158"/>
      <c r="B124" s="158"/>
      <c r="C124" s="274"/>
      <c r="D124" s="275"/>
      <c r="E124" s="276"/>
      <c r="F124" s="58"/>
    </row>
    <row r="125" spans="1:6" s="277" customFormat="1" x14ac:dyDescent="0.2">
      <c r="A125" s="158"/>
      <c r="B125" s="158"/>
      <c r="C125" s="274"/>
      <c r="D125" s="275"/>
      <c r="E125" s="276"/>
      <c r="F125" s="58"/>
    </row>
    <row r="126" spans="1:6" s="277" customFormat="1" x14ac:dyDescent="0.2">
      <c r="A126" s="158"/>
      <c r="B126" s="158"/>
      <c r="C126" s="274"/>
      <c r="D126" s="275"/>
      <c r="E126" s="276"/>
      <c r="F126" s="58"/>
    </row>
    <row r="127" spans="1:6" s="277" customFormat="1" x14ac:dyDescent="0.2">
      <c r="A127" s="158"/>
      <c r="B127" s="158"/>
      <c r="C127" s="274"/>
      <c r="D127" s="275"/>
      <c r="E127" s="276"/>
      <c r="F127" s="58"/>
    </row>
    <row r="128" spans="1:6" s="277" customFormat="1" x14ac:dyDescent="0.2">
      <c r="A128" s="158"/>
      <c r="B128" s="158"/>
      <c r="C128" s="274"/>
      <c r="D128" s="275"/>
      <c r="E128" s="276"/>
      <c r="F128" s="58"/>
    </row>
    <row r="129" spans="1:6" s="277" customFormat="1" x14ac:dyDescent="0.2">
      <c r="A129" s="158"/>
      <c r="B129" s="158"/>
      <c r="C129" s="274"/>
      <c r="D129" s="275"/>
      <c r="E129" s="276"/>
      <c r="F129" s="58"/>
    </row>
    <row r="130" spans="1:6" s="277" customFormat="1" x14ac:dyDescent="0.2">
      <c r="A130" s="158"/>
      <c r="B130" s="158"/>
      <c r="C130" s="274"/>
      <c r="D130" s="275"/>
      <c r="E130" s="276"/>
      <c r="F130" s="58"/>
    </row>
    <row r="131" spans="1:6" s="277" customFormat="1" x14ac:dyDescent="0.2">
      <c r="A131" s="158"/>
      <c r="B131" s="158"/>
      <c r="C131" s="274"/>
      <c r="D131" s="275"/>
      <c r="E131" s="276"/>
      <c r="F131" s="58"/>
    </row>
    <row r="132" spans="1:6" s="277" customFormat="1" x14ac:dyDescent="0.2">
      <c r="A132" s="158"/>
      <c r="B132" s="158"/>
      <c r="C132" s="274"/>
      <c r="D132" s="275"/>
      <c r="E132" s="276"/>
      <c r="F132" s="58"/>
    </row>
    <row r="133" spans="1:6" s="277" customFormat="1" x14ac:dyDescent="0.2">
      <c r="A133" s="158"/>
      <c r="B133" s="158"/>
      <c r="C133" s="274"/>
      <c r="D133" s="275"/>
      <c r="E133" s="276"/>
      <c r="F133" s="58"/>
    </row>
    <row r="134" spans="1:6" s="277" customFormat="1" x14ac:dyDescent="0.2">
      <c r="A134" s="158"/>
      <c r="B134" s="158"/>
      <c r="C134" s="274"/>
      <c r="D134" s="275"/>
      <c r="E134" s="276"/>
      <c r="F134" s="58"/>
    </row>
    <row r="135" spans="1:6" s="277" customFormat="1" x14ac:dyDescent="0.2">
      <c r="A135" s="158"/>
      <c r="B135" s="158"/>
      <c r="C135" s="274"/>
      <c r="D135" s="275"/>
      <c r="E135" s="276"/>
      <c r="F135" s="58"/>
    </row>
    <row r="136" spans="1:6" s="277" customFormat="1" x14ac:dyDescent="0.2">
      <c r="A136" s="158"/>
      <c r="B136" s="158"/>
      <c r="C136" s="274"/>
      <c r="D136" s="275"/>
      <c r="E136" s="276"/>
      <c r="F136" s="58"/>
    </row>
    <row r="137" spans="1:6" s="277" customFormat="1" x14ac:dyDescent="0.2">
      <c r="A137" s="158"/>
      <c r="B137" s="158"/>
      <c r="C137" s="274"/>
      <c r="D137" s="275"/>
      <c r="E137" s="276"/>
      <c r="F137" s="58"/>
    </row>
    <row r="138" spans="1:6" s="277" customFormat="1" x14ac:dyDescent="0.2">
      <c r="A138" s="158"/>
      <c r="B138" s="158"/>
      <c r="C138" s="274"/>
      <c r="D138" s="275"/>
      <c r="E138" s="276"/>
      <c r="F138" s="58"/>
    </row>
    <row r="139" spans="1:6" s="277" customFormat="1" x14ac:dyDescent="0.2">
      <c r="A139" s="158"/>
      <c r="B139" s="158"/>
      <c r="C139" s="274"/>
      <c r="D139" s="275"/>
      <c r="E139" s="276"/>
      <c r="F139" s="58"/>
    </row>
    <row r="140" spans="1:6" s="277" customFormat="1" x14ac:dyDescent="0.2">
      <c r="A140" s="158"/>
      <c r="B140" s="158"/>
      <c r="C140" s="274"/>
      <c r="D140" s="275"/>
      <c r="E140" s="276"/>
      <c r="F140" s="58"/>
    </row>
    <row r="141" spans="1:6" s="277" customFormat="1" x14ac:dyDescent="0.2">
      <c r="A141" s="158"/>
      <c r="B141" s="158"/>
      <c r="C141" s="274"/>
      <c r="D141" s="275"/>
      <c r="E141" s="276"/>
      <c r="F141" s="58"/>
    </row>
    <row r="142" spans="1:6" s="277" customFormat="1" x14ac:dyDescent="0.2">
      <c r="A142" s="158"/>
      <c r="B142" s="158"/>
      <c r="C142" s="274"/>
      <c r="D142" s="275"/>
      <c r="E142" s="276"/>
      <c r="F142" s="58"/>
    </row>
    <row r="143" spans="1:6" s="277" customFormat="1" x14ac:dyDescent="0.2">
      <c r="A143" s="158"/>
      <c r="B143" s="158"/>
      <c r="C143" s="274"/>
      <c r="D143" s="275"/>
      <c r="E143" s="276"/>
      <c r="F143" s="58"/>
    </row>
    <row r="144" spans="1:6" s="277" customFormat="1" x14ac:dyDescent="0.2">
      <c r="A144" s="158"/>
      <c r="B144" s="158"/>
      <c r="C144" s="274"/>
      <c r="D144" s="275"/>
      <c r="E144" s="276"/>
      <c r="F144" s="58"/>
    </row>
    <row r="145" spans="1:6" s="277" customFormat="1" x14ac:dyDescent="0.2">
      <c r="A145" s="158"/>
      <c r="B145" s="158"/>
      <c r="C145" s="274"/>
      <c r="D145" s="275"/>
      <c r="E145" s="276"/>
      <c r="F145" s="58"/>
    </row>
    <row r="146" spans="1:6" s="277" customFormat="1" x14ac:dyDescent="0.2">
      <c r="A146" s="158"/>
      <c r="B146" s="158"/>
      <c r="C146" s="274"/>
      <c r="D146" s="275"/>
      <c r="E146" s="276"/>
      <c r="F146" s="58"/>
    </row>
    <row r="147" spans="1:6" s="277" customFormat="1" x14ac:dyDescent="0.2">
      <c r="A147" s="158"/>
      <c r="B147" s="158"/>
      <c r="C147" s="274"/>
      <c r="D147" s="275"/>
      <c r="E147" s="276"/>
      <c r="F147" s="58"/>
    </row>
    <row r="148" spans="1:6" s="277" customFormat="1" x14ac:dyDescent="0.2">
      <c r="A148" s="158"/>
      <c r="B148" s="158"/>
      <c r="C148" s="274"/>
      <c r="D148" s="275"/>
      <c r="E148" s="276"/>
      <c r="F148" s="58"/>
    </row>
    <row r="149" spans="1:6" s="277" customFormat="1" x14ac:dyDescent="0.2">
      <c r="A149" s="158"/>
      <c r="B149" s="158"/>
      <c r="C149" s="274"/>
      <c r="D149" s="275"/>
      <c r="E149" s="276"/>
      <c r="F149" s="58"/>
    </row>
    <row r="150" spans="1:6" s="277" customFormat="1" x14ac:dyDescent="0.2">
      <c r="A150" s="158"/>
      <c r="B150" s="158"/>
      <c r="C150" s="274"/>
      <c r="D150" s="275"/>
      <c r="E150" s="276"/>
      <c r="F150" s="58"/>
    </row>
    <row r="151" spans="1:6" s="277" customFormat="1" x14ac:dyDescent="0.2">
      <c r="A151" s="158"/>
      <c r="B151" s="158"/>
      <c r="C151" s="274"/>
      <c r="D151" s="275"/>
      <c r="E151" s="276"/>
      <c r="F151" s="58"/>
    </row>
    <row r="152" spans="1:6" s="277" customFormat="1" x14ac:dyDescent="0.2">
      <c r="A152" s="158"/>
      <c r="B152" s="158"/>
      <c r="C152" s="274"/>
      <c r="D152" s="275"/>
      <c r="E152" s="276"/>
      <c r="F152" s="58"/>
    </row>
    <row r="153" spans="1:6" s="277" customFormat="1" x14ac:dyDescent="0.2">
      <c r="A153" s="158"/>
      <c r="B153" s="158"/>
      <c r="C153" s="274"/>
      <c r="D153" s="275"/>
      <c r="E153" s="276"/>
      <c r="F153" s="58"/>
    </row>
    <row r="154" spans="1:6" s="277" customFormat="1" x14ac:dyDescent="0.2">
      <c r="A154" s="158"/>
      <c r="B154" s="158"/>
      <c r="C154" s="274"/>
      <c r="D154" s="275"/>
      <c r="E154" s="276"/>
      <c r="F154" s="58"/>
    </row>
    <row r="155" spans="1:6" s="277" customFormat="1" x14ac:dyDescent="0.2">
      <c r="A155" s="158"/>
      <c r="B155" s="158"/>
      <c r="C155" s="274"/>
      <c r="D155" s="275"/>
      <c r="E155" s="276"/>
      <c r="F155" s="58"/>
    </row>
    <row r="156" spans="1:6" s="277" customFormat="1" x14ac:dyDescent="0.2">
      <c r="A156" s="158"/>
      <c r="B156" s="158"/>
      <c r="C156" s="274"/>
      <c r="D156" s="275"/>
      <c r="E156" s="276"/>
      <c r="F156" s="58"/>
    </row>
    <row r="157" spans="1:6" s="277" customFormat="1" x14ac:dyDescent="0.2">
      <c r="A157" s="158"/>
      <c r="B157" s="158"/>
      <c r="C157" s="274"/>
      <c r="D157" s="275"/>
      <c r="E157" s="276"/>
      <c r="F157" s="58"/>
    </row>
    <row r="158" spans="1:6" s="277" customFormat="1" x14ac:dyDescent="0.2">
      <c r="A158" s="158"/>
      <c r="B158" s="158"/>
      <c r="C158" s="274"/>
      <c r="D158" s="275"/>
      <c r="E158" s="276"/>
      <c r="F158" s="58"/>
    </row>
    <row r="159" spans="1:6" s="277" customFormat="1" x14ac:dyDescent="0.2">
      <c r="A159" s="158"/>
      <c r="B159" s="158"/>
      <c r="C159" s="274"/>
      <c r="D159" s="275"/>
      <c r="E159" s="276"/>
      <c r="F159" s="58"/>
    </row>
    <row r="160" spans="1:6" s="277" customFormat="1" x14ac:dyDescent="0.2">
      <c r="A160" s="158"/>
      <c r="B160" s="158"/>
      <c r="C160" s="274"/>
      <c r="D160" s="275"/>
      <c r="E160" s="276"/>
      <c r="F160" s="58"/>
    </row>
    <row r="161" spans="1:6" s="277" customFormat="1" x14ac:dyDescent="0.2">
      <c r="A161" s="158"/>
      <c r="B161" s="158"/>
      <c r="C161" s="274"/>
      <c r="D161" s="275"/>
      <c r="E161" s="276"/>
      <c r="F161" s="58"/>
    </row>
    <row r="162" spans="1:6" s="277" customFormat="1" x14ac:dyDescent="0.2">
      <c r="A162" s="158"/>
      <c r="B162" s="158"/>
      <c r="C162" s="274"/>
      <c r="D162" s="275"/>
      <c r="E162" s="276"/>
      <c r="F162" s="58"/>
    </row>
    <row r="163" spans="1:6" s="277" customFormat="1" x14ac:dyDescent="0.2">
      <c r="A163" s="158"/>
      <c r="B163" s="158"/>
      <c r="C163" s="274"/>
      <c r="D163" s="275"/>
      <c r="E163" s="276"/>
      <c r="F163" s="58"/>
    </row>
    <row r="164" spans="1:6" s="277" customFormat="1" x14ac:dyDescent="0.2">
      <c r="A164" s="158"/>
      <c r="B164" s="158"/>
      <c r="C164" s="274"/>
      <c r="D164" s="275"/>
      <c r="E164" s="276"/>
    </row>
    <row r="165" spans="1:6" s="277" customFormat="1" x14ac:dyDescent="0.2">
      <c r="A165" s="158"/>
      <c r="B165" s="158"/>
      <c r="C165" s="274"/>
      <c r="D165" s="275"/>
      <c r="E165" s="276"/>
    </row>
    <row r="166" spans="1:6" s="277" customFormat="1" x14ac:dyDescent="0.2">
      <c r="A166" s="158"/>
      <c r="B166" s="158"/>
      <c r="C166" s="274"/>
      <c r="D166" s="275"/>
      <c r="E166" s="276"/>
    </row>
    <row r="167" spans="1:6" s="277" customFormat="1" x14ac:dyDescent="0.2">
      <c r="A167" s="158"/>
      <c r="B167" s="158"/>
      <c r="C167" s="274"/>
      <c r="D167" s="275"/>
      <c r="E167" s="276"/>
    </row>
    <row r="168" spans="1:6" s="277" customFormat="1" x14ac:dyDescent="0.2">
      <c r="A168" s="158"/>
      <c r="B168" s="158"/>
      <c r="C168" s="274"/>
      <c r="D168" s="275"/>
      <c r="E168" s="276"/>
    </row>
    <row r="169" spans="1:6" s="277" customFormat="1" x14ac:dyDescent="0.2">
      <c r="A169" s="158"/>
      <c r="B169" s="158"/>
      <c r="C169" s="274"/>
      <c r="D169" s="275"/>
      <c r="E169" s="276"/>
    </row>
    <row r="170" spans="1:6" s="277" customFormat="1" x14ac:dyDescent="0.2">
      <c r="A170" s="158"/>
      <c r="B170" s="158"/>
      <c r="C170" s="274"/>
      <c r="D170" s="275"/>
      <c r="E170" s="276"/>
    </row>
    <row r="171" spans="1:6" s="277" customFormat="1" x14ac:dyDescent="0.2">
      <c r="A171" s="158"/>
      <c r="B171" s="158"/>
      <c r="C171" s="274"/>
      <c r="D171" s="275"/>
      <c r="E171" s="276"/>
    </row>
    <row r="172" spans="1:6" s="277" customFormat="1" x14ac:dyDescent="0.2">
      <c r="A172" s="158"/>
      <c r="B172" s="158"/>
      <c r="C172" s="274"/>
      <c r="D172" s="275"/>
      <c r="E172" s="276"/>
    </row>
    <row r="173" spans="1:6" s="277" customFormat="1" x14ac:dyDescent="0.2">
      <c r="A173" s="158"/>
      <c r="B173" s="158"/>
      <c r="C173" s="274"/>
      <c r="D173" s="275"/>
      <c r="E173" s="276"/>
    </row>
    <row r="174" spans="1:6" s="277" customFormat="1" x14ac:dyDescent="0.2">
      <c r="A174" s="158"/>
      <c r="B174" s="158"/>
      <c r="C174" s="274"/>
      <c r="D174" s="275"/>
      <c r="E174" s="276"/>
    </row>
    <row r="175" spans="1:6" s="277" customFormat="1" x14ac:dyDescent="0.2">
      <c r="A175" s="158"/>
      <c r="B175" s="158"/>
      <c r="C175" s="274"/>
      <c r="D175" s="275"/>
      <c r="E175" s="276"/>
    </row>
    <row r="176" spans="1:6" s="277" customFormat="1" x14ac:dyDescent="0.2">
      <c r="A176" s="158"/>
      <c r="B176" s="158"/>
      <c r="C176" s="274"/>
      <c r="D176" s="275"/>
      <c r="E176" s="276"/>
    </row>
    <row r="177" spans="1:5" s="277" customFormat="1" x14ac:dyDescent="0.2">
      <c r="A177" s="158"/>
      <c r="B177" s="158"/>
      <c r="C177" s="274"/>
      <c r="D177" s="275"/>
      <c r="E177" s="276"/>
    </row>
    <row r="178" spans="1:5" s="277" customFormat="1" x14ac:dyDescent="0.2">
      <c r="A178" s="158"/>
      <c r="B178" s="158"/>
      <c r="C178" s="274"/>
      <c r="D178" s="275"/>
      <c r="E178" s="276"/>
    </row>
    <row r="179" spans="1:5" s="277" customFormat="1" x14ac:dyDescent="0.2">
      <c r="A179" s="158"/>
      <c r="B179" s="158"/>
      <c r="C179" s="274"/>
      <c r="D179" s="275"/>
      <c r="E179" s="276"/>
    </row>
    <row r="180" spans="1:5" s="277" customFormat="1" x14ac:dyDescent="0.2">
      <c r="A180" s="158"/>
      <c r="B180" s="158"/>
      <c r="C180" s="274"/>
      <c r="D180" s="275"/>
      <c r="E180" s="276"/>
    </row>
    <row r="181" spans="1:5" s="277" customFormat="1" x14ac:dyDescent="0.2">
      <c r="A181" s="158"/>
      <c r="B181" s="158"/>
      <c r="C181" s="274"/>
      <c r="D181" s="275"/>
      <c r="E181" s="276"/>
    </row>
    <row r="182" spans="1:5" s="277" customFormat="1" x14ac:dyDescent="0.2">
      <c r="A182" s="158"/>
      <c r="B182" s="158"/>
      <c r="C182" s="274"/>
      <c r="D182" s="275"/>
      <c r="E182" s="276"/>
    </row>
    <row r="183" spans="1:5" s="277" customFormat="1" x14ac:dyDescent="0.2">
      <c r="A183" s="158"/>
      <c r="B183" s="158"/>
      <c r="C183" s="274"/>
      <c r="D183" s="275"/>
      <c r="E183" s="276"/>
    </row>
    <row r="184" spans="1:5" s="277" customFormat="1" x14ac:dyDescent="0.2">
      <c r="A184" s="158"/>
      <c r="B184" s="158"/>
      <c r="C184" s="274"/>
      <c r="D184" s="275"/>
      <c r="E184" s="276"/>
    </row>
    <row r="185" spans="1:5" s="277" customFormat="1" x14ac:dyDescent="0.2">
      <c r="A185" s="158"/>
      <c r="B185" s="158"/>
      <c r="C185" s="274"/>
      <c r="D185" s="275"/>
      <c r="E185" s="276"/>
    </row>
    <row r="186" spans="1:5" s="277" customFormat="1" x14ac:dyDescent="0.2">
      <c r="A186" s="158"/>
      <c r="B186" s="158"/>
      <c r="C186" s="274"/>
      <c r="D186" s="275"/>
      <c r="E186" s="276"/>
    </row>
    <row r="187" spans="1:5" s="277" customFormat="1" x14ac:dyDescent="0.2">
      <c r="A187" s="158"/>
      <c r="B187" s="158"/>
      <c r="C187" s="274"/>
      <c r="D187" s="275"/>
      <c r="E187" s="276"/>
    </row>
    <row r="188" spans="1:5" s="277" customFormat="1" x14ac:dyDescent="0.2">
      <c r="A188" s="158"/>
      <c r="B188" s="158"/>
      <c r="C188" s="274"/>
      <c r="D188" s="275"/>
      <c r="E188" s="276"/>
    </row>
    <row r="189" spans="1:5" s="277" customFormat="1" x14ac:dyDescent="0.2">
      <c r="A189" s="158"/>
      <c r="B189" s="158"/>
      <c r="C189" s="274"/>
      <c r="D189" s="275"/>
      <c r="E189" s="276"/>
    </row>
    <row r="190" spans="1:5" s="277" customFormat="1" x14ac:dyDescent="0.2">
      <c r="A190" s="158"/>
      <c r="B190" s="158"/>
      <c r="C190" s="274"/>
      <c r="D190" s="275"/>
      <c r="E190" s="276"/>
    </row>
    <row r="191" spans="1:5" s="277" customFormat="1" x14ac:dyDescent="0.2">
      <c r="A191" s="158"/>
      <c r="B191" s="158"/>
      <c r="C191" s="274"/>
      <c r="D191" s="275"/>
      <c r="E191" s="276"/>
    </row>
    <row r="192" spans="1:5" s="277" customFormat="1" x14ac:dyDescent="0.2">
      <c r="A192" s="158"/>
      <c r="B192" s="158"/>
      <c r="C192" s="274"/>
      <c r="D192" s="275"/>
      <c r="E192" s="276"/>
    </row>
    <row r="193" spans="1:5" s="277" customFormat="1" x14ac:dyDescent="0.2">
      <c r="A193" s="158"/>
      <c r="B193" s="158"/>
      <c r="C193" s="274"/>
      <c r="D193" s="275"/>
      <c r="E193" s="276"/>
    </row>
    <row r="194" spans="1:5" s="277" customFormat="1" x14ac:dyDescent="0.2">
      <c r="A194" s="158"/>
      <c r="B194" s="158"/>
      <c r="C194" s="274"/>
      <c r="D194" s="275"/>
      <c r="E194" s="276"/>
    </row>
    <row r="195" spans="1:5" s="277" customFormat="1" x14ac:dyDescent="0.2">
      <c r="A195" s="158"/>
      <c r="B195" s="158"/>
      <c r="C195" s="274"/>
      <c r="D195" s="275"/>
      <c r="E195" s="276"/>
    </row>
    <row r="196" spans="1:5" s="277" customFormat="1" x14ac:dyDescent="0.2">
      <c r="A196" s="158"/>
      <c r="B196" s="158"/>
      <c r="C196" s="274"/>
      <c r="D196" s="275"/>
      <c r="E196" s="276"/>
    </row>
    <row r="197" spans="1:5" s="277" customFormat="1" x14ac:dyDescent="0.2">
      <c r="A197" s="158"/>
      <c r="B197" s="158"/>
      <c r="C197" s="274"/>
      <c r="D197" s="275"/>
      <c r="E197" s="276"/>
    </row>
    <row r="198" spans="1:5" s="277" customFormat="1" x14ac:dyDescent="0.2">
      <c r="A198" s="158"/>
      <c r="B198" s="158"/>
      <c r="C198" s="274"/>
      <c r="D198" s="275"/>
      <c r="E198" s="276"/>
    </row>
    <row r="199" spans="1:5" s="277" customFormat="1" x14ac:dyDescent="0.2">
      <c r="A199" s="158"/>
      <c r="B199" s="158"/>
      <c r="C199" s="274"/>
      <c r="D199" s="275"/>
      <c r="E199" s="276"/>
    </row>
    <row r="200" spans="1:5" s="277" customFormat="1" x14ac:dyDescent="0.2">
      <c r="A200" s="158"/>
      <c r="B200" s="158"/>
      <c r="C200" s="274"/>
      <c r="D200" s="275"/>
      <c r="E200" s="276"/>
    </row>
    <row r="201" spans="1:5" s="277" customFormat="1" x14ac:dyDescent="0.2">
      <c r="A201" s="158"/>
      <c r="B201" s="158"/>
      <c r="C201" s="274"/>
      <c r="D201" s="275"/>
      <c r="E201" s="276"/>
    </row>
    <row r="202" spans="1:5" s="277" customFormat="1" x14ac:dyDescent="0.2">
      <c r="A202" s="158"/>
      <c r="B202" s="158"/>
      <c r="C202" s="274"/>
      <c r="D202" s="275"/>
      <c r="E202" s="276"/>
    </row>
    <row r="203" spans="1:5" s="277" customFormat="1" x14ac:dyDescent="0.2">
      <c r="A203" s="158"/>
      <c r="B203" s="158"/>
      <c r="C203" s="274"/>
      <c r="D203" s="275"/>
      <c r="E203" s="276"/>
    </row>
    <row r="204" spans="1:5" s="277" customFormat="1" x14ac:dyDescent="0.2">
      <c r="A204" s="158"/>
      <c r="B204" s="158"/>
      <c r="C204" s="274"/>
      <c r="D204" s="275"/>
      <c r="E204" s="276"/>
    </row>
    <row r="205" spans="1:5" s="277" customFormat="1" x14ac:dyDescent="0.2">
      <c r="A205" s="158"/>
      <c r="B205" s="158"/>
      <c r="C205" s="274"/>
      <c r="D205" s="275"/>
      <c r="E205" s="276"/>
    </row>
    <row r="206" spans="1:5" s="277" customFormat="1" x14ac:dyDescent="0.2">
      <c r="A206" s="158"/>
      <c r="B206" s="158"/>
      <c r="C206" s="274"/>
      <c r="D206" s="275"/>
      <c r="E206" s="279"/>
    </row>
    <row r="207" spans="1:5" s="277" customFormat="1" x14ac:dyDescent="0.2">
      <c r="A207" s="158"/>
      <c r="B207" s="158"/>
      <c r="C207" s="274"/>
      <c r="D207" s="275"/>
      <c r="E207" s="279"/>
    </row>
    <row r="208" spans="1:5" s="277" customFormat="1" x14ac:dyDescent="0.2">
      <c r="A208" s="158"/>
      <c r="B208" s="158"/>
      <c r="C208" s="274"/>
      <c r="D208" s="275"/>
      <c r="E208" s="279"/>
    </row>
    <row r="209" spans="1:5" s="277" customFormat="1" x14ac:dyDescent="0.2">
      <c r="A209" s="158"/>
      <c r="B209" s="158"/>
      <c r="C209" s="274"/>
      <c r="D209" s="275"/>
      <c r="E209" s="279"/>
    </row>
    <row r="210" spans="1:5" s="277" customFormat="1" x14ac:dyDescent="0.2">
      <c r="A210" s="158"/>
      <c r="B210" s="158"/>
      <c r="C210" s="274"/>
      <c r="D210" s="275"/>
      <c r="E210" s="279"/>
    </row>
    <row r="211" spans="1:5" s="277" customFormat="1" x14ac:dyDescent="0.2"/>
    <row r="212" spans="1:5" s="277" customFormat="1" x14ac:dyDescent="0.2"/>
    <row r="213" spans="1:5" s="277" customFormat="1" x14ac:dyDescent="0.2"/>
    <row r="214" spans="1:5" s="277" customFormat="1" x14ac:dyDescent="0.2">
      <c r="A214" s="278"/>
      <c r="B214" s="278"/>
      <c r="C214" s="280"/>
      <c r="D214" s="278"/>
      <c r="E214" s="278"/>
    </row>
    <row r="215" spans="1:5" s="277" customFormat="1" x14ac:dyDescent="0.2">
      <c r="A215" s="58"/>
      <c r="B215" s="58"/>
      <c r="C215" s="58"/>
      <c r="D215" s="58"/>
      <c r="E215" s="58"/>
    </row>
    <row r="216" spans="1:5" s="277" customFormat="1" x14ac:dyDescent="0.2">
      <c r="A216" s="58"/>
      <c r="B216" s="58"/>
      <c r="C216" s="58"/>
      <c r="D216" s="58"/>
      <c r="E216" s="58"/>
    </row>
  </sheetData>
  <mergeCells count="4">
    <mergeCell ref="A3:B3"/>
    <mergeCell ref="C3:F3"/>
    <mergeCell ref="A4:B4"/>
    <mergeCell ref="C4:F5"/>
  </mergeCells>
  <conditionalFormatting sqref="A3:F3">
    <cfRule type="containsText" dxfId="70"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B7E40B3-68DA-4951-B5CA-C8F1E4C70D0C}">
            <xm:f>NOT(ISERROR(SEARCH($C$3,A3)))</xm:f>
            <xm:f>$C$3</xm:f>
            <x14:dxf>
              <font>
                <color rgb="FFFFFF00"/>
              </font>
            </x14:dxf>
          </x14:cfRule>
          <xm:sqref>A3:F3</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F184"/>
  <sheetViews>
    <sheetView zoomScaleNormal="100" zoomScaleSheetLayoutView="80" workbookViewId="0">
      <selection activeCell="E2" sqref="E2"/>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6298</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8004</v>
      </c>
    </row>
    <row r="10" spans="1:6" x14ac:dyDescent="0.2">
      <c r="A10" s="430">
        <f t="shared" si="0"/>
        <v>4</v>
      </c>
      <c r="B10" s="430">
        <f t="shared" si="1"/>
        <v>8</v>
      </c>
      <c r="C10" s="430">
        <v>1</v>
      </c>
      <c r="D10" s="444" t="s">
        <v>9</v>
      </c>
      <c r="E10" s="445" t="s">
        <v>16</v>
      </c>
      <c r="F10" s="10" t="s">
        <v>220</v>
      </c>
    </row>
    <row r="11" spans="1:6" x14ac:dyDescent="0.2">
      <c r="A11" s="430">
        <f t="shared" si="0"/>
        <v>5</v>
      </c>
      <c r="B11" s="430">
        <f t="shared" si="1"/>
        <v>9</v>
      </c>
      <c r="C11" s="430">
        <v>2</v>
      </c>
      <c r="D11" s="444" t="s">
        <v>12</v>
      </c>
      <c r="E11" s="445" t="s">
        <v>17</v>
      </c>
      <c r="F11" s="10" t="s">
        <v>18</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284</v>
      </c>
      <c r="F13" s="9"/>
    </row>
    <row r="14" spans="1:6" x14ac:dyDescent="0.2">
      <c r="A14" s="430">
        <f t="shared" si="0"/>
        <v>8</v>
      </c>
      <c r="B14" s="430">
        <f t="shared" si="1"/>
        <v>13</v>
      </c>
      <c r="C14" s="430">
        <v>3</v>
      </c>
      <c r="D14" s="444" t="s">
        <v>12</v>
      </c>
      <c r="E14" s="445" t="s">
        <v>23</v>
      </c>
      <c r="F14" s="9"/>
    </row>
    <row r="15" spans="1:6" ht="36" x14ac:dyDescent="0.2">
      <c r="A15" s="363">
        <f t="shared" si="0"/>
        <v>9</v>
      </c>
      <c r="B15" s="363">
        <f t="shared" si="1"/>
        <v>16</v>
      </c>
      <c r="C15" s="447">
        <v>17</v>
      </c>
      <c r="D15" s="444" t="s">
        <v>12</v>
      </c>
      <c r="E15" s="143" t="s">
        <v>8454</v>
      </c>
      <c r="F15" s="9"/>
    </row>
    <row r="16" spans="1:6" ht="24" x14ac:dyDescent="0.2">
      <c r="A16" s="363">
        <f t="shared" si="0"/>
        <v>10</v>
      </c>
      <c r="B16" s="363">
        <f t="shared" si="1"/>
        <v>33</v>
      </c>
      <c r="C16" s="447">
        <v>17</v>
      </c>
      <c r="D16" s="444" t="s">
        <v>12</v>
      </c>
      <c r="E16" s="143" t="s">
        <v>8455</v>
      </c>
      <c r="F16" s="9"/>
    </row>
    <row r="17" spans="1:6" ht="36" x14ac:dyDescent="0.2">
      <c r="A17" s="363">
        <f t="shared" si="0"/>
        <v>11</v>
      </c>
      <c r="B17" s="363">
        <f t="shared" si="1"/>
        <v>50</v>
      </c>
      <c r="C17" s="447">
        <v>17</v>
      </c>
      <c r="D17" s="444" t="s">
        <v>12</v>
      </c>
      <c r="E17" s="445" t="s">
        <v>8456</v>
      </c>
      <c r="F17" s="9"/>
    </row>
    <row r="18" spans="1:6" ht="24" x14ac:dyDescent="0.2">
      <c r="A18" s="363">
        <f t="shared" si="0"/>
        <v>12</v>
      </c>
      <c r="B18" s="363">
        <f t="shared" si="1"/>
        <v>67</v>
      </c>
      <c r="C18" s="447">
        <v>17</v>
      </c>
      <c r="D18" s="444" t="s">
        <v>12</v>
      </c>
      <c r="E18" s="445" t="s">
        <v>8457</v>
      </c>
      <c r="F18" s="9"/>
    </row>
    <row r="19" spans="1:6" ht="36" x14ac:dyDescent="0.2">
      <c r="A19" s="363">
        <f t="shared" si="0"/>
        <v>13</v>
      </c>
      <c r="B19" s="363">
        <f t="shared" si="1"/>
        <v>84</v>
      </c>
      <c r="C19" s="447">
        <v>17</v>
      </c>
      <c r="D19" s="444" t="s">
        <v>12</v>
      </c>
      <c r="E19" s="445" t="s">
        <v>8458</v>
      </c>
      <c r="F19" s="9"/>
    </row>
    <row r="20" spans="1:6" ht="36" x14ac:dyDescent="0.2">
      <c r="A20" s="363">
        <f t="shared" si="0"/>
        <v>14</v>
      </c>
      <c r="B20" s="363">
        <f t="shared" si="1"/>
        <v>101</v>
      </c>
      <c r="C20" s="447">
        <v>17</v>
      </c>
      <c r="D20" s="444" t="s">
        <v>12</v>
      </c>
      <c r="E20" s="445" t="s">
        <v>8459</v>
      </c>
      <c r="F20" s="9"/>
    </row>
    <row r="21" spans="1:6" ht="24" x14ac:dyDescent="0.2">
      <c r="A21" s="363">
        <f t="shared" si="0"/>
        <v>15</v>
      </c>
      <c r="B21" s="363">
        <f t="shared" si="1"/>
        <v>118</v>
      </c>
      <c r="C21" s="447">
        <v>17</v>
      </c>
      <c r="D21" s="444" t="s">
        <v>12</v>
      </c>
      <c r="E21" s="445" t="s">
        <v>8460</v>
      </c>
      <c r="F21" s="9"/>
    </row>
    <row r="22" spans="1:6" ht="36" x14ac:dyDescent="0.2">
      <c r="A22" s="363">
        <f t="shared" si="0"/>
        <v>16</v>
      </c>
      <c r="B22" s="363">
        <f t="shared" si="1"/>
        <v>135</v>
      </c>
      <c r="C22" s="447">
        <v>17</v>
      </c>
      <c r="D22" s="444" t="s">
        <v>12</v>
      </c>
      <c r="E22" s="445" t="s">
        <v>8461</v>
      </c>
      <c r="F22" s="9"/>
    </row>
    <row r="23" spans="1:6" ht="36" x14ac:dyDescent="0.2">
      <c r="A23" s="363">
        <f t="shared" si="0"/>
        <v>17</v>
      </c>
      <c r="B23" s="363">
        <f t="shared" si="1"/>
        <v>152</v>
      </c>
      <c r="C23" s="447">
        <v>17</v>
      </c>
      <c r="D23" s="444" t="s">
        <v>12</v>
      </c>
      <c r="E23" s="445" t="s">
        <v>8462</v>
      </c>
      <c r="F23" s="9"/>
    </row>
    <row r="24" spans="1:6" ht="24" x14ac:dyDescent="0.2">
      <c r="A24" s="363">
        <f t="shared" si="0"/>
        <v>18</v>
      </c>
      <c r="B24" s="363">
        <f t="shared" si="1"/>
        <v>169</v>
      </c>
      <c r="C24" s="447">
        <v>17</v>
      </c>
      <c r="D24" s="444" t="s">
        <v>12</v>
      </c>
      <c r="E24" s="445" t="s">
        <v>8463</v>
      </c>
      <c r="F24" s="9"/>
    </row>
    <row r="25" spans="1:6" ht="36" x14ac:dyDescent="0.2">
      <c r="A25" s="363">
        <f t="shared" si="0"/>
        <v>19</v>
      </c>
      <c r="B25" s="363">
        <f t="shared" si="1"/>
        <v>186</v>
      </c>
      <c r="C25" s="447">
        <v>17</v>
      </c>
      <c r="D25" s="444" t="s">
        <v>12</v>
      </c>
      <c r="E25" s="445" t="s">
        <v>8464</v>
      </c>
      <c r="F25" s="9"/>
    </row>
    <row r="26" spans="1:6" ht="36" x14ac:dyDescent="0.2">
      <c r="A26" s="363">
        <f t="shared" si="0"/>
        <v>20</v>
      </c>
      <c r="B26" s="363">
        <f t="shared" si="1"/>
        <v>203</v>
      </c>
      <c r="C26" s="447">
        <v>17</v>
      </c>
      <c r="D26" s="444" t="s">
        <v>12</v>
      </c>
      <c r="E26" s="445" t="s">
        <v>8465</v>
      </c>
      <c r="F26" s="9"/>
    </row>
    <row r="27" spans="1:6" ht="24" x14ac:dyDescent="0.2">
      <c r="A27" s="363">
        <f t="shared" si="0"/>
        <v>21</v>
      </c>
      <c r="B27" s="363">
        <f t="shared" si="1"/>
        <v>220</v>
      </c>
      <c r="C27" s="447">
        <v>17</v>
      </c>
      <c r="D27" s="444" t="s">
        <v>12</v>
      </c>
      <c r="E27" s="445" t="s">
        <v>8466</v>
      </c>
      <c r="F27" s="9"/>
    </row>
    <row r="28" spans="1:6" ht="36" x14ac:dyDescent="0.2">
      <c r="A28" s="363">
        <f t="shared" si="0"/>
        <v>22</v>
      </c>
      <c r="B28" s="363">
        <f t="shared" si="1"/>
        <v>237</v>
      </c>
      <c r="C28" s="447">
        <v>17</v>
      </c>
      <c r="D28" s="444" t="s">
        <v>12</v>
      </c>
      <c r="E28" s="445" t="s">
        <v>8467</v>
      </c>
      <c r="F28" s="9"/>
    </row>
    <row r="29" spans="1:6" ht="36" x14ac:dyDescent="0.2">
      <c r="A29" s="363">
        <f t="shared" si="0"/>
        <v>23</v>
      </c>
      <c r="B29" s="363">
        <f t="shared" si="1"/>
        <v>254</v>
      </c>
      <c r="C29" s="447">
        <v>17</v>
      </c>
      <c r="D29" s="444" t="s">
        <v>12</v>
      </c>
      <c r="E29" s="445" t="s">
        <v>8468</v>
      </c>
      <c r="F29" s="9"/>
    </row>
    <row r="30" spans="1:6" ht="24" x14ac:dyDescent="0.2">
      <c r="A30" s="363">
        <f t="shared" si="0"/>
        <v>24</v>
      </c>
      <c r="B30" s="363">
        <f t="shared" si="1"/>
        <v>271</v>
      </c>
      <c r="C30" s="447">
        <v>17</v>
      </c>
      <c r="D30" s="444" t="s">
        <v>12</v>
      </c>
      <c r="E30" s="445" t="s">
        <v>8469</v>
      </c>
      <c r="F30" s="9"/>
    </row>
    <row r="31" spans="1:6" ht="36" x14ac:dyDescent="0.2">
      <c r="A31" s="363">
        <f t="shared" si="0"/>
        <v>25</v>
      </c>
      <c r="B31" s="363">
        <f t="shared" si="1"/>
        <v>288</v>
      </c>
      <c r="C31" s="447">
        <v>17</v>
      </c>
      <c r="D31" s="444" t="s">
        <v>12</v>
      </c>
      <c r="E31" s="445" t="s">
        <v>8470</v>
      </c>
      <c r="F31" s="9"/>
    </row>
    <row r="32" spans="1:6" ht="36" x14ac:dyDescent="0.2">
      <c r="A32" s="363">
        <f t="shared" si="0"/>
        <v>26</v>
      </c>
      <c r="B32" s="363">
        <f t="shared" si="1"/>
        <v>305</v>
      </c>
      <c r="C32" s="447">
        <v>17</v>
      </c>
      <c r="D32" s="444" t="s">
        <v>12</v>
      </c>
      <c r="E32" s="445" t="s">
        <v>8471</v>
      </c>
      <c r="F32" s="9"/>
    </row>
    <row r="33" spans="1:6" ht="36" x14ac:dyDescent="0.2">
      <c r="A33" s="363">
        <f t="shared" si="0"/>
        <v>27</v>
      </c>
      <c r="B33" s="363">
        <f t="shared" si="1"/>
        <v>322</v>
      </c>
      <c r="C33" s="447">
        <v>17</v>
      </c>
      <c r="D33" s="444" t="s">
        <v>12</v>
      </c>
      <c r="E33" s="445" t="s">
        <v>8472</v>
      </c>
      <c r="F33" s="9"/>
    </row>
    <row r="34" spans="1:6" ht="36" x14ac:dyDescent="0.2">
      <c r="A34" s="363">
        <f t="shared" si="0"/>
        <v>28</v>
      </c>
      <c r="B34" s="363">
        <f t="shared" si="1"/>
        <v>339</v>
      </c>
      <c r="C34" s="447">
        <v>17</v>
      </c>
      <c r="D34" s="444" t="s">
        <v>12</v>
      </c>
      <c r="E34" s="445" t="s">
        <v>8473</v>
      </c>
      <c r="F34" s="9"/>
    </row>
    <row r="35" spans="1:6" ht="36" x14ac:dyDescent="0.2">
      <c r="A35" s="363">
        <f t="shared" si="0"/>
        <v>29</v>
      </c>
      <c r="B35" s="363">
        <f t="shared" si="1"/>
        <v>356</v>
      </c>
      <c r="C35" s="447">
        <v>17</v>
      </c>
      <c r="D35" s="444" t="s">
        <v>12</v>
      </c>
      <c r="E35" s="445" t="s">
        <v>8474</v>
      </c>
      <c r="F35" s="9"/>
    </row>
    <row r="36" spans="1:6" ht="36" x14ac:dyDescent="0.2">
      <c r="A36" s="363">
        <f t="shared" si="0"/>
        <v>30</v>
      </c>
      <c r="B36" s="363">
        <f t="shared" si="1"/>
        <v>373</v>
      </c>
      <c r="C36" s="447">
        <v>17</v>
      </c>
      <c r="D36" s="444" t="s">
        <v>12</v>
      </c>
      <c r="E36" s="445" t="s">
        <v>8475</v>
      </c>
      <c r="F36" s="9"/>
    </row>
    <row r="37" spans="1:6" ht="36" x14ac:dyDescent="0.2">
      <c r="A37" s="363">
        <f t="shared" si="0"/>
        <v>31</v>
      </c>
      <c r="B37" s="363">
        <f t="shared" si="1"/>
        <v>390</v>
      </c>
      <c r="C37" s="447">
        <v>17</v>
      </c>
      <c r="D37" s="444" t="s">
        <v>12</v>
      </c>
      <c r="E37" s="445" t="s">
        <v>8476</v>
      </c>
      <c r="F37" s="9"/>
    </row>
    <row r="38" spans="1:6" ht="36" x14ac:dyDescent="0.2">
      <c r="A38" s="363">
        <f t="shared" si="0"/>
        <v>32</v>
      </c>
      <c r="B38" s="363">
        <f t="shared" si="1"/>
        <v>407</v>
      </c>
      <c r="C38" s="447">
        <v>17</v>
      </c>
      <c r="D38" s="444" t="s">
        <v>12</v>
      </c>
      <c r="E38" s="445" t="s">
        <v>8477</v>
      </c>
      <c r="F38" s="9"/>
    </row>
    <row r="39" spans="1:6" ht="36" x14ac:dyDescent="0.2">
      <c r="A39" s="363">
        <f t="shared" si="0"/>
        <v>33</v>
      </c>
      <c r="B39" s="363">
        <f t="shared" si="1"/>
        <v>424</v>
      </c>
      <c r="C39" s="447">
        <v>17</v>
      </c>
      <c r="D39" s="444" t="s">
        <v>12</v>
      </c>
      <c r="E39" s="445" t="s">
        <v>8478</v>
      </c>
      <c r="F39" s="9"/>
    </row>
    <row r="40" spans="1:6" ht="36" x14ac:dyDescent="0.2">
      <c r="A40" s="363">
        <f t="shared" si="0"/>
        <v>34</v>
      </c>
      <c r="B40" s="363">
        <f t="shared" si="1"/>
        <v>441</v>
      </c>
      <c r="C40" s="447">
        <v>17</v>
      </c>
      <c r="D40" s="444" t="s">
        <v>12</v>
      </c>
      <c r="E40" s="445" t="s">
        <v>8479</v>
      </c>
      <c r="F40" s="9"/>
    </row>
    <row r="41" spans="1:6" ht="36" x14ac:dyDescent="0.2">
      <c r="A41" s="363">
        <f t="shared" si="0"/>
        <v>35</v>
      </c>
      <c r="B41" s="363">
        <f t="shared" si="1"/>
        <v>458</v>
      </c>
      <c r="C41" s="447">
        <v>17</v>
      </c>
      <c r="D41" s="444" t="s">
        <v>12</v>
      </c>
      <c r="E41" s="445" t="s">
        <v>8480</v>
      </c>
      <c r="F41" s="9"/>
    </row>
    <row r="42" spans="1:6" ht="36" x14ac:dyDescent="0.2">
      <c r="A42" s="363">
        <f t="shared" si="0"/>
        <v>36</v>
      </c>
      <c r="B42" s="363">
        <f t="shared" si="1"/>
        <v>475</v>
      </c>
      <c r="C42" s="447">
        <v>17</v>
      </c>
      <c r="D42" s="444" t="s">
        <v>12</v>
      </c>
      <c r="E42" s="446" t="s">
        <v>8481</v>
      </c>
      <c r="F42" s="9"/>
    </row>
    <row r="43" spans="1:6" ht="36" x14ac:dyDescent="0.2">
      <c r="A43" s="363">
        <f t="shared" si="0"/>
        <v>37</v>
      </c>
      <c r="B43" s="363">
        <f t="shared" si="1"/>
        <v>492</v>
      </c>
      <c r="C43" s="447">
        <v>17</v>
      </c>
      <c r="D43" s="444" t="s">
        <v>12</v>
      </c>
      <c r="E43" s="445" t="s">
        <v>8482</v>
      </c>
      <c r="F43" s="9"/>
    </row>
    <row r="44" spans="1:6" ht="36" x14ac:dyDescent="0.2">
      <c r="A44" s="363">
        <f t="shared" si="0"/>
        <v>38</v>
      </c>
      <c r="B44" s="363">
        <f t="shared" si="1"/>
        <v>509</v>
      </c>
      <c r="C44" s="447">
        <v>17</v>
      </c>
      <c r="D44" s="444" t="s">
        <v>12</v>
      </c>
      <c r="E44" s="445" t="s">
        <v>8483</v>
      </c>
      <c r="F44" s="9"/>
    </row>
    <row r="45" spans="1:6" ht="36" x14ac:dyDescent="0.2">
      <c r="A45" s="363">
        <f t="shared" si="0"/>
        <v>39</v>
      </c>
      <c r="B45" s="363">
        <f t="shared" si="1"/>
        <v>526</v>
      </c>
      <c r="C45" s="447">
        <v>17</v>
      </c>
      <c r="D45" s="444" t="s">
        <v>12</v>
      </c>
      <c r="E45" s="445" t="s">
        <v>8484</v>
      </c>
      <c r="F45" s="9"/>
    </row>
    <row r="46" spans="1:6" ht="36" x14ac:dyDescent="0.2">
      <c r="A46" s="363">
        <f t="shared" si="0"/>
        <v>40</v>
      </c>
      <c r="B46" s="363">
        <f t="shared" si="1"/>
        <v>543</v>
      </c>
      <c r="C46" s="447">
        <v>17</v>
      </c>
      <c r="D46" s="444" t="s">
        <v>12</v>
      </c>
      <c r="E46" s="445" t="s">
        <v>8485</v>
      </c>
      <c r="F46" s="9"/>
    </row>
    <row r="47" spans="1:6" ht="36" x14ac:dyDescent="0.2">
      <c r="A47" s="363">
        <f t="shared" si="0"/>
        <v>41</v>
      </c>
      <c r="B47" s="363">
        <f t="shared" si="1"/>
        <v>560</v>
      </c>
      <c r="C47" s="447">
        <v>17</v>
      </c>
      <c r="D47" s="444" t="s">
        <v>12</v>
      </c>
      <c r="E47" s="445" t="s">
        <v>8486</v>
      </c>
      <c r="F47" s="9"/>
    </row>
    <row r="48" spans="1:6" ht="36" x14ac:dyDescent="0.2">
      <c r="A48" s="363">
        <f t="shared" si="0"/>
        <v>42</v>
      </c>
      <c r="B48" s="363">
        <f t="shared" si="1"/>
        <v>577</v>
      </c>
      <c r="C48" s="447">
        <v>17</v>
      </c>
      <c r="D48" s="444" t="s">
        <v>12</v>
      </c>
      <c r="E48" s="445" t="s">
        <v>8487</v>
      </c>
      <c r="F48" s="9"/>
    </row>
    <row r="49" spans="1:6" ht="36" x14ac:dyDescent="0.2">
      <c r="A49" s="363">
        <f t="shared" si="0"/>
        <v>43</v>
      </c>
      <c r="B49" s="363">
        <f t="shared" si="1"/>
        <v>594</v>
      </c>
      <c r="C49" s="447">
        <v>17</v>
      </c>
      <c r="D49" s="444" t="s">
        <v>12</v>
      </c>
      <c r="E49" s="445" t="s">
        <v>8488</v>
      </c>
      <c r="F49" s="9"/>
    </row>
    <row r="50" spans="1:6" ht="36" x14ac:dyDescent="0.2">
      <c r="A50" s="363">
        <f t="shared" si="0"/>
        <v>44</v>
      </c>
      <c r="B50" s="363">
        <f t="shared" si="1"/>
        <v>611</v>
      </c>
      <c r="C50" s="447">
        <v>17</v>
      </c>
      <c r="D50" s="448" t="s">
        <v>12</v>
      </c>
      <c r="E50" s="446" t="s">
        <v>8489</v>
      </c>
      <c r="F50" s="292"/>
    </row>
    <row r="51" spans="1:6" ht="36" x14ac:dyDescent="0.2">
      <c r="A51" s="363">
        <f t="shared" si="0"/>
        <v>45</v>
      </c>
      <c r="B51" s="363">
        <f t="shared" si="1"/>
        <v>628</v>
      </c>
      <c r="C51" s="447">
        <v>17</v>
      </c>
      <c r="D51" s="448" t="s">
        <v>12</v>
      </c>
      <c r="E51" s="446" t="s">
        <v>8490</v>
      </c>
      <c r="F51" s="292"/>
    </row>
    <row r="52" spans="1:6" ht="36" x14ac:dyDescent="0.2">
      <c r="A52" s="363">
        <f t="shared" si="0"/>
        <v>46</v>
      </c>
      <c r="B52" s="363">
        <f t="shared" si="1"/>
        <v>645</v>
      </c>
      <c r="C52" s="447">
        <v>17</v>
      </c>
      <c r="D52" s="448" t="s">
        <v>12</v>
      </c>
      <c r="E52" s="446" t="s">
        <v>8491</v>
      </c>
      <c r="F52" s="292"/>
    </row>
    <row r="53" spans="1:6" ht="36" x14ac:dyDescent="0.2">
      <c r="A53" s="363">
        <f t="shared" si="0"/>
        <v>47</v>
      </c>
      <c r="B53" s="363">
        <f t="shared" si="1"/>
        <v>662</v>
      </c>
      <c r="C53" s="447">
        <v>17</v>
      </c>
      <c r="D53" s="444" t="s">
        <v>12</v>
      </c>
      <c r="E53" s="445" t="s">
        <v>8492</v>
      </c>
      <c r="F53" s="9"/>
    </row>
    <row r="54" spans="1:6" ht="36" x14ac:dyDescent="0.2">
      <c r="A54" s="363">
        <f t="shared" si="0"/>
        <v>48</v>
      </c>
      <c r="B54" s="363">
        <f t="shared" si="1"/>
        <v>679</v>
      </c>
      <c r="C54" s="447">
        <v>17</v>
      </c>
      <c r="D54" s="444" t="s">
        <v>12</v>
      </c>
      <c r="E54" s="445" t="s">
        <v>8493</v>
      </c>
      <c r="F54" s="9"/>
    </row>
    <row r="55" spans="1:6" ht="36" x14ac:dyDescent="0.2">
      <c r="A55" s="363">
        <f t="shared" si="0"/>
        <v>49</v>
      </c>
      <c r="B55" s="363">
        <f t="shared" si="1"/>
        <v>696</v>
      </c>
      <c r="C55" s="447">
        <v>17</v>
      </c>
      <c r="D55" s="444" t="s">
        <v>12</v>
      </c>
      <c r="E55" s="445" t="s">
        <v>8494</v>
      </c>
      <c r="F55" s="9"/>
    </row>
    <row r="56" spans="1:6" ht="36" x14ac:dyDescent="0.2">
      <c r="A56" s="363">
        <f t="shared" si="0"/>
        <v>50</v>
      </c>
      <c r="B56" s="363">
        <f t="shared" si="1"/>
        <v>713</v>
      </c>
      <c r="C56" s="447">
        <v>17</v>
      </c>
      <c r="D56" s="444" t="s">
        <v>12</v>
      </c>
      <c r="E56" s="445" t="s">
        <v>8495</v>
      </c>
      <c r="F56" s="9"/>
    </row>
    <row r="57" spans="1:6" ht="36" x14ac:dyDescent="0.2">
      <c r="A57" s="363">
        <f t="shared" si="0"/>
        <v>51</v>
      </c>
      <c r="B57" s="363">
        <f t="shared" si="1"/>
        <v>730</v>
      </c>
      <c r="C57" s="447">
        <v>17</v>
      </c>
      <c r="D57" s="444" t="s">
        <v>12</v>
      </c>
      <c r="E57" s="445" t="s">
        <v>8496</v>
      </c>
      <c r="F57" s="9"/>
    </row>
    <row r="58" spans="1:6" ht="36" x14ac:dyDescent="0.2">
      <c r="A58" s="363">
        <f t="shared" si="0"/>
        <v>52</v>
      </c>
      <c r="B58" s="363">
        <f t="shared" si="1"/>
        <v>747</v>
      </c>
      <c r="C58" s="447">
        <v>17</v>
      </c>
      <c r="D58" s="444" t="s">
        <v>12</v>
      </c>
      <c r="E58" s="445" t="s">
        <v>8497</v>
      </c>
      <c r="F58" s="9"/>
    </row>
    <row r="59" spans="1:6" ht="36" x14ac:dyDescent="0.2">
      <c r="A59" s="363">
        <f t="shared" si="0"/>
        <v>53</v>
      </c>
      <c r="B59" s="363">
        <f t="shared" si="1"/>
        <v>764</v>
      </c>
      <c r="C59" s="447">
        <v>17</v>
      </c>
      <c r="D59" s="448" t="s">
        <v>12</v>
      </c>
      <c r="E59" s="446" t="s">
        <v>8498</v>
      </c>
      <c r="F59" s="292"/>
    </row>
    <row r="60" spans="1:6" ht="36" x14ac:dyDescent="0.2">
      <c r="A60" s="363">
        <f t="shared" si="0"/>
        <v>54</v>
      </c>
      <c r="B60" s="363">
        <f t="shared" si="1"/>
        <v>781</v>
      </c>
      <c r="C60" s="447">
        <v>17</v>
      </c>
      <c r="D60" s="448" t="s">
        <v>12</v>
      </c>
      <c r="E60" s="446" t="s">
        <v>8499</v>
      </c>
      <c r="F60" s="292"/>
    </row>
    <row r="61" spans="1:6" ht="48" x14ac:dyDescent="0.2">
      <c r="A61" s="363">
        <f t="shared" si="0"/>
        <v>55</v>
      </c>
      <c r="B61" s="363">
        <f t="shared" si="1"/>
        <v>798</v>
      </c>
      <c r="C61" s="447">
        <v>17</v>
      </c>
      <c r="D61" s="448" t="s">
        <v>12</v>
      </c>
      <c r="E61" s="446" t="s">
        <v>8500</v>
      </c>
      <c r="F61" s="292"/>
    </row>
    <row r="62" spans="1:6" ht="36" x14ac:dyDescent="0.2">
      <c r="A62" s="363">
        <f t="shared" si="0"/>
        <v>56</v>
      </c>
      <c r="B62" s="363">
        <f t="shared" si="1"/>
        <v>815</v>
      </c>
      <c r="C62" s="447">
        <v>17</v>
      </c>
      <c r="D62" s="448" t="s">
        <v>12</v>
      </c>
      <c r="E62" s="446" t="s">
        <v>8501</v>
      </c>
      <c r="F62" s="292"/>
    </row>
    <row r="63" spans="1:6" ht="36" x14ac:dyDescent="0.2">
      <c r="A63" s="363">
        <f t="shared" si="0"/>
        <v>57</v>
      </c>
      <c r="B63" s="363">
        <f t="shared" si="1"/>
        <v>832</v>
      </c>
      <c r="C63" s="447">
        <v>17</v>
      </c>
      <c r="D63" s="448" t="s">
        <v>12</v>
      </c>
      <c r="E63" s="446" t="s">
        <v>8502</v>
      </c>
      <c r="F63" s="292"/>
    </row>
    <row r="64" spans="1:6" ht="36" x14ac:dyDescent="0.2">
      <c r="A64" s="363">
        <f t="shared" si="0"/>
        <v>58</v>
      </c>
      <c r="B64" s="363">
        <f t="shared" si="1"/>
        <v>849</v>
      </c>
      <c r="C64" s="447">
        <v>17</v>
      </c>
      <c r="D64" s="448" t="s">
        <v>12</v>
      </c>
      <c r="E64" s="446" t="s">
        <v>8503</v>
      </c>
      <c r="F64" s="292"/>
    </row>
    <row r="65" spans="1:6" ht="36" x14ac:dyDescent="0.2">
      <c r="A65" s="363">
        <f t="shared" si="0"/>
        <v>59</v>
      </c>
      <c r="B65" s="363">
        <f t="shared" si="1"/>
        <v>866</v>
      </c>
      <c r="C65" s="447">
        <v>17</v>
      </c>
      <c r="D65" s="444" t="s">
        <v>12</v>
      </c>
      <c r="E65" s="445" t="s">
        <v>8504</v>
      </c>
      <c r="F65" s="9"/>
    </row>
    <row r="66" spans="1:6" ht="36" x14ac:dyDescent="0.2">
      <c r="A66" s="363">
        <f t="shared" si="0"/>
        <v>60</v>
      </c>
      <c r="B66" s="363">
        <f t="shared" si="1"/>
        <v>883</v>
      </c>
      <c r="C66" s="447">
        <v>17</v>
      </c>
      <c r="D66" s="444" t="s">
        <v>12</v>
      </c>
      <c r="E66" s="445" t="s">
        <v>8505</v>
      </c>
      <c r="F66" s="9"/>
    </row>
    <row r="67" spans="1:6" ht="36" x14ac:dyDescent="0.2">
      <c r="A67" s="363">
        <f t="shared" si="0"/>
        <v>61</v>
      </c>
      <c r="B67" s="363">
        <f t="shared" si="1"/>
        <v>900</v>
      </c>
      <c r="C67" s="447">
        <v>17</v>
      </c>
      <c r="D67" s="444" t="s">
        <v>12</v>
      </c>
      <c r="E67" s="445" t="s">
        <v>8506</v>
      </c>
      <c r="F67" s="9"/>
    </row>
    <row r="68" spans="1:6" ht="36" x14ac:dyDescent="0.2">
      <c r="A68" s="363">
        <f t="shared" si="0"/>
        <v>62</v>
      </c>
      <c r="B68" s="363">
        <f t="shared" si="1"/>
        <v>917</v>
      </c>
      <c r="C68" s="447">
        <v>17</v>
      </c>
      <c r="D68" s="444" t="s">
        <v>12</v>
      </c>
      <c r="E68" s="445" t="s">
        <v>8507</v>
      </c>
      <c r="F68" s="9"/>
    </row>
    <row r="69" spans="1:6" ht="36" x14ac:dyDescent="0.2">
      <c r="A69" s="363">
        <f t="shared" si="0"/>
        <v>63</v>
      </c>
      <c r="B69" s="363">
        <f t="shared" si="1"/>
        <v>934</v>
      </c>
      <c r="C69" s="447">
        <v>17</v>
      </c>
      <c r="D69" s="444" t="s">
        <v>12</v>
      </c>
      <c r="E69" s="445" t="s">
        <v>8508</v>
      </c>
      <c r="F69" s="9"/>
    </row>
    <row r="70" spans="1:6" ht="36" x14ac:dyDescent="0.2">
      <c r="A70" s="363">
        <f t="shared" si="0"/>
        <v>64</v>
      </c>
      <c r="B70" s="363">
        <f t="shared" si="1"/>
        <v>951</v>
      </c>
      <c r="C70" s="447">
        <v>17</v>
      </c>
      <c r="D70" s="444" t="s">
        <v>12</v>
      </c>
      <c r="E70" s="445" t="s">
        <v>8509</v>
      </c>
      <c r="F70" s="9"/>
    </row>
    <row r="71" spans="1:6" ht="36" x14ac:dyDescent="0.2">
      <c r="A71" s="363">
        <f t="shared" si="0"/>
        <v>65</v>
      </c>
      <c r="B71" s="363">
        <f t="shared" si="1"/>
        <v>968</v>
      </c>
      <c r="C71" s="447">
        <v>17</v>
      </c>
      <c r="D71" s="448" t="s">
        <v>12</v>
      </c>
      <c r="E71" s="446" t="s">
        <v>8510</v>
      </c>
      <c r="F71" s="292"/>
    </row>
    <row r="72" spans="1:6" ht="36" x14ac:dyDescent="0.2">
      <c r="A72" s="363">
        <f t="shared" ref="A72:A135" si="2">+A71+1</f>
        <v>66</v>
      </c>
      <c r="B72" s="363">
        <f t="shared" ref="B72:B135" si="3">C71+B71</f>
        <v>985</v>
      </c>
      <c r="C72" s="447">
        <v>17</v>
      </c>
      <c r="D72" s="448" t="s">
        <v>12</v>
      </c>
      <c r="E72" s="446" t="s">
        <v>8511</v>
      </c>
      <c r="F72" s="292" t="s">
        <v>1798</v>
      </c>
    </row>
    <row r="73" spans="1:6" ht="48" x14ac:dyDescent="0.2">
      <c r="A73" s="363">
        <f t="shared" si="2"/>
        <v>67</v>
      </c>
      <c r="B73" s="363">
        <f t="shared" si="3"/>
        <v>1002</v>
      </c>
      <c r="C73" s="447">
        <v>17</v>
      </c>
      <c r="D73" s="448" t="s">
        <v>12</v>
      </c>
      <c r="E73" s="446" t="s">
        <v>8512</v>
      </c>
      <c r="F73" s="292"/>
    </row>
    <row r="74" spans="1:6" ht="36" x14ac:dyDescent="0.2">
      <c r="A74" s="363">
        <f t="shared" si="2"/>
        <v>68</v>
      </c>
      <c r="B74" s="363">
        <f t="shared" si="3"/>
        <v>1019</v>
      </c>
      <c r="C74" s="447">
        <v>17</v>
      </c>
      <c r="D74" s="448" t="s">
        <v>12</v>
      </c>
      <c r="E74" s="446" t="s">
        <v>8513</v>
      </c>
      <c r="F74" s="292"/>
    </row>
    <row r="75" spans="1:6" ht="36" x14ac:dyDescent="0.2">
      <c r="A75" s="363">
        <f t="shared" si="2"/>
        <v>69</v>
      </c>
      <c r="B75" s="363">
        <f t="shared" si="3"/>
        <v>1036</v>
      </c>
      <c r="C75" s="447">
        <v>17</v>
      </c>
      <c r="D75" s="448" t="s">
        <v>12</v>
      </c>
      <c r="E75" s="446" t="s">
        <v>8514</v>
      </c>
      <c r="F75" s="292"/>
    </row>
    <row r="76" spans="1:6" ht="36" x14ac:dyDescent="0.2">
      <c r="A76" s="363">
        <f t="shared" si="2"/>
        <v>70</v>
      </c>
      <c r="B76" s="363">
        <f t="shared" si="3"/>
        <v>1053</v>
      </c>
      <c r="C76" s="447">
        <v>17</v>
      </c>
      <c r="D76" s="448" t="s">
        <v>12</v>
      </c>
      <c r="E76" s="446" t="s">
        <v>8515</v>
      </c>
      <c r="F76" s="292"/>
    </row>
    <row r="77" spans="1:6" ht="36" x14ac:dyDescent="0.2">
      <c r="A77" s="363">
        <f t="shared" si="2"/>
        <v>71</v>
      </c>
      <c r="B77" s="363">
        <f t="shared" si="3"/>
        <v>1070</v>
      </c>
      <c r="C77" s="447">
        <v>17</v>
      </c>
      <c r="D77" s="448" t="s">
        <v>12</v>
      </c>
      <c r="E77" s="445" t="s">
        <v>8516</v>
      </c>
      <c r="F77" s="292"/>
    </row>
    <row r="78" spans="1:6" ht="36" x14ac:dyDescent="0.2">
      <c r="A78" s="363">
        <f t="shared" si="2"/>
        <v>72</v>
      </c>
      <c r="B78" s="363">
        <f t="shared" si="3"/>
        <v>1087</v>
      </c>
      <c r="C78" s="447">
        <v>17</v>
      </c>
      <c r="D78" s="448" t="s">
        <v>12</v>
      </c>
      <c r="E78" s="446" t="s">
        <v>8517</v>
      </c>
      <c r="F78" s="292"/>
    </row>
    <row r="79" spans="1:6" ht="36" x14ac:dyDescent="0.2">
      <c r="A79" s="363">
        <f t="shared" si="2"/>
        <v>73</v>
      </c>
      <c r="B79" s="363">
        <f t="shared" si="3"/>
        <v>1104</v>
      </c>
      <c r="C79" s="447">
        <v>17</v>
      </c>
      <c r="D79" s="448" t="s">
        <v>12</v>
      </c>
      <c r="E79" s="446" t="s">
        <v>8518</v>
      </c>
      <c r="F79" s="292"/>
    </row>
    <row r="80" spans="1:6" ht="36" x14ac:dyDescent="0.2">
      <c r="A80" s="363">
        <f t="shared" si="2"/>
        <v>74</v>
      </c>
      <c r="B80" s="363">
        <f t="shared" si="3"/>
        <v>1121</v>
      </c>
      <c r="C80" s="447">
        <v>17</v>
      </c>
      <c r="D80" s="448" t="s">
        <v>12</v>
      </c>
      <c r="E80" s="445" t="s">
        <v>8519</v>
      </c>
      <c r="F80" s="292"/>
    </row>
    <row r="81" spans="1:6" ht="36" x14ac:dyDescent="0.2">
      <c r="A81" s="363">
        <f t="shared" si="2"/>
        <v>75</v>
      </c>
      <c r="B81" s="363">
        <f t="shared" si="3"/>
        <v>1138</v>
      </c>
      <c r="C81" s="447">
        <v>17</v>
      </c>
      <c r="D81" s="448" t="s">
        <v>12</v>
      </c>
      <c r="E81" s="446" t="s">
        <v>8520</v>
      </c>
      <c r="F81" s="292"/>
    </row>
    <row r="82" spans="1:6" ht="36" x14ac:dyDescent="0.2">
      <c r="A82" s="363">
        <f t="shared" si="2"/>
        <v>76</v>
      </c>
      <c r="B82" s="363">
        <f t="shared" si="3"/>
        <v>1155</v>
      </c>
      <c r="C82" s="447">
        <v>17</v>
      </c>
      <c r="D82" s="448" t="s">
        <v>12</v>
      </c>
      <c r="E82" s="446" t="s">
        <v>8521</v>
      </c>
      <c r="F82" s="292"/>
    </row>
    <row r="83" spans="1:6" ht="36" x14ac:dyDescent="0.2">
      <c r="A83" s="363">
        <f t="shared" si="2"/>
        <v>77</v>
      </c>
      <c r="B83" s="363">
        <f t="shared" si="3"/>
        <v>1172</v>
      </c>
      <c r="C83" s="447">
        <v>17</v>
      </c>
      <c r="D83" s="448" t="s">
        <v>12</v>
      </c>
      <c r="E83" s="446" t="s">
        <v>8522</v>
      </c>
      <c r="F83" s="292"/>
    </row>
    <row r="84" spans="1:6" ht="36" x14ac:dyDescent="0.2">
      <c r="A84" s="363">
        <f t="shared" si="2"/>
        <v>78</v>
      </c>
      <c r="B84" s="363">
        <f t="shared" si="3"/>
        <v>1189</v>
      </c>
      <c r="C84" s="447">
        <v>17</v>
      </c>
      <c r="D84" s="448" t="s">
        <v>12</v>
      </c>
      <c r="E84" s="446" t="s">
        <v>8523</v>
      </c>
      <c r="F84" s="292"/>
    </row>
    <row r="85" spans="1:6" ht="48" x14ac:dyDescent="0.2">
      <c r="A85" s="363">
        <f t="shared" si="2"/>
        <v>79</v>
      </c>
      <c r="B85" s="363">
        <f t="shared" si="3"/>
        <v>1206</v>
      </c>
      <c r="C85" s="447">
        <v>17</v>
      </c>
      <c r="D85" s="448" t="s">
        <v>12</v>
      </c>
      <c r="E85" s="446" t="s">
        <v>8524</v>
      </c>
      <c r="F85" s="292"/>
    </row>
    <row r="86" spans="1:6" ht="36" x14ac:dyDescent="0.2">
      <c r="A86" s="363">
        <f t="shared" si="2"/>
        <v>80</v>
      </c>
      <c r="B86" s="363">
        <f t="shared" si="3"/>
        <v>1223</v>
      </c>
      <c r="C86" s="447">
        <v>17</v>
      </c>
      <c r="D86" s="448" t="s">
        <v>12</v>
      </c>
      <c r="E86" s="446" t="s">
        <v>8525</v>
      </c>
      <c r="F86" s="292"/>
    </row>
    <row r="87" spans="1:6" ht="36" x14ac:dyDescent="0.2">
      <c r="A87" s="363">
        <f t="shared" si="2"/>
        <v>81</v>
      </c>
      <c r="B87" s="363">
        <f t="shared" si="3"/>
        <v>1240</v>
      </c>
      <c r="C87" s="447">
        <v>17</v>
      </c>
      <c r="D87" s="448" t="s">
        <v>12</v>
      </c>
      <c r="E87" s="446" t="s">
        <v>8526</v>
      </c>
      <c r="F87" s="292"/>
    </row>
    <row r="88" spans="1:6" ht="36" x14ac:dyDescent="0.2">
      <c r="A88" s="363">
        <f t="shared" si="2"/>
        <v>82</v>
      </c>
      <c r="B88" s="363">
        <f t="shared" si="3"/>
        <v>1257</v>
      </c>
      <c r="C88" s="447">
        <v>17</v>
      </c>
      <c r="D88" s="448" t="s">
        <v>12</v>
      </c>
      <c r="E88" s="446" t="s">
        <v>8527</v>
      </c>
      <c r="F88" s="292"/>
    </row>
    <row r="89" spans="1:6" ht="36" x14ac:dyDescent="0.2">
      <c r="A89" s="363">
        <f t="shared" si="2"/>
        <v>83</v>
      </c>
      <c r="B89" s="363">
        <f t="shared" si="3"/>
        <v>1274</v>
      </c>
      <c r="C89" s="447">
        <v>17</v>
      </c>
      <c r="D89" s="444" t="s">
        <v>12</v>
      </c>
      <c r="E89" s="445" t="s">
        <v>8528</v>
      </c>
      <c r="F89" s="9"/>
    </row>
    <row r="90" spans="1:6" ht="36" x14ac:dyDescent="0.2">
      <c r="A90" s="363">
        <f t="shared" si="2"/>
        <v>84</v>
      </c>
      <c r="B90" s="363">
        <f t="shared" si="3"/>
        <v>1291</v>
      </c>
      <c r="C90" s="447">
        <v>17</v>
      </c>
      <c r="D90" s="444" t="s">
        <v>12</v>
      </c>
      <c r="E90" s="445" t="s">
        <v>8529</v>
      </c>
      <c r="F90" s="9"/>
    </row>
    <row r="91" spans="1:6" ht="36" x14ac:dyDescent="0.2">
      <c r="A91" s="363">
        <f t="shared" si="2"/>
        <v>85</v>
      </c>
      <c r="B91" s="363">
        <f t="shared" si="3"/>
        <v>1308</v>
      </c>
      <c r="C91" s="447">
        <v>17</v>
      </c>
      <c r="D91" s="444" t="s">
        <v>12</v>
      </c>
      <c r="E91" s="445" t="s">
        <v>8530</v>
      </c>
      <c r="F91" s="9"/>
    </row>
    <row r="92" spans="1:6" ht="36" x14ac:dyDescent="0.2">
      <c r="A92" s="363">
        <f t="shared" si="2"/>
        <v>86</v>
      </c>
      <c r="B92" s="363">
        <f t="shared" si="3"/>
        <v>1325</v>
      </c>
      <c r="C92" s="447">
        <v>17</v>
      </c>
      <c r="D92" s="444" t="s">
        <v>12</v>
      </c>
      <c r="E92" s="445" t="s">
        <v>8531</v>
      </c>
      <c r="F92" s="9"/>
    </row>
    <row r="93" spans="1:6" ht="36" x14ac:dyDescent="0.2">
      <c r="A93" s="363">
        <f t="shared" si="2"/>
        <v>87</v>
      </c>
      <c r="B93" s="363">
        <f t="shared" si="3"/>
        <v>1342</v>
      </c>
      <c r="C93" s="447">
        <v>17</v>
      </c>
      <c r="D93" s="444" t="s">
        <v>12</v>
      </c>
      <c r="E93" s="445" t="s">
        <v>8532</v>
      </c>
      <c r="F93" s="9"/>
    </row>
    <row r="94" spans="1:6" ht="36" x14ac:dyDescent="0.2">
      <c r="A94" s="363">
        <f t="shared" si="2"/>
        <v>88</v>
      </c>
      <c r="B94" s="363">
        <f t="shared" si="3"/>
        <v>1359</v>
      </c>
      <c r="C94" s="447">
        <v>17</v>
      </c>
      <c r="D94" s="444" t="s">
        <v>12</v>
      </c>
      <c r="E94" s="445" t="s">
        <v>8533</v>
      </c>
      <c r="F94" s="9"/>
    </row>
    <row r="95" spans="1:6" ht="36" x14ac:dyDescent="0.2">
      <c r="A95" s="363">
        <f t="shared" si="2"/>
        <v>89</v>
      </c>
      <c r="B95" s="363">
        <f t="shared" si="3"/>
        <v>1376</v>
      </c>
      <c r="C95" s="447">
        <v>17</v>
      </c>
      <c r="D95" s="444" t="s">
        <v>12</v>
      </c>
      <c r="E95" s="446" t="s">
        <v>8534</v>
      </c>
      <c r="F95" s="292"/>
    </row>
    <row r="96" spans="1:6" ht="36" x14ac:dyDescent="0.2">
      <c r="A96" s="363">
        <f t="shared" si="2"/>
        <v>90</v>
      </c>
      <c r="B96" s="363">
        <f t="shared" si="3"/>
        <v>1393</v>
      </c>
      <c r="C96" s="447">
        <v>17</v>
      </c>
      <c r="D96" s="444" t="s">
        <v>12</v>
      </c>
      <c r="E96" s="446" t="s">
        <v>8535</v>
      </c>
      <c r="F96" s="292"/>
    </row>
    <row r="97" spans="1:6" ht="48" x14ac:dyDescent="0.2">
      <c r="A97" s="363">
        <f t="shared" si="2"/>
        <v>91</v>
      </c>
      <c r="B97" s="363">
        <f t="shared" si="3"/>
        <v>1410</v>
      </c>
      <c r="C97" s="447">
        <v>17</v>
      </c>
      <c r="D97" s="444" t="s">
        <v>12</v>
      </c>
      <c r="E97" s="446" t="s">
        <v>8536</v>
      </c>
      <c r="F97" s="292"/>
    </row>
    <row r="98" spans="1:6" ht="36" x14ac:dyDescent="0.2">
      <c r="A98" s="363">
        <f t="shared" si="2"/>
        <v>92</v>
      </c>
      <c r="B98" s="363">
        <f t="shared" si="3"/>
        <v>1427</v>
      </c>
      <c r="C98" s="447">
        <v>17</v>
      </c>
      <c r="D98" s="448" t="s">
        <v>12</v>
      </c>
      <c r="E98" s="446" t="s">
        <v>8537</v>
      </c>
      <c r="F98" s="292"/>
    </row>
    <row r="99" spans="1:6" ht="36" x14ac:dyDescent="0.2">
      <c r="A99" s="363">
        <f t="shared" si="2"/>
        <v>93</v>
      </c>
      <c r="B99" s="363">
        <f t="shared" si="3"/>
        <v>1444</v>
      </c>
      <c r="C99" s="447">
        <v>17</v>
      </c>
      <c r="D99" s="448" t="s">
        <v>12</v>
      </c>
      <c r="E99" s="446" t="s">
        <v>8538</v>
      </c>
      <c r="F99" s="292"/>
    </row>
    <row r="100" spans="1:6" ht="36" x14ac:dyDescent="0.2">
      <c r="A100" s="363">
        <f t="shared" si="2"/>
        <v>94</v>
      </c>
      <c r="B100" s="363">
        <f t="shared" si="3"/>
        <v>1461</v>
      </c>
      <c r="C100" s="447">
        <v>17</v>
      </c>
      <c r="D100" s="448" t="s">
        <v>12</v>
      </c>
      <c r="E100" s="446" t="s">
        <v>8539</v>
      </c>
      <c r="F100" s="292"/>
    </row>
    <row r="101" spans="1:6" ht="36" x14ac:dyDescent="0.2">
      <c r="A101" s="363">
        <f t="shared" si="2"/>
        <v>95</v>
      </c>
      <c r="B101" s="363">
        <f t="shared" si="3"/>
        <v>1478</v>
      </c>
      <c r="C101" s="447">
        <v>17</v>
      </c>
      <c r="D101" s="448" t="s">
        <v>12</v>
      </c>
      <c r="E101" s="446" t="s">
        <v>8540</v>
      </c>
      <c r="F101" s="292"/>
    </row>
    <row r="102" spans="1:6" ht="36" x14ac:dyDescent="0.2">
      <c r="A102" s="363">
        <f t="shared" si="2"/>
        <v>96</v>
      </c>
      <c r="B102" s="363">
        <f t="shared" si="3"/>
        <v>1495</v>
      </c>
      <c r="C102" s="447">
        <v>17</v>
      </c>
      <c r="D102" s="448" t="s">
        <v>12</v>
      </c>
      <c r="E102" s="446" t="s">
        <v>8541</v>
      </c>
      <c r="F102" s="292"/>
    </row>
    <row r="103" spans="1:6" ht="36" x14ac:dyDescent="0.2">
      <c r="A103" s="363">
        <f t="shared" si="2"/>
        <v>97</v>
      </c>
      <c r="B103" s="363">
        <f t="shared" si="3"/>
        <v>1512</v>
      </c>
      <c r="C103" s="447">
        <v>17</v>
      </c>
      <c r="D103" s="448" t="s">
        <v>12</v>
      </c>
      <c r="E103" s="446" t="s">
        <v>8542</v>
      </c>
      <c r="F103" s="292"/>
    </row>
    <row r="104" spans="1:6" ht="36" x14ac:dyDescent="0.2">
      <c r="A104" s="363">
        <f t="shared" si="2"/>
        <v>98</v>
      </c>
      <c r="B104" s="363">
        <f t="shared" si="3"/>
        <v>1529</v>
      </c>
      <c r="C104" s="447">
        <v>17</v>
      </c>
      <c r="D104" s="448" t="s">
        <v>12</v>
      </c>
      <c r="E104" s="446" t="s">
        <v>8543</v>
      </c>
      <c r="F104" s="292"/>
    </row>
    <row r="105" spans="1:6" ht="36" x14ac:dyDescent="0.2">
      <c r="A105" s="363">
        <f t="shared" si="2"/>
        <v>99</v>
      </c>
      <c r="B105" s="363">
        <f t="shared" si="3"/>
        <v>1546</v>
      </c>
      <c r="C105" s="447">
        <v>17</v>
      </c>
      <c r="D105" s="448" t="s">
        <v>12</v>
      </c>
      <c r="E105" s="446" t="s">
        <v>8544</v>
      </c>
      <c r="F105" s="292"/>
    </row>
    <row r="106" spans="1:6" ht="36" x14ac:dyDescent="0.2">
      <c r="A106" s="363">
        <f t="shared" si="2"/>
        <v>100</v>
      </c>
      <c r="B106" s="363">
        <f t="shared" si="3"/>
        <v>1563</v>
      </c>
      <c r="C106" s="447">
        <v>17</v>
      </c>
      <c r="D106" s="448" t="s">
        <v>12</v>
      </c>
      <c r="E106" s="446" t="s">
        <v>8545</v>
      </c>
      <c r="F106" s="292"/>
    </row>
    <row r="107" spans="1:6" ht="36" x14ac:dyDescent="0.2">
      <c r="A107" s="363">
        <f t="shared" si="2"/>
        <v>101</v>
      </c>
      <c r="B107" s="363">
        <f t="shared" si="3"/>
        <v>1580</v>
      </c>
      <c r="C107" s="447">
        <v>17</v>
      </c>
      <c r="D107" s="448" t="s">
        <v>12</v>
      </c>
      <c r="E107" s="446" t="s">
        <v>8546</v>
      </c>
      <c r="F107" s="292"/>
    </row>
    <row r="108" spans="1:6" ht="36" x14ac:dyDescent="0.2">
      <c r="A108" s="363">
        <f t="shared" si="2"/>
        <v>102</v>
      </c>
      <c r="B108" s="363">
        <f t="shared" si="3"/>
        <v>1597</v>
      </c>
      <c r="C108" s="447">
        <v>17</v>
      </c>
      <c r="D108" s="448" t="s">
        <v>12</v>
      </c>
      <c r="E108" s="446" t="s">
        <v>8547</v>
      </c>
      <c r="F108" s="292"/>
    </row>
    <row r="109" spans="1:6" ht="48" x14ac:dyDescent="0.2">
      <c r="A109" s="363">
        <f t="shared" si="2"/>
        <v>103</v>
      </c>
      <c r="B109" s="363">
        <f t="shared" si="3"/>
        <v>1614</v>
      </c>
      <c r="C109" s="447">
        <v>17</v>
      </c>
      <c r="D109" s="448" t="s">
        <v>12</v>
      </c>
      <c r="E109" s="446" t="s">
        <v>8548</v>
      </c>
      <c r="F109" s="292"/>
    </row>
    <row r="110" spans="1:6" ht="36" x14ac:dyDescent="0.2">
      <c r="A110" s="363">
        <f t="shared" si="2"/>
        <v>104</v>
      </c>
      <c r="B110" s="363">
        <f t="shared" si="3"/>
        <v>1631</v>
      </c>
      <c r="C110" s="447">
        <v>17</v>
      </c>
      <c r="D110" s="448" t="s">
        <v>12</v>
      </c>
      <c r="E110" s="24" t="s">
        <v>8549</v>
      </c>
      <c r="F110" s="292"/>
    </row>
    <row r="111" spans="1:6" ht="36" x14ac:dyDescent="0.2">
      <c r="A111" s="363">
        <f t="shared" si="2"/>
        <v>105</v>
      </c>
      <c r="B111" s="363">
        <f t="shared" si="3"/>
        <v>1648</v>
      </c>
      <c r="C111" s="447">
        <v>17</v>
      </c>
      <c r="D111" s="448" t="s">
        <v>12</v>
      </c>
      <c r="E111" s="24" t="s">
        <v>8550</v>
      </c>
      <c r="F111" s="292"/>
    </row>
    <row r="112" spans="1:6" ht="36" x14ac:dyDescent="0.2">
      <c r="A112" s="363">
        <f t="shared" si="2"/>
        <v>106</v>
      </c>
      <c r="B112" s="363">
        <f t="shared" si="3"/>
        <v>1665</v>
      </c>
      <c r="C112" s="447">
        <v>17</v>
      </c>
      <c r="D112" s="448" t="s">
        <v>12</v>
      </c>
      <c r="E112" s="24" t="s">
        <v>8551</v>
      </c>
      <c r="F112" s="292"/>
    </row>
    <row r="113" spans="1:6" ht="36" x14ac:dyDescent="0.2">
      <c r="A113" s="363">
        <f t="shared" si="2"/>
        <v>107</v>
      </c>
      <c r="B113" s="363">
        <f t="shared" si="3"/>
        <v>1682</v>
      </c>
      <c r="C113" s="447">
        <v>17</v>
      </c>
      <c r="D113" s="448" t="s">
        <v>12</v>
      </c>
      <c r="E113" s="24" t="s">
        <v>8552</v>
      </c>
      <c r="F113" s="292"/>
    </row>
    <row r="114" spans="1:6" ht="36" x14ac:dyDescent="0.2">
      <c r="A114" s="363">
        <f t="shared" si="2"/>
        <v>108</v>
      </c>
      <c r="B114" s="363">
        <f t="shared" si="3"/>
        <v>1699</v>
      </c>
      <c r="C114" s="447">
        <v>17</v>
      </c>
      <c r="D114" s="448" t="s">
        <v>12</v>
      </c>
      <c r="E114" s="24" t="s">
        <v>8553</v>
      </c>
      <c r="F114" s="292"/>
    </row>
    <row r="115" spans="1:6" ht="36" x14ac:dyDescent="0.2">
      <c r="A115" s="363">
        <f t="shared" si="2"/>
        <v>109</v>
      </c>
      <c r="B115" s="363">
        <f t="shared" si="3"/>
        <v>1716</v>
      </c>
      <c r="C115" s="447">
        <v>17</v>
      </c>
      <c r="D115" s="448" t="s">
        <v>12</v>
      </c>
      <c r="E115" s="24" t="s">
        <v>8554</v>
      </c>
      <c r="F115" s="292"/>
    </row>
    <row r="116" spans="1:6" ht="36" x14ac:dyDescent="0.2">
      <c r="A116" s="363">
        <f t="shared" si="2"/>
        <v>110</v>
      </c>
      <c r="B116" s="363">
        <f t="shared" si="3"/>
        <v>1733</v>
      </c>
      <c r="C116" s="447">
        <v>17</v>
      </c>
      <c r="D116" s="448" t="s">
        <v>12</v>
      </c>
      <c r="E116" s="24" t="s">
        <v>8555</v>
      </c>
      <c r="F116" s="292"/>
    </row>
    <row r="117" spans="1:6" ht="36" x14ac:dyDescent="0.2">
      <c r="A117" s="363">
        <f t="shared" si="2"/>
        <v>111</v>
      </c>
      <c r="B117" s="363">
        <f t="shared" si="3"/>
        <v>1750</v>
      </c>
      <c r="C117" s="447">
        <v>17</v>
      </c>
      <c r="D117" s="448" t="s">
        <v>12</v>
      </c>
      <c r="E117" s="24" t="s">
        <v>8556</v>
      </c>
      <c r="F117" s="292"/>
    </row>
    <row r="118" spans="1:6" ht="36" x14ac:dyDescent="0.2">
      <c r="A118" s="363">
        <f t="shared" si="2"/>
        <v>112</v>
      </c>
      <c r="B118" s="363">
        <f t="shared" si="3"/>
        <v>1767</v>
      </c>
      <c r="C118" s="447">
        <v>17</v>
      </c>
      <c r="D118" s="448" t="s">
        <v>12</v>
      </c>
      <c r="E118" s="24" t="s">
        <v>8557</v>
      </c>
      <c r="F118" s="292"/>
    </row>
    <row r="119" spans="1:6" ht="36" x14ac:dyDescent="0.2">
      <c r="A119" s="363">
        <f t="shared" si="2"/>
        <v>113</v>
      </c>
      <c r="B119" s="363">
        <f t="shared" si="3"/>
        <v>1784</v>
      </c>
      <c r="C119" s="447">
        <v>17</v>
      </c>
      <c r="D119" s="448" t="s">
        <v>12</v>
      </c>
      <c r="E119" s="24" t="s">
        <v>8558</v>
      </c>
      <c r="F119" s="292"/>
    </row>
    <row r="120" spans="1:6" ht="36" x14ac:dyDescent="0.2">
      <c r="A120" s="363">
        <f t="shared" si="2"/>
        <v>114</v>
      </c>
      <c r="B120" s="363">
        <f t="shared" si="3"/>
        <v>1801</v>
      </c>
      <c r="C120" s="447">
        <v>17</v>
      </c>
      <c r="D120" s="448" t="s">
        <v>12</v>
      </c>
      <c r="E120" s="24" t="s">
        <v>8559</v>
      </c>
      <c r="F120" s="292"/>
    </row>
    <row r="121" spans="1:6" ht="48" x14ac:dyDescent="0.2">
      <c r="A121" s="363">
        <f t="shared" si="2"/>
        <v>115</v>
      </c>
      <c r="B121" s="363">
        <f t="shared" si="3"/>
        <v>1818</v>
      </c>
      <c r="C121" s="447">
        <v>17</v>
      </c>
      <c r="D121" s="448" t="s">
        <v>12</v>
      </c>
      <c r="E121" s="24" t="s">
        <v>8560</v>
      </c>
      <c r="F121" s="292"/>
    </row>
    <row r="122" spans="1:6" ht="36" x14ac:dyDescent="0.2">
      <c r="A122" s="363">
        <f t="shared" si="2"/>
        <v>116</v>
      </c>
      <c r="B122" s="363">
        <f t="shared" si="3"/>
        <v>1835</v>
      </c>
      <c r="C122" s="447">
        <v>17</v>
      </c>
      <c r="D122" s="448" t="s">
        <v>12</v>
      </c>
      <c r="E122" s="24" t="s">
        <v>8561</v>
      </c>
      <c r="F122" s="292"/>
    </row>
    <row r="123" spans="1:6" ht="36" x14ac:dyDescent="0.2">
      <c r="A123" s="363">
        <f t="shared" si="2"/>
        <v>117</v>
      </c>
      <c r="B123" s="363">
        <f t="shared" si="3"/>
        <v>1852</v>
      </c>
      <c r="C123" s="447">
        <v>17</v>
      </c>
      <c r="D123" s="448" t="s">
        <v>12</v>
      </c>
      <c r="E123" s="24" t="s">
        <v>8562</v>
      </c>
      <c r="F123" s="292"/>
    </row>
    <row r="124" spans="1:6" ht="36" x14ac:dyDescent="0.2">
      <c r="A124" s="363">
        <f t="shared" si="2"/>
        <v>118</v>
      </c>
      <c r="B124" s="363">
        <f t="shared" si="3"/>
        <v>1869</v>
      </c>
      <c r="C124" s="447">
        <v>17</v>
      </c>
      <c r="D124" s="448" t="s">
        <v>12</v>
      </c>
      <c r="E124" s="24" t="s">
        <v>8563</v>
      </c>
      <c r="F124" s="292"/>
    </row>
    <row r="125" spans="1:6" ht="36" x14ac:dyDescent="0.2">
      <c r="A125" s="363">
        <f t="shared" si="2"/>
        <v>119</v>
      </c>
      <c r="B125" s="363">
        <f t="shared" si="3"/>
        <v>1886</v>
      </c>
      <c r="C125" s="447">
        <v>17</v>
      </c>
      <c r="D125" s="448" t="s">
        <v>12</v>
      </c>
      <c r="E125" s="24" t="s">
        <v>8564</v>
      </c>
      <c r="F125" s="292"/>
    </row>
    <row r="126" spans="1:6" ht="36" x14ac:dyDescent="0.2">
      <c r="A126" s="363">
        <f t="shared" si="2"/>
        <v>120</v>
      </c>
      <c r="B126" s="363">
        <f t="shared" si="3"/>
        <v>1903</v>
      </c>
      <c r="C126" s="447">
        <v>17</v>
      </c>
      <c r="D126" s="448" t="s">
        <v>12</v>
      </c>
      <c r="E126" s="24" t="s">
        <v>8565</v>
      </c>
      <c r="F126" s="292"/>
    </row>
    <row r="127" spans="1:6" ht="36" x14ac:dyDescent="0.2">
      <c r="A127" s="363">
        <f t="shared" si="2"/>
        <v>121</v>
      </c>
      <c r="B127" s="363">
        <f t="shared" si="3"/>
        <v>1920</v>
      </c>
      <c r="C127" s="447">
        <v>17</v>
      </c>
      <c r="D127" s="448" t="s">
        <v>12</v>
      </c>
      <c r="E127" s="24" t="s">
        <v>8566</v>
      </c>
      <c r="F127" s="292"/>
    </row>
    <row r="128" spans="1:6" ht="36" x14ac:dyDescent="0.2">
      <c r="A128" s="363">
        <f t="shared" si="2"/>
        <v>122</v>
      </c>
      <c r="B128" s="363">
        <f t="shared" si="3"/>
        <v>1937</v>
      </c>
      <c r="C128" s="447">
        <v>17</v>
      </c>
      <c r="D128" s="448" t="s">
        <v>12</v>
      </c>
      <c r="E128" s="24" t="s">
        <v>8567</v>
      </c>
      <c r="F128" s="292"/>
    </row>
    <row r="129" spans="1:6" ht="36" x14ac:dyDescent="0.2">
      <c r="A129" s="363">
        <f t="shared" si="2"/>
        <v>123</v>
      </c>
      <c r="B129" s="363">
        <f t="shared" si="3"/>
        <v>1954</v>
      </c>
      <c r="C129" s="447">
        <v>17</v>
      </c>
      <c r="D129" s="448" t="s">
        <v>12</v>
      </c>
      <c r="E129" s="24" t="s">
        <v>8568</v>
      </c>
      <c r="F129" s="292"/>
    </row>
    <row r="130" spans="1:6" ht="36" x14ac:dyDescent="0.2">
      <c r="A130" s="363">
        <f t="shared" si="2"/>
        <v>124</v>
      </c>
      <c r="B130" s="363">
        <f t="shared" si="3"/>
        <v>1971</v>
      </c>
      <c r="C130" s="447">
        <v>17</v>
      </c>
      <c r="D130" s="448" t="s">
        <v>12</v>
      </c>
      <c r="E130" s="24" t="s">
        <v>8569</v>
      </c>
      <c r="F130" s="292"/>
    </row>
    <row r="131" spans="1:6" ht="36" x14ac:dyDescent="0.2">
      <c r="A131" s="363">
        <f t="shared" si="2"/>
        <v>125</v>
      </c>
      <c r="B131" s="363">
        <f t="shared" si="3"/>
        <v>1988</v>
      </c>
      <c r="C131" s="447">
        <v>17</v>
      </c>
      <c r="D131" s="448" t="s">
        <v>12</v>
      </c>
      <c r="E131" s="24" t="s">
        <v>8570</v>
      </c>
      <c r="F131" s="292"/>
    </row>
    <row r="132" spans="1:6" ht="36" x14ac:dyDescent="0.2">
      <c r="A132" s="363">
        <f t="shared" si="2"/>
        <v>126</v>
      </c>
      <c r="B132" s="363">
        <f t="shared" si="3"/>
        <v>2005</v>
      </c>
      <c r="C132" s="447">
        <v>17</v>
      </c>
      <c r="D132" s="448" t="s">
        <v>12</v>
      </c>
      <c r="E132" s="24" t="s">
        <v>8571</v>
      </c>
      <c r="F132" s="292"/>
    </row>
    <row r="133" spans="1:6" ht="48" x14ac:dyDescent="0.2">
      <c r="A133" s="363">
        <f t="shared" si="2"/>
        <v>127</v>
      </c>
      <c r="B133" s="363">
        <f t="shared" si="3"/>
        <v>2022</v>
      </c>
      <c r="C133" s="447">
        <v>17</v>
      </c>
      <c r="D133" s="448" t="s">
        <v>12</v>
      </c>
      <c r="E133" s="24" t="s">
        <v>8572</v>
      </c>
      <c r="F133" s="292"/>
    </row>
    <row r="134" spans="1:6" ht="36" x14ac:dyDescent="0.2">
      <c r="A134" s="363">
        <f t="shared" si="2"/>
        <v>128</v>
      </c>
      <c r="B134" s="363">
        <f t="shared" si="3"/>
        <v>2039</v>
      </c>
      <c r="C134" s="447">
        <v>17</v>
      </c>
      <c r="D134" s="448" t="s">
        <v>12</v>
      </c>
      <c r="E134" s="446" t="s">
        <v>8573</v>
      </c>
      <c r="F134" s="292"/>
    </row>
    <row r="135" spans="1:6" ht="36" x14ac:dyDescent="0.2">
      <c r="A135" s="363">
        <f t="shared" si="2"/>
        <v>129</v>
      </c>
      <c r="B135" s="363">
        <f t="shared" si="3"/>
        <v>2056</v>
      </c>
      <c r="C135" s="447">
        <v>17</v>
      </c>
      <c r="D135" s="448" t="s">
        <v>12</v>
      </c>
      <c r="E135" s="446" t="s">
        <v>8574</v>
      </c>
      <c r="F135" s="292"/>
    </row>
    <row r="136" spans="1:6" ht="36" x14ac:dyDescent="0.2">
      <c r="A136" s="363">
        <f t="shared" ref="A136:A183" si="4">+A135+1</f>
        <v>130</v>
      </c>
      <c r="B136" s="363">
        <f t="shared" ref="B136:B183" si="5">C135+B135</f>
        <v>2073</v>
      </c>
      <c r="C136" s="447">
        <v>17</v>
      </c>
      <c r="D136" s="448" t="s">
        <v>12</v>
      </c>
      <c r="E136" s="446" t="s">
        <v>8575</v>
      </c>
      <c r="F136" s="292"/>
    </row>
    <row r="137" spans="1:6" ht="36" x14ac:dyDescent="0.2">
      <c r="A137" s="363">
        <f t="shared" si="4"/>
        <v>131</v>
      </c>
      <c r="B137" s="363">
        <f t="shared" si="5"/>
        <v>2090</v>
      </c>
      <c r="C137" s="447">
        <v>17</v>
      </c>
      <c r="D137" s="448" t="s">
        <v>12</v>
      </c>
      <c r="E137" s="446" t="s">
        <v>8576</v>
      </c>
      <c r="F137" s="292"/>
    </row>
    <row r="138" spans="1:6" ht="36" x14ac:dyDescent="0.2">
      <c r="A138" s="363">
        <f t="shared" si="4"/>
        <v>132</v>
      </c>
      <c r="B138" s="363">
        <f t="shared" si="5"/>
        <v>2107</v>
      </c>
      <c r="C138" s="447">
        <v>17</v>
      </c>
      <c r="D138" s="448" t="s">
        <v>12</v>
      </c>
      <c r="E138" s="446" t="s">
        <v>8577</v>
      </c>
      <c r="F138" s="292"/>
    </row>
    <row r="139" spans="1:6" ht="36" x14ac:dyDescent="0.2">
      <c r="A139" s="363">
        <f t="shared" si="4"/>
        <v>133</v>
      </c>
      <c r="B139" s="363">
        <f t="shared" si="5"/>
        <v>2124</v>
      </c>
      <c r="C139" s="447">
        <v>17</v>
      </c>
      <c r="D139" s="448" t="s">
        <v>12</v>
      </c>
      <c r="E139" s="446" t="s">
        <v>8578</v>
      </c>
      <c r="F139" s="292"/>
    </row>
    <row r="140" spans="1:6" ht="36" x14ac:dyDescent="0.2">
      <c r="A140" s="363">
        <f t="shared" si="4"/>
        <v>134</v>
      </c>
      <c r="B140" s="363">
        <f t="shared" si="5"/>
        <v>2141</v>
      </c>
      <c r="C140" s="447">
        <v>17</v>
      </c>
      <c r="D140" s="448" t="s">
        <v>12</v>
      </c>
      <c r="E140" s="446" t="s">
        <v>8579</v>
      </c>
      <c r="F140" s="292"/>
    </row>
    <row r="141" spans="1:6" ht="36" x14ac:dyDescent="0.2">
      <c r="A141" s="363">
        <f t="shared" si="4"/>
        <v>135</v>
      </c>
      <c r="B141" s="363">
        <f t="shared" si="5"/>
        <v>2158</v>
      </c>
      <c r="C141" s="447">
        <v>17</v>
      </c>
      <c r="D141" s="448" t="s">
        <v>12</v>
      </c>
      <c r="E141" s="446" t="s">
        <v>8580</v>
      </c>
      <c r="F141" s="292"/>
    </row>
    <row r="142" spans="1:6" ht="36" x14ac:dyDescent="0.2">
      <c r="A142" s="363">
        <f t="shared" si="4"/>
        <v>136</v>
      </c>
      <c r="B142" s="363">
        <f t="shared" si="5"/>
        <v>2175</v>
      </c>
      <c r="C142" s="447">
        <v>17</v>
      </c>
      <c r="D142" s="448" t="s">
        <v>12</v>
      </c>
      <c r="E142" s="446" t="s">
        <v>8581</v>
      </c>
      <c r="F142" s="292"/>
    </row>
    <row r="143" spans="1:6" ht="36" x14ac:dyDescent="0.2">
      <c r="A143" s="363">
        <f t="shared" si="4"/>
        <v>137</v>
      </c>
      <c r="B143" s="363">
        <f t="shared" si="5"/>
        <v>2192</v>
      </c>
      <c r="C143" s="447">
        <v>17</v>
      </c>
      <c r="D143" s="448" t="s">
        <v>12</v>
      </c>
      <c r="E143" s="446" t="s">
        <v>8582</v>
      </c>
      <c r="F143" s="292"/>
    </row>
    <row r="144" spans="1:6" ht="36" x14ac:dyDescent="0.2">
      <c r="A144" s="363">
        <f t="shared" si="4"/>
        <v>138</v>
      </c>
      <c r="B144" s="363">
        <f t="shared" si="5"/>
        <v>2209</v>
      </c>
      <c r="C144" s="447">
        <v>17</v>
      </c>
      <c r="D144" s="448" t="s">
        <v>12</v>
      </c>
      <c r="E144" s="446" t="s">
        <v>8583</v>
      </c>
      <c r="F144" s="292"/>
    </row>
    <row r="145" spans="1:6" ht="48" x14ac:dyDescent="0.2">
      <c r="A145" s="363">
        <f t="shared" si="4"/>
        <v>139</v>
      </c>
      <c r="B145" s="363">
        <f t="shared" si="5"/>
        <v>2226</v>
      </c>
      <c r="C145" s="447">
        <v>17</v>
      </c>
      <c r="D145" s="448" t="s">
        <v>12</v>
      </c>
      <c r="E145" s="446" t="s">
        <v>8584</v>
      </c>
      <c r="F145" s="292"/>
    </row>
    <row r="146" spans="1:6" ht="36" x14ac:dyDescent="0.2">
      <c r="A146" s="363">
        <f t="shared" si="4"/>
        <v>140</v>
      </c>
      <c r="B146" s="363">
        <f t="shared" si="5"/>
        <v>2243</v>
      </c>
      <c r="C146" s="447">
        <v>17</v>
      </c>
      <c r="D146" s="448" t="s">
        <v>12</v>
      </c>
      <c r="E146" s="445" t="s">
        <v>11022</v>
      </c>
      <c r="F146" s="292"/>
    </row>
    <row r="147" spans="1:6" ht="36" x14ac:dyDescent="0.2">
      <c r="A147" s="363">
        <f t="shared" si="4"/>
        <v>141</v>
      </c>
      <c r="B147" s="363">
        <f t="shared" si="5"/>
        <v>2260</v>
      </c>
      <c r="C147" s="447">
        <v>17</v>
      </c>
      <c r="D147" s="448" t="s">
        <v>12</v>
      </c>
      <c r="E147" s="445" t="s">
        <v>11023</v>
      </c>
      <c r="F147" s="292"/>
    </row>
    <row r="148" spans="1:6" ht="36" x14ac:dyDescent="0.2">
      <c r="A148" s="363">
        <f t="shared" si="4"/>
        <v>142</v>
      </c>
      <c r="B148" s="363">
        <f t="shared" si="5"/>
        <v>2277</v>
      </c>
      <c r="C148" s="447">
        <v>17</v>
      </c>
      <c r="D148" s="448" t="s">
        <v>12</v>
      </c>
      <c r="E148" s="445" t="s">
        <v>11024</v>
      </c>
      <c r="F148" s="292"/>
    </row>
    <row r="149" spans="1:6" ht="36" x14ac:dyDescent="0.2">
      <c r="A149" s="363">
        <f t="shared" si="4"/>
        <v>143</v>
      </c>
      <c r="B149" s="363">
        <f t="shared" si="5"/>
        <v>2294</v>
      </c>
      <c r="C149" s="447">
        <v>17</v>
      </c>
      <c r="D149" s="448" t="s">
        <v>12</v>
      </c>
      <c r="E149" s="445" t="s">
        <v>11025</v>
      </c>
      <c r="F149" s="292"/>
    </row>
    <row r="150" spans="1:6" ht="36" x14ac:dyDescent="0.2">
      <c r="A150" s="363">
        <f t="shared" si="4"/>
        <v>144</v>
      </c>
      <c r="B150" s="363">
        <f t="shared" si="5"/>
        <v>2311</v>
      </c>
      <c r="C150" s="447">
        <v>17</v>
      </c>
      <c r="D150" s="448" t="s">
        <v>12</v>
      </c>
      <c r="E150" s="445" t="s">
        <v>11026</v>
      </c>
      <c r="F150" s="292"/>
    </row>
    <row r="151" spans="1:6" ht="36" x14ac:dyDescent="0.2">
      <c r="A151" s="363">
        <f t="shared" si="4"/>
        <v>145</v>
      </c>
      <c r="B151" s="363">
        <f t="shared" si="5"/>
        <v>2328</v>
      </c>
      <c r="C151" s="447">
        <v>17</v>
      </c>
      <c r="D151" s="448" t="s">
        <v>12</v>
      </c>
      <c r="E151" s="445" t="s">
        <v>11027</v>
      </c>
      <c r="F151" s="292"/>
    </row>
    <row r="152" spans="1:6" ht="36" x14ac:dyDescent="0.2">
      <c r="A152" s="363">
        <f t="shared" si="4"/>
        <v>146</v>
      </c>
      <c r="B152" s="363">
        <f t="shared" si="5"/>
        <v>2345</v>
      </c>
      <c r="C152" s="447">
        <v>17</v>
      </c>
      <c r="D152" s="448" t="s">
        <v>12</v>
      </c>
      <c r="E152" s="445" t="s">
        <v>11028</v>
      </c>
      <c r="F152" s="292"/>
    </row>
    <row r="153" spans="1:6" ht="36" x14ac:dyDescent="0.2">
      <c r="A153" s="363">
        <f t="shared" si="4"/>
        <v>147</v>
      </c>
      <c r="B153" s="363">
        <f t="shared" si="5"/>
        <v>2362</v>
      </c>
      <c r="C153" s="447">
        <v>17</v>
      </c>
      <c r="D153" s="448" t="s">
        <v>12</v>
      </c>
      <c r="E153" s="445" t="s">
        <v>11029</v>
      </c>
      <c r="F153" s="292"/>
    </row>
    <row r="154" spans="1:6" ht="36" x14ac:dyDescent="0.2">
      <c r="A154" s="363">
        <f t="shared" si="4"/>
        <v>148</v>
      </c>
      <c r="B154" s="363">
        <f t="shared" si="5"/>
        <v>2379</v>
      </c>
      <c r="C154" s="447">
        <v>17</v>
      </c>
      <c r="D154" s="448" t="s">
        <v>12</v>
      </c>
      <c r="E154" s="445" t="s">
        <v>11030</v>
      </c>
      <c r="F154" s="292"/>
    </row>
    <row r="155" spans="1:6" ht="36" x14ac:dyDescent="0.2">
      <c r="A155" s="363">
        <f t="shared" si="4"/>
        <v>149</v>
      </c>
      <c r="B155" s="363">
        <f t="shared" si="5"/>
        <v>2396</v>
      </c>
      <c r="C155" s="447">
        <v>17</v>
      </c>
      <c r="D155" s="448" t="s">
        <v>12</v>
      </c>
      <c r="E155" s="445" t="s">
        <v>11031</v>
      </c>
      <c r="F155" s="292"/>
    </row>
    <row r="156" spans="1:6" ht="36" x14ac:dyDescent="0.2">
      <c r="A156" s="363">
        <f t="shared" si="4"/>
        <v>150</v>
      </c>
      <c r="B156" s="363">
        <f t="shared" si="5"/>
        <v>2413</v>
      </c>
      <c r="C156" s="447">
        <v>17</v>
      </c>
      <c r="D156" s="448" t="s">
        <v>12</v>
      </c>
      <c r="E156" s="445" t="s">
        <v>11032</v>
      </c>
      <c r="F156" s="292"/>
    </row>
    <row r="157" spans="1:6" ht="48" x14ac:dyDescent="0.2">
      <c r="A157" s="363">
        <f t="shared" si="4"/>
        <v>151</v>
      </c>
      <c r="B157" s="363">
        <f t="shared" si="5"/>
        <v>2430</v>
      </c>
      <c r="C157" s="447">
        <v>17</v>
      </c>
      <c r="D157" s="448" t="s">
        <v>12</v>
      </c>
      <c r="E157" s="445" t="s">
        <v>11033</v>
      </c>
      <c r="F157" s="292"/>
    </row>
    <row r="158" spans="1:6" ht="36" x14ac:dyDescent="0.2">
      <c r="A158" s="363">
        <f t="shared" si="4"/>
        <v>152</v>
      </c>
      <c r="B158" s="363">
        <f t="shared" si="5"/>
        <v>2447</v>
      </c>
      <c r="C158" s="430">
        <v>17</v>
      </c>
      <c r="D158" s="444" t="s">
        <v>12</v>
      </c>
      <c r="E158" s="361" t="s">
        <v>14712</v>
      </c>
      <c r="F158" s="462"/>
    </row>
    <row r="159" spans="1:6" ht="36" x14ac:dyDescent="0.2">
      <c r="A159" s="363">
        <f t="shared" si="4"/>
        <v>153</v>
      </c>
      <c r="B159" s="363">
        <f t="shared" si="5"/>
        <v>2464</v>
      </c>
      <c r="C159" s="430">
        <v>17</v>
      </c>
      <c r="D159" s="444" t="s">
        <v>12</v>
      </c>
      <c r="E159" s="361" t="s">
        <v>14713</v>
      </c>
      <c r="F159" s="462"/>
    </row>
    <row r="160" spans="1:6" ht="36" x14ac:dyDescent="0.2">
      <c r="A160" s="363">
        <f t="shared" si="4"/>
        <v>154</v>
      </c>
      <c r="B160" s="363">
        <f t="shared" si="5"/>
        <v>2481</v>
      </c>
      <c r="C160" s="430">
        <v>17</v>
      </c>
      <c r="D160" s="444" t="s">
        <v>12</v>
      </c>
      <c r="E160" s="361" t="s">
        <v>14714</v>
      </c>
      <c r="F160" s="462"/>
    </row>
    <row r="161" spans="1:6" ht="36" x14ac:dyDescent="0.2">
      <c r="A161" s="363">
        <f t="shared" si="4"/>
        <v>155</v>
      </c>
      <c r="B161" s="363">
        <f t="shared" si="5"/>
        <v>2498</v>
      </c>
      <c r="C161" s="430">
        <v>17</v>
      </c>
      <c r="D161" s="444" t="s">
        <v>12</v>
      </c>
      <c r="E161" s="361" t="s">
        <v>14715</v>
      </c>
      <c r="F161" s="462"/>
    </row>
    <row r="162" spans="1:6" ht="36" x14ac:dyDescent="0.2">
      <c r="A162" s="363">
        <f t="shared" si="4"/>
        <v>156</v>
      </c>
      <c r="B162" s="363">
        <f t="shared" si="5"/>
        <v>2515</v>
      </c>
      <c r="C162" s="430">
        <v>17</v>
      </c>
      <c r="D162" s="444" t="s">
        <v>12</v>
      </c>
      <c r="E162" s="361" t="s">
        <v>14716</v>
      </c>
      <c r="F162" s="462"/>
    </row>
    <row r="163" spans="1:6" ht="36" x14ac:dyDescent="0.2">
      <c r="A163" s="363">
        <f t="shared" si="4"/>
        <v>157</v>
      </c>
      <c r="B163" s="363">
        <f t="shared" si="5"/>
        <v>2532</v>
      </c>
      <c r="C163" s="430">
        <v>17</v>
      </c>
      <c r="D163" s="444" t="s">
        <v>12</v>
      </c>
      <c r="E163" s="361" t="s">
        <v>14717</v>
      </c>
      <c r="F163" s="462"/>
    </row>
    <row r="164" spans="1:6" ht="36" x14ac:dyDescent="0.2">
      <c r="A164" s="363">
        <f t="shared" si="4"/>
        <v>158</v>
      </c>
      <c r="B164" s="363">
        <f t="shared" si="5"/>
        <v>2549</v>
      </c>
      <c r="C164" s="430">
        <v>17</v>
      </c>
      <c r="D164" s="444" t="s">
        <v>12</v>
      </c>
      <c r="E164" s="361" t="s">
        <v>14718</v>
      </c>
      <c r="F164" s="462"/>
    </row>
    <row r="165" spans="1:6" ht="36" x14ac:dyDescent="0.2">
      <c r="A165" s="363">
        <f t="shared" si="4"/>
        <v>159</v>
      </c>
      <c r="B165" s="363">
        <f t="shared" si="5"/>
        <v>2566</v>
      </c>
      <c r="C165" s="430">
        <v>17</v>
      </c>
      <c r="D165" s="444" t="s">
        <v>12</v>
      </c>
      <c r="E165" s="361" t="s">
        <v>14719</v>
      </c>
      <c r="F165" s="462"/>
    </row>
    <row r="166" spans="1:6" ht="36" x14ac:dyDescent="0.2">
      <c r="A166" s="363">
        <f t="shared" si="4"/>
        <v>160</v>
      </c>
      <c r="B166" s="363">
        <f t="shared" si="5"/>
        <v>2583</v>
      </c>
      <c r="C166" s="430">
        <v>17</v>
      </c>
      <c r="D166" s="444" t="s">
        <v>12</v>
      </c>
      <c r="E166" s="361" t="s">
        <v>14720</v>
      </c>
      <c r="F166" s="462"/>
    </row>
    <row r="167" spans="1:6" ht="36" x14ac:dyDescent="0.2">
      <c r="A167" s="363">
        <f t="shared" si="4"/>
        <v>161</v>
      </c>
      <c r="B167" s="363">
        <f t="shared" si="5"/>
        <v>2600</v>
      </c>
      <c r="C167" s="430">
        <v>17</v>
      </c>
      <c r="D167" s="444" t="s">
        <v>12</v>
      </c>
      <c r="E167" s="361" t="s">
        <v>14721</v>
      </c>
      <c r="F167" s="462"/>
    </row>
    <row r="168" spans="1:6" ht="36" x14ac:dyDescent="0.2">
      <c r="A168" s="363">
        <f t="shared" si="4"/>
        <v>162</v>
      </c>
      <c r="B168" s="363">
        <f t="shared" si="5"/>
        <v>2617</v>
      </c>
      <c r="C168" s="430">
        <v>17</v>
      </c>
      <c r="D168" s="444" t="s">
        <v>12</v>
      </c>
      <c r="E168" s="361" t="s">
        <v>14722</v>
      </c>
      <c r="F168" s="462"/>
    </row>
    <row r="169" spans="1:6" ht="48" x14ac:dyDescent="0.2">
      <c r="A169" s="363">
        <f t="shared" si="4"/>
        <v>163</v>
      </c>
      <c r="B169" s="363">
        <f t="shared" si="5"/>
        <v>2634</v>
      </c>
      <c r="C169" s="430">
        <v>17</v>
      </c>
      <c r="D169" s="444" t="s">
        <v>12</v>
      </c>
      <c r="E169" s="361" t="s">
        <v>14723</v>
      </c>
      <c r="F169" s="462"/>
    </row>
    <row r="170" spans="1:6" ht="36" x14ac:dyDescent="0.2">
      <c r="A170" s="363">
        <f t="shared" si="4"/>
        <v>164</v>
      </c>
      <c r="B170" s="363">
        <f t="shared" si="5"/>
        <v>2651</v>
      </c>
      <c r="C170" s="363">
        <v>17</v>
      </c>
      <c r="D170" s="360" t="s">
        <v>12</v>
      </c>
      <c r="E170" s="362" t="s">
        <v>13284</v>
      </c>
      <c r="F170" s="400"/>
    </row>
    <row r="171" spans="1:6" ht="36" x14ac:dyDescent="0.2">
      <c r="A171" s="363">
        <f t="shared" si="4"/>
        <v>165</v>
      </c>
      <c r="B171" s="363">
        <f t="shared" si="5"/>
        <v>2668</v>
      </c>
      <c r="C171" s="363">
        <v>17</v>
      </c>
      <c r="D171" s="360" t="s">
        <v>12</v>
      </c>
      <c r="E171" s="362" t="s">
        <v>13285</v>
      </c>
      <c r="F171" s="400"/>
    </row>
    <row r="172" spans="1:6" ht="36" x14ac:dyDescent="0.2">
      <c r="A172" s="363">
        <f t="shared" si="4"/>
        <v>166</v>
      </c>
      <c r="B172" s="363">
        <f t="shared" si="5"/>
        <v>2685</v>
      </c>
      <c r="C172" s="363">
        <v>17</v>
      </c>
      <c r="D172" s="360" t="s">
        <v>12</v>
      </c>
      <c r="E172" s="362" t="s">
        <v>13286</v>
      </c>
      <c r="F172" s="400"/>
    </row>
    <row r="173" spans="1:6" ht="36" x14ac:dyDescent="0.2">
      <c r="A173" s="363">
        <f t="shared" si="4"/>
        <v>167</v>
      </c>
      <c r="B173" s="363">
        <f t="shared" si="5"/>
        <v>2702</v>
      </c>
      <c r="C173" s="363">
        <v>17</v>
      </c>
      <c r="D173" s="360" t="s">
        <v>12</v>
      </c>
      <c r="E173" s="362" t="s">
        <v>13287</v>
      </c>
      <c r="F173" s="400"/>
    </row>
    <row r="174" spans="1:6" s="15" customFormat="1" ht="20.25" customHeight="1" x14ac:dyDescent="0.2">
      <c r="A174" s="363">
        <f t="shared" si="4"/>
        <v>168</v>
      </c>
      <c r="B174" s="363">
        <f t="shared" si="5"/>
        <v>2719</v>
      </c>
      <c r="C174" s="363">
        <v>17</v>
      </c>
      <c r="D174" s="360" t="s">
        <v>12</v>
      </c>
      <c r="E174" s="362" t="s">
        <v>13288</v>
      </c>
      <c r="F174" s="400"/>
    </row>
    <row r="175" spans="1:6" ht="36" x14ac:dyDescent="0.2">
      <c r="A175" s="363">
        <f t="shared" si="4"/>
        <v>169</v>
      </c>
      <c r="B175" s="363">
        <f t="shared" si="5"/>
        <v>2736</v>
      </c>
      <c r="C175" s="363">
        <v>17</v>
      </c>
      <c r="D175" s="360" t="s">
        <v>12</v>
      </c>
      <c r="E175" s="362" t="s">
        <v>13289</v>
      </c>
      <c r="F175" s="400"/>
    </row>
    <row r="176" spans="1:6" ht="36" x14ac:dyDescent="0.2">
      <c r="A176" s="363">
        <f t="shared" si="4"/>
        <v>170</v>
      </c>
      <c r="B176" s="363">
        <f t="shared" si="5"/>
        <v>2753</v>
      </c>
      <c r="C176" s="363">
        <v>17</v>
      </c>
      <c r="D176" s="360" t="s">
        <v>12</v>
      </c>
      <c r="E176" s="362" t="s">
        <v>13290</v>
      </c>
      <c r="F176" s="400"/>
    </row>
    <row r="177" spans="1:6" ht="36" x14ac:dyDescent="0.2">
      <c r="A177" s="363">
        <f t="shared" si="4"/>
        <v>171</v>
      </c>
      <c r="B177" s="363">
        <f t="shared" si="5"/>
        <v>2770</v>
      </c>
      <c r="C177" s="363">
        <v>17</v>
      </c>
      <c r="D177" s="360" t="s">
        <v>12</v>
      </c>
      <c r="E177" s="362" t="s">
        <v>13291</v>
      </c>
      <c r="F177" s="400"/>
    </row>
    <row r="178" spans="1:6" ht="36" x14ac:dyDescent="0.2">
      <c r="A178" s="363">
        <f t="shared" si="4"/>
        <v>172</v>
      </c>
      <c r="B178" s="363">
        <f t="shared" si="5"/>
        <v>2787</v>
      </c>
      <c r="C178" s="363">
        <v>17</v>
      </c>
      <c r="D178" s="360" t="s">
        <v>12</v>
      </c>
      <c r="E178" s="362" t="s">
        <v>13292</v>
      </c>
      <c r="F178" s="400"/>
    </row>
    <row r="179" spans="1:6" ht="36" x14ac:dyDescent="0.2">
      <c r="A179" s="363">
        <f t="shared" si="4"/>
        <v>173</v>
      </c>
      <c r="B179" s="363">
        <f t="shared" si="5"/>
        <v>2804</v>
      </c>
      <c r="C179" s="363">
        <v>17</v>
      </c>
      <c r="D179" s="360" t="s">
        <v>12</v>
      </c>
      <c r="E179" s="362" t="s">
        <v>13293</v>
      </c>
      <c r="F179" s="400"/>
    </row>
    <row r="180" spans="1:6" ht="36" x14ac:dyDescent="0.2">
      <c r="A180" s="363">
        <f t="shared" si="4"/>
        <v>174</v>
      </c>
      <c r="B180" s="363">
        <f t="shared" si="5"/>
        <v>2821</v>
      </c>
      <c r="C180" s="363">
        <v>17</v>
      </c>
      <c r="D180" s="360" t="s">
        <v>12</v>
      </c>
      <c r="E180" s="362" t="s">
        <v>13294</v>
      </c>
      <c r="F180" s="400"/>
    </row>
    <row r="181" spans="1:6" ht="48" x14ac:dyDescent="0.2">
      <c r="A181" s="363">
        <f t="shared" si="4"/>
        <v>175</v>
      </c>
      <c r="B181" s="363">
        <f t="shared" si="5"/>
        <v>2838</v>
      </c>
      <c r="C181" s="363">
        <v>17</v>
      </c>
      <c r="D181" s="360" t="s">
        <v>12</v>
      </c>
      <c r="E181" s="362" t="s">
        <v>13295</v>
      </c>
      <c r="F181" s="400"/>
    </row>
    <row r="182" spans="1:6" x14ac:dyDescent="0.2">
      <c r="A182" s="363">
        <f t="shared" si="4"/>
        <v>176</v>
      </c>
      <c r="B182" s="363">
        <f t="shared" si="5"/>
        <v>2855</v>
      </c>
      <c r="C182" s="447">
        <v>150</v>
      </c>
      <c r="D182" s="524" t="s">
        <v>9</v>
      </c>
      <c r="E182" s="24" t="s">
        <v>50</v>
      </c>
      <c r="F182" s="292" t="s">
        <v>25</v>
      </c>
    </row>
    <row r="183" spans="1:6" ht="12.75" thickBot="1" x14ac:dyDescent="0.25">
      <c r="A183" s="363">
        <f t="shared" si="4"/>
        <v>177</v>
      </c>
      <c r="B183" s="363">
        <f t="shared" si="5"/>
        <v>3005</v>
      </c>
      <c r="C183" s="502">
        <v>12</v>
      </c>
      <c r="D183" s="491" t="s">
        <v>9</v>
      </c>
      <c r="E183" s="545" t="s">
        <v>323</v>
      </c>
      <c r="F183" s="474" t="s">
        <v>8585</v>
      </c>
    </row>
    <row r="184" spans="1:6" ht="12.75" thickTop="1" x14ac:dyDescent="0.2">
      <c r="A184" s="262" t="s">
        <v>54</v>
      </c>
      <c r="B184" s="262"/>
      <c r="C184" s="546">
        <f>SUM(C7:C183)</f>
        <v>3016</v>
      </c>
      <c r="D184" s="119"/>
      <c r="E184" s="527"/>
    </row>
  </sheetData>
  <mergeCells count="4">
    <mergeCell ref="A3:B3"/>
    <mergeCell ref="C3:F3"/>
    <mergeCell ref="A4:B4"/>
    <mergeCell ref="C4:F5"/>
  </mergeCells>
  <conditionalFormatting sqref="A3:F3">
    <cfRule type="containsText" dxfId="68"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1" manualBreakCount="1">
    <brk id="352"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EFF6237-189B-4A2C-81EF-E8359ADF835D}">
            <xm:f>NOT(ISERROR(SEARCH($C$3,A3)))</xm:f>
            <xm:f>$C$3</xm:f>
            <x14:dxf>
              <font>
                <color rgb="FFFFFF00"/>
              </font>
            </x14:dxf>
          </x14:cfRule>
          <xm:sqref>A3:F3</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F164"/>
  <sheetViews>
    <sheetView topLeftCell="A146" zoomScaleNormal="100" workbookViewId="0">
      <selection activeCell="D141" sqref="D141:D142"/>
    </sheetView>
  </sheetViews>
  <sheetFormatPr baseColWidth="10" defaultRowHeight="12" x14ac:dyDescent="0.2"/>
  <cols>
    <col min="1" max="2" width="8.5703125" customWidth="1"/>
    <col min="3" max="3" width="7.85546875" customWidth="1"/>
    <col min="4" max="4" width="10.5703125" customWidth="1"/>
    <col min="5" max="5" width="102.85546875" customWidth="1"/>
    <col min="6" max="6" width="12.4257812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6298</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8004</v>
      </c>
    </row>
    <row r="10" spans="1:6" x14ac:dyDescent="0.2">
      <c r="A10" s="430">
        <f t="shared" si="0"/>
        <v>4</v>
      </c>
      <c r="B10" s="430">
        <f t="shared" ref="B10:B73" si="1">C9+B9</f>
        <v>8</v>
      </c>
      <c r="C10" s="430">
        <v>1</v>
      </c>
      <c r="D10" s="444" t="s">
        <v>9</v>
      </c>
      <c r="E10" s="445" t="s">
        <v>16</v>
      </c>
      <c r="F10" s="10" t="s">
        <v>220</v>
      </c>
    </row>
    <row r="11" spans="1:6" x14ac:dyDescent="0.2">
      <c r="A11" s="430">
        <f t="shared" si="0"/>
        <v>5</v>
      </c>
      <c r="B11" s="430">
        <f t="shared" si="1"/>
        <v>9</v>
      </c>
      <c r="C11" s="430">
        <v>2</v>
      </c>
      <c r="D11" s="444" t="s">
        <v>12</v>
      </c>
      <c r="E11" s="445" t="s">
        <v>17</v>
      </c>
      <c r="F11" s="10" t="s">
        <v>15</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284</v>
      </c>
      <c r="F13" s="9"/>
    </row>
    <row r="14" spans="1:6" x14ac:dyDescent="0.2">
      <c r="A14" s="430">
        <f t="shared" si="0"/>
        <v>8</v>
      </c>
      <c r="B14" s="430">
        <f t="shared" si="1"/>
        <v>13</v>
      </c>
      <c r="C14" s="447">
        <v>3</v>
      </c>
      <c r="D14" s="448" t="s">
        <v>12</v>
      </c>
      <c r="E14" s="446" t="s">
        <v>23</v>
      </c>
      <c r="F14" s="292"/>
    </row>
    <row r="15" spans="1:6" ht="37.5" customHeight="1" x14ac:dyDescent="0.2">
      <c r="A15" s="363">
        <f t="shared" si="0"/>
        <v>9</v>
      </c>
      <c r="B15" s="363">
        <f t="shared" si="1"/>
        <v>16</v>
      </c>
      <c r="C15" s="430">
        <v>17</v>
      </c>
      <c r="D15" s="448" t="s">
        <v>12</v>
      </c>
      <c r="E15" s="361" t="s">
        <v>14724</v>
      </c>
      <c r="F15" s="292"/>
    </row>
    <row r="16" spans="1:6" ht="36" x14ac:dyDescent="0.2">
      <c r="A16" s="363">
        <f t="shared" si="0"/>
        <v>10</v>
      </c>
      <c r="B16" s="363">
        <f t="shared" si="1"/>
        <v>33</v>
      </c>
      <c r="C16" s="430">
        <v>17</v>
      </c>
      <c r="D16" s="448" t="s">
        <v>12</v>
      </c>
      <c r="E16" s="361" t="s">
        <v>14725</v>
      </c>
      <c r="F16" s="292"/>
    </row>
    <row r="17" spans="1:6" ht="36" x14ac:dyDescent="0.2">
      <c r="A17" s="363">
        <f t="shared" si="0"/>
        <v>11</v>
      </c>
      <c r="B17" s="363">
        <f t="shared" si="1"/>
        <v>50</v>
      </c>
      <c r="C17" s="430">
        <v>17</v>
      </c>
      <c r="D17" s="448" t="s">
        <v>12</v>
      </c>
      <c r="E17" s="361" t="s">
        <v>14726</v>
      </c>
      <c r="F17" s="292"/>
    </row>
    <row r="18" spans="1:6" ht="36" x14ac:dyDescent="0.2">
      <c r="A18" s="363">
        <f t="shared" si="0"/>
        <v>12</v>
      </c>
      <c r="B18" s="363">
        <f>C17+B17</f>
        <v>67</v>
      </c>
      <c r="C18" s="430">
        <v>17</v>
      </c>
      <c r="D18" s="448" t="s">
        <v>12</v>
      </c>
      <c r="E18" s="361" t="s">
        <v>14727</v>
      </c>
      <c r="F18" s="292"/>
    </row>
    <row r="19" spans="1:6" ht="36" x14ac:dyDescent="0.2">
      <c r="A19" s="363">
        <f t="shared" si="0"/>
        <v>13</v>
      </c>
      <c r="B19" s="363">
        <f>C18+B18</f>
        <v>84</v>
      </c>
      <c r="C19" s="447">
        <v>17</v>
      </c>
      <c r="D19" s="448" t="s">
        <v>12</v>
      </c>
      <c r="E19" s="361" t="s">
        <v>14728</v>
      </c>
      <c r="F19" s="292"/>
    </row>
    <row r="20" spans="1:6" ht="36" x14ac:dyDescent="0.2">
      <c r="A20" s="363">
        <f t="shared" si="0"/>
        <v>14</v>
      </c>
      <c r="B20" s="363">
        <f>C19+B19</f>
        <v>101</v>
      </c>
      <c r="C20" s="447">
        <v>17</v>
      </c>
      <c r="D20" s="448" t="s">
        <v>12</v>
      </c>
      <c r="E20" s="361" t="s">
        <v>14729</v>
      </c>
      <c r="F20" s="292"/>
    </row>
    <row r="21" spans="1:6" s="15" customFormat="1" ht="36" x14ac:dyDescent="0.2">
      <c r="A21" s="363">
        <f t="shared" si="0"/>
        <v>15</v>
      </c>
      <c r="B21" s="363">
        <f>C20+B20</f>
        <v>118</v>
      </c>
      <c r="C21" s="447">
        <v>17</v>
      </c>
      <c r="D21" s="448" t="s">
        <v>12</v>
      </c>
      <c r="E21" s="361" t="s">
        <v>14730</v>
      </c>
      <c r="F21" s="9"/>
    </row>
    <row r="22" spans="1:6" s="15" customFormat="1" ht="36" customHeight="1" x14ac:dyDescent="0.2">
      <c r="A22" s="363">
        <f t="shared" si="0"/>
        <v>16</v>
      </c>
      <c r="B22" s="363">
        <f>C21+B21</f>
        <v>135</v>
      </c>
      <c r="C22" s="447">
        <v>17</v>
      </c>
      <c r="D22" s="448" t="s">
        <v>12</v>
      </c>
      <c r="E22" s="361" t="s">
        <v>14731</v>
      </c>
      <c r="F22" s="467"/>
    </row>
    <row r="23" spans="1:6" s="15" customFormat="1" ht="38.450000000000003" customHeight="1" x14ac:dyDescent="0.2">
      <c r="A23" s="363">
        <f t="shared" si="0"/>
        <v>17</v>
      </c>
      <c r="B23" s="363">
        <f t="shared" ref="B23:B29" si="2">C26+B22</f>
        <v>152</v>
      </c>
      <c r="C23" s="447">
        <v>17</v>
      </c>
      <c r="D23" s="448" t="s">
        <v>12</v>
      </c>
      <c r="E23" s="361" t="s">
        <v>14732</v>
      </c>
      <c r="F23" s="437"/>
    </row>
    <row r="24" spans="1:6" s="15" customFormat="1" ht="37.5" customHeight="1" x14ac:dyDescent="0.2">
      <c r="A24" s="363">
        <f t="shared" si="0"/>
        <v>18</v>
      </c>
      <c r="B24" s="363">
        <f t="shared" si="2"/>
        <v>169</v>
      </c>
      <c r="C24" s="447">
        <v>17</v>
      </c>
      <c r="D24" s="448" t="s">
        <v>12</v>
      </c>
      <c r="E24" s="361" t="s">
        <v>14733</v>
      </c>
      <c r="F24" s="437"/>
    </row>
    <row r="25" spans="1:6" ht="36" x14ac:dyDescent="0.2">
      <c r="A25" s="363">
        <f t="shared" si="0"/>
        <v>19</v>
      </c>
      <c r="B25" s="363">
        <f t="shared" si="2"/>
        <v>186</v>
      </c>
      <c r="C25" s="447">
        <v>17</v>
      </c>
      <c r="D25" s="448" t="s">
        <v>12</v>
      </c>
      <c r="E25" s="361" t="s">
        <v>14734</v>
      </c>
      <c r="F25" s="547"/>
    </row>
    <row r="26" spans="1:6" ht="36" x14ac:dyDescent="0.2">
      <c r="A26" s="363">
        <f t="shared" si="0"/>
        <v>20</v>
      </c>
      <c r="B26" s="363">
        <f t="shared" si="2"/>
        <v>203</v>
      </c>
      <c r="C26" s="447">
        <v>17</v>
      </c>
      <c r="D26" s="448" t="s">
        <v>12</v>
      </c>
      <c r="E26" s="361" t="s">
        <v>14735</v>
      </c>
      <c r="F26" s="547"/>
    </row>
    <row r="27" spans="1:6" ht="24" x14ac:dyDescent="0.2">
      <c r="A27" s="363">
        <f t="shared" si="0"/>
        <v>21</v>
      </c>
      <c r="B27" s="363">
        <f t="shared" si="2"/>
        <v>220</v>
      </c>
      <c r="C27" s="447">
        <v>17</v>
      </c>
      <c r="D27" s="448" t="s">
        <v>12</v>
      </c>
      <c r="E27" s="386" t="s">
        <v>14736</v>
      </c>
      <c r="F27" s="549"/>
    </row>
    <row r="28" spans="1:6" ht="24" x14ac:dyDescent="0.2">
      <c r="A28" s="363">
        <f t="shared" si="0"/>
        <v>22</v>
      </c>
      <c r="B28" s="363">
        <f t="shared" si="2"/>
        <v>237</v>
      </c>
      <c r="C28" s="447">
        <v>17</v>
      </c>
      <c r="D28" s="448" t="s">
        <v>12</v>
      </c>
      <c r="E28" s="386" t="s">
        <v>14737</v>
      </c>
      <c r="F28" s="549"/>
    </row>
    <row r="29" spans="1:6" ht="24" x14ac:dyDescent="0.2">
      <c r="A29" s="363">
        <f t="shared" si="0"/>
        <v>23</v>
      </c>
      <c r="B29" s="363">
        <f t="shared" si="2"/>
        <v>254</v>
      </c>
      <c r="C29" s="447">
        <v>17</v>
      </c>
      <c r="D29" s="448" t="s">
        <v>12</v>
      </c>
      <c r="E29" s="386" t="s">
        <v>14738</v>
      </c>
      <c r="F29" s="547"/>
    </row>
    <row r="30" spans="1:6" ht="36" x14ac:dyDescent="0.2">
      <c r="A30" s="363">
        <f t="shared" si="0"/>
        <v>24</v>
      </c>
      <c r="B30" s="363">
        <f>C29+B29</f>
        <v>271</v>
      </c>
      <c r="C30" s="447">
        <v>17</v>
      </c>
      <c r="D30" s="448" t="s">
        <v>12</v>
      </c>
      <c r="E30" s="361" t="s">
        <v>14739</v>
      </c>
      <c r="F30" s="547"/>
    </row>
    <row r="31" spans="1:6" ht="36" x14ac:dyDescent="0.2">
      <c r="A31" s="363">
        <f t="shared" si="0"/>
        <v>25</v>
      </c>
      <c r="B31" s="363">
        <f>C30+B30</f>
        <v>288</v>
      </c>
      <c r="C31" s="447">
        <v>17</v>
      </c>
      <c r="D31" s="448" t="s">
        <v>12</v>
      </c>
      <c r="E31" s="361" t="s">
        <v>14740</v>
      </c>
      <c r="F31" s="547"/>
    </row>
    <row r="32" spans="1:6" ht="36" x14ac:dyDescent="0.2">
      <c r="A32" s="363">
        <f t="shared" si="0"/>
        <v>26</v>
      </c>
      <c r="B32" s="363">
        <f>C31+B31</f>
        <v>305</v>
      </c>
      <c r="C32" s="447">
        <v>17</v>
      </c>
      <c r="D32" s="448" t="s">
        <v>12</v>
      </c>
      <c r="E32" s="361" t="s">
        <v>14741</v>
      </c>
      <c r="F32" s="547"/>
    </row>
    <row r="33" spans="1:6" ht="36" x14ac:dyDescent="0.2">
      <c r="A33" s="363">
        <f t="shared" si="0"/>
        <v>27</v>
      </c>
      <c r="B33" s="363">
        <f t="shared" ref="B33:B35" si="3">C32+B32</f>
        <v>322</v>
      </c>
      <c r="C33" s="430">
        <v>17</v>
      </c>
      <c r="D33" s="444" t="s">
        <v>12</v>
      </c>
      <c r="E33" s="386" t="s">
        <v>14742</v>
      </c>
      <c r="F33" s="547"/>
    </row>
    <row r="34" spans="1:6" ht="36" x14ac:dyDescent="0.2">
      <c r="A34" s="363">
        <f t="shared" si="0"/>
        <v>28</v>
      </c>
      <c r="B34" s="363">
        <f t="shared" si="3"/>
        <v>339</v>
      </c>
      <c r="C34" s="430">
        <v>17</v>
      </c>
      <c r="D34" s="444" t="s">
        <v>12</v>
      </c>
      <c r="E34" s="386" t="s">
        <v>14743</v>
      </c>
      <c r="F34" s="549"/>
    </row>
    <row r="35" spans="1:6" ht="36" x14ac:dyDescent="0.2">
      <c r="A35" s="363">
        <f t="shared" si="0"/>
        <v>29</v>
      </c>
      <c r="B35" s="363">
        <f t="shared" si="3"/>
        <v>356</v>
      </c>
      <c r="C35" s="430">
        <v>17</v>
      </c>
      <c r="D35" s="444" t="s">
        <v>12</v>
      </c>
      <c r="E35" s="386" t="s">
        <v>14744</v>
      </c>
      <c r="F35" s="549"/>
    </row>
    <row r="36" spans="1:6" ht="36" x14ac:dyDescent="0.2">
      <c r="A36" s="363">
        <f t="shared" si="0"/>
        <v>30</v>
      </c>
      <c r="B36" s="363">
        <f t="shared" si="1"/>
        <v>373</v>
      </c>
      <c r="C36" s="430">
        <v>17</v>
      </c>
      <c r="D36" s="444" t="s">
        <v>12</v>
      </c>
      <c r="E36" s="361" t="s">
        <v>14745</v>
      </c>
      <c r="F36" s="549"/>
    </row>
    <row r="37" spans="1:6" ht="36" x14ac:dyDescent="0.2">
      <c r="A37" s="363">
        <f t="shared" si="0"/>
        <v>31</v>
      </c>
      <c r="B37" s="363">
        <f t="shared" si="1"/>
        <v>390</v>
      </c>
      <c r="C37" s="430">
        <v>17</v>
      </c>
      <c r="D37" s="444" t="s">
        <v>12</v>
      </c>
      <c r="E37" s="361" t="s">
        <v>14746</v>
      </c>
      <c r="F37" s="549"/>
    </row>
    <row r="38" spans="1:6" ht="36" x14ac:dyDescent="0.2">
      <c r="A38" s="363">
        <f t="shared" si="0"/>
        <v>32</v>
      </c>
      <c r="B38" s="363">
        <f t="shared" si="1"/>
        <v>407</v>
      </c>
      <c r="C38" s="430">
        <v>17</v>
      </c>
      <c r="D38" s="444" t="s">
        <v>12</v>
      </c>
      <c r="E38" s="361" t="s">
        <v>14747</v>
      </c>
      <c r="F38" s="549"/>
    </row>
    <row r="39" spans="1:6" ht="36" x14ac:dyDescent="0.2">
      <c r="A39" s="363">
        <f t="shared" si="0"/>
        <v>33</v>
      </c>
      <c r="B39" s="363">
        <f t="shared" si="1"/>
        <v>424</v>
      </c>
      <c r="C39" s="430">
        <v>17</v>
      </c>
      <c r="D39" s="444" t="s">
        <v>12</v>
      </c>
      <c r="E39" s="361" t="s">
        <v>14748</v>
      </c>
      <c r="F39" s="549"/>
    </row>
    <row r="40" spans="1:6" ht="36" x14ac:dyDescent="0.2">
      <c r="A40" s="363">
        <f t="shared" si="0"/>
        <v>34</v>
      </c>
      <c r="B40" s="363">
        <f t="shared" si="1"/>
        <v>441</v>
      </c>
      <c r="C40" s="430">
        <v>17</v>
      </c>
      <c r="D40" s="444" t="s">
        <v>12</v>
      </c>
      <c r="E40" s="361" t="s">
        <v>14749</v>
      </c>
      <c r="F40" s="549"/>
    </row>
    <row r="41" spans="1:6" ht="48" x14ac:dyDescent="0.2">
      <c r="A41" s="363">
        <f t="shared" si="0"/>
        <v>35</v>
      </c>
      <c r="B41" s="363">
        <f t="shared" si="1"/>
        <v>458</v>
      </c>
      <c r="C41" s="430">
        <v>17</v>
      </c>
      <c r="D41" s="444" t="s">
        <v>12</v>
      </c>
      <c r="E41" s="361" t="s">
        <v>14750</v>
      </c>
      <c r="F41" s="549"/>
    </row>
    <row r="42" spans="1:6" ht="36" x14ac:dyDescent="0.2">
      <c r="A42" s="363">
        <f t="shared" si="0"/>
        <v>36</v>
      </c>
      <c r="B42" s="363">
        <f t="shared" si="1"/>
        <v>475</v>
      </c>
      <c r="C42" s="430">
        <v>17</v>
      </c>
      <c r="D42" s="444" t="s">
        <v>12</v>
      </c>
      <c r="E42" s="361" t="s">
        <v>14751</v>
      </c>
      <c r="F42" s="549"/>
    </row>
    <row r="43" spans="1:6" ht="36" x14ac:dyDescent="0.2">
      <c r="A43" s="363">
        <f t="shared" si="0"/>
        <v>37</v>
      </c>
      <c r="B43" s="363">
        <f t="shared" si="1"/>
        <v>492</v>
      </c>
      <c r="C43" s="430">
        <v>17</v>
      </c>
      <c r="D43" s="444" t="s">
        <v>12</v>
      </c>
      <c r="E43" s="361" t="s">
        <v>14752</v>
      </c>
      <c r="F43" s="549"/>
    </row>
    <row r="44" spans="1:6" ht="36" x14ac:dyDescent="0.2">
      <c r="A44" s="363">
        <f t="shared" si="0"/>
        <v>38</v>
      </c>
      <c r="B44" s="363">
        <f t="shared" si="1"/>
        <v>509</v>
      </c>
      <c r="C44" s="447">
        <v>17</v>
      </c>
      <c r="D44" s="448" t="s">
        <v>12</v>
      </c>
      <c r="E44" s="361" t="s">
        <v>14753</v>
      </c>
      <c r="F44" s="547"/>
    </row>
    <row r="45" spans="1:6" ht="36" x14ac:dyDescent="0.2">
      <c r="A45" s="363">
        <f t="shared" si="0"/>
        <v>39</v>
      </c>
      <c r="B45" s="363">
        <f t="shared" si="1"/>
        <v>526</v>
      </c>
      <c r="C45" s="447">
        <v>17</v>
      </c>
      <c r="D45" s="448" t="s">
        <v>12</v>
      </c>
      <c r="E45" s="361" t="s">
        <v>14754</v>
      </c>
      <c r="F45" s="547"/>
    </row>
    <row r="46" spans="1:6" ht="36" x14ac:dyDescent="0.2">
      <c r="A46" s="363">
        <f t="shared" si="0"/>
        <v>40</v>
      </c>
      <c r="B46" s="363">
        <f t="shared" si="1"/>
        <v>543</v>
      </c>
      <c r="C46" s="447">
        <v>17</v>
      </c>
      <c r="D46" s="448" t="s">
        <v>12</v>
      </c>
      <c r="E46" s="361" t="s">
        <v>14755</v>
      </c>
      <c r="F46" s="547"/>
    </row>
    <row r="47" spans="1:6" ht="36" x14ac:dyDescent="0.2">
      <c r="A47" s="363">
        <f t="shared" si="0"/>
        <v>41</v>
      </c>
      <c r="B47" s="363">
        <f t="shared" si="1"/>
        <v>560</v>
      </c>
      <c r="C47" s="447">
        <v>17</v>
      </c>
      <c r="D47" s="448" t="s">
        <v>12</v>
      </c>
      <c r="E47" s="361" t="s">
        <v>14756</v>
      </c>
      <c r="F47" s="547"/>
    </row>
    <row r="48" spans="1:6" ht="36" x14ac:dyDescent="0.2">
      <c r="A48" s="363">
        <f t="shared" si="0"/>
        <v>42</v>
      </c>
      <c r="B48" s="363">
        <f t="shared" si="1"/>
        <v>577</v>
      </c>
      <c r="C48" s="447">
        <v>17</v>
      </c>
      <c r="D48" s="448" t="s">
        <v>12</v>
      </c>
      <c r="E48" s="732" t="s">
        <v>14757</v>
      </c>
      <c r="F48" s="547"/>
    </row>
    <row r="49" spans="1:6" ht="36" x14ac:dyDescent="0.2">
      <c r="A49" s="363">
        <f t="shared" si="0"/>
        <v>43</v>
      </c>
      <c r="B49" s="363">
        <f t="shared" si="1"/>
        <v>594</v>
      </c>
      <c r="C49" s="447">
        <v>17</v>
      </c>
      <c r="D49" s="448" t="s">
        <v>12</v>
      </c>
      <c r="E49" s="732" t="s">
        <v>14758</v>
      </c>
      <c r="F49" s="547"/>
    </row>
    <row r="50" spans="1:6" ht="36" x14ac:dyDescent="0.2">
      <c r="A50" s="363">
        <f t="shared" si="0"/>
        <v>44</v>
      </c>
      <c r="B50" s="363">
        <f t="shared" si="1"/>
        <v>611</v>
      </c>
      <c r="C50" s="447">
        <v>17</v>
      </c>
      <c r="D50" s="448" t="s">
        <v>12</v>
      </c>
      <c r="E50" s="732" t="s">
        <v>14759</v>
      </c>
      <c r="F50" s="547"/>
    </row>
    <row r="51" spans="1:6" ht="48" x14ac:dyDescent="0.2">
      <c r="A51" s="363">
        <f t="shared" si="0"/>
        <v>45</v>
      </c>
      <c r="B51" s="363">
        <f t="shared" si="1"/>
        <v>628</v>
      </c>
      <c r="C51" s="447">
        <v>17</v>
      </c>
      <c r="D51" s="448" t="s">
        <v>12</v>
      </c>
      <c r="E51" s="733" t="s">
        <v>14760</v>
      </c>
      <c r="F51" s="549"/>
    </row>
    <row r="52" spans="1:6" ht="36" x14ac:dyDescent="0.2">
      <c r="A52" s="363">
        <f t="shared" si="0"/>
        <v>46</v>
      </c>
      <c r="B52" s="363">
        <f t="shared" si="1"/>
        <v>645</v>
      </c>
      <c r="C52" s="447">
        <v>17</v>
      </c>
      <c r="D52" s="448" t="s">
        <v>12</v>
      </c>
      <c r="E52" s="733" t="s">
        <v>14761</v>
      </c>
      <c r="F52" s="549"/>
    </row>
    <row r="53" spans="1:6" ht="48" x14ac:dyDescent="0.2">
      <c r="A53" s="363">
        <f t="shared" si="0"/>
        <v>47</v>
      </c>
      <c r="B53" s="363">
        <f t="shared" si="1"/>
        <v>662</v>
      </c>
      <c r="C53" s="447">
        <v>17</v>
      </c>
      <c r="D53" s="448" t="s">
        <v>12</v>
      </c>
      <c r="E53" s="733" t="s">
        <v>14762</v>
      </c>
      <c r="F53" s="549"/>
    </row>
    <row r="54" spans="1:6" ht="36" x14ac:dyDescent="0.2">
      <c r="A54" s="363">
        <f t="shared" si="0"/>
        <v>48</v>
      </c>
      <c r="B54" s="363">
        <f t="shared" si="1"/>
        <v>679</v>
      </c>
      <c r="C54" s="447">
        <v>17</v>
      </c>
      <c r="D54" s="448" t="s">
        <v>12</v>
      </c>
      <c r="E54" s="718" t="s">
        <v>14763</v>
      </c>
      <c r="F54" s="549"/>
    </row>
    <row r="55" spans="1:6" ht="36" x14ac:dyDescent="0.2">
      <c r="A55" s="363">
        <f t="shared" si="0"/>
        <v>49</v>
      </c>
      <c r="B55" s="363">
        <f t="shared" si="1"/>
        <v>696</v>
      </c>
      <c r="C55" s="447">
        <v>17</v>
      </c>
      <c r="D55" s="448" t="s">
        <v>12</v>
      </c>
      <c r="E55" s="718" t="s">
        <v>14764</v>
      </c>
      <c r="F55" s="549"/>
    </row>
    <row r="56" spans="1:6" ht="36" x14ac:dyDescent="0.2">
      <c r="A56" s="363">
        <f t="shared" si="0"/>
        <v>50</v>
      </c>
      <c r="B56" s="363">
        <f t="shared" si="1"/>
        <v>713</v>
      </c>
      <c r="C56" s="447">
        <v>17</v>
      </c>
      <c r="D56" s="448" t="s">
        <v>12</v>
      </c>
      <c r="E56" s="718" t="s">
        <v>14765</v>
      </c>
      <c r="F56" s="549"/>
    </row>
    <row r="57" spans="1:6" ht="48" x14ac:dyDescent="0.2">
      <c r="A57" s="363">
        <f t="shared" si="0"/>
        <v>51</v>
      </c>
      <c r="B57" s="363">
        <f t="shared" si="1"/>
        <v>730</v>
      </c>
      <c r="C57" s="447">
        <v>17</v>
      </c>
      <c r="D57" s="448" t="s">
        <v>12</v>
      </c>
      <c r="E57" s="718" t="s">
        <v>14766</v>
      </c>
      <c r="F57" s="547"/>
    </row>
    <row r="58" spans="1:6" ht="36" x14ac:dyDescent="0.2">
      <c r="A58" s="363">
        <f t="shared" si="0"/>
        <v>52</v>
      </c>
      <c r="B58" s="363">
        <f t="shared" si="1"/>
        <v>747</v>
      </c>
      <c r="C58" s="447">
        <v>17</v>
      </c>
      <c r="D58" s="448" t="s">
        <v>12</v>
      </c>
      <c r="E58" s="718" t="s">
        <v>14767</v>
      </c>
      <c r="F58" s="547"/>
    </row>
    <row r="59" spans="1:6" ht="48" x14ac:dyDescent="0.2">
      <c r="A59" s="363">
        <f t="shared" si="0"/>
        <v>53</v>
      </c>
      <c r="B59" s="363">
        <f t="shared" si="1"/>
        <v>764</v>
      </c>
      <c r="C59" s="447">
        <v>17</v>
      </c>
      <c r="D59" s="448" t="s">
        <v>12</v>
      </c>
      <c r="E59" s="718" t="s">
        <v>14768</v>
      </c>
      <c r="F59" s="547"/>
    </row>
    <row r="60" spans="1:6" ht="36" x14ac:dyDescent="0.2">
      <c r="A60" s="363">
        <f t="shared" si="0"/>
        <v>54</v>
      </c>
      <c r="B60" s="363">
        <f t="shared" si="1"/>
        <v>781</v>
      </c>
      <c r="C60" s="447">
        <v>17</v>
      </c>
      <c r="D60" s="448" t="s">
        <v>12</v>
      </c>
      <c r="E60" s="718" t="s">
        <v>14769</v>
      </c>
      <c r="F60" s="547"/>
    </row>
    <row r="61" spans="1:6" ht="36" x14ac:dyDescent="0.2">
      <c r="A61" s="363">
        <f t="shared" si="0"/>
        <v>55</v>
      </c>
      <c r="B61" s="363">
        <f t="shared" si="1"/>
        <v>798</v>
      </c>
      <c r="C61" s="447">
        <v>17</v>
      </c>
      <c r="D61" s="448" t="s">
        <v>12</v>
      </c>
      <c r="E61" s="718" t="s">
        <v>14770</v>
      </c>
      <c r="F61" s="547"/>
    </row>
    <row r="62" spans="1:6" ht="36" x14ac:dyDescent="0.2">
      <c r="A62" s="363">
        <f t="shared" si="0"/>
        <v>56</v>
      </c>
      <c r="B62" s="363">
        <f t="shared" si="1"/>
        <v>815</v>
      </c>
      <c r="C62" s="447">
        <v>17</v>
      </c>
      <c r="D62" s="448" t="s">
        <v>12</v>
      </c>
      <c r="E62" s="718" t="s">
        <v>14771</v>
      </c>
      <c r="F62" s="547"/>
    </row>
    <row r="63" spans="1:6" ht="36" x14ac:dyDescent="0.2">
      <c r="A63" s="363">
        <f t="shared" si="0"/>
        <v>57</v>
      </c>
      <c r="B63" s="363">
        <f t="shared" si="1"/>
        <v>832</v>
      </c>
      <c r="C63" s="447">
        <v>17</v>
      </c>
      <c r="D63" s="448" t="s">
        <v>12</v>
      </c>
      <c r="E63" s="718" t="s">
        <v>14772</v>
      </c>
      <c r="F63" s="547"/>
    </row>
    <row r="64" spans="1:6" ht="36" x14ac:dyDescent="0.2">
      <c r="A64" s="363">
        <f t="shared" si="0"/>
        <v>58</v>
      </c>
      <c r="B64" s="363">
        <f t="shared" si="1"/>
        <v>849</v>
      </c>
      <c r="C64" s="447">
        <v>17</v>
      </c>
      <c r="D64" s="448" t="s">
        <v>12</v>
      </c>
      <c r="E64" s="718" t="s">
        <v>14773</v>
      </c>
      <c r="F64" s="547"/>
    </row>
    <row r="65" spans="1:6" ht="36" x14ac:dyDescent="0.2">
      <c r="A65" s="363">
        <f t="shared" si="0"/>
        <v>59</v>
      </c>
      <c r="B65" s="363">
        <f t="shared" si="1"/>
        <v>866</v>
      </c>
      <c r="C65" s="447">
        <v>17</v>
      </c>
      <c r="D65" s="448" t="s">
        <v>12</v>
      </c>
      <c r="E65" s="718" t="s">
        <v>14774</v>
      </c>
      <c r="F65" s="547"/>
    </row>
    <row r="66" spans="1:6" ht="48" x14ac:dyDescent="0.2">
      <c r="A66" s="363">
        <f t="shared" si="0"/>
        <v>60</v>
      </c>
      <c r="B66" s="363">
        <f t="shared" si="1"/>
        <v>883</v>
      </c>
      <c r="C66" s="473">
        <v>17</v>
      </c>
      <c r="D66" s="478" t="s">
        <v>12</v>
      </c>
      <c r="E66" s="386" t="s">
        <v>14775</v>
      </c>
      <c r="F66" s="549"/>
    </row>
    <row r="67" spans="1:6" ht="36" x14ac:dyDescent="0.2">
      <c r="A67" s="363">
        <f t="shared" si="0"/>
        <v>61</v>
      </c>
      <c r="B67" s="363">
        <f t="shared" si="1"/>
        <v>900</v>
      </c>
      <c r="C67" s="473">
        <v>17</v>
      </c>
      <c r="D67" s="478" t="s">
        <v>12</v>
      </c>
      <c r="E67" s="386" t="s">
        <v>14776</v>
      </c>
      <c r="F67" s="549"/>
    </row>
    <row r="68" spans="1:6" ht="48" x14ac:dyDescent="0.2">
      <c r="A68" s="363">
        <f t="shared" si="0"/>
        <v>62</v>
      </c>
      <c r="B68" s="363">
        <f t="shared" si="1"/>
        <v>917</v>
      </c>
      <c r="C68" s="473">
        <v>17</v>
      </c>
      <c r="D68" s="478" t="s">
        <v>12</v>
      </c>
      <c r="E68" s="734" t="s">
        <v>14777</v>
      </c>
      <c r="F68" s="549"/>
    </row>
    <row r="69" spans="1:6" ht="36" x14ac:dyDescent="0.2">
      <c r="A69" s="363">
        <f t="shared" si="0"/>
        <v>63</v>
      </c>
      <c r="B69" s="363">
        <f t="shared" si="1"/>
        <v>934</v>
      </c>
      <c r="C69" s="473">
        <v>17</v>
      </c>
      <c r="D69" s="478" t="s">
        <v>12</v>
      </c>
      <c r="E69" s="734" t="s">
        <v>14778</v>
      </c>
      <c r="F69" s="549"/>
    </row>
    <row r="70" spans="1:6" ht="36" x14ac:dyDescent="0.2">
      <c r="A70" s="363">
        <f t="shared" si="0"/>
        <v>64</v>
      </c>
      <c r="B70" s="363">
        <f t="shared" si="1"/>
        <v>951</v>
      </c>
      <c r="C70" s="473">
        <v>17</v>
      </c>
      <c r="D70" s="478" t="s">
        <v>12</v>
      </c>
      <c r="E70" s="734" t="s">
        <v>14779</v>
      </c>
      <c r="F70" s="549"/>
    </row>
    <row r="71" spans="1:6" ht="36" x14ac:dyDescent="0.2">
      <c r="A71" s="363">
        <f t="shared" si="0"/>
        <v>65</v>
      </c>
      <c r="B71" s="363">
        <f t="shared" si="1"/>
        <v>968</v>
      </c>
      <c r="C71" s="473">
        <v>17</v>
      </c>
      <c r="D71" s="478" t="s">
        <v>12</v>
      </c>
      <c r="E71" s="734" t="s">
        <v>14780</v>
      </c>
      <c r="F71" s="549"/>
    </row>
    <row r="72" spans="1:6" ht="36" x14ac:dyDescent="0.2">
      <c r="A72" s="363">
        <f t="shared" ref="A72:A135" si="4">+A71+1</f>
        <v>66</v>
      </c>
      <c r="B72" s="363">
        <f t="shared" si="1"/>
        <v>985</v>
      </c>
      <c r="C72" s="473">
        <v>17</v>
      </c>
      <c r="D72" s="478" t="s">
        <v>12</v>
      </c>
      <c r="E72" s="734" t="s">
        <v>14781</v>
      </c>
      <c r="F72" s="547"/>
    </row>
    <row r="73" spans="1:6" ht="36" x14ac:dyDescent="0.2">
      <c r="A73" s="363">
        <f t="shared" si="4"/>
        <v>67</v>
      </c>
      <c r="B73" s="363">
        <f t="shared" si="1"/>
        <v>1002</v>
      </c>
      <c r="C73" s="473">
        <v>17</v>
      </c>
      <c r="D73" s="478" t="s">
        <v>12</v>
      </c>
      <c r="E73" s="734" t="s">
        <v>14782</v>
      </c>
      <c r="F73" s="547"/>
    </row>
    <row r="74" spans="1:6" ht="36" x14ac:dyDescent="0.2">
      <c r="A74" s="363">
        <f t="shared" si="4"/>
        <v>68</v>
      </c>
      <c r="B74" s="363">
        <f t="shared" ref="B74:B137" si="5">C73+B73</f>
        <v>1019</v>
      </c>
      <c r="C74" s="473">
        <v>17</v>
      </c>
      <c r="D74" s="478" t="s">
        <v>12</v>
      </c>
      <c r="E74" s="734" t="s">
        <v>14783</v>
      </c>
      <c r="F74" s="547"/>
    </row>
    <row r="75" spans="1:6" ht="36" x14ac:dyDescent="0.2">
      <c r="A75" s="363">
        <f t="shared" si="4"/>
        <v>69</v>
      </c>
      <c r="B75" s="363">
        <f t="shared" si="5"/>
        <v>1036</v>
      </c>
      <c r="C75" s="473">
        <v>17</v>
      </c>
      <c r="D75" s="478" t="s">
        <v>12</v>
      </c>
      <c r="E75" s="386" t="s">
        <v>14784</v>
      </c>
      <c r="F75" s="549"/>
    </row>
    <row r="76" spans="1:6" ht="36" x14ac:dyDescent="0.2">
      <c r="A76" s="363">
        <f t="shared" si="4"/>
        <v>70</v>
      </c>
      <c r="B76" s="363">
        <f t="shared" si="5"/>
        <v>1053</v>
      </c>
      <c r="C76" s="473">
        <v>17</v>
      </c>
      <c r="D76" s="478" t="s">
        <v>12</v>
      </c>
      <c r="E76" s="734" t="s">
        <v>14785</v>
      </c>
      <c r="F76" s="549"/>
    </row>
    <row r="77" spans="1:6" ht="48" x14ac:dyDescent="0.2">
      <c r="A77" s="363">
        <f t="shared" si="4"/>
        <v>71</v>
      </c>
      <c r="B77" s="363">
        <f t="shared" si="5"/>
        <v>1070</v>
      </c>
      <c r="C77" s="473">
        <v>17</v>
      </c>
      <c r="D77" s="478" t="s">
        <v>12</v>
      </c>
      <c r="E77" s="386" t="s">
        <v>14786</v>
      </c>
      <c r="F77" s="549"/>
    </row>
    <row r="78" spans="1:6" ht="36" x14ac:dyDescent="0.2">
      <c r="A78" s="363">
        <f t="shared" si="4"/>
        <v>72</v>
      </c>
      <c r="B78" s="363">
        <f t="shared" si="5"/>
        <v>1087</v>
      </c>
      <c r="C78" s="473">
        <v>17</v>
      </c>
      <c r="D78" s="478" t="s">
        <v>12</v>
      </c>
      <c r="E78" s="386" t="s">
        <v>14787</v>
      </c>
      <c r="F78" s="549"/>
    </row>
    <row r="79" spans="1:6" ht="36" x14ac:dyDescent="0.2">
      <c r="A79" s="363">
        <f t="shared" si="4"/>
        <v>73</v>
      </c>
      <c r="B79" s="363">
        <f t="shared" si="5"/>
        <v>1104</v>
      </c>
      <c r="C79" s="473">
        <v>17</v>
      </c>
      <c r="D79" s="478" t="s">
        <v>12</v>
      </c>
      <c r="E79" s="386" t="s">
        <v>14807</v>
      </c>
      <c r="F79" s="549"/>
    </row>
    <row r="80" spans="1:6" ht="48" x14ac:dyDescent="0.2">
      <c r="A80" s="363">
        <f t="shared" si="4"/>
        <v>74</v>
      </c>
      <c r="B80" s="363">
        <f t="shared" si="5"/>
        <v>1121</v>
      </c>
      <c r="C80" s="473">
        <v>17</v>
      </c>
      <c r="D80" s="478" t="s">
        <v>12</v>
      </c>
      <c r="E80" s="386" t="s">
        <v>14806</v>
      </c>
      <c r="F80" s="549"/>
    </row>
    <row r="81" spans="1:6" ht="36" x14ac:dyDescent="0.2">
      <c r="A81" s="363">
        <f t="shared" si="4"/>
        <v>75</v>
      </c>
      <c r="B81" s="363">
        <f t="shared" si="5"/>
        <v>1138</v>
      </c>
      <c r="C81" s="473">
        <v>17</v>
      </c>
      <c r="D81" s="478" t="s">
        <v>12</v>
      </c>
      <c r="E81" s="734" t="s">
        <v>14805</v>
      </c>
      <c r="F81" s="549"/>
    </row>
    <row r="82" spans="1:6" ht="36" x14ac:dyDescent="0.2">
      <c r="A82" s="363">
        <f t="shared" si="4"/>
        <v>76</v>
      </c>
      <c r="B82" s="363">
        <f t="shared" si="5"/>
        <v>1155</v>
      </c>
      <c r="C82" s="473">
        <v>17</v>
      </c>
      <c r="D82" s="478" t="s">
        <v>12</v>
      </c>
      <c r="E82" s="734" t="s">
        <v>14804</v>
      </c>
      <c r="F82" s="549"/>
    </row>
    <row r="83" spans="1:6" ht="36" x14ac:dyDescent="0.2">
      <c r="A83" s="363">
        <f t="shared" si="4"/>
        <v>77</v>
      </c>
      <c r="B83" s="363">
        <f t="shared" si="5"/>
        <v>1172</v>
      </c>
      <c r="C83" s="473">
        <v>17</v>
      </c>
      <c r="D83" s="478" t="s">
        <v>12</v>
      </c>
      <c r="E83" s="386" t="s">
        <v>14803</v>
      </c>
      <c r="F83" s="549"/>
    </row>
    <row r="84" spans="1:6" ht="36" x14ac:dyDescent="0.2">
      <c r="A84" s="363">
        <f t="shared" si="4"/>
        <v>78</v>
      </c>
      <c r="B84" s="363">
        <f t="shared" si="5"/>
        <v>1189</v>
      </c>
      <c r="C84" s="473">
        <v>17</v>
      </c>
      <c r="D84" s="478" t="s">
        <v>12</v>
      </c>
      <c r="E84" s="386" t="s">
        <v>14802</v>
      </c>
      <c r="F84" s="549"/>
    </row>
    <row r="85" spans="1:6" ht="36" x14ac:dyDescent="0.2">
      <c r="A85" s="363">
        <f t="shared" si="4"/>
        <v>79</v>
      </c>
      <c r="B85" s="363">
        <f t="shared" si="5"/>
        <v>1206</v>
      </c>
      <c r="C85" s="473">
        <v>17</v>
      </c>
      <c r="D85" s="478" t="s">
        <v>12</v>
      </c>
      <c r="E85" s="386" t="s">
        <v>14801</v>
      </c>
      <c r="F85" s="549"/>
    </row>
    <row r="86" spans="1:6" ht="48" x14ac:dyDescent="0.2">
      <c r="A86" s="363">
        <f t="shared" si="4"/>
        <v>80</v>
      </c>
      <c r="B86" s="363">
        <f t="shared" si="5"/>
        <v>1223</v>
      </c>
      <c r="C86" s="473">
        <v>17</v>
      </c>
      <c r="D86" s="478" t="s">
        <v>12</v>
      </c>
      <c r="E86" s="734" t="s">
        <v>14800</v>
      </c>
      <c r="F86" s="549"/>
    </row>
    <row r="87" spans="1:6" ht="48" x14ac:dyDescent="0.2">
      <c r="A87" s="363">
        <f t="shared" si="4"/>
        <v>81</v>
      </c>
      <c r="B87" s="363">
        <f t="shared" si="5"/>
        <v>1240</v>
      </c>
      <c r="C87" s="473">
        <v>17</v>
      </c>
      <c r="D87" s="478" t="s">
        <v>12</v>
      </c>
      <c r="E87" s="734" t="s">
        <v>14799</v>
      </c>
      <c r="F87" s="549"/>
    </row>
    <row r="88" spans="1:6" ht="48" x14ac:dyDescent="0.2">
      <c r="A88" s="363">
        <f t="shared" si="4"/>
        <v>82</v>
      </c>
      <c r="B88" s="363">
        <f t="shared" si="5"/>
        <v>1257</v>
      </c>
      <c r="C88" s="473">
        <v>17</v>
      </c>
      <c r="D88" s="478" t="s">
        <v>12</v>
      </c>
      <c r="E88" s="734" t="s">
        <v>14798</v>
      </c>
      <c r="F88" s="549"/>
    </row>
    <row r="89" spans="1:6" ht="48" x14ac:dyDescent="0.2">
      <c r="A89" s="363">
        <f t="shared" si="4"/>
        <v>83</v>
      </c>
      <c r="B89" s="363">
        <f t="shared" si="5"/>
        <v>1274</v>
      </c>
      <c r="C89" s="473">
        <v>17</v>
      </c>
      <c r="D89" s="478" t="s">
        <v>12</v>
      </c>
      <c r="E89" s="734" t="s">
        <v>14797</v>
      </c>
      <c r="F89" s="549"/>
    </row>
    <row r="90" spans="1:6" ht="36" x14ac:dyDescent="0.2">
      <c r="A90" s="363">
        <f t="shared" si="4"/>
        <v>84</v>
      </c>
      <c r="B90" s="363">
        <f t="shared" si="5"/>
        <v>1291</v>
      </c>
      <c r="C90" s="473">
        <v>17</v>
      </c>
      <c r="D90" s="478" t="s">
        <v>12</v>
      </c>
      <c r="E90" s="734" t="s">
        <v>14796</v>
      </c>
      <c r="F90" s="549"/>
    </row>
    <row r="91" spans="1:6" ht="36" x14ac:dyDescent="0.2">
      <c r="A91" s="363">
        <f t="shared" si="4"/>
        <v>85</v>
      </c>
      <c r="B91" s="363">
        <f t="shared" si="5"/>
        <v>1308</v>
      </c>
      <c r="C91" s="473">
        <v>17</v>
      </c>
      <c r="D91" s="478" t="s">
        <v>12</v>
      </c>
      <c r="E91" s="734" t="s">
        <v>14795</v>
      </c>
      <c r="F91" s="549"/>
    </row>
    <row r="92" spans="1:6" ht="36" x14ac:dyDescent="0.2">
      <c r="A92" s="363">
        <f t="shared" si="4"/>
        <v>86</v>
      </c>
      <c r="B92" s="363">
        <f t="shared" si="5"/>
        <v>1325</v>
      </c>
      <c r="C92" s="473">
        <v>17</v>
      </c>
      <c r="D92" s="478" t="s">
        <v>12</v>
      </c>
      <c r="E92" s="386" t="s">
        <v>14794</v>
      </c>
      <c r="F92" s="549"/>
    </row>
    <row r="93" spans="1:6" ht="36" x14ac:dyDescent="0.2">
      <c r="A93" s="363">
        <f t="shared" si="4"/>
        <v>87</v>
      </c>
      <c r="B93" s="363">
        <f t="shared" si="5"/>
        <v>1342</v>
      </c>
      <c r="C93" s="473">
        <v>17</v>
      </c>
      <c r="D93" s="478" t="s">
        <v>12</v>
      </c>
      <c r="E93" s="734" t="s">
        <v>14793</v>
      </c>
      <c r="F93" s="549"/>
    </row>
    <row r="94" spans="1:6" ht="36" x14ac:dyDescent="0.2">
      <c r="A94" s="363">
        <f t="shared" si="4"/>
        <v>88</v>
      </c>
      <c r="B94" s="363">
        <f t="shared" si="5"/>
        <v>1359</v>
      </c>
      <c r="C94" s="473">
        <v>17</v>
      </c>
      <c r="D94" s="478" t="s">
        <v>12</v>
      </c>
      <c r="E94" s="734" t="s">
        <v>14792</v>
      </c>
      <c r="F94" s="549"/>
    </row>
    <row r="95" spans="1:6" ht="36" x14ac:dyDescent="0.2">
      <c r="A95" s="363">
        <f t="shared" si="4"/>
        <v>89</v>
      </c>
      <c r="B95" s="363">
        <f t="shared" si="5"/>
        <v>1376</v>
      </c>
      <c r="C95" s="473">
        <v>17</v>
      </c>
      <c r="D95" s="478" t="s">
        <v>12</v>
      </c>
      <c r="E95" s="386" t="s">
        <v>14791</v>
      </c>
      <c r="F95" s="549"/>
    </row>
    <row r="96" spans="1:6" ht="36" x14ac:dyDescent="0.2">
      <c r="A96" s="363">
        <f t="shared" si="4"/>
        <v>90</v>
      </c>
      <c r="B96" s="363">
        <f t="shared" si="5"/>
        <v>1393</v>
      </c>
      <c r="C96" s="473">
        <v>17</v>
      </c>
      <c r="D96" s="478" t="s">
        <v>12</v>
      </c>
      <c r="E96" s="386" t="s">
        <v>14790</v>
      </c>
      <c r="F96" s="549"/>
    </row>
    <row r="97" spans="1:6" ht="36" x14ac:dyDescent="0.2">
      <c r="A97" s="363">
        <f t="shared" si="4"/>
        <v>91</v>
      </c>
      <c r="B97" s="363">
        <f t="shared" si="5"/>
        <v>1410</v>
      </c>
      <c r="C97" s="473">
        <v>17</v>
      </c>
      <c r="D97" s="478" t="s">
        <v>12</v>
      </c>
      <c r="E97" s="734" t="s">
        <v>14789</v>
      </c>
      <c r="F97" s="549"/>
    </row>
    <row r="98" spans="1:6" ht="48" x14ac:dyDescent="0.2">
      <c r="A98" s="363">
        <f t="shared" si="4"/>
        <v>92</v>
      </c>
      <c r="B98" s="363">
        <f t="shared" si="5"/>
        <v>1427</v>
      </c>
      <c r="C98" s="473">
        <v>17</v>
      </c>
      <c r="D98" s="478" t="s">
        <v>12</v>
      </c>
      <c r="E98" s="386" t="s">
        <v>14788</v>
      </c>
      <c r="F98" s="549"/>
    </row>
    <row r="99" spans="1:6" ht="36" x14ac:dyDescent="0.2">
      <c r="A99" s="363">
        <f t="shared" si="4"/>
        <v>93</v>
      </c>
      <c r="B99" s="363">
        <f t="shared" si="5"/>
        <v>1444</v>
      </c>
      <c r="C99" s="389">
        <v>17</v>
      </c>
      <c r="D99" s="391" t="s">
        <v>12</v>
      </c>
      <c r="E99" s="388" t="s">
        <v>13296</v>
      </c>
      <c r="F99" s="738"/>
    </row>
    <row r="100" spans="1:6" ht="36" x14ac:dyDescent="0.2">
      <c r="A100" s="363">
        <f t="shared" si="4"/>
        <v>94</v>
      </c>
      <c r="B100" s="363">
        <f t="shared" si="5"/>
        <v>1461</v>
      </c>
      <c r="C100" s="389">
        <v>17</v>
      </c>
      <c r="D100" s="391" t="s">
        <v>12</v>
      </c>
      <c r="E100" s="550" t="s">
        <v>13297</v>
      </c>
      <c r="F100" s="738"/>
    </row>
    <row r="101" spans="1:6" ht="48" x14ac:dyDescent="0.2">
      <c r="A101" s="363">
        <f t="shared" si="4"/>
        <v>95</v>
      </c>
      <c r="B101" s="363">
        <f t="shared" si="5"/>
        <v>1478</v>
      </c>
      <c r="C101" s="389">
        <v>17</v>
      </c>
      <c r="D101" s="391" t="s">
        <v>12</v>
      </c>
      <c r="E101" s="388" t="s">
        <v>13298</v>
      </c>
      <c r="F101" s="738"/>
    </row>
    <row r="102" spans="1:6" ht="36" x14ac:dyDescent="0.2">
      <c r="A102" s="363">
        <f t="shared" si="4"/>
        <v>96</v>
      </c>
      <c r="B102" s="363">
        <f t="shared" si="5"/>
        <v>1495</v>
      </c>
      <c r="C102" s="389">
        <v>17</v>
      </c>
      <c r="D102" s="391" t="s">
        <v>12</v>
      </c>
      <c r="E102" s="388" t="s">
        <v>13299</v>
      </c>
      <c r="F102" s="738"/>
    </row>
    <row r="103" spans="1:6" ht="36" x14ac:dyDescent="0.2">
      <c r="A103" s="363">
        <f t="shared" si="4"/>
        <v>97</v>
      </c>
      <c r="B103" s="363">
        <f t="shared" si="5"/>
        <v>1512</v>
      </c>
      <c r="C103" s="389">
        <v>17</v>
      </c>
      <c r="D103" s="391" t="s">
        <v>12</v>
      </c>
      <c r="E103" s="550" t="s">
        <v>13300</v>
      </c>
      <c r="F103" s="738"/>
    </row>
    <row r="104" spans="1:6" ht="48" x14ac:dyDescent="0.2">
      <c r="A104" s="363">
        <f t="shared" si="4"/>
        <v>98</v>
      </c>
      <c r="B104" s="363">
        <f t="shared" si="5"/>
        <v>1529</v>
      </c>
      <c r="C104" s="389">
        <v>17</v>
      </c>
      <c r="D104" s="391" t="s">
        <v>12</v>
      </c>
      <c r="E104" s="388" t="s">
        <v>13301</v>
      </c>
      <c r="F104" s="738"/>
    </row>
    <row r="105" spans="1:6" ht="48" x14ac:dyDescent="0.2">
      <c r="A105" s="363">
        <f t="shared" si="4"/>
        <v>99</v>
      </c>
      <c r="B105" s="363">
        <f t="shared" si="5"/>
        <v>1546</v>
      </c>
      <c r="C105" s="389">
        <v>17</v>
      </c>
      <c r="D105" s="391" t="s">
        <v>12</v>
      </c>
      <c r="E105" s="388" t="s">
        <v>13302</v>
      </c>
      <c r="F105" s="738"/>
    </row>
    <row r="106" spans="1:6" ht="48" x14ac:dyDescent="0.2">
      <c r="A106" s="363">
        <f t="shared" si="4"/>
        <v>100</v>
      </c>
      <c r="B106" s="363">
        <f t="shared" si="5"/>
        <v>1563</v>
      </c>
      <c r="C106" s="389">
        <v>17</v>
      </c>
      <c r="D106" s="391" t="s">
        <v>12</v>
      </c>
      <c r="E106" s="550" t="s">
        <v>13303</v>
      </c>
      <c r="F106" s="738"/>
    </row>
    <row r="107" spans="1:6" ht="48" x14ac:dyDescent="0.2">
      <c r="A107" s="363">
        <f t="shared" si="4"/>
        <v>101</v>
      </c>
      <c r="B107" s="363">
        <f t="shared" si="5"/>
        <v>1580</v>
      </c>
      <c r="C107" s="389">
        <v>17</v>
      </c>
      <c r="D107" s="391" t="s">
        <v>12</v>
      </c>
      <c r="E107" s="388" t="s">
        <v>13304</v>
      </c>
      <c r="F107" s="738"/>
    </row>
    <row r="108" spans="1:6" ht="36" x14ac:dyDescent="0.2">
      <c r="A108" s="363">
        <f t="shared" si="4"/>
        <v>102</v>
      </c>
      <c r="B108" s="363">
        <f t="shared" si="5"/>
        <v>1597</v>
      </c>
      <c r="C108" s="389">
        <v>17</v>
      </c>
      <c r="D108" s="391" t="s">
        <v>12</v>
      </c>
      <c r="E108" s="388" t="s">
        <v>13305</v>
      </c>
      <c r="F108" s="738"/>
    </row>
    <row r="109" spans="1:6" ht="36" x14ac:dyDescent="0.2">
      <c r="A109" s="363">
        <f t="shared" si="4"/>
        <v>103</v>
      </c>
      <c r="B109" s="363">
        <f t="shared" si="5"/>
        <v>1614</v>
      </c>
      <c r="C109" s="389">
        <v>17</v>
      </c>
      <c r="D109" s="391" t="s">
        <v>12</v>
      </c>
      <c r="E109" s="550" t="s">
        <v>13306</v>
      </c>
      <c r="F109" s="738"/>
    </row>
    <row r="110" spans="1:6" ht="36" x14ac:dyDescent="0.2">
      <c r="A110" s="363">
        <f t="shared" si="4"/>
        <v>104</v>
      </c>
      <c r="B110" s="363">
        <f t="shared" si="5"/>
        <v>1631</v>
      </c>
      <c r="C110" s="389">
        <v>17</v>
      </c>
      <c r="D110" s="391" t="s">
        <v>12</v>
      </c>
      <c r="E110" s="388" t="s">
        <v>13307</v>
      </c>
      <c r="F110" s="738"/>
    </row>
    <row r="111" spans="1:6" ht="48" x14ac:dyDescent="0.2">
      <c r="A111" s="363">
        <f t="shared" si="4"/>
        <v>105</v>
      </c>
      <c r="B111" s="363">
        <f t="shared" si="5"/>
        <v>1648</v>
      </c>
      <c r="C111" s="389">
        <v>17</v>
      </c>
      <c r="D111" s="391" t="s">
        <v>12</v>
      </c>
      <c r="E111" s="388" t="s">
        <v>13308</v>
      </c>
      <c r="F111" s="738"/>
    </row>
    <row r="112" spans="1:6" ht="48" x14ac:dyDescent="0.2">
      <c r="A112" s="363">
        <f t="shared" si="4"/>
        <v>106</v>
      </c>
      <c r="B112" s="363">
        <f t="shared" si="5"/>
        <v>1665</v>
      </c>
      <c r="C112" s="389">
        <v>17</v>
      </c>
      <c r="D112" s="391" t="s">
        <v>12</v>
      </c>
      <c r="E112" s="550" t="s">
        <v>13309</v>
      </c>
      <c r="F112" s="738"/>
    </row>
    <row r="113" spans="1:6" ht="48" x14ac:dyDescent="0.2">
      <c r="A113" s="363">
        <f t="shared" si="4"/>
        <v>107</v>
      </c>
      <c r="B113" s="363">
        <f t="shared" si="5"/>
        <v>1682</v>
      </c>
      <c r="C113" s="389">
        <v>17</v>
      </c>
      <c r="D113" s="391" t="s">
        <v>12</v>
      </c>
      <c r="E113" s="388" t="s">
        <v>13310</v>
      </c>
      <c r="F113" s="738"/>
    </row>
    <row r="114" spans="1:6" ht="36" x14ac:dyDescent="0.2">
      <c r="A114" s="363">
        <f t="shared" si="4"/>
        <v>108</v>
      </c>
      <c r="B114" s="363">
        <f t="shared" si="5"/>
        <v>1699</v>
      </c>
      <c r="C114" s="389">
        <v>17</v>
      </c>
      <c r="D114" s="391" t="s">
        <v>12</v>
      </c>
      <c r="E114" s="388" t="s">
        <v>13311</v>
      </c>
      <c r="F114" s="738"/>
    </row>
    <row r="115" spans="1:6" ht="36" x14ac:dyDescent="0.2">
      <c r="A115" s="363">
        <f t="shared" si="4"/>
        <v>109</v>
      </c>
      <c r="B115" s="363">
        <f t="shared" si="5"/>
        <v>1716</v>
      </c>
      <c r="C115" s="389">
        <v>17</v>
      </c>
      <c r="D115" s="391" t="s">
        <v>12</v>
      </c>
      <c r="E115" s="550" t="s">
        <v>13312</v>
      </c>
      <c r="F115" s="738"/>
    </row>
    <row r="116" spans="1:6" ht="36" x14ac:dyDescent="0.2">
      <c r="A116" s="363">
        <f t="shared" si="4"/>
        <v>110</v>
      </c>
      <c r="B116" s="363">
        <f t="shared" si="5"/>
        <v>1733</v>
      </c>
      <c r="C116" s="389">
        <v>17</v>
      </c>
      <c r="D116" s="391" t="s">
        <v>12</v>
      </c>
      <c r="E116" s="388" t="s">
        <v>13313</v>
      </c>
      <c r="F116" s="738"/>
    </row>
    <row r="117" spans="1:6" ht="36" x14ac:dyDescent="0.2">
      <c r="A117" s="363">
        <f t="shared" si="4"/>
        <v>111</v>
      </c>
      <c r="B117" s="363">
        <f t="shared" si="5"/>
        <v>1750</v>
      </c>
      <c r="C117" s="389">
        <v>17</v>
      </c>
      <c r="D117" s="391" t="s">
        <v>12</v>
      </c>
      <c r="E117" s="388" t="s">
        <v>13314</v>
      </c>
      <c r="F117" s="738"/>
    </row>
    <row r="118" spans="1:6" ht="36" x14ac:dyDescent="0.2">
      <c r="A118" s="363">
        <f t="shared" si="4"/>
        <v>112</v>
      </c>
      <c r="B118" s="363">
        <f t="shared" si="5"/>
        <v>1767</v>
      </c>
      <c r="C118" s="389">
        <v>17</v>
      </c>
      <c r="D118" s="391" t="s">
        <v>12</v>
      </c>
      <c r="E118" s="550" t="s">
        <v>13315</v>
      </c>
      <c r="F118" s="738"/>
    </row>
    <row r="119" spans="1:6" ht="36" x14ac:dyDescent="0.2">
      <c r="A119" s="363">
        <f t="shared" si="4"/>
        <v>113</v>
      </c>
      <c r="B119" s="363">
        <f t="shared" si="5"/>
        <v>1784</v>
      </c>
      <c r="C119" s="389">
        <v>17</v>
      </c>
      <c r="D119" s="391" t="s">
        <v>12</v>
      </c>
      <c r="E119" s="388" t="s">
        <v>13316</v>
      </c>
      <c r="F119" s="738"/>
    </row>
    <row r="120" spans="1:6" ht="36" x14ac:dyDescent="0.2">
      <c r="A120" s="363">
        <f t="shared" si="4"/>
        <v>114</v>
      </c>
      <c r="B120" s="363">
        <f t="shared" si="5"/>
        <v>1801</v>
      </c>
      <c r="C120" s="389">
        <v>17</v>
      </c>
      <c r="D120" s="391" t="s">
        <v>12</v>
      </c>
      <c r="E120" s="388" t="s">
        <v>13317</v>
      </c>
      <c r="F120" s="738"/>
    </row>
    <row r="121" spans="1:6" ht="36" x14ac:dyDescent="0.2">
      <c r="A121" s="363">
        <f t="shared" si="4"/>
        <v>115</v>
      </c>
      <c r="B121" s="363">
        <f t="shared" si="5"/>
        <v>1818</v>
      </c>
      <c r="C121" s="389">
        <v>17</v>
      </c>
      <c r="D121" s="391" t="s">
        <v>12</v>
      </c>
      <c r="E121" s="550" t="s">
        <v>13318</v>
      </c>
      <c r="F121" s="738"/>
    </row>
    <row r="122" spans="1:6" ht="36" x14ac:dyDescent="0.2">
      <c r="A122" s="363">
        <f t="shared" si="4"/>
        <v>116</v>
      </c>
      <c r="B122" s="363">
        <f t="shared" si="5"/>
        <v>1835</v>
      </c>
      <c r="C122" s="389">
        <v>17</v>
      </c>
      <c r="D122" s="391" t="s">
        <v>12</v>
      </c>
      <c r="E122" s="388" t="s">
        <v>13319</v>
      </c>
      <c r="F122" s="738"/>
    </row>
    <row r="123" spans="1:6" ht="36" x14ac:dyDescent="0.2">
      <c r="A123" s="363">
        <f t="shared" si="4"/>
        <v>117</v>
      </c>
      <c r="B123" s="363">
        <f t="shared" si="5"/>
        <v>1852</v>
      </c>
      <c r="C123" s="389">
        <v>17</v>
      </c>
      <c r="D123" s="391" t="s">
        <v>12</v>
      </c>
      <c r="E123" s="388" t="s">
        <v>13320</v>
      </c>
      <c r="F123" s="738"/>
    </row>
    <row r="124" spans="1:6" ht="36" x14ac:dyDescent="0.2">
      <c r="A124" s="363">
        <f t="shared" si="4"/>
        <v>118</v>
      </c>
      <c r="B124" s="363">
        <f t="shared" si="5"/>
        <v>1869</v>
      </c>
      <c r="C124" s="389">
        <v>17</v>
      </c>
      <c r="D124" s="391" t="s">
        <v>12</v>
      </c>
      <c r="E124" s="550" t="s">
        <v>13321</v>
      </c>
      <c r="F124" s="738"/>
    </row>
    <row r="125" spans="1:6" ht="48" x14ac:dyDescent="0.2">
      <c r="A125" s="363">
        <f t="shared" si="4"/>
        <v>119</v>
      </c>
      <c r="B125" s="363">
        <f t="shared" si="5"/>
        <v>1886</v>
      </c>
      <c r="C125" s="389">
        <v>17</v>
      </c>
      <c r="D125" s="391" t="s">
        <v>12</v>
      </c>
      <c r="E125" s="388" t="s">
        <v>13322</v>
      </c>
      <c r="F125" s="738"/>
    </row>
    <row r="126" spans="1:6" ht="36" x14ac:dyDescent="0.2">
      <c r="A126" s="363">
        <f t="shared" si="4"/>
        <v>120</v>
      </c>
      <c r="B126" s="363">
        <f t="shared" si="5"/>
        <v>1903</v>
      </c>
      <c r="C126" s="389">
        <v>17</v>
      </c>
      <c r="D126" s="391" t="s">
        <v>12</v>
      </c>
      <c r="E126" s="388" t="s">
        <v>13323</v>
      </c>
      <c r="F126" s="738"/>
    </row>
    <row r="127" spans="1:6" ht="36" x14ac:dyDescent="0.2">
      <c r="A127" s="363">
        <f t="shared" si="4"/>
        <v>121</v>
      </c>
      <c r="B127" s="363">
        <f t="shared" si="5"/>
        <v>1920</v>
      </c>
      <c r="C127" s="389">
        <v>17</v>
      </c>
      <c r="D127" s="391" t="s">
        <v>12</v>
      </c>
      <c r="E127" s="550" t="s">
        <v>13324</v>
      </c>
      <c r="F127" s="738"/>
    </row>
    <row r="128" spans="1:6" ht="36" x14ac:dyDescent="0.2">
      <c r="A128" s="363">
        <f t="shared" si="4"/>
        <v>122</v>
      </c>
      <c r="B128" s="363">
        <f t="shared" si="5"/>
        <v>1937</v>
      </c>
      <c r="C128" s="389">
        <v>17</v>
      </c>
      <c r="D128" s="391" t="s">
        <v>12</v>
      </c>
      <c r="E128" s="388" t="s">
        <v>13325</v>
      </c>
      <c r="F128" s="738"/>
    </row>
    <row r="129" spans="1:6" ht="36" x14ac:dyDescent="0.2">
      <c r="A129" s="363">
        <f t="shared" si="4"/>
        <v>123</v>
      </c>
      <c r="B129" s="363">
        <f t="shared" si="5"/>
        <v>1954</v>
      </c>
      <c r="C129" s="389">
        <v>17</v>
      </c>
      <c r="D129" s="391" t="s">
        <v>12</v>
      </c>
      <c r="E129" s="388" t="s">
        <v>13326</v>
      </c>
      <c r="F129" s="738"/>
    </row>
    <row r="130" spans="1:6" ht="36" x14ac:dyDescent="0.2">
      <c r="A130" s="363">
        <f t="shared" si="4"/>
        <v>124</v>
      </c>
      <c r="B130" s="363">
        <f t="shared" si="5"/>
        <v>1971</v>
      </c>
      <c r="C130" s="389">
        <v>17</v>
      </c>
      <c r="D130" s="391" t="s">
        <v>12</v>
      </c>
      <c r="E130" s="550" t="s">
        <v>13327</v>
      </c>
      <c r="F130" s="738"/>
    </row>
    <row r="131" spans="1:6" ht="36" x14ac:dyDescent="0.2">
      <c r="A131" s="363">
        <f t="shared" si="4"/>
        <v>125</v>
      </c>
      <c r="B131" s="363">
        <f t="shared" si="5"/>
        <v>1988</v>
      </c>
      <c r="C131" s="389">
        <v>17</v>
      </c>
      <c r="D131" s="391" t="s">
        <v>12</v>
      </c>
      <c r="E131" s="388" t="s">
        <v>13328</v>
      </c>
      <c r="F131" s="738"/>
    </row>
    <row r="132" spans="1:6" ht="36" x14ac:dyDescent="0.2">
      <c r="A132" s="363">
        <f t="shared" si="4"/>
        <v>126</v>
      </c>
      <c r="B132" s="363">
        <f t="shared" si="5"/>
        <v>2005</v>
      </c>
      <c r="C132" s="389">
        <v>17</v>
      </c>
      <c r="D132" s="391" t="s">
        <v>12</v>
      </c>
      <c r="E132" s="388" t="s">
        <v>13329</v>
      </c>
      <c r="F132" s="738"/>
    </row>
    <row r="133" spans="1:6" ht="36" x14ac:dyDescent="0.2">
      <c r="A133" s="363">
        <f t="shared" si="4"/>
        <v>127</v>
      </c>
      <c r="B133" s="363">
        <f t="shared" si="5"/>
        <v>2022</v>
      </c>
      <c r="C133" s="389">
        <v>17</v>
      </c>
      <c r="D133" s="391" t="s">
        <v>12</v>
      </c>
      <c r="E133" s="550" t="s">
        <v>13330</v>
      </c>
      <c r="F133" s="738"/>
    </row>
    <row r="134" spans="1:6" ht="36" x14ac:dyDescent="0.2">
      <c r="A134" s="363">
        <f t="shared" si="4"/>
        <v>128</v>
      </c>
      <c r="B134" s="363">
        <f t="shared" si="5"/>
        <v>2039</v>
      </c>
      <c r="C134" s="389">
        <v>17</v>
      </c>
      <c r="D134" s="391" t="s">
        <v>12</v>
      </c>
      <c r="E134" s="388" t="s">
        <v>13331</v>
      </c>
      <c r="F134" s="738"/>
    </row>
    <row r="135" spans="1:6" ht="36" x14ac:dyDescent="0.2">
      <c r="A135" s="363">
        <f t="shared" si="4"/>
        <v>129</v>
      </c>
      <c r="B135" s="363">
        <f t="shared" si="5"/>
        <v>2056</v>
      </c>
      <c r="C135" s="389">
        <v>17</v>
      </c>
      <c r="D135" s="391" t="s">
        <v>12</v>
      </c>
      <c r="E135" s="388" t="s">
        <v>13332</v>
      </c>
      <c r="F135" s="738"/>
    </row>
    <row r="136" spans="1:6" ht="36" x14ac:dyDescent="0.2">
      <c r="A136" s="363">
        <f t="shared" ref="A136:A157" si="6">+A135+1</f>
        <v>130</v>
      </c>
      <c r="B136" s="363">
        <f t="shared" si="5"/>
        <v>2073</v>
      </c>
      <c r="C136" s="389">
        <v>17</v>
      </c>
      <c r="D136" s="391" t="s">
        <v>12</v>
      </c>
      <c r="E136" s="550" t="s">
        <v>13333</v>
      </c>
      <c r="F136" s="738"/>
    </row>
    <row r="137" spans="1:6" ht="48" x14ac:dyDescent="0.2">
      <c r="A137" s="363">
        <f t="shared" si="6"/>
        <v>131</v>
      </c>
      <c r="B137" s="363">
        <f t="shared" si="5"/>
        <v>2090</v>
      </c>
      <c r="C137" s="389">
        <v>17</v>
      </c>
      <c r="D137" s="391" t="s">
        <v>12</v>
      </c>
      <c r="E137" s="388" t="s">
        <v>13334</v>
      </c>
      <c r="F137" s="738"/>
    </row>
    <row r="138" spans="1:6" ht="36" x14ac:dyDescent="0.2">
      <c r="A138" s="363">
        <f t="shared" si="6"/>
        <v>132</v>
      </c>
      <c r="B138" s="363">
        <f t="shared" ref="B138:B157" si="7">C137+B137</f>
        <v>2107</v>
      </c>
      <c r="C138" s="389">
        <v>17</v>
      </c>
      <c r="D138" s="391" t="s">
        <v>12</v>
      </c>
      <c r="E138" s="388" t="s">
        <v>13335</v>
      </c>
      <c r="F138" s="738"/>
    </row>
    <row r="139" spans="1:6" ht="36" x14ac:dyDescent="0.2">
      <c r="A139" s="363">
        <f t="shared" si="6"/>
        <v>133</v>
      </c>
      <c r="B139" s="363">
        <f t="shared" si="7"/>
        <v>2124</v>
      </c>
      <c r="C139" s="389">
        <v>17</v>
      </c>
      <c r="D139" s="391" t="s">
        <v>12</v>
      </c>
      <c r="E139" s="550" t="s">
        <v>13336</v>
      </c>
      <c r="F139" s="738"/>
    </row>
    <row r="140" spans="1:6" ht="48" x14ac:dyDescent="0.2">
      <c r="A140" s="363">
        <f t="shared" si="6"/>
        <v>134</v>
      </c>
      <c r="B140" s="363">
        <f t="shared" si="7"/>
        <v>2141</v>
      </c>
      <c r="C140" s="389">
        <v>17</v>
      </c>
      <c r="D140" s="391" t="s">
        <v>12</v>
      </c>
      <c r="E140" s="388" t="s">
        <v>13337</v>
      </c>
      <c r="F140" s="738"/>
    </row>
    <row r="141" spans="1:6" ht="48" x14ac:dyDescent="0.2">
      <c r="A141" s="363">
        <f t="shared" si="6"/>
        <v>135</v>
      </c>
      <c r="B141" s="363">
        <f t="shared" si="7"/>
        <v>2158</v>
      </c>
      <c r="C141" s="389">
        <v>17</v>
      </c>
      <c r="D141" s="391" t="s">
        <v>12</v>
      </c>
      <c r="E141" s="388" t="s">
        <v>13338</v>
      </c>
      <c r="F141" s="738"/>
    </row>
    <row r="142" spans="1:6" s="784" customFormat="1" ht="36" x14ac:dyDescent="0.2">
      <c r="A142" s="363">
        <f t="shared" si="6"/>
        <v>136</v>
      </c>
      <c r="B142" s="363">
        <f t="shared" si="7"/>
        <v>2175</v>
      </c>
      <c r="C142" s="389">
        <v>17</v>
      </c>
      <c r="D142" s="391" t="s">
        <v>12</v>
      </c>
      <c r="E142" s="388" t="s">
        <v>15311</v>
      </c>
      <c r="F142" s="738"/>
    </row>
    <row r="143" spans="1:6" ht="48" x14ac:dyDescent="0.2">
      <c r="A143" s="363">
        <f t="shared" si="6"/>
        <v>137</v>
      </c>
      <c r="B143" s="363">
        <f t="shared" si="7"/>
        <v>2192</v>
      </c>
      <c r="C143" s="389">
        <v>17</v>
      </c>
      <c r="D143" s="391" t="s">
        <v>12</v>
      </c>
      <c r="E143" s="388" t="s">
        <v>13339</v>
      </c>
      <c r="F143" s="738"/>
    </row>
    <row r="144" spans="1:6" ht="48" x14ac:dyDescent="0.2">
      <c r="A144" s="363">
        <f t="shared" si="6"/>
        <v>138</v>
      </c>
      <c r="B144" s="363">
        <f t="shared" si="7"/>
        <v>2209</v>
      </c>
      <c r="C144" s="389">
        <v>17</v>
      </c>
      <c r="D144" s="391" t="s">
        <v>12</v>
      </c>
      <c r="E144" s="388" t="s">
        <v>13340</v>
      </c>
      <c r="F144" s="738"/>
    </row>
    <row r="145" spans="1:6" ht="36" x14ac:dyDescent="0.2">
      <c r="A145" s="363">
        <f t="shared" si="6"/>
        <v>139</v>
      </c>
      <c r="B145" s="363">
        <f t="shared" si="7"/>
        <v>2226</v>
      </c>
      <c r="C145" s="389">
        <v>17</v>
      </c>
      <c r="D145" s="391" t="s">
        <v>12</v>
      </c>
      <c r="E145" s="550" t="s">
        <v>13341</v>
      </c>
      <c r="F145" s="738"/>
    </row>
    <row r="146" spans="1:6" ht="48" x14ac:dyDescent="0.2">
      <c r="A146" s="363">
        <f t="shared" si="6"/>
        <v>140</v>
      </c>
      <c r="B146" s="363">
        <f t="shared" si="7"/>
        <v>2243</v>
      </c>
      <c r="C146" s="389">
        <v>17</v>
      </c>
      <c r="D146" s="391" t="s">
        <v>12</v>
      </c>
      <c r="E146" s="388" t="s">
        <v>13342</v>
      </c>
      <c r="F146" s="738"/>
    </row>
    <row r="147" spans="1:6" ht="36" x14ac:dyDescent="0.2">
      <c r="A147" s="363">
        <f t="shared" si="6"/>
        <v>141</v>
      </c>
      <c r="B147" s="363">
        <f t="shared" si="7"/>
        <v>2260</v>
      </c>
      <c r="C147" s="389">
        <v>17</v>
      </c>
      <c r="D147" s="391" t="s">
        <v>12</v>
      </c>
      <c r="E147" s="388" t="s">
        <v>13343</v>
      </c>
      <c r="F147" s="738"/>
    </row>
    <row r="148" spans="1:6" ht="36" x14ac:dyDescent="0.2">
      <c r="A148" s="363">
        <f t="shared" si="6"/>
        <v>142</v>
      </c>
      <c r="B148" s="363">
        <f t="shared" si="7"/>
        <v>2277</v>
      </c>
      <c r="C148" s="389">
        <v>17</v>
      </c>
      <c r="D148" s="391" t="s">
        <v>12</v>
      </c>
      <c r="E148" s="550" t="s">
        <v>13344</v>
      </c>
      <c r="F148" s="738"/>
    </row>
    <row r="149" spans="1:6" ht="48" x14ac:dyDescent="0.2">
      <c r="A149" s="363">
        <f t="shared" si="6"/>
        <v>143</v>
      </c>
      <c r="B149" s="363">
        <f t="shared" si="7"/>
        <v>2294</v>
      </c>
      <c r="C149" s="389">
        <v>17</v>
      </c>
      <c r="D149" s="391" t="s">
        <v>12</v>
      </c>
      <c r="E149" s="388" t="s">
        <v>13345</v>
      </c>
      <c r="F149" s="738"/>
    </row>
    <row r="150" spans="1:6" ht="36" x14ac:dyDescent="0.2">
      <c r="A150" s="363">
        <f t="shared" si="6"/>
        <v>144</v>
      </c>
      <c r="B150" s="363">
        <f t="shared" si="7"/>
        <v>2311</v>
      </c>
      <c r="C150" s="389">
        <v>17</v>
      </c>
      <c r="D150" s="391" t="s">
        <v>12</v>
      </c>
      <c r="E150" s="388" t="s">
        <v>13346</v>
      </c>
      <c r="F150" s="738"/>
    </row>
    <row r="151" spans="1:6" ht="36" x14ac:dyDescent="0.2">
      <c r="A151" s="363">
        <f t="shared" si="6"/>
        <v>145</v>
      </c>
      <c r="B151" s="363">
        <f t="shared" si="7"/>
        <v>2328</v>
      </c>
      <c r="C151" s="389">
        <v>17</v>
      </c>
      <c r="D151" s="391" t="s">
        <v>12</v>
      </c>
      <c r="E151" s="550" t="s">
        <v>13347</v>
      </c>
      <c r="F151" s="738"/>
    </row>
    <row r="152" spans="1:6" ht="36" x14ac:dyDescent="0.2">
      <c r="A152" s="363">
        <f t="shared" si="6"/>
        <v>146</v>
      </c>
      <c r="B152" s="363">
        <f t="shared" si="7"/>
        <v>2345</v>
      </c>
      <c r="C152" s="389">
        <v>17</v>
      </c>
      <c r="D152" s="391" t="s">
        <v>12</v>
      </c>
      <c r="E152" s="388" t="s">
        <v>13348</v>
      </c>
      <c r="F152" s="738"/>
    </row>
    <row r="153" spans="1:6" ht="48" x14ac:dyDescent="0.2">
      <c r="A153" s="363">
        <f t="shared" si="6"/>
        <v>147</v>
      </c>
      <c r="B153" s="363">
        <f t="shared" si="7"/>
        <v>2362</v>
      </c>
      <c r="C153" s="389">
        <v>17</v>
      </c>
      <c r="D153" s="391" t="s">
        <v>12</v>
      </c>
      <c r="E153" s="388" t="s">
        <v>15287</v>
      </c>
      <c r="F153" s="738"/>
    </row>
    <row r="154" spans="1:6" ht="48" x14ac:dyDescent="0.2">
      <c r="A154" s="363">
        <f t="shared" si="6"/>
        <v>148</v>
      </c>
      <c r="B154" s="363">
        <f t="shared" si="7"/>
        <v>2379</v>
      </c>
      <c r="C154" s="389">
        <v>17</v>
      </c>
      <c r="D154" s="391" t="s">
        <v>12</v>
      </c>
      <c r="E154" s="550" t="s">
        <v>15288</v>
      </c>
      <c r="F154" s="738"/>
    </row>
    <row r="155" spans="1:6" ht="48" x14ac:dyDescent="0.2">
      <c r="A155" s="363">
        <f t="shared" si="6"/>
        <v>149</v>
      </c>
      <c r="B155" s="363">
        <f t="shared" si="7"/>
        <v>2396</v>
      </c>
      <c r="C155" s="389">
        <v>17</v>
      </c>
      <c r="D155" s="391" t="s">
        <v>12</v>
      </c>
      <c r="E155" s="388" t="s">
        <v>15289</v>
      </c>
      <c r="F155" s="738"/>
    </row>
    <row r="156" spans="1:6" x14ac:dyDescent="0.2">
      <c r="A156" s="363">
        <f t="shared" si="6"/>
        <v>150</v>
      </c>
      <c r="B156" s="363">
        <f t="shared" si="7"/>
        <v>2413</v>
      </c>
      <c r="C156" s="439">
        <v>150</v>
      </c>
      <c r="D156" s="524" t="s">
        <v>9</v>
      </c>
      <c r="E156" s="24" t="s">
        <v>50</v>
      </c>
      <c r="F156" s="292" t="s">
        <v>25</v>
      </c>
    </row>
    <row r="157" spans="1:6" ht="12.75" thickBot="1" x14ac:dyDescent="0.25">
      <c r="A157" s="363">
        <f t="shared" si="6"/>
        <v>151</v>
      </c>
      <c r="B157" s="363">
        <f t="shared" si="7"/>
        <v>2563</v>
      </c>
      <c r="C157" s="463">
        <v>12</v>
      </c>
      <c r="D157" s="491" t="s">
        <v>9</v>
      </c>
      <c r="E157" s="281" t="s">
        <v>439</v>
      </c>
      <c r="F157" s="474" t="s">
        <v>8586</v>
      </c>
    </row>
    <row r="158" spans="1:6" ht="12.75" thickTop="1" x14ac:dyDescent="0.2">
      <c r="A158" s="119" t="s">
        <v>54</v>
      </c>
      <c r="B158" s="119"/>
      <c r="C158" s="370">
        <f>B157+C157-1</f>
        <v>2574</v>
      </c>
      <c r="D158" s="119"/>
    </row>
    <row r="159" spans="1:6" x14ac:dyDescent="0.2">
      <c r="A159" s="158"/>
      <c r="B159" s="158"/>
      <c r="C159" s="59"/>
      <c r="D159" s="343"/>
      <c r="E159" s="752"/>
      <c r="F159" s="735"/>
    </row>
    <row r="160" spans="1:6" x14ac:dyDescent="0.2">
      <c r="A160" s="158"/>
      <c r="B160" s="158"/>
      <c r="C160" s="59"/>
      <c r="D160" s="343"/>
      <c r="E160" s="737"/>
      <c r="F160" s="736"/>
    </row>
    <row r="161" spans="1:6" x14ac:dyDescent="0.2">
      <c r="A161" s="158"/>
      <c r="B161" s="158"/>
      <c r="C161" s="59"/>
      <c r="D161" s="343"/>
      <c r="E161" s="612"/>
      <c r="F161" s="736"/>
    </row>
    <row r="162" spans="1:6" x14ac:dyDescent="0.2">
      <c r="A162" s="158"/>
      <c r="B162" s="158"/>
      <c r="C162" s="59"/>
      <c r="D162" s="343"/>
      <c r="E162" s="737"/>
      <c r="F162" s="736"/>
    </row>
    <row r="163" spans="1:6" x14ac:dyDescent="0.2">
      <c r="A163" s="69"/>
      <c r="B163" s="69"/>
      <c r="C163" s="69"/>
      <c r="D163" s="69"/>
      <c r="E163" s="69"/>
      <c r="F163" s="64"/>
    </row>
    <row r="164" spans="1:6" x14ac:dyDescent="0.2">
      <c r="A164" s="15"/>
      <c r="B164" s="15"/>
      <c r="C164" s="15"/>
      <c r="D164" s="15"/>
      <c r="E164" s="15"/>
    </row>
  </sheetData>
  <mergeCells count="4">
    <mergeCell ref="A3:B3"/>
    <mergeCell ref="C3:F3"/>
    <mergeCell ref="A4:B4"/>
    <mergeCell ref="C4:F5"/>
  </mergeCells>
  <conditionalFormatting sqref="A3:F3">
    <cfRule type="containsText" dxfId="66" priority="2" operator="containsText" text="Diseño de registro. 2024">
      <formula>NOT(ISERROR(SEARCH("Diseño de registro. 2024",A3)))</formula>
    </cfRule>
  </conditionalFormatting>
  <pageMargins left="0.70866141732283461" right="0.70866141732283461" top="0.74803149606299213" bottom="0.74803149606299213" header="0.31496062992125984" footer="0.31496062992125984"/>
  <pageSetup paperSize="9" scale="92"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266F7A9-4C69-42F2-9194-99F8927CD68D}">
            <xm:f>NOT(ISERROR(SEARCH($C$3,A3)))</xm:f>
            <xm:f>$C$3</xm:f>
            <x14:dxf>
              <font>
                <color rgb="FFFFFF00"/>
              </font>
            </x14:dxf>
          </x14:cfRule>
          <xm:sqref>A3:F3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19"/>
  <sheetViews>
    <sheetView zoomScaleNormal="100" zoomScaleSheetLayoutView="80" workbookViewId="0">
      <selection activeCell="C33" sqref="C3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608</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2" customHeight="1" x14ac:dyDescent="0.2">
      <c r="A7" s="107">
        <v>1</v>
      </c>
      <c r="B7" s="107">
        <v>1</v>
      </c>
      <c r="C7" s="107">
        <v>2</v>
      </c>
      <c r="D7" s="108" t="s">
        <v>9</v>
      </c>
      <c r="E7" s="121" t="s">
        <v>10</v>
      </c>
      <c r="F7" s="109" t="s">
        <v>11</v>
      </c>
    </row>
    <row r="8" spans="1:6" s="64" customFormat="1" x14ac:dyDescent="0.2">
      <c r="A8" s="107">
        <f t="shared" ref="A8:A13" si="0">+A7+1</f>
        <v>2</v>
      </c>
      <c r="B8" s="107">
        <f t="shared" ref="B8:B13" si="1">C7+B7</f>
        <v>3</v>
      </c>
      <c r="C8" s="107">
        <v>3</v>
      </c>
      <c r="D8" s="108" t="s">
        <v>12</v>
      </c>
      <c r="E8" s="121" t="s">
        <v>13</v>
      </c>
      <c r="F8" s="109">
        <v>220</v>
      </c>
    </row>
    <row r="9" spans="1:6" s="64" customFormat="1" x14ac:dyDescent="0.2">
      <c r="A9" s="107">
        <f t="shared" si="0"/>
        <v>3</v>
      </c>
      <c r="B9" s="107">
        <f t="shared" si="1"/>
        <v>6</v>
      </c>
      <c r="C9" s="107">
        <v>2</v>
      </c>
      <c r="D9" s="108" t="s">
        <v>9</v>
      </c>
      <c r="E9" s="121" t="s">
        <v>14</v>
      </c>
      <c r="F9" s="110" t="s">
        <v>480</v>
      </c>
    </row>
    <row r="10" spans="1:6" s="64" customFormat="1" x14ac:dyDescent="0.2">
      <c r="A10" s="107">
        <f t="shared" si="0"/>
        <v>4</v>
      </c>
      <c r="B10" s="107">
        <f t="shared" si="1"/>
        <v>8</v>
      </c>
      <c r="C10" s="107">
        <v>1</v>
      </c>
      <c r="D10" s="108" t="s">
        <v>9</v>
      </c>
      <c r="E10" s="121" t="s">
        <v>16</v>
      </c>
      <c r="F10" s="110" t="s">
        <v>609</v>
      </c>
    </row>
    <row r="11" spans="1:6" s="64" customFormat="1" x14ac:dyDescent="0.2">
      <c r="A11" s="107">
        <f t="shared" si="0"/>
        <v>5</v>
      </c>
      <c r="B11" s="107">
        <f t="shared" si="1"/>
        <v>9</v>
      </c>
      <c r="C11" s="107">
        <v>2</v>
      </c>
      <c r="D11" s="108" t="s">
        <v>12</v>
      </c>
      <c r="E11" s="121" t="s">
        <v>17</v>
      </c>
      <c r="F11" s="110" t="s">
        <v>18</v>
      </c>
    </row>
    <row r="12" spans="1:6" s="64" customFormat="1" ht="12.75" customHeight="1" x14ac:dyDescent="0.2">
      <c r="A12" s="107">
        <f t="shared" si="0"/>
        <v>6</v>
      </c>
      <c r="B12" s="107">
        <f t="shared" si="1"/>
        <v>11</v>
      </c>
      <c r="C12" s="107">
        <v>1</v>
      </c>
      <c r="D12" s="108" t="s">
        <v>9</v>
      </c>
      <c r="E12" s="121" t="s">
        <v>19</v>
      </c>
      <c r="F12" s="111" t="s">
        <v>20</v>
      </c>
    </row>
    <row r="13" spans="1:6" s="64" customFormat="1" ht="12" customHeight="1" x14ac:dyDescent="0.2">
      <c r="A13" s="107">
        <f t="shared" si="0"/>
        <v>7</v>
      </c>
      <c r="B13" s="107">
        <f t="shared" si="1"/>
        <v>12</v>
      </c>
      <c r="C13" s="107">
        <v>1</v>
      </c>
      <c r="D13" s="108" t="s">
        <v>9</v>
      </c>
      <c r="E13" s="121" t="s">
        <v>284</v>
      </c>
      <c r="F13" s="109"/>
    </row>
    <row r="14" spans="1:6" s="64" customFormat="1" ht="11.25" customHeight="1" x14ac:dyDescent="0.2">
      <c r="A14" s="112">
        <f t="shared" ref="A14:A77" si="2">A13+1</f>
        <v>8</v>
      </c>
      <c r="B14" s="112">
        <f t="shared" ref="B14:B77" si="3">B13+C13</f>
        <v>13</v>
      </c>
      <c r="C14" s="34">
        <v>3</v>
      </c>
      <c r="D14" s="35" t="s">
        <v>12</v>
      </c>
      <c r="E14" s="122" t="s">
        <v>23</v>
      </c>
      <c r="F14" s="109"/>
    </row>
    <row r="15" spans="1:6" s="64" customFormat="1" x14ac:dyDescent="0.2">
      <c r="A15" s="112">
        <f t="shared" si="2"/>
        <v>9</v>
      </c>
      <c r="B15" s="112">
        <f t="shared" si="3"/>
        <v>16</v>
      </c>
      <c r="C15" s="34">
        <v>17</v>
      </c>
      <c r="D15" s="35" t="s">
        <v>285</v>
      </c>
      <c r="E15" s="41" t="s">
        <v>610</v>
      </c>
      <c r="F15" s="109"/>
    </row>
    <row r="16" spans="1:6" s="64" customFormat="1" x14ac:dyDescent="0.2">
      <c r="A16" s="112">
        <f t="shared" si="2"/>
        <v>10</v>
      </c>
      <c r="B16" s="112">
        <f t="shared" si="3"/>
        <v>33</v>
      </c>
      <c r="C16" s="34">
        <v>17</v>
      </c>
      <c r="D16" s="35" t="s">
        <v>285</v>
      </c>
      <c r="E16" s="41" t="s">
        <v>611</v>
      </c>
      <c r="F16" s="109"/>
    </row>
    <row r="17" spans="1:6" s="64" customFormat="1" x14ac:dyDescent="0.2">
      <c r="A17" s="112">
        <f t="shared" si="2"/>
        <v>11</v>
      </c>
      <c r="B17" s="112">
        <f t="shared" si="3"/>
        <v>50</v>
      </c>
      <c r="C17" s="34">
        <v>17</v>
      </c>
      <c r="D17" s="35" t="s">
        <v>285</v>
      </c>
      <c r="E17" s="41" t="s">
        <v>612</v>
      </c>
      <c r="F17" s="109"/>
    </row>
    <row r="18" spans="1:6" s="64" customFormat="1" x14ac:dyDescent="0.2">
      <c r="A18" s="112">
        <f t="shared" si="2"/>
        <v>12</v>
      </c>
      <c r="B18" s="112">
        <f t="shared" si="3"/>
        <v>67</v>
      </c>
      <c r="C18" s="34">
        <v>17</v>
      </c>
      <c r="D18" s="35" t="s">
        <v>285</v>
      </c>
      <c r="E18" s="41" t="s">
        <v>613</v>
      </c>
      <c r="F18" s="109"/>
    </row>
    <row r="19" spans="1:6" s="64" customFormat="1" x14ac:dyDescent="0.2">
      <c r="A19" s="112">
        <f t="shared" si="2"/>
        <v>13</v>
      </c>
      <c r="B19" s="112">
        <f t="shared" si="3"/>
        <v>84</v>
      </c>
      <c r="C19" s="34">
        <v>17</v>
      </c>
      <c r="D19" s="35" t="s">
        <v>285</v>
      </c>
      <c r="E19" s="41" t="s">
        <v>614</v>
      </c>
      <c r="F19" s="109"/>
    </row>
    <row r="20" spans="1:6" s="64" customFormat="1" x14ac:dyDescent="0.2">
      <c r="A20" s="112">
        <f t="shared" si="2"/>
        <v>14</v>
      </c>
      <c r="B20" s="112">
        <f t="shared" si="3"/>
        <v>101</v>
      </c>
      <c r="C20" s="34">
        <v>17</v>
      </c>
      <c r="D20" s="35" t="s">
        <v>285</v>
      </c>
      <c r="E20" s="41" t="s">
        <v>615</v>
      </c>
      <c r="F20" s="109"/>
    </row>
    <row r="21" spans="1:6" s="64" customFormat="1" ht="24" x14ac:dyDescent="0.2">
      <c r="A21" s="112">
        <f t="shared" si="2"/>
        <v>15</v>
      </c>
      <c r="B21" s="112">
        <f t="shared" si="3"/>
        <v>118</v>
      </c>
      <c r="C21" s="34">
        <v>17</v>
      </c>
      <c r="D21" s="35" t="s">
        <v>285</v>
      </c>
      <c r="E21" s="41" t="s">
        <v>616</v>
      </c>
      <c r="F21" s="109"/>
    </row>
    <row r="22" spans="1:6" s="64" customFormat="1" ht="24" x14ac:dyDescent="0.2">
      <c r="A22" s="112">
        <f t="shared" si="2"/>
        <v>16</v>
      </c>
      <c r="B22" s="112">
        <f t="shared" si="3"/>
        <v>135</v>
      </c>
      <c r="C22" s="34">
        <v>17</v>
      </c>
      <c r="D22" s="35" t="s">
        <v>285</v>
      </c>
      <c r="E22" s="41" t="s">
        <v>617</v>
      </c>
      <c r="F22" s="109"/>
    </row>
    <row r="23" spans="1:6" s="64" customFormat="1" ht="24" x14ac:dyDescent="0.2">
      <c r="A23" s="112">
        <f t="shared" si="2"/>
        <v>17</v>
      </c>
      <c r="B23" s="112">
        <f t="shared" si="3"/>
        <v>152</v>
      </c>
      <c r="C23" s="34">
        <v>17</v>
      </c>
      <c r="D23" s="35" t="s">
        <v>285</v>
      </c>
      <c r="E23" s="41" t="s">
        <v>618</v>
      </c>
      <c r="F23" s="109"/>
    </row>
    <row r="24" spans="1:6" s="64" customFormat="1" ht="24" x14ac:dyDescent="0.2">
      <c r="A24" s="112">
        <f t="shared" si="2"/>
        <v>18</v>
      </c>
      <c r="B24" s="112">
        <f t="shared" si="3"/>
        <v>169</v>
      </c>
      <c r="C24" s="34">
        <v>17</v>
      </c>
      <c r="D24" s="35" t="s">
        <v>285</v>
      </c>
      <c r="E24" s="41" t="s">
        <v>619</v>
      </c>
      <c r="F24" s="109"/>
    </row>
    <row r="25" spans="1:6" s="64" customFormat="1" x14ac:dyDescent="0.2">
      <c r="A25" s="112">
        <f t="shared" si="2"/>
        <v>19</v>
      </c>
      <c r="B25" s="112">
        <f t="shared" si="3"/>
        <v>186</v>
      </c>
      <c r="C25" s="34">
        <v>17</v>
      </c>
      <c r="D25" s="35" t="s">
        <v>285</v>
      </c>
      <c r="E25" s="41" t="s">
        <v>620</v>
      </c>
      <c r="F25" s="109"/>
    </row>
    <row r="26" spans="1:6" s="64" customFormat="1" x14ac:dyDescent="0.2">
      <c r="A26" s="112">
        <f t="shared" si="2"/>
        <v>20</v>
      </c>
      <c r="B26" s="112">
        <f t="shared" si="3"/>
        <v>203</v>
      </c>
      <c r="C26" s="34">
        <v>17</v>
      </c>
      <c r="D26" s="35" t="s">
        <v>285</v>
      </c>
      <c r="E26" s="41" t="s">
        <v>621</v>
      </c>
      <c r="F26" s="109"/>
    </row>
    <row r="27" spans="1:6" s="64" customFormat="1" x14ac:dyDescent="0.2">
      <c r="A27" s="112">
        <f t="shared" si="2"/>
        <v>21</v>
      </c>
      <c r="B27" s="112">
        <f t="shared" si="3"/>
        <v>220</v>
      </c>
      <c r="C27" s="34">
        <v>17</v>
      </c>
      <c r="D27" s="35" t="s">
        <v>285</v>
      </c>
      <c r="E27" s="41" t="s">
        <v>622</v>
      </c>
      <c r="F27" s="109"/>
    </row>
    <row r="28" spans="1:6" s="64" customFormat="1" ht="24" x14ac:dyDescent="0.2">
      <c r="A28" s="112">
        <f t="shared" si="2"/>
        <v>22</v>
      </c>
      <c r="B28" s="112">
        <f t="shared" si="3"/>
        <v>237</v>
      </c>
      <c r="C28" s="34">
        <v>17</v>
      </c>
      <c r="D28" s="35" t="s">
        <v>285</v>
      </c>
      <c r="E28" s="41" t="s">
        <v>623</v>
      </c>
      <c r="F28" s="109"/>
    </row>
    <row r="29" spans="1:6" s="64" customFormat="1" ht="24" x14ac:dyDescent="0.2">
      <c r="A29" s="112">
        <f t="shared" si="2"/>
        <v>23</v>
      </c>
      <c r="B29" s="112">
        <f t="shared" si="3"/>
        <v>254</v>
      </c>
      <c r="C29" s="34">
        <v>17</v>
      </c>
      <c r="D29" s="35" t="s">
        <v>285</v>
      </c>
      <c r="E29" s="41" t="s">
        <v>624</v>
      </c>
      <c r="F29" s="109"/>
    </row>
    <row r="30" spans="1:6" s="64" customFormat="1" ht="24" x14ac:dyDescent="0.2">
      <c r="A30" s="112">
        <f t="shared" si="2"/>
        <v>24</v>
      </c>
      <c r="B30" s="112">
        <f t="shared" si="3"/>
        <v>271</v>
      </c>
      <c r="C30" s="34">
        <v>17</v>
      </c>
      <c r="D30" s="35" t="s">
        <v>285</v>
      </c>
      <c r="E30" s="41" t="s">
        <v>625</v>
      </c>
      <c r="F30" s="109"/>
    </row>
    <row r="31" spans="1:6" s="64" customFormat="1" x14ac:dyDescent="0.2">
      <c r="A31" s="112">
        <f t="shared" si="2"/>
        <v>25</v>
      </c>
      <c r="B31" s="112">
        <f t="shared" si="3"/>
        <v>288</v>
      </c>
      <c r="C31" s="34">
        <v>17</v>
      </c>
      <c r="D31" s="35" t="s">
        <v>285</v>
      </c>
      <c r="E31" s="41" t="s">
        <v>626</v>
      </c>
      <c r="F31" s="109"/>
    </row>
    <row r="32" spans="1:6" s="64" customFormat="1" x14ac:dyDescent="0.2">
      <c r="A32" s="112">
        <f t="shared" si="2"/>
        <v>26</v>
      </c>
      <c r="B32" s="112">
        <f t="shared" si="3"/>
        <v>305</v>
      </c>
      <c r="C32" s="34">
        <v>17</v>
      </c>
      <c r="D32" s="35" t="s">
        <v>285</v>
      </c>
      <c r="E32" s="41" t="s">
        <v>627</v>
      </c>
      <c r="F32" s="109"/>
    </row>
    <row r="33" spans="1:6" s="64" customFormat="1" x14ac:dyDescent="0.2">
      <c r="A33" s="112">
        <f t="shared" si="2"/>
        <v>27</v>
      </c>
      <c r="B33" s="112">
        <f t="shared" si="3"/>
        <v>322</v>
      </c>
      <c r="C33" s="34">
        <v>17</v>
      </c>
      <c r="D33" s="35" t="s">
        <v>285</v>
      </c>
      <c r="E33" s="41" t="s">
        <v>628</v>
      </c>
      <c r="F33" s="109"/>
    </row>
    <row r="34" spans="1:6" s="64" customFormat="1" x14ac:dyDescent="0.2">
      <c r="A34" s="112">
        <f t="shared" si="2"/>
        <v>28</v>
      </c>
      <c r="B34" s="112">
        <f t="shared" si="3"/>
        <v>339</v>
      </c>
      <c r="C34" s="34">
        <v>17</v>
      </c>
      <c r="D34" s="35" t="s">
        <v>285</v>
      </c>
      <c r="E34" s="41" t="s">
        <v>629</v>
      </c>
      <c r="F34" s="109"/>
    </row>
    <row r="35" spans="1:6" s="64" customFormat="1" x14ac:dyDescent="0.2">
      <c r="A35" s="112">
        <f t="shared" si="2"/>
        <v>29</v>
      </c>
      <c r="B35" s="112">
        <f t="shared" si="3"/>
        <v>356</v>
      </c>
      <c r="C35" s="34">
        <v>17</v>
      </c>
      <c r="D35" s="35" t="s">
        <v>285</v>
      </c>
      <c r="E35" s="41" t="s">
        <v>630</v>
      </c>
      <c r="F35" s="109"/>
    </row>
    <row r="36" spans="1:6" s="64" customFormat="1" x14ac:dyDescent="0.2">
      <c r="A36" s="112">
        <f t="shared" si="2"/>
        <v>30</v>
      </c>
      <c r="B36" s="112">
        <f t="shared" si="3"/>
        <v>373</v>
      </c>
      <c r="C36" s="34">
        <v>17</v>
      </c>
      <c r="D36" s="35" t="s">
        <v>285</v>
      </c>
      <c r="E36" s="41" t="s">
        <v>631</v>
      </c>
      <c r="F36" s="109"/>
    </row>
    <row r="37" spans="1:6" s="64" customFormat="1" x14ac:dyDescent="0.2">
      <c r="A37" s="112">
        <f t="shared" si="2"/>
        <v>31</v>
      </c>
      <c r="B37" s="112">
        <f t="shared" si="3"/>
        <v>390</v>
      </c>
      <c r="C37" s="34">
        <v>17</v>
      </c>
      <c r="D37" s="35" t="s">
        <v>285</v>
      </c>
      <c r="E37" s="41" t="s">
        <v>632</v>
      </c>
      <c r="F37" s="109"/>
    </row>
    <row r="38" spans="1:6" s="64" customFormat="1" x14ac:dyDescent="0.2">
      <c r="A38" s="112">
        <f t="shared" si="2"/>
        <v>32</v>
      </c>
      <c r="B38" s="112">
        <f t="shared" si="3"/>
        <v>407</v>
      </c>
      <c r="C38" s="34">
        <v>17</v>
      </c>
      <c r="D38" s="35" t="s">
        <v>285</v>
      </c>
      <c r="E38" s="41" t="s">
        <v>633</v>
      </c>
      <c r="F38" s="109"/>
    </row>
    <row r="39" spans="1:6" s="64" customFormat="1" ht="24" x14ac:dyDescent="0.2">
      <c r="A39" s="112">
        <f t="shared" si="2"/>
        <v>33</v>
      </c>
      <c r="B39" s="112">
        <f t="shared" si="3"/>
        <v>424</v>
      </c>
      <c r="C39" s="34">
        <v>17</v>
      </c>
      <c r="D39" s="35" t="s">
        <v>285</v>
      </c>
      <c r="E39" s="41" t="s">
        <v>634</v>
      </c>
      <c r="F39" s="109"/>
    </row>
    <row r="40" spans="1:6" s="64" customFormat="1" ht="24" x14ac:dyDescent="0.2">
      <c r="A40" s="112">
        <f t="shared" si="2"/>
        <v>34</v>
      </c>
      <c r="B40" s="112">
        <f t="shared" si="3"/>
        <v>441</v>
      </c>
      <c r="C40" s="34">
        <v>17</v>
      </c>
      <c r="D40" s="35" t="s">
        <v>285</v>
      </c>
      <c r="E40" s="41" t="s">
        <v>635</v>
      </c>
      <c r="F40" s="109"/>
    </row>
    <row r="41" spans="1:6" s="64" customFormat="1" ht="24" x14ac:dyDescent="0.2">
      <c r="A41" s="112">
        <f t="shared" si="2"/>
        <v>35</v>
      </c>
      <c r="B41" s="112">
        <f t="shared" si="3"/>
        <v>458</v>
      </c>
      <c r="C41" s="34">
        <v>17</v>
      </c>
      <c r="D41" s="35" t="s">
        <v>285</v>
      </c>
      <c r="E41" s="41" t="s">
        <v>636</v>
      </c>
      <c r="F41" s="109"/>
    </row>
    <row r="42" spans="1:6" s="64" customFormat="1" ht="24" x14ac:dyDescent="0.2">
      <c r="A42" s="112">
        <f t="shared" si="2"/>
        <v>36</v>
      </c>
      <c r="B42" s="112">
        <f t="shared" si="3"/>
        <v>475</v>
      </c>
      <c r="C42" s="34">
        <v>17</v>
      </c>
      <c r="D42" s="35" t="s">
        <v>285</v>
      </c>
      <c r="E42" s="41" t="s">
        <v>637</v>
      </c>
      <c r="F42" s="109"/>
    </row>
    <row r="43" spans="1:6" s="64" customFormat="1" x14ac:dyDescent="0.2">
      <c r="A43" s="112">
        <f t="shared" si="2"/>
        <v>37</v>
      </c>
      <c r="B43" s="112">
        <f t="shared" si="3"/>
        <v>492</v>
      </c>
      <c r="C43" s="34">
        <v>17</v>
      </c>
      <c r="D43" s="35" t="s">
        <v>285</v>
      </c>
      <c r="E43" s="41" t="s">
        <v>638</v>
      </c>
      <c r="F43" s="109"/>
    </row>
    <row r="44" spans="1:6" s="64" customFormat="1" x14ac:dyDescent="0.2">
      <c r="A44" s="112">
        <f t="shared" si="2"/>
        <v>38</v>
      </c>
      <c r="B44" s="112">
        <f t="shared" si="3"/>
        <v>509</v>
      </c>
      <c r="C44" s="34">
        <v>17</v>
      </c>
      <c r="D44" s="35" t="s">
        <v>285</v>
      </c>
      <c r="E44" s="41" t="s">
        <v>639</v>
      </c>
      <c r="F44" s="109"/>
    </row>
    <row r="45" spans="1:6" s="64" customFormat="1" x14ac:dyDescent="0.2">
      <c r="A45" s="112">
        <f t="shared" si="2"/>
        <v>39</v>
      </c>
      <c r="B45" s="112">
        <f t="shared" si="3"/>
        <v>526</v>
      </c>
      <c r="C45" s="34">
        <v>17</v>
      </c>
      <c r="D45" s="35" t="s">
        <v>285</v>
      </c>
      <c r="E45" s="41" t="s">
        <v>640</v>
      </c>
      <c r="F45" s="109"/>
    </row>
    <row r="46" spans="1:6" s="64" customFormat="1" ht="24" x14ac:dyDescent="0.2">
      <c r="A46" s="112">
        <f t="shared" si="2"/>
        <v>40</v>
      </c>
      <c r="B46" s="112">
        <f t="shared" si="3"/>
        <v>543</v>
      </c>
      <c r="C46" s="34">
        <v>17</v>
      </c>
      <c r="D46" s="35" t="s">
        <v>285</v>
      </c>
      <c r="E46" s="41" t="s">
        <v>641</v>
      </c>
      <c r="F46" s="109"/>
    </row>
    <row r="47" spans="1:6" s="64" customFormat="1" x14ac:dyDescent="0.2">
      <c r="A47" s="112">
        <f t="shared" si="2"/>
        <v>41</v>
      </c>
      <c r="B47" s="112">
        <f t="shared" si="3"/>
        <v>560</v>
      </c>
      <c r="C47" s="34">
        <v>17</v>
      </c>
      <c r="D47" s="35" t="s">
        <v>285</v>
      </c>
      <c r="E47" s="41" t="s">
        <v>642</v>
      </c>
      <c r="F47" s="109"/>
    </row>
    <row r="48" spans="1:6" s="64" customFormat="1" ht="24" x14ac:dyDescent="0.2">
      <c r="A48" s="112">
        <f t="shared" si="2"/>
        <v>42</v>
      </c>
      <c r="B48" s="112">
        <f t="shared" si="3"/>
        <v>577</v>
      </c>
      <c r="C48" s="34">
        <v>17</v>
      </c>
      <c r="D48" s="35" t="s">
        <v>285</v>
      </c>
      <c r="E48" s="41" t="s">
        <v>643</v>
      </c>
      <c r="F48" s="109"/>
    </row>
    <row r="49" spans="1:6" s="64" customFormat="1" x14ac:dyDescent="0.2">
      <c r="A49" s="112">
        <f t="shared" si="2"/>
        <v>43</v>
      </c>
      <c r="B49" s="112">
        <f t="shared" si="3"/>
        <v>594</v>
      </c>
      <c r="C49" s="34">
        <v>17</v>
      </c>
      <c r="D49" s="35" t="s">
        <v>285</v>
      </c>
      <c r="E49" s="41" t="s">
        <v>644</v>
      </c>
      <c r="F49" s="109"/>
    </row>
    <row r="50" spans="1:6" s="64" customFormat="1" x14ac:dyDescent="0.2">
      <c r="A50" s="112">
        <f t="shared" si="2"/>
        <v>44</v>
      </c>
      <c r="B50" s="112">
        <f t="shared" si="3"/>
        <v>611</v>
      </c>
      <c r="C50" s="34">
        <v>17</v>
      </c>
      <c r="D50" s="35" t="s">
        <v>285</v>
      </c>
      <c r="E50" s="41" t="s">
        <v>645</v>
      </c>
      <c r="F50" s="109"/>
    </row>
    <row r="51" spans="1:6" s="64" customFormat="1" ht="24" x14ac:dyDescent="0.2">
      <c r="A51" s="112">
        <f t="shared" si="2"/>
        <v>45</v>
      </c>
      <c r="B51" s="112">
        <f t="shared" si="3"/>
        <v>628</v>
      </c>
      <c r="C51" s="34">
        <v>17</v>
      </c>
      <c r="D51" s="35" t="s">
        <v>285</v>
      </c>
      <c r="E51" s="41" t="s">
        <v>646</v>
      </c>
      <c r="F51" s="109"/>
    </row>
    <row r="52" spans="1:6" s="64" customFormat="1" ht="24" x14ac:dyDescent="0.2">
      <c r="A52" s="112">
        <f t="shared" si="2"/>
        <v>46</v>
      </c>
      <c r="B52" s="112">
        <f t="shared" si="3"/>
        <v>645</v>
      </c>
      <c r="C52" s="34">
        <v>17</v>
      </c>
      <c r="D52" s="35" t="s">
        <v>285</v>
      </c>
      <c r="E52" s="41" t="s">
        <v>647</v>
      </c>
      <c r="F52" s="109"/>
    </row>
    <row r="53" spans="1:6" s="64" customFormat="1" ht="24" x14ac:dyDescent="0.2">
      <c r="A53" s="112">
        <f t="shared" si="2"/>
        <v>47</v>
      </c>
      <c r="B53" s="112">
        <f t="shared" si="3"/>
        <v>662</v>
      </c>
      <c r="C53" s="34">
        <v>17</v>
      </c>
      <c r="D53" s="35" t="s">
        <v>285</v>
      </c>
      <c r="E53" s="41" t="s">
        <v>648</v>
      </c>
      <c r="F53" s="109"/>
    </row>
    <row r="54" spans="1:6" s="64" customFormat="1" ht="24" x14ac:dyDescent="0.2">
      <c r="A54" s="112">
        <f t="shared" si="2"/>
        <v>48</v>
      </c>
      <c r="B54" s="112">
        <f t="shared" si="3"/>
        <v>679</v>
      </c>
      <c r="C54" s="34">
        <v>17</v>
      </c>
      <c r="D54" s="35" t="s">
        <v>285</v>
      </c>
      <c r="E54" s="41" t="s">
        <v>649</v>
      </c>
      <c r="F54" s="109"/>
    </row>
    <row r="55" spans="1:6" s="64" customFormat="1" ht="24" x14ac:dyDescent="0.2">
      <c r="A55" s="112">
        <f t="shared" si="2"/>
        <v>49</v>
      </c>
      <c r="B55" s="112">
        <f t="shared" si="3"/>
        <v>696</v>
      </c>
      <c r="C55" s="34">
        <v>17</v>
      </c>
      <c r="D55" s="35" t="s">
        <v>285</v>
      </c>
      <c r="E55" s="41" t="s">
        <v>650</v>
      </c>
      <c r="F55" s="109"/>
    </row>
    <row r="56" spans="1:6" s="64" customFormat="1" ht="24" x14ac:dyDescent="0.2">
      <c r="A56" s="112">
        <f t="shared" si="2"/>
        <v>50</v>
      </c>
      <c r="B56" s="112">
        <f t="shared" si="3"/>
        <v>713</v>
      </c>
      <c r="C56" s="34">
        <v>17</v>
      </c>
      <c r="D56" s="35" t="s">
        <v>285</v>
      </c>
      <c r="E56" s="41" t="s">
        <v>651</v>
      </c>
      <c r="F56" s="109"/>
    </row>
    <row r="57" spans="1:6" s="64" customFormat="1" ht="24" x14ac:dyDescent="0.2">
      <c r="A57" s="112">
        <f t="shared" si="2"/>
        <v>51</v>
      </c>
      <c r="B57" s="112">
        <f t="shared" si="3"/>
        <v>730</v>
      </c>
      <c r="C57" s="34">
        <v>17</v>
      </c>
      <c r="D57" s="35" t="s">
        <v>285</v>
      </c>
      <c r="E57" s="41" t="s">
        <v>652</v>
      </c>
      <c r="F57" s="109"/>
    </row>
    <row r="58" spans="1:6" s="64" customFormat="1" ht="24" x14ac:dyDescent="0.2">
      <c r="A58" s="112">
        <f t="shared" si="2"/>
        <v>52</v>
      </c>
      <c r="B58" s="112">
        <f t="shared" si="3"/>
        <v>747</v>
      </c>
      <c r="C58" s="34">
        <v>17</v>
      </c>
      <c r="D58" s="35" t="s">
        <v>285</v>
      </c>
      <c r="E58" s="41" t="s">
        <v>653</v>
      </c>
      <c r="F58" s="109"/>
    </row>
    <row r="59" spans="1:6" s="64" customFormat="1" ht="24" x14ac:dyDescent="0.2">
      <c r="A59" s="112">
        <f t="shared" si="2"/>
        <v>53</v>
      </c>
      <c r="B59" s="112">
        <f t="shared" si="3"/>
        <v>764</v>
      </c>
      <c r="C59" s="34">
        <v>17</v>
      </c>
      <c r="D59" s="35" t="s">
        <v>285</v>
      </c>
      <c r="E59" s="41" t="s">
        <v>654</v>
      </c>
      <c r="F59" s="109"/>
    </row>
    <row r="60" spans="1:6" s="64" customFormat="1" ht="24" x14ac:dyDescent="0.2">
      <c r="A60" s="112">
        <f t="shared" si="2"/>
        <v>54</v>
      </c>
      <c r="B60" s="112">
        <f t="shared" si="3"/>
        <v>781</v>
      </c>
      <c r="C60" s="34">
        <v>17</v>
      </c>
      <c r="D60" s="35" t="s">
        <v>285</v>
      </c>
      <c r="E60" s="41" t="s">
        <v>655</v>
      </c>
      <c r="F60" s="109"/>
    </row>
    <row r="61" spans="1:6" s="64" customFormat="1" ht="24" x14ac:dyDescent="0.2">
      <c r="A61" s="112">
        <f t="shared" si="2"/>
        <v>55</v>
      </c>
      <c r="B61" s="112">
        <f t="shared" si="3"/>
        <v>798</v>
      </c>
      <c r="C61" s="34">
        <v>17</v>
      </c>
      <c r="D61" s="35" t="s">
        <v>285</v>
      </c>
      <c r="E61" s="41" t="s">
        <v>656</v>
      </c>
      <c r="F61" s="109"/>
    </row>
    <row r="62" spans="1:6" s="64" customFormat="1" ht="24" x14ac:dyDescent="0.2">
      <c r="A62" s="112">
        <f t="shared" si="2"/>
        <v>56</v>
      </c>
      <c r="B62" s="112">
        <f t="shared" si="3"/>
        <v>815</v>
      </c>
      <c r="C62" s="34">
        <v>17</v>
      </c>
      <c r="D62" s="35" t="s">
        <v>285</v>
      </c>
      <c r="E62" s="41" t="s">
        <v>657</v>
      </c>
      <c r="F62" s="109"/>
    </row>
    <row r="63" spans="1:6" s="64" customFormat="1" ht="24" x14ac:dyDescent="0.2">
      <c r="A63" s="112">
        <f t="shared" si="2"/>
        <v>57</v>
      </c>
      <c r="B63" s="112">
        <f t="shared" si="3"/>
        <v>832</v>
      </c>
      <c r="C63" s="34">
        <v>17</v>
      </c>
      <c r="D63" s="35" t="s">
        <v>285</v>
      </c>
      <c r="E63" s="41" t="s">
        <v>658</v>
      </c>
      <c r="F63" s="109"/>
    </row>
    <row r="64" spans="1:6" s="64" customFormat="1" ht="24" x14ac:dyDescent="0.2">
      <c r="A64" s="112">
        <f t="shared" si="2"/>
        <v>58</v>
      </c>
      <c r="B64" s="112">
        <f t="shared" si="3"/>
        <v>849</v>
      </c>
      <c r="C64" s="34">
        <v>17</v>
      </c>
      <c r="D64" s="35" t="s">
        <v>285</v>
      </c>
      <c r="E64" s="41" t="s">
        <v>659</v>
      </c>
      <c r="F64" s="109"/>
    </row>
    <row r="65" spans="1:6" s="64" customFormat="1" ht="24" x14ac:dyDescent="0.2">
      <c r="A65" s="112">
        <f t="shared" si="2"/>
        <v>59</v>
      </c>
      <c r="B65" s="112">
        <f t="shared" si="3"/>
        <v>866</v>
      </c>
      <c r="C65" s="34">
        <v>17</v>
      </c>
      <c r="D65" s="35" t="s">
        <v>285</v>
      </c>
      <c r="E65" s="41" t="s">
        <v>660</v>
      </c>
      <c r="F65" s="109"/>
    </row>
    <row r="66" spans="1:6" s="64" customFormat="1" ht="24" x14ac:dyDescent="0.2">
      <c r="A66" s="112">
        <f t="shared" si="2"/>
        <v>60</v>
      </c>
      <c r="B66" s="112">
        <f t="shared" si="3"/>
        <v>883</v>
      </c>
      <c r="C66" s="34">
        <v>17</v>
      </c>
      <c r="D66" s="35" t="s">
        <v>285</v>
      </c>
      <c r="E66" s="41" t="s">
        <v>661</v>
      </c>
      <c r="F66" s="109"/>
    </row>
    <row r="67" spans="1:6" s="64" customFormat="1" ht="24" x14ac:dyDescent="0.2">
      <c r="A67" s="112">
        <f t="shared" si="2"/>
        <v>61</v>
      </c>
      <c r="B67" s="112">
        <f t="shared" si="3"/>
        <v>900</v>
      </c>
      <c r="C67" s="34">
        <v>17</v>
      </c>
      <c r="D67" s="35" t="s">
        <v>285</v>
      </c>
      <c r="E67" s="41" t="s">
        <v>662</v>
      </c>
      <c r="F67" s="109"/>
    </row>
    <row r="68" spans="1:6" s="64" customFormat="1" ht="24" x14ac:dyDescent="0.2">
      <c r="A68" s="112">
        <f t="shared" si="2"/>
        <v>62</v>
      </c>
      <c r="B68" s="112">
        <f t="shared" si="3"/>
        <v>917</v>
      </c>
      <c r="C68" s="34">
        <v>17</v>
      </c>
      <c r="D68" s="35" t="s">
        <v>285</v>
      </c>
      <c r="E68" s="41" t="s">
        <v>663</v>
      </c>
      <c r="F68" s="109"/>
    </row>
    <row r="69" spans="1:6" s="64" customFormat="1" ht="24" x14ac:dyDescent="0.2">
      <c r="A69" s="112">
        <f t="shared" si="2"/>
        <v>63</v>
      </c>
      <c r="B69" s="112">
        <f t="shared" si="3"/>
        <v>934</v>
      </c>
      <c r="C69" s="34">
        <v>17</v>
      </c>
      <c r="D69" s="35" t="s">
        <v>285</v>
      </c>
      <c r="E69" s="41" t="s">
        <v>664</v>
      </c>
      <c r="F69" s="109"/>
    </row>
    <row r="70" spans="1:6" s="64" customFormat="1" ht="24" x14ac:dyDescent="0.2">
      <c r="A70" s="112">
        <f t="shared" si="2"/>
        <v>64</v>
      </c>
      <c r="B70" s="112">
        <f t="shared" si="3"/>
        <v>951</v>
      </c>
      <c r="C70" s="34">
        <v>17</v>
      </c>
      <c r="D70" s="35" t="s">
        <v>285</v>
      </c>
      <c r="E70" s="41" t="s">
        <v>665</v>
      </c>
      <c r="F70" s="109"/>
    </row>
    <row r="71" spans="1:6" s="64" customFormat="1" ht="24" x14ac:dyDescent="0.2">
      <c r="A71" s="112">
        <f t="shared" si="2"/>
        <v>65</v>
      </c>
      <c r="B71" s="112">
        <f t="shared" si="3"/>
        <v>968</v>
      </c>
      <c r="C71" s="34">
        <v>17</v>
      </c>
      <c r="D71" s="35" t="s">
        <v>285</v>
      </c>
      <c r="E71" s="41" t="s">
        <v>666</v>
      </c>
      <c r="F71" s="109"/>
    </row>
    <row r="72" spans="1:6" s="64" customFormat="1" ht="24" x14ac:dyDescent="0.2">
      <c r="A72" s="112">
        <f t="shared" si="2"/>
        <v>66</v>
      </c>
      <c r="B72" s="112">
        <f t="shared" si="3"/>
        <v>985</v>
      </c>
      <c r="C72" s="34">
        <v>17</v>
      </c>
      <c r="D72" s="35" t="s">
        <v>285</v>
      </c>
      <c r="E72" s="41" t="s">
        <v>667</v>
      </c>
      <c r="F72" s="109"/>
    </row>
    <row r="73" spans="1:6" s="64" customFormat="1" ht="24" x14ac:dyDescent="0.2">
      <c r="A73" s="112">
        <f t="shared" si="2"/>
        <v>67</v>
      </c>
      <c r="B73" s="112">
        <f t="shared" si="3"/>
        <v>1002</v>
      </c>
      <c r="C73" s="34">
        <v>17</v>
      </c>
      <c r="D73" s="35" t="s">
        <v>285</v>
      </c>
      <c r="E73" s="41" t="s">
        <v>668</v>
      </c>
      <c r="F73" s="109"/>
    </row>
    <row r="74" spans="1:6" s="64" customFormat="1" ht="24" x14ac:dyDescent="0.2">
      <c r="A74" s="112">
        <f t="shared" si="2"/>
        <v>68</v>
      </c>
      <c r="B74" s="112">
        <f t="shared" si="3"/>
        <v>1019</v>
      </c>
      <c r="C74" s="34">
        <v>17</v>
      </c>
      <c r="D74" s="35" t="s">
        <v>285</v>
      </c>
      <c r="E74" s="41" t="s">
        <v>669</v>
      </c>
      <c r="F74" s="109"/>
    </row>
    <row r="75" spans="1:6" s="64" customFormat="1" ht="24" x14ac:dyDescent="0.2">
      <c r="A75" s="112">
        <f t="shared" si="2"/>
        <v>69</v>
      </c>
      <c r="B75" s="112">
        <f t="shared" si="3"/>
        <v>1036</v>
      </c>
      <c r="C75" s="34">
        <v>17</v>
      </c>
      <c r="D75" s="35" t="s">
        <v>285</v>
      </c>
      <c r="E75" s="41" t="s">
        <v>670</v>
      </c>
      <c r="F75" s="109"/>
    </row>
    <row r="76" spans="1:6" s="64" customFormat="1" ht="24" x14ac:dyDescent="0.2">
      <c r="A76" s="112">
        <f t="shared" si="2"/>
        <v>70</v>
      </c>
      <c r="B76" s="112">
        <f t="shared" si="3"/>
        <v>1053</v>
      </c>
      <c r="C76" s="34">
        <v>17</v>
      </c>
      <c r="D76" s="35" t="s">
        <v>285</v>
      </c>
      <c r="E76" s="41" t="s">
        <v>671</v>
      </c>
      <c r="F76" s="109"/>
    </row>
    <row r="77" spans="1:6" s="64" customFormat="1" ht="24" x14ac:dyDescent="0.2">
      <c r="A77" s="112">
        <f t="shared" si="2"/>
        <v>71</v>
      </c>
      <c r="B77" s="112">
        <f t="shared" si="3"/>
        <v>1070</v>
      </c>
      <c r="C77" s="34">
        <v>17</v>
      </c>
      <c r="D77" s="35" t="s">
        <v>285</v>
      </c>
      <c r="E77" s="41" t="s">
        <v>672</v>
      </c>
      <c r="F77" s="109"/>
    </row>
    <row r="78" spans="1:6" s="64" customFormat="1" ht="24" x14ac:dyDescent="0.2">
      <c r="A78" s="112">
        <f t="shared" ref="A78:A118" si="4">A77+1</f>
        <v>72</v>
      </c>
      <c r="B78" s="112">
        <f t="shared" ref="B78:B118" si="5">B77+C77</f>
        <v>1087</v>
      </c>
      <c r="C78" s="34">
        <v>17</v>
      </c>
      <c r="D78" s="35" t="s">
        <v>285</v>
      </c>
      <c r="E78" s="41" t="s">
        <v>673</v>
      </c>
      <c r="F78" s="109"/>
    </row>
    <row r="79" spans="1:6" s="64" customFormat="1" ht="24" x14ac:dyDescent="0.2">
      <c r="A79" s="112">
        <f t="shared" si="4"/>
        <v>73</v>
      </c>
      <c r="B79" s="112">
        <f t="shared" si="5"/>
        <v>1104</v>
      </c>
      <c r="C79" s="34">
        <v>17</v>
      </c>
      <c r="D79" s="35" t="s">
        <v>285</v>
      </c>
      <c r="E79" s="41" t="s">
        <v>674</v>
      </c>
      <c r="F79" s="109"/>
    </row>
    <row r="80" spans="1:6" s="64" customFormat="1" ht="24" x14ac:dyDescent="0.2">
      <c r="A80" s="112">
        <f t="shared" si="4"/>
        <v>74</v>
      </c>
      <c r="B80" s="112">
        <f t="shared" si="5"/>
        <v>1121</v>
      </c>
      <c r="C80" s="34">
        <v>17</v>
      </c>
      <c r="D80" s="35" t="s">
        <v>285</v>
      </c>
      <c r="E80" s="41" t="s">
        <v>675</v>
      </c>
      <c r="F80" s="109"/>
    </row>
    <row r="81" spans="1:6" s="64" customFormat="1" ht="24" x14ac:dyDescent="0.2">
      <c r="A81" s="112">
        <f t="shared" si="4"/>
        <v>75</v>
      </c>
      <c r="B81" s="112">
        <f t="shared" si="5"/>
        <v>1138</v>
      </c>
      <c r="C81" s="34">
        <v>17</v>
      </c>
      <c r="D81" s="35" t="s">
        <v>285</v>
      </c>
      <c r="E81" s="41" t="s">
        <v>676</v>
      </c>
      <c r="F81" s="109"/>
    </row>
    <row r="82" spans="1:6" s="64" customFormat="1" ht="24" x14ac:dyDescent="0.2">
      <c r="A82" s="112">
        <f t="shared" si="4"/>
        <v>76</v>
      </c>
      <c r="B82" s="112">
        <f t="shared" si="5"/>
        <v>1155</v>
      </c>
      <c r="C82" s="34">
        <v>17</v>
      </c>
      <c r="D82" s="35" t="s">
        <v>285</v>
      </c>
      <c r="E82" s="41" t="s">
        <v>677</v>
      </c>
      <c r="F82" s="109"/>
    </row>
    <row r="83" spans="1:6" s="64" customFormat="1" ht="24" x14ac:dyDescent="0.2">
      <c r="A83" s="112">
        <f t="shared" si="4"/>
        <v>77</v>
      </c>
      <c r="B83" s="112">
        <f t="shared" si="5"/>
        <v>1172</v>
      </c>
      <c r="C83" s="34">
        <v>17</v>
      </c>
      <c r="D83" s="35" t="s">
        <v>285</v>
      </c>
      <c r="E83" s="41" t="s">
        <v>678</v>
      </c>
      <c r="F83" s="109"/>
    </row>
    <row r="84" spans="1:6" s="64" customFormat="1" ht="24" x14ac:dyDescent="0.2">
      <c r="A84" s="112">
        <f t="shared" si="4"/>
        <v>78</v>
      </c>
      <c r="B84" s="112">
        <f t="shared" si="5"/>
        <v>1189</v>
      </c>
      <c r="C84" s="34">
        <v>17</v>
      </c>
      <c r="D84" s="35" t="s">
        <v>285</v>
      </c>
      <c r="E84" s="41" t="s">
        <v>679</v>
      </c>
      <c r="F84" s="109"/>
    </row>
    <row r="85" spans="1:6" s="64" customFormat="1" ht="24" x14ac:dyDescent="0.2">
      <c r="A85" s="112">
        <f t="shared" si="4"/>
        <v>79</v>
      </c>
      <c r="B85" s="112">
        <f t="shared" si="5"/>
        <v>1206</v>
      </c>
      <c r="C85" s="34">
        <v>17</v>
      </c>
      <c r="D85" s="35" t="s">
        <v>285</v>
      </c>
      <c r="E85" s="41" t="s">
        <v>680</v>
      </c>
      <c r="F85" s="109"/>
    </row>
    <row r="86" spans="1:6" s="64" customFormat="1" ht="24" x14ac:dyDescent="0.2">
      <c r="A86" s="112">
        <f t="shared" si="4"/>
        <v>80</v>
      </c>
      <c r="B86" s="112">
        <f t="shared" si="5"/>
        <v>1223</v>
      </c>
      <c r="C86" s="34">
        <v>17</v>
      </c>
      <c r="D86" s="35" t="s">
        <v>285</v>
      </c>
      <c r="E86" s="41" t="s">
        <v>681</v>
      </c>
      <c r="F86" s="109"/>
    </row>
    <row r="87" spans="1:6" s="64" customFormat="1" ht="24" x14ac:dyDescent="0.2">
      <c r="A87" s="112">
        <f t="shared" si="4"/>
        <v>81</v>
      </c>
      <c r="B87" s="112">
        <f t="shared" si="5"/>
        <v>1240</v>
      </c>
      <c r="C87" s="34">
        <v>17</v>
      </c>
      <c r="D87" s="35" t="s">
        <v>285</v>
      </c>
      <c r="E87" s="41" t="s">
        <v>682</v>
      </c>
      <c r="F87" s="109"/>
    </row>
    <row r="88" spans="1:6" s="64" customFormat="1" ht="24" x14ac:dyDescent="0.2">
      <c r="A88" s="112">
        <f t="shared" si="4"/>
        <v>82</v>
      </c>
      <c r="B88" s="112">
        <f t="shared" si="5"/>
        <v>1257</v>
      </c>
      <c r="C88" s="34">
        <v>17</v>
      </c>
      <c r="D88" s="35" t="s">
        <v>285</v>
      </c>
      <c r="E88" s="41" t="s">
        <v>683</v>
      </c>
      <c r="F88" s="109"/>
    </row>
    <row r="89" spans="1:6" s="64" customFormat="1" ht="24" x14ac:dyDescent="0.2">
      <c r="A89" s="112">
        <f t="shared" si="4"/>
        <v>83</v>
      </c>
      <c r="B89" s="112">
        <f t="shared" si="5"/>
        <v>1274</v>
      </c>
      <c r="C89" s="34">
        <v>17</v>
      </c>
      <c r="D89" s="35" t="s">
        <v>285</v>
      </c>
      <c r="E89" s="41" t="s">
        <v>684</v>
      </c>
      <c r="F89" s="109"/>
    </row>
    <row r="90" spans="1:6" s="64" customFormat="1" ht="24" x14ac:dyDescent="0.2">
      <c r="A90" s="112">
        <f t="shared" si="4"/>
        <v>84</v>
      </c>
      <c r="B90" s="112">
        <f t="shared" si="5"/>
        <v>1291</v>
      </c>
      <c r="C90" s="34">
        <v>17</v>
      </c>
      <c r="D90" s="35" t="s">
        <v>285</v>
      </c>
      <c r="E90" s="41" t="s">
        <v>685</v>
      </c>
      <c r="F90" s="109"/>
    </row>
    <row r="91" spans="1:6" s="64" customFormat="1" ht="24" x14ac:dyDescent="0.2">
      <c r="A91" s="112">
        <f t="shared" si="4"/>
        <v>85</v>
      </c>
      <c r="B91" s="112">
        <f t="shared" si="5"/>
        <v>1308</v>
      </c>
      <c r="C91" s="34">
        <v>17</v>
      </c>
      <c r="D91" s="35" t="s">
        <v>285</v>
      </c>
      <c r="E91" s="41" t="s">
        <v>686</v>
      </c>
      <c r="F91" s="109"/>
    </row>
    <row r="92" spans="1:6" s="64" customFormat="1" ht="24" x14ac:dyDescent="0.2">
      <c r="A92" s="112">
        <f t="shared" si="4"/>
        <v>86</v>
      </c>
      <c r="B92" s="112">
        <f t="shared" si="5"/>
        <v>1325</v>
      </c>
      <c r="C92" s="34">
        <v>17</v>
      </c>
      <c r="D92" s="35" t="s">
        <v>285</v>
      </c>
      <c r="E92" s="41" t="s">
        <v>687</v>
      </c>
      <c r="F92" s="109"/>
    </row>
    <row r="93" spans="1:6" s="64" customFormat="1" x14ac:dyDescent="0.2">
      <c r="A93" s="112">
        <f t="shared" si="4"/>
        <v>87</v>
      </c>
      <c r="B93" s="112">
        <f t="shared" si="5"/>
        <v>1342</v>
      </c>
      <c r="C93" s="34">
        <v>17</v>
      </c>
      <c r="D93" s="35" t="s">
        <v>285</v>
      </c>
      <c r="E93" s="41" t="s">
        <v>688</v>
      </c>
      <c r="F93" s="109"/>
    </row>
    <row r="94" spans="1:6" s="64" customFormat="1" ht="24" x14ac:dyDescent="0.2">
      <c r="A94" s="112">
        <f t="shared" si="4"/>
        <v>88</v>
      </c>
      <c r="B94" s="112">
        <f t="shared" si="5"/>
        <v>1359</v>
      </c>
      <c r="C94" s="34">
        <v>17</v>
      </c>
      <c r="D94" s="35" t="s">
        <v>285</v>
      </c>
      <c r="E94" s="41" t="s">
        <v>689</v>
      </c>
      <c r="F94" s="109"/>
    </row>
    <row r="95" spans="1:6" s="64" customFormat="1" x14ac:dyDescent="0.2">
      <c r="A95" s="112">
        <f t="shared" si="4"/>
        <v>89</v>
      </c>
      <c r="B95" s="112">
        <f t="shared" si="5"/>
        <v>1376</v>
      </c>
      <c r="C95" s="34">
        <v>17</v>
      </c>
      <c r="D95" s="35" t="s">
        <v>285</v>
      </c>
      <c r="E95" s="41" t="s">
        <v>690</v>
      </c>
      <c r="F95" s="109"/>
    </row>
    <row r="96" spans="1:6" s="64" customFormat="1" ht="24" x14ac:dyDescent="0.2">
      <c r="A96" s="112">
        <f t="shared" si="4"/>
        <v>90</v>
      </c>
      <c r="B96" s="112">
        <f t="shared" si="5"/>
        <v>1393</v>
      </c>
      <c r="C96" s="34">
        <v>17</v>
      </c>
      <c r="D96" s="35" t="s">
        <v>285</v>
      </c>
      <c r="E96" s="41" t="s">
        <v>691</v>
      </c>
      <c r="F96" s="109"/>
    </row>
    <row r="97" spans="1:6" s="64" customFormat="1" x14ac:dyDescent="0.2">
      <c r="A97" s="112">
        <f t="shared" si="4"/>
        <v>91</v>
      </c>
      <c r="B97" s="112">
        <f t="shared" si="5"/>
        <v>1410</v>
      </c>
      <c r="C97" s="34">
        <v>17</v>
      </c>
      <c r="D97" s="35" t="s">
        <v>285</v>
      </c>
      <c r="E97" s="41" t="s">
        <v>692</v>
      </c>
      <c r="F97" s="109"/>
    </row>
    <row r="98" spans="1:6" s="64" customFormat="1" x14ac:dyDescent="0.2">
      <c r="A98" s="112">
        <f t="shared" si="4"/>
        <v>92</v>
      </c>
      <c r="B98" s="112">
        <f t="shared" si="5"/>
        <v>1427</v>
      </c>
      <c r="C98" s="34">
        <v>17</v>
      </c>
      <c r="D98" s="35" t="s">
        <v>285</v>
      </c>
      <c r="E98" s="41" t="s">
        <v>693</v>
      </c>
      <c r="F98" s="109"/>
    </row>
    <row r="99" spans="1:6" s="64" customFormat="1" x14ac:dyDescent="0.2">
      <c r="A99" s="113">
        <f t="shared" si="4"/>
        <v>93</v>
      </c>
      <c r="B99" s="113">
        <f>B98+C98</f>
        <v>1444</v>
      </c>
      <c r="C99" s="34">
        <v>17</v>
      </c>
      <c r="D99" s="35" t="s">
        <v>285</v>
      </c>
      <c r="E99" s="41" t="s">
        <v>694</v>
      </c>
      <c r="F99" s="36"/>
    </row>
    <row r="100" spans="1:6" s="64" customFormat="1" ht="24" x14ac:dyDescent="0.2">
      <c r="A100" s="113">
        <f t="shared" si="4"/>
        <v>94</v>
      </c>
      <c r="B100" s="113">
        <f>B99+C99</f>
        <v>1461</v>
      </c>
      <c r="C100" s="34">
        <v>17</v>
      </c>
      <c r="D100" s="35" t="s">
        <v>285</v>
      </c>
      <c r="E100" s="41" t="s">
        <v>695</v>
      </c>
      <c r="F100" s="36"/>
    </row>
    <row r="101" spans="1:6" s="64" customFormat="1" x14ac:dyDescent="0.2">
      <c r="A101" s="113">
        <f t="shared" si="4"/>
        <v>95</v>
      </c>
      <c r="B101" s="113">
        <f t="shared" ref="B101:B111" si="6">B100+C100</f>
        <v>1478</v>
      </c>
      <c r="C101" s="34">
        <v>17</v>
      </c>
      <c r="D101" s="35" t="s">
        <v>285</v>
      </c>
      <c r="E101" s="41" t="s">
        <v>696</v>
      </c>
      <c r="F101" s="36"/>
    </row>
    <row r="102" spans="1:6" s="64" customFormat="1" ht="24" x14ac:dyDescent="0.2">
      <c r="A102" s="113">
        <f t="shared" si="4"/>
        <v>96</v>
      </c>
      <c r="B102" s="113">
        <f t="shared" si="6"/>
        <v>1495</v>
      </c>
      <c r="C102" s="34">
        <v>17</v>
      </c>
      <c r="D102" s="35" t="s">
        <v>285</v>
      </c>
      <c r="E102" s="41" t="s">
        <v>697</v>
      </c>
      <c r="F102" s="36"/>
    </row>
    <row r="103" spans="1:6" s="64" customFormat="1" x14ac:dyDescent="0.2">
      <c r="A103" s="113">
        <f t="shared" si="4"/>
        <v>97</v>
      </c>
      <c r="B103" s="113">
        <f t="shared" si="6"/>
        <v>1512</v>
      </c>
      <c r="C103" s="34">
        <v>17</v>
      </c>
      <c r="D103" s="35" t="s">
        <v>285</v>
      </c>
      <c r="E103" s="41" t="s">
        <v>698</v>
      </c>
      <c r="F103" s="36"/>
    </row>
    <row r="104" spans="1:6" s="64" customFormat="1" x14ac:dyDescent="0.2">
      <c r="A104" s="113">
        <f t="shared" si="4"/>
        <v>98</v>
      </c>
      <c r="B104" s="113">
        <f t="shared" si="6"/>
        <v>1529</v>
      </c>
      <c r="C104" s="34">
        <v>17</v>
      </c>
      <c r="D104" s="35" t="s">
        <v>285</v>
      </c>
      <c r="E104" s="41" t="s">
        <v>699</v>
      </c>
      <c r="F104" s="36"/>
    </row>
    <row r="105" spans="1:6" s="64" customFormat="1" x14ac:dyDescent="0.2">
      <c r="A105" s="113">
        <f t="shared" si="4"/>
        <v>99</v>
      </c>
      <c r="B105" s="113">
        <f t="shared" si="6"/>
        <v>1546</v>
      </c>
      <c r="C105" s="34">
        <v>17</v>
      </c>
      <c r="D105" s="35" t="s">
        <v>285</v>
      </c>
      <c r="E105" s="41" t="s">
        <v>700</v>
      </c>
      <c r="F105" s="36"/>
    </row>
    <row r="106" spans="1:6" s="64" customFormat="1" x14ac:dyDescent="0.2">
      <c r="A106" s="113">
        <f t="shared" si="4"/>
        <v>100</v>
      </c>
      <c r="B106" s="113">
        <f t="shared" si="6"/>
        <v>1563</v>
      </c>
      <c r="C106" s="34">
        <v>17</v>
      </c>
      <c r="D106" s="35" t="s">
        <v>285</v>
      </c>
      <c r="E106" s="41" t="s">
        <v>701</v>
      </c>
      <c r="F106" s="36"/>
    </row>
    <row r="107" spans="1:6" s="64" customFormat="1" x14ac:dyDescent="0.2">
      <c r="A107" s="113">
        <f t="shared" si="4"/>
        <v>101</v>
      </c>
      <c r="B107" s="113">
        <f t="shared" si="6"/>
        <v>1580</v>
      </c>
      <c r="C107" s="34">
        <v>17</v>
      </c>
      <c r="D107" s="35" t="s">
        <v>285</v>
      </c>
      <c r="E107" s="41" t="s">
        <v>702</v>
      </c>
      <c r="F107" s="36"/>
    </row>
    <row r="108" spans="1:6" s="64" customFormat="1" x14ac:dyDescent="0.2">
      <c r="A108" s="113">
        <f t="shared" si="4"/>
        <v>102</v>
      </c>
      <c r="B108" s="113">
        <f t="shared" si="6"/>
        <v>1597</v>
      </c>
      <c r="C108" s="34">
        <v>17</v>
      </c>
      <c r="D108" s="35" t="s">
        <v>285</v>
      </c>
      <c r="E108" s="41" t="s">
        <v>703</v>
      </c>
      <c r="F108" s="36"/>
    </row>
    <row r="109" spans="1:6" s="64" customFormat="1" x14ac:dyDescent="0.2">
      <c r="A109" s="113">
        <f t="shared" si="4"/>
        <v>103</v>
      </c>
      <c r="B109" s="113">
        <f t="shared" si="6"/>
        <v>1614</v>
      </c>
      <c r="C109" s="34">
        <v>17</v>
      </c>
      <c r="D109" s="35" t="s">
        <v>285</v>
      </c>
      <c r="E109" s="41" t="s">
        <v>704</v>
      </c>
      <c r="F109" s="36"/>
    </row>
    <row r="110" spans="1:6" s="64" customFormat="1" x14ac:dyDescent="0.2">
      <c r="A110" s="113">
        <f t="shared" si="4"/>
        <v>104</v>
      </c>
      <c r="B110" s="113">
        <f t="shared" si="6"/>
        <v>1631</v>
      </c>
      <c r="C110" s="34">
        <v>17</v>
      </c>
      <c r="D110" s="35" t="s">
        <v>285</v>
      </c>
      <c r="E110" s="41" t="s">
        <v>705</v>
      </c>
      <c r="F110" s="36"/>
    </row>
    <row r="111" spans="1:6" s="64" customFormat="1" x14ac:dyDescent="0.2">
      <c r="A111" s="113">
        <f t="shared" si="4"/>
        <v>105</v>
      </c>
      <c r="B111" s="113">
        <f t="shared" si="6"/>
        <v>1648</v>
      </c>
      <c r="C111" s="34">
        <v>17</v>
      </c>
      <c r="D111" s="35" t="s">
        <v>285</v>
      </c>
      <c r="E111" s="41" t="s">
        <v>706</v>
      </c>
      <c r="F111" s="36"/>
    </row>
    <row r="112" spans="1:6" s="64" customFormat="1" x14ac:dyDescent="0.2">
      <c r="A112" s="112">
        <f t="shared" si="4"/>
        <v>106</v>
      </c>
      <c r="B112" s="112">
        <f t="shared" si="5"/>
        <v>1665</v>
      </c>
      <c r="C112" s="34">
        <v>17</v>
      </c>
      <c r="D112" s="35" t="s">
        <v>285</v>
      </c>
      <c r="E112" s="41" t="s">
        <v>707</v>
      </c>
      <c r="F112" s="109"/>
    </row>
    <row r="113" spans="1:6" s="64" customFormat="1" x14ac:dyDescent="0.2">
      <c r="A113" s="112">
        <f t="shared" si="4"/>
        <v>107</v>
      </c>
      <c r="B113" s="112">
        <f t="shared" si="5"/>
        <v>1682</v>
      </c>
      <c r="C113" s="34">
        <v>17</v>
      </c>
      <c r="D113" s="35" t="s">
        <v>285</v>
      </c>
      <c r="E113" s="41" t="s">
        <v>708</v>
      </c>
      <c r="F113" s="109"/>
    </row>
    <row r="114" spans="1:6" s="64" customFormat="1" x14ac:dyDescent="0.2">
      <c r="A114" s="112">
        <f t="shared" si="4"/>
        <v>108</v>
      </c>
      <c r="B114" s="112">
        <f t="shared" si="5"/>
        <v>1699</v>
      </c>
      <c r="C114" s="34">
        <v>17</v>
      </c>
      <c r="D114" s="35" t="s">
        <v>285</v>
      </c>
      <c r="E114" s="41" t="s">
        <v>709</v>
      </c>
      <c r="F114" s="109"/>
    </row>
    <row r="115" spans="1:6" s="64" customFormat="1" x14ac:dyDescent="0.2">
      <c r="A115" s="112">
        <f t="shared" si="4"/>
        <v>109</v>
      </c>
      <c r="B115" s="112">
        <f t="shared" si="5"/>
        <v>1716</v>
      </c>
      <c r="C115" s="34">
        <v>17</v>
      </c>
      <c r="D115" s="35" t="s">
        <v>285</v>
      </c>
      <c r="E115" s="41" t="s">
        <v>710</v>
      </c>
      <c r="F115" s="109"/>
    </row>
    <row r="116" spans="1:6" s="64" customFormat="1" x14ac:dyDescent="0.2">
      <c r="A116" s="112">
        <f t="shared" si="4"/>
        <v>110</v>
      </c>
      <c r="B116" s="112">
        <f t="shared" si="5"/>
        <v>1733</v>
      </c>
      <c r="C116" s="34">
        <v>17</v>
      </c>
      <c r="D116" s="35" t="s">
        <v>285</v>
      </c>
      <c r="E116" s="41" t="s">
        <v>711</v>
      </c>
      <c r="F116" s="109"/>
    </row>
    <row r="117" spans="1:6" s="64" customFormat="1" ht="12.75" thickBot="1" x14ac:dyDescent="0.25">
      <c r="A117" s="114">
        <f t="shared" si="4"/>
        <v>111</v>
      </c>
      <c r="B117" s="114">
        <f t="shared" si="5"/>
        <v>1750</v>
      </c>
      <c r="C117" s="78">
        <v>150</v>
      </c>
      <c r="D117" s="79" t="s">
        <v>9</v>
      </c>
      <c r="E117" s="29" t="s">
        <v>50</v>
      </c>
      <c r="F117" s="47" t="s">
        <v>25</v>
      </c>
    </row>
    <row r="118" spans="1:6" s="64" customFormat="1" ht="13.5" thickTop="1" thickBot="1" x14ac:dyDescent="0.25">
      <c r="A118" s="114">
        <f t="shared" si="4"/>
        <v>112</v>
      </c>
      <c r="B118" s="114">
        <f t="shared" si="5"/>
        <v>1900</v>
      </c>
      <c r="C118" s="115">
        <v>12</v>
      </c>
      <c r="D118" s="116" t="s">
        <v>9</v>
      </c>
      <c r="E118" s="123" t="s">
        <v>477</v>
      </c>
      <c r="F118" s="118" t="s">
        <v>712</v>
      </c>
    </row>
    <row r="119" spans="1:6" s="64" customFormat="1" ht="12.75" thickTop="1" x14ac:dyDescent="0.2">
      <c r="A119" s="119" t="s">
        <v>54</v>
      </c>
      <c r="B119" s="119"/>
      <c r="C119" s="84">
        <f>B118+C118-1</f>
        <v>1911</v>
      </c>
      <c r="D119" s="119"/>
      <c r="E119" s="120"/>
      <c r="F119"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F143"/>
  <sheetViews>
    <sheetView topLeftCell="A117" zoomScaleNormal="100" workbookViewId="0">
      <selection activeCell="E125" sqref="E125"/>
    </sheetView>
  </sheetViews>
  <sheetFormatPr baseColWidth="10" defaultRowHeight="12" x14ac:dyDescent="0.2"/>
  <cols>
    <col min="1" max="1" width="5.7109375" customWidth="1"/>
    <col min="2" max="3" width="8.140625" customWidth="1"/>
    <col min="5" max="5" width="78.42578125" customWidth="1"/>
    <col min="6" max="6" width="15.140625" customWidth="1"/>
  </cols>
  <sheetData>
    <row r="1" spans="1:6" ht="38.25" customHeight="1" x14ac:dyDescent="0.35">
      <c r="B1" s="1" t="s">
        <v>0</v>
      </c>
    </row>
    <row r="3" spans="1:6" ht="12.75" x14ac:dyDescent="0.2">
      <c r="A3" s="799" t="s">
        <v>1</v>
      </c>
      <c r="B3" s="799"/>
      <c r="C3" s="806" t="str">
        <f>+T22001000!C3</f>
        <v>Diseño de registro. 2025</v>
      </c>
      <c r="D3" s="806"/>
      <c r="E3" s="806"/>
      <c r="F3" s="805"/>
    </row>
    <row r="4" spans="1:6" ht="12.75" x14ac:dyDescent="0.2">
      <c r="A4" s="790" t="str">
        <f>+T22001000!A4</f>
        <v>Versión 0.2</v>
      </c>
      <c r="B4" s="790"/>
      <c r="C4" s="794" t="s">
        <v>8143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ht="13.5" customHeight="1"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8004</v>
      </c>
    </row>
    <row r="10" spans="1:6" x14ac:dyDescent="0.2">
      <c r="A10" s="430">
        <f t="shared" si="0"/>
        <v>4</v>
      </c>
      <c r="B10" s="430">
        <f>B9+C9</f>
        <v>8</v>
      </c>
      <c r="C10" s="430">
        <v>1</v>
      </c>
      <c r="D10" s="444" t="s">
        <v>9</v>
      </c>
      <c r="E10" s="445" t="s">
        <v>16</v>
      </c>
      <c r="F10" s="10" t="s">
        <v>220</v>
      </c>
    </row>
    <row r="11" spans="1:6" x14ac:dyDescent="0.2">
      <c r="A11" s="430">
        <f t="shared" si="0"/>
        <v>5</v>
      </c>
      <c r="B11" s="430">
        <v>9</v>
      </c>
      <c r="C11" s="430">
        <v>2</v>
      </c>
      <c r="D11" s="444" t="s">
        <v>12</v>
      </c>
      <c r="E11" s="445" t="s">
        <v>17</v>
      </c>
      <c r="F11" s="10" t="s">
        <v>60</v>
      </c>
    </row>
    <row r="12" spans="1:6" ht="13.5" customHeight="1" x14ac:dyDescent="0.2">
      <c r="A12" s="430">
        <f t="shared" si="0"/>
        <v>6</v>
      </c>
      <c r="B12" s="447">
        <f>C11+B11</f>
        <v>11</v>
      </c>
      <c r="C12" s="430">
        <v>1</v>
      </c>
      <c r="D12" s="444" t="s">
        <v>9</v>
      </c>
      <c r="E12" s="445" t="s">
        <v>1810</v>
      </c>
      <c r="F12" s="9" t="s">
        <v>20</v>
      </c>
    </row>
    <row r="13" spans="1:6" ht="12" customHeight="1" x14ac:dyDescent="0.2">
      <c r="A13" s="430">
        <f t="shared" si="0"/>
        <v>7</v>
      </c>
      <c r="B13" s="447">
        <f>C12+B12</f>
        <v>12</v>
      </c>
      <c r="C13" s="430">
        <v>1</v>
      </c>
      <c r="D13" s="444" t="s">
        <v>9</v>
      </c>
      <c r="E13" s="445" t="s">
        <v>284</v>
      </c>
      <c r="F13" s="9"/>
    </row>
    <row r="14" spans="1:6" ht="12.75" customHeight="1" x14ac:dyDescent="0.2">
      <c r="A14" s="430">
        <f t="shared" si="0"/>
        <v>8</v>
      </c>
      <c r="B14" s="447">
        <f>C13+B13</f>
        <v>13</v>
      </c>
      <c r="C14" s="430">
        <v>3</v>
      </c>
      <c r="D14" s="444" t="s">
        <v>12</v>
      </c>
      <c r="E14" s="445" t="s">
        <v>23</v>
      </c>
      <c r="F14" s="9"/>
    </row>
    <row r="15" spans="1:6" ht="45.95" customHeight="1" x14ac:dyDescent="0.2">
      <c r="A15" s="363">
        <f>+A14+1</f>
        <v>9</v>
      </c>
      <c r="B15" s="363">
        <f>C14+B14</f>
        <v>16</v>
      </c>
      <c r="C15" s="363">
        <v>17</v>
      </c>
      <c r="D15" s="360" t="s">
        <v>12</v>
      </c>
      <c r="E15" s="388" t="s">
        <v>13349</v>
      </c>
      <c r="F15" s="449"/>
    </row>
    <row r="16" spans="1:6" ht="45.95" customHeight="1" x14ac:dyDescent="0.2">
      <c r="A16" s="363">
        <f t="shared" si="0"/>
        <v>10</v>
      </c>
      <c r="B16" s="363">
        <f t="shared" ref="B16:B17" si="1">C15+B15</f>
        <v>33</v>
      </c>
      <c r="C16" s="363">
        <v>17</v>
      </c>
      <c r="D16" s="360" t="s">
        <v>12</v>
      </c>
      <c r="E16" s="422" t="s">
        <v>13350</v>
      </c>
      <c r="F16" s="449"/>
    </row>
    <row r="17" spans="1:6" ht="24" x14ac:dyDescent="0.2">
      <c r="A17" s="363">
        <f t="shared" si="0"/>
        <v>11</v>
      </c>
      <c r="B17" s="363">
        <f t="shared" si="1"/>
        <v>50</v>
      </c>
      <c r="C17" s="363">
        <v>17</v>
      </c>
      <c r="D17" s="360" t="s">
        <v>12</v>
      </c>
      <c r="E17" s="422" t="s">
        <v>13351</v>
      </c>
      <c r="F17" s="449"/>
    </row>
    <row r="18" spans="1:6" ht="24" x14ac:dyDescent="0.2">
      <c r="A18" s="363">
        <f>+A17+1</f>
        <v>12</v>
      </c>
      <c r="B18" s="363">
        <f>C17+B17</f>
        <v>67</v>
      </c>
      <c r="C18" s="363">
        <v>17</v>
      </c>
      <c r="D18" s="360" t="s">
        <v>12</v>
      </c>
      <c r="E18" s="388" t="s">
        <v>13352</v>
      </c>
      <c r="F18" s="449"/>
    </row>
    <row r="19" spans="1:6" ht="24" x14ac:dyDescent="0.2">
      <c r="A19" s="363">
        <f t="shared" si="0"/>
        <v>13</v>
      </c>
      <c r="B19" s="363">
        <f t="shared" ref="B19:B20" si="2">C18+B18</f>
        <v>84</v>
      </c>
      <c r="C19" s="363">
        <v>17</v>
      </c>
      <c r="D19" s="360" t="s">
        <v>12</v>
      </c>
      <c r="E19" s="422" t="s">
        <v>13353</v>
      </c>
      <c r="F19" s="449"/>
    </row>
    <row r="20" spans="1:6" ht="24" x14ac:dyDescent="0.2">
      <c r="A20" s="363">
        <f t="shared" si="0"/>
        <v>14</v>
      </c>
      <c r="B20" s="363">
        <f t="shared" si="2"/>
        <v>101</v>
      </c>
      <c r="C20" s="363">
        <v>17</v>
      </c>
      <c r="D20" s="360" t="s">
        <v>12</v>
      </c>
      <c r="E20" s="422" t="s">
        <v>13354</v>
      </c>
      <c r="F20" s="449"/>
    </row>
    <row r="21" spans="1:6" ht="24" x14ac:dyDescent="0.2">
      <c r="A21" s="363">
        <f>+A20+1</f>
        <v>15</v>
      </c>
      <c r="B21" s="363">
        <f>C20+B20</f>
        <v>118</v>
      </c>
      <c r="C21" s="363">
        <v>17</v>
      </c>
      <c r="D21" s="360" t="s">
        <v>12</v>
      </c>
      <c r="E21" s="388" t="s">
        <v>13355</v>
      </c>
      <c r="F21" s="449"/>
    </row>
    <row r="22" spans="1:6" ht="24" x14ac:dyDescent="0.2">
      <c r="A22" s="363">
        <f t="shared" si="0"/>
        <v>16</v>
      </c>
      <c r="B22" s="363">
        <f t="shared" ref="B22:B23" si="3">C21+B21</f>
        <v>135</v>
      </c>
      <c r="C22" s="363">
        <v>17</v>
      </c>
      <c r="D22" s="360" t="s">
        <v>12</v>
      </c>
      <c r="E22" s="422" t="s">
        <v>13356</v>
      </c>
      <c r="F22" s="449"/>
    </row>
    <row r="23" spans="1:6" ht="24" x14ac:dyDescent="0.2">
      <c r="A23" s="363">
        <f t="shared" si="0"/>
        <v>17</v>
      </c>
      <c r="B23" s="363">
        <f t="shared" si="3"/>
        <v>152</v>
      </c>
      <c r="C23" s="363">
        <v>17</v>
      </c>
      <c r="D23" s="360" t="s">
        <v>12</v>
      </c>
      <c r="E23" s="422" t="s">
        <v>13357</v>
      </c>
      <c r="F23" s="449"/>
    </row>
    <row r="24" spans="1:6" ht="24" x14ac:dyDescent="0.2">
      <c r="A24" s="363">
        <f>+A23+1</f>
        <v>18</v>
      </c>
      <c r="B24" s="363">
        <f>C23+B23</f>
        <v>169</v>
      </c>
      <c r="C24" s="363">
        <v>17</v>
      </c>
      <c r="D24" s="360" t="s">
        <v>12</v>
      </c>
      <c r="E24" s="388" t="s">
        <v>13358</v>
      </c>
      <c r="F24" s="449"/>
    </row>
    <row r="25" spans="1:6" ht="24" x14ac:dyDescent="0.2">
      <c r="A25" s="363">
        <f t="shared" si="0"/>
        <v>19</v>
      </c>
      <c r="B25" s="363">
        <f t="shared" ref="B25:B26" si="4">C24+B24</f>
        <v>186</v>
      </c>
      <c r="C25" s="363">
        <v>17</v>
      </c>
      <c r="D25" s="360" t="s">
        <v>12</v>
      </c>
      <c r="E25" s="422" t="s">
        <v>13359</v>
      </c>
      <c r="F25" s="449"/>
    </row>
    <row r="26" spans="1:6" ht="24" x14ac:dyDescent="0.2">
      <c r="A26" s="363">
        <f t="shared" si="0"/>
        <v>20</v>
      </c>
      <c r="B26" s="363">
        <f t="shared" si="4"/>
        <v>203</v>
      </c>
      <c r="C26" s="363">
        <v>17</v>
      </c>
      <c r="D26" s="360" t="s">
        <v>12</v>
      </c>
      <c r="E26" s="422" t="s">
        <v>13360</v>
      </c>
      <c r="F26" s="449"/>
    </row>
    <row r="27" spans="1:6" ht="24" x14ac:dyDescent="0.2">
      <c r="A27" s="363">
        <f>+A26+1</f>
        <v>21</v>
      </c>
      <c r="B27" s="363">
        <f>C26+B26</f>
        <v>220</v>
      </c>
      <c r="C27" s="363">
        <v>17</v>
      </c>
      <c r="D27" s="360" t="s">
        <v>12</v>
      </c>
      <c r="E27" s="388" t="s">
        <v>13361</v>
      </c>
      <c r="F27" s="449"/>
    </row>
    <row r="28" spans="1:6" ht="24" x14ac:dyDescent="0.2">
      <c r="A28" s="363">
        <f t="shared" si="0"/>
        <v>22</v>
      </c>
      <c r="B28" s="363">
        <f t="shared" ref="B28:B29" si="5">C27+B27</f>
        <v>237</v>
      </c>
      <c r="C28" s="363">
        <v>17</v>
      </c>
      <c r="D28" s="360" t="s">
        <v>12</v>
      </c>
      <c r="E28" s="422" t="s">
        <v>13362</v>
      </c>
      <c r="F28" s="449"/>
    </row>
    <row r="29" spans="1:6" ht="24" x14ac:dyDescent="0.2">
      <c r="A29" s="363">
        <f t="shared" si="0"/>
        <v>23</v>
      </c>
      <c r="B29" s="363">
        <f t="shared" si="5"/>
        <v>254</v>
      </c>
      <c r="C29" s="363">
        <v>17</v>
      </c>
      <c r="D29" s="360" t="s">
        <v>12</v>
      </c>
      <c r="E29" s="422" t="s">
        <v>13363</v>
      </c>
      <c r="F29" s="449"/>
    </row>
    <row r="30" spans="1:6" ht="24" x14ac:dyDescent="0.2">
      <c r="A30" s="363">
        <f>+A29+1</f>
        <v>24</v>
      </c>
      <c r="B30" s="363">
        <f>C29+B29</f>
        <v>271</v>
      </c>
      <c r="C30" s="363">
        <v>17</v>
      </c>
      <c r="D30" s="360" t="s">
        <v>12</v>
      </c>
      <c r="E30" s="388" t="s">
        <v>13364</v>
      </c>
      <c r="F30" s="449"/>
    </row>
    <row r="31" spans="1:6" ht="24" x14ac:dyDescent="0.2">
      <c r="A31" s="363">
        <f t="shared" si="0"/>
        <v>25</v>
      </c>
      <c r="B31" s="363">
        <f t="shared" ref="B31:B32" si="6">C30+B30</f>
        <v>288</v>
      </c>
      <c r="C31" s="363">
        <v>17</v>
      </c>
      <c r="D31" s="360" t="s">
        <v>12</v>
      </c>
      <c r="E31" s="422" t="s">
        <v>13365</v>
      </c>
      <c r="F31" s="449"/>
    </row>
    <row r="32" spans="1:6" ht="24" x14ac:dyDescent="0.2">
      <c r="A32" s="363">
        <f t="shared" si="0"/>
        <v>26</v>
      </c>
      <c r="B32" s="363">
        <f t="shared" si="6"/>
        <v>305</v>
      </c>
      <c r="C32" s="363">
        <v>17</v>
      </c>
      <c r="D32" s="360" t="s">
        <v>12</v>
      </c>
      <c r="E32" s="422" t="s">
        <v>13366</v>
      </c>
      <c r="F32" s="449"/>
    </row>
    <row r="33" spans="1:6" ht="36" x14ac:dyDescent="0.2">
      <c r="A33" s="363">
        <f>+A32+1</f>
        <v>27</v>
      </c>
      <c r="B33" s="363">
        <f>C32+B32</f>
        <v>322</v>
      </c>
      <c r="C33" s="363">
        <v>17</v>
      </c>
      <c r="D33" s="360" t="s">
        <v>12</v>
      </c>
      <c r="E33" s="388" t="s">
        <v>13367</v>
      </c>
      <c r="F33" s="449"/>
    </row>
    <row r="34" spans="1:6" ht="36" x14ac:dyDescent="0.2">
      <c r="A34" s="363">
        <f t="shared" si="0"/>
        <v>28</v>
      </c>
      <c r="B34" s="363">
        <f t="shared" ref="B34:B35" si="7">C33+B33</f>
        <v>339</v>
      </c>
      <c r="C34" s="363">
        <v>17</v>
      </c>
      <c r="D34" s="360" t="s">
        <v>12</v>
      </c>
      <c r="E34" s="422" t="s">
        <v>13368</v>
      </c>
      <c r="F34" s="449"/>
    </row>
    <row r="35" spans="1:6" ht="36" x14ac:dyDescent="0.2">
      <c r="A35" s="363">
        <f t="shared" si="0"/>
        <v>29</v>
      </c>
      <c r="B35" s="363">
        <f t="shared" si="7"/>
        <v>356</v>
      </c>
      <c r="C35" s="363">
        <v>17</v>
      </c>
      <c r="D35" s="360" t="s">
        <v>12</v>
      </c>
      <c r="E35" s="422" t="s">
        <v>13369</v>
      </c>
      <c r="F35" s="449"/>
    </row>
    <row r="36" spans="1:6" ht="24" x14ac:dyDescent="0.2">
      <c r="A36" s="363">
        <f>+A35+1</f>
        <v>30</v>
      </c>
      <c r="B36" s="363">
        <f>C35+B35</f>
        <v>373</v>
      </c>
      <c r="C36" s="363">
        <v>17</v>
      </c>
      <c r="D36" s="360" t="s">
        <v>12</v>
      </c>
      <c r="E36" s="388" t="s">
        <v>13370</v>
      </c>
      <c r="F36" s="449"/>
    </row>
    <row r="37" spans="1:6" ht="24" x14ac:dyDescent="0.2">
      <c r="A37" s="363">
        <f t="shared" si="0"/>
        <v>31</v>
      </c>
      <c r="B37" s="363">
        <f t="shared" ref="B37:B38" si="8">C36+B36</f>
        <v>390</v>
      </c>
      <c r="C37" s="363">
        <v>17</v>
      </c>
      <c r="D37" s="360" t="s">
        <v>12</v>
      </c>
      <c r="E37" s="422" t="s">
        <v>13371</v>
      </c>
      <c r="F37" s="449"/>
    </row>
    <row r="38" spans="1:6" ht="24" x14ac:dyDescent="0.2">
      <c r="A38" s="363">
        <f t="shared" si="0"/>
        <v>32</v>
      </c>
      <c r="B38" s="363">
        <f t="shared" si="8"/>
        <v>407</v>
      </c>
      <c r="C38" s="363">
        <v>17</v>
      </c>
      <c r="D38" s="360" t="s">
        <v>12</v>
      </c>
      <c r="E38" s="422" t="s">
        <v>13372</v>
      </c>
      <c r="F38" s="449"/>
    </row>
    <row r="39" spans="1:6" ht="48" x14ac:dyDescent="0.2">
      <c r="A39" s="363">
        <f>+A38+1</f>
        <v>33</v>
      </c>
      <c r="B39" s="363">
        <f>C38+B38</f>
        <v>424</v>
      </c>
      <c r="C39" s="447">
        <v>17</v>
      </c>
      <c r="D39" s="448" t="s">
        <v>12</v>
      </c>
      <c r="E39" s="484" t="s">
        <v>14808</v>
      </c>
      <c r="F39" s="292"/>
    </row>
    <row r="40" spans="1:6" ht="48" x14ac:dyDescent="0.2">
      <c r="A40" s="363">
        <f t="shared" si="0"/>
        <v>34</v>
      </c>
      <c r="B40" s="363">
        <f t="shared" ref="B40:B41" si="9">C39+B39</f>
        <v>441</v>
      </c>
      <c r="C40" s="447">
        <v>17</v>
      </c>
      <c r="D40" s="448" t="s">
        <v>12</v>
      </c>
      <c r="E40" s="484" t="s">
        <v>14809</v>
      </c>
      <c r="F40" s="292"/>
    </row>
    <row r="41" spans="1:6" ht="48" x14ac:dyDescent="0.2">
      <c r="A41" s="363">
        <f t="shared" si="0"/>
        <v>35</v>
      </c>
      <c r="B41" s="363">
        <f t="shared" si="9"/>
        <v>458</v>
      </c>
      <c r="C41" s="447">
        <v>17</v>
      </c>
      <c r="D41" s="448" t="s">
        <v>12</v>
      </c>
      <c r="E41" s="484" t="s">
        <v>14810</v>
      </c>
      <c r="F41" s="292"/>
    </row>
    <row r="42" spans="1:6" ht="48" x14ac:dyDescent="0.2">
      <c r="A42" s="363">
        <f>+A41+1</f>
        <v>36</v>
      </c>
      <c r="B42" s="363">
        <f>C41+B41</f>
        <v>475</v>
      </c>
      <c r="C42" s="447">
        <v>17</v>
      </c>
      <c r="D42" s="448" t="s">
        <v>12</v>
      </c>
      <c r="E42" s="24" t="s">
        <v>13373</v>
      </c>
      <c r="F42" s="292"/>
    </row>
    <row r="43" spans="1:6" ht="48" x14ac:dyDescent="0.2">
      <c r="A43" s="363">
        <f t="shared" si="0"/>
        <v>37</v>
      </c>
      <c r="B43" s="363">
        <f t="shared" ref="B43:B44" si="10">C42+B42</f>
        <v>492</v>
      </c>
      <c r="C43" s="447">
        <v>17</v>
      </c>
      <c r="D43" s="448" t="s">
        <v>12</v>
      </c>
      <c r="E43" s="24" t="s">
        <v>14811</v>
      </c>
      <c r="F43" s="292"/>
    </row>
    <row r="44" spans="1:6" ht="48" x14ac:dyDescent="0.2">
      <c r="A44" s="363">
        <f t="shared" si="0"/>
        <v>38</v>
      </c>
      <c r="B44" s="363">
        <f t="shared" si="10"/>
        <v>509</v>
      </c>
      <c r="C44" s="447">
        <v>17</v>
      </c>
      <c r="D44" s="448" t="s">
        <v>12</v>
      </c>
      <c r="E44" s="24" t="s">
        <v>14812</v>
      </c>
      <c r="F44" s="292"/>
    </row>
    <row r="45" spans="1:6" ht="24" x14ac:dyDescent="0.2">
      <c r="A45" s="363">
        <f>+A44+1</f>
        <v>39</v>
      </c>
      <c r="B45" s="363">
        <f>C44+B44</f>
        <v>526</v>
      </c>
      <c r="C45" s="447">
        <v>17</v>
      </c>
      <c r="D45" s="448" t="s">
        <v>12</v>
      </c>
      <c r="E45" s="24" t="s">
        <v>13374</v>
      </c>
      <c r="F45" s="292"/>
    </row>
    <row r="46" spans="1:6" ht="24" x14ac:dyDescent="0.2">
      <c r="A46" s="363">
        <f t="shared" si="0"/>
        <v>40</v>
      </c>
      <c r="B46" s="363">
        <f t="shared" ref="B46:B109" si="11">C45+B45</f>
        <v>543</v>
      </c>
      <c r="C46" s="447">
        <v>17</v>
      </c>
      <c r="D46" s="448" t="s">
        <v>12</v>
      </c>
      <c r="E46" s="24" t="s">
        <v>13375</v>
      </c>
      <c r="F46" s="292"/>
    </row>
    <row r="47" spans="1:6" ht="24" x14ac:dyDescent="0.2">
      <c r="A47" s="363">
        <f t="shared" si="0"/>
        <v>41</v>
      </c>
      <c r="B47" s="363">
        <f t="shared" si="11"/>
        <v>560</v>
      </c>
      <c r="C47" s="447">
        <v>17</v>
      </c>
      <c r="D47" s="448" t="s">
        <v>12</v>
      </c>
      <c r="E47" s="24" t="s">
        <v>13376</v>
      </c>
      <c r="F47" s="292"/>
    </row>
    <row r="48" spans="1:6" ht="48" x14ac:dyDescent="0.2">
      <c r="A48" s="363">
        <f t="shared" si="0"/>
        <v>42</v>
      </c>
      <c r="B48" s="363">
        <f t="shared" si="11"/>
        <v>577</v>
      </c>
      <c r="C48" s="447">
        <v>17</v>
      </c>
      <c r="D48" s="448" t="s">
        <v>12</v>
      </c>
      <c r="E48" s="24" t="s">
        <v>8587</v>
      </c>
      <c r="F48" s="9"/>
    </row>
    <row r="49" spans="1:6" ht="48" x14ac:dyDescent="0.2">
      <c r="A49" s="363">
        <f t="shared" si="0"/>
        <v>43</v>
      </c>
      <c r="B49" s="363">
        <f t="shared" si="11"/>
        <v>594</v>
      </c>
      <c r="C49" s="447">
        <v>17</v>
      </c>
      <c r="D49" s="448" t="s">
        <v>12</v>
      </c>
      <c r="E49" s="481" t="s">
        <v>8588</v>
      </c>
      <c r="F49" s="9"/>
    </row>
    <row r="50" spans="1:6" ht="48" x14ac:dyDescent="0.2">
      <c r="A50" s="363">
        <f t="shared" si="0"/>
        <v>44</v>
      </c>
      <c r="B50" s="363">
        <f t="shared" si="11"/>
        <v>611</v>
      </c>
      <c r="C50" s="447">
        <v>17</v>
      </c>
      <c r="D50" s="448" t="s">
        <v>12</v>
      </c>
      <c r="E50" s="481" t="s">
        <v>8589</v>
      </c>
      <c r="F50" s="292"/>
    </row>
    <row r="51" spans="1:6" ht="48" x14ac:dyDescent="0.2">
      <c r="A51" s="363">
        <f t="shared" si="0"/>
        <v>45</v>
      </c>
      <c r="B51" s="363">
        <f t="shared" si="11"/>
        <v>628</v>
      </c>
      <c r="C51" s="447">
        <v>17</v>
      </c>
      <c r="D51" s="448" t="s">
        <v>12</v>
      </c>
      <c r="E51" s="481" t="s">
        <v>8590</v>
      </c>
      <c r="F51" s="292"/>
    </row>
    <row r="52" spans="1:6" ht="48" x14ac:dyDescent="0.2">
      <c r="A52" s="363">
        <f t="shared" si="0"/>
        <v>46</v>
      </c>
      <c r="B52" s="363">
        <f t="shared" si="11"/>
        <v>645</v>
      </c>
      <c r="C52" s="447">
        <v>17</v>
      </c>
      <c r="D52" s="448" t="s">
        <v>12</v>
      </c>
      <c r="E52" s="481" t="s">
        <v>8591</v>
      </c>
      <c r="F52" s="292"/>
    </row>
    <row r="53" spans="1:6" ht="48" x14ac:dyDescent="0.2">
      <c r="A53" s="363">
        <f t="shared" si="0"/>
        <v>47</v>
      </c>
      <c r="B53" s="363">
        <f t="shared" si="11"/>
        <v>662</v>
      </c>
      <c r="C53" s="447">
        <v>17</v>
      </c>
      <c r="D53" s="448" t="s">
        <v>12</v>
      </c>
      <c r="E53" s="481" t="s">
        <v>8592</v>
      </c>
      <c r="F53" s="292"/>
    </row>
    <row r="54" spans="1:6" ht="48" x14ac:dyDescent="0.2">
      <c r="A54" s="363">
        <f t="shared" si="0"/>
        <v>48</v>
      </c>
      <c r="B54" s="363">
        <f t="shared" si="11"/>
        <v>679</v>
      </c>
      <c r="C54" s="447">
        <v>17</v>
      </c>
      <c r="D54" s="448" t="s">
        <v>12</v>
      </c>
      <c r="E54" s="24" t="s">
        <v>8593</v>
      </c>
      <c r="F54" s="292"/>
    </row>
    <row r="55" spans="1:6" ht="48" x14ac:dyDescent="0.2">
      <c r="A55" s="363">
        <f t="shared" si="0"/>
        <v>49</v>
      </c>
      <c r="B55" s="363">
        <f t="shared" si="11"/>
        <v>696</v>
      </c>
      <c r="C55" s="447">
        <v>17</v>
      </c>
      <c r="D55" s="448" t="s">
        <v>12</v>
      </c>
      <c r="E55" s="481" t="s">
        <v>8594</v>
      </c>
      <c r="F55" s="292"/>
    </row>
    <row r="56" spans="1:6" ht="48" x14ac:dyDescent="0.2">
      <c r="A56" s="363">
        <f t="shared" si="0"/>
        <v>50</v>
      </c>
      <c r="B56" s="363">
        <f t="shared" si="11"/>
        <v>713</v>
      </c>
      <c r="C56" s="447">
        <v>17</v>
      </c>
      <c r="D56" s="448" t="s">
        <v>12</v>
      </c>
      <c r="E56" s="481" t="s">
        <v>8595</v>
      </c>
      <c r="F56" s="292"/>
    </row>
    <row r="57" spans="1:6" ht="48" x14ac:dyDescent="0.2">
      <c r="A57" s="363">
        <f t="shared" si="0"/>
        <v>51</v>
      </c>
      <c r="B57" s="363">
        <f t="shared" si="11"/>
        <v>730</v>
      </c>
      <c r="C57" s="447">
        <v>17</v>
      </c>
      <c r="D57" s="448" t="s">
        <v>12</v>
      </c>
      <c r="E57" s="480" t="s">
        <v>11034</v>
      </c>
      <c r="F57" s="292"/>
    </row>
    <row r="58" spans="1:6" ht="48" x14ac:dyDescent="0.2">
      <c r="A58" s="363">
        <f t="shared" si="0"/>
        <v>52</v>
      </c>
      <c r="B58" s="363">
        <f t="shared" si="11"/>
        <v>747</v>
      </c>
      <c r="C58" s="447">
        <v>17</v>
      </c>
      <c r="D58" s="448" t="s">
        <v>12</v>
      </c>
      <c r="E58" s="480" t="s">
        <v>11035</v>
      </c>
      <c r="F58" s="292"/>
    </row>
    <row r="59" spans="1:6" ht="48" x14ac:dyDescent="0.2">
      <c r="A59" s="363">
        <f t="shared" si="0"/>
        <v>53</v>
      </c>
      <c r="B59" s="363">
        <f t="shared" si="11"/>
        <v>764</v>
      </c>
      <c r="C59" s="447">
        <v>17</v>
      </c>
      <c r="D59" s="448" t="s">
        <v>12</v>
      </c>
      <c r="E59" s="480" t="s">
        <v>11036</v>
      </c>
      <c r="F59" s="292"/>
    </row>
    <row r="60" spans="1:6" ht="48" x14ac:dyDescent="0.2">
      <c r="A60" s="363">
        <f t="shared" si="0"/>
        <v>54</v>
      </c>
      <c r="B60" s="363">
        <f t="shared" si="11"/>
        <v>781</v>
      </c>
      <c r="C60" s="447">
        <v>17</v>
      </c>
      <c r="D60" s="448" t="s">
        <v>12</v>
      </c>
      <c r="E60" s="421" t="s">
        <v>14813</v>
      </c>
      <c r="F60" s="292"/>
    </row>
    <row r="61" spans="1:6" ht="48" x14ac:dyDescent="0.2">
      <c r="A61" s="363">
        <f t="shared" si="0"/>
        <v>55</v>
      </c>
      <c r="B61" s="363">
        <f t="shared" si="11"/>
        <v>798</v>
      </c>
      <c r="C61" s="447">
        <v>17</v>
      </c>
      <c r="D61" s="448" t="s">
        <v>12</v>
      </c>
      <c r="E61" s="421" t="s">
        <v>14814</v>
      </c>
      <c r="F61" s="292"/>
    </row>
    <row r="62" spans="1:6" ht="48" x14ac:dyDescent="0.2">
      <c r="A62" s="363">
        <f t="shared" si="0"/>
        <v>56</v>
      </c>
      <c r="B62" s="363">
        <f t="shared" si="11"/>
        <v>815</v>
      </c>
      <c r="C62" s="447">
        <v>17</v>
      </c>
      <c r="D62" s="448" t="s">
        <v>12</v>
      </c>
      <c r="E62" s="421" t="s">
        <v>14815</v>
      </c>
      <c r="F62" s="292"/>
    </row>
    <row r="63" spans="1:6" ht="48" x14ac:dyDescent="0.2">
      <c r="A63" s="363">
        <f t="shared" si="0"/>
        <v>57</v>
      </c>
      <c r="B63" s="363">
        <f t="shared" si="11"/>
        <v>832</v>
      </c>
      <c r="C63" s="430">
        <v>17</v>
      </c>
      <c r="D63" s="444" t="s">
        <v>12</v>
      </c>
      <c r="E63" s="421" t="s">
        <v>14816</v>
      </c>
      <c r="F63" s="462"/>
    </row>
    <row r="64" spans="1:6" ht="48" x14ac:dyDescent="0.2">
      <c r="A64" s="363">
        <f t="shared" si="0"/>
        <v>58</v>
      </c>
      <c r="B64" s="363">
        <f t="shared" si="11"/>
        <v>849</v>
      </c>
      <c r="C64" s="430">
        <v>17</v>
      </c>
      <c r="D64" s="444" t="s">
        <v>12</v>
      </c>
      <c r="E64" s="421" t="s">
        <v>14817</v>
      </c>
      <c r="F64" s="462"/>
    </row>
    <row r="65" spans="1:6" ht="48" x14ac:dyDescent="0.2">
      <c r="A65" s="363">
        <f t="shared" si="0"/>
        <v>59</v>
      </c>
      <c r="B65" s="363">
        <f t="shared" si="11"/>
        <v>866</v>
      </c>
      <c r="C65" s="430">
        <v>17</v>
      </c>
      <c r="D65" s="444" t="s">
        <v>12</v>
      </c>
      <c r="E65" s="421" t="s">
        <v>14818</v>
      </c>
      <c r="F65" s="462"/>
    </row>
    <row r="66" spans="1:6" ht="48" x14ac:dyDescent="0.2">
      <c r="A66" s="363">
        <f t="shared" si="0"/>
        <v>60</v>
      </c>
      <c r="B66" s="363">
        <f t="shared" si="11"/>
        <v>883</v>
      </c>
      <c r="C66" s="363">
        <v>17</v>
      </c>
      <c r="D66" s="360" t="s">
        <v>12</v>
      </c>
      <c r="E66" s="422" t="s">
        <v>13377</v>
      </c>
      <c r="F66" s="400"/>
    </row>
    <row r="67" spans="1:6" ht="48" x14ac:dyDescent="0.2">
      <c r="A67" s="363">
        <f t="shared" si="0"/>
        <v>61</v>
      </c>
      <c r="B67" s="363">
        <f t="shared" si="11"/>
        <v>900</v>
      </c>
      <c r="C67" s="363">
        <v>17</v>
      </c>
      <c r="D67" s="360" t="s">
        <v>12</v>
      </c>
      <c r="E67" s="422" t="s">
        <v>13378</v>
      </c>
      <c r="F67" s="400"/>
    </row>
    <row r="68" spans="1:6" ht="48" x14ac:dyDescent="0.2">
      <c r="A68" s="363">
        <f t="shared" si="0"/>
        <v>62</v>
      </c>
      <c r="B68" s="363">
        <f t="shared" si="11"/>
        <v>917</v>
      </c>
      <c r="C68" s="363">
        <v>17</v>
      </c>
      <c r="D68" s="360" t="s">
        <v>12</v>
      </c>
      <c r="E68" s="422" t="s">
        <v>13379</v>
      </c>
      <c r="F68" s="400"/>
    </row>
    <row r="69" spans="1:6" ht="48" x14ac:dyDescent="0.2">
      <c r="A69" s="363">
        <f t="shared" si="0"/>
        <v>63</v>
      </c>
      <c r="B69" s="363">
        <f t="shared" si="11"/>
        <v>934</v>
      </c>
      <c r="C69" s="447">
        <v>17</v>
      </c>
      <c r="D69" s="448" t="s">
        <v>12</v>
      </c>
      <c r="E69" s="24" t="s">
        <v>8596</v>
      </c>
      <c r="F69" s="292"/>
    </row>
    <row r="70" spans="1:6" ht="48" x14ac:dyDescent="0.2">
      <c r="A70" s="363">
        <f t="shared" si="0"/>
        <v>64</v>
      </c>
      <c r="B70" s="363">
        <f t="shared" si="11"/>
        <v>951</v>
      </c>
      <c r="C70" s="447">
        <v>17</v>
      </c>
      <c r="D70" s="448" t="s">
        <v>12</v>
      </c>
      <c r="E70" s="481" t="s">
        <v>8597</v>
      </c>
      <c r="F70" s="292"/>
    </row>
    <row r="71" spans="1:6" ht="48" x14ac:dyDescent="0.2">
      <c r="A71" s="363">
        <f t="shared" si="0"/>
        <v>65</v>
      </c>
      <c r="B71" s="363">
        <f t="shared" si="11"/>
        <v>968</v>
      </c>
      <c r="C71" s="447">
        <v>17</v>
      </c>
      <c r="D71" s="448" t="s">
        <v>12</v>
      </c>
      <c r="E71" s="481" t="s">
        <v>8598</v>
      </c>
      <c r="F71" s="292"/>
    </row>
    <row r="72" spans="1:6" ht="48" x14ac:dyDescent="0.2">
      <c r="A72" s="363">
        <f t="shared" ref="A72:A125" si="12">+A71+1</f>
        <v>66</v>
      </c>
      <c r="B72" s="363">
        <f t="shared" si="11"/>
        <v>985</v>
      </c>
      <c r="C72" s="447">
        <v>17</v>
      </c>
      <c r="D72" s="448" t="s">
        <v>12</v>
      </c>
      <c r="E72" s="481" t="s">
        <v>8599</v>
      </c>
      <c r="F72" s="292"/>
    </row>
    <row r="73" spans="1:6" ht="36" x14ac:dyDescent="0.2">
      <c r="A73" s="363">
        <f t="shared" si="12"/>
        <v>67</v>
      </c>
      <c r="B73" s="363">
        <f t="shared" si="11"/>
        <v>1002</v>
      </c>
      <c r="C73" s="447">
        <v>17</v>
      </c>
      <c r="D73" s="448" t="s">
        <v>12</v>
      </c>
      <c r="E73" s="481" t="s">
        <v>8600</v>
      </c>
      <c r="F73" s="292"/>
    </row>
    <row r="74" spans="1:6" ht="48" x14ac:dyDescent="0.2">
      <c r="A74" s="363">
        <f t="shared" si="12"/>
        <v>68</v>
      </c>
      <c r="B74" s="363">
        <f t="shared" si="11"/>
        <v>1019</v>
      </c>
      <c r="C74" s="447">
        <v>17</v>
      </c>
      <c r="D74" s="448" t="s">
        <v>12</v>
      </c>
      <c r="E74" s="481" t="s">
        <v>8601</v>
      </c>
      <c r="F74" s="292"/>
    </row>
    <row r="75" spans="1:6" ht="48" x14ac:dyDescent="0.2">
      <c r="A75" s="363">
        <f t="shared" si="12"/>
        <v>69</v>
      </c>
      <c r="B75" s="363">
        <f t="shared" si="11"/>
        <v>1036</v>
      </c>
      <c r="C75" s="447">
        <v>17</v>
      </c>
      <c r="D75" s="448" t="s">
        <v>12</v>
      </c>
      <c r="E75" s="24" t="s">
        <v>8602</v>
      </c>
      <c r="F75" s="292"/>
    </row>
    <row r="76" spans="1:6" ht="48" x14ac:dyDescent="0.2">
      <c r="A76" s="363">
        <f t="shared" si="12"/>
        <v>70</v>
      </c>
      <c r="B76" s="363">
        <f t="shared" si="11"/>
        <v>1053</v>
      </c>
      <c r="C76" s="447">
        <v>17</v>
      </c>
      <c r="D76" s="448" t="s">
        <v>12</v>
      </c>
      <c r="E76" s="481" t="s">
        <v>8603</v>
      </c>
      <c r="F76" s="292"/>
    </row>
    <row r="77" spans="1:6" ht="36" x14ac:dyDescent="0.2">
      <c r="A77" s="363">
        <f t="shared" si="12"/>
        <v>71</v>
      </c>
      <c r="B77" s="363">
        <f t="shared" si="11"/>
        <v>1070</v>
      </c>
      <c r="C77" s="447">
        <v>17</v>
      </c>
      <c r="D77" s="448" t="s">
        <v>12</v>
      </c>
      <c r="E77" s="481" t="s">
        <v>8604</v>
      </c>
      <c r="F77" s="292"/>
    </row>
    <row r="78" spans="1:6" ht="48" x14ac:dyDescent="0.2">
      <c r="A78" s="363">
        <f t="shared" si="12"/>
        <v>72</v>
      </c>
      <c r="B78" s="363">
        <f t="shared" si="11"/>
        <v>1087</v>
      </c>
      <c r="C78" s="447">
        <v>17</v>
      </c>
      <c r="D78" s="448" t="s">
        <v>12</v>
      </c>
      <c r="E78" s="481" t="s">
        <v>8605</v>
      </c>
      <c r="F78" s="292"/>
    </row>
    <row r="79" spans="1:6" ht="48" x14ac:dyDescent="0.2">
      <c r="A79" s="363">
        <f t="shared" si="12"/>
        <v>73</v>
      </c>
      <c r="B79" s="363">
        <f t="shared" si="11"/>
        <v>1104</v>
      </c>
      <c r="C79" s="447">
        <v>17</v>
      </c>
      <c r="D79" s="448" t="s">
        <v>12</v>
      </c>
      <c r="E79" s="481" t="s">
        <v>8606</v>
      </c>
      <c r="F79" s="292"/>
    </row>
    <row r="80" spans="1:6" ht="48" x14ac:dyDescent="0.2">
      <c r="A80" s="363">
        <f t="shared" si="12"/>
        <v>74</v>
      </c>
      <c r="B80" s="363">
        <f t="shared" si="11"/>
        <v>1121</v>
      </c>
      <c r="C80" s="447">
        <v>17</v>
      </c>
      <c r="D80" s="448" t="s">
        <v>12</v>
      </c>
      <c r="E80" s="481" t="s">
        <v>8607</v>
      </c>
      <c r="F80" s="292"/>
    </row>
    <row r="81" spans="1:6" ht="36" x14ac:dyDescent="0.2">
      <c r="A81" s="363">
        <f t="shared" si="12"/>
        <v>75</v>
      </c>
      <c r="B81" s="363">
        <f t="shared" si="11"/>
        <v>1138</v>
      </c>
      <c r="C81" s="447">
        <v>17</v>
      </c>
      <c r="D81" s="448" t="s">
        <v>12</v>
      </c>
      <c r="E81" s="24" t="s">
        <v>8608</v>
      </c>
      <c r="F81" s="292"/>
    </row>
    <row r="82" spans="1:6" ht="48" x14ac:dyDescent="0.2">
      <c r="A82" s="363">
        <f t="shared" si="12"/>
        <v>76</v>
      </c>
      <c r="B82" s="363">
        <f t="shared" si="11"/>
        <v>1155</v>
      </c>
      <c r="C82" s="447">
        <v>17</v>
      </c>
      <c r="D82" s="448" t="s">
        <v>12</v>
      </c>
      <c r="E82" s="481" t="s">
        <v>8609</v>
      </c>
      <c r="F82" s="292"/>
    </row>
    <row r="83" spans="1:6" ht="48" x14ac:dyDescent="0.2">
      <c r="A83" s="363">
        <f t="shared" si="12"/>
        <v>77</v>
      </c>
      <c r="B83" s="363">
        <f t="shared" si="11"/>
        <v>1172</v>
      </c>
      <c r="C83" s="447">
        <v>17</v>
      </c>
      <c r="D83" s="448" t="s">
        <v>12</v>
      </c>
      <c r="E83" s="481" t="s">
        <v>8610</v>
      </c>
      <c r="F83" s="292"/>
    </row>
    <row r="84" spans="1:6" ht="48" x14ac:dyDescent="0.2">
      <c r="A84" s="363">
        <f t="shared" si="12"/>
        <v>78</v>
      </c>
      <c r="B84" s="363">
        <f t="shared" si="11"/>
        <v>1189</v>
      </c>
      <c r="C84" s="447">
        <v>17</v>
      </c>
      <c r="D84" s="448" t="s">
        <v>12</v>
      </c>
      <c r="E84" s="481" t="s">
        <v>8611</v>
      </c>
      <c r="F84" s="292"/>
    </row>
    <row r="85" spans="1:6" ht="36" x14ac:dyDescent="0.2">
      <c r="A85" s="363">
        <f t="shared" si="12"/>
        <v>79</v>
      </c>
      <c r="B85" s="363">
        <f t="shared" si="11"/>
        <v>1206</v>
      </c>
      <c r="C85" s="447">
        <v>17</v>
      </c>
      <c r="D85" s="448" t="s">
        <v>12</v>
      </c>
      <c r="E85" s="481" t="s">
        <v>8612</v>
      </c>
      <c r="F85" s="292"/>
    </row>
    <row r="86" spans="1:6" ht="48" x14ac:dyDescent="0.2">
      <c r="A86" s="363">
        <f t="shared" si="12"/>
        <v>80</v>
      </c>
      <c r="B86" s="363">
        <f t="shared" si="11"/>
        <v>1223</v>
      </c>
      <c r="C86" s="447">
        <v>17</v>
      </c>
      <c r="D86" s="448" t="s">
        <v>12</v>
      </c>
      <c r="E86" s="481" t="s">
        <v>8613</v>
      </c>
      <c r="F86" s="292"/>
    </row>
    <row r="87" spans="1:6" ht="48" x14ac:dyDescent="0.2">
      <c r="A87" s="363">
        <f t="shared" si="12"/>
        <v>81</v>
      </c>
      <c r="B87" s="363">
        <f t="shared" si="11"/>
        <v>1240</v>
      </c>
      <c r="C87" s="447">
        <v>17</v>
      </c>
      <c r="D87" s="448" t="s">
        <v>12</v>
      </c>
      <c r="E87" s="24" t="s">
        <v>8614</v>
      </c>
      <c r="F87" s="292"/>
    </row>
    <row r="88" spans="1:6" ht="48" x14ac:dyDescent="0.2">
      <c r="A88" s="363">
        <f t="shared" si="12"/>
        <v>82</v>
      </c>
      <c r="B88" s="363">
        <f t="shared" si="11"/>
        <v>1257</v>
      </c>
      <c r="C88" s="447">
        <v>17</v>
      </c>
      <c r="D88" s="448" t="s">
        <v>12</v>
      </c>
      <c r="E88" s="24" t="s">
        <v>8615</v>
      </c>
      <c r="F88" s="292"/>
    </row>
    <row r="89" spans="1:6" ht="36" x14ac:dyDescent="0.2">
      <c r="A89" s="363">
        <f t="shared" si="12"/>
        <v>83</v>
      </c>
      <c r="B89" s="363">
        <f t="shared" si="11"/>
        <v>1274</v>
      </c>
      <c r="C89" s="447">
        <v>17</v>
      </c>
      <c r="D89" s="448" t="s">
        <v>12</v>
      </c>
      <c r="E89" s="24" t="s">
        <v>8616</v>
      </c>
      <c r="F89" s="292"/>
    </row>
    <row r="90" spans="1:6" ht="48" x14ac:dyDescent="0.2">
      <c r="A90" s="363">
        <f t="shared" si="12"/>
        <v>84</v>
      </c>
      <c r="B90" s="363">
        <f t="shared" si="11"/>
        <v>1291</v>
      </c>
      <c r="C90" s="447">
        <v>17</v>
      </c>
      <c r="D90" s="448" t="s">
        <v>12</v>
      </c>
      <c r="E90" s="24" t="s">
        <v>8617</v>
      </c>
      <c r="F90" s="292"/>
    </row>
    <row r="91" spans="1:6" ht="48" x14ac:dyDescent="0.2">
      <c r="A91" s="363">
        <f t="shared" si="12"/>
        <v>85</v>
      </c>
      <c r="B91" s="363">
        <f t="shared" si="11"/>
        <v>1308</v>
      </c>
      <c r="C91" s="447">
        <v>17</v>
      </c>
      <c r="D91" s="448" t="s">
        <v>12</v>
      </c>
      <c r="E91" s="24" t="s">
        <v>8618</v>
      </c>
      <c r="F91" s="292"/>
    </row>
    <row r="92" spans="1:6" ht="48" x14ac:dyDescent="0.2">
      <c r="A92" s="363">
        <f t="shared" si="12"/>
        <v>86</v>
      </c>
      <c r="B92" s="363">
        <f t="shared" si="11"/>
        <v>1325</v>
      </c>
      <c r="C92" s="447">
        <v>17</v>
      </c>
      <c r="D92" s="448" t="s">
        <v>12</v>
      </c>
      <c r="E92" s="24" t="s">
        <v>8619</v>
      </c>
      <c r="F92" s="292"/>
    </row>
    <row r="93" spans="1:6" ht="36" x14ac:dyDescent="0.2">
      <c r="A93" s="363">
        <f t="shared" si="12"/>
        <v>87</v>
      </c>
      <c r="B93" s="363">
        <f t="shared" si="11"/>
        <v>1342</v>
      </c>
      <c r="C93" s="447">
        <v>17</v>
      </c>
      <c r="D93" s="448" t="s">
        <v>12</v>
      </c>
      <c r="E93" s="24" t="s">
        <v>8620</v>
      </c>
      <c r="F93" s="292"/>
    </row>
    <row r="94" spans="1:6" ht="48" x14ac:dyDescent="0.2">
      <c r="A94" s="363">
        <f t="shared" si="12"/>
        <v>88</v>
      </c>
      <c r="B94" s="363">
        <f t="shared" si="11"/>
        <v>1359</v>
      </c>
      <c r="C94" s="447">
        <v>17</v>
      </c>
      <c r="D94" s="448" t="s">
        <v>12</v>
      </c>
      <c r="E94" s="24" t="s">
        <v>8621</v>
      </c>
      <c r="F94" s="292"/>
    </row>
    <row r="95" spans="1:6" ht="48" x14ac:dyDescent="0.2">
      <c r="A95" s="363">
        <f t="shared" si="12"/>
        <v>89</v>
      </c>
      <c r="B95" s="363">
        <f t="shared" si="11"/>
        <v>1376</v>
      </c>
      <c r="C95" s="447">
        <v>17</v>
      </c>
      <c r="D95" s="448" t="s">
        <v>12</v>
      </c>
      <c r="E95" s="24" t="s">
        <v>8622</v>
      </c>
      <c r="F95" s="292"/>
    </row>
    <row r="96" spans="1:6" ht="48" x14ac:dyDescent="0.2">
      <c r="A96" s="363">
        <f t="shared" si="12"/>
        <v>90</v>
      </c>
      <c r="B96" s="363">
        <f t="shared" si="11"/>
        <v>1393</v>
      </c>
      <c r="C96" s="447">
        <v>17</v>
      </c>
      <c r="D96" s="448" t="s">
        <v>12</v>
      </c>
      <c r="E96" s="24" t="s">
        <v>8623</v>
      </c>
      <c r="F96" s="9"/>
    </row>
    <row r="97" spans="1:6" ht="36" x14ac:dyDescent="0.2">
      <c r="A97" s="363">
        <f t="shared" si="12"/>
        <v>91</v>
      </c>
      <c r="B97" s="363">
        <f t="shared" si="11"/>
        <v>1410</v>
      </c>
      <c r="C97" s="447">
        <v>17</v>
      </c>
      <c r="D97" s="448" t="s">
        <v>12</v>
      </c>
      <c r="E97" s="24" t="s">
        <v>8624</v>
      </c>
      <c r="F97" s="292"/>
    </row>
    <row r="98" spans="1:6" ht="48" x14ac:dyDescent="0.2">
      <c r="A98" s="363">
        <f t="shared" si="12"/>
        <v>92</v>
      </c>
      <c r="B98" s="363">
        <f t="shared" si="11"/>
        <v>1427</v>
      </c>
      <c r="C98" s="447">
        <v>17</v>
      </c>
      <c r="D98" s="448" t="s">
        <v>12</v>
      </c>
      <c r="E98" s="24" t="s">
        <v>8625</v>
      </c>
      <c r="F98" s="292"/>
    </row>
    <row r="99" spans="1:6" ht="48" x14ac:dyDescent="0.2">
      <c r="A99" s="363">
        <f t="shared" si="12"/>
        <v>93</v>
      </c>
      <c r="B99" s="363">
        <f t="shared" si="11"/>
        <v>1444</v>
      </c>
      <c r="C99" s="447">
        <v>17</v>
      </c>
      <c r="D99" s="448" t="s">
        <v>12</v>
      </c>
      <c r="E99" s="24" t="s">
        <v>8626</v>
      </c>
      <c r="F99" s="292"/>
    </row>
    <row r="100" spans="1:6" ht="48" x14ac:dyDescent="0.2">
      <c r="A100" s="363">
        <f t="shared" si="12"/>
        <v>94</v>
      </c>
      <c r="B100" s="363">
        <f t="shared" si="11"/>
        <v>1461</v>
      </c>
      <c r="C100" s="447">
        <v>17</v>
      </c>
      <c r="D100" s="448" t="s">
        <v>12</v>
      </c>
      <c r="E100" s="481" t="s">
        <v>8627</v>
      </c>
      <c r="F100" s="292"/>
    </row>
    <row r="101" spans="1:6" ht="36" x14ac:dyDescent="0.2">
      <c r="A101" s="363">
        <f t="shared" si="12"/>
        <v>95</v>
      </c>
      <c r="B101" s="363">
        <f t="shared" si="11"/>
        <v>1478</v>
      </c>
      <c r="C101" s="447">
        <v>17</v>
      </c>
      <c r="D101" s="448" t="s">
        <v>12</v>
      </c>
      <c r="E101" s="481" t="s">
        <v>8628</v>
      </c>
      <c r="F101" s="292"/>
    </row>
    <row r="102" spans="1:6" ht="48" x14ac:dyDescent="0.2">
      <c r="A102" s="363">
        <f t="shared" si="12"/>
        <v>96</v>
      </c>
      <c r="B102" s="363">
        <f t="shared" si="11"/>
        <v>1495</v>
      </c>
      <c r="C102" s="447">
        <v>17</v>
      </c>
      <c r="D102" s="448" t="s">
        <v>12</v>
      </c>
      <c r="E102" s="481" t="s">
        <v>8629</v>
      </c>
      <c r="F102" s="292"/>
    </row>
    <row r="103" spans="1:6" ht="48" x14ac:dyDescent="0.2">
      <c r="A103" s="363">
        <f t="shared" si="12"/>
        <v>97</v>
      </c>
      <c r="B103" s="363">
        <f t="shared" si="11"/>
        <v>1512</v>
      </c>
      <c r="C103" s="447">
        <v>17</v>
      </c>
      <c r="D103" s="448" t="s">
        <v>12</v>
      </c>
      <c r="E103" s="481" t="s">
        <v>8630</v>
      </c>
      <c r="F103" s="292"/>
    </row>
    <row r="104" spans="1:6" ht="48" x14ac:dyDescent="0.2">
      <c r="A104" s="363">
        <f t="shared" si="12"/>
        <v>98</v>
      </c>
      <c r="B104" s="363">
        <f t="shared" si="11"/>
        <v>1529</v>
      </c>
      <c r="C104" s="447">
        <v>17</v>
      </c>
      <c r="D104" s="448" t="s">
        <v>12</v>
      </c>
      <c r="E104" s="479" t="s">
        <v>11037</v>
      </c>
      <c r="F104" s="292"/>
    </row>
    <row r="105" spans="1:6" ht="36" x14ac:dyDescent="0.2">
      <c r="A105" s="363">
        <f t="shared" si="12"/>
        <v>99</v>
      </c>
      <c r="B105" s="363">
        <f t="shared" si="11"/>
        <v>1546</v>
      </c>
      <c r="C105" s="447">
        <v>17</v>
      </c>
      <c r="D105" s="448" t="s">
        <v>12</v>
      </c>
      <c r="E105" s="480" t="s">
        <v>11038</v>
      </c>
      <c r="F105" s="292"/>
    </row>
    <row r="106" spans="1:6" ht="48" x14ac:dyDescent="0.2">
      <c r="A106" s="363">
        <f t="shared" si="12"/>
        <v>100</v>
      </c>
      <c r="B106" s="363">
        <f t="shared" si="11"/>
        <v>1563</v>
      </c>
      <c r="C106" s="447">
        <v>17</v>
      </c>
      <c r="D106" s="448" t="s">
        <v>12</v>
      </c>
      <c r="E106" s="480" t="s">
        <v>11039</v>
      </c>
      <c r="F106" s="292"/>
    </row>
    <row r="107" spans="1:6" ht="48" x14ac:dyDescent="0.2">
      <c r="A107" s="363">
        <f t="shared" si="12"/>
        <v>101</v>
      </c>
      <c r="B107" s="363">
        <f t="shared" si="11"/>
        <v>1580</v>
      </c>
      <c r="C107" s="447">
        <v>17</v>
      </c>
      <c r="D107" s="448" t="s">
        <v>12</v>
      </c>
      <c r="E107" s="479" t="s">
        <v>11040</v>
      </c>
      <c r="F107" s="292"/>
    </row>
    <row r="108" spans="1:6" ht="48" x14ac:dyDescent="0.2">
      <c r="A108" s="363">
        <f t="shared" si="12"/>
        <v>102</v>
      </c>
      <c r="B108" s="363">
        <f t="shared" si="11"/>
        <v>1597</v>
      </c>
      <c r="C108" s="447">
        <v>17</v>
      </c>
      <c r="D108" s="448" t="s">
        <v>12</v>
      </c>
      <c r="E108" s="386" t="s">
        <v>14819</v>
      </c>
      <c r="F108" s="292"/>
    </row>
    <row r="109" spans="1:6" ht="36" x14ac:dyDescent="0.2">
      <c r="A109" s="363">
        <f t="shared" si="12"/>
        <v>103</v>
      </c>
      <c r="B109" s="363">
        <f t="shared" si="11"/>
        <v>1614</v>
      </c>
      <c r="C109" s="447">
        <v>17</v>
      </c>
      <c r="D109" s="448" t="s">
        <v>12</v>
      </c>
      <c r="E109" s="421" t="s">
        <v>14820</v>
      </c>
      <c r="F109" s="292"/>
    </row>
    <row r="110" spans="1:6" ht="48" x14ac:dyDescent="0.2">
      <c r="A110" s="363">
        <f t="shared" si="12"/>
        <v>104</v>
      </c>
      <c r="B110" s="363">
        <f t="shared" ref="B110:B114" si="13">C109+B109</f>
        <v>1631</v>
      </c>
      <c r="C110" s="447">
        <v>17</v>
      </c>
      <c r="D110" s="448" t="s">
        <v>12</v>
      </c>
      <c r="E110" s="421" t="s">
        <v>14821</v>
      </c>
      <c r="F110" s="292"/>
    </row>
    <row r="111" spans="1:6" ht="48" x14ac:dyDescent="0.2">
      <c r="A111" s="363">
        <f t="shared" si="12"/>
        <v>105</v>
      </c>
      <c r="B111" s="363">
        <f t="shared" si="13"/>
        <v>1648</v>
      </c>
      <c r="C111" s="447">
        <v>17</v>
      </c>
      <c r="D111" s="448" t="s">
        <v>12</v>
      </c>
      <c r="E111" s="386" t="s">
        <v>14822</v>
      </c>
      <c r="F111" s="292"/>
    </row>
    <row r="112" spans="1:6" ht="48" x14ac:dyDescent="0.2">
      <c r="A112" s="363">
        <f t="shared" si="12"/>
        <v>106</v>
      </c>
      <c r="B112" s="363">
        <f t="shared" si="13"/>
        <v>1665</v>
      </c>
      <c r="C112" s="30">
        <v>17</v>
      </c>
      <c r="D112" s="31" t="s">
        <v>12</v>
      </c>
      <c r="E112" s="386" t="s">
        <v>14823</v>
      </c>
      <c r="F112" s="462"/>
    </row>
    <row r="113" spans="1:6" ht="48" x14ac:dyDescent="0.2">
      <c r="A113" s="363">
        <f t="shared" si="12"/>
        <v>107</v>
      </c>
      <c r="B113" s="363">
        <f t="shared" si="13"/>
        <v>1682</v>
      </c>
      <c r="C113" s="30">
        <v>17</v>
      </c>
      <c r="D113" s="31" t="s">
        <v>12</v>
      </c>
      <c r="E113" s="421" t="s">
        <v>14824</v>
      </c>
      <c r="F113" s="462"/>
    </row>
    <row r="114" spans="1:6" ht="48" x14ac:dyDescent="0.2">
      <c r="A114" s="363">
        <f t="shared" si="12"/>
        <v>108</v>
      </c>
      <c r="B114" s="363">
        <f t="shared" si="13"/>
        <v>1699</v>
      </c>
      <c r="C114" s="30">
        <v>17</v>
      </c>
      <c r="D114" s="31" t="s">
        <v>12</v>
      </c>
      <c r="E114" s="421" t="s">
        <v>14825</v>
      </c>
      <c r="F114" s="462"/>
    </row>
    <row r="115" spans="1:6" ht="48" x14ac:dyDescent="0.2">
      <c r="A115" s="363">
        <f>+A114+1</f>
        <v>109</v>
      </c>
      <c r="B115" s="363">
        <f>C114+B114</f>
        <v>1716</v>
      </c>
      <c r="C115" s="30">
        <v>17</v>
      </c>
      <c r="D115" s="31" t="s">
        <v>12</v>
      </c>
      <c r="E115" s="386" t="s">
        <v>14826</v>
      </c>
      <c r="F115" s="462"/>
    </row>
    <row r="116" spans="1:6" ht="48" x14ac:dyDescent="0.2">
      <c r="A116" s="363">
        <f t="shared" si="12"/>
        <v>110</v>
      </c>
      <c r="B116" s="363">
        <f t="shared" ref="B116:B125" si="14">C115+B115</f>
        <v>1733</v>
      </c>
      <c r="C116" s="363">
        <v>17</v>
      </c>
      <c r="D116" s="360" t="s">
        <v>12</v>
      </c>
      <c r="E116" s="388" t="s">
        <v>13380</v>
      </c>
      <c r="F116" s="400"/>
    </row>
    <row r="117" spans="1:6" ht="36" x14ac:dyDescent="0.2">
      <c r="A117" s="363">
        <f t="shared" si="12"/>
        <v>111</v>
      </c>
      <c r="B117" s="363">
        <f t="shared" si="14"/>
        <v>1750</v>
      </c>
      <c r="C117" s="363">
        <v>17</v>
      </c>
      <c r="D117" s="360" t="s">
        <v>12</v>
      </c>
      <c r="E117" s="422" t="s">
        <v>13381</v>
      </c>
      <c r="F117" s="400"/>
    </row>
    <row r="118" spans="1:6" ht="48" x14ac:dyDescent="0.2">
      <c r="A118" s="363">
        <f t="shared" si="12"/>
        <v>112</v>
      </c>
      <c r="B118" s="363">
        <f t="shared" si="14"/>
        <v>1767</v>
      </c>
      <c r="C118" s="363">
        <v>17</v>
      </c>
      <c r="D118" s="360" t="s">
        <v>12</v>
      </c>
      <c r="E118" s="422" t="s">
        <v>13382</v>
      </c>
      <c r="F118" s="400"/>
    </row>
    <row r="119" spans="1:6" ht="48" x14ac:dyDescent="0.2">
      <c r="A119" s="363">
        <f t="shared" si="12"/>
        <v>113</v>
      </c>
      <c r="B119" s="363">
        <f t="shared" si="14"/>
        <v>1784</v>
      </c>
      <c r="C119" s="363">
        <v>17</v>
      </c>
      <c r="D119" s="360" t="s">
        <v>12</v>
      </c>
      <c r="E119" s="388" t="s">
        <v>13383</v>
      </c>
      <c r="F119" s="400"/>
    </row>
    <row r="120" spans="1:6" ht="36" x14ac:dyDescent="0.2">
      <c r="A120" s="363">
        <f t="shared" si="12"/>
        <v>114</v>
      </c>
      <c r="B120" s="363">
        <f t="shared" si="14"/>
        <v>1801</v>
      </c>
      <c r="C120" s="447">
        <v>17</v>
      </c>
      <c r="D120" s="448" t="s">
        <v>12</v>
      </c>
      <c r="E120" s="481" t="s">
        <v>8631</v>
      </c>
      <c r="F120" s="292"/>
    </row>
    <row r="121" spans="1:6" ht="36" x14ac:dyDescent="0.2">
      <c r="A121" s="363">
        <f t="shared" si="12"/>
        <v>115</v>
      </c>
      <c r="B121" s="363">
        <f t="shared" si="14"/>
        <v>1818</v>
      </c>
      <c r="C121" s="447">
        <v>17</v>
      </c>
      <c r="D121" s="448" t="s">
        <v>12</v>
      </c>
      <c r="E121" s="481" t="s">
        <v>8632</v>
      </c>
      <c r="F121" s="292"/>
    </row>
    <row r="122" spans="1:6" ht="36" x14ac:dyDescent="0.2">
      <c r="A122" s="363">
        <f t="shared" si="12"/>
        <v>116</v>
      </c>
      <c r="B122" s="363">
        <f t="shared" si="14"/>
        <v>1835</v>
      </c>
      <c r="C122" s="447">
        <v>17</v>
      </c>
      <c r="D122" s="448" t="s">
        <v>12</v>
      </c>
      <c r="E122" s="24" t="s">
        <v>8633</v>
      </c>
      <c r="F122" s="292"/>
    </row>
    <row r="123" spans="1:6" ht="36" x14ac:dyDescent="0.2">
      <c r="A123" s="363">
        <f t="shared" si="12"/>
        <v>117</v>
      </c>
      <c r="B123" s="363">
        <f t="shared" si="14"/>
        <v>1852</v>
      </c>
      <c r="C123" s="447">
        <v>17</v>
      </c>
      <c r="D123" s="448" t="s">
        <v>12</v>
      </c>
      <c r="E123" s="481" t="s">
        <v>8634</v>
      </c>
      <c r="F123" s="292"/>
    </row>
    <row r="124" spans="1:6" x14ac:dyDescent="0.2">
      <c r="A124" s="363">
        <f t="shared" si="12"/>
        <v>118</v>
      </c>
      <c r="B124" s="363">
        <f t="shared" si="14"/>
        <v>1869</v>
      </c>
      <c r="C124" s="502">
        <v>150</v>
      </c>
      <c r="D124" s="432" t="s">
        <v>9</v>
      </c>
      <c r="E124" s="24" t="s">
        <v>50</v>
      </c>
      <c r="F124" s="292" t="s">
        <v>25</v>
      </c>
    </row>
    <row r="125" spans="1:6" ht="12.75" thickBot="1" x14ac:dyDescent="0.25">
      <c r="A125" s="363">
        <f t="shared" si="12"/>
        <v>119</v>
      </c>
      <c r="B125" s="363">
        <f t="shared" si="14"/>
        <v>2019</v>
      </c>
      <c r="C125" s="463">
        <v>12</v>
      </c>
      <c r="D125" s="491" t="s">
        <v>9</v>
      </c>
      <c r="E125" s="552" t="s">
        <v>323</v>
      </c>
      <c r="F125" s="292" t="s">
        <v>8684</v>
      </c>
    </row>
    <row r="126" spans="1:6" ht="12.75" thickTop="1" x14ac:dyDescent="0.2">
      <c r="A126" s="119" t="s">
        <v>54</v>
      </c>
      <c r="C126" s="370">
        <f>C125+B125 - 1</f>
        <v>2030</v>
      </c>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row>
    <row r="135" spans="1:6" x14ac:dyDescent="0.2">
      <c r="A135" s="64"/>
      <c r="B135" s="64"/>
      <c r="C135" s="64"/>
      <c r="D135" s="64"/>
      <c r="E135" s="64"/>
    </row>
    <row r="136" spans="1:6" x14ac:dyDescent="0.2">
      <c r="A136" s="64"/>
      <c r="B136" s="64"/>
      <c r="C136" s="64"/>
      <c r="D136" s="64"/>
      <c r="E136" s="64"/>
    </row>
    <row r="137" spans="1:6" x14ac:dyDescent="0.2">
      <c r="A137" s="64"/>
      <c r="B137" s="64"/>
      <c r="C137" s="64"/>
      <c r="D137" s="64"/>
      <c r="E137" s="64"/>
    </row>
    <row r="138" spans="1:6" x14ac:dyDescent="0.2">
      <c r="A138" s="64"/>
      <c r="B138" s="64"/>
      <c r="C138" s="64"/>
      <c r="D138" s="64"/>
      <c r="E138" s="64"/>
    </row>
    <row r="139" spans="1:6" x14ac:dyDescent="0.2">
      <c r="A139" s="64"/>
      <c r="B139" s="64"/>
      <c r="C139" s="64"/>
      <c r="D139" s="64"/>
      <c r="E139" s="64"/>
    </row>
    <row r="140" spans="1:6" x14ac:dyDescent="0.2">
      <c r="A140" s="64"/>
      <c r="B140" s="64"/>
      <c r="C140" s="64"/>
      <c r="D140" s="64"/>
      <c r="E140" s="64"/>
    </row>
    <row r="141" spans="1:6" x14ac:dyDescent="0.2">
      <c r="A141" s="64"/>
      <c r="B141" s="64"/>
      <c r="C141" s="64"/>
      <c r="D141" s="64"/>
      <c r="E141" s="64"/>
    </row>
    <row r="142" spans="1:6" x14ac:dyDescent="0.2">
      <c r="A142" s="64"/>
      <c r="B142" s="64"/>
      <c r="C142" s="64"/>
      <c r="D142" s="64"/>
      <c r="E142" s="64"/>
    </row>
    <row r="143" spans="1:6" x14ac:dyDescent="0.2">
      <c r="A143" s="64"/>
      <c r="B143" s="64"/>
      <c r="C143" s="64"/>
      <c r="D143" s="64"/>
      <c r="E143" s="64"/>
    </row>
  </sheetData>
  <mergeCells count="4">
    <mergeCell ref="A3:B3"/>
    <mergeCell ref="C3:F3"/>
    <mergeCell ref="A4:B4"/>
    <mergeCell ref="C4:F5"/>
  </mergeCells>
  <conditionalFormatting sqref="C3:F3">
    <cfRule type="containsText" dxfId="64" priority="2" operator="containsText" text="Diseño de registro. 2024">
      <formula>NOT(ISERROR(SEARCH("Diseño de registro. 2024",C3)))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E0D0462-C769-4B94-A98A-AFBB7FABEEFD}">
            <xm:f>NOT(ISERROR(SEARCH($C$3,C3)))</xm:f>
            <xm:f>$C$3</xm:f>
            <x14:dxf>
              <font>
                <color rgb="FFFFFF00"/>
              </font>
            </x14:dxf>
          </x14:cfRule>
          <xm:sqref>C3:F3</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G179"/>
  <sheetViews>
    <sheetView topLeftCell="A137" zoomScaleNormal="100" workbookViewId="0">
      <selection activeCell="E17" sqref="E17"/>
    </sheetView>
  </sheetViews>
  <sheetFormatPr baseColWidth="10" defaultRowHeight="12" x14ac:dyDescent="0.2"/>
  <cols>
    <col min="1" max="1" width="7.140625" bestFit="1" customWidth="1"/>
    <col min="2" max="2" width="9.85546875" customWidth="1"/>
    <col min="3" max="3" width="6.42578125" bestFit="1" customWidth="1"/>
    <col min="4" max="4" width="7.7109375" customWidth="1"/>
    <col min="5" max="5" width="90.42578125" customWidth="1"/>
    <col min="6" max="6" width="15.140625" customWidth="1"/>
  </cols>
  <sheetData>
    <row r="1" spans="1:7" ht="38.25" customHeight="1" x14ac:dyDescent="0.35">
      <c r="B1" s="1" t="s">
        <v>0</v>
      </c>
    </row>
    <row r="3" spans="1:7" ht="12.75" x14ac:dyDescent="0.2">
      <c r="A3" s="799" t="s">
        <v>1</v>
      </c>
      <c r="B3" s="799"/>
      <c r="C3" s="806" t="str">
        <f>+T22001000!C3</f>
        <v>Diseño de registro. 2025</v>
      </c>
      <c r="D3" s="806"/>
      <c r="E3" s="806"/>
      <c r="F3" s="805"/>
    </row>
    <row r="4" spans="1:7" x14ac:dyDescent="0.2">
      <c r="A4" s="796" t="str">
        <f>+T22001000!A4</f>
        <v>Versión 0.2</v>
      </c>
      <c r="B4" s="796"/>
      <c r="C4" s="802" t="s">
        <v>8143</v>
      </c>
      <c r="D4" s="802"/>
      <c r="E4" s="802"/>
      <c r="F4" s="803"/>
    </row>
    <row r="5" spans="1:7" ht="12.75" thickBot="1" x14ac:dyDescent="0.25">
      <c r="A5" s="233"/>
      <c r="B5" s="233"/>
      <c r="C5" s="803"/>
      <c r="D5" s="803"/>
      <c r="E5" s="803"/>
      <c r="F5" s="803"/>
    </row>
    <row r="6" spans="1:7" x14ac:dyDescent="0.2">
      <c r="A6" s="140" t="s">
        <v>3</v>
      </c>
      <c r="B6" s="140" t="s">
        <v>4</v>
      </c>
      <c r="C6" s="140" t="s">
        <v>5</v>
      </c>
      <c r="D6" s="141" t="s">
        <v>6</v>
      </c>
      <c r="E6" s="142" t="s">
        <v>7</v>
      </c>
      <c r="F6" s="142" t="s">
        <v>8</v>
      </c>
    </row>
    <row r="7" spans="1:7" ht="13.5" customHeight="1" x14ac:dyDescent="0.2">
      <c r="A7" s="430">
        <v>1</v>
      </c>
      <c r="B7" s="430">
        <v>1</v>
      </c>
      <c r="C7" s="430">
        <v>2</v>
      </c>
      <c r="D7" s="444" t="s">
        <v>9</v>
      </c>
      <c r="E7" s="445" t="s">
        <v>10</v>
      </c>
      <c r="F7" s="9" t="s">
        <v>11</v>
      </c>
    </row>
    <row r="8" spans="1:7" x14ac:dyDescent="0.2">
      <c r="A8" s="430">
        <f t="shared" ref="A8:A71" si="0">+A7+1</f>
        <v>2</v>
      </c>
      <c r="B8" s="430">
        <f>C7+B7</f>
        <v>3</v>
      </c>
      <c r="C8" s="430">
        <v>3</v>
      </c>
      <c r="D8" s="444" t="s">
        <v>12</v>
      </c>
      <c r="E8" s="445" t="s">
        <v>13</v>
      </c>
      <c r="F8" s="9">
        <v>220</v>
      </c>
    </row>
    <row r="9" spans="1:7" x14ac:dyDescent="0.2">
      <c r="A9" s="430">
        <f t="shared" si="0"/>
        <v>3</v>
      </c>
      <c r="B9" s="430">
        <f>C8+B8</f>
        <v>6</v>
      </c>
      <c r="C9" s="430">
        <v>2</v>
      </c>
      <c r="D9" s="444" t="s">
        <v>9</v>
      </c>
      <c r="E9" s="445" t="s">
        <v>14</v>
      </c>
      <c r="F9" s="10" t="s">
        <v>8004</v>
      </c>
    </row>
    <row r="10" spans="1:7" x14ac:dyDescent="0.2">
      <c r="A10" s="430">
        <f t="shared" si="0"/>
        <v>4</v>
      </c>
      <c r="B10" s="430">
        <f>B9+C9</f>
        <v>8</v>
      </c>
      <c r="C10" s="430">
        <v>1</v>
      </c>
      <c r="D10" s="444" t="s">
        <v>9</v>
      </c>
      <c r="E10" s="445" t="s">
        <v>16</v>
      </c>
      <c r="F10" s="10" t="s">
        <v>220</v>
      </c>
    </row>
    <row r="11" spans="1:7" x14ac:dyDescent="0.2">
      <c r="A11" s="430">
        <f t="shared" si="0"/>
        <v>5</v>
      </c>
      <c r="B11" s="430">
        <v>9</v>
      </c>
      <c r="C11" s="430">
        <v>2</v>
      </c>
      <c r="D11" s="444" t="s">
        <v>12</v>
      </c>
      <c r="E11" s="445" t="s">
        <v>17</v>
      </c>
      <c r="F11" s="10" t="s">
        <v>283</v>
      </c>
    </row>
    <row r="12" spans="1:7" ht="13.5" customHeight="1" x14ac:dyDescent="0.2">
      <c r="A12" s="430">
        <f t="shared" si="0"/>
        <v>6</v>
      </c>
      <c r="B12" s="447">
        <f>C11+B11</f>
        <v>11</v>
      </c>
      <c r="C12" s="430">
        <v>1</v>
      </c>
      <c r="D12" s="444" t="s">
        <v>9</v>
      </c>
      <c r="E12" s="445" t="s">
        <v>1810</v>
      </c>
      <c r="F12" s="9" t="s">
        <v>20</v>
      </c>
    </row>
    <row r="13" spans="1:7" ht="12" customHeight="1" x14ac:dyDescent="0.2">
      <c r="A13" s="430">
        <f t="shared" si="0"/>
        <v>7</v>
      </c>
      <c r="B13" s="447">
        <f>C12+B12</f>
        <v>12</v>
      </c>
      <c r="C13" s="430">
        <v>1</v>
      </c>
      <c r="D13" s="444" t="s">
        <v>9</v>
      </c>
      <c r="E13" s="445" t="s">
        <v>284</v>
      </c>
      <c r="F13" s="9"/>
    </row>
    <row r="14" spans="1:7" ht="12.75" customHeight="1" x14ac:dyDescent="0.2">
      <c r="A14" s="430">
        <f t="shared" si="0"/>
        <v>8</v>
      </c>
      <c r="B14" s="447">
        <f>C13+B13</f>
        <v>13</v>
      </c>
      <c r="C14" s="430">
        <v>3</v>
      </c>
      <c r="D14" s="444" t="s">
        <v>12</v>
      </c>
      <c r="E14" s="445" t="s">
        <v>23</v>
      </c>
      <c r="F14" s="9"/>
    </row>
    <row r="15" spans="1:7" ht="36" x14ac:dyDescent="0.2">
      <c r="A15" s="363">
        <f t="shared" si="0"/>
        <v>9</v>
      </c>
      <c r="B15" s="363">
        <f t="shared" ref="B15:B78" si="1">C14+B14</f>
        <v>16</v>
      </c>
      <c r="C15" s="572">
        <v>17</v>
      </c>
      <c r="D15" s="649" t="s">
        <v>12</v>
      </c>
      <c r="E15" s="484" t="s">
        <v>8635</v>
      </c>
      <c r="F15" s="449"/>
      <c r="G15" s="183"/>
    </row>
    <row r="16" spans="1:7" ht="36" x14ac:dyDescent="0.2">
      <c r="A16" s="363">
        <f t="shared" si="0"/>
        <v>10</v>
      </c>
      <c r="B16" s="363">
        <f t="shared" si="1"/>
        <v>33</v>
      </c>
      <c r="C16" s="459">
        <v>17</v>
      </c>
      <c r="D16" s="490" t="s">
        <v>12</v>
      </c>
      <c r="E16" s="484" t="s">
        <v>8636</v>
      </c>
      <c r="F16" s="449"/>
      <c r="G16" s="183"/>
    </row>
    <row r="17" spans="1:7" ht="36" x14ac:dyDescent="0.2">
      <c r="A17" s="363">
        <f t="shared" si="0"/>
        <v>11</v>
      </c>
      <c r="B17" s="363">
        <f t="shared" si="1"/>
        <v>50</v>
      </c>
      <c r="C17" s="459">
        <v>17</v>
      </c>
      <c r="D17" s="490" t="s">
        <v>12</v>
      </c>
      <c r="E17" s="482" t="s">
        <v>8637</v>
      </c>
      <c r="F17" s="449"/>
      <c r="G17" s="183"/>
    </row>
    <row r="18" spans="1:7" ht="36" x14ac:dyDescent="0.2">
      <c r="A18" s="363">
        <f t="shared" si="0"/>
        <v>12</v>
      </c>
      <c r="B18" s="363">
        <f t="shared" si="1"/>
        <v>67</v>
      </c>
      <c r="C18" s="459">
        <v>17</v>
      </c>
      <c r="D18" s="490" t="s">
        <v>12</v>
      </c>
      <c r="E18" s="484" t="s">
        <v>8638</v>
      </c>
      <c r="F18" s="449"/>
      <c r="G18" s="183"/>
    </row>
    <row r="19" spans="1:7" ht="36" x14ac:dyDescent="0.2">
      <c r="A19" s="363">
        <f t="shared" si="0"/>
        <v>13</v>
      </c>
      <c r="B19" s="363">
        <f t="shared" si="1"/>
        <v>84</v>
      </c>
      <c r="C19" s="459">
        <v>17</v>
      </c>
      <c r="D19" s="490" t="s">
        <v>12</v>
      </c>
      <c r="E19" s="482" t="s">
        <v>8639</v>
      </c>
      <c r="F19" s="449"/>
      <c r="G19" s="183"/>
    </row>
    <row r="20" spans="1:7" ht="36" x14ac:dyDescent="0.2">
      <c r="A20" s="363">
        <f t="shared" si="0"/>
        <v>14</v>
      </c>
      <c r="B20" s="363">
        <f t="shared" si="1"/>
        <v>101</v>
      </c>
      <c r="C20" s="459">
        <v>17</v>
      </c>
      <c r="D20" s="490" t="s">
        <v>12</v>
      </c>
      <c r="E20" s="482" t="s">
        <v>8640</v>
      </c>
      <c r="F20" s="449"/>
      <c r="G20" s="183"/>
    </row>
    <row r="21" spans="1:7" ht="36" x14ac:dyDescent="0.2">
      <c r="A21" s="363">
        <f t="shared" si="0"/>
        <v>15</v>
      </c>
      <c r="B21" s="363">
        <f t="shared" si="1"/>
        <v>118</v>
      </c>
      <c r="C21" s="459">
        <v>17</v>
      </c>
      <c r="D21" s="490" t="s">
        <v>12</v>
      </c>
      <c r="E21" s="482" t="s">
        <v>8641</v>
      </c>
      <c r="F21" s="449"/>
      <c r="G21" s="183"/>
    </row>
    <row r="22" spans="1:7" ht="36" x14ac:dyDescent="0.2">
      <c r="A22" s="363">
        <f t="shared" si="0"/>
        <v>16</v>
      </c>
      <c r="B22" s="363">
        <f t="shared" si="1"/>
        <v>135</v>
      </c>
      <c r="C22" s="572">
        <v>17</v>
      </c>
      <c r="D22" s="649" t="s">
        <v>12</v>
      </c>
      <c r="E22" s="484" t="s">
        <v>8642</v>
      </c>
      <c r="F22" s="449"/>
      <c r="G22" s="183"/>
    </row>
    <row r="23" spans="1:7" ht="36" x14ac:dyDescent="0.2">
      <c r="A23" s="363">
        <f t="shared" si="0"/>
        <v>17</v>
      </c>
      <c r="B23" s="363">
        <f t="shared" si="1"/>
        <v>152</v>
      </c>
      <c r="C23" s="572">
        <v>17</v>
      </c>
      <c r="D23" s="649" t="s">
        <v>12</v>
      </c>
      <c r="E23" s="484" t="s">
        <v>8643</v>
      </c>
      <c r="F23" s="449"/>
      <c r="G23" s="183"/>
    </row>
    <row r="24" spans="1:7" ht="36" x14ac:dyDescent="0.2">
      <c r="A24" s="363">
        <f t="shared" si="0"/>
        <v>18</v>
      </c>
      <c r="B24" s="363">
        <f t="shared" si="1"/>
        <v>169</v>
      </c>
      <c r="C24" s="572">
        <v>17</v>
      </c>
      <c r="D24" s="649" t="s">
        <v>12</v>
      </c>
      <c r="E24" s="484" t="s">
        <v>8644</v>
      </c>
      <c r="F24" s="449"/>
      <c r="G24" s="183"/>
    </row>
    <row r="25" spans="1:7" ht="36" x14ac:dyDescent="0.2">
      <c r="A25" s="363">
        <f t="shared" si="0"/>
        <v>19</v>
      </c>
      <c r="B25" s="363">
        <f t="shared" si="1"/>
        <v>186</v>
      </c>
      <c r="C25" s="572">
        <v>17</v>
      </c>
      <c r="D25" s="649" t="s">
        <v>12</v>
      </c>
      <c r="E25" s="484" t="s">
        <v>8645</v>
      </c>
      <c r="F25" s="449"/>
      <c r="G25" s="183"/>
    </row>
    <row r="26" spans="1:7" ht="36" x14ac:dyDescent="0.2">
      <c r="A26" s="363">
        <f t="shared" si="0"/>
        <v>20</v>
      </c>
      <c r="B26" s="363">
        <f t="shared" si="1"/>
        <v>203</v>
      </c>
      <c r="C26" s="572">
        <v>17</v>
      </c>
      <c r="D26" s="649" t="s">
        <v>12</v>
      </c>
      <c r="E26" s="484" t="s">
        <v>8646</v>
      </c>
      <c r="F26" s="449"/>
      <c r="G26" s="183"/>
    </row>
    <row r="27" spans="1:7" ht="36" x14ac:dyDescent="0.2">
      <c r="A27" s="363">
        <f t="shared" si="0"/>
        <v>21</v>
      </c>
      <c r="B27" s="363">
        <f t="shared" si="1"/>
        <v>220</v>
      </c>
      <c r="C27" s="572">
        <v>17</v>
      </c>
      <c r="D27" s="649" t="s">
        <v>12</v>
      </c>
      <c r="E27" s="484" t="s">
        <v>8647</v>
      </c>
      <c r="F27" s="449"/>
      <c r="G27" s="183"/>
    </row>
    <row r="28" spans="1:7" ht="36" x14ac:dyDescent="0.2">
      <c r="A28" s="363">
        <f t="shared" si="0"/>
        <v>22</v>
      </c>
      <c r="B28" s="363">
        <f t="shared" si="1"/>
        <v>237</v>
      </c>
      <c r="C28" s="572">
        <v>17</v>
      </c>
      <c r="D28" s="649" t="s">
        <v>12</v>
      </c>
      <c r="E28" s="484" t="s">
        <v>8648</v>
      </c>
      <c r="F28" s="449"/>
      <c r="G28" s="183"/>
    </row>
    <row r="29" spans="1:7" ht="36" x14ac:dyDescent="0.2">
      <c r="A29" s="363">
        <f t="shared" si="0"/>
        <v>23</v>
      </c>
      <c r="B29" s="363">
        <f t="shared" si="1"/>
        <v>254</v>
      </c>
      <c r="C29" s="572">
        <v>17</v>
      </c>
      <c r="D29" s="649" t="s">
        <v>12</v>
      </c>
      <c r="E29" s="484" t="s">
        <v>8649</v>
      </c>
      <c r="F29" s="449"/>
      <c r="G29" s="183"/>
    </row>
    <row r="30" spans="1:7" ht="36" x14ac:dyDescent="0.2">
      <c r="A30" s="363">
        <f t="shared" si="0"/>
        <v>24</v>
      </c>
      <c r="B30" s="363">
        <f t="shared" si="1"/>
        <v>271</v>
      </c>
      <c r="C30" s="572">
        <v>17</v>
      </c>
      <c r="D30" s="649" t="s">
        <v>12</v>
      </c>
      <c r="E30" s="484" t="s">
        <v>8650</v>
      </c>
      <c r="F30" s="449"/>
      <c r="G30" s="183"/>
    </row>
    <row r="31" spans="1:7" ht="36" x14ac:dyDescent="0.2">
      <c r="A31" s="363">
        <f t="shared" si="0"/>
        <v>25</v>
      </c>
      <c r="B31" s="363">
        <f t="shared" si="1"/>
        <v>288</v>
      </c>
      <c r="C31" s="572">
        <v>17</v>
      </c>
      <c r="D31" s="649" t="s">
        <v>12</v>
      </c>
      <c r="E31" s="484" t="s">
        <v>8651</v>
      </c>
      <c r="F31" s="449"/>
      <c r="G31" s="183"/>
    </row>
    <row r="32" spans="1:7" ht="36" x14ac:dyDescent="0.2">
      <c r="A32" s="363">
        <f t="shared" si="0"/>
        <v>26</v>
      </c>
      <c r="B32" s="363">
        <f t="shared" si="1"/>
        <v>305</v>
      </c>
      <c r="C32" s="572">
        <v>17</v>
      </c>
      <c r="D32" s="649" t="s">
        <v>12</v>
      </c>
      <c r="E32" s="484" t="s">
        <v>8652</v>
      </c>
      <c r="F32" s="449"/>
      <c r="G32" s="183"/>
    </row>
    <row r="33" spans="1:7" ht="36" x14ac:dyDescent="0.2">
      <c r="A33" s="363">
        <f t="shared" si="0"/>
        <v>27</v>
      </c>
      <c r="B33" s="363">
        <f t="shared" si="1"/>
        <v>322</v>
      </c>
      <c r="C33" s="572">
        <v>17</v>
      </c>
      <c r="D33" s="649" t="s">
        <v>12</v>
      </c>
      <c r="E33" s="484" t="s">
        <v>8653</v>
      </c>
      <c r="F33" s="449"/>
      <c r="G33" s="183"/>
    </row>
    <row r="34" spans="1:7" ht="36" x14ac:dyDescent="0.2">
      <c r="A34" s="363">
        <f t="shared" si="0"/>
        <v>28</v>
      </c>
      <c r="B34" s="363">
        <f t="shared" si="1"/>
        <v>339</v>
      </c>
      <c r="C34" s="572">
        <v>17</v>
      </c>
      <c r="D34" s="649" t="s">
        <v>12</v>
      </c>
      <c r="E34" s="484" t="s">
        <v>8654</v>
      </c>
      <c r="F34" s="449"/>
      <c r="G34" s="183"/>
    </row>
    <row r="35" spans="1:7" ht="36" x14ac:dyDescent="0.2">
      <c r="A35" s="363">
        <f t="shared" si="0"/>
        <v>29</v>
      </c>
      <c r="B35" s="363">
        <f t="shared" si="1"/>
        <v>356</v>
      </c>
      <c r="C35" s="572">
        <v>17</v>
      </c>
      <c r="D35" s="649" t="s">
        <v>12</v>
      </c>
      <c r="E35" s="484" t="s">
        <v>8655</v>
      </c>
      <c r="F35" s="449"/>
      <c r="G35" s="183"/>
    </row>
    <row r="36" spans="1:7" ht="36" x14ac:dyDescent="0.2">
      <c r="A36" s="363">
        <f t="shared" si="0"/>
        <v>30</v>
      </c>
      <c r="B36" s="363">
        <f t="shared" si="1"/>
        <v>373</v>
      </c>
      <c r="C36" s="572">
        <v>17</v>
      </c>
      <c r="D36" s="649" t="s">
        <v>12</v>
      </c>
      <c r="E36" s="484" t="s">
        <v>8656</v>
      </c>
      <c r="F36" s="449"/>
      <c r="G36" s="183"/>
    </row>
    <row r="37" spans="1:7" ht="36" x14ac:dyDescent="0.2">
      <c r="A37" s="363">
        <f t="shared" si="0"/>
        <v>31</v>
      </c>
      <c r="B37" s="363">
        <f t="shared" si="1"/>
        <v>390</v>
      </c>
      <c r="C37" s="572">
        <v>17</v>
      </c>
      <c r="D37" s="649" t="s">
        <v>12</v>
      </c>
      <c r="E37" s="484" t="s">
        <v>8657</v>
      </c>
      <c r="F37" s="449"/>
      <c r="G37" s="183"/>
    </row>
    <row r="38" spans="1:7" ht="36" x14ac:dyDescent="0.2">
      <c r="A38" s="363">
        <f t="shared" si="0"/>
        <v>32</v>
      </c>
      <c r="B38" s="363">
        <f t="shared" si="1"/>
        <v>407</v>
      </c>
      <c r="C38" s="572">
        <v>17</v>
      </c>
      <c r="D38" s="649" t="s">
        <v>12</v>
      </c>
      <c r="E38" s="484" t="s">
        <v>8658</v>
      </c>
      <c r="F38" s="449"/>
      <c r="G38" s="183"/>
    </row>
    <row r="39" spans="1:7" ht="36" x14ac:dyDescent="0.2">
      <c r="A39" s="363">
        <f t="shared" si="0"/>
        <v>33</v>
      </c>
      <c r="B39" s="363">
        <f t="shared" si="1"/>
        <v>424</v>
      </c>
      <c r="C39" s="572">
        <v>17</v>
      </c>
      <c r="D39" s="649" t="s">
        <v>12</v>
      </c>
      <c r="E39" s="484" t="s">
        <v>8659</v>
      </c>
      <c r="F39" s="449"/>
      <c r="G39" s="183"/>
    </row>
    <row r="40" spans="1:7" ht="36" x14ac:dyDescent="0.2">
      <c r="A40" s="363">
        <f t="shared" si="0"/>
        <v>34</v>
      </c>
      <c r="B40" s="363">
        <f t="shared" si="1"/>
        <v>441</v>
      </c>
      <c r="C40" s="572">
        <v>17</v>
      </c>
      <c r="D40" s="649" t="s">
        <v>12</v>
      </c>
      <c r="E40" s="484" t="s">
        <v>8660</v>
      </c>
      <c r="F40" s="449"/>
      <c r="G40" s="183"/>
    </row>
    <row r="41" spans="1:7" ht="36" x14ac:dyDescent="0.2">
      <c r="A41" s="363">
        <f t="shared" si="0"/>
        <v>35</v>
      </c>
      <c r="B41" s="363">
        <f t="shared" si="1"/>
        <v>458</v>
      </c>
      <c r="C41" s="572">
        <v>17</v>
      </c>
      <c r="D41" s="649" t="s">
        <v>12</v>
      </c>
      <c r="E41" s="484" t="s">
        <v>8661</v>
      </c>
      <c r="F41" s="740"/>
      <c r="G41" s="183"/>
    </row>
    <row r="42" spans="1:7" ht="36" x14ac:dyDescent="0.2">
      <c r="A42" s="363">
        <f t="shared" si="0"/>
        <v>36</v>
      </c>
      <c r="B42" s="363">
        <f t="shared" si="1"/>
        <v>475</v>
      </c>
      <c r="C42" s="572">
        <v>17</v>
      </c>
      <c r="D42" s="649" t="s">
        <v>12</v>
      </c>
      <c r="E42" s="484" t="s">
        <v>8662</v>
      </c>
      <c r="F42" s="740"/>
      <c r="G42" s="183"/>
    </row>
    <row r="43" spans="1:7" ht="36" x14ac:dyDescent="0.2">
      <c r="A43" s="363">
        <f t="shared" si="0"/>
        <v>37</v>
      </c>
      <c r="B43" s="363">
        <f t="shared" si="1"/>
        <v>492</v>
      </c>
      <c r="C43" s="572">
        <v>17</v>
      </c>
      <c r="D43" s="649" t="s">
        <v>12</v>
      </c>
      <c r="E43" s="484" t="s">
        <v>8663</v>
      </c>
      <c r="F43" s="740"/>
      <c r="G43" s="183"/>
    </row>
    <row r="44" spans="1:7" ht="36" x14ac:dyDescent="0.2">
      <c r="A44" s="363">
        <f t="shared" si="0"/>
        <v>38</v>
      </c>
      <c r="B44" s="363">
        <f t="shared" si="1"/>
        <v>509</v>
      </c>
      <c r="C44" s="572">
        <v>17</v>
      </c>
      <c r="D44" s="649" t="s">
        <v>12</v>
      </c>
      <c r="E44" s="484" t="s">
        <v>8664</v>
      </c>
      <c r="F44" s="740"/>
      <c r="G44" s="183"/>
    </row>
    <row r="45" spans="1:7" ht="36" x14ac:dyDescent="0.2">
      <c r="A45" s="363">
        <f t="shared" si="0"/>
        <v>39</v>
      </c>
      <c r="B45" s="363">
        <f t="shared" si="1"/>
        <v>526</v>
      </c>
      <c r="C45" s="572">
        <v>17</v>
      </c>
      <c r="D45" s="649" t="s">
        <v>12</v>
      </c>
      <c r="E45" s="484" t="s">
        <v>8665</v>
      </c>
      <c r="F45" s="740"/>
      <c r="G45" s="183"/>
    </row>
    <row r="46" spans="1:7" ht="36" x14ac:dyDescent="0.2">
      <c r="A46" s="363">
        <f t="shared" si="0"/>
        <v>40</v>
      </c>
      <c r="B46" s="363">
        <f t="shared" si="1"/>
        <v>543</v>
      </c>
      <c r="C46" s="572">
        <v>17</v>
      </c>
      <c r="D46" s="649" t="s">
        <v>12</v>
      </c>
      <c r="E46" s="484" t="s">
        <v>8666</v>
      </c>
      <c r="F46" s="740"/>
      <c r="G46" s="183"/>
    </row>
    <row r="47" spans="1:7" ht="36" x14ac:dyDescent="0.2">
      <c r="A47" s="363">
        <f t="shared" si="0"/>
        <v>41</v>
      </c>
      <c r="B47" s="363">
        <f t="shared" si="1"/>
        <v>560</v>
      </c>
      <c r="C47" s="572">
        <v>17</v>
      </c>
      <c r="D47" s="649" t="s">
        <v>12</v>
      </c>
      <c r="E47" s="484" t="s">
        <v>8667</v>
      </c>
      <c r="F47" s="740"/>
      <c r="G47" s="183"/>
    </row>
    <row r="48" spans="1:7" ht="36" x14ac:dyDescent="0.2">
      <c r="A48" s="363">
        <f t="shared" si="0"/>
        <v>42</v>
      </c>
      <c r="B48" s="363">
        <f t="shared" si="1"/>
        <v>577</v>
      </c>
      <c r="C48" s="572">
        <v>17</v>
      </c>
      <c r="D48" s="649" t="s">
        <v>12</v>
      </c>
      <c r="E48" s="484" t="s">
        <v>8668</v>
      </c>
      <c r="F48" s="740"/>
      <c r="G48" s="183"/>
    </row>
    <row r="49" spans="1:7" ht="36" x14ac:dyDescent="0.2">
      <c r="A49" s="363">
        <f t="shared" si="0"/>
        <v>43</v>
      </c>
      <c r="B49" s="363">
        <f t="shared" si="1"/>
        <v>594</v>
      </c>
      <c r="C49" s="572">
        <v>17</v>
      </c>
      <c r="D49" s="649" t="s">
        <v>12</v>
      </c>
      <c r="E49" s="484" t="s">
        <v>8669</v>
      </c>
      <c r="F49" s="407"/>
      <c r="G49" s="183"/>
    </row>
    <row r="50" spans="1:7" ht="36" x14ac:dyDescent="0.2">
      <c r="A50" s="363">
        <f t="shared" si="0"/>
        <v>44</v>
      </c>
      <c r="B50" s="363">
        <f t="shared" si="1"/>
        <v>611</v>
      </c>
      <c r="C50" s="572">
        <v>17</v>
      </c>
      <c r="D50" s="649" t="s">
        <v>12</v>
      </c>
      <c r="E50" s="484" t="s">
        <v>8670</v>
      </c>
      <c r="F50" s="740"/>
      <c r="G50" s="183"/>
    </row>
    <row r="51" spans="1:7" ht="36" x14ac:dyDescent="0.2">
      <c r="A51" s="363">
        <f t="shared" si="0"/>
        <v>45</v>
      </c>
      <c r="B51" s="363">
        <f t="shared" si="1"/>
        <v>628</v>
      </c>
      <c r="C51" s="572">
        <v>17</v>
      </c>
      <c r="D51" s="649" t="s">
        <v>12</v>
      </c>
      <c r="E51" s="484" t="s">
        <v>8671</v>
      </c>
      <c r="F51" s="740"/>
      <c r="G51" s="183"/>
    </row>
    <row r="52" spans="1:7" ht="36" x14ac:dyDescent="0.2">
      <c r="A52" s="363">
        <f t="shared" si="0"/>
        <v>46</v>
      </c>
      <c r="B52" s="363">
        <f t="shared" si="1"/>
        <v>645</v>
      </c>
      <c r="C52" s="572">
        <v>17</v>
      </c>
      <c r="D52" s="649" t="s">
        <v>12</v>
      </c>
      <c r="E52" s="484" t="s">
        <v>8672</v>
      </c>
      <c r="F52" s="740"/>
      <c r="G52" s="183"/>
    </row>
    <row r="53" spans="1:7" ht="36" x14ac:dyDescent="0.2">
      <c r="A53" s="363">
        <f t="shared" si="0"/>
        <v>47</v>
      </c>
      <c r="B53" s="363">
        <f t="shared" si="1"/>
        <v>662</v>
      </c>
      <c r="C53" s="572">
        <v>17</v>
      </c>
      <c r="D53" s="649" t="s">
        <v>12</v>
      </c>
      <c r="E53" s="484" t="s">
        <v>8673</v>
      </c>
      <c r="F53" s="740"/>
      <c r="G53" s="183"/>
    </row>
    <row r="54" spans="1:7" ht="36" x14ac:dyDescent="0.2">
      <c r="A54" s="363">
        <f t="shared" si="0"/>
        <v>48</v>
      </c>
      <c r="B54" s="363">
        <f t="shared" si="1"/>
        <v>679</v>
      </c>
      <c r="C54" s="572">
        <v>17</v>
      </c>
      <c r="D54" s="649" t="s">
        <v>12</v>
      </c>
      <c r="E54" s="484" t="s">
        <v>8674</v>
      </c>
      <c r="F54" s="740"/>
      <c r="G54" s="183"/>
    </row>
    <row r="55" spans="1:7" ht="36" x14ac:dyDescent="0.2">
      <c r="A55" s="363">
        <f t="shared" si="0"/>
        <v>49</v>
      </c>
      <c r="B55" s="363">
        <f t="shared" si="1"/>
        <v>696</v>
      </c>
      <c r="C55" s="572">
        <v>17</v>
      </c>
      <c r="D55" s="649" t="s">
        <v>12</v>
      </c>
      <c r="E55" s="484" t="s">
        <v>8675</v>
      </c>
      <c r="F55" s="740"/>
      <c r="G55" s="183"/>
    </row>
    <row r="56" spans="1:7" ht="36" x14ac:dyDescent="0.2">
      <c r="A56" s="363">
        <f t="shared" si="0"/>
        <v>50</v>
      </c>
      <c r="B56" s="363">
        <f t="shared" si="1"/>
        <v>713</v>
      </c>
      <c r="C56" s="572">
        <v>17</v>
      </c>
      <c r="D56" s="649" t="s">
        <v>12</v>
      </c>
      <c r="E56" s="484" t="s">
        <v>8676</v>
      </c>
      <c r="F56" s="740"/>
      <c r="G56" s="183"/>
    </row>
    <row r="57" spans="1:7" ht="36" x14ac:dyDescent="0.2">
      <c r="A57" s="363">
        <f t="shared" si="0"/>
        <v>51</v>
      </c>
      <c r="B57" s="363">
        <f t="shared" si="1"/>
        <v>730</v>
      </c>
      <c r="C57" s="572">
        <v>17</v>
      </c>
      <c r="D57" s="649" t="s">
        <v>12</v>
      </c>
      <c r="E57" s="484" t="s">
        <v>8677</v>
      </c>
      <c r="F57" s="740"/>
      <c r="G57" s="183"/>
    </row>
    <row r="58" spans="1:7" ht="36" x14ac:dyDescent="0.2">
      <c r="A58" s="363">
        <f t="shared" si="0"/>
        <v>52</v>
      </c>
      <c r="B58" s="363">
        <f t="shared" si="1"/>
        <v>747</v>
      </c>
      <c r="C58" s="572">
        <v>17</v>
      </c>
      <c r="D58" s="649" t="s">
        <v>12</v>
      </c>
      <c r="E58" s="484" t="s">
        <v>8678</v>
      </c>
      <c r="F58" s="740"/>
      <c r="G58" s="183"/>
    </row>
    <row r="59" spans="1:7" ht="36" x14ac:dyDescent="0.2">
      <c r="A59" s="363">
        <f t="shared" si="0"/>
        <v>53</v>
      </c>
      <c r="B59" s="363">
        <f t="shared" si="1"/>
        <v>764</v>
      </c>
      <c r="C59" s="572">
        <v>17</v>
      </c>
      <c r="D59" s="649" t="s">
        <v>12</v>
      </c>
      <c r="E59" s="484" t="s">
        <v>8679</v>
      </c>
      <c r="F59" s="740"/>
      <c r="G59" s="183"/>
    </row>
    <row r="60" spans="1:7" ht="36" x14ac:dyDescent="0.2">
      <c r="A60" s="363">
        <f t="shared" si="0"/>
        <v>54</v>
      </c>
      <c r="B60" s="363">
        <f t="shared" si="1"/>
        <v>781</v>
      </c>
      <c r="C60" s="572">
        <v>17</v>
      </c>
      <c r="D60" s="649" t="s">
        <v>12</v>
      </c>
      <c r="E60" s="484" t="s">
        <v>8680</v>
      </c>
      <c r="F60" s="740"/>
      <c r="G60" s="183"/>
    </row>
    <row r="61" spans="1:7" ht="36" x14ac:dyDescent="0.2">
      <c r="A61" s="363">
        <f t="shared" si="0"/>
        <v>55</v>
      </c>
      <c r="B61" s="363">
        <f t="shared" si="1"/>
        <v>798</v>
      </c>
      <c r="C61" s="572">
        <v>17</v>
      </c>
      <c r="D61" s="649" t="s">
        <v>12</v>
      </c>
      <c r="E61" s="548" t="s">
        <v>11041</v>
      </c>
      <c r="F61" s="449"/>
      <c r="G61" s="183"/>
    </row>
    <row r="62" spans="1:7" ht="36" x14ac:dyDescent="0.2">
      <c r="A62" s="363">
        <f t="shared" si="0"/>
        <v>56</v>
      </c>
      <c r="B62" s="363">
        <f t="shared" si="1"/>
        <v>815</v>
      </c>
      <c r="C62" s="572">
        <v>17</v>
      </c>
      <c r="D62" s="649" t="s">
        <v>12</v>
      </c>
      <c r="E62" s="548" t="s">
        <v>11042</v>
      </c>
      <c r="F62" s="449"/>
      <c r="G62" s="183"/>
    </row>
    <row r="63" spans="1:7" ht="36" x14ac:dyDescent="0.2">
      <c r="A63" s="363">
        <f t="shared" si="0"/>
        <v>57</v>
      </c>
      <c r="B63" s="363">
        <f t="shared" si="1"/>
        <v>832</v>
      </c>
      <c r="C63" s="572">
        <v>17</v>
      </c>
      <c r="D63" s="649" t="s">
        <v>12</v>
      </c>
      <c r="E63" s="548" t="s">
        <v>11043</v>
      </c>
      <c r="F63" s="449"/>
      <c r="G63" s="183"/>
    </row>
    <row r="64" spans="1:7" ht="36" x14ac:dyDescent="0.2">
      <c r="A64" s="363">
        <f t="shared" si="0"/>
        <v>58</v>
      </c>
      <c r="B64" s="363">
        <f t="shared" si="1"/>
        <v>849</v>
      </c>
      <c r="C64" s="572">
        <v>17</v>
      </c>
      <c r="D64" s="649" t="s">
        <v>12</v>
      </c>
      <c r="E64" s="548" t="s">
        <v>11044</v>
      </c>
      <c r="F64" s="449"/>
      <c r="G64" s="183"/>
    </row>
    <row r="65" spans="1:7" ht="36" x14ac:dyDescent="0.2">
      <c r="A65" s="363">
        <f t="shared" si="0"/>
        <v>59</v>
      </c>
      <c r="B65" s="363">
        <f t="shared" si="1"/>
        <v>866</v>
      </c>
      <c r="C65" s="572">
        <v>17</v>
      </c>
      <c r="D65" s="649" t="s">
        <v>12</v>
      </c>
      <c r="E65" s="548" t="s">
        <v>11045</v>
      </c>
      <c r="F65" s="449"/>
      <c r="G65" s="183"/>
    </row>
    <row r="66" spans="1:7" ht="36" x14ac:dyDescent="0.2">
      <c r="A66" s="363">
        <f t="shared" si="0"/>
        <v>60</v>
      </c>
      <c r="B66" s="363">
        <f t="shared" si="1"/>
        <v>883</v>
      </c>
      <c r="C66" s="572">
        <v>17</v>
      </c>
      <c r="D66" s="649" t="s">
        <v>12</v>
      </c>
      <c r="E66" s="548" t="s">
        <v>11046</v>
      </c>
      <c r="F66" s="449"/>
      <c r="G66" s="183"/>
    </row>
    <row r="67" spans="1:7" ht="36" x14ac:dyDescent="0.2">
      <c r="A67" s="363">
        <f t="shared" si="0"/>
        <v>61</v>
      </c>
      <c r="B67" s="363">
        <f t="shared" si="1"/>
        <v>900</v>
      </c>
      <c r="C67" s="572">
        <v>17</v>
      </c>
      <c r="D67" s="649" t="s">
        <v>12</v>
      </c>
      <c r="E67" s="548" t="s">
        <v>14827</v>
      </c>
      <c r="F67" s="449"/>
      <c r="G67" s="183"/>
    </row>
    <row r="68" spans="1:7" ht="36" x14ac:dyDescent="0.2">
      <c r="A68" s="363">
        <f t="shared" si="0"/>
        <v>62</v>
      </c>
      <c r="B68" s="363">
        <f t="shared" si="1"/>
        <v>917</v>
      </c>
      <c r="C68" s="572">
        <v>17</v>
      </c>
      <c r="D68" s="649" t="s">
        <v>12</v>
      </c>
      <c r="E68" s="548" t="s">
        <v>14828</v>
      </c>
      <c r="F68" s="449"/>
      <c r="G68" s="183"/>
    </row>
    <row r="69" spans="1:7" ht="36" x14ac:dyDescent="0.2">
      <c r="A69" s="363">
        <f t="shared" si="0"/>
        <v>63</v>
      </c>
      <c r="B69" s="363">
        <f t="shared" si="1"/>
        <v>934</v>
      </c>
      <c r="C69" s="572">
        <v>17</v>
      </c>
      <c r="D69" s="649" t="s">
        <v>12</v>
      </c>
      <c r="E69" s="548" t="s">
        <v>14829</v>
      </c>
      <c r="F69" s="449"/>
      <c r="G69" s="183"/>
    </row>
    <row r="70" spans="1:7" ht="36" x14ac:dyDescent="0.2">
      <c r="A70" s="363">
        <f t="shared" si="0"/>
        <v>64</v>
      </c>
      <c r="B70" s="363">
        <f t="shared" si="1"/>
        <v>951</v>
      </c>
      <c r="C70" s="572">
        <v>17</v>
      </c>
      <c r="D70" s="649" t="s">
        <v>12</v>
      </c>
      <c r="E70" s="548" t="s">
        <v>14830</v>
      </c>
      <c r="F70" s="449"/>
      <c r="G70" s="183"/>
    </row>
    <row r="71" spans="1:7" ht="36" x14ac:dyDescent="0.2">
      <c r="A71" s="363">
        <f t="shared" si="0"/>
        <v>65</v>
      </c>
      <c r="B71" s="363">
        <f t="shared" si="1"/>
        <v>968</v>
      </c>
      <c r="C71" s="572">
        <v>17</v>
      </c>
      <c r="D71" s="649" t="s">
        <v>12</v>
      </c>
      <c r="E71" s="548" t="s">
        <v>14831</v>
      </c>
      <c r="F71" s="449"/>
      <c r="G71" s="183"/>
    </row>
    <row r="72" spans="1:7" ht="36" x14ac:dyDescent="0.2">
      <c r="A72" s="363">
        <f t="shared" ref="A72:A135" si="2">+A71+1</f>
        <v>66</v>
      </c>
      <c r="B72" s="363">
        <f t="shared" si="1"/>
        <v>985</v>
      </c>
      <c r="C72" s="572">
        <v>17</v>
      </c>
      <c r="D72" s="649" t="s">
        <v>12</v>
      </c>
      <c r="E72" s="548" t="s">
        <v>14832</v>
      </c>
      <c r="F72" s="449"/>
      <c r="G72" s="183"/>
    </row>
    <row r="73" spans="1:7" ht="36" x14ac:dyDescent="0.2">
      <c r="A73" s="363">
        <f t="shared" si="2"/>
        <v>67</v>
      </c>
      <c r="B73" s="363">
        <f t="shared" si="1"/>
        <v>1002</v>
      </c>
      <c r="C73" s="741">
        <v>17</v>
      </c>
      <c r="D73" s="742" t="s">
        <v>12</v>
      </c>
      <c r="E73" s="386" t="s">
        <v>14834</v>
      </c>
      <c r="F73" s="400"/>
      <c r="G73" s="183"/>
    </row>
    <row r="74" spans="1:7" ht="36" x14ac:dyDescent="0.2">
      <c r="A74" s="363">
        <f t="shared" si="2"/>
        <v>68</v>
      </c>
      <c r="B74" s="363">
        <f t="shared" si="1"/>
        <v>1019</v>
      </c>
      <c r="C74" s="741">
        <v>17</v>
      </c>
      <c r="D74" s="742" t="s">
        <v>12</v>
      </c>
      <c r="E74" s="386" t="s">
        <v>14833</v>
      </c>
      <c r="F74" s="400"/>
      <c r="G74" s="183"/>
    </row>
    <row r="75" spans="1:7" ht="36" x14ac:dyDescent="0.2">
      <c r="A75" s="363">
        <f t="shared" si="2"/>
        <v>69</v>
      </c>
      <c r="B75" s="363">
        <f t="shared" si="1"/>
        <v>1036</v>
      </c>
      <c r="C75" s="741">
        <v>17</v>
      </c>
      <c r="D75" s="742" t="s">
        <v>12</v>
      </c>
      <c r="E75" s="386" t="s">
        <v>14835</v>
      </c>
      <c r="F75" s="400"/>
      <c r="G75" s="183"/>
    </row>
    <row r="76" spans="1:7" ht="36" x14ac:dyDescent="0.2">
      <c r="A76" s="363">
        <f t="shared" si="2"/>
        <v>70</v>
      </c>
      <c r="B76" s="363">
        <f t="shared" si="1"/>
        <v>1053</v>
      </c>
      <c r="C76" s="741">
        <v>17</v>
      </c>
      <c r="D76" s="742" t="s">
        <v>12</v>
      </c>
      <c r="E76" s="386" t="s">
        <v>14836</v>
      </c>
      <c r="F76" s="400"/>
      <c r="G76" s="183"/>
    </row>
    <row r="77" spans="1:7" ht="36" x14ac:dyDescent="0.2">
      <c r="A77" s="363">
        <f t="shared" si="2"/>
        <v>71</v>
      </c>
      <c r="B77" s="363">
        <f t="shared" si="1"/>
        <v>1070</v>
      </c>
      <c r="C77" s="741">
        <v>17</v>
      </c>
      <c r="D77" s="742" t="s">
        <v>12</v>
      </c>
      <c r="E77" s="386" t="s">
        <v>14837</v>
      </c>
      <c r="F77" s="400"/>
      <c r="G77" s="183"/>
    </row>
    <row r="78" spans="1:7" ht="36" x14ac:dyDescent="0.2">
      <c r="A78" s="363">
        <f t="shared" si="2"/>
        <v>72</v>
      </c>
      <c r="B78" s="363">
        <f t="shared" si="1"/>
        <v>1087</v>
      </c>
      <c r="C78" s="741">
        <v>17</v>
      </c>
      <c r="D78" s="742" t="s">
        <v>12</v>
      </c>
      <c r="E78" s="386" t="s">
        <v>14838</v>
      </c>
      <c r="F78" s="400"/>
      <c r="G78" s="183"/>
    </row>
    <row r="79" spans="1:7" ht="36" x14ac:dyDescent="0.2">
      <c r="A79" s="363">
        <f t="shared" si="2"/>
        <v>73</v>
      </c>
      <c r="B79" s="363">
        <f t="shared" ref="B79:B142" si="3">C78+B78</f>
        <v>1104</v>
      </c>
      <c r="C79" s="390">
        <v>17</v>
      </c>
      <c r="D79" s="391" t="s">
        <v>12</v>
      </c>
      <c r="E79" s="388" t="s">
        <v>13384</v>
      </c>
      <c r="F79" s="400"/>
      <c r="G79" s="183"/>
    </row>
    <row r="80" spans="1:7" ht="36" x14ac:dyDescent="0.2">
      <c r="A80" s="363">
        <f t="shared" si="2"/>
        <v>74</v>
      </c>
      <c r="B80" s="363">
        <f t="shared" si="3"/>
        <v>1121</v>
      </c>
      <c r="C80" s="390">
        <v>17</v>
      </c>
      <c r="D80" s="391" t="s">
        <v>12</v>
      </c>
      <c r="E80" s="388" t="s">
        <v>13385</v>
      </c>
      <c r="F80" s="400"/>
      <c r="G80" s="183"/>
    </row>
    <row r="81" spans="1:7" ht="36" x14ac:dyDescent="0.2">
      <c r="A81" s="363">
        <f t="shared" si="2"/>
        <v>75</v>
      </c>
      <c r="B81" s="363">
        <f t="shared" si="3"/>
        <v>1138</v>
      </c>
      <c r="C81" s="390">
        <v>17</v>
      </c>
      <c r="D81" s="391" t="s">
        <v>12</v>
      </c>
      <c r="E81" s="388" t="s">
        <v>13386</v>
      </c>
      <c r="F81" s="400"/>
      <c r="G81" s="183"/>
    </row>
    <row r="82" spans="1:7" ht="36" x14ac:dyDescent="0.2">
      <c r="A82" s="363">
        <f t="shared" si="2"/>
        <v>76</v>
      </c>
      <c r="B82" s="363">
        <f t="shared" si="3"/>
        <v>1155</v>
      </c>
      <c r="C82" s="390">
        <v>17</v>
      </c>
      <c r="D82" s="391" t="s">
        <v>12</v>
      </c>
      <c r="E82" s="388" t="s">
        <v>13387</v>
      </c>
      <c r="F82" s="400"/>
      <c r="G82" s="183"/>
    </row>
    <row r="83" spans="1:7" ht="36" x14ac:dyDescent="0.2">
      <c r="A83" s="363">
        <f t="shared" si="2"/>
        <v>77</v>
      </c>
      <c r="B83" s="363">
        <f t="shared" si="3"/>
        <v>1172</v>
      </c>
      <c r="C83" s="390">
        <v>17</v>
      </c>
      <c r="D83" s="391" t="s">
        <v>12</v>
      </c>
      <c r="E83" s="388" t="s">
        <v>13388</v>
      </c>
      <c r="F83" s="400"/>
      <c r="G83" s="183"/>
    </row>
    <row r="84" spans="1:7" ht="36" x14ac:dyDescent="0.2">
      <c r="A84" s="363">
        <f t="shared" si="2"/>
        <v>78</v>
      </c>
      <c r="B84" s="363">
        <f t="shared" si="3"/>
        <v>1189</v>
      </c>
      <c r="C84" s="390">
        <v>17</v>
      </c>
      <c r="D84" s="391" t="s">
        <v>12</v>
      </c>
      <c r="E84" s="388" t="s">
        <v>13389</v>
      </c>
      <c r="F84" s="400"/>
      <c r="G84" s="183"/>
    </row>
    <row r="85" spans="1:7" ht="36" x14ac:dyDescent="0.2">
      <c r="A85" s="363">
        <f t="shared" si="2"/>
        <v>79</v>
      </c>
      <c r="B85" s="363">
        <f t="shared" si="3"/>
        <v>1206</v>
      </c>
      <c r="C85" s="572">
        <v>17</v>
      </c>
      <c r="D85" s="649" t="s">
        <v>12</v>
      </c>
      <c r="E85" s="484" t="s">
        <v>13390</v>
      </c>
      <c r="F85" s="449"/>
      <c r="G85" s="183"/>
    </row>
    <row r="86" spans="1:7" ht="36" x14ac:dyDescent="0.2">
      <c r="A86" s="363">
        <f t="shared" si="2"/>
        <v>80</v>
      </c>
      <c r="B86" s="363">
        <f t="shared" si="3"/>
        <v>1223</v>
      </c>
      <c r="C86" s="572">
        <v>17</v>
      </c>
      <c r="D86" s="649" t="s">
        <v>12</v>
      </c>
      <c r="E86" s="484" t="s">
        <v>13391</v>
      </c>
      <c r="F86" s="449"/>
      <c r="G86" s="183"/>
    </row>
    <row r="87" spans="1:7" ht="36" x14ac:dyDescent="0.2">
      <c r="A87" s="363">
        <f t="shared" si="2"/>
        <v>81</v>
      </c>
      <c r="B87" s="363">
        <f t="shared" si="3"/>
        <v>1240</v>
      </c>
      <c r="C87" s="572">
        <v>17</v>
      </c>
      <c r="D87" s="649" t="s">
        <v>12</v>
      </c>
      <c r="E87" s="484" t="s">
        <v>13392</v>
      </c>
      <c r="F87" s="449"/>
      <c r="G87" s="183"/>
    </row>
    <row r="88" spans="1:7" ht="36" x14ac:dyDescent="0.2">
      <c r="A88" s="363">
        <f t="shared" si="2"/>
        <v>82</v>
      </c>
      <c r="B88" s="363">
        <f t="shared" si="3"/>
        <v>1257</v>
      </c>
      <c r="C88" s="572">
        <v>17</v>
      </c>
      <c r="D88" s="739" t="s">
        <v>12</v>
      </c>
      <c r="E88" s="484" t="s">
        <v>13393</v>
      </c>
      <c r="F88" s="449"/>
      <c r="G88" s="183"/>
    </row>
    <row r="89" spans="1:7" ht="36" x14ac:dyDescent="0.2">
      <c r="A89" s="363">
        <f t="shared" si="2"/>
        <v>83</v>
      </c>
      <c r="B89" s="363">
        <f t="shared" si="3"/>
        <v>1274</v>
      </c>
      <c r="C89" s="572">
        <v>17</v>
      </c>
      <c r="D89" s="739" t="s">
        <v>12</v>
      </c>
      <c r="E89" s="484" t="s">
        <v>13394</v>
      </c>
      <c r="F89" s="449"/>
      <c r="G89" s="183"/>
    </row>
    <row r="90" spans="1:7" ht="36" x14ac:dyDescent="0.2">
      <c r="A90" s="363">
        <f t="shared" si="2"/>
        <v>84</v>
      </c>
      <c r="B90" s="363">
        <f t="shared" si="3"/>
        <v>1291</v>
      </c>
      <c r="C90" s="572">
        <v>17</v>
      </c>
      <c r="D90" s="739" t="s">
        <v>12</v>
      </c>
      <c r="E90" s="484" t="s">
        <v>13395</v>
      </c>
      <c r="F90" s="449"/>
      <c r="G90" s="183"/>
    </row>
    <row r="91" spans="1:7" ht="24" x14ac:dyDescent="0.2">
      <c r="A91" s="363">
        <f t="shared" si="2"/>
        <v>85</v>
      </c>
      <c r="B91" s="363">
        <f t="shared" si="3"/>
        <v>1308</v>
      </c>
      <c r="C91" s="572">
        <v>17</v>
      </c>
      <c r="D91" s="739" t="s">
        <v>12</v>
      </c>
      <c r="E91" s="484" t="s">
        <v>8681</v>
      </c>
      <c r="F91" s="449"/>
      <c r="G91" s="183"/>
    </row>
    <row r="92" spans="1:7" ht="24" x14ac:dyDescent="0.2">
      <c r="A92" s="363">
        <f t="shared" si="2"/>
        <v>86</v>
      </c>
      <c r="B92" s="363">
        <f t="shared" si="3"/>
        <v>1325</v>
      </c>
      <c r="C92" s="572">
        <v>17</v>
      </c>
      <c r="D92" s="739" t="s">
        <v>12</v>
      </c>
      <c r="E92" s="484" t="s">
        <v>8682</v>
      </c>
      <c r="F92" s="449"/>
      <c r="G92" s="183"/>
    </row>
    <row r="93" spans="1:7" ht="24" x14ac:dyDescent="0.2">
      <c r="A93" s="363">
        <f t="shared" si="2"/>
        <v>87</v>
      </c>
      <c r="B93" s="363">
        <f t="shared" si="3"/>
        <v>1342</v>
      </c>
      <c r="C93" s="572">
        <v>17</v>
      </c>
      <c r="D93" s="739" t="s">
        <v>12</v>
      </c>
      <c r="E93" s="484" t="s">
        <v>8683</v>
      </c>
      <c r="F93" s="449"/>
      <c r="G93" s="183"/>
    </row>
    <row r="94" spans="1:7" ht="48" x14ac:dyDescent="0.2">
      <c r="A94" s="363">
        <f t="shared" si="2"/>
        <v>88</v>
      </c>
      <c r="B94" s="363">
        <f t="shared" si="3"/>
        <v>1359</v>
      </c>
      <c r="C94" s="487">
        <v>17</v>
      </c>
      <c r="D94" s="488" t="s">
        <v>12</v>
      </c>
      <c r="E94" s="29" t="s">
        <v>8685</v>
      </c>
      <c r="F94" s="458"/>
      <c r="G94" s="183"/>
    </row>
    <row r="95" spans="1:7" ht="36" x14ac:dyDescent="0.2">
      <c r="A95" s="363">
        <f t="shared" si="2"/>
        <v>89</v>
      </c>
      <c r="B95" s="363">
        <f t="shared" si="3"/>
        <v>1376</v>
      </c>
      <c r="C95" s="487">
        <v>17</v>
      </c>
      <c r="D95" s="488" t="s">
        <v>12</v>
      </c>
      <c r="E95" s="29" t="s">
        <v>8686</v>
      </c>
      <c r="F95" s="458"/>
      <c r="G95" s="183"/>
    </row>
    <row r="96" spans="1:7" ht="48" x14ac:dyDescent="0.2">
      <c r="A96" s="363">
        <f t="shared" si="2"/>
        <v>90</v>
      </c>
      <c r="B96" s="363">
        <f t="shared" si="3"/>
        <v>1393</v>
      </c>
      <c r="C96" s="487">
        <v>17</v>
      </c>
      <c r="D96" s="488" t="s">
        <v>12</v>
      </c>
      <c r="E96" s="77" t="s">
        <v>8687</v>
      </c>
      <c r="F96" s="458"/>
      <c r="G96" s="183"/>
    </row>
    <row r="97" spans="1:7" ht="36" x14ac:dyDescent="0.2">
      <c r="A97" s="363">
        <f t="shared" si="2"/>
        <v>91</v>
      </c>
      <c r="B97" s="363">
        <f t="shared" si="3"/>
        <v>1410</v>
      </c>
      <c r="C97" s="487">
        <v>17</v>
      </c>
      <c r="D97" s="488" t="s">
        <v>12</v>
      </c>
      <c r="E97" s="77" t="s">
        <v>8688</v>
      </c>
      <c r="F97" s="458"/>
      <c r="G97" s="183"/>
    </row>
    <row r="98" spans="1:7" ht="48" x14ac:dyDescent="0.2">
      <c r="A98" s="363">
        <f t="shared" si="2"/>
        <v>92</v>
      </c>
      <c r="B98" s="363">
        <f t="shared" si="3"/>
        <v>1427</v>
      </c>
      <c r="C98" s="487">
        <v>17</v>
      </c>
      <c r="D98" s="488" t="s">
        <v>12</v>
      </c>
      <c r="E98" s="556" t="s">
        <v>8689</v>
      </c>
      <c r="F98" s="458"/>
      <c r="G98" s="183"/>
    </row>
    <row r="99" spans="1:7" ht="36" x14ac:dyDescent="0.2">
      <c r="A99" s="363">
        <f t="shared" si="2"/>
        <v>93</v>
      </c>
      <c r="B99" s="363">
        <f t="shared" si="3"/>
        <v>1444</v>
      </c>
      <c r="C99" s="487">
        <v>17</v>
      </c>
      <c r="D99" s="488" t="s">
        <v>12</v>
      </c>
      <c r="E99" s="556" t="s">
        <v>8690</v>
      </c>
      <c r="F99" s="458"/>
      <c r="G99" s="183"/>
    </row>
    <row r="100" spans="1:7" ht="48" x14ac:dyDescent="0.2">
      <c r="A100" s="363">
        <f t="shared" si="2"/>
        <v>94</v>
      </c>
      <c r="B100" s="363">
        <f t="shared" si="3"/>
        <v>1461</v>
      </c>
      <c r="C100" s="487">
        <v>17</v>
      </c>
      <c r="D100" s="488" t="s">
        <v>12</v>
      </c>
      <c r="E100" s="556" t="s">
        <v>8691</v>
      </c>
      <c r="F100" s="458"/>
      <c r="G100" s="183"/>
    </row>
    <row r="101" spans="1:7" ht="48" x14ac:dyDescent="0.2">
      <c r="A101" s="363">
        <f t="shared" si="2"/>
        <v>95</v>
      </c>
      <c r="B101" s="363">
        <f t="shared" si="3"/>
        <v>1478</v>
      </c>
      <c r="C101" s="487">
        <v>17</v>
      </c>
      <c r="D101" s="488" t="s">
        <v>12</v>
      </c>
      <c r="E101" s="556" t="s">
        <v>8692</v>
      </c>
      <c r="F101" s="458"/>
    </row>
    <row r="102" spans="1:7" ht="36" x14ac:dyDescent="0.2">
      <c r="A102" s="363">
        <f t="shared" si="2"/>
        <v>96</v>
      </c>
      <c r="B102" s="363">
        <f t="shared" si="3"/>
        <v>1495</v>
      </c>
      <c r="C102" s="487">
        <v>17</v>
      </c>
      <c r="D102" s="488" t="s">
        <v>12</v>
      </c>
      <c r="E102" s="556" t="s">
        <v>8693</v>
      </c>
      <c r="F102" s="458"/>
    </row>
    <row r="103" spans="1:7" ht="48" x14ac:dyDescent="0.2">
      <c r="A103" s="363">
        <f t="shared" si="2"/>
        <v>97</v>
      </c>
      <c r="B103" s="363">
        <f t="shared" si="3"/>
        <v>1512</v>
      </c>
      <c r="C103" s="487">
        <v>17</v>
      </c>
      <c r="D103" s="488" t="s">
        <v>12</v>
      </c>
      <c r="E103" s="556" t="s">
        <v>8694</v>
      </c>
      <c r="F103" s="458"/>
    </row>
    <row r="104" spans="1:7" ht="48" x14ac:dyDescent="0.2">
      <c r="A104" s="363">
        <f t="shared" si="2"/>
        <v>98</v>
      </c>
      <c r="B104" s="363">
        <f t="shared" si="3"/>
        <v>1529</v>
      </c>
      <c r="C104" s="487">
        <v>17</v>
      </c>
      <c r="D104" s="488" t="s">
        <v>12</v>
      </c>
      <c r="E104" s="556" t="s">
        <v>8695</v>
      </c>
      <c r="F104" s="458"/>
    </row>
    <row r="105" spans="1:7" ht="36" x14ac:dyDescent="0.2">
      <c r="A105" s="363">
        <f t="shared" si="2"/>
        <v>99</v>
      </c>
      <c r="B105" s="363">
        <f t="shared" si="3"/>
        <v>1546</v>
      </c>
      <c r="C105" s="487">
        <v>17</v>
      </c>
      <c r="D105" s="488" t="s">
        <v>12</v>
      </c>
      <c r="E105" s="556" t="s">
        <v>8696</v>
      </c>
      <c r="F105" s="458"/>
    </row>
    <row r="106" spans="1:7" ht="48" x14ac:dyDescent="0.2">
      <c r="A106" s="363">
        <f t="shared" si="2"/>
        <v>100</v>
      </c>
      <c r="B106" s="363">
        <f t="shared" si="3"/>
        <v>1563</v>
      </c>
      <c r="C106" s="487">
        <v>17</v>
      </c>
      <c r="D106" s="488" t="s">
        <v>12</v>
      </c>
      <c r="E106" s="556" t="s">
        <v>8697</v>
      </c>
      <c r="F106" s="458"/>
    </row>
    <row r="107" spans="1:7" ht="48" x14ac:dyDescent="0.2">
      <c r="A107" s="363">
        <f t="shared" si="2"/>
        <v>101</v>
      </c>
      <c r="B107" s="363">
        <f t="shared" si="3"/>
        <v>1580</v>
      </c>
      <c r="C107" s="487">
        <v>17</v>
      </c>
      <c r="D107" s="488" t="s">
        <v>12</v>
      </c>
      <c r="E107" s="556" t="s">
        <v>8698</v>
      </c>
      <c r="F107" s="458"/>
    </row>
    <row r="108" spans="1:7" ht="36" x14ac:dyDescent="0.2">
      <c r="A108" s="363">
        <f t="shared" si="2"/>
        <v>102</v>
      </c>
      <c r="B108" s="363">
        <f t="shared" si="3"/>
        <v>1597</v>
      </c>
      <c r="C108" s="487">
        <v>17</v>
      </c>
      <c r="D108" s="488" t="s">
        <v>12</v>
      </c>
      <c r="E108" s="556" t="s">
        <v>8699</v>
      </c>
      <c r="F108" s="458"/>
    </row>
    <row r="109" spans="1:7" ht="48" x14ac:dyDescent="0.2">
      <c r="A109" s="363">
        <f t="shared" si="2"/>
        <v>103</v>
      </c>
      <c r="B109" s="363">
        <f t="shared" si="3"/>
        <v>1614</v>
      </c>
      <c r="C109" s="487">
        <v>17</v>
      </c>
      <c r="D109" s="488" t="s">
        <v>12</v>
      </c>
      <c r="E109" s="556" t="s">
        <v>8700</v>
      </c>
      <c r="F109" s="458"/>
    </row>
    <row r="110" spans="1:7" ht="48" x14ac:dyDescent="0.2">
      <c r="A110" s="363">
        <f t="shared" si="2"/>
        <v>104</v>
      </c>
      <c r="B110" s="363">
        <f t="shared" si="3"/>
        <v>1631</v>
      </c>
      <c r="C110" s="487">
        <v>17</v>
      </c>
      <c r="D110" s="488" t="s">
        <v>12</v>
      </c>
      <c r="E110" s="556" t="s">
        <v>8701</v>
      </c>
      <c r="F110" s="458"/>
    </row>
    <row r="111" spans="1:7" ht="36" x14ac:dyDescent="0.2">
      <c r="A111" s="363">
        <f t="shared" si="2"/>
        <v>105</v>
      </c>
      <c r="B111" s="363">
        <f t="shared" si="3"/>
        <v>1648</v>
      </c>
      <c r="C111" s="487">
        <v>17</v>
      </c>
      <c r="D111" s="488" t="s">
        <v>12</v>
      </c>
      <c r="E111" s="556" t="s">
        <v>8702</v>
      </c>
      <c r="F111" s="458"/>
    </row>
    <row r="112" spans="1:7" ht="48" x14ac:dyDescent="0.2">
      <c r="A112" s="363">
        <f t="shared" si="2"/>
        <v>106</v>
      </c>
      <c r="B112" s="363">
        <f t="shared" si="3"/>
        <v>1665</v>
      </c>
      <c r="C112" s="487">
        <v>17</v>
      </c>
      <c r="D112" s="488" t="s">
        <v>12</v>
      </c>
      <c r="E112" s="556" t="s">
        <v>8703</v>
      </c>
      <c r="F112" s="458"/>
    </row>
    <row r="113" spans="1:6" ht="48" x14ac:dyDescent="0.2">
      <c r="A113" s="363">
        <f t="shared" si="2"/>
        <v>107</v>
      </c>
      <c r="B113" s="363">
        <f t="shared" si="3"/>
        <v>1682</v>
      </c>
      <c r="C113" s="487">
        <v>17</v>
      </c>
      <c r="D113" s="488" t="s">
        <v>12</v>
      </c>
      <c r="E113" s="556" t="s">
        <v>8704</v>
      </c>
      <c r="F113" s="458"/>
    </row>
    <row r="114" spans="1:6" ht="36" x14ac:dyDescent="0.2">
      <c r="A114" s="363">
        <f t="shared" si="2"/>
        <v>108</v>
      </c>
      <c r="B114" s="363">
        <f t="shared" si="3"/>
        <v>1699</v>
      </c>
      <c r="C114" s="487">
        <v>17</v>
      </c>
      <c r="D114" s="488" t="s">
        <v>12</v>
      </c>
      <c r="E114" s="556" t="s">
        <v>8705</v>
      </c>
      <c r="F114" s="458"/>
    </row>
    <row r="115" spans="1:6" ht="48" x14ac:dyDescent="0.2">
      <c r="A115" s="363">
        <f t="shared" si="2"/>
        <v>109</v>
      </c>
      <c r="B115" s="363">
        <f t="shared" si="3"/>
        <v>1716</v>
      </c>
      <c r="C115" s="487">
        <v>17</v>
      </c>
      <c r="D115" s="488" t="s">
        <v>12</v>
      </c>
      <c r="E115" s="556" t="s">
        <v>8706</v>
      </c>
      <c r="F115" s="458"/>
    </row>
    <row r="116" spans="1:6" ht="48" x14ac:dyDescent="0.2">
      <c r="A116" s="363">
        <f t="shared" si="2"/>
        <v>110</v>
      </c>
      <c r="B116" s="363">
        <f t="shared" si="3"/>
        <v>1733</v>
      </c>
      <c r="C116" s="487">
        <v>17</v>
      </c>
      <c r="D116" s="488" t="s">
        <v>12</v>
      </c>
      <c r="E116" s="556" t="s">
        <v>8707</v>
      </c>
      <c r="F116" s="458"/>
    </row>
    <row r="117" spans="1:6" ht="36" x14ac:dyDescent="0.2">
      <c r="A117" s="363">
        <f t="shared" si="2"/>
        <v>111</v>
      </c>
      <c r="B117" s="363">
        <f t="shared" si="3"/>
        <v>1750</v>
      </c>
      <c r="C117" s="487">
        <v>17</v>
      </c>
      <c r="D117" s="488" t="s">
        <v>12</v>
      </c>
      <c r="E117" s="556" t="s">
        <v>8708</v>
      </c>
      <c r="F117" s="458"/>
    </row>
    <row r="118" spans="1:6" ht="48" x14ac:dyDescent="0.2">
      <c r="A118" s="363">
        <f t="shared" si="2"/>
        <v>112</v>
      </c>
      <c r="B118" s="363">
        <f t="shared" si="3"/>
        <v>1767</v>
      </c>
      <c r="C118" s="487">
        <v>17</v>
      </c>
      <c r="D118" s="488" t="s">
        <v>12</v>
      </c>
      <c r="E118" s="556" t="s">
        <v>8709</v>
      </c>
      <c r="F118" s="458"/>
    </row>
    <row r="119" spans="1:6" ht="48" x14ac:dyDescent="0.2">
      <c r="A119" s="363">
        <f t="shared" si="2"/>
        <v>113</v>
      </c>
      <c r="B119" s="363">
        <f t="shared" si="3"/>
        <v>1784</v>
      </c>
      <c r="C119" s="487">
        <v>17</v>
      </c>
      <c r="D119" s="488" t="s">
        <v>12</v>
      </c>
      <c r="E119" s="556" t="s">
        <v>8710</v>
      </c>
      <c r="F119" s="458"/>
    </row>
    <row r="120" spans="1:6" ht="36" x14ac:dyDescent="0.2">
      <c r="A120" s="363">
        <f t="shared" si="2"/>
        <v>114</v>
      </c>
      <c r="B120" s="363">
        <f t="shared" si="3"/>
        <v>1801</v>
      </c>
      <c r="C120" s="487">
        <v>17</v>
      </c>
      <c r="D120" s="488" t="s">
        <v>12</v>
      </c>
      <c r="E120" s="556" t="s">
        <v>8711</v>
      </c>
      <c r="F120" s="458"/>
    </row>
    <row r="121" spans="1:6" ht="48" x14ac:dyDescent="0.2">
      <c r="A121" s="363">
        <f t="shared" si="2"/>
        <v>115</v>
      </c>
      <c r="B121" s="363">
        <f t="shared" si="3"/>
        <v>1818</v>
      </c>
      <c r="C121" s="487">
        <v>17</v>
      </c>
      <c r="D121" s="488" t="s">
        <v>12</v>
      </c>
      <c r="E121" s="556" t="s">
        <v>8712</v>
      </c>
      <c r="F121" s="458"/>
    </row>
    <row r="122" spans="1:6" ht="48" x14ac:dyDescent="0.2">
      <c r="A122" s="363">
        <f t="shared" si="2"/>
        <v>116</v>
      </c>
      <c r="B122" s="363">
        <f t="shared" si="3"/>
        <v>1835</v>
      </c>
      <c r="C122" s="487">
        <v>17</v>
      </c>
      <c r="D122" s="488" t="s">
        <v>12</v>
      </c>
      <c r="E122" s="556" t="s">
        <v>8713</v>
      </c>
      <c r="F122" s="458"/>
    </row>
    <row r="123" spans="1:6" ht="36" x14ac:dyDescent="0.2">
      <c r="A123" s="363">
        <f t="shared" si="2"/>
        <v>117</v>
      </c>
      <c r="B123" s="363">
        <f t="shared" si="3"/>
        <v>1852</v>
      </c>
      <c r="C123" s="487">
        <v>17</v>
      </c>
      <c r="D123" s="488" t="s">
        <v>12</v>
      </c>
      <c r="E123" s="556" t="s">
        <v>8714</v>
      </c>
      <c r="F123" s="458"/>
    </row>
    <row r="124" spans="1:6" ht="48" x14ac:dyDescent="0.2">
      <c r="A124" s="363">
        <f t="shared" si="2"/>
        <v>118</v>
      </c>
      <c r="B124" s="363">
        <f t="shared" si="3"/>
        <v>1869</v>
      </c>
      <c r="C124" s="487">
        <v>17</v>
      </c>
      <c r="D124" s="488" t="s">
        <v>12</v>
      </c>
      <c r="E124" s="556" t="s">
        <v>8715</v>
      </c>
      <c r="F124" s="458"/>
    </row>
    <row r="125" spans="1:6" ht="48" x14ac:dyDescent="0.2">
      <c r="A125" s="363">
        <f t="shared" si="2"/>
        <v>119</v>
      </c>
      <c r="B125" s="363">
        <f t="shared" si="3"/>
        <v>1886</v>
      </c>
      <c r="C125" s="487">
        <v>17</v>
      </c>
      <c r="D125" s="488" t="s">
        <v>12</v>
      </c>
      <c r="E125" s="556" t="s">
        <v>8716</v>
      </c>
      <c r="F125" s="458"/>
    </row>
    <row r="126" spans="1:6" ht="36" x14ac:dyDescent="0.2">
      <c r="A126" s="363">
        <f t="shared" si="2"/>
        <v>120</v>
      </c>
      <c r="B126" s="363">
        <f t="shared" si="3"/>
        <v>1903</v>
      </c>
      <c r="C126" s="487">
        <v>17</v>
      </c>
      <c r="D126" s="488" t="s">
        <v>12</v>
      </c>
      <c r="E126" s="556" t="s">
        <v>8717</v>
      </c>
      <c r="F126" s="458"/>
    </row>
    <row r="127" spans="1:6" ht="48" x14ac:dyDescent="0.2">
      <c r="A127" s="363">
        <f t="shared" si="2"/>
        <v>121</v>
      </c>
      <c r="B127" s="363">
        <f t="shared" si="3"/>
        <v>1920</v>
      </c>
      <c r="C127" s="487">
        <v>17</v>
      </c>
      <c r="D127" s="488" t="s">
        <v>12</v>
      </c>
      <c r="E127" s="556" t="s">
        <v>8718</v>
      </c>
      <c r="F127" s="458"/>
    </row>
    <row r="128" spans="1:6" ht="48" x14ac:dyDescent="0.2">
      <c r="A128" s="363">
        <f t="shared" si="2"/>
        <v>122</v>
      </c>
      <c r="B128" s="363">
        <f t="shared" si="3"/>
        <v>1937</v>
      </c>
      <c r="C128" s="487">
        <v>17</v>
      </c>
      <c r="D128" s="488" t="s">
        <v>12</v>
      </c>
      <c r="E128" s="556" t="s">
        <v>8719</v>
      </c>
      <c r="F128" s="458"/>
    </row>
    <row r="129" spans="1:6" ht="36" x14ac:dyDescent="0.2">
      <c r="A129" s="363">
        <f t="shared" si="2"/>
        <v>123</v>
      </c>
      <c r="B129" s="363">
        <f t="shared" si="3"/>
        <v>1954</v>
      </c>
      <c r="C129" s="487">
        <v>17</v>
      </c>
      <c r="D129" s="488" t="s">
        <v>12</v>
      </c>
      <c r="E129" s="556" t="s">
        <v>8720</v>
      </c>
      <c r="F129" s="458"/>
    </row>
    <row r="130" spans="1:6" ht="48" x14ac:dyDescent="0.2">
      <c r="A130" s="363">
        <f t="shared" si="2"/>
        <v>124</v>
      </c>
      <c r="B130" s="363">
        <f t="shared" si="3"/>
        <v>1971</v>
      </c>
      <c r="C130" s="487">
        <v>17</v>
      </c>
      <c r="D130" s="488" t="s">
        <v>12</v>
      </c>
      <c r="E130" s="556" t="s">
        <v>8721</v>
      </c>
      <c r="F130" s="458"/>
    </row>
    <row r="131" spans="1:6" ht="48" x14ac:dyDescent="0.2">
      <c r="A131" s="363">
        <f t="shared" si="2"/>
        <v>125</v>
      </c>
      <c r="B131" s="363">
        <f t="shared" si="3"/>
        <v>1988</v>
      </c>
      <c r="C131" s="487">
        <v>17</v>
      </c>
      <c r="D131" s="488" t="s">
        <v>12</v>
      </c>
      <c r="E131" s="556" t="s">
        <v>8722</v>
      </c>
      <c r="F131" s="458"/>
    </row>
    <row r="132" spans="1:6" ht="36" x14ac:dyDescent="0.2">
      <c r="A132" s="363">
        <f t="shared" si="2"/>
        <v>126</v>
      </c>
      <c r="B132" s="363">
        <f t="shared" si="3"/>
        <v>2005</v>
      </c>
      <c r="C132" s="487">
        <v>17</v>
      </c>
      <c r="D132" s="488" t="s">
        <v>12</v>
      </c>
      <c r="E132" s="556" t="s">
        <v>8723</v>
      </c>
      <c r="F132" s="458"/>
    </row>
    <row r="133" spans="1:6" ht="48" x14ac:dyDescent="0.2">
      <c r="A133" s="363">
        <f t="shared" si="2"/>
        <v>127</v>
      </c>
      <c r="B133" s="363">
        <f t="shared" si="3"/>
        <v>2022</v>
      </c>
      <c r="C133" s="487">
        <v>17</v>
      </c>
      <c r="D133" s="488" t="s">
        <v>12</v>
      </c>
      <c r="E133" s="556" t="s">
        <v>8724</v>
      </c>
      <c r="F133" s="458"/>
    </row>
    <row r="134" spans="1:6" ht="48" x14ac:dyDescent="0.2">
      <c r="A134" s="363">
        <f t="shared" si="2"/>
        <v>128</v>
      </c>
      <c r="B134" s="363">
        <f t="shared" si="3"/>
        <v>2039</v>
      </c>
      <c r="C134" s="487">
        <v>17</v>
      </c>
      <c r="D134" s="488" t="s">
        <v>12</v>
      </c>
      <c r="E134" s="556" t="s">
        <v>8725</v>
      </c>
      <c r="F134" s="458"/>
    </row>
    <row r="135" spans="1:6" ht="36" x14ac:dyDescent="0.2">
      <c r="A135" s="363">
        <f t="shared" si="2"/>
        <v>129</v>
      </c>
      <c r="B135" s="363">
        <f t="shared" si="3"/>
        <v>2056</v>
      </c>
      <c r="C135" s="487">
        <v>17</v>
      </c>
      <c r="D135" s="488" t="s">
        <v>12</v>
      </c>
      <c r="E135" s="556" t="s">
        <v>8726</v>
      </c>
      <c r="F135" s="458"/>
    </row>
    <row r="136" spans="1:6" ht="48" x14ac:dyDescent="0.2">
      <c r="A136" s="363">
        <f t="shared" ref="A136:A178" si="4">+A135+1</f>
        <v>130</v>
      </c>
      <c r="B136" s="363">
        <f t="shared" si="3"/>
        <v>2073</v>
      </c>
      <c r="C136" s="487">
        <v>17</v>
      </c>
      <c r="D136" s="488" t="s">
        <v>12</v>
      </c>
      <c r="E136" s="556" t="s">
        <v>8727</v>
      </c>
      <c r="F136" s="458"/>
    </row>
    <row r="137" spans="1:6" ht="48" x14ac:dyDescent="0.2">
      <c r="A137" s="363">
        <f t="shared" si="4"/>
        <v>131</v>
      </c>
      <c r="B137" s="363">
        <f t="shared" si="3"/>
        <v>2090</v>
      </c>
      <c r="C137" s="487">
        <v>17</v>
      </c>
      <c r="D137" s="488" t="s">
        <v>12</v>
      </c>
      <c r="E137" s="556" t="s">
        <v>8728</v>
      </c>
      <c r="F137" s="458"/>
    </row>
    <row r="138" spans="1:6" ht="36" x14ac:dyDescent="0.2">
      <c r="A138" s="363">
        <f t="shared" si="4"/>
        <v>132</v>
      </c>
      <c r="B138" s="363">
        <f t="shared" si="3"/>
        <v>2107</v>
      </c>
      <c r="C138" s="487">
        <v>17</v>
      </c>
      <c r="D138" s="488" t="s">
        <v>12</v>
      </c>
      <c r="E138" s="556" t="s">
        <v>8729</v>
      </c>
      <c r="F138" s="458"/>
    </row>
    <row r="139" spans="1:6" ht="48" x14ac:dyDescent="0.2">
      <c r="A139" s="363">
        <f t="shared" si="4"/>
        <v>133</v>
      </c>
      <c r="B139" s="363">
        <f t="shared" si="3"/>
        <v>2124</v>
      </c>
      <c r="C139" s="487">
        <v>17</v>
      </c>
      <c r="D139" s="488" t="s">
        <v>12</v>
      </c>
      <c r="E139" s="556" t="s">
        <v>8730</v>
      </c>
      <c r="F139" s="458"/>
    </row>
    <row r="140" spans="1:6" ht="48" x14ac:dyDescent="0.2">
      <c r="A140" s="363">
        <f t="shared" si="4"/>
        <v>134</v>
      </c>
      <c r="B140" s="363">
        <f t="shared" si="3"/>
        <v>2141</v>
      </c>
      <c r="C140" s="487">
        <v>17</v>
      </c>
      <c r="D140" s="488" t="s">
        <v>12</v>
      </c>
      <c r="E140" s="557" t="s">
        <v>11047</v>
      </c>
      <c r="F140" s="458"/>
    </row>
    <row r="141" spans="1:6" ht="36" x14ac:dyDescent="0.2">
      <c r="A141" s="363">
        <f t="shared" si="4"/>
        <v>135</v>
      </c>
      <c r="B141" s="363">
        <f t="shared" si="3"/>
        <v>2158</v>
      </c>
      <c r="C141" s="487">
        <v>17</v>
      </c>
      <c r="D141" s="488" t="s">
        <v>12</v>
      </c>
      <c r="E141" s="557" t="s">
        <v>11048</v>
      </c>
      <c r="F141" s="458"/>
    </row>
    <row r="142" spans="1:6" ht="48" x14ac:dyDescent="0.2">
      <c r="A142" s="363">
        <f t="shared" si="4"/>
        <v>136</v>
      </c>
      <c r="B142" s="363">
        <f t="shared" si="3"/>
        <v>2175</v>
      </c>
      <c r="C142" s="487">
        <v>17</v>
      </c>
      <c r="D142" s="488" t="s">
        <v>12</v>
      </c>
      <c r="E142" s="557" t="s">
        <v>11049</v>
      </c>
      <c r="F142" s="458"/>
    </row>
    <row r="143" spans="1:6" ht="48" x14ac:dyDescent="0.2">
      <c r="A143" s="363">
        <f t="shared" si="4"/>
        <v>137</v>
      </c>
      <c r="B143" s="363">
        <f t="shared" ref="B143:B178" si="5">C142+B142</f>
        <v>2192</v>
      </c>
      <c r="C143" s="487">
        <v>17</v>
      </c>
      <c r="D143" s="488" t="s">
        <v>12</v>
      </c>
      <c r="E143" s="557" t="s">
        <v>11050</v>
      </c>
      <c r="F143" s="458"/>
    </row>
    <row r="144" spans="1:6" ht="36" x14ac:dyDescent="0.2">
      <c r="A144" s="363">
        <f t="shared" si="4"/>
        <v>138</v>
      </c>
      <c r="B144" s="363">
        <f t="shared" si="5"/>
        <v>2209</v>
      </c>
      <c r="C144" s="487">
        <v>17</v>
      </c>
      <c r="D144" s="488" t="s">
        <v>12</v>
      </c>
      <c r="E144" s="557" t="s">
        <v>11051</v>
      </c>
      <c r="F144" s="458"/>
    </row>
    <row r="145" spans="1:6" ht="48" x14ac:dyDescent="0.2">
      <c r="A145" s="363">
        <f t="shared" si="4"/>
        <v>139</v>
      </c>
      <c r="B145" s="363">
        <f t="shared" si="5"/>
        <v>2226</v>
      </c>
      <c r="C145" s="487">
        <v>17</v>
      </c>
      <c r="D145" s="488" t="s">
        <v>12</v>
      </c>
      <c r="E145" s="557" t="s">
        <v>11052</v>
      </c>
      <c r="F145" s="458"/>
    </row>
    <row r="146" spans="1:6" ht="48" x14ac:dyDescent="0.2">
      <c r="A146" s="363">
        <f t="shared" si="4"/>
        <v>140</v>
      </c>
      <c r="B146" s="363">
        <f t="shared" si="5"/>
        <v>2243</v>
      </c>
      <c r="C146" s="487">
        <v>17</v>
      </c>
      <c r="D146" s="488" t="s">
        <v>12</v>
      </c>
      <c r="E146" s="599" t="s">
        <v>14839</v>
      </c>
      <c r="F146" s="458"/>
    </row>
    <row r="147" spans="1:6" ht="36" x14ac:dyDescent="0.2">
      <c r="A147" s="363">
        <f t="shared" si="4"/>
        <v>141</v>
      </c>
      <c r="B147" s="363">
        <f t="shared" si="5"/>
        <v>2260</v>
      </c>
      <c r="C147" s="487">
        <v>17</v>
      </c>
      <c r="D147" s="488" t="s">
        <v>12</v>
      </c>
      <c r="E147" s="599" t="s">
        <v>14840</v>
      </c>
      <c r="F147" s="458"/>
    </row>
    <row r="148" spans="1:6" ht="48" x14ac:dyDescent="0.2">
      <c r="A148" s="363">
        <f t="shared" si="4"/>
        <v>142</v>
      </c>
      <c r="B148" s="363">
        <f t="shared" si="5"/>
        <v>2277</v>
      </c>
      <c r="C148" s="487">
        <v>17</v>
      </c>
      <c r="D148" s="488" t="s">
        <v>12</v>
      </c>
      <c r="E148" s="599" t="s">
        <v>14841</v>
      </c>
      <c r="F148" s="458"/>
    </row>
    <row r="149" spans="1:6" ht="48" x14ac:dyDescent="0.2">
      <c r="A149" s="363">
        <f t="shared" si="4"/>
        <v>143</v>
      </c>
      <c r="B149" s="363">
        <f t="shared" si="5"/>
        <v>2294</v>
      </c>
      <c r="C149" s="487">
        <v>17</v>
      </c>
      <c r="D149" s="488" t="s">
        <v>12</v>
      </c>
      <c r="E149" s="599" t="s">
        <v>14842</v>
      </c>
      <c r="F149" s="458"/>
    </row>
    <row r="150" spans="1:6" ht="36" x14ac:dyDescent="0.2">
      <c r="A150" s="363">
        <f t="shared" si="4"/>
        <v>144</v>
      </c>
      <c r="B150" s="363">
        <f t="shared" si="5"/>
        <v>2311</v>
      </c>
      <c r="C150" s="487">
        <v>17</v>
      </c>
      <c r="D150" s="488" t="s">
        <v>12</v>
      </c>
      <c r="E150" s="599" t="s">
        <v>14843</v>
      </c>
      <c r="F150" s="458"/>
    </row>
    <row r="151" spans="1:6" ht="48" x14ac:dyDescent="0.2">
      <c r="A151" s="363">
        <f t="shared" si="4"/>
        <v>145</v>
      </c>
      <c r="B151" s="363">
        <f t="shared" si="5"/>
        <v>2328</v>
      </c>
      <c r="C151" s="487">
        <v>17</v>
      </c>
      <c r="D151" s="488" t="s">
        <v>12</v>
      </c>
      <c r="E151" s="599" t="s">
        <v>14844</v>
      </c>
      <c r="F151" s="458"/>
    </row>
    <row r="152" spans="1:6" ht="48" x14ac:dyDescent="0.2">
      <c r="A152" s="363">
        <f t="shared" si="4"/>
        <v>146</v>
      </c>
      <c r="B152" s="363">
        <f t="shared" si="5"/>
        <v>2345</v>
      </c>
      <c r="C152" s="558">
        <v>17</v>
      </c>
      <c r="D152" s="559" t="s">
        <v>12</v>
      </c>
      <c r="E152" s="392" t="s">
        <v>14845</v>
      </c>
      <c r="F152" s="560"/>
    </row>
    <row r="153" spans="1:6" ht="36" x14ac:dyDescent="0.2">
      <c r="A153" s="363">
        <f t="shared" si="4"/>
        <v>147</v>
      </c>
      <c r="B153" s="363">
        <f t="shared" si="5"/>
        <v>2362</v>
      </c>
      <c r="C153" s="558">
        <v>17</v>
      </c>
      <c r="D153" s="559" t="s">
        <v>12</v>
      </c>
      <c r="E153" s="392" t="s">
        <v>14846</v>
      </c>
      <c r="F153" s="560"/>
    </row>
    <row r="154" spans="1:6" ht="48" x14ac:dyDescent="0.2">
      <c r="A154" s="363">
        <f t="shared" si="4"/>
        <v>148</v>
      </c>
      <c r="B154" s="363">
        <f t="shared" si="5"/>
        <v>2379</v>
      </c>
      <c r="C154" s="558">
        <v>17</v>
      </c>
      <c r="D154" s="559" t="s">
        <v>12</v>
      </c>
      <c r="E154" s="392" t="s">
        <v>14847</v>
      </c>
      <c r="F154" s="560"/>
    </row>
    <row r="155" spans="1:6" ht="48" x14ac:dyDescent="0.2">
      <c r="A155" s="363">
        <f t="shared" si="4"/>
        <v>149</v>
      </c>
      <c r="B155" s="363">
        <f t="shared" si="5"/>
        <v>2396</v>
      </c>
      <c r="C155" s="558">
        <v>17</v>
      </c>
      <c r="D155" s="559" t="s">
        <v>12</v>
      </c>
      <c r="E155" s="392" t="s">
        <v>14848</v>
      </c>
      <c r="F155" s="560"/>
    </row>
    <row r="156" spans="1:6" ht="36" x14ac:dyDescent="0.2">
      <c r="A156" s="363">
        <f t="shared" si="4"/>
        <v>150</v>
      </c>
      <c r="B156" s="363">
        <f t="shared" si="5"/>
        <v>2413</v>
      </c>
      <c r="C156" s="558">
        <v>17</v>
      </c>
      <c r="D156" s="559" t="s">
        <v>12</v>
      </c>
      <c r="E156" s="392" t="s">
        <v>14849</v>
      </c>
      <c r="F156" s="560"/>
    </row>
    <row r="157" spans="1:6" ht="48" x14ac:dyDescent="0.2">
      <c r="A157" s="363">
        <f t="shared" si="4"/>
        <v>151</v>
      </c>
      <c r="B157" s="363">
        <f t="shared" si="5"/>
        <v>2430</v>
      </c>
      <c r="C157" s="558">
        <v>17</v>
      </c>
      <c r="D157" s="559" t="s">
        <v>12</v>
      </c>
      <c r="E157" s="392" t="s">
        <v>14850</v>
      </c>
      <c r="F157" s="560"/>
    </row>
    <row r="158" spans="1:6" ht="48" x14ac:dyDescent="0.2">
      <c r="A158" s="363">
        <f t="shared" si="4"/>
        <v>152</v>
      </c>
      <c r="B158" s="363">
        <f t="shared" si="5"/>
        <v>2447</v>
      </c>
      <c r="C158" s="390">
        <v>17</v>
      </c>
      <c r="D158" s="391" t="s">
        <v>12</v>
      </c>
      <c r="E158" s="393" t="s">
        <v>13396</v>
      </c>
      <c r="F158" s="372"/>
    </row>
    <row r="159" spans="1:6" ht="36" x14ac:dyDescent="0.2">
      <c r="A159" s="363">
        <f t="shared" si="4"/>
        <v>153</v>
      </c>
      <c r="B159" s="363">
        <f t="shared" si="5"/>
        <v>2464</v>
      </c>
      <c r="C159" s="390">
        <v>17</v>
      </c>
      <c r="D159" s="391" t="s">
        <v>12</v>
      </c>
      <c r="E159" s="393" t="s">
        <v>13397</v>
      </c>
      <c r="F159" s="372"/>
    </row>
    <row r="160" spans="1:6" ht="48" x14ac:dyDescent="0.2">
      <c r="A160" s="363">
        <f t="shared" si="4"/>
        <v>154</v>
      </c>
      <c r="B160" s="363">
        <f t="shared" si="5"/>
        <v>2481</v>
      </c>
      <c r="C160" s="390">
        <v>17</v>
      </c>
      <c r="D160" s="391" t="s">
        <v>12</v>
      </c>
      <c r="E160" s="393" t="s">
        <v>13398</v>
      </c>
      <c r="F160" s="372"/>
    </row>
    <row r="161" spans="1:6" ht="48" x14ac:dyDescent="0.2">
      <c r="A161" s="363">
        <f t="shared" si="4"/>
        <v>155</v>
      </c>
      <c r="B161" s="363">
        <f t="shared" si="5"/>
        <v>2498</v>
      </c>
      <c r="C161" s="390">
        <v>17</v>
      </c>
      <c r="D161" s="391" t="s">
        <v>12</v>
      </c>
      <c r="E161" s="393" t="s">
        <v>13399</v>
      </c>
      <c r="F161" s="372"/>
    </row>
    <row r="162" spans="1:6" ht="36" x14ac:dyDescent="0.2">
      <c r="A162" s="363">
        <f t="shared" si="4"/>
        <v>156</v>
      </c>
      <c r="B162" s="363">
        <f t="shared" si="5"/>
        <v>2515</v>
      </c>
      <c r="C162" s="390">
        <v>17</v>
      </c>
      <c r="D162" s="391" t="s">
        <v>12</v>
      </c>
      <c r="E162" s="393" t="s">
        <v>13400</v>
      </c>
      <c r="F162" s="372"/>
    </row>
    <row r="163" spans="1:6" ht="48" x14ac:dyDescent="0.2">
      <c r="A163" s="363">
        <f t="shared" si="4"/>
        <v>157</v>
      </c>
      <c r="B163" s="363">
        <f t="shared" si="5"/>
        <v>2532</v>
      </c>
      <c r="C163" s="390">
        <v>17</v>
      </c>
      <c r="D163" s="391" t="s">
        <v>12</v>
      </c>
      <c r="E163" s="393" t="s">
        <v>13401</v>
      </c>
      <c r="F163" s="372"/>
    </row>
    <row r="164" spans="1:6" ht="48" x14ac:dyDescent="0.2">
      <c r="A164" s="363">
        <f t="shared" si="4"/>
        <v>158</v>
      </c>
      <c r="B164" s="363">
        <f t="shared" si="5"/>
        <v>2549</v>
      </c>
      <c r="C164" s="487">
        <v>17</v>
      </c>
      <c r="D164" s="488" t="s">
        <v>12</v>
      </c>
      <c r="E164" s="716" t="s">
        <v>14851</v>
      </c>
      <c r="F164" s="458"/>
    </row>
    <row r="165" spans="1:6" ht="48" x14ac:dyDescent="0.2">
      <c r="A165" s="363">
        <f t="shared" si="4"/>
        <v>159</v>
      </c>
      <c r="B165" s="363">
        <f t="shared" si="5"/>
        <v>2566</v>
      </c>
      <c r="C165" s="487">
        <v>17</v>
      </c>
      <c r="D165" s="488" t="s">
        <v>12</v>
      </c>
      <c r="E165" s="716" t="s">
        <v>14852</v>
      </c>
      <c r="F165" s="458"/>
    </row>
    <row r="166" spans="1:6" ht="48" x14ac:dyDescent="0.2">
      <c r="A166" s="363">
        <f t="shared" si="4"/>
        <v>160</v>
      </c>
      <c r="B166" s="363">
        <f t="shared" si="5"/>
        <v>2583</v>
      </c>
      <c r="C166" s="487">
        <v>17</v>
      </c>
      <c r="D166" s="488" t="s">
        <v>12</v>
      </c>
      <c r="E166" s="716" t="s">
        <v>14853</v>
      </c>
      <c r="F166" s="458"/>
    </row>
    <row r="167" spans="1:6" ht="48" x14ac:dyDescent="0.2">
      <c r="A167" s="363">
        <f t="shared" si="4"/>
        <v>161</v>
      </c>
      <c r="B167" s="363">
        <f t="shared" si="5"/>
        <v>2600</v>
      </c>
      <c r="C167" s="487">
        <v>17</v>
      </c>
      <c r="D167" s="488" t="s">
        <v>12</v>
      </c>
      <c r="E167" s="716" t="s">
        <v>14854</v>
      </c>
      <c r="F167" s="458"/>
    </row>
    <row r="168" spans="1:6" ht="48" x14ac:dyDescent="0.2">
      <c r="A168" s="363">
        <f t="shared" si="4"/>
        <v>162</v>
      </c>
      <c r="B168" s="363">
        <f t="shared" si="5"/>
        <v>2617</v>
      </c>
      <c r="C168" s="487">
        <v>17</v>
      </c>
      <c r="D168" s="488" t="s">
        <v>12</v>
      </c>
      <c r="E168" s="716" t="s">
        <v>14855</v>
      </c>
      <c r="F168" s="458"/>
    </row>
    <row r="169" spans="1:6" ht="48" x14ac:dyDescent="0.2">
      <c r="A169" s="363">
        <f t="shared" si="4"/>
        <v>163</v>
      </c>
      <c r="B169" s="363">
        <f t="shared" si="5"/>
        <v>2634</v>
      </c>
      <c r="C169" s="487">
        <v>17</v>
      </c>
      <c r="D169" s="488" t="s">
        <v>12</v>
      </c>
      <c r="E169" s="716" t="s">
        <v>14856</v>
      </c>
      <c r="F169" s="458"/>
    </row>
    <row r="170" spans="1:6" ht="36" x14ac:dyDescent="0.2">
      <c r="A170" s="363">
        <f t="shared" si="4"/>
        <v>164</v>
      </c>
      <c r="B170" s="363">
        <f t="shared" si="5"/>
        <v>2651</v>
      </c>
      <c r="C170" s="487">
        <v>17</v>
      </c>
      <c r="D170" s="488" t="s">
        <v>12</v>
      </c>
      <c r="E170" s="556" t="s">
        <v>8731</v>
      </c>
      <c r="F170" s="458"/>
    </row>
    <row r="171" spans="1:6" ht="36" x14ac:dyDescent="0.2">
      <c r="A171" s="363">
        <f t="shared" si="4"/>
        <v>165</v>
      </c>
      <c r="B171" s="363">
        <f t="shared" si="5"/>
        <v>2668</v>
      </c>
      <c r="C171" s="487">
        <v>17</v>
      </c>
      <c r="D171" s="488" t="s">
        <v>12</v>
      </c>
      <c r="E171" s="556" t="s">
        <v>8732</v>
      </c>
      <c r="F171" s="458"/>
    </row>
    <row r="172" spans="1:6" ht="36" x14ac:dyDescent="0.2">
      <c r="A172" s="363">
        <f t="shared" si="4"/>
        <v>166</v>
      </c>
      <c r="B172" s="363">
        <f t="shared" si="5"/>
        <v>2685</v>
      </c>
      <c r="C172" s="487">
        <v>17</v>
      </c>
      <c r="D172" s="488" t="s">
        <v>12</v>
      </c>
      <c r="E172" s="556" t="s">
        <v>8733</v>
      </c>
      <c r="F172" s="458"/>
    </row>
    <row r="173" spans="1:6" ht="24" x14ac:dyDescent="0.2">
      <c r="A173" s="363">
        <f t="shared" si="4"/>
        <v>167</v>
      </c>
      <c r="B173" s="363">
        <f t="shared" si="5"/>
        <v>2702</v>
      </c>
      <c r="C173" s="487">
        <v>17</v>
      </c>
      <c r="D173" s="488" t="s">
        <v>12</v>
      </c>
      <c r="E173" s="556" t="s">
        <v>8734</v>
      </c>
      <c r="F173" s="458"/>
    </row>
    <row r="174" spans="1:6" ht="24" x14ac:dyDescent="0.2">
      <c r="A174" s="363">
        <f t="shared" si="4"/>
        <v>168</v>
      </c>
      <c r="B174" s="363">
        <f t="shared" si="5"/>
        <v>2719</v>
      </c>
      <c r="C174" s="487">
        <v>17</v>
      </c>
      <c r="D174" s="488" t="s">
        <v>12</v>
      </c>
      <c r="E174" s="556" t="s">
        <v>8735</v>
      </c>
      <c r="F174" s="458"/>
    </row>
    <row r="175" spans="1:6" ht="24" x14ac:dyDescent="0.2">
      <c r="A175" s="363">
        <f t="shared" si="4"/>
        <v>169</v>
      </c>
      <c r="B175" s="363">
        <f t="shared" si="5"/>
        <v>2736</v>
      </c>
      <c r="C175" s="487">
        <v>17</v>
      </c>
      <c r="D175" s="488" t="s">
        <v>12</v>
      </c>
      <c r="E175" s="556" t="s">
        <v>8736</v>
      </c>
      <c r="F175" s="458"/>
    </row>
    <row r="176" spans="1:6" ht="36" x14ac:dyDescent="0.2">
      <c r="A176" s="363">
        <f t="shared" si="4"/>
        <v>170</v>
      </c>
      <c r="B176" s="363">
        <f t="shared" si="5"/>
        <v>2753</v>
      </c>
      <c r="C176" s="487">
        <v>17</v>
      </c>
      <c r="D176" s="488" t="s">
        <v>12</v>
      </c>
      <c r="E176" s="556" t="s">
        <v>8737</v>
      </c>
      <c r="F176" s="458"/>
    </row>
    <row r="177" spans="1:6" x14ac:dyDescent="0.2">
      <c r="A177" s="363">
        <f t="shared" si="4"/>
        <v>171</v>
      </c>
      <c r="B177" s="363">
        <f t="shared" si="5"/>
        <v>2770</v>
      </c>
      <c r="C177" s="439">
        <v>150</v>
      </c>
      <c r="D177" s="524" t="s">
        <v>9</v>
      </c>
      <c r="E177" s="24" t="s">
        <v>50</v>
      </c>
      <c r="F177" s="292" t="s">
        <v>25</v>
      </c>
    </row>
    <row r="178" spans="1:6" ht="12.75" thickBot="1" x14ac:dyDescent="0.25">
      <c r="A178" s="363">
        <f t="shared" si="4"/>
        <v>172</v>
      </c>
      <c r="B178" s="363">
        <f t="shared" si="5"/>
        <v>2920</v>
      </c>
      <c r="C178" s="561">
        <v>12</v>
      </c>
      <c r="D178" s="562" t="s">
        <v>9</v>
      </c>
      <c r="E178" s="492" t="s">
        <v>323</v>
      </c>
      <c r="F178" s="475" t="s">
        <v>8738</v>
      </c>
    </row>
    <row r="179" spans="1:6" ht="12.75" thickTop="1" x14ac:dyDescent="0.2">
      <c r="A179" s="119" t="s">
        <v>54</v>
      </c>
      <c r="C179" s="370">
        <f>C178+B178 - 1</f>
        <v>2931</v>
      </c>
    </row>
  </sheetData>
  <mergeCells count="4">
    <mergeCell ref="A3:B3"/>
    <mergeCell ref="C3:F3"/>
    <mergeCell ref="A4:B4"/>
    <mergeCell ref="C4:F5"/>
  </mergeCells>
  <conditionalFormatting sqref="C3:F3">
    <cfRule type="containsText" dxfId="62" priority="2" operator="containsText" text="Diseño de registro. 2024">
      <formula>NOT(ISERROR(SEARCH("Diseño de registro. 2024",C3)))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5629687-3D00-4366-847A-754917A90450}">
            <xm:f>NOT(ISERROR(SEARCH($C$3,C3)))</xm:f>
            <xm:f>$C$3</xm:f>
            <x14:dxf>
              <font>
                <color rgb="FFFFFF00"/>
              </font>
            </x14:dxf>
          </x14:cfRule>
          <xm:sqref>C3:F3</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F159"/>
  <sheetViews>
    <sheetView topLeftCell="A114" zoomScaleNormal="100" workbookViewId="0">
      <selection activeCell="B10" sqref="B10"/>
    </sheetView>
  </sheetViews>
  <sheetFormatPr baseColWidth="10" defaultRowHeight="12" x14ac:dyDescent="0.2"/>
  <cols>
    <col min="1" max="1" width="5.7109375" customWidth="1"/>
    <col min="2" max="3" width="8.140625" customWidth="1"/>
    <col min="5" max="5" width="78.42578125" customWidth="1"/>
    <col min="6" max="6" width="13.140625" customWidth="1"/>
  </cols>
  <sheetData>
    <row r="1" spans="1:6" ht="38.25" customHeight="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8739</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ht="13.5" customHeight="1" x14ac:dyDescent="0.2">
      <c r="A7" s="447">
        <v>1</v>
      </c>
      <c r="B7" s="447">
        <v>1</v>
      </c>
      <c r="C7" s="447">
        <v>2</v>
      </c>
      <c r="D7" s="448" t="s">
        <v>9</v>
      </c>
      <c r="E7" s="446" t="s">
        <v>10</v>
      </c>
      <c r="F7" s="292" t="s">
        <v>11</v>
      </c>
    </row>
    <row r="8" spans="1:6" x14ac:dyDescent="0.2">
      <c r="A8" s="447">
        <f t="shared" ref="A8:A71" si="0">+A7+1</f>
        <v>2</v>
      </c>
      <c r="B8" s="447">
        <f>C7+B7</f>
        <v>3</v>
      </c>
      <c r="C8" s="447">
        <v>3</v>
      </c>
      <c r="D8" s="448" t="s">
        <v>12</v>
      </c>
      <c r="E8" s="446" t="s">
        <v>13</v>
      </c>
      <c r="F8" s="292">
        <v>220</v>
      </c>
    </row>
    <row r="9" spans="1:6" x14ac:dyDescent="0.2">
      <c r="A9" s="447">
        <f t="shared" si="0"/>
        <v>3</v>
      </c>
      <c r="B9" s="447">
        <f>C8+B8</f>
        <v>6</v>
      </c>
      <c r="C9" s="447">
        <v>2</v>
      </c>
      <c r="D9" s="448" t="s">
        <v>9</v>
      </c>
      <c r="E9" s="446" t="s">
        <v>14</v>
      </c>
      <c r="F9" s="486" t="s">
        <v>8004</v>
      </c>
    </row>
    <row r="10" spans="1:6" x14ac:dyDescent="0.2">
      <c r="A10" s="447">
        <f t="shared" si="0"/>
        <v>4</v>
      </c>
      <c r="B10" s="447">
        <f>B9+C9</f>
        <v>8</v>
      </c>
      <c r="C10" s="447">
        <v>1</v>
      </c>
      <c r="D10" s="448" t="s">
        <v>9</v>
      </c>
      <c r="E10" s="446" t="s">
        <v>16</v>
      </c>
      <c r="F10" s="486" t="s">
        <v>220</v>
      </c>
    </row>
    <row r="11" spans="1:6" x14ac:dyDescent="0.2">
      <c r="A11" s="447">
        <f t="shared" si="0"/>
        <v>5</v>
      </c>
      <c r="B11" s="447">
        <v>9</v>
      </c>
      <c r="C11" s="447">
        <v>2</v>
      </c>
      <c r="D11" s="448" t="s">
        <v>12</v>
      </c>
      <c r="E11" s="446" t="s">
        <v>17</v>
      </c>
      <c r="F11" s="486" t="s">
        <v>381</v>
      </c>
    </row>
    <row r="12" spans="1:6" ht="13.5" customHeight="1" x14ac:dyDescent="0.2">
      <c r="A12" s="447">
        <f t="shared" si="0"/>
        <v>6</v>
      </c>
      <c r="B12" s="447">
        <f t="shared" ref="B12:B75" si="1">C11+B11</f>
        <v>11</v>
      </c>
      <c r="C12" s="447">
        <v>1</v>
      </c>
      <c r="D12" s="448" t="s">
        <v>9</v>
      </c>
      <c r="E12" s="446" t="s">
        <v>1810</v>
      </c>
      <c r="F12" s="292" t="s">
        <v>20</v>
      </c>
    </row>
    <row r="13" spans="1:6" ht="12" customHeight="1" x14ac:dyDescent="0.2">
      <c r="A13" s="447">
        <f t="shared" si="0"/>
        <v>7</v>
      </c>
      <c r="B13" s="447">
        <f t="shared" si="1"/>
        <v>12</v>
      </c>
      <c r="C13" s="447">
        <v>1</v>
      </c>
      <c r="D13" s="448" t="s">
        <v>9</v>
      </c>
      <c r="E13" s="446" t="s">
        <v>284</v>
      </c>
      <c r="F13" s="292"/>
    </row>
    <row r="14" spans="1:6" ht="12.75" customHeight="1" x14ac:dyDescent="0.2">
      <c r="A14" s="447">
        <f t="shared" si="0"/>
        <v>8</v>
      </c>
      <c r="B14" s="447">
        <f t="shared" si="1"/>
        <v>13</v>
      </c>
      <c r="C14" s="447">
        <v>3</v>
      </c>
      <c r="D14" s="448" t="s">
        <v>12</v>
      </c>
      <c r="E14" s="446" t="s">
        <v>23</v>
      </c>
      <c r="F14" s="292"/>
    </row>
    <row r="15" spans="1:6" ht="24" x14ac:dyDescent="0.2">
      <c r="A15" s="447">
        <f t="shared" si="0"/>
        <v>9</v>
      </c>
      <c r="B15" s="447">
        <f t="shared" si="1"/>
        <v>16</v>
      </c>
      <c r="C15" s="502">
        <v>17</v>
      </c>
      <c r="D15" s="432" t="s">
        <v>12</v>
      </c>
      <c r="E15" s="481" t="s">
        <v>8740</v>
      </c>
      <c r="F15" s="467"/>
    </row>
    <row r="16" spans="1:6" ht="24" x14ac:dyDescent="0.2">
      <c r="A16" s="447">
        <f t="shared" si="0"/>
        <v>10</v>
      </c>
      <c r="B16" s="447">
        <f t="shared" si="1"/>
        <v>33</v>
      </c>
      <c r="C16" s="502">
        <v>17</v>
      </c>
      <c r="D16" s="432" t="s">
        <v>12</v>
      </c>
      <c r="E16" s="481" t="s">
        <v>8741</v>
      </c>
      <c r="F16" s="467"/>
    </row>
    <row r="17" spans="1:6" ht="24" x14ac:dyDescent="0.2">
      <c r="A17" s="447">
        <f t="shared" si="0"/>
        <v>11</v>
      </c>
      <c r="B17" s="447">
        <f t="shared" si="1"/>
        <v>50</v>
      </c>
      <c r="C17" s="502">
        <v>17</v>
      </c>
      <c r="D17" s="432" t="s">
        <v>12</v>
      </c>
      <c r="E17" s="481" t="s">
        <v>8742</v>
      </c>
      <c r="F17" s="467"/>
    </row>
    <row r="18" spans="1:6" ht="24" x14ac:dyDescent="0.2">
      <c r="A18" s="447">
        <f t="shared" si="0"/>
        <v>12</v>
      </c>
      <c r="B18" s="447">
        <f t="shared" si="1"/>
        <v>67</v>
      </c>
      <c r="C18" s="502">
        <v>17</v>
      </c>
      <c r="D18" s="432" t="s">
        <v>12</v>
      </c>
      <c r="E18" s="481" t="s">
        <v>8743</v>
      </c>
      <c r="F18" s="467"/>
    </row>
    <row r="19" spans="1:6" ht="24" x14ac:dyDescent="0.2">
      <c r="A19" s="447">
        <f t="shared" si="0"/>
        <v>13</v>
      </c>
      <c r="B19" s="447">
        <f t="shared" si="1"/>
        <v>84</v>
      </c>
      <c r="C19" s="502">
        <v>17</v>
      </c>
      <c r="D19" s="432" t="s">
        <v>12</v>
      </c>
      <c r="E19" s="481" t="s">
        <v>8744</v>
      </c>
      <c r="F19" s="467"/>
    </row>
    <row r="20" spans="1:6" ht="24" x14ac:dyDescent="0.2">
      <c r="A20" s="447">
        <f t="shared" si="0"/>
        <v>14</v>
      </c>
      <c r="B20" s="447">
        <f t="shared" si="1"/>
        <v>101</v>
      </c>
      <c r="C20" s="502">
        <v>17</v>
      </c>
      <c r="D20" s="432" t="s">
        <v>12</v>
      </c>
      <c r="E20" s="481" t="s">
        <v>8745</v>
      </c>
      <c r="F20" s="467"/>
    </row>
    <row r="21" spans="1:6" ht="24" x14ac:dyDescent="0.2">
      <c r="A21" s="447">
        <f t="shared" si="0"/>
        <v>15</v>
      </c>
      <c r="B21" s="447">
        <f t="shared" si="1"/>
        <v>118</v>
      </c>
      <c r="C21" s="502">
        <v>17</v>
      </c>
      <c r="D21" s="432" t="s">
        <v>12</v>
      </c>
      <c r="E21" s="481" t="s">
        <v>8746</v>
      </c>
      <c r="F21" s="467"/>
    </row>
    <row r="22" spans="1:6" ht="24" x14ac:dyDescent="0.2">
      <c r="A22" s="447">
        <f t="shared" si="0"/>
        <v>16</v>
      </c>
      <c r="B22" s="447">
        <f t="shared" si="1"/>
        <v>135</v>
      </c>
      <c r="C22" s="502">
        <v>17</v>
      </c>
      <c r="D22" s="432" t="s">
        <v>12</v>
      </c>
      <c r="E22" s="481" t="s">
        <v>8747</v>
      </c>
      <c r="F22" s="467"/>
    </row>
    <row r="23" spans="1:6" ht="24" x14ac:dyDescent="0.2">
      <c r="A23" s="447">
        <f t="shared" si="0"/>
        <v>17</v>
      </c>
      <c r="B23" s="447">
        <f t="shared" si="1"/>
        <v>152</v>
      </c>
      <c r="C23" s="502">
        <v>17</v>
      </c>
      <c r="D23" s="432" t="s">
        <v>12</v>
      </c>
      <c r="E23" s="481" t="s">
        <v>8748</v>
      </c>
      <c r="F23" s="467"/>
    </row>
    <row r="24" spans="1:6" ht="24" x14ac:dyDescent="0.2">
      <c r="A24" s="447">
        <f t="shared" si="0"/>
        <v>18</v>
      </c>
      <c r="B24" s="447">
        <f t="shared" si="1"/>
        <v>169</v>
      </c>
      <c r="C24" s="502">
        <v>17</v>
      </c>
      <c r="D24" s="432" t="s">
        <v>12</v>
      </c>
      <c r="E24" s="481" t="s">
        <v>8749</v>
      </c>
      <c r="F24" s="467"/>
    </row>
    <row r="25" spans="1:6" ht="24" x14ac:dyDescent="0.2">
      <c r="A25" s="447">
        <f t="shared" si="0"/>
        <v>19</v>
      </c>
      <c r="B25" s="447">
        <f t="shared" si="1"/>
        <v>186</v>
      </c>
      <c r="C25" s="502">
        <v>17</v>
      </c>
      <c r="D25" s="432" t="s">
        <v>12</v>
      </c>
      <c r="E25" s="481" t="s">
        <v>8750</v>
      </c>
      <c r="F25" s="467"/>
    </row>
    <row r="26" spans="1:6" ht="24" x14ac:dyDescent="0.2">
      <c r="A26" s="447">
        <f t="shared" si="0"/>
        <v>20</v>
      </c>
      <c r="B26" s="447">
        <f t="shared" si="1"/>
        <v>203</v>
      </c>
      <c r="C26" s="502">
        <v>17</v>
      </c>
      <c r="D26" s="432" t="s">
        <v>12</v>
      </c>
      <c r="E26" s="481" t="s">
        <v>8751</v>
      </c>
      <c r="F26" s="467"/>
    </row>
    <row r="27" spans="1:6" ht="24" x14ac:dyDescent="0.2">
      <c r="A27" s="447">
        <f t="shared" si="0"/>
        <v>21</v>
      </c>
      <c r="B27" s="447">
        <f t="shared" si="1"/>
        <v>220</v>
      </c>
      <c r="C27" s="502">
        <v>17</v>
      </c>
      <c r="D27" s="432" t="s">
        <v>12</v>
      </c>
      <c r="E27" s="481" t="s">
        <v>8752</v>
      </c>
      <c r="F27" s="467"/>
    </row>
    <row r="28" spans="1:6" ht="24" x14ac:dyDescent="0.2">
      <c r="A28" s="447">
        <f t="shared" si="0"/>
        <v>22</v>
      </c>
      <c r="B28" s="447">
        <f t="shared" si="1"/>
        <v>237</v>
      </c>
      <c r="C28" s="502">
        <v>17</v>
      </c>
      <c r="D28" s="432" t="s">
        <v>12</v>
      </c>
      <c r="E28" s="481" t="s">
        <v>8753</v>
      </c>
      <c r="F28" s="467"/>
    </row>
    <row r="29" spans="1:6" ht="24" x14ac:dyDescent="0.2">
      <c r="A29" s="447">
        <f t="shared" si="0"/>
        <v>23</v>
      </c>
      <c r="B29" s="447">
        <f t="shared" si="1"/>
        <v>254</v>
      </c>
      <c r="C29" s="502">
        <v>17</v>
      </c>
      <c r="D29" s="432" t="s">
        <v>12</v>
      </c>
      <c r="E29" s="481" t="s">
        <v>8754</v>
      </c>
      <c r="F29" s="467"/>
    </row>
    <row r="30" spans="1:6" ht="24" x14ac:dyDescent="0.2">
      <c r="A30" s="447">
        <f t="shared" si="0"/>
        <v>24</v>
      </c>
      <c r="B30" s="447">
        <f t="shared" si="1"/>
        <v>271</v>
      </c>
      <c r="C30" s="502">
        <v>17</v>
      </c>
      <c r="D30" s="432" t="s">
        <v>12</v>
      </c>
      <c r="E30" s="481" t="s">
        <v>8755</v>
      </c>
      <c r="F30" s="467"/>
    </row>
    <row r="31" spans="1:6" ht="24" x14ac:dyDescent="0.2">
      <c r="A31" s="447">
        <f t="shared" si="0"/>
        <v>25</v>
      </c>
      <c r="B31" s="447">
        <f t="shared" si="1"/>
        <v>288</v>
      </c>
      <c r="C31" s="502">
        <v>17</v>
      </c>
      <c r="D31" s="432" t="s">
        <v>12</v>
      </c>
      <c r="E31" s="481" t="s">
        <v>8756</v>
      </c>
      <c r="F31" s="467"/>
    </row>
    <row r="32" spans="1:6" ht="24" x14ac:dyDescent="0.2">
      <c r="A32" s="447">
        <f t="shared" si="0"/>
        <v>26</v>
      </c>
      <c r="B32" s="447">
        <f t="shared" si="1"/>
        <v>305</v>
      </c>
      <c r="C32" s="502">
        <v>17</v>
      </c>
      <c r="D32" s="432" t="s">
        <v>12</v>
      </c>
      <c r="E32" s="481" t="s">
        <v>8757</v>
      </c>
      <c r="F32" s="467"/>
    </row>
    <row r="33" spans="1:6" ht="24" x14ac:dyDescent="0.2">
      <c r="A33" s="447">
        <f t="shared" si="0"/>
        <v>27</v>
      </c>
      <c r="B33" s="447">
        <f t="shared" si="1"/>
        <v>322</v>
      </c>
      <c r="C33" s="502">
        <v>17</v>
      </c>
      <c r="D33" s="432" t="s">
        <v>12</v>
      </c>
      <c r="E33" s="481" t="s">
        <v>8758</v>
      </c>
      <c r="F33" s="467"/>
    </row>
    <row r="34" spans="1:6" ht="24" x14ac:dyDescent="0.2">
      <c r="A34" s="447">
        <f t="shared" si="0"/>
        <v>28</v>
      </c>
      <c r="B34" s="447">
        <f t="shared" si="1"/>
        <v>339</v>
      </c>
      <c r="C34" s="502">
        <v>17</v>
      </c>
      <c r="D34" s="432" t="s">
        <v>12</v>
      </c>
      <c r="E34" s="481" t="s">
        <v>8759</v>
      </c>
      <c r="F34" s="467"/>
    </row>
    <row r="35" spans="1:6" ht="24" x14ac:dyDescent="0.2">
      <c r="A35" s="447">
        <f t="shared" si="0"/>
        <v>29</v>
      </c>
      <c r="B35" s="447">
        <f t="shared" si="1"/>
        <v>356</v>
      </c>
      <c r="C35" s="502">
        <v>17</v>
      </c>
      <c r="D35" s="432" t="s">
        <v>12</v>
      </c>
      <c r="E35" s="481" t="s">
        <v>8760</v>
      </c>
      <c r="F35" s="467"/>
    </row>
    <row r="36" spans="1:6" ht="24" x14ac:dyDescent="0.2">
      <c r="A36" s="447">
        <f t="shared" si="0"/>
        <v>30</v>
      </c>
      <c r="B36" s="447">
        <f t="shared" si="1"/>
        <v>373</v>
      </c>
      <c r="C36" s="502">
        <v>17</v>
      </c>
      <c r="D36" s="432" t="s">
        <v>12</v>
      </c>
      <c r="E36" s="481" t="s">
        <v>8761</v>
      </c>
      <c r="F36" s="467"/>
    </row>
    <row r="37" spans="1:6" ht="24" x14ac:dyDescent="0.2">
      <c r="A37" s="447">
        <f t="shared" si="0"/>
        <v>31</v>
      </c>
      <c r="B37" s="447">
        <f t="shared" si="1"/>
        <v>390</v>
      </c>
      <c r="C37" s="502">
        <v>17</v>
      </c>
      <c r="D37" s="432" t="s">
        <v>12</v>
      </c>
      <c r="E37" s="481" t="s">
        <v>8762</v>
      </c>
      <c r="F37" s="467"/>
    </row>
    <row r="38" spans="1:6" ht="24" x14ac:dyDescent="0.2">
      <c r="A38" s="447">
        <f t="shared" si="0"/>
        <v>32</v>
      </c>
      <c r="B38" s="447">
        <f t="shared" si="1"/>
        <v>407</v>
      </c>
      <c r="C38" s="502">
        <v>17</v>
      </c>
      <c r="D38" s="432" t="s">
        <v>12</v>
      </c>
      <c r="E38" s="481" t="s">
        <v>8763</v>
      </c>
      <c r="F38" s="467"/>
    </row>
    <row r="39" spans="1:6" ht="24" x14ac:dyDescent="0.2">
      <c r="A39" s="447">
        <f t="shared" si="0"/>
        <v>33</v>
      </c>
      <c r="B39" s="447">
        <f t="shared" si="1"/>
        <v>424</v>
      </c>
      <c r="C39" s="502">
        <v>17</v>
      </c>
      <c r="D39" s="432" t="s">
        <v>12</v>
      </c>
      <c r="E39" s="481" t="s">
        <v>8764</v>
      </c>
      <c r="F39" s="467"/>
    </row>
    <row r="40" spans="1:6" ht="24" x14ac:dyDescent="0.2">
      <c r="A40" s="447">
        <f t="shared" si="0"/>
        <v>34</v>
      </c>
      <c r="B40" s="447">
        <f t="shared" si="1"/>
        <v>441</v>
      </c>
      <c r="C40" s="502">
        <v>17</v>
      </c>
      <c r="D40" s="432" t="s">
        <v>12</v>
      </c>
      <c r="E40" s="481" t="s">
        <v>8765</v>
      </c>
      <c r="F40" s="467"/>
    </row>
    <row r="41" spans="1:6" ht="24" x14ac:dyDescent="0.2">
      <c r="A41" s="447">
        <f t="shared" si="0"/>
        <v>35</v>
      </c>
      <c r="B41" s="447">
        <f t="shared" si="1"/>
        <v>458</v>
      </c>
      <c r="C41" s="502">
        <v>17</v>
      </c>
      <c r="D41" s="432" t="s">
        <v>12</v>
      </c>
      <c r="E41" s="481" t="s">
        <v>8766</v>
      </c>
      <c r="F41" s="467"/>
    </row>
    <row r="42" spans="1:6" ht="24" x14ac:dyDescent="0.2">
      <c r="A42" s="447">
        <f t="shared" si="0"/>
        <v>36</v>
      </c>
      <c r="B42" s="447">
        <f t="shared" si="1"/>
        <v>475</v>
      </c>
      <c r="C42" s="502">
        <v>17</v>
      </c>
      <c r="D42" s="432" t="s">
        <v>12</v>
      </c>
      <c r="E42" s="481" t="s">
        <v>8767</v>
      </c>
      <c r="F42" s="467"/>
    </row>
    <row r="43" spans="1:6" ht="24" x14ac:dyDescent="0.2">
      <c r="A43" s="447">
        <f t="shared" si="0"/>
        <v>37</v>
      </c>
      <c r="B43" s="447">
        <f t="shared" si="1"/>
        <v>492</v>
      </c>
      <c r="C43" s="502">
        <v>17</v>
      </c>
      <c r="D43" s="432" t="s">
        <v>12</v>
      </c>
      <c r="E43" s="481" t="s">
        <v>8768</v>
      </c>
      <c r="F43" s="467"/>
    </row>
    <row r="44" spans="1:6" ht="24" x14ac:dyDescent="0.2">
      <c r="A44" s="447">
        <f t="shared" si="0"/>
        <v>38</v>
      </c>
      <c r="B44" s="447">
        <f t="shared" si="1"/>
        <v>509</v>
      </c>
      <c r="C44" s="502">
        <v>17</v>
      </c>
      <c r="D44" s="432" t="s">
        <v>12</v>
      </c>
      <c r="E44" s="481" t="s">
        <v>8769</v>
      </c>
      <c r="F44" s="467"/>
    </row>
    <row r="45" spans="1:6" ht="24" x14ac:dyDescent="0.2">
      <c r="A45" s="447">
        <f t="shared" si="0"/>
        <v>39</v>
      </c>
      <c r="B45" s="447">
        <f t="shared" si="1"/>
        <v>526</v>
      </c>
      <c r="C45" s="502">
        <v>17</v>
      </c>
      <c r="D45" s="432" t="s">
        <v>12</v>
      </c>
      <c r="E45" s="481" t="s">
        <v>8770</v>
      </c>
      <c r="F45" s="467"/>
    </row>
    <row r="46" spans="1:6" ht="24" x14ac:dyDescent="0.2">
      <c r="A46" s="447">
        <f t="shared" si="0"/>
        <v>40</v>
      </c>
      <c r="B46" s="447">
        <f t="shared" si="1"/>
        <v>543</v>
      </c>
      <c r="C46" s="502">
        <v>17</v>
      </c>
      <c r="D46" s="432" t="s">
        <v>12</v>
      </c>
      <c r="E46" s="481" t="s">
        <v>8771</v>
      </c>
      <c r="F46" s="467"/>
    </row>
    <row r="47" spans="1:6" ht="24" x14ac:dyDescent="0.2">
      <c r="A47" s="447">
        <f t="shared" si="0"/>
        <v>41</v>
      </c>
      <c r="B47" s="447">
        <f t="shared" si="1"/>
        <v>560</v>
      </c>
      <c r="C47" s="502">
        <v>17</v>
      </c>
      <c r="D47" s="432" t="s">
        <v>12</v>
      </c>
      <c r="E47" s="481" t="s">
        <v>8772</v>
      </c>
      <c r="F47" s="467"/>
    </row>
    <row r="48" spans="1:6" ht="24" x14ac:dyDescent="0.2">
      <c r="A48" s="447">
        <f t="shared" si="0"/>
        <v>42</v>
      </c>
      <c r="B48" s="447">
        <f t="shared" si="1"/>
        <v>577</v>
      </c>
      <c r="C48" s="502">
        <v>17</v>
      </c>
      <c r="D48" s="432" t="s">
        <v>12</v>
      </c>
      <c r="E48" s="481" t="s">
        <v>8773</v>
      </c>
      <c r="F48" s="467"/>
    </row>
    <row r="49" spans="1:6" ht="24" x14ac:dyDescent="0.2">
      <c r="A49" s="447">
        <f t="shared" si="0"/>
        <v>43</v>
      </c>
      <c r="B49" s="447">
        <f t="shared" si="1"/>
        <v>594</v>
      </c>
      <c r="C49" s="502">
        <v>17</v>
      </c>
      <c r="D49" s="432" t="s">
        <v>12</v>
      </c>
      <c r="E49" s="481" t="s">
        <v>8774</v>
      </c>
      <c r="F49" s="467"/>
    </row>
    <row r="50" spans="1:6" ht="24" x14ac:dyDescent="0.2">
      <c r="A50" s="447">
        <f t="shared" si="0"/>
        <v>44</v>
      </c>
      <c r="B50" s="447">
        <f t="shared" si="1"/>
        <v>611</v>
      </c>
      <c r="C50" s="502">
        <v>17</v>
      </c>
      <c r="D50" s="432" t="s">
        <v>12</v>
      </c>
      <c r="E50" s="481" t="s">
        <v>8775</v>
      </c>
      <c r="F50" s="467"/>
    </row>
    <row r="51" spans="1:6" ht="24" x14ac:dyDescent="0.2">
      <c r="A51" s="447">
        <f t="shared" si="0"/>
        <v>45</v>
      </c>
      <c r="B51" s="447">
        <f t="shared" si="1"/>
        <v>628</v>
      </c>
      <c r="C51" s="502">
        <v>17</v>
      </c>
      <c r="D51" s="432" t="s">
        <v>12</v>
      </c>
      <c r="E51" s="481" t="s">
        <v>8776</v>
      </c>
      <c r="F51" s="467"/>
    </row>
    <row r="52" spans="1:6" ht="24" x14ac:dyDescent="0.2">
      <c r="A52" s="447">
        <f t="shared" si="0"/>
        <v>46</v>
      </c>
      <c r="B52" s="447">
        <f t="shared" si="1"/>
        <v>645</v>
      </c>
      <c r="C52" s="502">
        <v>17</v>
      </c>
      <c r="D52" s="432" t="s">
        <v>12</v>
      </c>
      <c r="E52" s="481" t="s">
        <v>8777</v>
      </c>
      <c r="F52" s="467"/>
    </row>
    <row r="53" spans="1:6" ht="24" x14ac:dyDescent="0.2">
      <c r="A53" s="447">
        <f t="shared" si="0"/>
        <v>47</v>
      </c>
      <c r="B53" s="447">
        <f t="shared" si="1"/>
        <v>662</v>
      </c>
      <c r="C53" s="502">
        <v>17</v>
      </c>
      <c r="D53" s="432" t="s">
        <v>12</v>
      </c>
      <c r="E53" s="481" t="s">
        <v>8778</v>
      </c>
      <c r="F53" s="467"/>
    </row>
    <row r="54" spans="1:6" ht="24" x14ac:dyDescent="0.2">
      <c r="A54" s="447">
        <f t="shared" si="0"/>
        <v>48</v>
      </c>
      <c r="B54" s="447">
        <f t="shared" si="1"/>
        <v>679</v>
      </c>
      <c r="C54" s="502">
        <v>17</v>
      </c>
      <c r="D54" s="432" t="s">
        <v>12</v>
      </c>
      <c r="E54" s="481" t="s">
        <v>8779</v>
      </c>
      <c r="F54" s="467"/>
    </row>
    <row r="55" spans="1:6" ht="24" x14ac:dyDescent="0.2">
      <c r="A55" s="447">
        <f t="shared" si="0"/>
        <v>49</v>
      </c>
      <c r="B55" s="447">
        <f t="shared" si="1"/>
        <v>696</v>
      </c>
      <c r="C55" s="502">
        <v>17</v>
      </c>
      <c r="D55" s="432" t="s">
        <v>12</v>
      </c>
      <c r="E55" s="481" t="s">
        <v>8780</v>
      </c>
      <c r="F55" s="467"/>
    </row>
    <row r="56" spans="1:6" ht="24" x14ac:dyDescent="0.2">
      <c r="A56" s="447">
        <f t="shared" si="0"/>
        <v>50</v>
      </c>
      <c r="B56" s="447">
        <f t="shared" si="1"/>
        <v>713</v>
      </c>
      <c r="C56" s="502">
        <v>17</v>
      </c>
      <c r="D56" s="432" t="s">
        <v>12</v>
      </c>
      <c r="E56" s="481" t="s">
        <v>8781</v>
      </c>
      <c r="F56" s="467"/>
    </row>
    <row r="57" spans="1:6" ht="24" x14ac:dyDescent="0.2">
      <c r="A57" s="447">
        <f t="shared" si="0"/>
        <v>51</v>
      </c>
      <c r="B57" s="447">
        <f t="shared" si="1"/>
        <v>730</v>
      </c>
      <c r="C57" s="502">
        <v>17</v>
      </c>
      <c r="D57" s="432" t="s">
        <v>12</v>
      </c>
      <c r="E57" s="481" t="s">
        <v>8782</v>
      </c>
      <c r="F57" s="467"/>
    </row>
    <row r="58" spans="1:6" ht="24" x14ac:dyDescent="0.2">
      <c r="A58" s="447">
        <f t="shared" si="0"/>
        <v>52</v>
      </c>
      <c r="B58" s="447">
        <f t="shared" si="1"/>
        <v>747</v>
      </c>
      <c r="C58" s="502">
        <v>17</v>
      </c>
      <c r="D58" s="432" t="s">
        <v>12</v>
      </c>
      <c r="E58" s="481" t="s">
        <v>8783</v>
      </c>
      <c r="F58" s="467"/>
    </row>
    <row r="59" spans="1:6" ht="24" x14ac:dyDescent="0.2">
      <c r="A59" s="447">
        <f t="shared" si="0"/>
        <v>53</v>
      </c>
      <c r="B59" s="447">
        <f t="shared" si="1"/>
        <v>764</v>
      </c>
      <c r="C59" s="502">
        <v>17</v>
      </c>
      <c r="D59" s="432" t="s">
        <v>12</v>
      </c>
      <c r="E59" s="481" t="s">
        <v>8784</v>
      </c>
      <c r="F59" s="467"/>
    </row>
    <row r="60" spans="1:6" ht="24" x14ac:dyDescent="0.2">
      <c r="A60" s="447">
        <f t="shared" si="0"/>
        <v>54</v>
      </c>
      <c r="B60" s="447">
        <f t="shared" si="1"/>
        <v>781</v>
      </c>
      <c r="C60" s="502">
        <v>17</v>
      </c>
      <c r="D60" s="432" t="s">
        <v>12</v>
      </c>
      <c r="E60" s="481" t="s">
        <v>8785</v>
      </c>
      <c r="F60" s="467"/>
    </row>
    <row r="61" spans="1:6" ht="24" x14ac:dyDescent="0.2">
      <c r="A61" s="447">
        <f t="shared" si="0"/>
        <v>55</v>
      </c>
      <c r="B61" s="447">
        <f t="shared" si="1"/>
        <v>798</v>
      </c>
      <c r="C61" s="502">
        <v>17</v>
      </c>
      <c r="D61" s="432" t="s">
        <v>12</v>
      </c>
      <c r="E61" s="481" t="s">
        <v>8786</v>
      </c>
      <c r="F61" s="467"/>
    </row>
    <row r="62" spans="1:6" ht="24" x14ac:dyDescent="0.2">
      <c r="A62" s="447">
        <f t="shared" si="0"/>
        <v>56</v>
      </c>
      <c r="B62" s="447">
        <f t="shared" si="1"/>
        <v>815</v>
      </c>
      <c r="C62" s="502">
        <v>17</v>
      </c>
      <c r="D62" s="432" t="s">
        <v>12</v>
      </c>
      <c r="E62" s="481" t="s">
        <v>8787</v>
      </c>
      <c r="F62" s="467"/>
    </row>
    <row r="63" spans="1:6" ht="24" x14ac:dyDescent="0.2">
      <c r="A63" s="447">
        <f t="shared" si="0"/>
        <v>57</v>
      </c>
      <c r="B63" s="447">
        <f t="shared" si="1"/>
        <v>832</v>
      </c>
      <c r="C63" s="502">
        <v>17</v>
      </c>
      <c r="D63" s="432" t="s">
        <v>12</v>
      </c>
      <c r="E63" s="481" t="s">
        <v>8788</v>
      </c>
      <c r="F63" s="467"/>
    </row>
    <row r="64" spans="1:6" ht="24" x14ac:dyDescent="0.2">
      <c r="A64" s="447">
        <f t="shared" si="0"/>
        <v>58</v>
      </c>
      <c r="B64" s="447">
        <f t="shared" si="1"/>
        <v>849</v>
      </c>
      <c r="C64" s="502">
        <v>17</v>
      </c>
      <c r="D64" s="432" t="s">
        <v>12</v>
      </c>
      <c r="E64" s="481" t="s">
        <v>8789</v>
      </c>
      <c r="F64" s="467"/>
    </row>
    <row r="65" spans="1:6" ht="24" x14ac:dyDescent="0.2">
      <c r="A65" s="447">
        <f t="shared" si="0"/>
        <v>59</v>
      </c>
      <c r="B65" s="447">
        <f t="shared" si="1"/>
        <v>866</v>
      </c>
      <c r="C65" s="502">
        <v>17</v>
      </c>
      <c r="D65" s="432" t="s">
        <v>12</v>
      </c>
      <c r="E65" s="481" t="s">
        <v>8790</v>
      </c>
      <c r="F65" s="467"/>
    </row>
    <row r="66" spans="1:6" ht="24" x14ac:dyDescent="0.2">
      <c r="A66" s="447">
        <f t="shared" si="0"/>
        <v>60</v>
      </c>
      <c r="B66" s="447">
        <f t="shared" si="1"/>
        <v>883</v>
      </c>
      <c r="C66" s="502">
        <v>17</v>
      </c>
      <c r="D66" s="432" t="s">
        <v>12</v>
      </c>
      <c r="E66" s="563" t="s">
        <v>11430</v>
      </c>
      <c r="F66" s="467"/>
    </row>
    <row r="67" spans="1:6" ht="24" x14ac:dyDescent="0.2">
      <c r="A67" s="447">
        <f t="shared" si="0"/>
        <v>61</v>
      </c>
      <c r="B67" s="447">
        <f t="shared" si="1"/>
        <v>900</v>
      </c>
      <c r="C67" s="502">
        <v>17</v>
      </c>
      <c r="D67" s="432" t="s">
        <v>12</v>
      </c>
      <c r="E67" s="481" t="s">
        <v>8791</v>
      </c>
      <c r="F67" s="467"/>
    </row>
    <row r="68" spans="1:6" ht="24" x14ac:dyDescent="0.2">
      <c r="A68" s="447">
        <f t="shared" si="0"/>
        <v>62</v>
      </c>
      <c r="B68" s="447">
        <f t="shared" si="1"/>
        <v>917</v>
      </c>
      <c r="C68" s="502">
        <v>17</v>
      </c>
      <c r="D68" s="432" t="s">
        <v>12</v>
      </c>
      <c r="E68" s="481" t="s">
        <v>8792</v>
      </c>
      <c r="F68" s="467"/>
    </row>
    <row r="69" spans="1:6" ht="24" x14ac:dyDescent="0.2">
      <c r="A69" s="447">
        <f t="shared" si="0"/>
        <v>63</v>
      </c>
      <c r="B69" s="447">
        <f t="shared" si="1"/>
        <v>934</v>
      </c>
      <c r="C69" s="502">
        <v>17</v>
      </c>
      <c r="D69" s="432" t="s">
        <v>12</v>
      </c>
      <c r="E69" s="481" t="s">
        <v>8793</v>
      </c>
      <c r="F69" s="467"/>
    </row>
    <row r="70" spans="1:6" ht="24" x14ac:dyDescent="0.2">
      <c r="A70" s="447">
        <f t="shared" si="0"/>
        <v>64</v>
      </c>
      <c r="B70" s="447">
        <f t="shared" si="1"/>
        <v>951</v>
      </c>
      <c r="C70" s="502">
        <v>17</v>
      </c>
      <c r="D70" s="432" t="s">
        <v>12</v>
      </c>
      <c r="E70" s="481" t="s">
        <v>8794</v>
      </c>
      <c r="F70" s="467"/>
    </row>
    <row r="71" spans="1:6" ht="24" x14ac:dyDescent="0.2">
      <c r="A71" s="447">
        <f t="shared" si="0"/>
        <v>65</v>
      </c>
      <c r="B71" s="447">
        <f t="shared" si="1"/>
        <v>968</v>
      </c>
      <c r="C71" s="502">
        <v>17</v>
      </c>
      <c r="D71" s="432" t="s">
        <v>12</v>
      </c>
      <c r="E71" s="481" t="s">
        <v>8795</v>
      </c>
      <c r="F71" s="467"/>
    </row>
    <row r="72" spans="1:6" ht="24" x14ac:dyDescent="0.2">
      <c r="A72" s="447">
        <f t="shared" ref="A72:A125" si="2">+A71+1</f>
        <v>66</v>
      </c>
      <c r="B72" s="447">
        <f t="shared" si="1"/>
        <v>985</v>
      </c>
      <c r="C72" s="502">
        <v>17</v>
      </c>
      <c r="D72" s="432" t="s">
        <v>12</v>
      </c>
      <c r="E72" s="481" t="s">
        <v>8796</v>
      </c>
      <c r="F72" s="467"/>
    </row>
    <row r="73" spans="1:6" ht="24" x14ac:dyDescent="0.2">
      <c r="A73" s="447">
        <f t="shared" si="2"/>
        <v>67</v>
      </c>
      <c r="B73" s="447">
        <f t="shared" si="1"/>
        <v>1002</v>
      </c>
      <c r="C73" s="502">
        <v>17</v>
      </c>
      <c r="D73" s="432" t="s">
        <v>12</v>
      </c>
      <c r="E73" s="481" t="s">
        <v>8797</v>
      </c>
      <c r="F73" s="467"/>
    </row>
    <row r="74" spans="1:6" ht="24" x14ac:dyDescent="0.2">
      <c r="A74" s="447">
        <f t="shared" si="2"/>
        <v>68</v>
      </c>
      <c r="B74" s="447">
        <f t="shared" si="1"/>
        <v>1019</v>
      </c>
      <c r="C74" s="502">
        <v>17</v>
      </c>
      <c r="D74" s="432" t="s">
        <v>12</v>
      </c>
      <c r="E74" s="563" t="s">
        <v>11431</v>
      </c>
      <c r="F74" s="467"/>
    </row>
    <row r="75" spans="1:6" ht="24" x14ac:dyDescent="0.2">
      <c r="A75" s="447">
        <f t="shared" si="2"/>
        <v>69</v>
      </c>
      <c r="B75" s="447">
        <f t="shared" si="1"/>
        <v>1036</v>
      </c>
      <c r="C75" s="502">
        <v>17</v>
      </c>
      <c r="D75" s="432" t="s">
        <v>12</v>
      </c>
      <c r="E75" s="481" t="s">
        <v>8798</v>
      </c>
      <c r="F75" s="467"/>
    </row>
    <row r="76" spans="1:6" ht="24" x14ac:dyDescent="0.2">
      <c r="A76" s="447">
        <f t="shared" si="2"/>
        <v>70</v>
      </c>
      <c r="B76" s="447">
        <f t="shared" ref="B76:B125" si="3">C75+B75</f>
        <v>1053</v>
      </c>
      <c r="C76" s="502">
        <v>17</v>
      </c>
      <c r="D76" s="432" t="s">
        <v>12</v>
      </c>
      <c r="E76" s="481" t="s">
        <v>8799</v>
      </c>
      <c r="F76" s="467"/>
    </row>
    <row r="77" spans="1:6" ht="24" x14ac:dyDescent="0.2">
      <c r="A77" s="447">
        <f t="shared" si="2"/>
        <v>71</v>
      </c>
      <c r="B77" s="447">
        <f t="shared" si="3"/>
        <v>1070</v>
      </c>
      <c r="C77" s="502">
        <v>17</v>
      </c>
      <c r="D77" s="432" t="s">
        <v>12</v>
      </c>
      <c r="E77" s="481" t="s">
        <v>8800</v>
      </c>
      <c r="F77" s="467"/>
    </row>
    <row r="78" spans="1:6" ht="24" x14ac:dyDescent="0.2">
      <c r="A78" s="447">
        <f t="shared" si="2"/>
        <v>72</v>
      </c>
      <c r="B78" s="447">
        <f t="shared" si="3"/>
        <v>1087</v>
      </c>
      <c r="C78" s="502">
        <v>17</v>
      </c>
      <c r="D78" s="432" t="s">
        <v>12</v>
      </c>
      <c r="E78" s="481" t="s">
        <v>8801</v>
      </c>
      <c r="F78" s="467"/>
    </row>
    <row r="79" spans="1:6" ht="24" x14ac:dyDescent="0.2">
      <c r="A79" s="447">
        <f t="shared" si="2"/>
        <v>73</v>
      </c>
      <c r="B79" s="447">
        <f t="shared" si="3"/>
        <v>1104</v>
      </c>
      <c r="C79" s="502">
        <v>17</v>
      </c>
      <c r="D79" s="432" t="s">
        <v>12</v>
      </c>
      <c r="E79" s="481" t="s">
        <v>8802</v>
      </c>
      <c r="F79" s="467"/>
    </row>
    <row r="80" spans="1:6" ht="24" x14ac:dyDescent="0.2">
      <c r="A80" s="447">
        <f t="shared" si="2"/>
        <v>74</v>
      </c>
      <c r="B80" s="447">
        <f t="shared" si="3"/>
        <v>1121</v>
      </c>
      <c r="C80" s="502">
        <v>17</v>
      </c>
      <c r="D80" s="432" t="s">
        <v>12</v>
      </c>
      <c r="E80" s="481" t="s">
        <v>8803</v>
      </c>
      <c r="F80" s="467"/>
    </row>
    <row r="81" spans="1:6" ht="24" x14ac:dyDescent="0.2">
      <c r="A81" s="447">
        <f t="shared" si="2"/>
        <v>75</v>
      </c>
      <c r="B81" s="447">
        <f t="shared" si="3"/>
        <v>1138</v>
      </c>
      <c r="C81" s="502">
        <v>17</v>
      </c>
      <c r="D81" s="432" t="s">
        <v>12</v>
      </c>
      <c r="E81" s="481" t="s">
        <v>8804</v>
      </c>
      <c r="F81" s="467"/>
    </row>
    <row r="82" spans="1:6" ht="24" x14ac:dyDescent="0.2">
      <c r="A82" s="447">
        <f t="shared" si="2"/>
        <v>76</v>
      </c>
      <c r="B82" s="447">
        <f t="shared" si="3"/>
        <v>1155</v>
      </c>
      <c r="C82" s="502">
        <v>17</v>
      </c>
      <c r="D82" s="432" t="s">
        <v>12</v>
      </c>
      <c r="E82" s="481" t="s">
        <v>8805</v>
      </c>
      <c r="F82" s="467"/>
    </row>
    <row r="83" spans="1:6" ht="24" x14ac:dyDescent="0.2">
      <c r="A83" s="447">
        <f t="shared" si="2"/>
        <v>77</v>
      </c>
      <c r="B83" s="447">
        <f t="shared" si="3"/>
        <v>1172</v>
      </c>
      <c r="C83" s="502">
        <v>17</v>
      </c>
      <c r="D83" s="432" t="s">
        <v>12</v>
      </c>
      <c r="E83" s="481" t="s">
        <v>8806</v>
      </c>
      <c r="F83" s="467"/>
    </row>
    <row r="84" spans="1:6" ht="24" x14ac:dyDescent="0.2">
      <c r="A84" s="447">
        <f t="shared" si="2"/>
        <v>78</v>
      </c>
      <c r="B84" s="447">
        <f t="shared" si="3"/>
        <v>1189</v>
      </c>
      <c r="C84" s="502">
        <v>17</v>
      </c>
      <c r="D84" s="432" t="s">
        <v>12</v>
      </c>
      <c r="E84" s="481" t="s">
        <v>8807</v>
      </c>
      <c r="F84" s="467"/>
    </row>
    <row r="85" spans="1:6" ht="24" x14ac:dyDescent="0.2">
      <c r="A85" s="447">
        <f t="shared" si="2"/>
        <v>79</v>
      </c>
      <c r="B85" s="447">
        <f t="shared" si="3"/>
        <v>1206</v>
      </c>
      <c r="C85" s="502">
        <v>17</v>
      </c>
      <c r="D85" s="432" t="s">
        <v>12</v>
      </c>
      <c r="E85" s="481" t="s">
        <v>8808</v>
      </c>
      <c r="F85" s="467"/>
    </row>
    <row r="86" spans="1:6" ht="24" x14ac:dyDescent="0.2">
      <c r="A86" s="447">
        <f t="shared" si="2"/>
        <v>80</v>
      </c>
      <c r="B86" s="447">
        <f t="shared" si="3"/>
        <v>1223</v>
      </c>
      <c r="C86" s="502">
        <v>17</v>
      </c>
      <c r="D86" s="432" t="s">
        <v>12</v>
      </c>
      <c r="E86" s="481" t="s">
        <v>8809</v>
      </c>
      <c r="F86" s="467"/>
    </row>
    <row r="87" spans="1:6" ht="24" x14ac:dyDescent="0.2">
      <c r="A87" s="447">
        <f t="shared" si="2"/>
        <v>81</v>
      </c>
      <c r="B87" s="447">
        <f t="shared" si="3"/>
        <v>1240</v>
      </c>
      <c r="C87" s="502">
        <v>17</v>
      </c>
      <c r="D87" s="432" t="s">
        <v>12</v>
      </c>
      <c r="E87" s="481" t="s">
        <v>8810</v>
      </c>
      <c r="F87" s="467"/>
    </row>
    <row r="88" spans="1:6" ht="24" x14ac:dyDescent="0.2">
      <c r="A88" s="447">
        <f t="shared" si="2"/>
        <v>82</v>
      </c>
      <c r="B88" s="447">
        <f t="shared" si="3"/>
        <v>1257</v>
      </c>
      <c r="C88" s="502">
        <v>17</v>
      </c>
      <c r="D88" s="432" t="s">
        <v>12</v>
      </c>
      <c r="E88" s="481" t="s">
        <v>8811</v>
      </c>
      <c r="F88" s="467"/>
    </row>
    <row r="89" spans="1:6" ht="24" x14ac:dyDescent="0.2">
      <c r="A89" s="447">
        <f t="shared" si="2"/>
        <v>83</v>
      </c>
      <c r="B89" s="447">
        <f t="shared" si="3"/>
        <v>1274</v>
      </c>
      <c r="C89" s="502">
        <v>17</v>
      </c>
      <c r="D89" s="432" t="s">
        <v>12</v>
      </c>
      <c r="E89" s="481" t="s">
        <v>8812</v>
      </c>
      <c r="F89" s="467"/>
    </row>
    <row r="90" spans="1:6" ht="24" x14ac:dyDescent="0.2">
      <c r="A90" s="447">
        <f t="shared" si="2"/>
        <v>84</v>
      </c>
      <c r="B90" s="447">
        <f t="shared" si="3"/>
        <v>1291</v>
      </c>
      <c r="C90" s="502">
        <v>17</v>
      </c>
      <c r="D90" s="432" t="s">
        <v>12</v>
      </c>
      <c r="E90" s="481" t="s">
        <v>8813</v>
      </c>
      <c r="F90" s="467"/>
    </row>
    <row r="91" spans="1:6" ht="24" x14ac:dyDescent="0.2">
      <c r="A91" s="447">
        <f t="shared" si="2"/>
        <v>85</v>
      </c>
      <c r="B91" s="447">
        <f t="shared" si="3"/>
        <v>1308</v>
      </c>
      <c r="C91" s="502">
        <v>17</v>
      </c>
      <c r="D91" s="432" t="s">
        <v>12</v>
      </c>
      <c r="E91" s="481" t="s">
        <v>8814</v>
      </c>
      <c r="F91" s="467"/>
    </row>
    <row r="92" spans="1:6" ht="24" x14ac:dyDescent="0.2">
      <c r="A92" s="447">
        <f t="shared" si="2"/>
        <v>86</v>
      </c>
      <c r="B92" s="447">
        <f t="shared" si="3"/>
        <v>1325</v>
      </c>
      <c r="C92" s="502">
        <v>17</v>
      </c>
      <c r="D92" s="432" t="s">
        <v>12</v>
      </c>
      <c r="E92" s="481" t="s">
        <v>8815</v>
      </c>
      <c r="F92" s="467"/>
    </row>
    <row r="93" spans="1:6" ht="24" x14ac:dyDescent="0.2">
      <c r="A93" s="447">
        <f t="shared" si="2"/>
        <v>87</v>
      </c>
      <c r="B93" s="447">
        <f t="shared" si="3"/>
        <v>1342</v>
      </c>
      <c r="C93" s="502">
        <v>17</v>
      </c>
      <c r="D93" s="432" t="s">
        <v>12</v>
      </c>
      <c r="E93" s="481" t="s">
        <v>8816</v>
      </c>
      <c r="F93" s="467"/>
    </row>
    <row r="94" spans="1:6" ht="24" x14ac:dyDescent="0.2">
      <c r="A94" s="447">
        <f t="shared" si="2"/>
        <v>88</v>
      </c>
      <c r="B94" s="447">
        <f t="shared" si="3"/>
        <v>1359</v>
      </c>
      <c r="C94" s="502">
        <v>17</v>
      </c>
      <c r="D94" s="432" t="s">
        <v>12</v>
      </c>
      <c r="E94" s="481" t="s">
        <v>8817</v>
      </c>
      <c r="F94" s="467"/>
    </row>
    <row r="95" spans="1:6" ht="24" x14ac:dyDescent="0.2">
      <c r="A95" s="447">
        <f t="shared" si="2"/>
        <v>89</v>
      </c>
      <c r="B95" s="447">
        <f t="shared" si="3"/>
        <v>1376</v>
      </c>
      <c r="C95" s="502">
        <v>17</v>
      </c>
      <c r="D95" s="432" t="s">
        <v>12</v>
      </c>
      <c r="E95" s="563" t="s">
        <v>11053</v>
      </c>
      <c r="F95" s="467"/>
    </row>
    <row r="96" spans="1:6" ht="24" x14ac:dyDescent="0.2">
      <c r="A96" s="447">
        <f t="shared" si="2"/>
        <v>90</v>
      </c>
      <c r="B96" s="447">
        <f t="shared" si="3"/>
        <v>1393</v>
      </c>
      <c r="C96" s="502">
        <v>17</v>
      </c>
      <c r="D96" s="432" t="s">
        <v>12</v>
      </c>
      <c r="E96" s="563" t="s">
        <v>11054</v>
      </c>
      <c r="F96" s="467"/>
    </row>
    <row r="97" spans="1:6" ht="24" x14ac:dyDescent="0.2">
      <c r="A97" s="447">
        <f t="shared" si="2"/>
        <v>91</v>
      </c>
      <c r="B97" s="447">
        <f t="shared" si="3"/>
        <v>1410</v>
      </c>
      <c r="C97" s="502">
        <v>17</v>
      </c>
      <c r="D97" s="432" t="s">
        <v>12</v>
      </c>
      <c r="E97" s="563" t="s">
        <v>11055</v>
      </c>
      <c r="F97" s="467"/>
    </row>
    <row r="98" spans="1:6" ht="24" x14ac:dyDescent="0.2">
      <c r="A98" s="447">
        <f t="shared" si="2"/>
        <v>92</v>
      </c>
      <c r="B98" s="447">
        <f t="shared" si="3"/>
        <v>1427</v>
      </c>
      <c r="C98" s="502">
        <v>17</v>
      </c>
      <c r="D98" s="432" t="s">
        <v>12</v>
      </c>
      <c r="E98" s="563" t="s">
        <v>11056</v>
      </c>
      <c r="F98" s="467"/>
    </row>
    <row r="99" spans="1:6" ht="24" x14ac:dyDescent="0.2">
      <c r="A99" s="447">
        <f t="shared" si="2"/>
        <v>93</v>
      </c>
      <c r="B99" s="447">
        <f t="shared" si="3"/>
        <v>1444</v>
      </c>
      <c r="C99" s="502">
        <v>17</v>
      </c>
      <c r="D99" s="432" t="s">
        <v>12</v>
      </c>
      <c r="E99" s="563" t="s">
        <v>11057</v>
      </c>
      <c r="F99" s="467"/>
    </row>
    <row r="100" spans="1:6" ht="24" x14ac:dyDescent="0.2">
      <c r="A100" s="447">
        <f t="shared" si="2"/>
        <v>94</v>
      </c>
      <c r="B100" s="447">
        <f t="shared" si="3"/>
        <v>1461</v>
      </c>
      <c r="C100" s="502">
        <v>17</v>
      </c>
      <c r="D100" s="432" t="s">
        <v>12</v>
      </c>
      <c r="E100" s="563" t="s">
        <v>11058</v>
      </c>
      <c r="F100" s="467"/>
    </row>
    <row r="101" spans="1:6" ht="24" x14ac:dyDescent="0.2">
      <c r="A101" s="447">
        <f t="shared" si="2"/>
        <v>95</v>
      </c>
      <c r="B101" s="447">
        <f t="shared" si="3"/>
        <v>1478</v>
      </c>
      <c r="C101" s="502">
        <v>17</v>
      </c>
      <c r="D101" s="432" t="s">
        <v>12</v>
      </c>
      <c r="E101" s="563" t="s">
        <v>11059</v>
      </c>
      <c r="F101" s="467"/>
    </row>
    <row r="102" spans="1:6" ht="24" x14ac:dyDescent="0.2">
      <c r="A102" s="447">
        <f t="shared" si="2"/>
        <v>96</v>
      </c>
      <c r="B102" s="447">
        <f t="shared" si="3"/>
        <v>1495</v>
      </c>
      <c r="C102" s="502">
        <v>17</v>
      </c>
      <c r="D102" s="432" t="s">
        <v>12</v>
      </c>
      <c r="E102" s="563" t="s">
        <v>11060</v>
      </c>
      <c r="F102" s="467"/>
    </row>
    <row r="103" spans="1:6" ht="24" x14ac:dyDescent="0.2">
      <c r="A103" s="447">
        <f t="shared" si="2"/>
        <v>97</v>
      </c>
      <c r="B103" s="447">
        <f t="shared" si="3"/>
        <v>1512</v>
      </c>
      <c r="C103" s="431">
        <v>17</v>
      </c>
      <c r="D103" s="434" t="s">
        <v>12</v>
      </c>
      <c r="E103" s="421" t="s">
        <v>14857</v>
      </c>
      <c r="F103" s="471"/>
    </row>
    <row r="104" spans="1:6" ht="24" x14ac:dyDescent="0.2">
      <c r="A104" s="447">
        <f t="shared" si="2"/>
        <v>98</v>
      </c>
      <c r="B104" s="447">
        <f t="shared" si="3"/>
        <v>1529</v>
      </c>
      <c r="C104" s="431">
        <v>17</v>
      </c>
      <c r="D104" s="434" t="s">
        <v>12</v>
      </c>
      <c r="E104" s="421" t="s">
        <v>14858</v>
      </c>
      <c r="F104" s="471"/>
    </row>
    <row r="105" spans="1:6" ht="24" x14ac:dyDescent="0.2">
      <c r="A105" s="447">
        <f t="shared" si="2"/>
        <v>99</v>
      </c>
      <c r="B105" s="447">
        <f t="shared" si="3"/>
        <v>1546</v>
      </c>
      <c r="C105" s="431">
        <v>17</v>
      </c>
      <c r="D105" s="434" t="s">
        <v>12</v>
      </c>
      <c r="E105" s="421" t="s">
        <v>14859</v>
      </c>
      <c r="F105" s="471"/>
    </row>
    <row r="106" spans="1:6" ht="24" x14ac:dyDescent="0.2">
      <c r="A106" s="447">
        <f t="shared" si="2"/>
        <v>100</v>
      </c>
      <c r="B106" s="447">
        <f t="shared" si="3"/>
        <v>1563</v>
      </c>
      <c r="C106" s="431">
        <v>17</v>
      </c>
      <c r="D106" s="434" t="s">
        <v>12</v>
      </c>
      <c r="E106" s="421" t="s">
        <v>14860</v>
      </c>
      <c r="F106" s="471"/>
    </row>
    <row r="107" spans="1:6" ht="24" x14ac:dyDescent="0.2">
      <c r="A107" s="447">
        <f t="shared" si="2"/>
        <v>101</v>
      </c>
      <c r="B107" s="447">
        <f t="shared" si="3"/>
        <v>1580</v>
      </c>
      <c r="C107" s="431">
        <v>17</v>
      </c>
      <c r="D107" s="434" t="s">
        <v>12</v>
      </c>
      <c r="E107" s="421" t="s">
        <v>14861</v>
      </c>
      <c r="F107" s="471"/>
    </row>
    <row r="108" spans="1:6" ht="24" x14ac:dyDescent="0.2">
      <c r="A108" s="447">
        <f t="shared" si="2"/>
        <v>102</v>
      </c>
      <c r="B108" s="447">
        <f t="shared" si="3"/>
        <v>1597</v>
      </c>
      <c r="C108" s="431">
        <v>17</v>
      </c>
      <c r="D108" s="434" t="s">
        <v>12</v>
      </c>
      <c r="E108" s="421" t="s">
        <v>14862</v>
      </c>
      <c r="F108" s="471"/>
    </row>
    <row r="109" spans="1:6" ht="24" x14ac:dyDescent="0.2">
      <c r="A109" s="447">
        <f t="shared" si="2"/>
        <v>103</v>
      </c>
      <c r="B109" s="447">
        <f t="shared" si="3"/>
        <v>1614</v>
      </c>
      <c r="C109" s="431">
        <v>17</v>
      </c>
      <c r="D109" s="434" t="s">
        <v>12</v>
      </c>
      <c r="E109" s="421" t="s">
        <v>14863</v>
      </c>
      <c r="F109" s="471"/>
    </row>
    <row r="110" spans="1:6" ht="24" x14ac:dyDescent="0.2">
      <c r="A110" s="447">
        <f t="shared" si="2"/>
        <v>104</v>
      </c>
      <c r="B110" s="447">
        <f t="shared" si="3"/>
        <v>1631</v>
      </c>
      <c r="C110" s="431">
        <v>17</v>
      </c>
      <c r="D110" s="434" t="s">
        <v>12</v>
      </c>
      <c r="E110" s="421" t="s">
        <v>14864</v>
      </c>
      <c r="F110" s="471"/>
    </row>
    <row r="111" spans="1:6" ht="24" x14ac:dyDescent="0.2">
      <c r="A111" s="363">
        <f t="shared" si="2"/>
        <v>105</v>
      </c>
      <c r="B111" s="363">
        <f t="shared" si="3"/>
        <v>1648</v>
      </c>
      <c r="C111" s="364">
        <v>17</v>
      </c>
      <c r="D111" s="365" t="s">
        <v>12</v>
      </c>
      <c r="E111" s="422" t="s">
        <v>13402</v>
      </c>
      <c r="F111" s="375"/>
    </row>
    <row r="112" spans="1:6" ht="24" x14ac:dyDescent="0.2">
      <c r="A112" s="363">
        <f t="shared" si="2"/>
        <v>106</v>
      </c>
      <c r="B112" s="363">
        <f t="shared" si="3"/>
        <v>1665</v>
      </c>
      <c r="C112" s="364">
        <v>17</v>
      </c>
      <c r="D112" s="365" t="s">
        <v>12</v>
      </c>
      <c r="E112" s="422" t="s">
        <v>13403</v>
      </c>
      <c r="F112" s="375"/>
    </row>
    <row r="113" spans="1:6" ht="24" x14ac:dyDescent="0.2">
      <c r="A113" s="363">
        <f t="shared" si="2"/>
        <v>107</v>
      </c>
      <c r="B113" s="363">
        <f t="shared" si="3"/>
        <v>1682</v>
      </c>
      <c r="C113" s="364">
        <v>17</v>
      </c>
      <c r="D113" s="365" t="s">
        <v>12</v>
      </c>
      <c r="E113" s="422" t="s">
        <v>13404</v>
      </c>
      <c r="F113" s="375"/>
    </row>
    <row r="114" spans="1:6" ht="20.45" customHeight="1" x14ac:dyDescent="0.2">
      <c r="A114" s="363">
        <f t="shared" si="2"/>
        <v>108</v>
      </c>
      <c r="B114" s="363">
        <f t="shared" si="3"/>
        <v>1699</v>
      </c>
      <c r="C114" s="364">
        <v>17</v>
      </c>
      <c r="D114" s="365" t="s">
        <v>12</v>
      </c>
      <c r="E114" s="422" t="s">
        <v>13405</v>
      </c>
      <c r="F114" s="375"/>
    </row>
    <row r="115" spans="1:6" ht="24.6" customHeight="1" x14ac:dyDescent="0.2">
      <c r="A115" s="363">
        <f t="shared" si="2"/>
        <v>109</v>
      </c>
      <c r="B115" s="363">
        <f t="shared" si="3"/>
        <v>1716</v>
      </c>
      <c r="C115" s="364">
        <v>17</v>
      </c>
      <c r="D115" s="365" t="s">
        <v>12</v>
      </c>
      <c r="E115" s="422" t="s">
        <v>13406</v>
      </c>
      <c r="F115" s="375"/>
    </row>
    <row r="116" spans="1:6" ht="24" x14ac:dyDescent="0.2">
      <c r="A116" s="363">
        <f t="shared" si="2"/>
        <v>110</v>
      </c>
      <c r="B116" s="363">
        <f t="shared" si="3"/>
        <v>1733</v>
      </c>
      <c r="C116" s="364">
        <v>17</v>
      </c>
      <c r="D116" s="365" t="s">
        <v>12</v>
      </c>
      <c r="E116" s="422" t="s">
        <v>13407</v>
      </c>
      <c r="F116" s="375"/>
    </row>
    <row r="117" spans="1:6" ht="24" x14ac:dyDescent="0.2">
      <c r="A117" s="363">
        <f t="shared" si="2"/>
        <v>111</v>
      </c>
      <c r="B117" s="363">
        <f t="shared" si="3"/>
        <v>1750</v>
      </c>
      <c r="C117" s="364">
        <v>17</v>
      </c>
      <c r="D117" s="365" t="s">
        <v>12</v>
      </c>
      <c r="E117" s="422" t="s">
        <v>13408</v>
      </c>
      <c r="F117" s="375"/>
    </row>
    <row r="118" spans="1:6" ht="24" x14ac:dyDescent="0.2">
      <c r="A118" s="363">
        <f t="shared" si="2"/>
        <v>112</v>
      </c>
      <c r="B118" s="363">
        <f t="shared" si="3"/>
        <v>1767</v>
      </c>
      <c r="C118" s="364">
        <v>17</v>
      </c>
      <c r="D118" s="365" t="s">
        <v>12</v>
      </c>
      <c r="E118" s="422" t="s">
        <v>13409</v>
      </c>
      <c r="F118" s="375"/>
    </row>
    <row r="119" spans="1:6" ht="24" x14ac:dyDescent="0.2">
      <c r="A119" s="363">
        <f t="shared" si="2"/>
        <v>113</v>
      </c>
      <c r="B119" s="363">
        <f t="shared" si="3"/>
        <v>1784</v>
      </c>
      <c r="C119" s="502">
        <v>17</v>
      </c>
      <c r="D119" s="432" t="s">
        <v>12</v>
      </c>
      <c r="E119" s="446" t="s">
        <v>8818</v>
      </c>
      <c r="F119" s="467"/>
    </row>
    <row r="120" spans="1:6" x14ac:dyDescent="0.2">
      <c r="A120" s="363">
        <f t="shared" si="2"/>
        <v>114</v>
      </c>
      <c r="B120" s="363">
        <f t="shared" si="3"/>
        <v>1801</v>
      </c>
      <c r="C120" s="502">
        <v>17</v>
      </c>
      <c r="D120" s="432" t="s">
        <v>12</v>
      </c>
      <c r="E120" s="446" t="s">
        <v>8819</v>
      </c>
      <c r="F120" s="467"/>
    </row>
    <row r="121" spans="1:6" ht="24" x14ac:dyDescent="0.2">
      <c r="A121" s="363">
        <f t="shared" si="2"/>
        <v>115</v>
      </c>
      <c r="B121" s="363">
        <f t="shared" si="3"/>
        <v>1818</v>
      </c>
      <c r="C121" s="502">
        <v>17</v>
      </c>
      <c r="D121" s="432" t="s">
        <v>12</v>
      </c>
      <c r="E121" s="446" t="s">
        <v>8820</v>
      </c>
      <c r="F121" s="467"/>
    </row>
    <row r="122" spans="1:6" ht="24" x14ac:dyDescent="0.2">
      <c r="A122" s="363">
        <f t="shared" si="2"/>
        <v>116</v>
      </c>
      <c r="B122" s="363">
        <f t="shared" si="3"/>
        <v>1835</v>
      </c>
      <c r="C122" s="502">
        <v>17</v>
      </c>
      <c r="D122" s="432" t="s">
        <v>12</v>
      </c>
      <c r="E122" s="446" t="s">
        <v>8821</v>
      </c>
      <c r="F122" s="467"/>
    </row>
    <row r="123" spans="1:6" ht="36" x14ac:dyDescent="0.2">
      <c r="A123" s="363">
        <f t="shared" si="2"/>
        <v>117</v>
      </c>
      <c r="B123" s="363">
        <f t="shared" si="3"/>
        <v>1852</v>
      </c>
      <c r="C123" s="502">
        <v>17</v>
      </c>
      <c r="D123" s="432" t="s">
        <v>12</v>
      </c>
      <c r="E123" s="433" t="s">
        <v>8822</v>
      </c>
      <c r="F123" s="467"/>
    </row>
    <row r="124" spans="1:6" x14ac:dyDescent="0.2">
      <c r="A124" s="363">
        <f t="shared" si="2"/>
        <v>118</v>
      </c>
      <c r="B124" s="363">
        <f t="shared" si="3"/>
        <v>1869</v>
      </c>
      <c r="C124" s="502">
        <v>150</v>
      </c>
      <c r="D124" s="432" t="s">
        <v>9</v>
      </c>
      <c r="E124" s="24" t="s">
        <v>50</v>
      </c>
      <c r="F124" s="292" t="s">
        <v>25</v>
      </c>
    </row>
    <row r="125" spans="1:6" ht="12.75" thickBot="1" x14ac:dyDescent="0.25">
      <c r="A125" s="363">
        <f t="shared" si="2"/>
        <v>119</v>
      </c>
      <c r="B125" s="363">
        <f t="shared" si="3"/>
        <v>2019</v>
      </c>
      <c r="C125" s="463">
        <v>12</v>
      </c>
      <c r="D125" s="491" t="s">
        <v>9</v>
      </c>
      <c r="E125" s="552" t="s">
        <v>214</v>
      </c>
      <c r="F125" s="474" t="s">
        <v>8823</v>
      </c>
    </row>
    <row r="126" spans="1:6" ht="12.75" thickTop="1" x14ac:dyDescent="0.2">
      <c r="A126" s="119" t="s">
        <v>54</v>
      </c>
      <c r="C126" s="370">
        <f>C125+B125-1</f>
        <v>2030</v>
      </c>
    </row>
    <row r="127" spans="1:6" x14ac:dyDescent="0.2">
      <c r="F127" s="64"/>
    </row>
    <row r="128" spans="1:6" x14ac:dyDescent="0.2">
      <c r="F128" s="64"/>
    </row>
    <row r="129" spans="6:6" x14ac:dyDescent="0.2">
      <c r="F129" s="64"/>
    </row>
    <row r="130" spans="6:6" x14ac:dyDescent="0.2">
      <c r="F130" s="64"/>
    </row>
    <row r="131" spans="6:6" x14ac:dyDescent="0.2">
      <c r="F131" s="64"/>
    </row>
    <row r="132" spans="6:6" x14ac:dyDescent="0.2">
      <c r="F132" s="64"/>
    </row>
    <row r="133" spans="6:6" x14ac:dyDescent="0.2">
      <c r="F133" s="64"/>
    </row>
    <row r="134" spans="6:6" x14ac:dyDescent="0.2">
      <c r="F134" s="64"/>
    </row>
    <row r="135" spans="6:6" x14ac:dyDescent="0.2">
      <c r="F135" s="64"/>
    </row>
    <row r="136" spans="6:6" x14ac:dyDescent="0.2">
      <c r="F136" s="64"/>
    </row>
    <row r="137" spans="6:6" x14ac:dyDescent="0.2">
      <c r="F137" s="64"/>
    </row>
    <row r="138" spans="6:6" x14ac:dyDescent="0.2">
      <c r="F138" s="64"/>
    </row>
    <row r="139" spans="6:6" x14ac:dyDescent="0.2">
      <c r="F139" s="64"/>
    </row>
    <row r="140" spans="6:6" x14ac:dyDescent="0.2">
      <c r="F140" s="64"/>
    </row>
    <row r="141" spans="6:6" x14ac:dyDescent="0.2">
      <c r="F141" s="64"/>
    </row>
    <row r="142" spans="6:6" x14ac:dyDescent="0.2">
      <c r="F142" s="64"/>
    </row>
    <row r="143" spans="6:6" x14ac:dyDescent="0.2">
      <c r="F143" s="64"/>
    </row>
    <row r="144" spans="6:6" x14ac:dyDescent="0.2">
      <c r="F144" s="64"/>
    </row>
    <row r="145" spans="6:6" x14ac:dyDescent="0.2">
      <c r="F145" s="64"/>
    </row>
    <row r="146" spans="6:6" x14ac:dyDescent="0.2">
      <c r="F146" s="64"/>
    </row>
    <row r="147" spans="6:6" x14ac:dyDescent="0.2">
      <c r="F147" s="64"/>
    </row>
    <row r="148" spans="6:6" x14ac:dyDescent="0.2">
      <c r="F148" s="64"/>
    </row>
    <row r="149" spans="6:6" x14ac:dyDescent="0.2">
      <c r="F149" s="64"/>
    </row>
    <row r="150" spans="6:6" x14ac:dyDescent="0.2">
      <c r="F150" s="64"/>
    </row>
    <row r="151" spans="6:6" x14ac:dyDescent="0.2">
      <c r="F151" s="64"/>
    </row>
    <row r="152" spans="6:6" x14ac:dyDescent="0.2">
      <c r="F152" s="64"/>
    </row>
    <row r="153" spans="6:6" x14ac:dyDescent="0.2">
      <c r="F153" s="64"/>
    </row>
    <row r="154" spans="6:6" x14ac:dyDescent="0.2">
      <c r="F154" s="64"/>
    </row>
    <row r="155" spans="6:6" x14ac:dyDescent="0.2">
      <c r="F155" s="64"/>
    </row>
    <row r="156" spans="6:6" x14ac:dyDescent="0.2">
      <c r="F156" s="64"/>
    </row>
    <row r="157" spans="6:6" x14ac:dyDescent="0.2">
      <c r="F157" s="64"/>
    </row>
    <row r="158" spans="6:6" x14ac:dyDescent="0.2">
      <c r="F158" s="64"/>
    </row>
    <row r="159" spans="6:6" x14ac:dyDescent="0.2">
      <c r="F159" s="64"/>
    </row>
  </sheetData>
  <mergeCells count="4">
    <mergeCell ref="A3:B3"/>
    <mergeCell ref="C3:F3"/>
    <mergeCell ref="A4:B4"/>
    <mergeCell ref="C4:F5"/>
  </mergeCells>
  <conditionalFormatting sqref="A3:F3">
    <cfRule type="containsText" dxfId="60"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FC2F45B-0B79-4C3E-932D-1EB1D7584880}">
            <xm:f>NOT(ISERROR(SEARCH($C$3,A3)))</xm:f>
            <xm:f>$C$3</xm:f>
            <x14:dxf>
              <font>
                <color rgb="FFFFFF00"/>
              </font>
            </x14:dxf>
          </x14:cfRule>
          <xm:sqref>A3:F3</xm:sqref>
        </x14:conditionalFormatting>
      </x14:conditionalFormatting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F121"/>
  <sheetViews>
    <sheetView topLeftCell="A86" zoomScaleNormal="100" zoomScaleSheetLayoutView="80" workbookViewId="0">
      <selection activeCell="E116" sqref="E116"/>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71" si="0">+A7+1</f>
        <v>2</v>
      </c>
      <c r="B8" s="30">
        <f t="shared" ref="B8:B71" si="1">C7+B7</f>
        <v>3</v>
      </c>
      <c r="C8" s="30">
        <v>3</v>
      </c>
      <c r="D8" s="31" t="s">
        <v>12</v>
      </c>
      <c r="E8" s="102" t="s">
        <v>13</v>
      </c>
      <c r="F8" s="43">
        <v>220</v>
      </c>
    </row>
    <row r="9" spans="1:6" s="64" customFormat="1" x14ac:dyDescent="0.2">
      <c r="A9" s="30">
        <f t="shared" si="0"/>
        <v>3</v>
      </c>
      <c r="B9" s="30">
        <f t="shared" si="1"/>
        <v>6</v>
      </c>
      <c r="C9" s="30">
        <v>2</v>
      </c>
      <c r="D9" s="31" t="s">
        <v>9</v>
      </c>
      <c r="E9" s="102" t="s">
        <v>14</v>
      </c>
      <c r="F9" s="89" t="s">
        <v>8004</v>
      </c>
    </row>
    <row r="10" spans="1:6" s="64" customFormat="1" x14ac:dyDescent="0.2">
      <c r="A10" s="30">
        <f t="shared" si="0"/>
        <v>4</v>
      </c>
      <c r="B10" s="30">
        <f t="shared" si="1"/>
        <v>8</v>
      </c>
      <c r="C10" s="30">
        <v>1</v>
      </c>
      <c r="D10" s="31" t="s">
        <v>9</v>
      </c>
      <c r="E10" s="102" t="s">
        <v>16</v>
      </c>
      <c r="F10" s="89" t="s">
        <v>220</v>
      </c>
    </row>
    <row r="11" spans="1:6" s="64" customFormat="1" x14ac:dyDescent="0.2">
      <c r="A11" s="30">
        <f t="shared" si="0"/>
        <v>5</v>
      </c>
      <c r="B11" s="30">
        <f t="shared" si="1"/>
        <v>9</v>
      </c>
      <c r="C11" s="30">
        <v>2</v>
      </c>
      <c r="D11" s="31" t="s">
        <v>12</v>
      </c>
      <c r="E11" s="102" t="s">
        <v>17</v>
      </c>
      <c r="F11" s="89" t="s">
        <v>480</v>
      </c>
    </row>
    <row r="12" spans="1:6" s="64" customFormat="1" x14ac:dyDescent="0.2">
      <c r="A12" s="30">
        <f t="shared" si="0"/>
        <v>6</v>
      </c>
      <c r="B12" s="30">
        <f t="shared" si="1"/>
        <v>11</v>
      </c>
      <c r="C12" s="30">
        <v>1</v>
      </c>
      <c r="D12" s="31" t="s">
        <v>9</v>
      </c>
      <c r="E12" s="102" t="s">
        <v>1810</v>
      </c>
      <c r="F12" s="43" t="s">
        <v>20</v>
      </c>
    </row>
    <row r="13" spans="1:6" s="64" customFormat="1" x14ac:dyDescent="0.2">
      <c r="A13" s="30">
        <f t="shared" si="0"/>
        <v>7</v>
      </c>
      <c r="B13" s="30">
        <f t="shared" si="1"/>
        <v>12</v>
      </c>
      <c r="C13" s="30">
        <v>1</v>
      </c>
      <c r="D13" s="31" t="s">
        <v>9</v>
      </c>
      <c r="E13" s="102" t="s">
        <v>3330</v>
      </c>
      <c r="F13" s="43" t="s">
        <v>22</v>
      </c>
    </row>
    <row r="14" spans="1:6" s="64" customFormat="1" x14ac:dyDescent="0.2">
      <c r="A14" s="30">
        <f t="shared" si="0"/>
        <v>8</v>
      </c>
      <c r="B14" s="30">
        <f t="shared" si="1"/>
        <v>13</v>
      </c>
      <c r="C14" s="30">
        <v>3</v>
      </c>
      <c r="D14" s="31" t="s">
        <v>12</v>
      </c>
      <c r="E14" s="102" t="s">
        <v>23</v>
      </c>
      <c r="F14" s="43"/>
    </row>
    <row r="15" spans="1:6" s="64" customFormat="1" x14ac:dyDescent="0.2">
      <c r="A15" s="430">
        <f t="shared" si="0"/>
        <v>9</v>
      </c>
      <c r="B15" s="430">
        <f t="shared" si="1"/>
        <v>16</v>
      </c>
      <c r="C15" s="431">
        <v>17</v>
      </c>
      <c r="D15" s="434" t="s">
        <v>12</v>
      </c>
      <c r="E15" s="564" t="s">
        <v>8825</v>
      </c>
      <c r="F15" s="462"/>
    </row>
    <row r="16" spans="1:6" s="64" customFormat="1" ht="24" x14ac:dyDescent="0.2">
      <c r="A16" s="430">
        <f t="shared" si="0"/>
        <v>10</v>
      </c>
      <c r="B16" s="430">
        <f t="shared" si="1"/>
        <v>33</v>
      </c>
      <c r="C16" s="431">
        <v>17</v>
      </c>
      <c r="D16" s="434" t="s">
        <v>12</v>
      </c>
      <c r="E16" s="564" t="s">
        <v>8826</v>
      </c>
      <c r="F16" s="462"/>
    </row>
    <row r="17" spans="1:6" s="64" customFormat="1" x14ac:dyDescent="0.2">
      <c r="A17" s="430">
        <f t="shared" si="0"/>
        <v>11</v>
      </c>
      <c r="B17" s="430">
        <f t="shared" si="1"/>
        <v>50</v>
      </c>
      <c r="C17" s="431">
        <v>17</v>
      </c>
      <c r="D17" s="434" t="s">
        <v>12</v>
      </c>
      <c r="E17" s="564" t="s">
        <v>8827</v>
      </c>
      <c r="F17" s="462"/>
    </row>
    <row r="18" spans="1:6" s="64" customFormat="1" x14ac:dyDescent="0.2">
      <c r="A18" s="430">
        <f t="shared" si="0"/>
        <v>12</v>
      </c>
      <c r="B18" s="430">
        <f t="shared" si="1"/>
        <v>67</v>
      </c>
      <c r="C18" s="431">
        <v>17</v>
      </c>
      <c r="D18" s="434" t="s">
        <v>12</v>
      </c>
      <c r="E18" s="564" t="s">
        <v>8828</v>
      </c>
      <c r="F18" s="462"/>
    </row>
    <row r="19" spans="1:6" s="64" customFormat="1" x14ac:dyDescent="0.2">
      <c r="A19" s="430">
        <f t="shared" si="0"/>
        <v>13</v>
      </c>
      <c r="B19" s="430">
        <f t="shared" si="1"/>
        <v>84</v>
      </c>
      <c r="C19" s="431">
        <v>17</v>
      </c>
      <c r="D19" s="434" t="s">
        <v>12</v>
      </c>
      <c r="E19" s="564" t="s">
        <v>8829</v>
      </c>
      <c r="F19" s="462"/>
    </row>
    <row r="20" spans="1:6" s="64" customFormat="1" ht="24" x14ac:dyDescent="0.2">
      <c r="A20" s="430">
        <f t="shared" si="0"/>
        <v>14</v>
      </c>
      <c r="B20" s="430">
        <f t="shared" si="1"/>
        <v>101</v>
      </c>
      <c r="C20" s="431">
        <v>17</v>
      </c>
      <c r="D20" s="434" t="s">
        <v>12</v>
      </c>
      <c r="E20" s="564" t="s">
        <v>8830</v>
      </c>
      <c r="F20" s="462"/>
    </row>
    <row r="21" spans="1:6" s="64" customFormat="1" x14ac:dyDescent="0.2">
      <c r="A21" s="430">
        <f t="shared" si="0"/>
        <v>15</v>
      </c>
      <c r="B21" s="430">
        <f t="shared" si="1"/>
        <v>118</v>
      </c>
      <c r="C21" s="431">
        <v>17</v>
      </c>
      <c r="D21" s="434" t="s">
        <v>12</v>
      </c>
      <c r="E21" s="564" t="s">
        <v>8831</v>
      </c>
      <c r="F21" s="462"/>
    </row>
    <row r="22" spans="1:6" s="64" customFormat="1" x14ac:dyDescent="0.2">
      <c r="A22" s="430">
        <f t="shared" si="0"/>
        <v>16</v>
      </c>
      <c r="B22" s="430">
        <f t="shared" si="1"/>
        <v>135</v>
      </c>
      <c r="C22" s="431">
        <v>17</v>
      </c>
      <c r="D22" s="434" t="s">
        <v>12</v>
      </c>
      <c r="E22" s="564" t="s">
        <v>8832</v>
      </c>
      <c r="F22" s="462"/>
    </row>
    <row r="23" spans="1:6" s="64" customFormat="1" x14ac:dyDescent="0.2">
      <c r="A23" s="430">
        <f t="shared" si="0"/>
        <v>17</v>
      </c>
      <c r="B23" s="430">
        <f t="shared" si="1"/>
        <v>152</v>
      </c>
      <c r="C23" s="431">
        <v>17</v>
      </c>
      <c r="D23" s="434" t="s">
        <v>12</v>
      </c>
      <c r="E23" s="564" t="s">
        <v>8833</v>
      </c>
      <c r="F23" s="462"/>
    </row>
    <row r="24" spans="1:6" s="64" customFormat="1" ht="24" x14ac:dyDescent="0.2">
      <c r="A24" s="430">
        <f t="shared" si="0"/>
        <v>18</v>
      </c>
      <c r="B24" s="430">
        <f t="shared" si="1"/>
        <v>169</v>
      </c>
      <c r="C24" s="431">
        <v>17</v>
      </c>
      <c r="D24" s="434" t="s">
        <v>12</v>
      </c>
      <c r="E24" s="564" t="s">
        <v>8834</v>
      </c>
      <c r="F24" s="462"/>
    </row>
    <row r="25" spans="1:6" s="64" customFormat="1" x14ac:dyDescent="0.2">
      <c r="A25" s="430">
        <f t="shared" si="0"/>
        <v>19</v>
      </c>
      <c r="B25" s="430">
        <f t="shared" si="1"/>
        <v>186</v>
      </c>
      <c r="C25" s="431">
        <v>17</v>
      </c>
      <c r="D25" s="434" t="s">
        <v>12</v>
      </c>
      <c r="E25" s="564" t="s">
        <v>8835</v>
      </c>
      <c r="F25" s="462"/>
    </row>
    <row r="26" spans="1:6" s="64" customFormat="1" x14ac:dyDescent="0.2">
      <c r="A26" s="430">
        <f t="shared" si="0"/>
        <v>20</v>
      </c>
      <c r="B26" s="430">
        <f t="shared" si="1"/>
        <v>203</v>
      </c>
      <c r="C26" s="431">
        <v>17</v>
      </c>
      <c r="D26" s="434" t="s">
        <v>12</v>
      </c>
      <c r="E26" s="564" t="s">
        <v>8836</v>
      </c>
      <c r="F26" s="462"/>
    </row>
    <row r="27" spans="1:6" s="64" customFormat="1" x14ac:dyDescent="0.2">
      <c r="A27" s="430">
        <f t="shared" si="0"/>
        <v>21</v>
      </c>
      <c r="B27" s="430">
        <f t="shared" si="1"/>
        <v>220</v>
      </c>
      <c r="C27" s="431">
        <v>17</v>
      </c>
      <c r="D27" s="434" t="s">
        <v>12</v>
      </c>
      <c r="E27" s="564" t="s">
        <v>8837</v>
      </c>
      <c r="F27" s="462"/>
    </row>
    <row r="28" spans="1:6" s="64" customFormat="1" ht="24" x14ac:dyDescent="0.2">
      <c r="A28" s="430">
        <f t="shared" si="0"/>
        <v>22</v>
      </c>
      <c r="B28" s="430">
        <f t="shared" si="1"/>
        <v>237</v>
      </c>
      <c r="C28" s="431">
        <v>17</v>
      </c>
      <c r="D28" s="434" t="s">
        <v>12</v>
      </c>
      <c r="E28" s="564" t="s">
        <v>8838</v>
      </c>
      <c r="F28" s="462"/>
    </row>
    <row r="29" spans="1:6" s="64" customFormat="1" x14ac:dyDescent="0.2">
      <c r="A29" s="430">
        <f t="shared" si="0"/>
        <v>23</v>
      </c>
      <c r="B29" s="430">
        <f t="shared" si="1"/>
        <v>254</v>
      </c>
      <c r="C29" s="431">
        <v>17</v>
      </c>
      <c r="D29" s="434" t="s">
        <v>12</v>
      </c>
      <c r="E29" s="564" t="s">
        <v>8839</v>
      </c>
      <c r="F29" s="462"/>
    </row>
    <row r="30" spans="1:6" s="64" customFormat="1" x14ac:dyDescent="0.2">
      <c r="A30" s="430">
        <f t="shared" si="0"/>
        <v>24</v>
      </c>
      <c r="B30" s="430">
        <f t="shared" si="1"/>
        <v>271</v>
      </c>
      <c r="C30" s="431">
        <v>17</v>
      </c>
      <c r="D30" s="434" t="s">
        <v>12</v>
      </c>
      <c r="E30" s="564" t="s">
        <v>8840</v>
      </c>
      <c r="F30" s="462"/>
    </row>
    <row r="31" spans="1:6" s="64" customFormat="1" x14ac:dyDescent="0.2">
      <c r="A31" s="430">
        <f t="shared" si="0"/>
        <v>25</v>
      </c>
      <c r="B31" s="430">
        <f t="shared" si="1"/>
        <v>288</v>
      </c>
      <c r="C31" s="431">
        <v>17</v>
      </c>
      <c r="D31" s="434" t="s">
        <v>12</v>
      </c>
      <c r="E31" s="564" t="s">
        <v>8841</v>
      </c>
      <c r="F31" s="462"/>
    </row>
    <row r="32" spans="1:6" s="64" customFormat="1" ht="24" x14ac:dyDescent="0.2">
      <c r="A32" s="430">
        <f t="shared" si="0"/>
        <v>26</v>
      </c>
      <c r="B32" s="430">
        <f t="shared" si="1"/>
        <v>305</v>
      </c>
      <c r="C32" s="431">
        <v>17</v>
      </c>
      <c r="D32" s="434" t="s">
        <v>12</v>
      </c>
      <c r="E32" s="564" t="s">
        <v>8842</v>
      </c>
      <c r="F32" s="462"/>
    </row>
    <row r="33" spans="1:6" s="64" customFormat="1" x14ac:dyDescent="0.2">
      <c r="A33" s="430">
        <f t="shared" si="0"/>
        <v>27</v>
      </c>
      <c r="B33" s="430">
        <f t="shared" si="1"/>
        <v>322</v>
      </c>
      <c r="C33" s="431">
        <v>17</v>
      </c>
      <c r="D33" s="434" t="s">
        <v>12</v>
      </c>
      <c r="E33" s="564" t="s">
        <v>8843</v>
      </c>
      <c r="F33" s="462"/>
    </row>
    <row r="34" spans="1:6" s="64" customFormat="1" x14ac:dyDescent="0.2">
      <c r="A34" s="430">
        <f t="shared" si="0"/>
        <v>28</v>
      </c>
      <c r="B34" s="430">
        <f t="shared" si="1"/>
        <v>339</v>
      </c>
      <c r="C34" s="431">
        <v>17</v>
      </c>
      <c r="D34" s="434" t="s">
        <v>12</v>
      </c>
      <c r="E34" s="564" t="s">
        <v>8844</v>
      </c>
      <c r="F34" s="462"/>
    </row>
    <row r="35" spans="1:6" s="64" customFormat="1" x14ac:dyDescent="0.2">
      <c r="A35" s="430">
        <f t="shared" si="0"/>
        <v>29</v>
      </c>
      <c r="B35" s="430">
        <f t="shared" si="1"/>
        <v>356</v>
      </c>
      <c r="C35" s="431">
        <v>17</v>
      </c>
      <c r="D35" s="434" t="s">
        <v>12</v>
      </c>
      <c r="E35" s="564" t="s">
        <v>8845</v>
      </c>
      <c r="F35" s="462"/>
    </row>
    <row r="36" spans="1:6" s="64" customFormat="1" ht="24" x14ac:dyDescent="0.2">
      <c r="A36" s="430">
        <f t="shared" si="0"/>
        <v>30</v>
      </c>
      <c r="B36" s="430">
        <f t="shared" si="1"/>
        <v>373</v>
      </c>
      <c r="C36" s="431">
        <v>17</v>
      </c>
      <c r="D36" s="434" t="s">
        <v>12</v>
      </c>
      <c r="E36" s="564" t="s">
        <v>8846</v>
      </c>
      <c r="F36" s="462"/>
    </row>
    <row r="37" spans="1:6" s="64" customFormat="1" x14ac:dyDescent="0.2">
      <c r="A37" s="430">
        <f t="shared" si="0"/>
        <v>31</v>
      </c>
      <c r="B37" s="430">
        <f t="shared" si="1"/>
        <v>390</v>
      </c>
      <c r="C37" s="431">
        <v>17</v>
      </c>
      <c r="D37" s="434" t="s">
        <v>12</v>
      </c>
      <c r="E37" s="564" t="s">
        <v>8847</v>
      </c>
      <c r="F37" s="462"/>
    </row>
    <row r="38" spans="1:6" s="64" customFormat="1" x14ac:dyDescent="0.2">
      <c r="A38" s="430">
        <f t="shared" si="0"/>
        <v>32</v>
      </c>
      <c r="B38" s="430">
        <f t="shared" si="1"/>
        <v>407</v>
      </c>
      <c r="C38" s="431">
        <v>17</v>
      </c>
      <c r="D38" s="434" t="s">
        <v>12</v>
      </c>
      <c r="E38" s="564" t="s">
        <v>8848</v>
      </c>
      <c r="F38" s="462"/>
    </row>
    <row r="39" spans="1:6" s="64" customFormat="1" x14ac:dyDescent="0.2">
      <c r="A39" s="430">
        <f t="shared" si="0"/>
        <v>33</v>
      </c>
      <c r="B39" s="430">
        <f t="shared" si="1"/>
        <v>424</v>
      </c>
      <c r="C39" s="431">
        <v>17</v>
      </c>
      <c r="D39" s="434" t="s">
        <v>12</v>
      </c>
      <c r="E39" s="564" t="s">
        <v>8849</v>
      </c>
      <c r="F39" s="462"/>
    </row>
    <row r="40" spans="1:6" s="64" customFormat="1" ht="24" x14ac:dyDescent="0.2">
      <c r="A40" s="430">
        <f t="shared" si="0"/>
        <v>34</v>
      </c>
      <c r="B40" s="430">
        <f t="shared" si="1"/>
        <v>441</v>
      </c>
      <c r="C40" s="431">
        <v>17</v>
      </c>
      <c r="D40" s="434" t="s">
        <v>12</v>
      </c>
      <c r="E40" s="564" t="s">
        <v>8850</v>
      </c>
      <c r="F40" s="462"/>
    </row>
    <row r="41" spans="1:6" s="64" customFormat="1" x14ac:dyDescent="0.2">
      <c r="A41" s="430">
        <f t="shared" si="0"/>
        <v>35</v>
      </c>
      <c r="B41" s="430">
        <f t="shared" si="1"/>
        <v>458</v>
      </c>
      <c r="C41" s="431">
        <v>17</v>
      </c>
      <c r="D41" s="434" t="s">
        <v>12</v>
      </c>
      <c r="E41" s="564" t="s">
        <v>8851</v>
      </c>
      <c r="F41" s="462"/>
    </row>
    <row r="42" spans="1:6" s="64" customFormat="1" x14ac:dyDescent="0.2">
      <c r="A42" s="430">
        <f t="shared" si="0"/>
        <v>36</v>
      </c>
      <c r="B42" s="430">
        <f t="shared" si="1"/>
        <v>475</v>
      </c>
      <c r="C42" s="431">
        <v>17</v>
      </c>
      <c r="D42" s="434" t="s">
        <v>12</v>
      </c>
      <c r="E42" s="564" t="s">
        <v>8852</v>
      </c>
      <c r="F42" s="462"/>
    </row>
    <row r="43" spans="1:6" s="64" customFormat="1" x14ac:dyDescent="0.2">
      <c r="A43" s="430">
        <f t="shared" si="0"/>
        <v>37</v>
      </c>
      <c r="B43" s="430">
        <f t="shared" si="1"/>
        <v>492</v>
      </c>
      <c r="C43" s="431">
        <v>17</v>
      </c>
      <c r="D43" s="434" t="s">
        <v>12</v>
      </c>
      <c r="E43" s="564" t="s">
        <v>8853</v>
      </c>
      <c r="F43" s="462"/>
    </row>
    <row r="44" spans="1:6" s="64" customFormat="1" ht="24" x14ac:dyDescent="0.2">
      <c r="A44" s="430">
        <f t="shared" si="0"/>
        <v>38</v>
      </c>
      <c r="B44" s="430">
        <f t="shared" si="1"/>
        <v>509</v>
      </c>
      <c r="C44" s="431">
        <v>17</v>
      </c>
      <c r="D44" s="434" t="s">
        <v>12</v>
      </c>
      <c r="E44" s="564" t="s">
        <v>8854</v>
      </c>
      <c r="F44" s="462"/>
    </row>
    <row r="45" spans="1:6" s="64" customFormat="1" x14ac:dyDescent="0.2">
      <c r="A45" s="430">
        <f t="shared" si="0"/>
        <v>39</v>
      </c>
      <c r="B45" s="430">
        <f t="shared" si="1"/>
        <v>526</v>
      </c>
      <c r="C45" s="431">
        <v>17</v>
      </c>
      <c r="D45" s="434" t="s">
        <v>12</v>
      </c>
      <c r="E45" s="564" t="s">
        <v>8855</v>
      </c>
      <c r="F45" s="462"/>
    </row>
    <row r="46" spans="1:6" s="64" customFormat="1" x14ac:dyDescent="0.2">
      <c r="A46" s="430">
        <f t="shared" si="0"/>
        <v>40</v>
      </c>
      <c r="B46" s="430">
        <f t="shared" si="1"/>
        <v>543</v>
      </c>
      <c r="C46" s="431">
        <v>17</v>
      </c>
      <c r="D46" s="434" t="s">
        <v>12</v>
      </c>
      <c r="E46" s="564" t="s">
        <v>8856</v>
      </c>
      <c r="F46" s="462"/>
    </row>
    <row r="47" spans="1:6" s="64" customFormat="1" x14ac:dyDescent="0.2">
      <c r="A47" s="430">
        <f t="shared" si="0"/>
        <v>41</v>
      </c>
      <c r="B47" s="430">
        <f t="shared" si="1"/>
        <v>560</v>
      </c>
      <c r="C47" s="431">
        <v>17</v>
      </c>
      <c r="D47" s="434" t="s">
        <v>12</v>
      </c>
      <c r="E47" s="564" t="s">
        <v>11061</v>
      </c>
      <c r="F47" s="462"/>
    </row>
    <row r="48" spans="1:6" s="64" customFormat="1" ht="24" x14ac:dyDescent="0.2">
      <c r="A48" s="430">
        <f t="shared" si="0"/>
        <v>42</v>
      </c>
      <c r="B48" s="430">
        <f t="shared" si="1"/>
        <v>577</v>
      </c>
      <c r="C48" s="431">
        <v>17</v>
      </c>
      <c r="D48" s="434" t="s">
        <v>12</v>
      </c>
      <c r="E48" s="564" t="s">
        <v>11062</v>
      </c>
      <c r="F48" s="462"/>
    </row>
    <row r="49" spans="1:6" s="64" customFormat="1" x14ac:dyDescent="0.2">
      <c r="A49" s="430">
        <f t="shared" si="0"/>
        <v>43</v>
      </c>
      <c r="B49" s="430">
        <f t="shared" si="1"/>
        <v>594</v>
      </c>
      <c r="C49" s="431">
        <v>17</v>
      </c>
      <c r="D49" s="434" t="s">
        <v>12</v>
      </c>
      <c r="E49" s="564" t="s">
        <v>11063</v>
      </c>
      <c r="F49" s="462"/>
    </row>
    <row r="50" spans="1:6" s="64" customFormat="1" x14ac:dyDescent="0.2">
      <c r="A50" s="430">
        <f t="shared" si="0"/>
        <v>44</v>
      </c>
      <c r="B50" s="430">
        <f t="shared" si="1"/>
        <v>611</v>
      </c>
      <c r="C50" s="431">
        <v>17</v>
      </c>
      <c r="D50" s="434" t="s">
        <v>12</v>
      </c>
      <c r="E50" s="564" t="s">
        <v>11064</v>
      </c>
      <c r="F50" s="462"/>
    </row>
    <row r="51" spans="1:6" s="64" customFormat="1" x14ac:dyDescent="0.2">
      <c r="A51" s="37">
        <f t="shared" si="0"/>
        <v>45</v>
      </c>
      <c r="B51" s="37">
        <f t="shared" si="1"/>
        <v>628</v>
      </c>
      <c r="C51" s="431">
        <v>17</v>
      </c>
      <c r="D51" s="434" t="s">
        <v>12</v>
      </c>
      <c r="E51" s="718" t="s">
        <v>14865</v>
      </c>
      <c r="F51" s="462"/>
    </row>
    <row r="52" spans="1:6" s="64" customFormat="1" ht="24" x14ac:dyDescent="0.2">
      <c r="A52" s="37">
        <f t="shared" si="0"/>
        <v>46</v>
      </c>
      <c r="B52" s="37">
        <f t="shared" si="1"/>
        <v>645</v>
      </c>
      <c r="C52" s="431">
        <v>17</v>
      </c>
      <c r="D52" s="434" t="s">
        <v>12</v>
      </c>
      <c r="E52" s="718" t="s">
        <v>14866</v>
      </c>
      <c r="F52" s="462"/>
    </row>
    <row r="53" spans="1:6" s="64" customFormat="1" x14ac:dyDescent="0.2">
      <c r="A53" s="37">
        <f t="shared" si="0"/>
        <v>47</v>
      </c>
      <c r="B53" s="37">
        <f t="shared" si="1"/>
        <v>662</v>
      </c>
      <c r="C53" s="431">
        <v>17</v>
      </c>
      <c r="D53" s="434" t="s">
        <v>12</v>
      </c>
      <c r="E53" s="718" t="s">
        <v>14867</v>
      </c>
      <c r="F53" s="462"/>
    </row>
    <row r="54" spans="1:6" s="64" customFormat="1" x14ac:dyDescent="0.2">
      <c r="A54" s="37">
        <f t="shared" si="0"/>
        <v>48</v>
      </c>
      <c r="B54" s="37">
        <f t="shared" si="1"/>
        <v>679</v>
      </c>
      <c r="C54" s="431">
        <v>17</v>
      </c>
      <c r="D54" s="434" t="s">
        <v>12</v>
      </c>
      <c r="E54" s="718" t="s">
        <v>14868</v>
      </c>
      <c r="F54" s="462"/>
    </row>
    <row r="55" spans="1:6" s="64" customFormat="1" x14ac:dyDescent="0.2">
      <c r="A55" s="37">
        <f t="shared" si="0"/>
        <v>49</v>
      </c>
      <c r="B55" s="37">
        <f t="shared" si="1"/>
        <v>696</v>
      </c>
      <c r="C55" s="431">
        <v>17</v>
      </c>
      <c r="D55" s="434" t="s">
        <v>12</v>
      </c>
      <c r="E55" s="718" t="s">
        <v>14869</v>
      </c>
      <c r="F55" s="462"/>
    </row>
    <row r="56" spans="1:6" s="64" customFormat="1" ht="24" x14ac:dyDescent="0.2">
      <c r="A56" s="37">
        <f t="shared" si="0"/>
        <v>50</v>
      </c>
      <c r="B56" s="37">
        <f t="shared" si="1"/>
        <v>713</v>
      </c>
      <c r="C56" s="431">
        <v>17</v>
      </c>
      <c r="D56" s="434" t="s">
        <v>12</v>
      </c>
      <c r="E56" s="718" t="s">
        <v>14870</v>
      </c>
      <c r="F56" s="462"/>
    </row>
    <row r="57" spans="1:6" s="64" customFormat="1" x14ac:dyDescent="0.2">
      <c r="A57" s="37">
        <f t="shared" si="0"/>
        <v>51</v>
      </c>
      <c r="B57" s="37">
        <f t="shared" si="1"/>
        <v>730</v>
      </c>
      <c r="C57" s="431">
        <v>17</v>
      </c>
      <c r="D57" s="434" t="s">
        <v>12</v>
      </c>
      <c r="E57" s="718" t="s">
        <v>14871</v>
      </c>
      <c r="F57" s="462"/>
    </row>
    <row r="58" spans="1:6" s="64" customFormat="1" x14ac:dyDescent="0.2">
      <c r="A58" s="37">
        <f t="shared" si="0"/>
        <v>52</v>
      </c>
      <c r="B58" s="37">
        <f t="shared" si="1"/>
        <v>747</v>
      </c>
      <c r="C58" s="431">
        <v>17</v>
      </c>
      <c r="D58" s="434" t="s">
        <v>12</v>
      </c>
      <c r="E58" s="718" t="s">
        <v>14872</v>
      </c>
      <c r="F58" s="462"/>
    </row>
    <row r="59" spans="1:6" s="64" customFormat="1" x14ac:dyDescent="0.2">
      <c r="A59" s="363">
        <f t="shared" si="0"/>
        <v>53</v>
      </c>
      <c r="B59" s="363">
        <f t="shared" si="1"/>
        <v>764</v>
      </c>
      <c r="C59" s="364">
        <v>17</v>
      </c>
      <c r="D59" s="365" t="s">
        <v>12</v>
      </c>
      <c r="E59" s="429" t="s">
        <v>15043</v>
      </c>
      <c r="F59" s="400"/>
    </row>
    <row r="60" spans="1:6" s="64" customFormat="1" ht="24" x14ac:dyDescent="0.2">
      <c r="A60" s="363">
        <f t="shared" si="0"/>
        <v>54</v>
      </c>
      <c r="B60" s="363">
        <f t="shared" si="1"/>
        <v>781</v>
      </c>
      <c r="C60" s="364">
        <v>17</v>
      </c>
      <c r="D60" s="365" t="s">
        <v>12</v>
      </c>
      <c r="E60" s="429" t="s">
        <v>13410</v>
      </c>
      <c r="F60" s="400"/>
    </row>
    <row r="61" spans="1:6" s="64" customFormat="1" x14ac:dyDescent="0.2">
      <c r="A61" s="363">
        <f t="shared" si="0"/>
        <v>55</v>
      </c>
      <c r="B61" s="363">
        <f t="shared" si="1"/>
        <v>798</v>
      </c>
      <c r="C61" s="364">
        <v>17</v>
      </c>
      <c r="D61" s="365" t="s">
        <v>12</v>
      </c>
      <c r="E61" s="429" t="s">
        <v>13411</v>
      </c>
      <c r="F61" s="400"/>
    </row>
    <row r="62" spans="1:6" s="64" customFormat="1" x14ac:dyDescent="0.2">
      <c r="A62" s="363">
        <f t="shared" si="0"/>
        <v>56</v>
      </c>
      <c r="B62" s="363">
        <f t="shared" si="1"/>
        <v>815</v>
      </c>
      <c r="C62" s="364">
        <v>17</v>
      </c>
      <c r="D62" s="365" t="s">
        <v>12</v>
      </c>
      <c r="E62" s="429" t="s">
        <v>13412</v>
      </c>
      <c r="F62" s="400"/>
    </row>
    <row r="63" spans="1:6" s="64" customFormat="1" x14ac:dyDescent="0.2">
      <c r="A63" s="363">
        <f t="shared" si="0"/>
        <v>57</v>
      </c>
      <c r="B63" s="363">
        <f t="shared" si="1"/>
        <v>832</v>
      </c>
      <c r="C63" s="431">
        <v>17</v>
      </c>
      <c r="D63" s="434" t="s">
        <v>12</v>
      </c>
      <c r="E63" s="564" t="s">
        <v>8857</v>
      </c>
      <c r="F63" s="462"/>
    </row>
    <row r="64" spans="1:6" s="64" customFormat="1" ht="24" x14ac:dyDescent="0.2">
      <c r="A64" s="363">
        <f t="shared" si="0"/>
        <v>58</v>
      </c>
      <c r="B64" s="363">
        <f t="shared" si="1"/>
        <v>849</v>
      </c>
      <c r="C64" s="431">
        <v>17</v>
      </c>
      <c r="D64" s="434" t="s">
        <v>12</v>
      </c>
      <c r="E64" s="564" t="s">
        <v>8858</v>
      </c>
      <c r="F64" s="462"/>
    </row>
    <row r="65" spans="1:6" s="64" customFormat="1" x14ac:dyDescent="0.2">
      <c r="A65" s="363">
        <f t="shared" si="0"/>
        <v>59</v>
      </c>
      <c r="B65" s="363">
        <f t="shared" si="1"/>
        <v>866</v>
      </c>
      <c r="C65" s="431">
        <v>17</v>
      </c>
      <c r="D65" s="434" t="s">
        <v>12</v>
      </c>
      <c r="E65" s="564" t="s">
        <v>8859</v>
      </c>
      <c r="F65" s="462"/>
    </row>
    <row r="66" spans="1:6" s="64" customFormat="1" x14ac:dyDescent="0.2">
      <c r="A66" s="363">
        <f t="shared" si="0"/>
        <v>60</v>
      </c>
      <c r="B66" s="363">
        <f t="shared" si="1"/>
        <v>883</v>
      </c>
      <c r="C66" s="431">
        <v>17</v>
      </c>
      <c r="D66" s="434" t="s">
        <v>12</v>
      </c>
      <c r="E66" s="564" t="s">
        <v>8860</v>
      </c>
      <c r="F66" s="462"/>
    </row>
    <row r="67" spans="1:6" s="64" customFormat="1" x14ac:dyDescent="0.2">
      <c r="A67" s="363">
        <f t="shared" si="0"/>
        <v>61</v>
      </c>
      <c r="B67" s="363">
        <f t="shared" si="1"/>
        <v>900</v>
      </c>
      <c r="C67" s="431">
        <v>17</v>
      </c>
      <c r="D67" s="434" t="s">
        <v>12</v>
      </c>
      <c r="E67" s="564" t="s">
        <v>8861</v>
      </c>
      <c r="F67" s="462"/>
    </row>
    <row r="68" spans="1:6" s="64" customFormat="1" ht="24" x14ac:dyDescent="0.2">
      <c r="A68" s="363">
        <f t="shared" si="0"/>
        <v>62</v>
      </c>
      <c r="B68" s="363">
        <f t="shared" si="1"/>
        <v>917</v>
      </c>
      <c r="C68" s="431">
        <v>17</v>
      </c>
      <c r="D68" s="434" t="s">
        <v>12</v>
      </c>
      <c r="E68" s="564" t="s">
        <v>8862</v>
      </c>
      <c r="F68" s="462"/>
    </row>
    <row r="69" spans="1:6" s="64" customFormat="1" x14ac:dyDescent="0.2">
      <c r="A69" s="363">
        <f t="shared" si="0"/>
        <v>63</v>
      </c>
      <c r="B69" s="363">
        <f t="shared" si="1"/>
        <v>934</v>
      </c>
      <c r="C69" s="431">
        <v>17</v>
      </c>
      <c r="D69" s="434" t="s">
        <v>12</v>
      </c>
      <c r="E69" s="564" t="s">
        <v>8863</v>
      </c>
      <c r="F69" s="462"/>
    </row>
    <row r="70" spans="1:6" s="64" customFormat="1" x14ac:dyDescent="0.2">
      <c r="A70" s="363">
        <f t="shared" si="0"/>
        <v>64</v>
      </c>
      <c r="B70" s="363">
        <f t="shared" si="1"/>
        <v>951</v>
      </c>
      <c r="C70" s="431">
        <v>17</v>
      </c>
      <c r="D70" s="434" t="s">
        <v>12</v>
      </c>
      <c r="E70" s="564" t="s">
        <v>8864</v>
      </c>
      <c r="F70" s="462"/>
    </row>
    <row r="71" spans="1:6" s="64" customFormat="1" x14ac:dyDescent="0.2">
      <c r="A71" s="363">
        <f t="shared" si="0"/>
        <v>65</v>
      </c>
      <c r="B71" s="363">
        <f t="shared" si="1"/>
        <v>968</v>
      </c>
      <c r="C71" s="431">
        <v>17</v>
      </c>
      <c r="D71" s="434" t="s">
        <v>12</v>
      </c>
      <c r="E71" s="564" t="s">
        <v>8865</v>
      </c>
      <c r="F71" s="462"/>
    </row>
    <row r="72" spans="1:6" s="64" customFormat="1" ht="24" x14ac:dyDescent="0.2">
      <c r="A72" s="363">
        <f t="shared" ref="A72:A120" si="2">+A71+1</f>
        <v>66</v>
      </c>
      <c r="B72" s="363">
        <f t="shared" ref="B72:B120" si="3">C71+B71</f>
        <v>985</v>
      </c>
      <c r="C72" s="431">
        <v>17</v>
      </c>
      <c r="D72" s="434" t="s">
        <v>12</v>
      </c>
      <c r="E72" s="564" t="s">
        <v>8866</v>
      </c>
      <c r="F72" s="462"/>
    </row>
    <row r="73" spans="1:6" s="64" customFormat="1" x14ac:dyDescent="0.2">
      <c r="A73" s="363">
        <f t="shared" si="2"/>
        <v>67</v>
      </c>
      <c r="B73" s="363">
        <f t="shared" si="3"/>
        <v>1002</v>
      </c>
      <c r="C73" s="431">
        <v>17</v>
      </c>
      <c r="D73" s="434" t="s">
        <v>12</v>
      </c>
      <c r="E73" s="564" t="s">
        <v>8867</v>
      </c>
      <c r="F73" s="462"/>
    </row>
    <row r="74" spans="1:6" s="64" customFormat="1" x14ac:dyDescent="0.2">
      <c r="A74" s="363">
        <f t="shared" si="2"/>
        <v>68</v>
      </c>
      <c r="B74" s="363">
        <f t="shared" si="3"/>
        <v>1019</v>
      </c>
      <c r="C74" s="431">
        <v>17</v>
      </c>
      <c r="D74" s="434" t="s">
        <v>12</v>
      </c>
      <c r="E74" s="564" t="s">
        <v>8868</v>
      </c>
      <c r="F74" s="462"/>
    </row>
    <row r="75" spans="1:6" s="64" customFormat="1" x14ac:dyDescent="0.2">
      <c r="A75" s="363">
        <f t="shared" si="2"/>
        <v>69</v>
      </c>
      <c r="B75" s="363">
        <f t="shared" si="3"/>
        <v>1036</v>
      </c>
      <c r="C75" s="431">
        <v>17</v>
      </c>
      <c r="D75" s="434" t="s">
        <v>12</v>
      </c>
      <c r="E75" s="564" t="s">
        <v>8869</v>
      </c>
      <c r="F75" s="462"/>
    </row>
    <row r="76" spans="1:6" s="64" customFormat="1" ht="24" x14ac:dyDescent="0.2">
      <c r="A76" s="363">
        <f t="shared" si="2"/>
        <v>70</v>
      </c>
      <c r="B76" s="363">
        <f t="shared" si="3"/>
        <v>1053</v>
      </c>
      <c r="C76" s="431">
        <v>17</v>
      </c>
      <c r="D76" s="434" t="s">
        <v>12</v>
      </c>
      <c r="E76" s="564" t="s">
        <v>8870</v>
      </c>
      <c r="F76" s="462"/>
    </row>
    <row r="77" spans="1:6" s="64" customFormat="1" x14ac:dyDescent="0.2">
      <c r="A77" s="363">
        <f t="shared" si="2"/>
        <v>71</v>
      </c>
      <c r="B77" s="363">
        <f t="shared" si="3"/>
        <v>1070</v>
      </c>
      <c r="C77" s="431">
        <v>17</v>
      </c>
      <c r="D77" s="434" t="s">
        <v>12</v>
      </c>
      <c r="E77" s="564" t="s">
        <v>8871</v>
      </c>
      <c r="F77" s="462"/>
    </row>
    <row r="78" spans="1:6" s="64" customFormat="1" x14ac:dyDescent="0.2">
      <c r="A78" s="363">
        <f t="shared" si="2"/>
        <v>72</v>
      </c>
      <c r="B78" s="363">
        <f t="shared" si="3"/>
        <v>1087</v>
      </c>
      <c r="C78" s="431">
        <v>17</v>
      </c>
      <c r="D78" s="434" t="s">
        <v>12</v>
      </c>
      <c r="E78" s="564" t="s">
        <v>8872</v>
      </c>
      <c r="F78" s="462"/>
    </row>
    <row r="79" spans="1:6" s="64" customFormat="1" x14ac:dyDescent="0.2">
      <c r="A79" s="363">
        <f t="shared" si="2"/>
        <v>73</v>
      </c>
      <c r="B79" s="363">
        <f t="shared" si="3"/>
        <v>1104</v>
      </c>
      <c r="C79" s="431">
        <v>17</v>
      </c>
      <c r="D79" s="434" t="s">
        <v>12</v>
      </c>
      <c r="E79" s="564" t="s">
        <v>8873</v>
      </c>
      <c r="F79" s="462"/>
    </row>
    <row r="80" spans="1:6" s="64" customFormat="1" ht="24" x14ac:dyDescent="0.2">
      <c r="A80" s="363">
        <f t="shared" si="2"/>
        <v>74</v>
      </c>
      <c r="B80" s="363">
        <f t="shared" si="3"/>
        <v>1121</v>
      </c>
      <c r="C80" s="431">
        <v>17</v>
      </c>
      <c r="D80" s="434" t="s">
        <v>12</v>
      </c>
      <c r="E80" s="564" t="s">
        <v>8874</v>
      </c>
      <c r="F80" s="462"/>
    </row>
    <row r="81" spans="1:6" s="64" customFormat="1" x14ac:dyDescent="0.2">
      <c r="A81" s="363">
        <f t="shared" si="2"/>
        <v>75</v>
      </c>
      <c r="B81" s="363">
        <f t="shared" si="3"/>
        <v>1138</v>
      </c>
      <c r="C81" s="431">
        <v>17</v>
      </c>
      <c r="D81" s="434" t="s">
        <v>12</v>
      </c>
      <c r="E81" s="564" t="s">
        <v>8875</v>
      </c>
      <c r="F81" s="462"/>
    </row>
    <row r="82" spans="1:6" s="64" customFormat="1" x14ac:dyDescent="0.2">
      <c r="A82" s="363">
        <f t="shared" si="2"/>
        <v>76</v>
      </c>
      <c r="B82" s="363">
        <f t="shared" si="3"/>
        <v>1155</v>
      </c>
      <c r="C82" s="431">
        <v>17</v>
      </c>
      <c r="D82" s="434" t="s">
        <v>12</v>
      </c>
      <c r="E82" s="564" t="s">
        <v>8876</v>
      </c>
      <c r="F82" s="462"/>
    </row>
    <row r="83" spans="1:6" s="64" customFormat="1" x14ac:dyDescent="0.2">
      <c r="A83" s="363">
        <f t="shared" si="2"/>
        <v>77</v>
      </c>
      <c r="B83" s="363">
        <f t="shared" si="3"/>
        <v>1172</v>
      </c>
      <c r="C83" s="431">
        <v>17</v>
      </c>
      <c r="D83" s="434" t="s">
        <v>12</v>
      </c>
      <c r="E83" s="564" t="s">
        <v>8877</v>
      </c>
      <c r="F83" s="462"/>
    </row>
    <row r="84" spans="1:6" s="64" customFormat="1" ht="24" x14ac:dyDescent="0.2">
      <c r="A84" s="363">
        <f t="shared" si="2"/>
        <v>78</v>
      </c>
      <c r="B84" s="363">
        <f t="shared" si="3"/>
        <v>1189</v>
      </c>
      <c r="C84" s="431">
        <v>17</v>
      </c>
      <c r="D84" s="434" t="s">
        <v>12</v>
      </c>
      <c r="E84" s="564" t="s">
        <v>8878</v>
      </c>
      <c r="F84" s="462"/>
    </row>
    <row r="85" spans="1:6" s="64" customFormat="1" x14ac:dyDescent="0.2">
      <c r="A85" s="363">
        <f t="shared" si="2"/>
        <v>79</v>
      </c>
      <c r="B85" s="363">
        <f t="shared" si="3"/>
        <v>1206</v>
      </c>
      <c r="C85" s="431">
        <v>17</v>
      </c>
      <c r="D85" s="434" t="s">
        <v>12</v>
      </c>
      <c r="E85" s="564" t="s">
        <v>8879</v>
      </c>
      <c r="F85" s="462"/>
    </row>
    <row r="86" spans="1:6" s="64" customFormat="1" x14ac:dyDescent="0.2">
      <c r="A86" s="363">
        <f t="shared" si="2"/>
        <v>80</v>
      </c>
      <c r="B86" s="363">
        <f t="shared" si="3"/>
        <v>1223</v>
      </c>
      <c r="C86" s="431">
        <v>17</v>
      </c>
      <c r="D86" s="434" t="s">
        <v>12</v>
      </c>
      <c r="E86" s="564" t="s">
        <v>8880</v>
      </c>
      <c r="F86" s="462"/>
    </row>
    <row r="87" spans="1:6" s="64" customFormat="1" x14ac:dyDescent="0.2">
      <c r="A87" s="363">
        <f t="shared" si="2"/>
        <v>81</v>
      </c>
      <c r="B87" s="363">
        <f t="shared" si="3"/>
        <v>1240</v>
      </c>
      <c r="C87" s="431">
        <v>17</v>
      </c>
      <c r="D87" s="434" t="s">
        <v>12</v>
      </c>
      <c r="E87" s="564" t="s">
        <v>8881</v>
      </c>
      <c r="F87" s="462"/>
    </row>
    <row r="88" spans="1:6" s="64" customFormat="1" ht="24" x14ac:dyDescent="0.2">
      <c r="A88" s="363">
        <f t="shared" si="2"/>
        <v>82</v>
      </c>
      <c r="B88" s="363">
        <f t="shared" si="3"/>
        <v>1257</v>
      </c>
      <c r="C88" s="431">
        <v>17</v>
      </c>
      <c r="D88" s="434" t="s">
        <v>12</v>
      </c>
      <c r="E88" s="557" t="s">
        <v>8882</v>
      </c>
      <c r="F88" s="462"/>
    </row>
    <row r="89" spans="1:6" s="64" customFormat="1" x14ac:dyDescent="0.2">
      <c r="A89" s="363">
        <f t="shared" si="2"/>
        <v>83</v>
      </c>
      <c r="B89" s="363">
        <f t="shared" si="3"/>
        <v>1274</v>
      </c>
      <c r="C89" s="431">
        <v>17</v>
      </c>
      <c r="D89" s="434" t="s">
        <v>12</v>
      </c>
      <c r="E89" s="564" t="s">
        <v>8883</v>
      </c>
      <c r="F89" s="462"/>
    </row>
    <row r="90" spans="1:6" s="64" customFormat="1" x14ac:dyDescent="0.2">
      <c r="A90" s="363">
        <f t="shared" si="2"/>
        <v>84</v>
      </c>
      <c r="B90" s="363">
        <f t="shared" si="3"/>
        <v>1291</v>
      </c>
      <c r="C90" s="431">
        <v>17</v>
      </c>
      <c r="D90" s="434" t="s">
        <v>12</v>
      </c>
      <c r="E90" s="564" t="s">
        <v>8884</v>
      </c>
      <c r="F90" s="462"/>
    </row>
    <row r="91" spans="1:6" s="64" customFormat="1" x14ac:dyDescent="0.2">
      <c r="A91" s="363">
        <f t="shared" si="2"/>
        <v>85</v>
      </c>
      <c r="B91" s="363">
        <f t="shared" si="3"/>
        <v>1308</v>
      </c>
      <c r="C91" s="431">
        <v>17</v>
      </c>
      <c r="D91" s="434" t="s">
        <v>12</v>
      </c>
      <c r="E91" s="564" t="s">
        <v>8885</v>
      </c>
      <c r="F91" s="462"/>
    </row>
    <row r="92" spans="1:6" s="64" customFormat="1" ht="24" x14ac:dyDescent="0.2">
      <c r="A92" s="363">
        <f t="shared" si="2"/>
        <v>86</v>
      </c>
      <c r="B92" s="363">
        <f t="shared" si="3"/>
        <v>1325</v>
      </c>
      <c r="C92" s="431">
        <v>17</v>
      </c>
      <c r="D92" s="434" t="s">
        <v>12</v>
      </c>
      <c r="E92" s="557" t="s">
        <v>8886</v>
      </c>
      <c r="F92" s="462"/>
    </row>
    <row r="93" spans="1:6" s="64" customFormat="1" x14ac:dyDescent="0.2">
      <c r="A93" s="363">
        <f t="shared" si="2"/>
        <v>87</v>
      </c>
      <c r="B93" s="363">
        <f t="shared" si="3"/>
        <v>1342</v>
      </c>
      <c r="C93" s="431">
        <v>17</v>
      </c>
      <c r="D93" s="434" t="s">
        <v>12</v>
      </c>
      <c r="E93" s="564" t="s">
        <v>8887</v>
      </c>
      <c r="F93" s="462"/>
    </row>
    <row r="94" spans="1:6" s="64" customFormat="1" x14ac:dyDescent="0.2">
      <c r="A94" s="363">
        <f t="shared" si="2"/>
        <v>88</v>
      </c>
      <c r="B94" s="363">
        <f t="shared" si="3"/>
        <v>1359</v>
      </c>
      <c r="C94" s="431">
        <v>17</v>
      </c>
      <c r="D94" s="434" t="s">
        <v>12</v>
      </c>
      <c r="E94" s="564" t="s">
        <v>8888</v>
      </c>
      <c r="F94" s="462"/>
    </row>
    <row r="95" spans="1:6" s="64" customFormat="1" x14ac:dyDescent="0.2">
      <c r="A95" s="363">
        <f t="shared" si="2"/>
        <v>89</v>
      </c>
      <c r="B95" s="363">
        <f t="shared" si="3"/>
        <v>1376</v>
      </c>
      <c r="C95" s="431">
        <v>17</v>
      </c>
      <c r="D95" s="434" t="s">
        <v>12</v>
      </c>
      <c r="E95" s="564" t="s">
        <v>8889</v>
      </c>
      <c r="F95" s="462"/>
    </row>
    <row r="96" spans="1:6" s="64" customFormat="1" ht="24" x14ac:dyDescent="0.2">
      <c r="A96" s="363">
        <f t="shared" si="2"/>
        <v>90</v>
      </c>
      <c r="B96" s="363">
        <f t="shared" si="3"/>
        <v>1393</v>
      </c>
      <c r="C96" s="431">
        <v>17</v>
      </c>
      <c r="D96" s="434" t="s">
        <v>12</v>
      </c>
      <c r="E96" s="557" t="s">
        <v>8890</v>
      </c>
      <c r="F96" s="462"/>
    </row>
    <row r="97" spans="1:6" s="64" customFormat="1" x14ac:dyDescent="0.2">
      <c r="A97" s="363">
        <f t="shared" si="2"/>
        <v>91</v>
      </c>
      <c r="B97" s="363">
        <f t="shared" si="3"/>
        <v>1410</v>
      </c>
      <c r="C97" s="431">
        <v>17</v>
      </c>
      <c r="D97" s="434" t="s">
        <v>12</v>
      </c>
      <c r="E97" s="564" t="s">
        <v>8891</v>
      </c>
      <c r="F97" s="462"/>
    </row>
    <row r="98" spans="1:6" s="64" customFormat="1" x14ac:dyDescent="0.2">
      <c r="A98" s="363">
        <f t="shared" si="2"/>
        <v>92</v>
      </c>
      <c r="B98" s="363">
        <f t="shared" si="3"/>
        <v>1427</v>
      </c>
      <c r="C98" s="431">
        <v>17</v>
      </c>
      <c r="D98" s="434" t="s">
        <v>12</v>
      </c>
      <c r="E98" s="564" t="s">
        <v>8892</v>
      </c>
      <c r="F98" s="462"/>
    </row>
    <row r="99" spans="1:6" s="64" customFormat="1" x14ac:dyDescent="0.2">
      <c r="A99" s="363">
        <f t="shared" si="2"/>
        <v>93</v>
      </c>
      <c r="B99" s="363">
        <f t="shared" si="3"/>
        <v>1444</v>
      </c>
      <c r="C99" s="431">
        <v>17</v>
      </c>
      <c r="D99" s="434" t="s">
        <v>12</v>
      </c>
      <c r="E99" s="564" t="s">
        <v>11065</v>
      </c>
      <c r="F99" s="462"/>
    </row>
    <row r="100" spans="1:6" s="64" customFormat="1" ht="24" x14ac:dyDescent="0.2">
      <c r="A100" s="363">
        <f t="shared" si="2"/>
        <v>94</v>
      </c>
      <c r="B100" s="363">
        <f t="shared" si="3"/>
        <v>1461</v>
      </c>
      <c r="C100" s="431">
        <v>17</v>
      </c>
      <c r="D100" s="434" t="s">
        <v>12</v>
      </c>
      <c r="E100" s="564" t="s">
        <v>11066</v>
      </c>
      <c r="F100" s="462"/>
    </row>
    <row r="101" spans="1:6" s="64" customFormat="1" x14ac:dyDescent="0.2">
      <c r="A101" s="363">
        <f t="shared" si="2"/>
        <v>95</v>
      </c>
      <c r="B101" s="363">
        <f t="shared" si="3"/>
        <v>1478</v>
      </c>
      <c r="C101" s="431">
        <v>17</v>
      </c>
      <c r="D101" s="434" t="s">
        <v>12</v>
      </c>
      <c r="E101" s="564" t="s">
        <v>11067</v>
      </c>
      <c r="F101" s="462"/>
    </row>
    <row r="102" spans="1:6" s="64" customFormat="1" x14ac:dyDescent="0.2">
      <c r="A102" s="363">
        <f t="shared" si="2"/>
        <v>96</v>
      </c>
      <c r="B102" s="363">
        <f t="shared" si="3"/>
        <v>1495</v>
      </c>
      <c r="C102" s="431">
        <v>17</v>
      </c>
      <c r="D102" s="434" t="s">
        <v>12</v>
      </c>
      <c r="E102" s="564" t="s">
        <v>11068</v>
      </c>
      <c r="F102" s="462"/>
    </row>
    <row r="103" spans="1:6" s="64" customFormat="1" x14ac:dyDescent="0.2">
      <c r="A103" s="363">
        <f t="shared" si="2"/>
        <v>97</v>
      </c>
      <c r="B103" s="363">
        <f t="shared" si="3"/>
        <v>1512</v>
      </c>
      <c r="C103" s="431">
        <v>17</v>
      </c>
      <c r="D103" s="434" t="s">
        <v>12</v>
      </c>
      <c r="E103" s="718" t="s">
        <v>14875</v>
      </c>
      <c r="F103" s="462"/>
    </row>
    <row r="104" spans="1:6" s="64" customFormat="1" ht="24" x14ac:dyDescent="0.2">
      <c r="A104" s="363">
        <f t="shared" si="2"/>
        <v>98</v>
      </c>
      <c r="B104" s="363">
        <f t="shared" si="3"/>
        <v>1529</v>
      </c>
      <c r="C104" s="431">
        <v>17</v>
      </c>
      <c r="D104" s="434" t="s">
        <v>12</v>
      </c>
      <c r="E104" s="718" t="s">
        <v>14873</v>
      </c>
      <c r="F104" s="462"/>
    </row>
    <row r="105" spans="1:6" s="64" customFormat="1" x14ac:dyDescent="0.2">
      <c r="A105" s="363">
        <f t="shared" si="2"/>
        <v>99</v>
      </c>
      <c r="B105" s="363">
        <f t="shared" si="3"/>
        <v>1546</v>
      </c>
      <c r="C105" s="431">
        <v>17</v>
      </c>
      <c r="D105" s="434" t="s">
        <v>12</v>
      </c>
      <c r="E105" s="718" t="s">
        <v>14874</v>
      </c>
      <c r="F105" s="462"/>
    </row>
    <row r="106" spans="1:6" s="64" customFormat="1" x14ac:dyDescent="0.2">
      <c r="A106" s="363">
        <f t="shared" si="2"/>
        <v>100</v>
      </c>
      <c r="B106" s="363">
        <f t="shared" si="3"/>
        <v>1563</v>
      </c>
      <c r="C106" s="431">
        <v>17</v>
      </c>
      <c r="D106" s="434" t="s">
        <v>12</v>
      </c>
      <c r="E106" s="718" t="s">
        <v>14876</v>
      </c>
      <c r="F106" s="462"/>
    </row>
    <row r="107" spans="1:6" s="64" customFormat="1" x14ac:dyDescent="0.2">
      <c r="A107" s="363">
        <f t="shared" si="2"/>
        <v>101</v>
      </c>
      <c r="B107" s="363">
        <f t="shared" si="3"/>
        <v>1580</v>
      </c>
      <c r="C107" s="431">
        <v>17</v>
      </c>
      <c r="D107" s="434" t="s">
        <v>12</v>
      </c>
      <c r="E107" s="718" t="s">
        <v>14877</v>
      </c>
      <c r="F107" s="462"/>
    </row>
    <row r="108" spans="1:6" s="64" customFormat="1" ht="24" x14ac:dyDescent="0.2">
      <c r="A108" s="363">
        <f t="shared" si="2"/>
        <v>102</v>
      </c>
      <c r="B108" s="363">
        <f t="shared" si="3"/>
        <v>1597</v>
      </c>
      <c r="C108" s="431">
        <v>17</v>
      </c>
      <c r="D108" s="434" t="s">
        <v>12</v>
      </c>
      <c r="E108" s="718" t="s">
        <v>14878</v>
      </c>
      <c r="F108" s="462"/>
    </row>
    <row r="109" spans="1:6" s="64" customFormat="1" x14ac:dyDescent="0.2">
      <c r="A109" s="363">
        <f t="shared" si="2"/>
        <v>103</v>
      </c>
      <c r="B109" s="363">
        <f t="shared" si="3"/>
        <v>1614</v>
      </c>
      <c r="C109" s="431">
        <v>17</v>
      </c>
      <c r="D109" s="434" t="s">
        <v>12</v>
      </c>
      <c r="E109" s="718" t="s">
        <v>14879</v>
      </c>
      <c r="F109" s="462"/>
    </row>
    <row r="110" spans="1:6" s="64" customFormat="1" x14ac:dyDescent="0.2">
      <c r="A110" s="363">
        <f t="shared" si="2"/>
        <v>104</v>
      </c>
      <c r="B110" s="363">
        <f t="shared" si="3"/>
        <v>1631</v>
      </c>
      <c r="C110" s="431">
        <v>17</v>
      </c>
      <c r="D110" s="434" t="s">
        <v>12</v>
      </c>
      <c r="E110" s="718" t="s">
        <v>14880</v>
      </c>
      <c r="F110" s="462"/>
    </row>
    <row r="111" spans="1:6" s="64" customFormat="1" x14ac:dyDescent="0.2">
      <c r="A111" s="363">
        <f t="shared" si="2"/>
        <v>105</v>
      </c>
      <c r="B111" s="363">
        <f t="shared" si="3"/>
        <v>1648</v>
      </c>
      <c r="C111" s="364">
        <v>17</v>
      </c>
      <c r="D111" s="365" t="s">
        <v>12</v>
      </c>
      <c r="E111" s="429" t="s">
        <v>13413</v>
      </c>
      <c r="F111" s="400"/>
    </row>
    <row r="112" spans="1:6" s="64" customFormat="1" ht="24" x14ac:dyDescent="0.2">
      <c r="A112" s="363">
        <f t="shared" si="2"/>
        <v>106</v>
      </c>
      <c r="B112" s="363">
        <f t="shared" si="3"/>
        <v>1665</v>
      </c>
      <c r="C112" s="364">
        <v>17</v>
      </c>
      <c r="D112" s="365" t="s">
        <v>12</v>
      </c>
      <c r="E112" s="429" t="s">
        <v>13414</v>
      </c>
      <c r="F112" s="400"/>
    </row>
    <row r="113" spans="1:6" s="64" customFormat="1" x14ac:dyDescent="0.2">
      <c r="A113" s="363">
        <f t="shared" si="2"/>
        <v>107</v>
      </c>
      <c r="B113" s="363">
        <f t="shared" si="3"/>
        <v>1682</v>
      </c>
      <c r="C113" s="364">
        <v>17</v>
      </c>
      <c r="D113" s="365" t="s">
        <v>12</v>
      </c>
      <c r="E113" s="429" t="s">
        <v>13415</v>
      </c>
      <c r="F113" s="400"/>
    </row>
    <row r="114" spans="1:6" s="64" customFormat="1" x14ac:dyDescent="0.2">
      <c r="A114" s="363">
        <f t="shared" si="2"/>
        <v>108</v>
      </c>
      <c r="B114" s="363">
        <f t="shared" si="3"/>
        <v>1699</v>
      </c>
      <c r="C114" s="364">
        <v>17</v>
      </c>
      <c r="D114" s="365" t="s">
        <v>12</v>
      </c>
      <c r="E114" s="429" t="s">
        <v>15044</v>
      </c>
      <c r="F114" s="400"/>
    </row>
    <row r="115" spans="1:6" s="64" customFormat="1" x14ac:dyDescent="0.2">
      <c r="A115" s="363">
        <f t="shared" si="2"/>
        <v>109</v>
      </c>
      <c r="B115" s="363">
        <f t="shared" si="3"/>
        <v>1716</v>
      </c>
      <c r="C115" s="431">
        <v>17</v>
      </c>
      <c r="D115" s="434" t="s">
        <v>12</v>
      </c>
      <c r="E115" s="564" t="s">
        <v>8893</v>
      </c>
      <c r="F115" s="462"/>
    </row>
    <row r="116" spans="1:6" s="64" customFormat="1" ht="24" x14ac:dyDescent="0.2">
      <c r="A116" s="363">
        <f t="shared" si="2"/>
        <v>110</v>
      </c>
      <c r="B116" s="363">
        <f t="shared" si="3"/>
        <v>1733</v>
      </c>
      <c r="C116" s="431">
        <v>17</v>
      </c>
      <c r="D116" s="434" t="s">
        <v>12</v>
      </c>
      <c r="E116" s="564" t="s">
        <v>8894</v>
      </c>
      <c r="F116" s="462"/>
    </row>
    <row r="117" spans="1:6" x14ac:dyDescent="0.2">
      <c r="A117" s="363">
        <f t="shared" si="2"/>
        <v>111</v>
      </c>
      <c r="B117" s="363">
        <f t="shared" si="3"/>
        <v>1750</v>
      </c>
      <c r="C117" s="431">
        <v>17</v>
      </c>
      <c r="D117" s="434" t="s">
        <v>12</v>
      </c>
      <c r="E117" s="564" t="s">
        <v>8895</v>
      </c>
      <c r="F117" s="462"/>
    </row>
    <row r="118" spans="1:6" x14ac:dyDescent="0.2">
      <c r="A118" s="363">
        <f t="shared" si="2"/>
        <v>112</v>
      </c>
      <c r="B118" s="363">
        <f t="shared" si="3"/>
        <v>1767</v>
      </c>
      <c r="C118" s="430">
        <v>17</v>
      </c>
      <c r="D118" s="444" t="s">
        <v>12</v>
      </c>
      <c r="E118" s="480" t="s">
        <v>8896</v>
      </c>
      <c r="F118" s="462"/>
    </row>
    <row r="119" spans="1:6" x14ac:dyDescent="0.2">
      <c r="A119" s="363">
        <f t="shared" si="2"/>
        <v>113</v>
      </c>
      <c r="B119" s="363">
        <f t="shared" si="3"/>
        <v>1784</v>
      </c>
      <c r="C119" s="431">
        <v>150</v>
      </c>
      <c r="D119" s="434" t="s">
        <v>9</v>
      </c>
      <c r="E119" s="479" t="s">
        <v>50</v>
      </c>
      <c r="F119" s="9" t="s">
        <v>25</v>
      </c>
    </row>
    <row r="120" spans="1:6" ht="12.75" thickBot="1" x14ac:dyDescent="0.25">
      <c r="A120" s="363">
        <f t="shared" si="2"/>
        <v>114</v>
      </c>
      <c r="B120" s="363">
        <f t="shared" si="3"/>
        <v>1934</v>
      </c>
      <c r="C120" s="441">
        <v>12</v>
      </c>
      <c r="D120" s="452" t="s">
        <v>9</v>
      </c>
      <c r="E120" s="442" t="s">
        <v>323</v>
      </c>
      <c r="F120" s="454" t="s">
        <v>8897</v>
      </c>
    </row>
    <row r="121" spans="1:6" ht="12.75" thickTop="1" x14ac:dyDescent="0.2">
      <c r="A121" s="119" t="s">
        <v>54</v>
      </c>
      <c r="B121" s="119"/>
      <c r="C121" s="370">
        <f>B120+C120-1</f>
        <v>1945</v>
      </c>
      <c r="D121" s="119"/>
      <c r="E121" s="146"/>
    </row>
  </sheetData>
  <mergeCells count="4">
    <mergeCell ref="A3:B3"/>
    <mergeCell ref="C3:F3"/>
    <mergeCell ref="A4:B4"/>
    <mergeCell ref="C4:F5"/>
  </mergeCells>
  <conditionalFormatting sqref="A3:F3">
    <cfRule type="containsText" dxfId="58"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EA4DEC6-FC60-412E-A867-8CA3FA4F112D}">
            <xm:f>NOT(ISERROR(SEARCH($C$3,A3)))</xm:f>
            <xm:f>$C$3</xm:f>
            <x14:dxf>
              <font>
                <color rgb="FFFFFF00"/>
              </font>
            </x14:dxf>
          </x14:cfRule>
          <xm:sqref>A3:F3</xm:sqref>
        </x14:conditionalFormatting>
      </x14:conditionalFormatting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F189"/>
  <sheetViews>
    <sheetView topLeftCell="A176" zoomScaleNormal="100" zoomScaleSheetLayoutView="80" workbookViewId="0">
      <selection activeCell="E189" sqref="E18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47">
        <f t="shared" si="0"/>
        <v>3</v>
      </c>
      <c r="B9" s="447">
        <f t="shared" si="1"/>
        <v>6</v>
      </c>
      <c r="C9" s="447">
        <v>2</v>
      </c>
      <c r="D9" s="448" t="s">
        <v>9</v>
      </c>
      <c r="E9" s="446" t="s">
        <v>14</v>
      </c>
      <c r="F9" s="486" t="s">
        <v>8004</v>
      </c>
    </row>
    <row r="10" spans="1:6" x14ac:dyDescent="0.2">
      <c r="A10" s="447">
        <f t="shared" si="0"/>
        <v>4</v>
      </c>
      <c r="B10" s="447">
        <f t="shared" si="1"/>
        <v>8</v>
      </c>
      <c r="C10" s="447">
        <v>1</v>
      </c>
      <c r="D10" s="448" t="s">
        <v>9</v>
      </c>
      <c r="E10" s="446" t="s">
        <v>16</v>
      </c>
      <c r="F10" s="486" t="s">
        <v>220</v>
      </c>
    </row>
    <row r="11" spans="1:6" x14ac:dyDescent="0.2">
      <c r="A11" s="447">
        <f t="shared" si="0"/>
        <v>5</v>
      </c>
      <c r="B11" s="447">
        <f t="shared" si="1"/>
        <v>9</v>
      </c>
      <c r="C11" s="447">
        <v>2</v>
      </c>
      <c r="D11" s="448" t="s">
        <v>12</v>
      </c>
      <c r="E11" s="446" t="s">
        <v>17</v>
      </c>
      <c r="F11" s="486" t="s">
        <v>3329</v>
      </c>
    </row>
    <row r="12" spans="1:6" x14ac:dyDescent="0.2">
      <c r="A12" s="447">
        <f t="shared" si="0"/>
        <v>6</v>
      </c>
      <c r="B12" s="447">
        <f t="shared" si="1"/>
        <v>11</v>
      </c>
      <c r="C12" s="447">
        <v>1</v>
      </c>
      <c r="D12" s="448" t="s">
        <v>9</v>
      </c>
      <c r="E12" s="446" t="s">
        <v>1810</v>
      </c>
      <c r="F12" s="292" t="s">
        <v>20</v>
      </c>
    </row>
    <row r="13" spans="1:6" x14ac:dyDescent="0.2">
      <c r="A13" s="447">
        <f t="shared" si="0"/>
        <v>7</v>
      </c>
      <c r="B13" s="447">
        <f t="shared" si="1"/>
        <v>12</v>
      </c>
      <c r="C13" s="447">
        <v>1</v>
      </c>
      <c r="D13" s="448" t="s">
        <v>9</v>
      </c>
      <c r="E13" s="446" t="s">
        <v>3330</v>
      </c>
      <c r="F13" s="292" t="s">
        <v>22</v>
      </c>
    </row>
    <row r="14" spans="1:6" x14ac:dyDescent="0.2">
      <c r="A14" s="447">
        <f t="shared" si="0"/>
        <v>8</v>
      </c>
      <c r="B14" s="447">
        <f t="shared" si="1"/>
        <v>13</v>
      </c>
      <c r="C14" s="447">
        <v>3</v>
      </c>
      <c r="D14" s="448" t="s">
        <v>12</v>
      </c>
      <c r="E14" s="446" t="s">
        <v>23</v>
      </c>
      <c r="F14" s="292"/>
    </row>
    <row r="15" spans="1:6" x14ac:dyDescent="0.2">
      <c r="A15" s="447">
        <f t="shared" si="0"/>
        <v>9</v>
      </c>
      <c r="B15" s="447">
        <f t="shared" si="1"/>
        <v>16</v>
      </c>
      <c r="C15" s="447">
        <v>9</v>
      </c>
      <c r="D15" s="448" t="s">
        <v>9</v>
      </c>
      <c r="E15" s="446" t="s">
        <v>4276</v>
      </c>
      <c r="F15" s="292"/>
    </row>
    <row r="16" spans="1:6" x14ac:dyDescent="0.2">
      <c r="A16" s="447">
        <f t="shared" si="0"/>
        <v>10</v>
      </c>
      <c r="B16" s="447">
        <f t="shared" si="1"/>
        <v>25</v>
      </c>
      <c r="C16" s="447">
        <v>8</v>
      </c>
      <c r="D16" s="448" t="s">
        <v>12</v>
      </c>
      <c r="E16" s="446" t="s">
        <v>4620</v>
      </c>
      <c r="F16" s="292"/>
    </row>
    <row r="17" spans="1:6" s="183" customFormat="1" ht="24" x14ac:dyDescent="0.2">
      <c r="A17" s="363">
        <f t="shared" si="0"/>
        <v>11</v>
      </c>
      <c r="B17" s="363">
        <f t="shared" si="1"/>
        <v>33</v>
      </c>
      <c r="C17" s="430">
        <v>17</v>
      </c>
      <c r="D17" s="444" t="s">
        <v>12</v>
      </c>
      <c r="E17" s="445" t="s">
        <v>11235</v>
      </c>
      <c r="F17" s="489"/>
    </row>
    <row r="18" spans="1:6" s="183" customFormat="1" ht="24" x14ac:dyDescent="0.2">
      <c r="A18" s="363">
        <f t="shared" si="0"/>
        <v>12</v>
      </c>
      <c r="B18" s="363">
        <f t="shared" si="1"/>
        <v>50</v>
      </c>
      <c r="C18" s="430">
        <v>17</v>
      </c>
      <c r="D18" s="444" t="s">
        <v>12</v>
      </c>
      <c r="E18" s="445" t="s">
        <v>11236</v>
      </c>
      <c r="F18" s="489"/>
    </row>
    <row r="19" spans="1:6" s="183" customFormat="1" ht="23.1" customHeight="1" x14ac:dyDescent="0.2">
      <c r="A19" s="363">
        <f t="shared" si="0"/>
        <v>13</v>
      </c>
      <c r="B19" s="363">
        <f t="shared" si="1"/>
        <v>67</v>
      </c>
      <c r="C19" s="430">
        <v>17</v>
      </c>
      <c r="D19" s="444" t="s">
        <v>12</v>
      </c>
      <c r="E19" s="445" t="s">
        <v>11237</v>
      </c>
      <c r="F19" s="489"/>
    </row>
    <row r="20" spans="1:6" s="183" customFormat="1" ht="24" x14ac:dyDescent="0.2">
      <c r="A20" s="363">
        <f t="shared" si="0"/>
        <v>14</v>
      </c>
      <c r="B20" s="363">
        <f t="shared" si="1"/>
        <v>84</v>
      </c>
      <c r="C20" s="430">
        <v>17</v>
      </c>
      <c r="D20" s="444" t="s">
        <v>12</v>
      </c>
      <c r="E20" s="445" t="s">
        <v>11238</v>
      </c>
      <c r="F20" s="489"/>
    </row>
    <row r="21" spans="1:6" s="183" customFormat="1" ht="24" x14ac:dyDescent="0.2">
      <c r="A21" s="363">
        <f t="shared" si="0"/>
        <v>15</v>
      </c>
      <c r="B21" s="363">
        <f t="shared" si="1"/>
        <v>101</v>
      </c>
      <c r="C21" s="430">
        <v>17</v>
      </c>
      <c r="D21" s="444" t="s">
        <v>12</v>
      </c>
      <c r="E21" s="445" t="s">
        <v>11239</v>
      </c>
      <c r="F21" s="489"/>
    </row>
    <row r="22" spans="1:6" s="183" customFormat="1" ht="24" x14ac:dyDescent="0.2">
      <c r="A22" s="363">
        <f t="shared" si="0"/>
        <v>16</v>
      </c>
      <c r="B22" s="363">
        <f t="shared" si="1"/>
        <v>118</v>
      </c>
      <c r="C22" s="430">
        <v>17</v>
      </c>
      <c r="D22" s="444" t="s">
        <v>12</v>
      </c>
      <c r="E22" s="445" t="s">
        <v>11240</v>
      </c>
      <c r="F22" s="489"/>
    </row>
    <row r="23" spans="1:6" s="183" customFormat="1" ht="24" x14ac:dyDescent="0.2">
      <c r="A23" s="363">
        <f t="shared" si="0"/>
        <v>17</v>
      </c>
      <c r="B23" s="363">
        <f t="shared" si="1"/>
        <v>135</v>
      </c>
      <c r="C23" s="430">
        <v>17</v>
      </c>
      <c r="D23" s="444" t="s">
        <v>12</v>
      </c>
      <c r="E23" s="445" t="s">
        <v>11241</v>
      </c>
      <c r="F23" s="489"/>
    </row>
    <row r="24" spans="1:6" s="183" customFormat="1" ht="24" x14ac:dyDescent="0.2">
      <c r="A24" s="363">
        <f t="shared" si="0"/>
        <v>18</v>
      </c>
      <c r="B24" s="363">
        <f t="shared" si="1"/>
        <v>152</v>
      </c>
      <c r="C24" s="430">
        <v>17</v>
      </c>
      <c r="D24" s="444" t="s">
        <v>12</v>
      </c>
      <c r="E24" s="445" t="s">
        <v>11242</v>
      </c>
      <c r="F24" s="489"/>
    </row>
    <row r="25" spans="1:6" s="183" customFormat="1" ht="24" x14ac:dyDescent="0.2">
      <c r="A25" s="363">
        <f t="shared" si="0"/>
        <v>19</v>
      </c>
      <c r="B25" s="363">
        <f t="shared" si="1"/>
        <v>169</v>
      </c>
      <c r="C25" s="430">
        <v>17</v>
      </c>
      <c r="D25" s="444" t="s">
        <v>12</v>
      </c>
      <c r="E25" s="445" t="s">
        <v>11243</v>
      </c>
      <c r="F25" s="473"/>
    </row>
    <row r="26" spans="1:6" s="183" customFormat="1" ht="24" x14ac:dyDescent="0.2">
      <c r="A26" s="363">
        <f t="shared" si="0"/>
        <v>20</v>
      </c>
      <c r="B26" s="363">
        <f t="shared" si="1"/>
        <v>186</v>
      </c>
      <c r="C26" s="430">
        <v>17</v>
      </c>
      <c r="D26" s="444" t="s">
        <v>12</v>
      </c>
      <c r="E26" s="445" t="s">
        <v>11244</v>
      </c>
      <c r="F26" s="473"/>
    </row>
    <row r="27" spans="1:6" s="183" customFormat="1" ht="24" x14ac:dyDescent="0.2">
      <c r="A27" s="363">
        <f t="shared" si="0"/>
        <v>21</v>
      </c>
      <c r="B27" s="363">
        <f t="shared" si="1"/>
        <v>203</v>
      </c>
      <c r="C27" s="430">
        <v>17</v>
      </c>
      <c r="D27" s="444" t="s">
        <v>12</v>
      </c>
      <c r="E27" s="445" t="s">
        <v>11245</v>
      </c>
      <c r="F27" s="473"/>
    </row>
    <row r="28" spans="1:6" s="183" customFormat="1" ht="24" x14ac:dyDescent="0.2">
      <c r="A28" s="363">
        <f t="shared" si="0"/>
        <v>22</v>
      </c>
      <c r="B28" s="363">
        <f t="shared" si="1"/>
        <v>220</v>
      </c>
      <c r="C28" s="430">
        <v>17</v>
      </c>
      <c r="D28" s="444" t="s">
        <v>12</v>
      </c>
      <c r="E28" s="445" t="s">
        <v>11246</v>
      </c>
      <c r="F28" s="473"/>
    </row>
    <row r="29" spans="1:6" s="183" customFormat="1" ht="24" x14ac:dyDescent="0.2">
      <c r="A29" s="363">
        <f t="shared" si="0"/>
        <v>23</v>
      </c>
      <c r="B29" s="363">
        <f t="shared" si="1"/>
        <v>237</v>
      </c>
      <c r="C29" s="430">
        <v>17</v>
      </c>
      <c r="D29" s="444" t="s">
        <v>12</v>
      </c>
      <c r="E29" s="445" t="s">
        <v>11247</v>
      </c>
      <c r="F29" s="473"/>
    </row>
    <row r="30" spans="1:6" s="183" customFormat="1" ht="24" x14ac:dyDescent="0.2">
      <c r="A30" s="363">
        <f t="shared" si="0"/>
        <v>24</v>
      </c>
      <c r="B30" s="363">
        <f t="shared" si="1"/>
        <v>254</v>
      </c>
      <c r="C30" s="430">
        <v>17</v>
      </c>
      <c r="D30" s="444" t="s">
        <v>12</v>
      </c>
      <c r="E30" s="445" t="s">
        <v>11248</v>
      </c>
      <c r="F30" s="473"/>
    </row>
    <row r="31" spans="1:6" s="183" customFormat="1" ht="24" x14ac:dyDescent="0.2">
      <c r="A31" s="363">
        <f t="shared" si="0"/>
        <v>25</v>
      </c>
      <c r="B31" s="363">
        <f t="shared" si="1"/>
        <v>271</v>
      </c>
      <c r="C31" s="430">
        <v>17</v>
      </c>
      <c r="D31" s="444" t="s">
        <v>12</v>
      </c>
      <c r="E31" s="445" t="s">
        <v>11249</v>
      </c>
      <c r="F31" s="473"/>
    </row>
    <row r="32" spans="1:6" s="183" customFormat="1" ht="24" x14ac:dyDescent="0.2">
      <c r="A32" s="363">
        <f t="shared" si="0"/>
        <v>26</v>
      </c>
      <c r="B32" s="363">
        <f t="shared" si="1"/>
        <v>288</v>
      </c>
      <c r="C32" s="430">
        <v>17</v>
      </c>
      <c r="D32" s="444" t="s">
        <v>12</v>
      </c>
      <c r="E32" s="445" t="s">
        <v>11250</v>
      </c>
      <c r="F32" s="473"/>
    </row>
    <row r="33" spans="1:6" s="61" customFormat="1" ht="24" x14ac:dyDescent="0.2">
      <c r="A33" s="363">
        <f t="shared" si="0"/>
        <v>27</v>
      </c>
      <c r="B33" s="363">
        <f t="shared" si="1"/>
        <v>305</v>
      </c>
      <c r="C33" s="430">
        <v>17</v>
      </c>
      <c r="D33" s="444" t="s">
        <v>12</v>
      </c>
      <c r="E33" s="445" t="s">
        <v>11251</v>
      </c>
      <c r="F33" s="473"/>
    </row>
    <row r="34" spans="1:6" s="61" customFormat="1" ht="24.95" customHeight="1" x14ac:dyDescent="0.2">
      <c r="A34" s="363">
        <f t="shared" si="0"/>
        <v>28</v>
      </c>
      <c r="B34" s="363">
        <f t="shared" si="1"/>
        <v>322</v>
      </c>
      <c r="C34" s="430">
        <v>17</v>
      </c>
      <c r="D34" s="444" t="s">
        <v>12</v>
      </c>
      <c r="E34" s="445" t="s">
        <v>11252</v>
      </c>
      <c r="F34" s="436"/>
    </row>
    <row r="35" spans="1:6" s="61" customFormat="1" ht="24.95" customHeight="1" x14ac:dyDescent="0.2">
      <c r="A35" s="363">
        <f t="shared" si="0"/>
        <v>29</v>
      </c>
      <c r="B35" s="363">
        <f t="shared" si="1"/>
        <v>339</v>
      </c>
      <c r="C35" s="430">
        <v>17</v>
      </c>
      <c r="D35" s="444" t="s">
        <v>12</v>
      </c>
      <c r="E35" s="445" t="s">
        <v>11253</v>
      </c>
      <c r="F35" s="436"/>
    </row>
    <row r="36" spans="1:6" s="61" customFormat="1" ht="24.95" customHeight="1" x14ac:dyDescent="0.2">
      <c r="A36" s="363">
        <f t="shared" si="0"/>
        <v>30</v>
      </c>
      <c r="B36" s="363">
        <f t="shared" si="1"/>
        <v>356</v>
      </c>
      <c r="C36" s="430">
        <v>17</v>
      </c>
      <c r="D36" s="444" t="s">
        <v>12</v>
      </c>
      <c r="E36" s="445" t="s">
        <v>11254</v>
      </c>
      <c r="F36" s="436"/>
    </row>
    <row r="37" spans="1:6" s="183" customFormat="1" ht="24.95" customHeight="1" x14ac:dyDescent="0.2">
      <c r="A37" s="363">
        <f t="shared" si="0"/>
        <v>31</v>
      </c>
      <c r="B37" s="363">
        <f t="shared" si="1"/>
        <v>373</v>
      </c>
      <c r="C37" s="430">
        <v>17</v>
      </c>
      <c r="D37" s="444" t="s">
        <v>12</v>
      </c>
      <c r="E37" s="445" t="s">
        <v>11255</v>
      </c>
      <c r="F37" s="633"/>
    </row>
    <row r="38" spans="1:6" s="183" customFormat="1" ht="24.95" customHeight="1" x14ac:dyDescent="0.2">
      <c r="A38" s="363">
        <f t="shared" si="0"/>
        <v>32</v>
      </c>
      <c r="B38" s="363">
        <f t="shared" si="1"/>
        <v>390</v>
      </c>
      <c r="C38" s="430">
        <v>17</v>
      </c>
      <c r="D38" s="444" t="s">
        <v>12</v>
      </c>
      <c r="E38" s="445" t="s">
        <v>11256</v>
      </c>
      <c r="F38" s="633"/>
    </row>
    <row r="39" spans="1:6" s="183" customFormat="1" ht="24.95" customHeight="1" x14ac:dyDescent="0.2">
      <c r="A39" s="363">
        <f t="shared" si="0"/>
        <v>33</v>
      </c>
      <c r="B39" s="363">
        <f t="shared" si="1"/>
        <v>407</v>
      </c>
      <c r="C39" s="430">
        <v>17</v>
      </c>
      <c r="D39" s="444" t="s">
        <v>12</v>
      </c>
      <c r="E39" s="445" t="s">
        <v>11257</v>
      </c>
      <c r="F39" s="634"/>
    </row>
    <row r="40" spans="1:6" s="183" customFormat="1" ht="24.95" customHeight="1" x14ac:dyDescent="0.2">
      <c r="A40" s="363">
        <f t="shared" si="0"/>
        <v>34</v>
      </c>
      <c r="B40" s="363">
        <f t="shared" si="1"/>
        <v>424</v>
      </c>
      <c r="C40" s="430">
        <v>17</v>
      </c>
      <c r="D40" s="444" t="s">
        <v>12</v>
      </c>
      <c r="E40" s="445" t="s">
        <v>11258</v>
      </c>
      <c r="F40" s="633"/>
    </row>
    <row r="41" spans="1:6" s="183" customFormat="1" ht="24.95" customHeight="1" x14ac:dyDescent="0.2">
      <c r="A41" s="363">
        <f t="shared" si="0"/>
        <v>35</v>
      </c>
      <c r="B41" s="363">
        <f t="shared" si="1"/>
        <v>441</v>
      </c>
      <c r="C41" s="430">
        <v>17</v>
      </c>
      <c r="D41" s="444" t="s">
        <v>12</v>
      </c>
      <c r="E41" s="445" t="s">
        <v>11259</v>
      </c>
      <c r="F41" s="633"/>
    </row>
    <row r="42" spans="1:6" s="183" customFormat="1" ht="24.95" customHeight="1" x14ac:dyDescent="0.2">
      <c r="A42" s="363">
        <f t="shared" si="0"/>
        <v>36</v>
      </c>
      <c r="B42" s="363">
        <f t="shared" si="1"/>
        <v>458</v>
      </c>
      <c r="C42" s="430">
        <v>17</v>
      </c>
      <c r="D42" s="444" t="s">
        <v>12</v>
      </c>
      <c r="E42" s="445" t="s">
        <v>11260</v>
      </c>
      <c r="F42" s="633"/>
    </row>
    <row r="43" spans="1:6" s="183" customFormat="1" ht="24.95" customHeight="1" x14ac:dyDescent="0.2">
      <c r="A43" s="363">
        <f t="shared" si="0"/>
        <v>37</v>
      </c>
      <c r="B43" s="363">
        <f t="shared" si="1"/>
        <v>475</v>
      </c>
      <c r="C43" s="430">
        <v>17</v>
      </c>
      <c r="D43" s="444" t="s">
        <v>12</v>
      </c>
      <c r="E43" s="445" t="s">
        <v>11261</v>
      </c>
      <c r="F43" s="633"/>
    </row>
    <row r="44" spans="1:6" s="183" customFormat="1" ht="24.95" customHeight="1" x14ac:dyDescent="0.2">
      <c r="A44" s="363">
        <f t="shared" si="0"/>
        <v>38</v>
      </c>
      <c r="B44" s="363">
        <f t="shared" si="1"/>
        <v>492</v>
      </c>
      <c r="C44" s="430">
        <v>17</v>
      </c>
      <c r="D44" s="444" t="s">
        <v>12</v>
      </c>
      <c r="E44" s="445" t="s">
        <v>11262</v>
      </c>
      <c r="F44" s="633"/>
    </row>
    <row r="45" spans="1:6" s="183" customFormat="1" ht="24.95" customHeight="1" x14ac:dyDescent="0.2">
      <c r="A45" s="363">
        <f t="shared" si="0"/>
        <v>39</v>
      </c>
      <c r="B45" s="363">
        <f t="shared" si="1"/>
        <v>509</v>
      </c>
      <c r="C45" s="430">
        <v>17</v>
      </c>
      <c r="D45" s="444" t="s">
        <v>12</v>
      </c>
      <c r="E45" s="445" t="s">
        <v>11263</v>
      </c>
      <c r="F45" s="633"/>
    </row>
    <row r="46" spans="1:6" s="183" customFormat="1" ht="24.95" customHeight="1" x14ac:dyDescent="0.2">
      <c r="A46" s="363">
        <f t="shared" si="0"/>
        <v>40</v>
      </c>
      <c r="B46" s="363">
        <f t="shared" si="1"/>
        <v>526</v>
      </c>
      <c r="C46" s="430">
        <v>17</v>
      </c>
      <c r="D46" s="444" t="s">
        <v>12</v>
      </c>
      <c r="E46" s="445" t="s">
        <v>11264</v>
      </c>
      <c r="F46" s="633"/>
    </row>
    <row r="47" spans="1:6" s="183" customFormat="1" ht="24.95" customHeight="1" x14ac:dyDescent="0.2">
      <c r="A47" s="363">
        <f t="shared" si="0"/>
        <v>41</v>
      </c>
      <c r="B47" s="363">
        <f t="shared" si="1"/>
        <v>543</v>
      </c>
      <c r="C47" s="430">
        <v>17</v>
      </c>
      <c r="D47" s="444" t="s">
        <v>12</v>
      </c>
      <c r="E47" s="445" t="s">
        <v>11265</v>
      </c>
      <c r="F47" s="633"/>
    </row>
    <row r="48" spans="1:6" s="183" customFormat="1" ht="24.95" customHeight="1" x14ac:dyDescent="0.2">
      <c r="A48" s="363">
        <f t="shared" si="0"/>
        <v>42</v>
      </c>
      <c r="B48" s="363">
        <f t="shared" si="1"/>
        <v>560</v>
      </c>
      <c r="C48" s="430">
        <v>17</v>
      </c>
      <c r="D48" s="444" t="s">
        <v>12</v>
      </c>
      <c r="E48" s="445" t="s">
        <v>11266</v>
      </c>
      <c r="F48" s="633"/>
    </row>
    <row r="49" spans="1:6" s="183" customFormat="1" ht="24.95" customHeight="1" x14ac:dyDescent="0.2">
      <c r="A49" s="363">
        <f t="shared" si="0"/>
        <v>43</v>
      </c>
      <c r="B49" s="363">
        <f t="shared" si="1"/>
        <v>577</v>
      </c>
      <c r="C49" s="430">
        <v>17</v>
      </c>
      <c r="D49" s="444" t="s">
        <v>12</v>
      </c>
      <c r="E49" s="445" t="s">
        <v>11267</v>
      </c>
      <c r="F49" s="633"/>
    </row>
    <row r="50" spans="1:6" s="183" customFormat="1" ht="24.95" customHeight="1" x14ac:dyDescent="0.2">
      <c r="A50" s="363">
        <f t="shared" si="0"/>
        <v>44</v>
      </c>
      <c r="B50" s="363">
        <f t="shared" si="1"/>
        <v>594</v>
      </c>
      <c r="C50" s="430">
        <v>17</v>
      </c>
      <c r="D50" s="444" t="s">
        <v>12</v>
      </c>
      <c r="E50" s="445" t="s">
        <v>11268</v>
      </c>
      <c r="F50" s="633"/>
    </row>
    <row r="51" spans="1:6" s="183" customFormat="1" ht="24.95" customHeight="1" x14ac:dyDescent="0.2">
      <c r="A51" s="363">
        <f t="shared" si="0"/>
        <v>45</v>
      </c>
      <c r="B51" s="363">
        <f t="shared" si="1"/>
        <v>611</v>
      </c>
      <c r="C51" s="430">
        <v>17</v>
      </c>
      <c r="D51" s="444" t="s">
        <v>12</v>
      </c>
      <c r="E51" s="445" t="s">
        <v>11269</v>
      </c>
      <c r="F51" s="633"/>
    </row>
    <row r="52" spans="1:6" s="183" customFormat="1" ht="24.95" customHeight="1" x14ac:dyDescent="0.2">
      <c r="A52" s="363">
        <f t="shared" si="0"/>
        <v>46</v>
      </c>
      <c r="B52" s="363">
        <f t="shared" si="1"/>
        <v>628</v>
      </c>
      <c r="C52" s="430">
        <v>17</v>
      </c>
      <c r="D52" s="444" t="s">
        <v>12</v>
      </c>
      <c r="E52" s="445" t="s">
        <v>11270</v>
      </c>
      <c r="F52" s="633"/>
    </row>
    <row r="53" spans="1:6" s="183" customFormat="1" ht="24.95" customHeight="1" x14ac:dyDescent="0.2">
      <c r="A53" s="363">
        <f t="shared" si="0"/>
        <v>47</v>
      </c>
      <c r="B53" s="363">
        <f t="shared" si="1"/>
        <v>645</v>
      </c>
      <c r="C53" s="430">
        <v>17</v>
      </c>
      <c r="D53" s="444" t="s">
        <v>12</v>
      </c>
      <c r="E53" s="445" t="s">
        <v>11271</v>
      </c>
      <c r="F53" s="633"/>
    </row>
    <row r="54" spans="1:6" s="183" customFormat="1" ht="24.95" customHeight="1" x14ac:dyDescent="0.2">
      <c r="A54" s="363">
        <f t="shared" si="0"/>
        <v>48</v>
      </c>
      <c r="B54" s="363">
        <f t="shared" si="1"/>
        <v>662</v>
      </c>
      <c r="C54" s="430">
        <v>17</v>
      </c>
      <c r="D54" s="444" t="s">
        <v>12</v>
      </c>
      <c r="E54" s="445" t="s">
        <v>11272</v>
      </c>
      <c r="F54" s="633"/>
    </row>
    <row r="55" spans="1:6" s="183" customFormat="1" ht="24.95" customHeight="1" x14ac:dyDescent="0.2">
      <c r="A55" s="363">
        <f t="shared" si="0"/>
        <v>49</v>
      </c>
      <c r="B55" s="363">
        <f t="shared" si="1"/>
        <v>679</v>
      </c>
      <c r="C55" s="430">
        <v>17</v>
      </c>
      <c r="D55" s="444" t="s">
        <v>12</v>
      </c>
      <c r="E55" s="445" t="s">
        <v>11273</v>
      </c>
      <c r="F55" s="633"/>
    </row>
    <row r="56" spans="1:6" s="183" customFormat="1" ht="24.95" customHeight="1" x14ac:dyDescent="0.2">
      <c r="A56" s="363">
        <f t="shared" si="0"/>
        <v>50</v>
      </c>
      <c r="B56" s="363">
        <f t="shared" si="1"/>
        <v>696</v>
      </c>
      <c r="C56" s="430">
        <v>17</v>
      </c>
      <c r="D56" s="444" t="s">
        <v>12</v>
      </c>
      <c r="E56" s="445" t="s">
        <v>11274</v>
      </c>
      <c r="F56" s="633"/>
    </row>
    <row r="57" spans="1:6" s="183" customFormat="1" ht="24.95" customHeight="1" x14ac:dyDescent="0.2">
      <c r="A57" s="363">
        <f t="shared" si="0"/>
        <v>51</v>
      </c>
      <c r="B57" s="363">
        <f t="shared" si="1"/>
        <v>713</v>
      </c>
      <c r="C57" s="430">
        <v>17</v>
      </c>
      <c r="D57" s="444" t="s">
        <v>12</v>
      </c>
      <c r="E57" s="445" t="s">
        <v>11275</v>
      </c>
      <c r="F57" s="633"/>
    </row>
    <row r="58" spans="1:6" s="183" customFormat="1" ht="24.95" customHeight="1" x14ac:dyDescent="0.2">
      <c r="A58" s="363">
        <f t="shared" si="0"/>
        <v>52</v>
      </c>
      <c r="B58" s="363">
        <f t="shared" si="1"/>
        <v>730</v>
      </c>
      <c r="C58" s="430">
        <v>17</v>
      </c>
      <c r="D58" s="444" t="s">
        <v>12</v>
      </c>
      <c r="E58" s="445" t="s">
        <v>11276</v>
      </c>
      <c r="F58" s="633"/>
    </row>
    <row r="59" spans="1:6" s="183" customFormat="1" ht="24.95" customHeight="1" x14ac:dyDescent="0.2">
      <c r="A59" s="363">
        <f t="shared" si="0"/>
        <v>53</v>
      </c>
      <c r="B59" s="363">
        <f t="shared" si="1"/>
        <v>747</v>
      </c>
      <c r="C59" s="430">
        <v>17</v>
      </c>
      <c r="D59" s="444" t="s">
        <v>12</v>
      </c>
      <c r="E59" s="445" t="s">
        <v>11277</v>
      </c>
      <c r="F59" s="633"/>
    </row>
    <row r="60" spans="1:6" s="183" customFormat="1" ht="24.95" customHeight="1" x14ac:dyDescent="0.2">
      <c r="A60" s="363">
        <f t="shared" si="0"/>
        <v>54</v>
      </c>
      <c r="B60" s="363">
        <f t="shared" si="1"/>
        <v>764</v>
      </c>
      <c r="C60" s="430">
        <v>17</v>
      </c>
      <c r="D60" s="444" t="s">
        <v>12</v>
      </c>
      <c r="E60" s="445" t="s">
        <v>11278</v>
      </c>
      <c r="F60" s="633"/>
    </row>
    <row r="61" spans="1:6" s="183" customFormat="1" ht="24.95" customHeight="1" x14ac:dyDescent="0.2">
      <c r="A61" s="363">
        <f t="shared" si="0"/>
        <v>55</v>
      </c>
      <c r="B61" s="363">
        <f t="shared" si="1"/>
        <v>781</v>
      </c>
      <c r="C61" s="430">
        <v>17</v>
      </c>
      <c r="D61" s="444" t="s">
        <v>12</v>
      </c>
      <c r="E61" s="445" t="s">
        <v>11279</v>
      </c>
      <c r="F61" s="633"/>
    </row>
    <row r="62" spans="1:6" s="183" customFormat="1" ht="24.95" customHeight="1" x14ac:dyDescent="0.2">
      <c r="A62" s="363">
        <f t="shared" si="0"/>
        <v>56</v>
      </c>
      <c r="B62" s="363">
        <f t="shared" si="1"/>
        <v>798</v>
      </c>
      <c r="C62" s="430">
        <v>17</v>
      </c>
      <c r="D62" s="444" t="s">
        <v>12</v>
      </c>
      <c r="E62" s="445" t="s">
        <v>11280</v>
      </c>
      <c r="F62" s="633"/>
    </row>
    <row r="63" spans="1:6" s="183" customFormat="1" ht="24.95" customHeight="1" x14ac:dyDescent="0.2">
      <c r="A63" s="363">
        <f t="shared" si="0"/>
        <v>57</v>
      </c>
      <c r="B63" s="363">
        <f t="shared" si="1"/>
        <v>815</v>
      </c>
      <c r="C63" s="430">
        <v>17</v>
      </c>
      <c r="D63" s="444" t="s">
        <v>12</v>
      </c>
      <c r="E63" s="445" t="s">
        <v>11281</v>
      </c>
      <c r="F63" s="633"/>
    </row>
    <row r="64" spans="1:6" s="183" customFormat="1" ht="28.5" customHeight="1" x14ac:dyDescent="0.2">
      <c r="A64" s="363">
        <f t="shared" si="0"/>
        <v>58</v>
      </c>
      <c r="B64" s="363">
        <f t="shared" si="1"/>
        <v>832</v>
      </c>
      <c r="C64" s="430">
        <v>17</v>
      </c>
      <c r="D64" s="444" t="s">
        <v>12</v>
      </c>
      <c r="E64" s="445" t="s">
        <v>11282</v>
      </c>
      <c r="F64" s="633"/>
    </row>
    <row r="65" spans="1:6" s="183" customFormat="1" ht="39" customHeight="1" x14ac:dyDescent="0.2">
      <c r="A65" s="363">
        <f t="shared" si="0"/>
        <v>59</v>
      </c>
      <c r="B65" s="363">
        <f t="shared" si="1"/>
        <v>849</v>
      </c>
      <c r="C65" s="430">
        <v>17</v>
      </c>
      <c r="D65" s="444" t="s">
        <v>12</v>
      </c>
      <c r="E65" s="445" t="s">
        <v>11283</v>
      </c>
      <c r="F65" s="633"/>
    </row>
    <row r="66" spans="1:6" s="183" customFormat="1" ht="34.5" customHeight="1" x14ac:dyDescent="0.2">
      <c r="A66" s="363">
        <f t="shared" si="0"/>
        <v>60</v>
      </c>
      <c r="B66" s="363">
        <f t="shared" si="1"/>
        <v>866</v>
      </c>
      <c r="C66" s="430">
        <v>17</v>
      </c>
      <c r="D66" s="444" t="s">
        <v>12</v>
      </c>
      <c r="E66" s="445" t="s">
        <v>11284</v>
      </c>
      <c r="F66" s="633"/>
    </row>
    <row r="67" spans="1:6" s="183" customFormat="1" ht="24.95" customHeight="1" x14ac:dyDescent="0.2">
      <c r="A67" s="363">
        <f t="shared" si="0"/>
        <v>61</v>
      </c>
      <c r="B67" s="363">
        <f t="shared" si="1"/>
        <v>883</v>
      </c>
      <c r="C67" s="430">
        <v>17</v>
      </c>
      <c r="D67" s="444" t="s">
        <v>12</v>
      </c>
      <c r="E67" s="445" t="s">
        <v>11285</v>
      </c>
      <c r="F67" s="633"/>
    </row>
    <row r="68" spans="1:6" s="183" customFormat="1" ht="25.5" customHeight="1" x14ac:dyDescent="0.2">
      <c r="A68" s="363">
        <f t="shared" si="0"/>
        <v>62</v>
      </c>
      <c r="B68" s="363">
        <f t="shared" si="1"/>
        <v>900</v>
      </c>
      <c r="C68" s="430">
        <v>17</v>
      </c>
      <c r="D68" s="444" t="s">
        <v>12</v>
      </c>
      <c r="E68" s="445" t="s">
        <v>11286</v>
      </c>
      <c r="F68" s="633"/>
    </row>
    <row r="69" spans="1:6" s="183" customFormat="1" ht="24.95" customHeight="1" x14ac:dyDescent="0.2">
      <c r="A69" s="363">
        <f t="shared" si="0"/>
        <v>63</v>
      </c>
      <c r="B69" s="363">
        <f t="shared" si="1"/>
        <v>917</v>
      </c>
      <c r="C69" s="430">
        <v>17</v>
      </c>
      <c r="D69" s="444" t="s">
        <v>12</v>
      </c>
      <c r="E69" s="445" t="s">
        <v>11287</v>
      </c>
      <c r="F69" s="633"/>
    </row>
    <row r="70" spans="1:6" s="183" customFormat="1" ht="24.95" customHeight="1" x14ac:dyDescent="0.2">
      <c r="A70" s="363">
        <f t="shared" si="0"/>
        <v>64</v>
      </c>
      <c r="B70" s="363">
        <f t="shared" si="1"/>
        <v>934</v>
      </c>
      <c r="C70" s="430">
        <v>17</v>
      </c>
      <c r="D70" s="444" t="s">
        <v>12</v>
      </c>
      <c r="E70" s="445" t="s">
        <v>11288</v>
      </c>
      <c r="F70" s="633"/>
    </row>
    <row r="71" spans="1:6" s="183" customFormat="1" ht="24.95" customHeight="1" x14ac:dyDescent="0.2">
      <c r="A71" s="363">
        <f t="shared" si="0"/>
        <v>65</v>
      </c>
      <c r="B71" s="363">
        <f t="shared" si="1"/>
        <v>951</v>
      </c>
      <c r="C71" s="430">
        <v>17</v>
      </c>
      <c r="D71" s="444" t="s">
        <v>12</v>
      </c>
      <c r="E71" s="445" t="s">
        <v>11289</v>
      </c>
      <c r="F71" s="633"/>
    </row>
    <row r="72" spans="1:6" s="183" customFormat="1" ht="24.95" customHeight="1" x14ac:dyDescent="0.2">
      <c r="A72" s="363">
        <f t="shared" ref="A72:A135" si="2">+A71+1</f>
        <v>66</v>
      </c>
      <c r="B72" s="363">
        <f t="shared" ref="B72:B135" si="3">C71+B71</f>
        <v>968</v>
      </c>
      <c r="C72" s="430">
        <v>17</v>
      </c>
      <c r="D72" s="444" t="s">
        <v>12</v>
      </c>
      <c r="E72" s="445" t="s">
        <v>11290</v>
      </c>
      <c r="F72" s="633"/>
    </row>
    <row r="73" spans="1:6" s="183" customFormat="1" ht="24.95" customHeight="1" x14ac:dyDescent="0.2">
      <c r="A73" s="363">
        <f t="shared" si="2"/>
        <v>67</v>
      </c>
      <c r="B73" s="363">
        <f t="shared" si="3"/>
        <v>985</v>
      </c>
      <c r="C73" s="430">
        <v>17</v>
      </c>
      <c r="D73" s="444" t="s">
        <v>12</v>
      </c>
      <c r="E73" s="445" t="s">
        <v>11291</v>
      </c>
      <c r="F73" s="633"/>
    </row>
    <row r="74" spans="1:6" s="183" customFormat="1" ht="24.95" customHeight="1" x14ac:dyDescent="0.2">
      <c r="A74" s="363">
        <f t="shared" si="2"/>
        <v>68</v>
      </c>
      <c r="B74" s="363">
        <f t="shared" si="3"/>
        <v>1002</v>
      </c>
      <c r="C74" s="430">
        <v>17</v>
      </c>
      <c r="D74" s="444" t="s">
        <v>12</v>
      </c>
      <c r="E74" s="445" t="s">
        <v>11292</v>
      </c>
      <c r="F74" s="633"/>
    </row>
    <row r="75" spans="1:6" s="183" customFormat="1" ht="24.95" customHeight="1" x14ac:dyDescent="0.2">
      <c r="A75" s="363">
        <f t="shared" si="2"/>
        <v>69</v>
      </c>
      <c r="B75" s="363">
        <f t="shared" si="3"/>
        <v>1019</v>
      </c>
      <c r="C75" s="430">
        <v>17</v>
      </c>
      <c r="D75" s="444" t="s">
        <v>12</v>
      </c>
      <c r="E75" s="445" t="s">
        <v>11293</v>
      </c>
      <c r="F75" s="633"/>
    </row>
    <row r="76" spans="1:6" s="183" customFormat="1" ht="24.95" customHeight="1" x14ac:dyDescent="0.2">
      <c r="A76" s="363">
        <f t="shared" si="2"/>
        <v>70</v>
      </c>
      <c r="B76" s="363">
        <f t="shared" si="3"/>
        <v>1036</v>
      </c>
      <c r="C76" s="430">
        <v>17</v>
      </c>
      <c r="D76" s="444" t="s">
        <v>12</v>
      </c>
      <c r="E76" s="445" t="s">
        <v>11294</v>
      </c>
      <c r="F76" s="633"/>
    </row>
    <row r="77" spans="1:6" s="183" customFormat="1" ht="24.95" customHeight="1" x14ac:dyDescent="0.2">
      <c r="A77" s="363">
        <f t="shared" si="2"/>
        <v>71</v>
      </c>
      <c r="B77" s="363">
        <f t="shared" si="3"/>
        <v>1053</v>
      </c>
      <c r="C77" s="430">
        <v>17</v>
      </c>
      <c r="D77" s="444" t="s">
        <v>12</v>
      </c>
      <c r="E77" s="445" t="s">
        <v>11295</v>
      </c>
      <c r="F77" s="633"/>
    </row>
    <row r="78" spans="1:6" s="183" customFormat="1" ht="34.5" customHeight="1" x14ac:dyDescent="0.2">
      <c r="A78" s="363">
        <f t="shared" si="2"/>
        <v>72</v>
      </c>
      <c r="B78" s="363">
        <f t="shared" si="3"/>
        <v>1070</v>
      </c>
      <c r="C78" s="430">
        <v>17</v>
      </c>
      <c r="D78" s="444" t="s">
        <v>12</v>
      </c>
      <c r="E78" s="445" t="s">
        <v>11296</v>
      </c>
      <c r="F78" s="633"/>
    </row>
    <row r="79" spans="1:6" s="183" customFormat="1" ht="24.95" customHeight="1" x14ac:dyDescent="0.2">
      <c r="A79" s="363">
        <f t="shared" si="2"/>
        <v>73</v>
      </c>
      <c r="B79" s="363">
        <f t="shared" si="3"/>
        <v>1087</v>
      </c>
      <c r="C79" s="430">
        <v>17</v>
      </c>
      <c r="D79" s="444" t="s">
        <v>12</v>
      </c>
      <c r="E79" s="445" t="s">
        <v>11297</v>
      </c>
      <c r="F79" s="633"/>
    </row>
    <row r="80" spans="1:6" s="183" customFormat="1" ht="24.95" customHeight="1" x14ac:dyDescent="0.2">
      <c r="A80" s="363">
        <f t="shared" si="2"/>
        <v>74</v>
      </c>
      <c r="B80" s="363">
        <f t="shared" si="3"/>
        <v>1104</v>
      </c>
      <c r="C80" s="430">
        <v>17</v>
      </c>
      <c r="D80" s="444" t="s">
        <v>12</v>
      </c>
      <c r="E80" s="445" t="s">
        <v>11298</v>
      </c>
      <c r="F80" s="633"/>
    </row>
    <row r="81" spans="1:6" s="183" customFormat="1" ht="24.95" customHeight="1" x14ac:dyDescent="0.2">
      <c r="A81" s="363">
        <f t="shared" si="2"/>
        <v>75</v>
      </c>
      <c r="B81" s="363">
        <f t="shared" si="3"/>
        <v>1121</v>
      </c>
      <c r="C81" s="430">
        <v>17</v>
      </c>
      <c r="D81" s="444" t="s">
        <v>12</v>
      </c>
      <c r="E81" s="445" t="s">
        <v>11299</v>
      </c>
      <c r="F81" s="633"/>
    </row>
    <row r="82" spans="1:6" s="183" customFormat="1" ht="24.95" customHeight="1" x14ac:dyDescent="0.2">
      <c r="A82" s="363">
        <f t="shared" si="2"/>
        <v>76</v>
      </c>
      <c r="B82" s="363">
        <f t="shared" si="3"/>
        <v>1138</v>
      </c>
      <c r="C82" s="430">
        <v>17</v>
      </c>
      <c r="D82" s="444" t="s">
        <v>12</v>
      </c>
      <c r="E82" s="445" t="s">
        <v>11300</v>
      </c>
      <c r="F82" s="633"/>
    </row>
    <row r="83" spans="1:6" s="183" customFormat="1" ht="24.95" customHeight="1" x14ac:dyDescent="0.2">
      <c r="A83" s="363">
        <f t="shared" si="2"/>
        <v>77</v>
      </c>
      <c r="B83" s="363">
        <f t="shared" si="3"/>
        <v>1155</v>
      </c>
      <c r="C83" s="430">
        <v>17</v>
      </c>
      <c r="D83" s="444" t="s">
        <v>12</v>
      </c>
      <c r="E83" s="445" t="s">
        <v>11301</v>
      </c>
      <c r="F83" s="633"/>
    </row>
    <row r="84" spans="1:6" s="183" customFormat="1" ht="24.95" customHeight="1" x14ac:dyDescent="0.2">
      <c r="A84" s="363">
        <f t="shared" si="2"/>
        <v>78</v>
      </c>
      <c r="B84" s="363">
        <f t="shared" si="3"/>
        <v>1172</v>
      </c>
      <c r="C84" s="430">
        <v>17</v>
      </c>
      <c r="D84" s="444" t="s">
        <v>12</v>
      </c>
      <c r="E84" s="445" t="s">
        <v>11302</v>
      </c>
      <c r="F84" s="633"/>
    </row>
    <row r="85" spans="1:6" s="183" customFormat="1" ht="24.95" customHeight="1" x14ac:dyDescent="0.2">
      <c r="A85" s="363">
        <f t="shared" si="2"/>
        <v>79</v>
      </c>
      <c r="B85" s="363">
        <f t="shared" si="3"/>
        <v>1189</v>
      </c>
      <c r="C85" s="430">
        <v>17</v>
      </c>
      <c r="D85" s="444" t="s">
        <v>12</v>
      </c>
      <c r="E85" s="445" t="s">
        <v>11303</v>
      </c>
      <c r="F85" s="633"/>
    </row>
    <row r="86" spans="1:6" s="183" customFormat="1" ht="24.95" customHeight="1" x14ac:dyDescent="0.2">
      <c r="A86" s="363">
        <f t="shared" si="2"/>
        <v>80</v>
      </c>
      <c r="B86" s="363">
        <f t="shared" si="3"/>
        <v>1206</v>
      </c>
      <c r="C86" s="430">
        <v>17</v>
      </c>
      <c r="D86" s="444" t="s">
        <v>12</v>
      </c>
      <c r="E86" s="445" t="s">
        <v>11304</v>
      </c>
      <c r="F86" s="633"/>
    </row>
    <row r="87" spans="1:6" s="183" customFormat="1" ht="24.95" customHeight="1" x14ac:dyDescent="0.2">
      <c r="A87" s="363">
        <f t="shared" si="2"/>
        <v>81</v>
      </c>
      <c r="B87" s="363">
        <f t="shared" si="3"/>
        <v>1223</v>
      </c>
      <c r="C87" s="430">
        <v>17</v>
      </c>
      <c r="D87" s="444" t="s">
        <v>12</v>
      </c>
      <c r="E87" s="445" t="s">
        <v>11305</v>
      </c>
      <c r="F87" s="633"/>
    </row>
    <row r="88" spans="1:6" s="183" customFormat="1" ht="24.95" customHeight="1" x14ac:dyDescent="0.2">
      <c r="A88" s="363">
        <f t="shared" si="2"/>
        <v>82</v>
      </c>
      <c r="B88" s="363">
        <f t="shared" si="3"/>
        <v>1240</v>
      </c>
      <c r="C88" s="430">
        <v>17</v>
      </c>
      <c r="D88" s="444" t="s">
        <v>12</v>
      </c>
      <c r="E88" s="445" t="s">
        <v>11306</v>
      </c>
      <c r="F88" s="633"/>
    </row>
    <row r="89" spans="1:6" s="183" customFormat="1" ht="24.95" customHeight="1" x14ac:dyDescent="0.2">
      <c r="A89" s="363">
        <f t="shared" si="2"/>
        <v>83</v>
      </c>
      <c r="B89" s="363">
        <f t="shared" si="3"/>
        <v>1257</v>
      </c>
      <c r="C89" s="430">
        <v>17</v>
      </c>
      <c r="D89" s="444" t="s">
        <v>12</v>
      </c>
      <c r="E89" s="445" t="s">
        <v>11307</v>
      </c>
      <c r="F89" s="633"/>
    </row>
    <row r="90" spans="1:6" s="183" customFormat="1" ht="24.95" customHeight="1" x14ac:dyDescent="0.2">
      <c r="A90" s="363">
        <f t="shared" si="2"/>
        <v>84</v>
      </c>
      <c r="B90" s="363">
        <f t="shared" si="3"/>
        <v>1274</v>
      </c>
      <c r="C90" s="430">
        <v>17</v>
      </c>
      <c r="D90" s="444" t="s">
        <v>12</v>
      </c>
      <c r="E90" s="445" t="s">
        <v>11308</v>
      </c>
      <c r="F90" s="633"/>
    </row>
    <row r="91" spans="1:6" s="183" customFormat="1" ht="24.95" customHeight="1" x14ac:dyDescent="0.2">
      <c r="A91" s="363">
        <f t="shared" si="2"/>
        <v>85</v>
      </c>
      <c r="B91" s="363">
        <f t="shared" si="3"/>
        <v>1291</v>
      </c>
      <c r="C91" s="430">
        <v>17</v>
      </c>
      <c r="D91" s="444" t="s">
        <v>12</v>
      </c>
      <c r="E91" s="445" t="s">
        <v>11309</v>
      </c>
      <c r="F91" s="633"/>
    </row>
    <row r="92" spans="1:6" s="183" customFormat="1" ht="24.95" customHeight="1" x14ac:dyDescent="0.2">
      <c r="A92" s="363">
        <f t="shared" si="2"/>
        <v>86</v>
      </c>
      <c r="B92" s="363">
        <f t="shared" si="3"/>
        <v>1308</v>
      </c>
      <c r="C92" s="430">
        <v>17</v>
      </c>
      <c r="D92" s="444" t="s">
        <v>12</v>
      </c>
      <c r="E92" s="445" t="s">
        <v>11310</v>
      </c>
      <c r="F92" s="633"/>
    </row>
    <row r="93" spans="1:6" s="183" customFormat="1" ht="24.95" customHeight="1" x14ac:dyDescent="0.2">
      <c r="A93" s="363">
        <f t="shared" si="2"/>
        <v>87</v>
      </c>
      <c r="B93" s="363">
        <f t="shared" si="3"/>
        <v>1325</v>
      </c>
      <c r="C93" s="430">
        <v>17</v>
      </c>
      <c r="D93" s="444" t="s">
        <v>12</v>
      </c>
      <c r="E93" s="445" t="s">
        <v>11311</v>
      </c>
      <c r="F93" s="633"/>
    </row>
    <row r="94" spans="1:6" s="183" customFormat="1" ht="24.95" customHeight="1" x14ac:dyDescent="0.2">
      <c r="A94" s="363">
        <f t="shared" si="2"/>
        <v>88</v>
      </c>
      <c r="B94" s="363">
        <f t="shared" si="3"/>
        <v>1342</v>
      </c>
      <c r="C94" s="430">
        <v>17</v>
      </c>
      <c r="D94" s="444" t="s">
        <v>12</v>
      </c>
      <c r="E94" s="445" t="s">
        <v>11312</v>
      </c>
      <c r="F94" s="633"/>
    </row>
    <row r="95" spans="1:6" s="183" customFormat="1" ht="24.95" customHeight="1" x14ac:dyDescent="0.2">
      <c r="A95" s="363">
        <f t="shared" si="2"/>
        <v>89</v>
      </c>
      <c r="B95" s="363">
        <f t="shared" si="3"/>
        <v>1359</v>
      </c>
      <c r="C95" s="430">
        <v>17</v>
      </c>
      <c r="D95" s="444" t="s">
        <v>12</v>
      </c>
      <c r="E95" s="445" t="s">
        <v>11313</v>
      </c>
      <c r="F95" s="633"/>
    </row>
    <row r="96" spans="1:6" s="183" customFormat="1" ht="24.95" customHeight="1" x14ac:dyDescent="0.2">
      <c r="A96" s="363">
        <f t="shared" si="2"/>
        <v>90</v>
      </c>
      <c r="B96" s="363">
        <f t="shared" si="3"/>
        <v>1376</v>
      </c>
      <c r="C96" s="430">
        <v>17</v>
      </c>
      <c r="D96" s="444" t="s">
        <v>12</v>
      </c>
      <c r="E96" s="445" t="s">
        <v>11314</v>
      </c>
      <c r="F96" s="633"/>
    </row>
    <row r="97" spans="1:6" s="183" customFormat="1" ht="24.95" customHeight="1" x14ac:dyDescent="0.2">
      <c r="A97" s="363">
        <f t="shared" si="2"/>
        <v>91</v>
      </c>
      <c r="B97" s="363">
        <f t="shared" si="3"/>
        <v>1393</v>
      </c>
      <c r="C97" s="430">
        <v>17</v>
      </c>
      <c r="D97" s="444" t="s">
        <v>12</v>
      </c>
      <c r="E97" s="445" t="s">
        <v>11315</v>
      </c>
      <c r="F97" s="633"/>
    </row>
    <row r="98" spans="1:6" s="183" customFormat="1" ht="24.95" customHeight="1" x14ac:dyDescent="0.2">
      <c r="A98" s="363">
        <f t="shared" si="2"/>
        <v>92</v>
      </c>
      <c r="B98" s="363">
        <f t="shared" si="3"/>
        <v>1410</v>
      </c>
      <c r="C98" s="430">
        <v>17</v>
      </c>
      <c r="D98" s="444" t="s">
        <v>12</v>
      </c>
      <c r="E98" s="445" t="s">
        <v>11316</v>
      </c>
      <c r="F98" s="633"/>
    </row>
    <row r="99" spans="1:6" s="183" customFormat="1" ht="24" customHeight="1" x14ac:dyDescent="0.2">
      <c r="A99" s="363">
        <f t="shared" si="2"/>
        <v>93</v>
      </c>
      <c r="B99" s="363">
        <f t="shared" si="3"/>
        <v>1427</v>
      </c>
      <c r="C99" s="430">
        <v>17</v>
      </c>
      <c r="D99" s="444" t="s">
        <v>12</v>
      </c>
      <c r="E99" s="445" t="s">
        <v>11317</v>
      </c>
      <c r="F99" s="633"/>
    </row>
    <row r="100" spans="1:6" s="183" customFormat="1" ht="36.75" customHeight="1" x14ac:dyDescent="0.2">
      <c r="A100" s="363">
        <f t="shared" si="2"/>
        <v>94</v>
      </c>
      <c r="B100" s="363">
        <f t="shared" si="3"/>
        <v>1444</v>
      </c>
      <c r="C100" s="430">
        <v>17</v>
      </c>
      <c r="D100" s="444" t="s">
        <v>12</v>
      </c>
      <c r="E100" s="445" t="s">
        <v>11318</v>
      </c>
      <c r="F100" s="633"/>
    </row>
    <row r="101" spans="1:6" s="183" customFormat="1" ht="24" x14ac:dyDescent="0.2">
      <c r="A101" s="363">
        <f t="shared" si="2"/>
        <v>95</v>
      </c>
      <c r="B101" s="363">
        <f t="shared" si="3"/>
        <v>1461</v>
      </c>
      <c r="C101" s="430">
        <v>17</v>
      </c>
      <c r="D101" s="444" t="s">
        <v>12</v>
      </c>
      <c r="E101" s="445" t="s">
        <v>11319</v>
      </c>
      <c r="F101" s="633"/>
    </row>
    <row r="102" spans="1:6" s="183" customFormat="1" ht="24" x14ac:dyDescent="0.2">
      <c r="A102" s="363">
        <f t="shared" si="2"/>
        <v>96</v>
      </c>
      <c r="B102" s="363">
        <f t="shared" si="3"/>
        <v>1478</v>
      </c>
      <c r="C102" s="430">
        <v>17</v>
      </c>
      <c r="D102" s="444" t="s">
        <v>12</v>
      </c>
      <c r="E102" s="445" t="s">
        <v>11320</v>
      </c>
      <c r="F102" s="633"/>
    </row>
    <row r="103" spans="1:6" s="183" customFormat="1" ht="24.95" customHeight="1" x14ac:dyDescent="0.2">
      <c r="A103" s="363">
        <f t="shared" si="2"/>
        <v>97</v>
      </c>
      <c r="B103" s="363">
        <f t="shared" si="3"/>
        <v>1495</v>
      </c>
      <c r="C103" s="430">
        <v>17</v>
      </c>
      <c r="D103" s="444" t="s">
        <v>12</v>
      </c>
      <c r="E103" s="445" t="s">
        <v>11321</v>
      </c>
      <c r="F103" s="633"/>
    </row>
    <row r="104" spans="1:6" s="183" customFormat="1" ht="24.95" customHeight="1" x14ac:dyDescent="0.2">
      <c r="A104" s="363">
        <f t="shared" si="2"/>
        <v>98</v>
      </c>
      <c r="B104" s="363">
        <f t="shared" si="3"/>
        <v>1512</v>
      </c>
      <c r="C104" s="430">
        <v>17</v>
      </c>
      <c r="D104" s="444" t="s">
        <v>12</v>
      </c>
      <c r="E104" s="445" t="s">
        <v>11322</v>
      </c>
      <c r="F104" s="633"/>
    </row>
    <row r="105" spans="1:6" s="183" customFormat="1" ht="24.95" customHeight="1" x14ac:dyDescent="0.2">
      <c r="A105" s="363">
        <f t="shared" si="2"/>
        <v>99</v>
      </c>
      <c r="B105" s="363">
        <f t="shared" si="3"/>
        <v>1529</v>
      </c>
      <c r="C105" s="430">
        <v>17</v>
      </c>
      <c r="D105" s="444" t="s">
        <v>12</v>
      </c>
      <c r="E105" s="445" t="s">
        <v>11323</v>
      </c>
      <c r="F105" s="633"/>
    </row>
    <row r="106" spans="1:6" s="183" customFormat="1" ht="24.95" customHeight="1" x14ac:dyDescent="0.2">
      <c r="A106" s="363">
        <f t="shared" si="2"/>
        <v>100</v>
      </c>
      <c r="B106" s="363">
        <f t="shared" si="3"/>
        <v>1546</v>
      </c>
      <c r="C106" s="430">
        <v>17</v>
      </c>
      <c r="D106" s="444" t="s">
        <v>12</v>
      </c>
      <c r="E106" s="445" t="s">
        <v>11324</v>
      </c>
      <c r="F106" s="633"/>
    </row>
    <row r="107" spans="1:6" s="183" customFormat="1" ht="24.95" customHeight="1" x14ac:dyDescent="0.2">
      <c r="A107" s="363">
        <f t="shared" si="2"/>
        <v>101</v>
      </c>
      <c r="B107" s="363">
        <f t="shared" si="3"/>
        <v>1563</v>
      </c>
      <c r="C107" s="430">
        <v>17</v>
      </c>
      <c r="D107" s="444" t="s">
        <v>12</v>
      </c>
      <c r="E107" s="445" t="s">
        <v>11325</v>
      </c>
      <c r="F107" s="633"/>
    </row>
    <row r="108" spans="1:6" s="183" customFormat="1" ht="24.95" customHeight="1" x14ac:dyDescent="0.2">
      <c r="A108" s="363">
        <f t="shared" si="2"/>
        <v>102</v>
      </c>
      <c r="B108" s="363">
        <f t="shared" si="3"/>
        <v>1580</v>
      </c>
      <c r="C108" s="430">
        <v>17</v>
      </c>
      <c r="D108" s="444" t="s">
        <v>12</v>
      </c>
      <c r="E108" s="445" t="s">
        <v>11326</v>
      </c>
      <c r="F108" s="633"/>
    </row>
    <row r="109" spans="1:6" s="183" customFormat="1" ht="24.95" customHeight="1" x14ac:dyDescent="0.2">
      <c r="A109" s="363">
        <f t="shared" si="2"/>
        <v>103</v>
      </c>
      <c r="B109" s="363">
        <f t="shared" si="3"/>
        <v>1597</v>
      </c>
      <c r="C109" s="430">
        <v>17</v>
      </c>
      <c r="D109" s="444" t="s">
        <v>12</v>
      </c>
      <c r="E109" s="445" t="s">
        <v>11327</v>
      </c>
      <c r="F109" s="633"/>
    </row>
    <row r="110" spans="1:6" s="183" customFormat="1" ht="24.95" customHeight="1" x14ac:dyDescent="0.2">
      <c r="A110" s="363">
        <f t="shared" si="2"/>
        <v>104</v>
      </c>
      <c r="B110" s="363">
        <f t="shared" si="3"/>
        <v>1614</v>
      </c>
      <c r="C110" s="430">
        <v>17</v>
      </c>
      <c r="D110" s="444" t="s">
        <v>12</v>
      </c>
      <c r="E110" s="445" t="s">
        <v>11328</v>
      </c>
      <c r="F110" s="633"/>
    </row>
    <row r="111" spans="1:6" s="183" customFormat="1" ht="24.95" customHeight="1" x14ac:dyDescent="0.2">
      <c r="A111" s="363">
        <f t="shared" si="2"/>
        <v>105</v>
      </c>
      <c r="B111" s="363">
        <f t="shared" si="3"/>
        <v>1631</v>
      </c>
      <c r="C111" s="430">
        <v>17</v>
      </c>
      <c r="D111" s="444" t="s">
        <v>12</v>
      </c>
      <c r="E111" s="445" t="s">
        <v>11329</v>
      </c>
      <c r="F111" s="633"/>
    </row>
    <row r="112" spans="1:6" s="183" customFormat="1" ht="24" x14ac:dyDescent="0.2">
      <c r="A112" s="363">
        <f t="shared" si="2"/>
        <v>106</v>
      </c>
      <c r="B112" s="363">
        <f t="shared" si="3"/>
        <v>1648</v>
      </c>
      <c r="C112" s="430">
        <v>17</v>
      </c>
      <c r="D112" s="444" t="s">
        <v>12</v>
      </c>
      <c r="E112" s="479" t="s">
        <v>11330</v>
      </c>
      <c r="F112" s="633"/>
    </row>
    <row r="113" spans="1:6" s="183" customFormat="1" ht="24" x14ac:dyDescent="0.2">
      <c r="A113" s="363">
        <f t="shared" si="2"/>
        <v>107</v>
      </c>
      <c r="B113" s="363">
        <f t="shared" si="3"/>
        <v>1665</v>
      </c>
      <c r="C113" s="430">
        <v>17</v>
      </c>
      <c r="D113" s="444" t="s">
        <v>12</v>
      </c>
      <c r="E113" s="479" t="s">
        <v>11331</v>
      </c>
      <c r="F113" s="633"/>
    </row>
    <row r="114" spans="1:6" s="183" customFormat="1" ht="24" x14ac:dyDescent="0.2">
      <c r="A114" s="363">
        <f t="shared" si="2"/>
        <v>108</v>
      </c>
      <c r="B114" s="363">
        <f t="shared" si="3"/>
        <v>1682</v>
      </c>
      <c r="C114" s="430">
        <v>17</v>
      </c>
      <c r="D114" s="444" t="s">
        <v>12</v>
      </c>
      <c r="E114" s="479" t="s">
        <v>11332</v>
      </c>
      <c r="F114" s="633"/>
    </row>
    <row r="115" spans="1:6" s="183" customFormat="1" ht="24.95" customHeight="1" x14ac:dyDescent="0.2">
      <c r="A115" s="363">
        <f t="shared" si="2"/>
        <v>109</v>
      </c>
      <c r="B115" s="363">
        <f t="shared" si="3"/>
        <v>1699</v>
      </c>
      <c r="C115" s="430">
        <v>17</v>
      </c>
      <c r="D115" s="444" t="s">
        <v>12</v>
      </c>
      <c r="E115" s="479" t="s">
        <v>11333</v>
      </c>
      <c r="F115" s="633"/>
    </row>
    <row r="116" spans="1:6" s="183" customFormat="1" ht="24.95" customHeight="1" x14ac:dyDescent="0.2">
      <c r="A116" s="363">
        <f t="shared" si="2"/>
        <v>110</v>
      </c>
      <c r="B116" s="363">
        <f t="shared" si="3"/>
        <v>1716</v>
      </c>
      <c r="C116" s="430">
        <v>17</v>
      </c>
      <c r="D116" s="444" t="s">
        <v>12</v>
      </c>
      <c r="E116" s="479" t="s">
        <v>11334</v>
      </c>
      <c r="F116" s="633"/>
    </row>
    <row r="117" spans="1:6" s="183" customFormat="1" ht="24.95" customHeight="1" x14ac:dyDescent="0.2">
      <c r="A117" s="363">
        <f t="shared" si="2"/>
        <v>111</v>
      </c>
      <c r="B117" s="363">
        <f t="shared" si="3"/>
        <v>1733</v>
      </c>
      <c r="C117" s="430">
        <v>17</v>
      </c>
      <c r="D117" s="444" t="s">
        <v>12</v>
      </c>
      <c r="E117" s="479" t="s">
        <v>11335</v>
      </c>
      <c r="F117" s="633"/>
    </row>
    <row r="118" spans="1:6" s="183" customFormat="1" ht="24.95" customHeight="1" x14ac:dyDescent="0.2">
      <c r="A118" s="363">
        <f t="shared" si="2"/>
        <v>112</v>
      </c>
      <c r="B118" s="363">
        <f t="shared" si="3"/>
        <v>1750</v>
      </c>
      <c r="C118" s="430">
        <v>17</v>
      </c>
      <c r="D118" s="444" t="s">
        <v>12</v>
      </c>
      <c r="E118" s="479" t="s">
        <v>11336</v>
      </c>
      <c r="F118" s="633"/>
    </row>
    <row r="119" spans="1:6" s="183" customFormat="1" ht="24.95" customHeight="1" x14ac:dyDescent="0.2">
      <c r="A119" s="363">
        <f t="shared" si="2"/>
        <v>113</v>
      </c>
      <c r="B119" s="363">
        <f t="shared" si="3"/>
        <v>1767</v>
      </c>
      <c r="C119" s="430">
        <v>17</v>
      </c>
      <c r="D119" s="444" t="s">
        <v>12</v>
      </c>
      <c r="E119" s="479" t="s">
        <v>11337</v>
      </c>
      <c r="F119" s="633"/>
    </row>
    <row r="120" spans="1:6" s="183" customFormat="1" ht="24.95" customHeight="1" x14ac:dyDescent="0.2">
      <c r="A120" s="363">
        <f t="shared" si="2"/>
        <v>114</v>
      </c>
      <c r="B120" s="363">
        <f t="shared" si="3"/>
        <v>1784</v>
      </c>
      <c r="C120" s="430">
        <v>17</v>
      </c>
      <c r="D120" s="444" t="s">
        <v>12</v>
      </c>
      <c r="E120" s="479" t="s">
        <v>11338</v>
      </c>
      <c r="F120" s="633"/>
    </row>
    <row r="121" spans="1:6" s="183" customFormat="1" ht="24.95" customHeight="1" x14ac:dyDescent="0.2">
      <c r="A121" s="363">
        <f t="shared" si="2"/>
        <v>115</v>
      </c>
      <c r="B121" s="363">
        <f t="shared" si="3"/>
        <v>1801</v>
      </c>
      <c r="C121" s="430">
        <v>17</v>
      </c>
      <c r="D121" s="444" t="s">
        <v>12</v>
      </c>
      <c r="E121" s="479" t="s">
        <v>11339</v>
      </c>
      <c r="F121" s="633"/>
    </row>
    <row r="122" spans="1:6" s="183" customFormat="1" ht="24.95" customHeight="1" x14ac:dyDescent="0.2">
      <c r="A122" s="363">
        <f t="shared" si="2"/>
        <v>116</v>
      </c>
      <c r="B122" s="363">
        <f t="shared" si="3"/>
        <v>1818</v>
      </c>
      <c r="C122" s="430">
        <v>17</v>
      </c>
      <c r="D122" s="444" t="s">
        <v>12</v>
      </c>
      <c r="E122" s="479" t="s">
        <v>11340</v>
      </c>
      <c r="F122" s="633"/>
    </row>
    <row r="123" spans="1:6" s="183" customFormat="1" ht="24.95" customHeight="1" x14ac:dyDescent="0.2">
      <c r="A123" s="363">
        <f t="shared" si="2"/>
        <v>117</v>
      </c>
      <c r="B123" s="363">
        <f t="shared" si="3"/>
        <v>1835</v>
      </c>
      <c r="C123" s="430">
        <v>17</v>
      </c>
      <c r="D123" s="444" t="s">
        <v>12</v>
      </c>
      <c r="E123" s="479" t="s">
        <v>11341</v>
      </c>
      <c r="F123" s="633"/>
    </row>
    <row r="124" spans="1:6" s="183" customFormat="1" ht="24.95" customHeight="1" x14ac:dyDescent="0.2">
      <c r="A124" s="363">
        <f t="shared" si="2"/>
        <v>118</v>
      </c>
      <c r="B124" s="363">
        <f t="shared" si="3"/>
        <v>1852</v>
      </c>
      <c r="C124" s="430">
        <v>17</v>
      </c>
      <c r="D124" s="444" t="s">
        <v>12</v>
      </c>
      <c r="E124" s="479" t="s">
        <v>11342</v>
      </c>
      <c r="F124" s="633"/>
    </row>
    <row r="125" spans="1:6" s="183" customFormat="1" ht="24.95" customHeight="1" x14ac:dyDescent="0.2">
      <c r="A125" s="363">
        <f t="shared" si="2"/>
        <v>119</v>
      </c>
      <c r="B125" s="363">
        <f t="shared" si="3"/>
        <v>1869</v>
      </c>
      <c r="C125" s="430">
        <v>17</v>
      </c>
      <c r="D125" s="444" t="s">
        <v>12</v>
      </c>
      <c r="E125" s="479" t="s">
        <v>11343</v>
      </c>
      <c r="F125" s="633"/>
    </row>
    <row r="126" spans="1:6" s="183" customFormat="1" ht="24" x14ac:dyDescent="0.2">
      <c r="A126" s="363">
        <f t="shared" si="2"/>
        <v>120</v>
      </c>
      <c r="B126" s="363">
        <f t="shared" si="3"/>
        <v>1886</v>
      </c>
      <c r="C126" s="430">
        <v>17</v>
      </c>
      <c r="D126" s="444" t="s">
        <v>12</v>
      </c>
      <c r="E126" s="479" t="s">
        <v>11344</v>
      </c>
      <c r="F126" s="633"/>
    </row>
    <row r="127" spans="1:6" s="183" customFormat="1" ht="24.95" customHeight="1" x14ac:dyDescent="0.2">
      <c r="A127" s="363">
        <f t="shared" si="2"/>
        <v>121</v>
      </c>
      <c r="B127" s="363">
        <f t="shared" si="3"/>
        <v>1903</v>
      </c>
      <c r="C127" s="430">
        <v>17</v>
      </c>
      <c r="D127" s="444" t="s">
        <v>12</v>
      </c>
      <c r="E127" s="479" t="s">
        <v>11345</v>
      </c>
      <c r="F127" s="633"/>
    </row>
    <row r="128" spans="1:6" s="183" customFormat="1" ht="24.95" customHeight="1" x14ac:dyDescent="0.2">
      <c r="A128" s="363">
        <f t="shared" si="2"/>
        <v>122</v>
      </c>
      <c r="B128" s="363">
        <f t="shared" si="3"/>
        <v>1920</v>
      </c>
      <c r="C128" s="430">
        <v>17</v>
      </c>
      <c r="D128" s="444" t="s">
        <v>12</v>
      </c>
      <c r="E128" s="479" t="s">
        <v>11346</v>
      </c>
      <c r="F128" s="633"/>
    </row>
    <row r="129" spans="1:6" s="183" customFormat="1" ht="24.95" customHeight="1" x14ac:dyDescent="0.2">
      <c r="A129" s="363">
        <f t="shared" si="2"/>
        <v>123</v>
      </c>
      <c r="B129" s="363">
        <f t="shared" si="3"/>
        <v>1937</v>
      </c>
      <c r="C129" s="430">
        <v>17</v>
      </c>
      <c r="D129" s="444" t="s">
        <v>12</v>
      </c>
      <c r="E129" s="479" t="s">
        <v>11347</v>
      </c>
      <c r="F129" s="633"/>
    </row>
    <row r="130" spans="1:6" s="183" customFormat="1" ht="24.95" customHeight="1" x14ac:dyDescent="0.2">
      <c r="A130" s="363">
        <f t="shared" si="2"/>
        <v>124</v>
      </c>
      <c r="B130" s="363">
        <f t="shared" si="3"/>
        <v>1954</v>
      </c>
      <c r="C130" s="430">
        <v>17</v>
      </c>
      <c r="D130" s="444" t="s">
        <v>12</v>
      </c>
      <c r="E130" s="479" t="s">
        <v>11348</v>
      </c>
      <c r="F130" s="633"/>
    </row>
    <row r="131" spans="1:6" s="183" customFormat="1" ht="24.95" customHeight="1" x14ac:dyDescent="0.2">
      <c r="A131" s="363">
        <f t="shared" si="2"/>
        <v>125</v>
      </c>
      <c r="B131" s="363">
        <f t="shared" si="3"/>
        <v>1971</v>
      </c>
      <c r="C131" s="430">
        <v>17</v>
      </c>
      <c r="D131" s="444" t="s">
        <v>12</v>
      </c>
      <c r="E131" s="479" t="s">
        <v>11349</v>
      </c>
      <c r="F131" s="633"/>
    </row>
    <row r="132" spans="1:6" s="183" customFormat="1" ht="24.95" customHeight="1" x14ac:dyDescent="0.2">
      <c r="A132" s="363">
        <f t="shared" si="2"/>
        <v>126</v>
      </c>
      <c r="B132" s="363">
        <f t="shared" si="3"/>
        <v>1988</v>
      </c>
      <c r="C132" s="430">
        <v>17</v>
      </c>
      <c r="D132" s="444" t="s">
        <v>12</v>
      </c>
      <c r="E132" s="479" t="s">
        <v>11350</v>
      </c>
      <c r="F132" s="633"/>
    </row>
    <row r="133" spans="1:6" s="183" customFormat="1" ht="24.95" customHeight="1" x14ac:dyDescent="0.2">
      <c r="A133" s="363">
        <f t="shared" si="2"/>
        <v>127</v>
      </c>
      <c r="B133" s="363">
        <f t="shared" si="3"/>
        <v>2005</v>
      </c>
      <c r="C133" s="430">
        <v>17</v>
      </c>
      <c r="D133" s="444" t="s">
        <v>12</v>
      </c>
      <c r="E133" s="479" t="s">
        <v>11351</v>
      </c>
      <c r="F133" s="633"/>
    </row>
    <row r="134" spans="1:6" s="183" customFormat="1" ht="24.95" customHeight="1" x14ac:dyDescent="0.2">
      <c r="A134" s="363">
        <f t="shared" si="2"/>
        <v>128</v>
      </c>
      <c r="B134" s="363">
        <f t="shared" si="3"/>
        <v>2022</v>
      </c>
      <c r="C134" s="430">
        <v>17</v>
      </c>
      <c r="D134" s="444" t="s">
        <v>12</v>
      </c>
      <c r="E134" s="479" t="s">
        <v>11352</v>
      </c>
      <c r="F134" s="633"/>
    </row>
    <row r="135" spans="1:6" s="183" customFormat="1" ht="24.95" customHeight="1" x14ac:dyDescent="0.2">
      <c r="A135" s="363">
        <f t="shared" si="2"/>
        <v>129</v>
      </c>
      <c r="B135" s="363">
        <f t="shared" si="3"/>
        <v>2039</v>
      </c>
      <c r="C135" s="430">
        <v>17</v>
      </c>
      <c r="D135" s="444" t="s">
        <v>12</v>
      </c>
      <c r="E135" s="479" t="s">
        <v>11353</v>
      </c>
      <c r="F135" s="633"/>
    </row>
    <row r="136" spans="1:6" s="183" customFormat="1" ht="24" x14ac:dyDescent="0.2">
      <c r="A136" s="363">
        <f t="shared" ref="A136:A185" si="4">+A135+1</f>
        <v>130</v>
      </c>
      <c r="B136" s="363">
        <f t="shared" ref="B136:B185" si="5">C135+B135</f>
        <v>2056</v>
      </c>
      <c r="C136" s="430">
        <v>17</v>
      </c>
      <c r="D136" s="444" t="s">
        <v>12</v>
      </c>
      <c r="E136" s="445" t="s">
        <v>11354</v>
      </c>
      <c r="F136" s="633"/>
    </row>
    <row r="137" spans="1:6" s="183" customFormat="1" ht="24" x14ac:dyDescent="0.2">
      <c r="A137" s="363">
        <f t="shared" si="4"/>
        <v>131</v>
      </c>
      <c r="B137" s="363">
        <f t="shared" si="5"/>
        <v>2073</v>
      </c>
      <c r="C137" s="430">
        <v>17</v>
      </c>
      <c r="D137" s="444" t="s">
        <v>12</v>
      </c>
      <c r="E137" s="445" t="s">
        <v>11355</v>
      </c>
      <c r="F137" s="633"/>
    </row>
    <row r="138" spans="1:6" s="183" customFormat="1" ht="36" customHeight="1" x14ac:dyDescent="0.2">
      <c r="A138" s="363">
        <f t="shared" si="4"/>
        <v>132</v>
      </c>
      <c r="B138" s="363">
        <f t="shared" si="5"/>
        <v>2090</v>
      </c>
      <c r="C138" s="430">
        <v>17</v>
      </c>
      <c r="D138" s="444" t="s">
        <v>12</v>
      </c>
      <c r="E138" s="445" t="s">
        <v>11356</v>
      </c>
      <c r="F138" s="633"/>
    </row>
    <row r="139" spans="1:6" s="183" customFormat="1" ht="24" x14ac:dyDescent="0.2">
      <c r="A139" s="363">
        <f t="shared" si="4"/>
        <v>133</v>
      </c>
      <c r="B139" s="363">
        <f t="shared" si="5"/>
        <v>2107</v>
      </c>
      <c r="C139" s="430">
        <v>17</v>
      </c>
      <c r="D139" s="444" t="s">
        <v>12</v>
      </c>
      <c r="E139" s="445" t="s">
        <v>11357</v>
      </c>
      <c r="F139" s="633"/>
    </row>
    <row r="140" spans="1:6" s="183" customFormat="1" ht="24.95" customHeight="1" x14ac:dyDescent="0.2">
      <c r="A140" s="363">
        <f t="shared" si="4"/>
        <v>134</v>
      </c>
      <c r="B140" s="363">
        <f t="shared" si="5"/>
        <v>2124</v>
      </c>
      <c r="C140" s="430">
        <v>17</v>
      </c>
      <c r="D140" s="444" t="s">
        <v>12</v>
      </c>
      <c r="E140" s="445" t="s">
        <v>11358</v>
      </c>
      <c r="F140" s="633"/>
    </row>
    <row r="141" spans="1:6" s="183" customFormat="1" ht="24.95" customHeight="1" x14ac:dyDescent="0.2">
      <c r="A141" s="363">
        <f t="shared" si="4"/>
        <v>135</v>
      </c>
      <c r="B141" s="363">
        <f t="shared" si="5"/>
        <v>2141</v>
      </c>
      <c r="C141" s="430">
        <v>17</v>
      </c>
      <c r="D141" s="444" t="s">
        <v>12</v>
      </c>
      <c r="E141" s="445" t="s">
        <v>11359</v>
      </c>
      <c r="F141" s="633"/>
    </row>
    <row r="142" spans="1:6" s="183" customFormat="1" ht="24.95" customHeight="1" x14ac:dyDescent="0.2">
      <c r="A142" s="363">
        <f t="shared" si="4"/>
        <v>136</v>
      </c>
      <c r="B142" s="363">
        <f t="shared" si="5"/>
        <v>2158</v>
      </c>
      <c r="C142" s="430">
        <v>17</v>
      </c>
      <c r="D142" s="444" t="s">
        <v>12</v>
      </c>
      <c r="E142" s="445" t="s">
        <v>11360</v>
      </c>
      <c r="F142" s="633"/>
    </row>
    <row r="143" spans="1:6" s="202" customFormat="1" ht="24.95" customHeight="1" x14ac:dyDescent="0.2">
      <c r="A143" s="363">
        <f t="shared" si="4"/>
        <v>137</v>
      </c>
      <c r="B143" s="363">
        <f t="shared" si="5"/>
        <v>2175</v>
      </c>
      <c r="C143" s="430">
        <v>17</v>
      </c>
      <c r="D143" s="444" t="s">
        <v>12</v>
      </c>
      <c r="E143" s="445" t="s">
        <v>11361</v>
      </c>
      <c r="F143" s="633"/>
    </row>
    <row r="144" spans="1:6" s="202" customFormat="1" ht="24.95" customHeight="1" x14ac:dyDescent="0.2">
      <c r="A144" s="363">
        <f t="shared" si="4"/>
        <v>138</v>
      </c>
      <c r="B144" s="363">
        <f t="shared" si="5"/>
        <v>2192</v>
      </c>
      <c r="C144" s="430">
        <v>17</v>
      </c>
      <c r="D144" s="444" t="s">
        <v>12</v>
      </c>
      <c r="E144" s="445" t="s">
        <v>11362</v>
      </c>
      <c r="F144" s="633"/>
    </row>
    <row r="145" spans="1:6" s="202" customFormat="1" ht="24.95" customHeight="1" x14ac:dyDescent="0.2">
      <c r="A145" s="363">
        <f t="shared" si="4"/>
        <v>139</v>
      </c>
      <c r="B145" s="363">
        <f t="shared" si="5"/>
        <v>2209</v>
      </c>
      <c r="C145" s="430">
        <v>17</v>
      </c>
      <c r="D145" s="444" t="s">
        <v>12</v>
      </c>
      <c r="E145" s="445" t="s">
        <v>11363</v>
      </c>
      <c r="F145" s="633"/>
    </row>
    <row r="146" spans="1:6" s="202" customFormat="1" ht="24.95" customHeight="1" x14ac:dyDescent="0.2">
      <c r="A146" s="363">
        <f t="shared" si="4"/>
        <v>140</v>
      </c>
      <c r="B146" s="363">
        <f t="shared" si="5"/>
        <v>2226</v>
      </c>
      <c r="C146" s="430">
        <v>17</v>
      </c>
      <c r="D146" s="444" t="s">
        <v>12</v>
      </c>
      <c r="E146" s="445" t="s">
        <v>11364</v>
      </c>
      <c r="F146" s="633"/>
    </row>
    <row r="147" spans="1:6" s="202" customFormat="1" ht="36" x14ac:dyDescent="0.2">
      <c r="A147" s="363">
        <f t="shared" si="4"/>
        <v>141</v>
      </c>
      <c r="B147" s="363">
        <f t="shared" si="5"/>
        <v>2243</v>
      </c>
      <c r="C147" s="430">
        <v>17</v>
      </c>
      <c r="D147" s="444" t="s">
        <v>12</v>
      </c>
      <c r="E147" s="445" t="s">
        <v>11365</v>
      </c>
      <c r="F147" s="633"/>
    </row>
    <row r="148" spans="1:6" s="202" customFormat="1" ht="24" x14ac:dyDescent="0.2">
      <c r="A148" s="363">
        <f t="shared" si="4"/>
        <v>142</v>
      </c>
      <c r="B148" s="363">
        <f t="shared" si="5"/>
        <v>2260</v>
      </c>
      <c r="C148" s="430">
        <v>17</v>
      </c>
      <c r="D148" s="444" t="s">
        <v>12</v>
      </c>
      <c r="E148" s="445" t="s">
        <v>11366</v>
      </c>
      <c r="F148" s="633"/>
    </row>
    <row r="149" spans="1:6" s="202" customFormat="1" ht="24" x14ac:dyDescent="0.2">
      <c r="A149" s="363">
        <f t="shared" si="4"/>
        <v>143</v>
      </c>
      <c r="B149" s="363">
        <f t="shared" si="5"/>
        <v>2277</v>
      </c>
      <c r="C149" s="430">
        <v>17</v>
      </c>
      <c r="D149" s="444" t="s">
        <v>12</v>
      </c>
      <c r="E149" s="445" t="s">
        <v>11367</v>
      </c>
      <c r="F149" s="633"/>
    </row>
    <row r="150" spans="1:6" s="202" customFormat="1" ht="36" customHeight="1" x14ac:dyDescent="0.2">
      <c r="A150" s="363">
        <f t="shared" si="4"/>
        <v>144</v>
      </c>
      <c r="B150" s="363">
        <f t="shared" si="5"/>
        <v>2294</v>
      </c>
      <c r="C150" s="430">
        <v>17</v>
      </c>
      <c r="D150" s="444" t="s">
        <v>12</v>
      </c>
      <c r="E150" s="445" t="s">
        <v>11368</v>
      </c>
      <c r="F150" s="633"/>
    </row>
    <row r="151" spans="1:6" s="202" customFormat="1" ht="24.95" customHeight="1" x14ac:dyDescent="0.2">
      <c r="A151" s="363">
        <f t="shared" si="4"/>
        <v>145</v>
      </c>
      <c r="B151" s="363">
        <f t="shared" si="5"/>
        <v>2311</v>
      </c>
      <c r="C151" s="430">
        <v>17</v>
      </c>
      <c r="D151" s="444" t="s">
        <v>12</v>
      </c>
      <c r="E151" s="445" t="s">
        <v>11369</v>
      </c>
      <c r="F151" s="633"/>
    </row>
    <row r="152" spans="1:6" s="202" customFormat="1" ht="24.95" customHeight="1" x14ac:dyDescent="0.2">
      <c r="A152" s="363">
        <f t="shared" si="4"/>
        <v>146</v>
      </c>
      <c r="B152" s="363">
        <f t="shared" si="5"/>
        <v>2328</v>
      </c>
      <c r="C152" s="430">
        <v>17</v>
      </c>
      <c r="D152" s="444" t="s">
        <v>12</v>
      </c>
      <c r="E152" s="445" t="s">
        <v>11370</v>
      </c>
      <c r="F152" s="633"/>
    </row>
    <row r="153" spans="1:6" s="202" customFormat="1" ht="24.95" customHeight="1" x14ac:dyDescent="0.2">
      <c r="A153" s="363">
        <f t="shared" si="4"/>
        <v>147</v>
      </c>
      <c r="B153" s="363">
        <f t="shared" si="5"/>
        <v>2345</v>
      </c>
      <c r="C153" s="430">
        <v>17</v>
      </c>
      <c r="D153" s="444" t="s">
        <v>12</v>
      </c>
      <c r="E153" s="445" t="s">
        <v>11371</v>
      </c>
      <c r="F153" s="633"/>
    </row>
    <row r="154" spans="1:6" s="202" customFormat="1" ht="24.95" customHeight="1" x14ac:dyDescent="0.2">
      <c r="A154" s="363">
        <f t="shared" si="4"/>
        <v>148</v>
      </c>
      <c r="B154" s="363">
        <f t="shared" si="5"/>
        <v>2362</v>
      </c>
      <c r="C154" s="430">
        <v>17</v>
      </c>
      <c r="D154" s="444" t="s">
        <v>12</v>
      </c>
      <c r="E154" s="445" t="s">
        <v>11372</v>
      </c>
      <c r="F154" s="635"/>
    </row>
    <row r="155" spans="1:6" s="202" customFormat="1" ht="24" x14ac:dyDescent="0.2">
      <c r="A155" s="363">
        <f t="shared" si="4"/>
        <v>149</v>
      </c>
      <c r="B155" s="363">
        <f t="shared" si="5"/>
        <v>2379</v>
      </c>
      <c r="C155" s="430">
        <v>17</v>
      </c>
      <c r="D155" s="444" t="s">
        <v>12</v>
      </c>
      <c r="E155" s="445" t="s">
        <v>11373</v>
      </c>
      <c r="F155" s="635"/>
    </row>
    <row r="156" spans="1:6" s="202" customFormat="1" ht="24" x14ac:dyDescent="0.2">
      <c r="A156" s="363">
        <f t="shared" si="4"/>
        <v>150</v>
      </c>
      <c r="B156" s="363">
        <f t="shared" si="5"/>
        <v>2396</v>
      </c>
      <c r="C156" s="430">
        <v>17</v>
      </c>
      <c r="D156" s="444" t="s">
        <v>12</v>
      </c>
      <c r="E156" s="445" t="s">
        <v>11374</v>
      </c>
      <c r="F156" s="635"/>
    </row>
    <row r="157" spans="1:6" s="202" customFormat="1" ht="23.1" customHeight="1" x14ac:dyDescent="0.2">
      <c r="A157" s="363">
        <f t="shared" si="4"/>
        <v>151</v>
      </c>
      <c r="B157" s="363">
        <f t="shared" si="5"/>
        <v>2413</v>
      </c>
      <c r="C157" s="430">
        <v>17</v>
      </c>
      <c r="D157" s="444" t="s">
        <v>12</v>
      </c>
      <c r="E157" s="445" t="s">
        <v>11375</v>
      </c>
      <c r="F157" s="635"/>
    </row>
    <row r="158" spans="1:6" s="202" customFormat="1" ht="23.1" customHeight="1" x14ac:dyDescent="0.2">
      <c r="A158" s="363">
        <f t="shared" si="4"/>
        <v>152</v>
      </c>
      <c r="B158" s="363">
        <f t="shared" si="5"/>
        <v>2430</v>
      </c>
      <c r="C158" s="430">
        <v>17</v>
      </c>
      <c r="D158" s="444" t="s">
        <v>12</v>
      </c>
      <c r="E158" s="445" t="s">
        <v>11376</v>
      </c>
      <c r="F158" s="635"/>
    </row>
    <row r="159" spans="1:6" s="202" customFormat="1" ht="23.1" customHeight="1" x14ac:dyDescent="0.2">
      <c r="A159" s="363">
        <f t="shared" si="4"/>
        <v>153</v>
      </c>
      <c r="B159" s="363">
        <f t="shared" si="5"/>
        <v>2447</v>
      </c>
      <c r="C159" s="430">
        <v>17</v>
      </c>
      <c r="D159" s="444" t="s">
        <v>12</v>
      </c>
      <c r="E159" s="445" t="s">
        <v>11377</v>
      </c>
      <c r="F159" s="635"/>
    </row>
    <row r="160" spans="1:6" s="202" customFormat="1" ht="33.75" customHeight="1" x14ac:dyDescent="0.2">
      <c r="A160" s="363">
        <f t="shared" si="4"/>
        <v>154</v>
      </c>
      <c r="B160" s="363">
        <f t="shared" si="5"/>
        <v>2464</v>
      </c>
      <c r="C160" s="430">
        <v>17</v>
      </c>
      <c r="D160" s="444" t="s">
        <v>12</v>
      </c>
      <c r="E160" s="361" t="s">
        <v>14882</v>
      </c>
      <c r="F160" s="560"/>
    </row>
    <row r="161" spans="1:6" s="202" customFormat="1" ht="24" x14ac:dyDescent="0.2">
      <c r="A161" s="363">
        <f t="shared" si="4"/>
        <v>155</v>
      </c>
      <c r="B161" s="363">
        <f t="shared" si="5"/>
        <v>2481</v>
      </c>
      <c r="C161" s="430">
        <v>17</v>
      </c>
      <c r="D161" s="444" t="s">
        <v>12</v>
      </c>
      <c r="E161" s="361" t="s">
        <v>14883</v>
      </c>
      <c r="F161" s="462"/>
    </row>
    <row r="162" spans="1:6" s="202" customFormat="1" ht="24" x14ac:dyDescent="0.2">
      <c r="A162" s="363">
        <f t="shared" si="4"/>
        <v>156</v>
      </c>
      <c r="B162" s="363">
        <f t="shared" si="5"/>
        <v>2498</v>
      </c>
      <c r="C162" s="430">
        <v>17</v>
      </c>
      <c r="D162" s="444" t="s">
        <v>12</v>
      </c>
      <c r="E162" s="361" t="s">
        <v>14884</v>
      </c>
      <c r="F162" s="462"/>
    </row>
    <row r="163" spans="1:6" s="202" customFormat="1" ht="26.1" customHeight="1" x14ac:dyDescent="0.2">
      <c r="A163" s="363">
        <f t="shared" si="4"/>
        <v>157</v>
      </c>
      <c r="B163" s="363">
        <f t="shared" si="5"/>
        <v>2515</v>
      </c>
      <c r="C163" s="430">
        <v>17</v>
      </c>
      <c r="D163" s="444" t="s">
        <v>12</v>
      </c>
      <c r="E163" s="361" t="s">
        <v>14885</v>
      </c>
      <c r="F163" s="462"/>
    </row>
    <row r="164" spans="1:6" s="64" customFormat="1" ht="24" x14ac:dyDescent="0.2">
      <c r="A164" s="363">
        <f t="shared" si="4"/>
        <v>158</v>
      </c>
      <c r="B164" s="363">
        <f t="shared" si="5"/>
        <v>2532</v>
      </c>
      <c r="C164" s="430">
        <v>17</v>
      </c>
      <c r="D164" s="444" t="s">
        <v>12</v>
      </c>
      <c r="E164" s="361" t="s">
        <v>14886</v>
      </c>
      <c r="F164" s="462"/>
    </row>
    <row r="165" spans="1:6" s="64" customFormat="1" ht="24" x14ac:dyDescent="0.2">
      <c r="A165" s="363">
        <f t="shared" si="4"/>
        <v>159</v>
      </c>
      <c r="B165" s="363">
        <f t="shared" si="5"/>
        <v>2549</v>
      </c>
      <c r="C165" s="430">
        <v>17</v>
      </c>
      <c r="D165" s="444" t="s">
        <v>12</v>
      </c>
      <c r="E165" s="361" t="s">
        <v>14887</v>
      </c>
      <c r="F165" s="462"/>
    </row>
    <row r="166" spans="1:6" s="64" customFormat="1" ht="24" x14ac:dyDescent="0.2">
      <c r="A166" s="363">
        <f t="shared" si="4"/>
        <v>160</v>
      </c>
      <c r="B166" s="363">
        <f t="shared" si="5"/>
        <v>2566</v>
      </c>
      <c r="C166" s="430">
        <v>17</v>
      </c>
      <c r="D166" s="444" t="s">
        <v>12</v>
      </c>
      <c r="E166" s="361" t="s">
        <v>14888</v>
      </c>
      <c r="F166" s="462"/>
    </row>
    <row r="167" spans="1:6" s="64" customFormat="1" ht="24" x14ac:dyDescent="0.2">
      <c r="A167" s="363">
        <f t="shared" si="4"/>
        <v>161</v>
      </c>
      <c r="B167" s="363">
        <f t="shared" si="5"/>
        <v>2583</v>
      </c>
      <c r="C167" s="430">
        <v>17</v>
      </c>
      <c r="D167" s="444" t="s">
        <v>12</v>
      </c>
      <c r="E167" s="361" t="s">
        <v>14889</v>
      </c>
      <c r="F167" s="462"/>
    </row>
    <row r="168" spans="1:6" s="64" customFormat="1" ht="24" x14ac:dyDescent="0.2">
      <c r="A168" s="363">
        <f t="shared" si="4"/>
        <v>162</v>
      </c>
      <c r="B168" s="363">
        <f t="shared" si="5"/>
        <v>2600</v>
      </c>
      <c r="C168" s="430">
        <v>17</v>
      </c>
      <c r="D168" s="444" t="s">
        <v>12</v>
      </c>
      <c r="E168" s="361" t="s">
        <v>14890</v>
      </c>
      <c r="F168" s="462"/>
    </row>
    <row r="169" spans="1:6" s="64" customFormat="1" ht="36" x14ac:dyDescent="0.2">
      <c r="A169" s="363">
        <f t="shared" si="4"/>
        <v>163</v>
      </c>
      <c r="B169" s="363">
        <f t="shared" si="5"/>
        <v>2617</v>
      </c>
      <c r="C169" s="430">
        <v>17</v>
      </c>
      <c r="D169" s="444" t="s">
        <v>12</v>
      </c>
      <c r="E169" s="361" t="s">
        <v>14891</v>
      </c>
      <c r="F169" s="462"/>
    </row>
    <row r="170" spans="1:6" s="64" customFormat="1" ht="36" x14ac:dyDescent="0.2">
      <c r="A170" s="363">
        <f t="shared" si="4"/>
        <v>164</v>
      </c>
      <c r="B170" s="363">
        <f t="shared" si="5"/>
        <v>2634</v>
      </c>
      <c r="C170" s="430">
        <v>17</v>
      </c>
      <c r="D170" s="444" t="s">
        <v>12</v>
      </c>
      <c r="E170" s="361" t="s">
        <v>14892</v>
      </c>
      <c r="F170" s="462"/>
    </row>
    <row r="171" spans="1:6" s="64" customFormat="1" ht="36" x14ac:dyDescent="0.2">
      <c r="A171" s="363">
        <f t="shared" si="4"/>
        <v>165</v>
      </c>
      <c r="B171" s="363">
        <f t="shared" si="5"/>
        <v>2651</v>
      </c>
      <c r="C171" s="430">
        <v>17</v>
      </c>
      <c r="D171" s="444" t="s">
        <v>12</v>
      </c>
      <c r="E171" s="361" t="s">
        <v>15047</v>
      </c>
      <c r="F171" s="462"/>
    </row>
    <row r="172" spans="1:6" s="64" customFormat="1" ht="24" x14ac:dyDescent="0.2">
      <c r="A172" s="363">
        <f t="shared" si="4"/>
        <v>166</v>
      </c>
      <c r="B172" s="363">
        <f t="shared" si="5"/>
        <v>2668</v>
      </c>
      <c r="C172" s="363">
        <v>17</v>
      </c>
      <c r="D172" s="360" t="s">
        <v>12</v>
      </c>
      <c r="E172" s="362" t="s">
        <v>13546</v>
      </c>
      <c r="F172" s="400"/>
    </row>
    <row r="173" spans="1:6" s="64" customFormat="1" ht="24" x14ac:dyDescent="0.2">
      <c r="A173" s="363">
        <f t="shared" si="4"/>
        <v>167</v>
      </c>
      <c r="B173" s="363">
        <f t="shared" si="5"/>
        <v>2685</v>
      </c>
      <c r="C173" s="363">
        <v>17</v>
      </c>
      <c r="D173" s="360" t="s">
        <v>12</v>
      </c>
      <c r="E173" s="362" t="s">
        <v>13547</v>
      </c>
      <c r="F173" s="400"/>
    </row>
    <row r="174" spans="1:6" s="64" customFormat="1" ht="24" x14ac:dyDescent="0.2">
      <c r="A174" s="363">
        <f t="shared" si="4"/>
        <v>168</v>
      </c>
      <c r="B174" s="363">
        <f t="shared" si="5"/>
        <v>2702</v>
      </c>
      <c r="C174" s="363">
        <v>17</v>
      </c>
      <c r="D174" s="360" t="s">
        <v>12</v>
      </c>
      <c r="E174" s="362" t="s">
        <v>13548</v>
      </c>
      <c r="F174" s="400"/>
    </row>
    <row r="175" spans="1:6" s="64" customFormat="1" ht="24" x14ac:dyDescent="0.2">
      <c r="A175" s="363">
        <f t="shared" si="4"/>
        <v>169</v>
      </c>
      <c r="B175" s="363">
        <f t="shared" si="5"/>
        <v>2719</v>
      </c>
      <c r="C175" s="363">
        <v>17</v>
      </c>
      <c r="D175" s="360" t="s">
        <v>12</v>
      </c>
      <c r="E175" s="362" t="s">
        <v>13549</v>
      </c>
      <c r="F175" s="400"/>
    </row>
    <row r="176" spans="1:6" s="64" customFormat="1" ht="24" x14ac:dyDescent="0.2">
      <c r="A176" s="363">
        <f t="shared" si="4"/>
        <v>170</v>
      </c>
      <c r="B176" s="363">
        <f t="shared" si="5"/>
        <v>2736</v>
      </c>
      <c r="C176" s="363">
        <v>17</v>
      </c>
      <c r="D176" s="360" t="s">
        <v>12</v>
      </c>
      <c r="E176" s="636" t="s">
        <v>13550</v>
      </c>
      <c r="F176" s="400"/>
    </row>
    <row r="177" spans="1:6" s="64" customFormat="1" ht="24" x14ac:dyDescent="0.2">
      <c r="A177" s="363">
        <f t="shared" si="4"/>
        <v>171</v>
      </c>
      <c r="B177" s="363">
        <f t="shared" si="5"/>
        <v>2753</v>
      </c>
      <c r="C177" s="363">
        <v>17</v>
      </c>
      <c r="D177" s="360" t="s">
        <v>12</v>
      </c>
      <c r="E177" s="362" t="s">
        <v>13551</v>
      </c>
      <c r="F177" s="400"/>
    </row>
    <row r="178" spans="1:6" s="64" customFormat="1" ht="24" x14ac:dyDescent="0.2">
      <c r="A178" s="363">
        <f t="shared" si="4"/>
        <v>172</v>
      </c>
      <c r="B178" s="363">
        <f t="shared" si="5"/>
        <v>2770</v>
      </c>
      <c r="C178" s="363">
        <v>17</v>
      </c>
      <c r="D178" s="360" t="s">
        <v>12</v>
      </c>
      <c r="E178" s="362" t="s">
        <v>13552</v>
      </c>
      <c r="F178" s="400"/>
    </row>
    <row r="179" spans="1:6" s="64" customFormat="1" ht="24" x14ac:dyDescent="0.2">
      <c r="A179" s="363">
        <f t="shared" si="4"/>
        <v>173</v>
      </c>
      <c r="B179" s="363">
        <f t="shared" si="5"/>
        <v>2787</v>
      </c>
      <c r="C179" s="363">
        <v>17</v>
      </c>
      <c r="D179" s="360" t="s">
        <v>12</v>
      </c>
      <c r="E179" s="362" t="s">
        <v>13553</v>
      </c>
      <c r="F179" s="400"/>
    </row>
    <row r="180" spans="1:6" ht="24" x14ac:dyDescent="0.2">
      <c r="A180" s="363">
        <f t="shared" si="4"/>
        <v>174</v>
      </c>
      <c r="B180" s="363">
        <f t="shared" si="5"/>
        <v>2804</v>
      </c>
      <c r="C180" s="363">
        <v>17</v>
      </c>
      <c r="D180" s="360" t="s">
        <v>12</v>
      </c>
      <c r="E180" s="362" t="s">
        <v>13554</v>
      </c>
      <c r="F180" s="400"/>
    </row>
    <row r="181" spans="1:6" ht="36" x14ac:dyDescent="0.2">
      <c r="A181" s="363">
        <f t="shared" si="4"/>
        <v>175</v>
      </c>
      <c r="B181" s="363">
        <f t="shared" si="5"/>
        <v>2821</v>
      </c>
      <c r="C181" s="363">
        <v>17</v>
      </c>
      <c r="D181" s="360" t="s">
        <v>12</v>
      </c>
      <c r="E181" s="362" t="s">
        <v>13555</v>
      </c>
      <c r="F181" s="400"/>
    </row>
    <row r="182" spans="1:6" ht="36" x14ac:dyDescent="0.2">
      <c r="A182" s="363">
        <f t="shared" si="4"/>
        <v>176</v>
      </c>
      <c r="B182" s="363">
        <f t="shared" si="5"/>
        <v>2838</v>
      </c>
      <c r="C182" s="363">
        <v>17</v>
      </c>
      <c r="D182" s="360" t="s">
        <v>12</v>
      </c>
      <c r="E182" s="362" t="s">
        <v>13556</v>
      </c>
      <c r="F182" s="400"/>
    </row>
    <row r="183" spans="1:6" ht="36" x14ac:dyDescent="0.2">
      <c r="A183" s="363">
        <f t="shared" si="4"/>
        <v>177</v>
      </c>
      <c r="B183" s="363">
        <f t="shared" si="5"/>
        <v>2855</v>
      </c>
      <c r="C183" s="363">
        <v>17</v>
      </c>
      <c r="D183" s="360" t="s">
        <v>12</v>
      </c>
      <c r="E183" s="362" t="s">
        <v>13557</v>
      </c>
      <c r="F183" s="400"/>
    </row>
    <row r="184" spans="1:6" x14ac:dyDescent="0.2">
      <c r="A184" s="363">
        <f t="shared" si="4"/>
        <v>178</v>
      </c>
      <c r="B184" s="363">
        <f t="shared" si="5"/>
        <v>2872</v>
      </c>
      <c r="C184" s="502">
        <v>150</v>
      </c>
      <c r="D184" s="432" t="s">
        <v>9</v>
      </c>
      <c r="E184" s="24" t="s">
        <v>50</v>
      </c>
      <c r="F184" s="292" t="s">
        <v>25</v>
      </c>
    </row>
    <row r="185" spans="1:6" ht="12.75" thickBot="1" x14ac:dyDescent="0.25">
      <c r="A185" s="363">
        <f t="shared" si="4"/>
        <v>179</v>
      </c>
      <c r="B185" s="363">
        <f t="shared" si="5"/>
        <v>3022</v>
      </c>
      <c r="C185" s="441">
        <v>12</v>
      </c>
      <c r="D185" s="452" t="s">
        <v>9</v>
      </c>
      <c r="E185" s="442" t="s">
        <v>323</v>
      </c>
      <c r="F185" s="454" t="s">
        <v>8898</v>
      </c>
    </row>
    <row r="186" spans="1:6" ht="12.75" thickTop="1" x14ac:dyDescent="0.2">
      <c r="A186" s="119" t="s">
        <v>54</v>
      </c>
      <c r="B186" s="119"/>
      <c r="C186" s="370">
        <f>B185+C185-1</f>
        <v>3033</v>
      </c>
      <c r="D186" s="119"/>
      <c r="E186" s="146"/>
    </row>
    <row r="189" spans="1:6" x14ac:dyDescent="0.2">
      <c r="A189" s="804" t="s">
        <v>15167</v>
      </c>
      <c r="B189" s="804"/>
      <c r="C189" s="804"/>
      <c r="D189" s="805"/>
    </row>
  </sheetData>
  <mergeCells count="5">
    <mergeCell ref="A3:B3"/>
    <mergeCell ref="C3:F3"/>
    <mergeCell ref="A4:B4"/>
    <mergeCell ref="C4:F5"/>
    <mergeCell ref="A189:D189"/>
  </mergeCells>
  <conditionalFormatting sqref="A3:F3">
    <cfRule type="containsText" dxfId="56"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BBFD5DF-B386-4891-A0C3-BD5D45F2675D}">
            <xm:f>NOT(ISERROR(SEARCH($C$3,A3)))</xm:f>
            <xm:f>$C$3</xm:f>
            <x14:dxf>
              <font>
                <color rgb="FFFFFF00"/>
              </font>
            </x14:dxf>
          </x14:cfRule>
          <xm:sqref>A3:F3</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F163"/>
  <sheetViews>
    <sheetView topLeftCell="A153" zoomScaleNormal="100" workbookViewId="0">
      <selection activeCell="E163" sqref="E163"/>
    </sheetView>
  </sheetViews>
  <sheetFormatPr baseColWidth="10" defaultColWidth="11.140625" defaultRowHeight="12" x14ac:dyDescent="0.2"/>
  <cols>
    <col min="1" max="1" width="7.42578125" style="183" customWidth="1"/>
    <col min="2" max="3" width="8.140625" style="183" customWidth="1"/>
    <col min="4" max="4" width="8.7109375" style="183" customWidth="1"/>
    <col min="5" max="5" width="105.5703125" style="183" customWidth="1"/>
    <col min="6" max="6" width="14" style="183" customWidth="1"/>
    <col min="7" max="16384" width="11.140625" style="183"/>
  </cols>
  <sheetData>
    <row r="1" spans="1:6" ht="26.1" customHeight="1" x14ac:dyDescent="0.35">
      <c r="B1" s="813" t="s">
        <v>0</v>
      </c>
      <c r="C1" s="813"/>
      <c r="D1" s="813"/>
      <c r="E1" s="813"/>
    </row>
    <row r="3" spans="1:6" ht="12.75" x14ac:dyDescent="0.2">
      <c r="A3" s="799" t="s">
        <v>1</v>
      </c>
      <c r="B3" s="799"/>
      <c r="C3" s="814" t="str">
        <f>+T22001000!C3</f>
        <v>Diseño de registro. 2025</v>
      </c>
      <c r="D3" s="814"/>
      <c r="E3" s="814"/>
      <c r="F3" s="815"/>
    </row>
    <row r="4" spans="1:6" ht="12.75" x14ac:dyDescent="0.2">
      <c r="A4" s="790" t="str">
        <f>+T22001000!A4</f>
        <v>Versión 0.2</v>
      </c>
      <c r="B4" s="790"/>
      <c r="C4" s="794" t="s">
        <v>8824</v>
      </c>
      <c r="D4" s="794"/>
      <c r="E4" s="794"/>
      <c r="F4" s="792"/>
    </row>
    <row r="5" spans="1:6" ht="13.5" thickBot="1" x14ac:dyDescent="0.25">
      <c r="A5" s="232"/>
      <c r="B5" s="232"/>
      <c r="C5" s="792"/>
      <c r="D5" s="792"/>
      <c r="E5" s="792"/>
      <c r="F5" s="792"/>
    </row>
    <row r="6" spans="1:6" ht="12.75" x14ac:dyDescent="0.2">
      <c r="A6" s="282" t="s">
        <v>3</v>
      </c>
      <c r="B6" s="282" t="s">
        <v>4</v>
      </c>
      <c r="C6" s="282" t="s">
        <v>5</v>
      </c>
      <c r="D6" s="283" t="s">
        <v>6</v>
      </c>
      <c r="E6" s="284" t="s">
        <v>7</v>
      </c>
      <c r="F6" s="284" t="s">
        <v>8</v>
      </c>
    </row>
    <row r="7" spans="1:6" x14ac:dyDescent="0.2">
      <c r="A7" s="477">
        <v>1</v>
      </c>
      <c r="B7" s="477">
        <v>1</v>
      </c>
      <c r="C7" s="477">
        <v>2</v>
      </c>
      <c r="D7" s="478" t="s">
        <v>9</v>
      </c>
      <c r="E7" s="445" t="s">
        <v>10</v>
      </c>
      <c r="F7" s="473" t="s">
        <v>11</v>
      </c>
    </row>
    <row r="8" spans="1:6" x14ac:dyDescent="0.2">
      <c r="A8" s="477">
        <f t="shared" ref="A8:A37" si="0">+A7+1</f>
        <v>2</v>
      </c>
      <c r="B8" s="477">
        <f t="shared" ref="B8:B71" si="1">C7+B7</f>
        <v>3</v>
      </c>
      <c r="C8" s="477">
        <v>3</v>
      </c>
      <c r="D8" s="478" t="s">
        <v>12</v>
      </c>
      <c r="E8" s="445" t="s">
        <v>13</v>
      </c>
      <c r="F8" s="473">
        <v>220</v>
      </c>
    </row>
    <row r="9" spans="1:6" x14ac:dyDescent="0.2">
      <c r="A9" s="477">
        <f t="shared" si="0"/>
        <v>3</v>
      </c>
      <c r="B9" s="477">
        <f t="shared" si="1"/>
        <v>6</v>
      </c>
      <c r="C9" s="477">
        <v>2</v>
      </c>
      <c r="D9" s="478" t="s">
        <v>9</v>
      </c>
      <c r="E9" s="445" t="s">
        <v>14</v>
      </c>
      <c r="F9" s="637" t="s">
        <v>8004</v>
      </c>
    </row>
    <row r="10" spans="1:6" x14ac:dyDescent="0.2">
      <c r="A10" s="477">
        <f t="shared" si="0"/>
        <v>4</v>
      </c>
      <c r="B10" s="477">
        <f t="shared" si="1"/>
        <v>8</v>
      </c>
      <c r="C10" s="477">
        <v>1</v>
      </c>
      <c r="D10" s="478" t="s">
        <v>9</v>
      </c>
      <c r="E10" s="445" t="s">
        <v>16</v>
      </c>
      <c r="F10" s="637" t="s">
        <v>220</v>
      </c>
    </row>
    <row r="11" spans="1:6" x14ac:dyDescent="0.2">
      <c r="A11" s="477">
        <f t="shared" si="0"/>
        <v>5</v>
      </c>
      <c r="B11" s="477">
        <f t="shared" si="1"/>
        <v>9</v>
      </c>
      <c r="C11" s="477">
        <v>2</v>
      </c>
      <c r="D11" s="478" t="s">
        <v>12</v>
      </c>
      <c r="E11" s="445" t="s">
        <v>17</v>
      </c>
      <c r="F11" s="637" t="s">
        <v>770</v>
      </c>
    </row>
    <row r="12" spans="1:6" x14ac:dyDescent="0.2">
      <c r="A12" s="477">
        <f t="shared" si="0"/>
        <v>6</v>
      </c>
      <c r="B12" s="477">
        <f t="shared" si="1"/>
        <v>11</v>
      </c>
      <c r="C12" s="477">
        <v>1</v>
      </c>
      <c r="D12" s="478" t="s">
        <v>9</v>
      </c>
      <c r="E12" s="445" t="s">
        <v>1810</v>
      </c>
      <c r="F12" s="473" t="s">
        <v>20</v>
      </c>
    </row>
    <row r="13" spans="1:6" x14ac:dyDescent="0.2">
      <c r="A13" s="487">
        <f t="shared" si="0"/>
        <v>7</v>
      </c>
      <c r="B13" s="487">
        <f t="shared" si="1"/>
        <v>12</v>
      </c>
      <c r="C13" s="487">
        <v>1</v>
      </c>
      <c r="D13" s="488" t="s">
        <v>9</v>
      </c>
      <c r="E13" s="446" t="s">
        <v>3330</v>
      </c>
      <c r="F13" s="489" t="s">
        <v>22</v>
      </c>
    </row>
    <row r="14" spans="1:6" x14ac:dyDescent="0.2">
      <c r="A14" s="487">
        <f t="shared" si="0"/>
        <v>8</v>
      </c>
      <c r="B14" s="487">
        <f t="shared" si="1"/>
        <v>13</v>
      </c>
      <c r="C14" s="487">
        <v>3</v>
      </c>
      <c r="D14" s="488" t="s">
        <v>12</v>
      </c>
      <c r="E14" s="446" t="s">
        <v>23</v>
      </c>
      <c r="F14" s="489"/>
    </row>
    <row r="15" spans="1:6" x14ac:dyDescent="0.2">
      <c r="A15" s="487">
        <f t="shared" si="0"/>
        <v>9</v>
      </c>
      <c r="B15" s="487">
        <f t="shared" si="1"/>
        <v>16</v>
      </c>
      <c r="C15" s="487">
        <v>9</v>
      </c>
      <c r="D15" s="488" t="s">
        <v>9</v>
      </c>
      <c r="E15" s="446" t="s">
        <v>4276</v>
      </c>
      <c r="F15" s="489"/>
    </row>
    <row r="16" spans="1:6" x14ac:dyDescent="0.2">
      <c r="A16" s="487">
        <f t="shared" si="0"/>
        <v>10</v>
      </c>
      <c r="B16" s="487">
        <f t="shared" si="1"/>
        <v>25</v>
      </c>
      <c r="C16" s="487">
        <v>8</v>
      </c>
      <c r="D16" s="488" t="s">
        <v>12</v>
      </c>
      <c r="E16" s="446" t="s">
        <v>4620</v>
      </c>
      <c r="F16" s="489"/>
    </row>
    <row r="17" spans="1:6" s="202" customFormat="1" ht="24" x14ac:dyDescent="0.2">
      <c r="A17" s="487">
        <f t="shared" si="0"/>
        <v>11</v>
      </c>
      <c r="B17" s="487">
        <f t="shared" si="1"/>
        <v>33</v>
      </c>
      <c r="C17" s="430">
        <v>17</v>
      </c>
      <c r="D17" s="444" t="s">
        <v>12</v>
      </c>
      <c r="E17" s="361" t="s">
        <v>14893</v>
      </c>
      <c r="F17" s="473"/>
    </row>
    <row r="18" spans="1:6" s="202" customFormat="1" ht="24" x14ac:dyDescent="0.2">
      <c r="A18" s="487">
        <f t="shared" si="0"/>
        <v>12</v>
      </c>
      <c r="B18" s="487">
        <f t="shared" si="1"/>
        <v>50</v>
      </c>
      <c r="C18" s="430">
        <v>17</v>
      </c>
      <c r="D18" s="444" t="s">
        <v>12</v>
      </c>
      <c r="E18" s="361" t="s">
        <v>14894</v>
      </c>
      <c r="F18" s="473"/>
    </row>
    <row r="19" spans="1:6" s="202" customFormat="1" ht="24" x14ac:dyDescent="0.2">
      <c r="A19" s="487">
        <f t="shared" si="0"/>
        <v>13</v>
      </c>
      <c r="B19" s="487">
        <f t="shared" si="1"/>
        <v>67</v>
      </c>
      <c r="C19" s="430">
        <v>17</v>
      </c>
      <c r="D19" s="444" t="s">
        <v>12</v>
      </c>
      <c r="E19" s="361" t="s">
        <v>14895</v>
      </c>
      <c r="F19" s="473"/>
    </row>
    <row r="20" spans="1:6" s="202" customFormat="1" ht="24" x14ac:dyDescent="0.2">
      <c r="A20" s="487">
        <f t="shared" si="0"/>
        <v>14</v>
      </c>
      <c r="B20" s="487">
        <f t="shared" si="1"/>
        <v>84</v>
      </c>
      <c r="C20" s="430">
        <v>17</v>
      </c>
      <c r="D20" s="444" t="s">
        <v>12</v>
      </c>
      <c r="E20" s="775" t="s">
        <v>14896</v>
      </c>
      <c r="F20" s="473"/>
    </row>
    <row r="21" spans="1:6" s="202" customFormat="1" ht="24" x14ac:dyDescent="0.2">
      <c r="A21" s="430">
        <f t="shared" si="0"/>
        <v>15</v>
      </c>
      <c r="B21" s="430">
        <f t="shared" si="1"/>
        <v>101</v>
      </c>
      <c r="C21" s="430">
        <v>17</v>
      </c>
      <c r="D21" s="444" t="s">
        <v>12</v>
      </c>
      <c r="E21" s="775" t="s">
        <v>14897</v>
      </c>
      <c r="F21" s="473"/>
    </row>
    <row r="22" spans="1:6" s="202" customFormat="1" ht="24" x14ac:dyDescent="0.2">
      <c r="A22" s="430">
        <f t="shared" si="0"/>
        <v>16</v>
      </c>
      <c r="B22" s="430">
        <f t="shared" si="1"/>
        <v>118</v>
      </c>
      <c r="C22" s="430">
        <v>17</v>
      </c>
      <c r="D22" s="444" t="s">
        <v>12</v>
      </c>
      <c r="E22" s="361" t="s">
        <v>14898</v>
      </c>
      <c r="F22" s="473"/>
    </row>
    <row r="23" spans="1:6" s="202" customFormat="1" ht="24" x14ac:dyDescent="0.2">
      <c r="A23" s="430">
        <f t="shared" si="0"/>
        <v>17</v>
      </c>
      <c r="B23" s="430">
        <f t="shared" si="1"/>
        <v>135</v>
      </c>
      <c r="C23" s="430">
        <v>17</v>
      </c>
      <c r="D23" s="444" t="s">
        <v>12</v>
      </c>
      <c r="E23" s="775" t="s">
        <v>14899</v>
      </c>
      <c r="F23" s="473"/>
    </row>
    <row r="24" spans="1:6" s="202" customFormat="1" ht="24" x14ac:dyDescent="0.2">
      <c r="A24" s="430">
        <f t="shared" si="0"/>
        <v>18</v>
      </c>
      <c r="B24" s="430">
        <f t="shared" si="1"/>
        <v>152</v>
      </c>
      <c r="C24" s="430">
        <v>17</v>
      </c>
      <c r="D24" s="444" t="s">
        <v>12</v>
      </c>
      <c r="E24" s="775" t="s">
        <v>14900</v>
      </c>
      <c r="F24" s="473"/>
    </row>
    <row r="25" spans="1:6" s="202" customFormat="1" ht="24" x14ac:dyDescent="0.2">
      <c r="A25" s="430">
        <f t="shared" si="0"/>
        <v>19</v>
      </c>
      <c r="B25" s="430">
        <f t="shared" si="1"/>
        <v>169</v>
      </c>
      <c r="C25" s="430">
        <v>17</v>
      </c>
      <c r="D25" s="444" t="s">
        <v>12</v>
      </c>
      <c r="E25" s="775" t="s">
        <v>14901</v>
      </c>
      <c r="F25" s="473"/>
    </row>
    <row r="26" spans="1:6" s="202" customFormat="1" ht="24" x14ac:dyDescent="0.2">
      <c r="A26" s="430">
        <f t="shared" si="0"/>
        <v>20</v>
      </c>
      <c r="B26" s="430">
        <f t="shared" si="1"/>
        <v>186</v>
      </c>
      <c r="C26" s="456">
        <v>17</v>
      </c>
      <c r="D26" s="444" t="s">
        <v>12</v>
      </c>
      <c r="E26" s="775" t="s">
        <v>14902</v>
      </c>
      <c r="F26" s="473"/>
    </row>
    <row r="27" spans="1:6" s="202" customFormat="1" ht="24" x14ac:dyDescent="0.2">
      <c r="A27" s="430">
        <f t="shared" si="0"/>
        <v>21</v>
      </c>
      <c r="B27" s="430">
        <f t="shared" si="1"/>
        <v>203</v>
      </c>
      <c r="C27" s="456">
        <v>17</v>
      </c>
      <c r="D27" s="444" t="s">
        <v>12</v>
      </c>
      <c r="E27" s="775" t="s">
        <v>14903</v>
      </c>
      <c r="F27" s="473"/>
    </row>
    <row r="28" spans="1:6" s="202" customFormat="1" ht="24" x14ac:dyDescent="0.2">
      <c r="A28" s="430">
        <f t="shared" si="0"/>
        <v>22</v>
      </c>
      <c r="B28" s="430">
        <f t="shared" si="1"/>
        <v>220</v>
      </c>
      <c r="C28" s="456">
        <v>17</v>
      </c>
      <c r="D28" s="444" t="s">
        <v>12</v>
      </c>
      <c r="E28" s="775" t="s">
        <v>14904</v>
      </c>
      <c r="F28" s="473"/>
    </row>
    <row r="29" spans="1:6" s="202" customFormat="1" ht="24" x14ac:dyDescent="0.2">
      <c r="A29" s="430">
        <f t="shared" si="0"/>
        <v>23</v>
      </c>
      <c r="B29" s="430">
        <f t="shared" si="1"/>
        <v>237</v>
      </c>
      <c r="C29" s="456">
        <v>17</v>
      </c>
      <c r="D29" s="444" t="s">
        <v>12</v>
      </c>
      <c r="E29" s="386" t="s">
        <v>14905</v>
      </c>
      <c r="F29" s="473"/>
    </row>
    <row r="30" spans="1:6" s="202" customFormat="1" ht="24" x14ac:dyDescent="0.2">
      <c r="A30" s="430">
        <f t="shared" si="0"/>
        <v>24</v>
      </c>
      <c r="B30" s="430">
        <f t="shared" si="1"/>
        <v>254</v>
      </c>
      <c r="C30" s="456">
        <v>17</v>
      </c>
      <c r="D30" s="444" t="s">
        <v>12</v>
      </c>
      <c r="E30" s="386" t="s">
        <v>14906</v>
      </c>
      <c r="F30" s="473"/>
    </row>
    <row r="31" spans="1:6" s="202" customFormat="1" ht="24" x14ac:dyDescent="0.2">
      <c r="A31" s="430">
        <f t="shared" si="0"/>
        <v>25</v>
      </c>
      <c r="B31" s="430">
        <f t="shared" si="1"/>
        <v>271</v>
      </c>
      <c r="C31" s="456">
        <v>17</v>
      </c>
      <c r="D31" s="444" t="s">
        <v>12</v>
      </c>
      <c r="E31" s="386" t="s">
        <v>14907</v>
      </c>
      <c r="F31" s="473"/>
    </row>
    <row r="32" spans="1:6" s="202" customFormat="1" ht="24" x14ac:dyDescent="0.2">
      <c r="A32" s="430">
        <f t="shared" si="0"/>
        <v>26</v>
      </c>
      <c r="B32" s="430">
        <f t="shared" si="1"/>
        <v>288</v>
      </c>
      <c r="C32" s="456">
        <v>17</v>
      </c>
      <c r="D32" s="444" t="s">
        <v>12</v>
      </c>
      <c r="E32" s="775" t="s">
        <v>14908</v>
      </c>
      <c r="F32" s="473"/>
    </row>
    <row r="33" spans="1:6" s="202" customFormat="1" ht="24" x14ac:dyDescent="0.2">
      <c r="A33" s="430">
        <f t="shared" si="0"/>
        <v>27</v>
      </c>
      <c r="B33" s="430">
        <f t="shared" si="1"/>
        <v>305</v>
      </c>
      <c r="C33" s="456">
        <v>17</v>
      </c>
      <c r="D33" s="444" t="s">
        <v>12</v>
      </c>
      <c r="E33" s="775" t="s">
        <v>14909</v>
      </c>
      <c r="F33" s="473"/>
    </row>
    <row r="34" spans="1:6" s="202" customFormat="1" ht="24" x14ac:dyDescent="0.2">
      <c r="A34" s="430">
        <f t="shared" si="0"/>
        <v>28</v>
      </c>
      <c r="B34" s="430">
        <f t="shared" si="1"/>
        <v>322</v>
      </c>
      <c r="C34" s="456">
        <v>17</v>
      </c>
      <c r="D34" s="444" t="s">
        <v>12</v>
      </c>
      <c r="E34" s="775" t="s">
        <v>14910</v>
      </c>
      <c r="F34" s="473"/>
    </row>
    <row r="35" spans="1:6" s="202" customFormat="1" ht="36" x14ac:dyDescent="0.2">
      <c r="A35" s="430">
        <f t="shared" si="0"/>
        <v>29</v>
      </c>
      <c r="B35" s="430">
        <f t="shared" si="1"/>
        <v>339</v>
      </c>
      <c r="C35" s="638">
        <v>17</v>
      </c>
      <c r="D35" s="444" t="s">
        <v>12</v>
      </c>
      <c r="E35" s="386" t="s">
        <v>14911</v>
      </c>
      <c r="F35" s="473"/>
    </row>
    <row r="36" spans="1:6" s="202" customFormat="1" ht="36" x14ac:dyDescent="0.2">
      <c r="A36" s="430">
        <f t="shared" si="0"/>
        <v>30</v>
      </c>
      <c r="B36" s="430">
        <f t="shared" si="1"/>
        <v>356</v>
      </c>
      <c r="C36" s="638">
        <v>17</v>
      </c>
      <c r="D36" s="444" t="s">
        <v>12</v>
      </c>
      <c r="E36" s="386" t="s">
        <v>14912</v>
      </c>
      <c r="F36" s="473"/>
    </row>
    <row r="37" spans="1:6" s="202" customFormat="1" ht="36" x14ac:dyDescent="0.2">
      <c r="A37" s="430">
        <f t="shared" si="0"/>
        <v>31</v>
      </c>
      <c r="B37" s="430">
        <f t="shared" si="1"/>
        <v>373</v>
      </c>
      <c r="C37" s="638">
        <v>17</v>
      </c>
      <c r="D37" s="444" t="s">
        <v>12</v>
      </c>
      <c r="E37" s="386" t="s">
        <v>14913</v>
      </c>
      <c r="F37" s="473"/>
    </row>
    <row r="38" spans="1:6" s="202" customFormat="1" ht="36" x14ac:dyDescent="0.2">
      <c r="A38" s="477">
        <f>+A37+1</f>
        <v>32</v>
      </c>
      <c r="B38" s="430">
        <f t="shared" si="1"/>
        <v>390</v>
      </c>
      <c r="C38" s="638">
        <v>17</v>
      </c>
      <c r="D38" s="444" t="s">
        <v>12</v>
      </c>
      <c r="E38" s="361" t="s">
        <v>14914</v>
      </c>
      <c r="F38" s="473"/>
    </row>
    <row r="39" spans="1:6" s="202" customFormat="1" ht="36" x14ac:dyDescent="0.2">
      <c r="A39" s="477">
        <f>+A38+1</f>
        <v>33</v>
      </c>
      <c r="B39" s="430">
        <f t="shared" si="1"/>
        <v>407</v>
      </c>
      <c r="C39" s="638">
        <v>17</v>
      </c>
      <c r="D39" s="444" t="s">
        <v>12</v>
      </c>
      <c r="E39" s="361" t="s">
        <v>14915</v>
      </c>
      <c r="F39" s="473"/>
    </row>
    <row r="40" spans="1:6" s="202" customFormat="1" ht="36" x14ac:dyDescent="0.2">
      <c r="A40" s="477">
        <f>+A39+1</f>
        <v>34</v>
      </c>
      <c r="B40" s="430">
        <f t="shared" si="1"/>
        <v>424</v>
      </c>
      <c r="C40" s="638">
        <v>17</v>
      </c>
      <c r="D40" s="444" t="s">
        <v>12</v>
      </c>
      <c r="E40" s="361" t="s">
        <v>14916</v>
      </c>
      <c r="F40" s="473"/>
    </row>
    <row r="41" spans="1:6" s="202" customFormat="1" ht="36" x14ac:dyDescent="0.2">
      <c r="A41" s="477">
        <f t="shared" ref="A41:A104" si="2">+A40+1</f>
        <v>35</v>
      </c>
      <c r="B41" s="430">
        <f t="shared" si="1"/>
        <v>441</v>
      </c>
      <c r="C41" s="638">
        <v>17</v>
      </c>
      <c r="D41" s="444" t="s">
        <v>12</v>
      </c>
      <c r="E41" s="361" t="s">
        <v>14917</v>
      </c>
      <c r="F41" s="473"/>
    </row>
    <row r="42" spans="1:6" s="202" customFormat="1" ht="36" x14ac:dyDescent="0.2">
      <c r="A42" s="477">
        <f t="shared" si="2"/>
        <v>36</v>
      </c>
      <c r="B42" s="430">
        <f t="shared" si="1"/>
        <v>458</v>
      </c>
      <c r="C42" s="638">
        <v>17</v>
      </c>
      <c r="D42" s="478" t="s">
        <v>12</v>
      </c>
      <c r="E42" s="361" t="s">
        <v>14918</v>
      </c>
      <c r="F42" s="473"/>
    </row>
    <row r="43" spans="1:6" s="202" customFormat="1" ht="36" x14ac:dyDescent="0.2">
      <c r="A43" s="477">
        <f t="shared" si="2"/>
        <v>37</v>
      </c>
      <c r="B43" s="430">
        <f t="shared" si="1"/>
        <v>475</v>
      </c>
      <c r="C43" s="638">
        <v>17</v>
      </c>
      <c r="D43" s="478" t="s">
        <v>12</v>
      </c>
      <c r="E43" s="361" t="s">
        <v>14919</v>
      </c>
      <c r="F43" s="473"/>
    </row>
    <row r="44" spans="1:6" s="202" customFormat="1" ht="36" x14ac:dyDescent="0.2">
      <c r="A44" s="477">
        <f t="shared" si="2"/>
        <v>38</v>
      </c>
      <c r="B44" s="430">
        <f t="shared" si="1"/>
        <v>492</v>
      </c>
      <c r="C44" s="638">
        <v>17</v>
      </c>
      <c r="D44" s="478" t="s">
        <v>12</v>
      </c>
      <c r="E44" s="361" t="s">
        <v>14920</v>
      </c>
      <c r="F44" s="473"/>
    </row>
    <row r="45" spans="1:6" s="202" customFormat="1" ht="36" x14ac:dyDescent="0.2">
      <c r="A45" s="477">
        <f t="shared" si="2"/>
        <v>39</v>
      </c>
      <c r="B45" s="430">
        <f t="shared" si="1"/>
        <v>509</v>
      </c>
      <c r="C45" s="638">
        <v>17</v>
      </c>
      <c r="D45" s="478" t="s">
        <v>12</v>
      </c>
      <c r="E45" s="361" t="s">
        <v>14921</v>
      </c>
      <c r="F45" s="473"/>
    </row>
    <row r="46" spans="1:6" s="202" customFormat="1" ht="36" x14ac:dyDescent="0.2">
      <c r="A46" s="477">
        <f t="shared" si="2"/>
        <v>40</v>
      </c>
      <c r="B46" s="430">
        <f t="shared" si="1"/>
        <v>526</v>
      </c>
      <c r="C46" s="638">
        <v>17</v>
      </c>
      <c r="D46" s="478" t="s">
        <v>12</v>
      </c>
      <c r="E46" s="361" t="s">
        <v>14922</v>
      </c>
      <c r="F46" s="473"/>
    </row>
    <row r="47" spans="1:6" s="202" customFormat="1" ht="36" x14ac:dyDescent="0.2">
      <c r="A47" s="477">
        <f t="shared" si="2"/>
        <v>41</v>
      </c>
      <c r="B47" s="430">
        <f t="shared" si="1"/>
        <v>543</v>
      </c>
      <c r="C47" s="638">
        <v>17</v>
      </c>
      <c r="D47" s="478" t="s">
        <v>12</v>
      </c>
      <c r="E47" s="361" t="s">
        <v>14923</v>
      </c>
      <c r="F47" s="473"/>
    </row>
    <row r="48" spans="1:6" s="202" customFormat="1" ht="36" x14ac:dyDescent="0.2">
      <c r="A48" s="477">
        <f t="shared" si="2"/>
        <v>42</v>
      </c>
      <c r="B48" s="430">
        <f t="shared" si="1"/>
        <v>560</v>
      </c>
      <c r="C48" s="638">
        <v>17</v>
      </c>
      <c r="D48" s="478" t="s">
        <v>12</v>
      </c>
      <c r="E48" s="361" t="s">
        <v>14924</v>
      </c>
      <c r="F48" s="473"/>
    </row>
    <row r="49" spans="1:6" s="202" customFormat="1" ht="36" x14ac:dyDescent="0.2">
      <c r="A49" s="477">
        <f t="shared" si="2"/>
        <v>43</v>
      </c>
      <c r="B49" s="430">
        <f t="shared" si="1"/>
        <v>577</v>
      </c>
      <c r="C49" s="638">
        <v>17</v>
      </c>
      <c r="D49" s="478" t="s">
        <v>12</v>
      </c>
      <c r="E49" s="361" t="s">
        <v>14925</v>
      </c>
      <c r="F49" s="473"/>
    </row>
    <row r="50" spans="1:6" s="202" customFormat="1" ht="48" x14ac:dyDescent="0.2">
      <c r="A50" s="477">
        <f t="shared" si="2"/>
        <v>44</v>
      </c>
      <c r="B50" s="430">
        <f t="shared" si="1"/>
        <v>594</v>
      </c>
      <c r="C50" s="638">
        <v>17</v>
      </c>
      <c r="D50" s="478" t="s">
        <v>12</v>
      </c>
      <c r="E50" s="361" t="s">
        <v>14926</v>
      </c>
      <c r="F50" s="473"/>
    </row>
    <row r="51" spans="1:6" s="202" customFormat="1" ht="36" x14ac:dyDescent="0.2">
      <c r="A51" s="477">
        <f t="shared" si="2"/>
        <v>45</v>
      </c>
      <c r="B51" s="430">
        <f t="shared" si="1"/>
        <v>611</v>
      </c>
      <c r="C51" s="638">
        <v>17</v>
      </c>
      <c r="D51" s="478" t="s">
        <v>12</v>
      </c>
      <c r="E51" s="386" t="s">
        <v>14927</v>
      </c>
      <c r="F51" s="473"/>
    </row>
    <row r="52" spans="1:6" s="202" customFormat="1" ht="36" x14ac:dyDescent="0.2">
      <c r="A52" s="477">
        <f t="shared" si="2"/>
        <v>46</v>
      </c>
      <c r="B52" s="430">
        <f t="shared" si="1"/>
        <v>628</v>
      </c>
      <c r="C52" s="638">
        <v>17</v>
      </c>
      <c r="D52" s="478" t="s">
        <v>12</v>
      </c>
      <c r="E52" s="386" t="s">
        <v>14928</v>
      </c>
      <c r="F52" s="473"/>
    </row>
    <row r="53" spans="1:6" s="202" customFormat="1" ht="36" x14ac:dyDescent="0.2">
      <c r="A53" s="390">
        <f t="shared" si="2"/>
        <v>47</v>
      </c>
      <c r="B53" s="363">
        <f t="shared" si="1"/>
        <v>645</v>
      </c>
      <c r="C53" s="638">
        <v>17</v>
      </c>
      <c r="D53" s="478" t="s">
        <v>12</v>
      </c>
      <c r="E53" s="386" t="s">
        <v>15048</v>
      </c>
      <c r="F53" s="473"/>
    </row>
    <row r="54" spans="1:6" s="202" customFormat="1" ht="36" x14ac:dyDescent="0.2">
      <c r="A54" s="390">
        <f t="shared" si="2"/>
        <v>48</v>
      </c>
      <c r="B54" s="363">
        <f t="shared" si="1"/>
        <v>662</v>
      </c>
      <c r="C54" s="638">
        <v>17</v>
      </c>
      <c r="D54" s="478" t="s">
        <v>12</v>
      </c>
      <c r="E54" s="386" t="s">
        <v>14929</v>
      </c>
      <c r="F54" s="473"/>
    </row>
    <row r="55" spans="1:6" s="202" customFormat="1" ht="48" x14ac:dyDescent="0.2">
      <c r="A55" s="390">
        <f t="shared" si="2"/>
        <v>49</v>
      </c>
      <c r="B55" s="363">
        <f t="shared" si="1"/>
        <v>679</v>
      </c>
      <c r="C55" s="638">
        <v>17</v>
      </c>
      <c r="D55" s="478" t="s">
        <v>12</v>
      </c>
      <c r="E55" s="386" t="s">
        <v>14930</v>
      </c>
      <c r="F55" s="473"/>
    </row>
    <row r="56" spans="1:6" s="202" customFormat="1" ht="36" x14ac:dyDescent="0.2">
      <c r="A56" s="390">
        <f t="shared" si="2"/>
        <v>50</v>
      </c>
      <c r="B56" s="363">
        <f t="shared" si="1"/>
        <v>696</v>
      </c>
      <c r="C56" s="639">
        <v>17</v>
      </c>
      <c r="D56" s="488" t="s">
        <v>12</v>
      </c>
      <c r="E56" s="392" t="s">
        <v>14931</v>
      </c>
      <c r="F56" s="473"/>
    </row>
    <row r="57" spans="1:6" s="202" customFormat="1" ht="36" x14ac:dyDescent="0.2">
      <c r="A57" s="390">
        <f t="shared" si="2"/>
        <v>51</v>
      </c>
      <c r="B57" s="363">
        <f t="shared" si="1"/>
        <v>713</v>
      </c>
      <c r="C57" s="639">
        <v>17</v>
      </c>
      <c r="D57" s="488" t="s">
        <v>12</v>
      </c>
      <c r="E57" s="392" t="s">
        <v>14932</v>
      </c>
      <c r="F57" s="473"/>
    </row>
    <row r="58" spans="1:6" s="202" customFormat="1" ht="36" x14ac:dyDescent="0.2">
      <c r="A58" s="390">
        <f t="shared" si="2"/>
        <v>52</v>
      </c>
      <c r="B58" s="363">
        <f t="shared" si="1"/>
        <v>730</v>
      </c>
      <c r="C58" s="639">
        <v>17</v>
      </c>
      <c r="D58" s="488" t="s">
        <v>12</v>
      </c>
      <c r="E58" s="392" t="s">
        <v>14933</v>
      </c>
      <c r="F58" s="473"/>
    </row>
    <row r="59" spans="1:6" s="202" customFormat="1" ht="36" x14ac:dyDescent="0.2">
      <c r="A59" s="390">
        <f t="shared" si="2"/>
        <v>53</v>
      </c>
      <c r="B59" s="363">
        <f t="shared" si="1"/>
        <v>747</v>
      </c>
      <c r="C59" s="639">
        <v>17</v>
      </c>
      <c r="D59" s="488" t="s">
        <v>12</v>
      </c>
      <c r="E59" s="392" t="s">
        <v>14934</v>
      </c>
      <c r="F59" s="473"/>
    </row>
    <row r="60" spans="1:6" s="202" customFormat="1" ht="36" x14ac:dyDescent="0.2">
      <c r="A60" s="390">
        <f t="shared" si="2"/>
        <v>54</v>
      </c>
      <c r="B60" s="363">
        <f t="shared" si="1"/>
        <v>764</v>
      </c>
      <c r="C60" s="639">
        <v>17</v>
      </c>
      <c r="D60" s="488" t="s">
        <v>12</v>
      </c>
      <c r="E60" s="392" t="s">
        <v>14935</v>
      </c>
      <c r="F60" s="473"/>
    </row>
    <row r="61" spans="1:6" s="202" customFormat="1" ht="48" x14ac:dyDescent="0.2">
      <c r="A61" s="390">
        <f t="shared" si="2"/>
        <v>55</v>
      </c>
      <c r="B61" s="363">
        <f t="shared" si="1"/>
        <v>781</v>
      </c>
      <c r="C61" s="639">
        <v>17</v>
      </c>
      <c r="D61" s="488" t="s">
        <v>12</v>
      </c>
      <c r="E61" s="392" t="s">
        <v>14936</v>
      </c>
      <c r="F61" s="473"/>
    </row>
    <row r="62" spans="1:6" s="202" customFormat="1" ht="36" x14ac:dyDescent="0.2">
      <c r="A62" s="390">
        <f t="shared" si="2"/>
        <v>56</v>
      </c>
      <c r="B62" s="363">
        <f t="shared" si="1"/>
        <v>798</v>
      </c>
      <c r="C62" s="639">
        <v>17</v>
      </c>
      <c r="D62" s="488" t="s">
        <v>12</v>
      </c>
      <c r="E62" s="392" t="s">
        <v>14937</v>
      </c>
      <c r="F62" s="473"/>
    </row>
    <row r="63" spans="1:6" s="202" customFormat="1" ht="36" x14ac:dyDescent="0.2">
      <c r="A63" s="390">
        <f t="shared" si="2"/>
        <v>57</v>
      </c>
      <c r="B63" s="363">
        <f t="shared" si="1"/>
        <v>815</v>
      </c>
      <c r="C63" s="639">
        <v>17</v>
      </c>
      <c r="D63" s="488" t="s">
        <v>12</v>
      </c>
      <c r="E63" s="392" t="s">
        <v>14938</v>
      </c>
      <c r="F63" s="473"/>
    </row>
    <row r="64" spans="1:6" s="202" customFormat="1" ht="36" x14ac:dyDescent="0.2">
      <c r="A64" s="390">
        <f t="shared" si="2"/>
        <v>58</v>
      </c>
      <c r="B64" s="363">
        <f t="shared" si="1"/>
        <v>832</v>
      </c>
      <c r="C64" s="639">
        <v>17</v>
      </c>
      <c r="D64" s="488" t="s">
        <v>12</v>
      </c>
      <c r="E64" s="392" t="s">
        <v>14939</v>
      </c>
      <c r="F64" s="473"/>
    </row>
    <row r="65" spans="1:6" s="202" customFormat="1" ht="36" x14ac:dyDescent="0.2">
      <c r="A65" s="390">
        <f t="shared" si="2"/>
        <v>59</v>
      </c>
      <c r="B65" s="363">
        <f t="shared" si="1"/>
        <v>849</v>
      </c>
      <c r="C65" s="639">
        <v>17</v>
      </c>
      <c r="D65" s="488" t="s">
        <v>12</v>
      </c>
      <c r="E65" s="392" t="s">
        <v>14940</v>
      </c>
      <c r="F65" s="473"/>
    </row>
    <row r="66" spans="1:6" s="202" customFormat="1" ht="36" x14ac:dyDescent="0.2">
      <c r="A66" s="390">
        <f t="shared" si="2"/>
        <v>60</v>
      </c>
      <c r="B66" s="363">
        <f t="shared" si="1"/>
        <v>866</v>
      </c>
      <c r="C66" s="639">
        <v>17</v>
      </c>
      <c r="D66" s="488" t="s">
        <v>12</v>
      </c>
      <c r="E66" s="392" t="s">
        <v>14941</v>
      </c>
      <c r="F66" s="473"/>
    </row>
    <row r="67" spans="1:6" s="202" customFormat="1" ht="36" x14ac:dyDescent="0.2">
      <c r="A67" s="390">
        <f t="shared" si="2"/>
        <v>61</v>
      </c>
      <c r="B67" s="363">
        <f t="shared" si="1"/>
        <v>883</v>
      </c>
      <c r="C67" s="639">
        <v>17</v>
      </c>
      <c r="D67" s="488" t="s">
        <v>12</v>
      </c>
      <c r="E67" s="392" t="s">
        <v>14942</v>
      </c>
      <c r="F67" s="473"/>
    </row>
    <row r="68" spans="1:6" s="202" customFormat="1" ht="36" x14ac:dyDescent="0.2">
      <c r="A68" s="390">
        <f t="shared" si="2"/>
        <v>62</v>
      </c>
      <c r="B68" s="363">
        <f t="shared" si="1"/>
        <v>900</v>
      </c>
      <c r="C68" s="473">
        <v>17</v>
      </c>
      <c r="D68" s="478" t="s">
        <v>12</v>
      </c>
      <c r="E68" s="386" t="s">
        <v>14943</v>
      </c>
      <c r="F68" s="473"/>
    </row>
    <row r="69" spans="1:6" s="202" customFormat="1" ht="36" x14ac:dyDescent="0.2">
      <c r="A69" s="390">
        <f t="shared" si="2"/>
        <v>63</v>
      </c>
      <c r="B69" s="363">
        <f t="shared" si="1"/>
        <v>917</v>
      </c>
      <c r="C69" s="473">
        <v>17</v>
      </c>
      <c r="D69" s="478" t="s">
        <v>12</v>
      </c>
      <c r="E69" s="386" t="s">
        <v>14944</v>
      </c>
      <c r="F69" s="473"/>
    </row>
    <row r="70" spans="1:6" s="202" customFormat="1" ht="48" x14ac:dyDescent="0.2">
      <c r="A70" s="390">
        <f t="shared" si="2"/>
        <v>64</v>
      </c>
      <c r="B70" s="363">
        <f t="shared" si="1"/>
        <v>934</v>
      </c>
      <c r="C70" s="473">
        <v>17</v>
      </c>
      <c r="D70" s="478" t="s">
        <v>12</v>
      </c>
      <c r="E70" s="386" t="s">
        <v>14945</v>
      </c>
      <c r="F70" s="473"/>
    </row>
    <row r="71" spans="1:6" s="202" customFormat="1" ht="36" x14ac:dyDescent="0.2">
      <c r="A71" s="390">
        <f t="shared" si="2"/>
        <v>65</v>
      </c>
      <c r="B71" s="363">
        <f t="shared" si="1"/>
        <v>951</v>
      </c>
      <c r="C71" s="473">
        <v>17</v>
      </c>
      <c r="D71" s="478" t="s">
        <v>12</v>
      </c>
      <c r="E71" s="386" t="s">
        <v>14946</v>
      </c>
      <c r="F71" s="473"/>
    </row>
    <row r="72" spans="1:6" s="202" customFormat="1" ht="36" x14ac:dyDescent="0.2">
      <c r="A72" s="390">
        <f t="shared" si="2"/>
        <v>66</v>
      </c>
      <c r="B72" s="363">
        <f t="shared" ref="B72:B135" si="3">C71+B71</f>
        <v>968</v>
      </c>
      <c r="C72" s="473">
        <v>17</v>
      </c>
      <c r="D72" s="478" t="s">
        <v>12</v>
      </c>
      <c r="E72" s="386" t="s">
        <v>14947</v>
      </c>
      <c r="F72" s="473"/>
    </row>
    <row r="73" spans="1:6" s="202" customFormat="1" ht="36" x14ac:dyDescent="0.2">
      <c r="A73" s="390">
        <f t="shared" si="2"/>
        <v>67</v>
      </c>
      <c r="B73" s="363">
        <f t="shared" si="3"/>
        <v>985</v>
      </c>
      <c r="C73" s="473">
        <v>17</v>
      </c>
      <c r="D73" s="478" t="s">
        <v>12</v>
      </c>
      <c r="E73" s="386" t="s">
        <v>14948</v>
      </c>
      <c r="F73" s="473"/>
    </row>
    <row r="74" spans="1:6" s="202" customFormat="1" ht="36" x14ac:dyDescent="0.2">
      <c r="A74" s="390">
        <f t="shared" si="2"/>
        <v>68</v>
      </c>
      <c r="B74" s="363">
        <f t="shared" si="3"/>
        <v>1002</v>
      </c>
      <c r="C74" s="473">
        <v>17</v>
      </c>
      <c r="D74" s="478" t="s">
        <v>12</v>
      </c>
      <c r="E74" s="386" t="s">
        <v>14949</v>
      </c>
      <c r="F74" s="473"/>
    </row>
    <row r="75" spans="1:6" s="202" customFormat="1" ht="36" x14ac:dyDescent="0.2">
      <c r="A75" s="390">
        <f t="shared" si="2"/>
        <v>69</v>
      </c>
      <c r="B75" s="363">
        <f t="shared" si="3"/>
        <v>1019</v>
      </c>
      <c r="C75" s="473">
        <v>17</v>
      </c>
      <c r="D75" s="478" t="s">
        <v>12</v>
      </c>
      <c r="E75" s="386" t="s">
        <v>14950</v>
      </c>
      <c r="F75" s="473"/>
    </row>
    <row r="76" spans="1:6" s="202" customFormat="1" ht="36" x14ac:dyDescent="0.2">
      <c r="A76" s="390">
        <f t="shared" si="2"/>
        <v>70</v>
      </c>
      <c r="B76" s="363">
        <f t="shared" si="3"/>
        <v>1036</v>
      </c>
      <c r="C76" s="473">
        <v>17</v>
      </c>
      <c r="D76" s="478" t="s">
        <v>12</v>
      </c>
      <c r="E76" s="386" t="s">
        <v>14951</v>
      </c>
      <c r="F76" s="473"/>
    </row>
    <row r="77" spans="1:6" s="202" customFormat="1" ht="36" x14ac:dyDescent="0.2">
      <c r="A77" s="390">
        <f t="shared" si="2"/>
        <v>71</v>
      </c>
      <c r="B77" s="363">
        <f t="shared" si="3"/>
        <v>1053</v>
      </c>
      <c r="C77" s="473">
        <v>17</v>
      </c>
      <c r="D77" s="478" t="s">
        <v>12</v>
      </c>
      <c r="E77" s="386" t="s">
        <v>14952</v>
      </c>
      <c r="F77" s="473"/>
    </row>
    <row r="78" spans="1:6" s="202" customFormat="1" ht="36" x14ac:dyDescent="0.2">
      <c r="A78" s="390">
        <f t="shared" si="2"/>
        <v>72</v>
      </c>
      <c r="B78" s="363">
        <f t="shared" si="3"/>
        <v>1070</v>
      </c>
      <c r="C78" s="473">
        <v>17</v>
      </c>
      <c r="D78" s="478" t="s">
        <v>12</v>
      </c>
      <c r="E78" s="386" t="s">
        <v>14953</v>
      </c>
      <c r="F78" s="473"/>
    </row>
    <row r="79" spans="1:6" s="202" customFormat="1" ht="36" x14ac:dyDescent="0.2">
      <c r="A79" s="390">
        <f t="shared" si="2"/>
        <v>73</v>
      </c>
      <c r="B79" s="363">
        <f t="shared" si="3"/>
        <v>1087</v>
      </c>
      <c r="C79" s="473">
        <v>17</v>
      </c>
      <c r="D79" s="478" t="s">
        <v>12</v>
      </c>
      <c r="E79" s="386" t="s">
        <v>14954</v>
      </c>
      <c r="F79" s="473"/>
    </row>
    <row r="80" spans="1:6" s="202" customFormat="1" ht="36" x14ac:dyDescent="0.2">
      <c r="A80" s="390">
        <f t="shared" si="2"/>
        <v>74</v>
      </c>
      <c r="B80" s="363">
        <f t="shared" si="3"/>
        <v>1104</v>
      </c>
      <c r="C80" s="473">
        <v>17</v>
      </c>
      <c r="D80" s="478" t="s">
        <v>12</v>
      </c>
      <c r="E80" s="386" t="s">
        <v>14955</v>
      </c>
      <c r="F80" s="473"/>
    </row>
    <row r="81" spans="1:6" s="202" customFormat="1" ht="36" x14ac:dyDescent="0.2">
      <c r="A81" s="390">
        <f t="shared" si="2"/>
        <v>75</v>
      </c>
      <c r="B81" s="363">
        <f t="shared" si="3"/>
        <v>1121</v>
      </c>
      <c r="C81" s="473">
        <v>17</v>
      </c>
      <c r="D81" s="478" t="s">
        <v>12</v>
      </c>
      <c r="E81" s="386" t="s">
        <v>14956</v>
      </c>
      <c r="F81" s="473"/>
    </row>
    <row r="82" spans="1:6" s="202" customFormat="1" ht="48" x14ac:dyDescent="0.2">
      <c r="A82" s="390">
        <f t="shared" si="2"/>
        <v>76</v>
      </c>
      <c r="B82" s="363">
        <f t="shared" si="3"/>
        <v>1138</v>
      </c>
      <c r="C82" s="473">
        <v>17</v>
      </c>
      <c r="D82" s="478" t="s">
        <v>12</v>
      </c>
      <c r="E82" s="386" t="s">
        <v>14957</v>
      </c>
      <c r="F82" s="458"/>
    </row>
    <row r="83" spans="1:6" s="202" customFormat="1" ht="36" x14ac:dyDescent="0.2">
      <c r="A83" s="390">
        <f t="shared" si="2"/>
        <v>77</v>
      </c>
      <c r="B83" s="363">
        <f t="shared" si="3"/>
        <v>1155</v>
      </c>
      <c r="C83" s="473">
        <v>17</v>
      </c>
      <c r="D83" s="478" t="s">
        <v>12</v>
      </c>
      <c r="E83" s="386" t="s">
        <v>14958</v>
      </c>
      <c r="F83" s="458"/>
    </row>
    <row r="84" spans="1:6" s="202" customFormat="1" ht="36" x14ac:dyDescent="0.2">
      <c r="A84" s="390">
        <f t="shared" si="2"/>
        <v>78</v>
      </c>
      <c r="B84" s="363">
        <f t="shared" si="3"/>
        <v>1172</v>
      </c>
      <c r="C84" s="473">
        <v>17</v>
      </c>
      <c r="D84" s="478" t="s">
        <v>12</v>
      </c>
      <c r="E84" s="386" t="s">
        <v>14959</v>
      </c>
      <c r="F84" s="458"/>
    </row>
    <row r="85" spans="1:6" s="202" customFormat="1" ht="36" x14ac:dyDescent="0.2">
      <c r="A85" s="390">
        <f t="shared" si="2"/>
        <v>79</v>
      </c>
      <c r="B85" s="363">
        <f t="shared" si="3"/>
        <v>1189</v>
      </c>
      <c r="C85" s="473">
        <v>17</v>
      </c>
      <c r="D85" s="478" t="s">
        <v>12</v>
      </c>
      <c r="E85" s="386" t="s">
        <v>14960</v>
      </c>
      <c r="F85" s="473"/>
    </row>
    <row r="86" spans="1:6" s="202" customFormat="1" ht="36" x14ac:dyDescent="0.2">
      <c r="A86" s="390">
        <f t="shared" si="2"/>
        <v>80</v>
      </c>
      <c r="B86" s="363">
        <f t="shared" si="3"/>
        <v>1206</v>
      </c>
      <c r="C86" s="473">
        <v>17</v>
      </c>
      <c r="D86" s="478" t="s">
        <v>12</v>
      </c>
      <c r="E86" s="386" t="s">
        <v>14961</v>
      </c>
      <c r="F86" s="473"/>
    </row>
    <row r="87" spans="1:6" s="202" customFormat="1" ht="36" x14ac:dyDescent="0.2">
      <c r="A87" s="390">
        <f t="shared" si="2"/>
        <v>81</v>
      </c>
      <c r="B87" s="363">
        <f t="shared" si="3"/>
        <v>1223</v>
      </c>
      <c r="C87" s="473">
        <v>17</v>
      </c>
      <c r="D87" s="478" t="s">
        <v>12</v>
      </c>
      <c r="E87" s="386" t="s">
        <v>14962</v>
      </c>
      <c r="F87" s="473"/>
    </row>
    <row r="88" spans="1:6" s="202" customFormat="1" ht="48" x14ac:dyDescent="0.2">
      <c r="A88" s="390">
        <f t="shared" si="2"/>
        <v>82</v>
      </c>
      <c r="B88" s="363">
        <f t="shared" si="3"/>
        <v>1240</v>
      </c>
      <c r="C88" s="473">
        <v>17</v>
      </c>
      <c r="D88" s="478" t="s">
        <v>12</v>
      </c>
      <c r="E88" s="386" t="s">
        <v>14963</v>
      </c>
      <c r="F88" s="473"/>
    </row>
    <row r="89" spans="1:6" s="202" customFormat="1" ht="48" x14ac:dyDescent="0.2">
      <c r="A89" s="390">
        <f t="shared" si="2"/>
        <v>83</v>
      </c>
      <c r="B89" s="363">
        <f t="shared" si="3"/>
        <v>1257</v>
      </c>
      <c r="C89" s="473">
        <v>17</v>
      </c>
      <c r="D89" s="478" t="s">
        <v>12</v>
      </c>
      <c r="E89" s="386" t="s">
        <v>14964</v>
      </c>
      <c r="F89" s="473"/>
    </row>
    <row r="90" spans="1:6" s="202" customFormat="1" ht="36" x14ac:dyDescent="0.2">
      <c r="A90" s="390">
        <f t="shared" si="2"/>
        <v>84</v>
      </c>
      <c r="B90" s="363">
        <f t="shared" si="3"/>
        <v>1274</v>
      </c>
      <c r="C90" s="473">
        <v>17</v>
      </c>
      <c r="D90" s="478" t="s">
        <v>12</v>
      </c>
      <c r="E90" s="386" t="s">
        <v>14965</v>
      </c>
      <c r="F90" s="473"/>
    </row>
    <row r="91" spans="1:6" s="202" customFormat="1" ht="48" x14ac:dyDescent="0.2">
      <c r="A91" s="390">
        <f t="shared" si="2"/>
        <v>85</v>
      </c>
      <c r="B91" s="363">
        <f t="shared" si="3"/>
        <v>1291</v>
      </c>
      <c r="C91" s="473">
        <v>17</v>
      </c>
      <c r="D91" s="478" t="s">
        <v>12</v>
      </c>
      <c r="E91" s="386" t="s">
        <v>14966</v>
      </c>
      <c r="F91" s="473"/>
    </row>
    <row r="92" spans="1:6" s="202" customFormat="1" ht="36" x14ac:dyDescent="0.2">
      <c r="A92" s="390">
        <f t="shared" si="2"/>
        <v>86</v>
      </c>
      <c r="B92" s="363">
        <f t="shared" si="3"/>
        <v>1308</v>
      </c>
      <c r="C92" s="473">
        <v>17</v>
      </c>
      <c r="D92" s="478" t="s">
        <v>12</v>
      </c>
      <c r="E92" s="386" t="s">
        <v>14967</v>
      </c>
      <c r="F92" s="473"/>
    </row>
    <row r="93" spans="1:6" s="202" customFormat="1" ht="36" x14ac:dyDescent="0.2">
      <c r="A93" s="390">
        <f t="shared" si="2"/>
        <v>87</v>
      </c>
      <c r="B93" s="363">
        <f t="shared" si="3"/>
        <v>1325</v>
      </c>
      <c r="C93" s="473">
        <v>17</v>
      </c>
      <c r="D93" s="478" t="s">
        <v>12</v>
      </c>
      <c r="E93" s="386" t="s">
        <v>14968</v>
      </c>
      <c r="F93" s="473"/>
    </row>
    <row r="94" spans="1:6" s="202" customFormat="1" ht="36" x14ac:dyDescent="0.2">
      <c r="A94" s="390">
        <f t="shared" si="2"/>
        <v>88</v>
      </c>
      <c r="B94" s="363">
        <f t="shared" si="3"/>
        <v>1342</v>
      </c>
      <c r="C94" s="473">
        <v>17</v>
      </c>
      <c r="D94" s="478" t="s">
        <v>12</v>
      </c>
      <c r="E94" s="386" t="s">
        <v>14969</v>
      </c>
      <c r="F94" s="473"/>
    </row>
    <row r="95" spans="1:6" s="202" customFormat="1" ht="36" x14ac:dyDescent="0.2">
      <c r="A95" s="390">
        <f t="shared" si="2"/>
        <v>89</v>
      </c>
      <c r="B95" s="363">
        <f t="shared" si="3"/>
        <v>1359</v>
      </c>
      <c r="C95" s="473">
        <v>17</v>
      </c>
      <c r="D95" s="478" t="s">
        <v>12</v>
      </c>
      <c r="E95" s="386" t="s">
        <v>14970</v>
      </c>
      <c r="F95" s="473"/>
    </row>
    <row r="96" spans="1:6" s="202" customFormat="1" ht="36" x14ac:dyDescent="0.2">
      <c r="A96" s="390">
        <f t="shared" si="2"/>
        <v>90</v>
      </c>
      <c r="B96" s="363">
        <f t="shared" si="3"/>
        <v>1376</v>
      </c>
      <c r="C96" s="473">
        <v>17</v>
      </c>
      <c r="D96" s="478" t="s">
        <v>12</v>
      </c>
      <c r="E96" s="386" t="s">
        <v>14971</v>
      </c>
      <c r="F96" s="473"/>
    </row>
    <row r="97" spans="1:6" s="202" customFormat="1" ht="36" x14ac:dyDescent="0.2">
      <c r="A97" s="390">
        <f t="shared" si="2"/>
        <v>91</v>
      </c>
      <c r="B97" s="363">
        <f t="shared" si="3"/>
        <v>1393</v>
      </c>
      <c r="C97" s="473">
        <v>17</v>
      </c>
      <c r="D97" s="478" t="s">
        <v>12</v>
      </c>
      <c r="E97" s="386" t="s">
        <v>14972</v>
      </c>
      <c r="F97" s="473"/>
    </row>
    <row r="98" spans="1:6" s="202" customFormat="1" ht="36" x14ac:dyDescent="0.2">
      <c r="A98" s="390">
        <f t="shared" si="2"/>
        <v>92</v>
      </c>
      <c r="B98" s="363">
        <f t="shared" si="3"/>
        <v>1410</v>
      </c>
      <c r="C98" s="473">
        <v>17</v>
      </c>
      <c r="D98" s="478" t="s">
        <v>12</v>
      </c>
      <c r="E98" s="386" t="s">
        <v>14973</v>
      </c>
      <c r="F98" s="473"/>
    </row>
    <row r="99" spans="1:6" s="202" customFormat="1" ht="36" x14ac:dyDescent="0.2">
      <c r="A99" s="390">
        <f t="shared" si="2"/>
        <v>93</v>
      </c>
      <c r="B99" s="363">
        <f t="shared" si="3"/>
        <v>1427</v>
      </c>
      <c r="C99" s="473">
        <v>17</v>
      </c>
      <c r="D99" s="478" t="s">
        <v>12</v>
      </c>
      <c r="E99" s="386" t="s">
        <v>14974</v>
      </c>
      <c r="F99" s="473"/>
    </row>
    <row r="100" spans="1:6" s="202" customFormat="1" ht="36" x14ac:dyDescent="0.2">
      <c r="A100" s="390">
        <f t="shared" si="2"/>
        <v>94</v>
      </c>
      <c r="B100" s="363">
        <f t="shared" si="3"/>
        <v>1444</v>
      </c>
      <c r="C100" s="473">
        <v>17</v>
      </c>
      <c r="D100" s="478" t="s">
        <v>12</v>
      </c>
      <c r="E100" s="386" t="s">
        <v>14975</v>
      </c>
      <c r="F100" s="473"/>
    </row>
    <row r="101" spans="1:6" s="202" customFormat="1" ht="36" x14ac:dyDescent="0.2">
      <c r="A101" s="390">
        <f t="shared" si="2"/>
        <v>95</v>
      </c>
      <c r="B101" s="363">
        <f t="shared" si="3"/>
        <v>1461</v>
      </c>
      <c r="C101" s="389">
        <v>17</v>
      </c>
      <c r="D101" s="391" t="s">
        <v>12</v>
      </c>
      <c r="E101" s="388" t="s">
        <v>13558</v>
      </c>
      <c r="F101" s="530"/>
    </row>
    <row r="102" spans="1:6" s="202" customFormat="1" ht="36" x14ac:dyDescent="0.2">
      <c r="A102" s="390">
        <f t="shared" si="2"/>
        <v>96</v>
      </c>
      <c r="B102" s="363">
        <f t="shared" si="3"/>
        <v>1478</v>
      </c>
      <c r="C102" s="389">
        <v>17</v>
      </c>
      <c r="D102" s="391" t="s">
        <v>12</v>
      </c>
      <c r="E102" s="388" t="s">
        <v>13559</v>
      </c>
      <c r="F102" s="530"/>
    </row>
    <row r="103" spans="1:6" s="202" customFormat="1" ht="36" x14ac:dyDescent="0.2">
      <c r="A103" s="390">
        <f t="shared" si="2"/>
        <v>97</v>
      </c>
      <c r="B103" s="363">
        <f t="shared" si="3"/>
        <v>1495</v>
      </c>
      <c r="C103" s="389">
        <v>17</v>
      </c>
      <c r="D103" s="391" t="s">
        <v>12</v>
      </c>
      <c r="E103" s="388" t="s">
        <v>13560</v>
      </c>
      <c r="F103" s="530"/>
    </row>
    <row r="104" spans="1:6" s="202" customFormat="1" ht="36" x14ac:dyDescent="0.2">
      <c r="A104" s="390">
        <f t="shared" si="2"/>
        <v>98</v>
      </c>
      <c r="B104" s="363">
        <f t="shared" si="3"/>
        <v>1512</v>
      </c>
      <c r="C104" s="389">
        <v>17</v>
      </c>
      <c r="D104" s="391" t="s">
        <v>12</v>
      </c>
      <c r="E104" s="388" t="s">
        <v>13561</v>
      </c>
      <c r="F104" s="530"/>
    </row>
    <row r="105" spans="1:6" s="202" customFormat="1" ht="36" x14ac:dyDescent="0.2">
      <c r="A105" s="390">
        <f t="shared" ref="A105:A159" si="4">+A104+1</f>
        <v>99</v>
      </c>
      <c r="B105" s="363">
        <f t="shared" si="3"/>
        <v>1529</v>
      </c>
      <c r="C105" s="389">
        <v>17</v>
      </c>
      <c r="D105" s="391" t="s">
        <v>12</v>
      </c>
      <c r="E105" s="388" t="s">
        <v>13562</v>
      </c>
      <c r="F105" s="530"/>
    </row>
    <row r="106" spans="1:6" s="202" customFormat="1" ht="36" x14ac:dyDescent="0.2">
      <c r="A106" s="390">
        <f t="shared" si="4"/>
        <v>100</v>
      </c>
      <c r="B106" s="363">
        <f t="shared" si="3"/>
        <v>1546</v>
      </c>
      <c r="C106" s="389">
        <v>17</v>
      </c>
      <c r="D106" s="391" t="s">
        <v>12</v>
      </c>
      <c r="E106" s="388" t="s">
        <v>13563</v>
      </c>
      <c r="F106" s="530"/>
    </row>
    <row r="107" spans="1:6" s="202" customFormat="1" ht="48" x14ac:dyDescent="0.2">
      <c r="A107" s="390">
        <f t="shared" si="4"/>
        <v>101</v>
      </c>
      <c r="B107" s="363">
        <f t="shared" si="3"/>
        <v>1563</v>
      </c>
      <c r="C107" s="389">
        <v>17</v>
      </c>
      <c r="D107" s="391" t="s">
        <v>12</v>
      </c>
      <c r="E107" s="388" t="s">
        <v>13564</v>
      </c>
      <c r="F107" s="530"/>
    </row>
    <row r="108" spans="1:6" s="202" customFormat="1" ht="48" x14ac:dyDescent="0.2">
      <c r="A108" s="390">
        <f t="shared" si="4"/>
        <v>102</v>
      </c>
      <c r="B108" s="363">
        <f t="shared" si="3"/>
        <v>1580</v>
      </c>
      <c r="C108" s="389">
        <v>17</v>
      </c>
      <c r="D108" s="391" t="s">
        <v>12</v>
      </c>
      <c r="E108" s="388" t="s">
        <v>13565</v>
      </c>
      <c r="F108" s="530"/>
    </row>
    <row r="109" spans="1:6" s="202" customFormat="1" ht="48" x14ac:dyDescent="0.2">
      <c r="A109" s="390">
        <f t="shared" si="4"/>
        <v>103</v>
      </c>
      <c r="B109" s="363">
        <f t="shared" si="3"/>
        <v>1597</v>
      </c>
      <c r="C109" s="389">
        <v>17</v>
      </c>
      <c r="D109" s="391" t="s">
        <v>12</v>
      </c>
      <c r="E109" s="388" t="s">
        <v>13566</v>
      </c>
      <c r="F109" s="530"/>
    </row>
    <row r="110" spans="1:6" s="202" customFormat="1" ht="36" x14ac:dyDescent="0.2">
      <c r="A110" s="390">
        <f t="shared" si="4"/>
        <v>104</v>
      </c>
      <c r="B110" s="363">
        <f t="shared" si="3"/>
        <v>1614</v>
      </c>
      <c r="C110" s="389">
        <v>17</v>
      </c>
      <c r="D110" s="391" t="s">
        <v>12</v>
      </c>
      <c r="E110" s="388" t="s">
        <v>13567</v>
      </c>
      <c r="F110" s="530"/>
    </row>
    <row r="111" spans="1:6" s="202" customFormat="1" ht="36" x14ac:dyDescent="0.2">
      <c r="A111" s="390">
        <f t="shared" si="4"/>
        <v>105</v>
      </c>
      <c r="B111" s="363">
        <f t="shared" si="3"/>
        <v>1631</v>
      </c>
      <c r="C111" s="389">
        <v>17</v>
      </c>
      <c r="D111" s="391" t="s">
        <v>12</v>
      </c>
      <c r="E111" s="388" t="s">
        <v>13568</v>
      </c>
      <c r="F111" s="530"/>
    </row>
    <row r="112" spans="1:6" s="202" customFormat="1" ht="36" x14ac:dyDescent="0.2">
      <c r="A112" s="390">
        <f t="shared" si="4"/>
        <v>106</v>
      </c>
      <c r="B112" s="363">
        <f t="shared" si="3"/>
        <v>1648</v>
      </c>
      <c r="C112" s="389">
        <v>17</v>
      </c>
      <c r="D112" s="391" t="s">
        <v>12</v>
      </c>
      <c r="E112" s="388" t="s">
        <v>13569</v>
      </c>
      <c r="F112" s="530"/>
    </row>
    <row r="113" spans="1:6" s="202" customFormat="1" ht="48" x14ac:dyDescent="0.2">
      <c r="A113" s="390">
        <f t="shared" si="4"/>
        <v>107</v>
      </c>
      <c r="B113" s="363">
        <f t="shared" si="3"/>
        <v>1665</v>
      </c>
      <c r="C113" s="389">
        <v>17</v>
      </c>
      <c r="D113" s="391" t="s">
        <v>12</v>
      </c>
      <c r="E113" s="388" t="s">
        <v>13570</v>
      </c>
      <c r="F113" s="530"/>
    </row>
    <row r="114" spans="1:6" s="202" customFormat="1" ht="48" x14ac:dyDescent="0.2">
      <c r="A114" s="390">
        <f t="shared" si="4"/>
        <v>108</v>
      </c>
      <c r="B114" s="363">
        <f t="shared" si="3"/>
        <v>1682</v>
      </c>
      <c r="C114" s="389">
        <v>17</v>
      </c>
      <c r="D114" s="391" t="s">
        <v>12</v>
      </c>
      <c r="E114" s="388" t="s">
        <v>13571</v>
      </c>
      <c r="F114" s="530"/>
    </row>
    <row r="115" spans="1:6" s="202" customFormat="1" ht="48" x14ac:dyDescent="0.2">
      <c r="A115" s="390">
        <f t="shared" si="4"/>
        <v>109</v>
      </c>
      <c r="B115" s="363">
        <f t="shared" si="3"/>
        <v>1699</v>
      </c>
      <c r="C115" s="389">
        <v>17</v>
      </c>
      <c r="D115" s="391" t="s">
        <v>12</v>
      </c>
      <c r="E115" s="388" t="s">
        <v>13572</v>
      </c>
      <c r="F115" s="530"/>
    </row>
    <row r="116" spans="1:6" s="202" customFormat="1" ht="36" x14ac:dyDescent="0.2">
      <c r="A116" s="390">
        <f t="shared" si="4"/>
        <v>110</v>
      </c>
      <c r="B116" s="363">
        <f t="shared" si="3"/>
        <v>1716</v>
      </c>
      <c r="C116" s="389">
        <v>17</v>
      </c>
      <c r="D116" s="391" t="s">
        <v>12</v>
      </c>
      <c r="E116" s="388" t="s">
        <v>13573</v>
      </c>
      <c r="F116" s="530"/>
    </row>
    <row r="117" spans="1:6" s="202" customFormat="1" ht="36" x14ac:dyDescent="0.2">
      <c r="A117" s="390">
        <f t="shared" si="4"/>
        <v>111</v>
      </c>
      <c r="B117" s="363">
        <f t="shared" si="3"/>
        <v>1733</v>
      </c>
      <c r="C117" s="389">
        <v>17</v>
      </c>
      <c r="D117" s="391" t="s">
        <v>12</v>
      </c>
      <c r="E117" s="388" t="s">
        <v>13574</v>
      </c>
      <c r="F117" s="530"/>
    </row>
    <row r="118" spans="1:6" s="202" customFormat="1" ht="36" x14ac:dyDescent="0.2">
      <c r="A118" s="390">
        <f t="shared" si="4"/>
        <v>112</v>
      </c>
      <c r="B118" s="363">
        <f t="shared" si="3"/>
        <v>1750</v>
      </c>
      <c r="C118" s="389">
        <v>17</v>
      </c>
      <c r="D118" s="391" t="s">
        <v>12</v>
      </c>
      <c r="E118" s="388" t="s">
        <v>13575</v>
      </c>
      <c r="F118" s="530"/>
    </row>
    <row r="119" spans="1:6" s="202" customFormat="1" ht="36" x14ac:dyDescent="0.2">
      <c r="A119" s="390">
        <f t="shared" si="4"/>
        <v>113</v>
      </c>
      <c r="B119" s="363">
        <f t="shared" si="3"/>
        <v>1767</v>
      </c>
      <c r="C119" s="389">
        <v>17</v>
      </c>
      <c r="D119" s="391" t="s">
        <v>12</v>
      </c>
      <c r="E119" s="388" t="s">
        <v>13576</v>
      </c>
      <c r="F119" s="530"/>
    </row>
    <row r="120" spans="1:6" s="202" customFormat="1" ht="36" x14ac:dyDescent="0.2">
      <c r="A120" s="390">
        <f t="shared" si="4"/>
        <v>114</v>
      </c>
      <c r="B120" s="363">
        <f t="shared" si="3"/>
        <v>1784</v>
      </c>
      <c r="C120" s="389">
        <v>17</v>
      </c>
      <c r="D120" s="391" t="s">
        <v>12</v>
      </c>
      <c r="E120" s="388" t="s">
        <v>13577</v>
      </c>
      <c r="F120" s="530"/>
    </row>
    <row r="121" spans="1:6" s="202" customFormat="1" ht="36" x14ac:dyDescent="0.2">
      <c r="A121" s="390">
        <f t="shared" si="4"/>
        <v>115</v>
      </c>
      <c r="B121" s="363">
        <f t="shared" si="3"/>
        <v>1801</v>
      </c>
      <c r="C121" s="389">
        <v>17</v>
      </c>
      <c r="D121" s="391" t="s">
        <v>12</v>
      </c>
      <c r="E121" s="388" t="s">
        <v>13578</v>
      </c>
      <c r="F121" s="530"/>
    </row>
    <row r="122" spans="1:6" s="202" customFormat="1" ht="36" x14ac:dyDescent="0.2">
      <c r="A122" s="390">
        <f t="shared" si="4"/>
        <v>116</v>
      </c>
      <c r="B122" s="363">
        <f t="shared" si="3"/>
        <v>1818</v>
      </c>
      <c r="C122" s="389">
        <v>17</v>
      </c>
      <c r="D122" s="391" t="s">
        <v>12</v>
      </c>
      <c r="E122" s="388" t="s">
        <v>13579</v>
      </c>
      <c r="F122" s="530"/>
    </row>
    <row r="123" spans="1:6" s="202" customFormat="1" ht="36" x14ac:dyDescent="0.2">
      <c r="A123" s="390">
        <f t="shared" si="4"/>
        <v>117</v>
      </c>
      <c r="B123" s="363">
        <f t="shared" si="3"/>
        <v>1835</v>
      </c>
      <c r="C123" s="389">
        <v>17</v>
      </c>
      <c r="D123" s="391" t="s">
        <v>12</v>
      </c>
      <c r="E123" s="388" t="s">
        <v>13580</v>
      </c>
      <c r="F123" s="530"/>
    </row>
    <row r="124" spans="1:6" s="202" customFormat="1" ht="36" x14ac:dyDescent="0.2">
      <c r="A124" s="390">
        <f t="shared" si="4"/>
        <v>118</v>
      </c>
      <c r="B124" s="363">
        <f t="shared" si="3"/>
        <v>1852</v>
      </c>
      <c r="C124" s="389">
        <v>17</v>
      </c>
      <c r="D124" s="391" t="s">
        <v>12</v>
      </c>
      <c r="E124" s="388" t="s">
        <v>13581</v>
      </c>
      <c r="F124" s="530"/>
    </row>
    <row r="125" spans="1:6" s="202" customFormat="1" ht="36" x14ac:dyDescent="0.2">
      <c r="A125" s="390">
        <f t="shared" si="4"/>
        <v>119</v>
      </c>
      <c r="B125" s="363">
        <f t="shared" si="3"/>
        <v>1869</v>
      </c>
      <c r="C125" s="389">
        <v>17</v>
      </c>
      <c r="D125" s="391" t="s">
        <v>12</v>
      </c>
      <c r="E125" s="388" t="s">
        <v>13582</v>
      </c>
      <c r="F125" s="530"/>
    </row>
    <row r="126" spans="1:6" s="202" customFormat="1" ht="36" x14ac:dyDescent="0.2">
      <c r="A126" s="390">
        <f t="shared" si="4"/>
        <v>120</v>
      </c>
      <c r="B126" s="363">
        <f t="shared" si="3"/>
        <v>1886</v>
      </c>
      <c r="C126" s="389">
        <v>17</v>
      </c>
      <c r="D126" s="391" t="s">
        <v>12</v>
      </c>
      <c r="E126" s="388" t="s">
        <v>13583</v>
      </c>
      <c r="F126" s="530"/>
    </row>
    <row r="127" spans="1:6" s="202" customFormat="1" ht="48" x14ac:dyDescent="0.2">
      <c r="A127" s="390">
        <f t="shared" si="4"/>
        <v>121</v>
      </c>
      <c r="B127" s="363">
        <f t="shared" si="3"/>
        <v>1903</v>
      </c>
      <c r="C127" s="389">
        <v>17</v>
      </c>
      <c r="D127" s="391" t="s">
        <v>12</v>
      </c>
      <c r="E127" s="388" t="s">
        <v>13584</v>
      </c>
      <c r="F127" s="530"/>
    </row>
    <row r="128" spans="1:6" s="202" customFormat="1" ht="36" x14ac:dyDescent="0.2">
      <c r="A128" s="390">
        <f t="shared" si="4"/>
        <v>122</v>
      </c>
      <c r="B128" s="363">
        <f t="shared" si="3"/>
        <v>1920</v>
      </c>
      <c r="C128" s="389">
        <v>17</v>
      </c>
      <c r="D128" s="391" t="s">
        <v>12</v>
      </c>
      <c r="E128" s="388" t="s">
        <v>13585</v>
      </c>
      <c r="F128" s="530"/>
    </row>
    <row r="129" spans="1:6" s="202" customFormat="1" ht="36" x14ac:dyDescent="0.2">
      <c r="A129" s="390">
        <f t="shared" si="4"/>
        <v>123</v>
      </c>
      <c r="B129" s="363">
        <f t="shared" si="3"/>
        <v>1937</v>
      </c>
      <c r="C129" s="389">
        <v>17</v>
      </c>
      <c r="D129" s="391" t="s">
        <v>12</v>
      </c>
      <c r="E129" s="388" t="s">
        <v>13586</v>
      </c>
      <c r="F129" s="530"/>
    </row>
    <row r="130" spans="1:6" s="202" customFormat="1" ht="36" x14ac:dyDescent="0.2">
      <c r="A130" s="390">
        <f t="shared" si="4"/>
        <v>124</v>
      </c>
      <c r="B130" s="363">
        <f t="shared" si="3"/>
        <v>1954</v>
      </c>
      <c r="C130" s="389">
        <v>17</v>
      </c>
      <c r="D130" s="391" t="s">
        <v>12</v>
      </c>
      <c r="E130" s="388" t="s">
        <v>13587</v>
      </c>
      <c r="F130" s="530"/>
    </row>
    <row r="131" spans="1:6" s="202" customFormat="1" ht="36" x14ac:dyDescent="0.2">
      <c r="A131" s="390">
        <f t="shared" si="4"/>
        <v>125</v>
      </c>
      <c r="B131" s="363">
        <f t="shared" si="3"/>
        <v>1971</v>
      </c>
      <c r="C131" s="389">
        <v>17</v>
      </c>
      <c r="D131" s="391" t="s">
        <v>12</v>
      </c>
      <c r="E131" s="388" t="s">
        <v>13588</v>
      </c>
      <c r="F131" s="530"/>
    </row>
    <row r="132" spans="1:6" s="202" customFormat="1" ht="36" x14ac:dyDescent="0.2">
      <c r="A132" s="390">
        <f t="shared" si="4"/>
        <v>126</v>
      </c>
      <c r="B132" s="363">
        <f t="shared" si="3"/>
        <v>1988</v>
      </c>
      <c r="C132" s="389">
        <v>17</v>
      </c>
      <c r="D132" s="391" t="s">
        <v>12</v>
      </c>
      <c r="E132" s="388" t="s">
        <v>13589</v>
      </c>
      <c r="F132" s="530"/>
    </row>
    <row r="133" spans="1:6" s="202" customFormat="1" ht="36" x14ac:dyDescent="0.2">
      <c r="A133" s="390">
        <f t="shared" si="4"/>
        <v>127</v>
      </c>
      <c r="B133" s="363">
        <f t="shared" si="3"/>
        <v>2005</v>
      </c>
      <c r="C133" s="389">
        <v>17</v>
      </c>
      <c r="D133" s="391" t="s">
        <v>12</v>
      </c>
      <c r="E133" s="388" t="s">
        <v>13590</v>
      </c>
      <c r="F133" s="530"/>
    </row>
    <row r="134" spans="1:6" s="202" customFormat="1" ht="36" x14ac:dyDescent="0.2">
      <c r="A134" s="390">
        <f t="shared" si="4"/>
        <v>128</v>
      </c>
      <c r="B134" s="363">
        <f t="shared" si="3"/>
        <v>2022</v>
      </c>
      <c r="C134" s="389">
        <v>17</v>
      </c>
      <c r="D134" s="391" t="s">
        <v>12</v>
      </c>
      <c r="E134" s="388" t="s">
        <v>13591</v>
      </c>
      <c r="F134" s="530"/>
    </row>
    <row r="135" spans="1:6" s="202" customFormat="1" ht="36" x14ac:dyDescent="0.2">
      <c r="A135" s="390">
        <f t="shared" si="4"/>
        <v>129</v>
      </c>
      <c r="B135" s="363">
        <f t="shared" si="3"/>
        <v>2039</v>
      </c>
      <c r="C135" s="389">
        <v>17</v>
      </c>
      <c r="D135" s="391" t="s">
        <v>12</v>
      </c>
      <c r="E135" s="388" t="s">
        <v>13592</v>
      </c>
      <c r="F135" s="530"/>
    </row>
    <row r="136" spans="1:6" s="202" customFormat="1" ht="36" x14ac:dyDescent="0.2">
      <c r="A136" s="390">
        <f t="shared" si="4"/>
        <v>130</v>
      </c>
      <c r="B136" s="363">
        <f t="shared" ref="B136:B159" si="5">C135+B135</f>
        <v>2056</v>
      </c>
      <c r="C136" s="389">
        <v>17</v>
      </c>
      <c r="D136" s="391" t="s">
        <v>12</v>
      </c>
      <c r="E136" s="388" t="s">
        <v>13593</v>
      </c>
      <c r="F136" s="530"/>
    </row>
    <row r="137" spans="1:6" s="202" customFormat="1" ht="36" x14ac:dyDescent="0.2">
      <c r="A137" s="390">
        <f t="shared" si="4"/>
        <v>131</v>
      </c>
      <c r="B137" s="363">
        <f t="shared" si="5"/>
        <v>2073</v>
      </c>
      <c r="C137" s="389">
        <v>17</v>
      </c>
      <c r="D137" s="391" t="s">
        <v>12</v>
      </c>
      <c r="E137" s="388" t="s">
        <v>13594</v>
      </c>
      <c r="F137" s="530"/>
    </row>
    <row r="138" spans="1:6" s="202" customFormat="1" ht="36" x14ac:dyDescent="0.2">
      <c r="A138" s="390">
        <f t="shared" si="4"/>
        <v>132</v>
      </c>
      <c r="B138" s="363">
        <f t="shared" si="5"/>
        <v>2090</v>
      </c>
      <c r="C138" s="389">
        <v>17</v>
      </c>
      <c r="D138" s="391" t="s">
        <v>12</v>
      </c>
      <c r="E138" s="388" t="s">
        <v>13595</v>
      </c>
      <c r="F138" s="530"/>
    </row>
    <row r="139" spans="1:6" s="202" customFormat="1" ht="36" x14ac:dyDescent="0.2">
      <c r="A139" s="390">
        <f t="shared" si="4"/>
        <v>133</v>
      </c>
      <c r="B139" s="363">
        <f t="shared" si="5"/>
        <v>2107</v>
      </c>
      <c r="C139" s="389">
        <v>17</v>
      </c>
      <c r="D139" s="391" t="s">
        <v>12</v>
      </c>
      <c r="E139" s="388" t="s">
        <v>13596</v>
      </c>
      <c r="F139" s="530"/>
    </row>
    <row r="140" spans="1:6" s="202" customFormat="1" ht="36" x14ac:dyDescent="0.2">
      <c r="A140" s="390">
        <f t="shared" si="4"/>
        <v>134</v>
      </c>
      <c r="B140" s="363">
        <f t="shared" si="5"/>
        <v>2124</v>
      </c>
      <c r="C140" s="389">
        <v>17</v>
      </c>
      <c r="D140" s="391" t="s">
        <v>12</v>
      </c>
      <c r="E140" s="388" t="s">
        <v>13597</v>
      </c>
      <c r="F140" s="530"/>
    </row>
    <row r="141" spans="1:6" s="202" customFormat="1" ht="36" x14ac:dyDescent="0.2">
      <c r="A141" s="390">
        <f t="shared" si="4"/>
        <v>135</v>
      </c>
      <c r="B141" s="363">
        <f t="shared" si="5"/>
        <v>2141</v>
      </c>
      <c r="C141" s="389">
        <v>17</v>
      </c>
      <c r="D141" s="391" t="s">
        <v>12</v>
      </c>
      <c r="E141" s="388" t="s">
        <v>13598</v>
      </c>
      <c r="F141" s="530"/>
    </row>
    <row r="142" spans="1:6" s="202" customFormat="1" ht="48" x14ac:dyDescent="0.2">
      <c r="A142" s="390">
        <f t="shared" si="4"/>
        <v>136</v>
      </c>
      <c r="B142" s="363">
        <f t="shared" si="5"/>
        <v>2158</v>
      </c>
      <c r="C142" s="389">
        <v>17</v>
      </c>
      <c r="D142" s="391" t="s">
        <v>12</v>
      </c>
      <c r="E142" s="388" t="s">
        <v>13599</v>
      </c>
      <c r="F142" s="530"/>
    </row>
    <row r="143" spans="1:6" s="202" customFormat="1" ht="36" x14ac:dyDescent="0.2">
      <c r="A143" s="390">
        <f t="shared" si="4"/>
        <v>137</v>
      </c>
      <c r="B143" s="363">
        <f t="shared" si="5"/>
        <v>2175</v>
      </c>
      <c r="C143" s="389">
        <v>17</v>
      </c>
      <c r="D143" s="391" t="s">
        <v>12</v>
      </c>
      <c r="E143" s="388" t="s">
        <v>13600</v>
      </c>
      <c r="F143" s="530"/>
    </row>
    <row r="144" spans="1:6" s="202" customFormat="1" ht="36" x14ac:dyDescent="0.2">
      <c r="A144" s="390">
        <f t="shared" si="4"/>
        <v>138</v>
      </c>
      <c r="B144" s="363">
        <f t="shared" si="5"/>
        <v>2192</v>
      </c>
      <c r="C144" s="389">
        <v>17</v>
      </c>
      <c r="D144" s="391" t="s">
        <v>12</v>
      </c>
      <c r="E144" s="388" t="s">
        <v>13601</v>
      </c>
      <c r="F144" s="530"/>
    </row>
    <row r="145" spans="1:6" s="202" customFormat="1" ht="48" x14ac:dyDescent="0.2">
      <c r="A145" s="390">
        <f t="shared" si="4"/>
        <v>139</v>
      </c>
      <c r="B145" s="363">
        <f t="shared" si="5"/>
        <v>2209</v>
      </c>
      <c r="C145" s="389">
        <v>17</v>
      </c>
      <c r="D145" s="391" t="s">
        <v>12</v>
      </c>
      <c r="E145" s="388" t="s">
        <v>13602</v>
      </c>
      <c r="F145" s="530"/>
    </row>
    <row r="146" spans="1:6" s="202" customFormat="1" ht="36" x14ac:dyDescent="0.2">
      <c r="A146" s="390">
        <f t="shared" si="4"/>
        <v>140</v>
      </c>
      <c r="B146" s="363">
        <f t="shared" si="5"/>
        <v>2226</v>
      </c>
      <c r="C146" s="389">
        <v>17</v>
      </c>
      <c r="D146" s="391" t="s">
        <v>12</v>
      </c>
      <c r="E146" s="388" t="s">
        <v>13603</v>
      </c>
      <c r="F146" s="530"/>
    </row>
    <row r="147" spans="1:6" s="202" customFormat="1" ht="36" x14ac:dyDescent="0.2">
      <c r="A147" s="390">
        <f t="shared" si="4"/>
        <v>141</v>
      </c>
      <c r="B147" s="363">
        <f t="shared" si="5"/>
        <v>2243</v>
      </c>
      <c r="C147" s="389">
        <v>17</v>
      </c>
      <c r="D147" s="391" t="s">
        <v>12</v>
      </c>
      <c r="E147" s="388" t="s">
        <v>13604</v>
      </c>
      <c r="F147" s="530"/>
    </row>
    <row r="148" spans="1:6" s="202" customFormat="1" ht="47.25" customHeight="1" x14ac:dyDescent="0.2">
      <c r="A148" s="390">
        <f t="shared" si="4"/>
        <v>142</v>
      </c>
      <c r="B148" s="363">
        <f t="shared" si="5"/>
        <v>2260</v>
      </c>
      <c r="C148" s="389">
        <v>17</v>
      </c>
      <c r="D148" s="391" t="s">
        <v>12</v>
      </c>
      <c r="E148" s="388" t="s">
        <v>13605</v>
      </c>
      <c r="F148" s="530"/>
    </row>
    <row r="149" spans="1:6" s="202" customFormat="1" ht="40.5" customHeight="1" x14ac:dyDescent="0.2">
      <c r="A149" s="390">
        <f t="shared" si="4"/>
        <v>143</v>
      </c>
      <c r="B149" s="363">
        <f t="shared" si="5"/>
        <v>2277</v>
      </c>
      <c r="C149" s="389">
        <v>17</v>
      </c>
      <c r="D149" s="391" t="s">
        <v>12</v>
      </c>
      <c r="E149" s="388" t="s">
        <v>13606</v>
      </c>
      <c r="F149" s="530"/>
    </row>
    <row r="150" spans="1:6" s="202" customFormat="1" ht="34.5" customHeight="1" x14ac:dyDescent="0.2">
      <c r="A150" s="390">
        <f t="shared" si="4"/>
        <v>144</v>
      </c>
      <c r="B150" s="363">
        <f t="shared" si="5"/>
        <v>2294</v>
      </c>
      <c r="C150" s="389">
        <v>17</v>
      </c>
      <c r="D150" s="391" t="s">
        <v>12</v>
      </c>
      <c r="E150" s="388" t="s">
        <v>13607</v>
      </c>
      <c r="F150" s="530"/>
    </row>
    <row r="151" spans="1:6" s="202" customFormat="1" ht="36" x14ac:dyDescent="0.2">
      <c r="A151" s="390">
        <f t="shared" si="4"/>
        <v>145</v>
      </c>
      <c r="B151" s="363">
        <f t="shared" si="5"/>
        <v>2311</v>
      </c>
      <c r="C151" s="389">
        <v>17</v>
      </c>
      <c r="D151" s="391" t="s">
        <v>12</v>
      </c>
      <c r="E151" s="388" t="s">
        <v>13608</v>
      </c>
      <c r="F151" s="530"/>
    </row>
    <row r="152" spans="1:6" s="202" customFormat="1" ht="36" x14ac:dyDescent="0.2">
      <c r="A152" s="390">
        <f t="shared" si="4"/>
        <v>146</v>
      </c>
      <c r="B152" s="363">
        <f t="shared" si="5"/>
        <v>2328</v>
      </c>
      <c r="C152" s="389">
        <v>17</v>
      </c>
      <c r="D152" s="391" t="s">
        <v>12</v>
      </c>
      <c r="E152" s="388" t="s">
        <v>13609</v>
      </c>
      <c r="F152" s="530"/>
    </row>
    <row r="153" spans="1:6" s="202" customFormat="1" ht="36" x14ac:dyDescent="0.2">
      <c r="A153" s="390">
        <f t="shared" si="4"/>
        <v>147</v>
      </c>
      <c r="B153" s="363">
        <f t="shared" si="5"/>
        <v>2345</v>
      </c>
      <c r="C153" s="389">
        <v>17</v>
      </c>
      <c r="D153" s="391" t="s">
        <v>12</v>
      </c>
      <c r="E153" s="388" t="s">
        <v>13610</v>
      </c>
      <c r="F153" s="530"/>
    </row>
    <row r="154" spans="1:6" s="202" customFormat="1" ht="36" x14ac:dyDescent="0.2">
      <c r="A154" s="390">
        <f t="shared" si="4"/>
        <v>148</v>
      </c>
      <c r="B154" s="363">
        <f t="shared" si="5"/>
        <v>2362</v>
      </c>
      <c r="C154" s="389">
        <v>17</v>
      </c>
      <c r="D154" s="391" t="s">
        <v>12</v>
      </c>
      <c r="E154" s="388" t="s">
        <v>13611</v>
      </c>
      <c r="F154" s="530"/>
    </row>
    <row r="155" spans="1:6" s="202" customFormat="1" ht="48" x14ac:dyDescent="0.2">
      <c r="A155" s="390">
        <f t="shared" si="4"/>
        <v>149</v>
      </c>
      <c r="B155" s="363">
        <f t="shared" si="5"/>
        <v>2379</v>
      </c>
      <c r="C155" s="389">
        <v>17</v>
      </c>
      <c r="D155" s="391" t="s">
        <v>12</v>
      </c>
      <c r="E155" s="388" t="s">
        <v>13612</v>
      </c>
      <c r="F155" s="530"/>
    </row>
    <row r="156" spans="1:6" s="202" customFormat="1" ht="48" x14ac:dyDescent="0.2">
      <c r="A156" s="390">
        <f t="shared" si="4"/>
        <v>150</v>
      </c>
      <c r="B156" s="363">
        <f t="shared" si="5"/>
        <v>2396</v>
      </c>
      <c r="C156" s="389">
        <v>17</v>
      </c>
      <c r="D156" s="391" t="s">
        <v>12</v>
      </c>
      <c r="E156" s="388" t="s">
        <v>13613</v>
      </c>
      <c r="F156" s="530"/>
    </row>
    <row r="157" spans="1:6" s="202" customFormat="1" ht="48" x14ac:dyDescent="0.2">
      <c r="A157" s="390">
        <f t="shared" si="4"/>
        <v>151</v>
      </c>
      <c r="B157" s="363">
        <f t="shared" si="5"/>
        <v>2413</v>
      </c>
      <c r="C157" s="389">
        <v>17</v>
      </c>
      <c r="D157" s="391" t="s">
        <v>12</v>
      </c>
      <c r="E157" s="388" t="s">
        <v>13614</v>
      </c>
      <c r="F157" s="530"/>
    </row>
    <row r="158" spans="1:6" s="202" customFormat="1" x14ac:dyDescent="0.2">
      <c r="A158" s="390">
        <f t="shared" si="4"/>
        <v>152</v>
      </c>
      <c r="B158" s="363">
        <f t="shared" si="5"/>
        <v>2430</v>
      </c>
      <c r="C158" s="640">
        <v>150</v>
      </c>
      <c r="D158" s="641" t="s">
        <v>9</v>
      </c>
      <c r="E158" s="24" t="s">
        <v>50</v>
      </c>
      <c r="F158" s="489" t="s">
        <v>25</v>
      </c>
    </row>
    <row r="159" spans="1:6" s="202" customFormat="1" ht="12.75" thickBot="1" x14ac:dyDescent="0.25">
      <c r="A159" s="390">
        <f t="shared" si="4"/>
        <v>153</v>
      </c>
      <c r="B159" s="363">
        <f t="shared" si="5"/>
        <v>2580</v>
      </c>
      <c r="C159" s="642">
        <v>12</v>
      </c>
      <c r="D159" s="577" t="s">
        <v>9</v>
      </c>
      <c r="E159" s="496" t="s">
        <v>323</v>
      </c>
      <c r="F159" s="475" t="s">
        <v>8899</v>
      </c>
    </row>
    <row r="160" spans="1:6" s="202" customFormat="1" ht="12.75" thickTop="1" x14ac:dyDescent="0.2">
      <c r="A160" s="120" t="s">
        <v>54</v>
      </c>
      <c r="B160" s="120"/>
      <c r="C160" s="643">
        <f>B159+C159-1</f>
        <v>2591</v>
      </c>
      <c r="D160" s="120"/>
      <c r="E160" s="146"/>
      <c r="F160" s="493"/>
    </row>
    <row r="161" spans="1:6" x14ac:dyDescent="0.2">
      <c r="A161" s="61"/>
      <c r="B161" s="61"/>
      <c r="C161" s="61"/>
      <c r="D161" s="61"/>
      <c r="E161" s="61"/>
      <c r="F161" s="61"/>
    </row>
    <row r="163" spans="1:6" x14ac:dyDescent="0.2">
      <c r="A163" s="804" t="s">
        <v>15167</v>
      </c>
      <c r="B163" s="804"/>
      <c r="C163" s="804"/>
      <c r="D163" s="805"/>
    </row>
  </sheetData>
  <mergeCells count="6">
    <mergeCell ref="B1:E1"/>
    <mergeCell ref="A163:D163"/>
    <mergeCell ref="A3:B3"/>
    <mergeCell ref="C3:F3"/>
    <mergeCell ref="A4:B4"/>
    <mergeCell ref="C4:F5"/>
  </mergeCells>
  <conditionalFormatting sqref="C3:F3">
    <cfRule type="containsText" dxfId="54" priority="2" operator="containsText" text="Diseño de registro. 2024">
      <formula>NOT(ISERROR(SEARCH("Diseño de registro. 2024",C3)))</formula>
    </cfRule>
  </conditionalFormatting>
  <pageMargins left="0.70866141732283461" right="0.70866141732283461" top="0.74803149606299213" bottom="0.74803149606299213" header="0.31496062992125984" footer="0.31496062992125984"/>
  <pageSetup paperSize="9" scale="92"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A7EE43E-AE94-4E0F-A5BD-E49372854819}">
            <xm:f>NOT(ISERROR(SEARCH($C$3,C3)))</xm:f>
            <xm:f>$C$3</xm:f>
            <x14:dxf>
              <font>
                <color rgb="FFFFFF00"/>
              </font>
            </x14:dxf>
          </x14:cfRule>
          <xm:sqref>C3:F3</xm:sqref>
        </x14:conditionalFormatting>
      </x14:conditionalFormatting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F138"/>
  <sheetViews>
    <sheetView topLeftCell="A24" zoomScaleNormal="100" workbookViewId="0">
      <selection activeCell="E31" sqref="E31"/>
    </sheetView>
  </sheetViews>
  <sheetFormatPr baseColWidth="10" defaultRowHeight="12" x14ac:dyDescent="0.2"/>
  <cols>
    <col min="1" max="1" width="7.85546875" customWidth="1"/>
    <col min="2" max="2" width="7.140625" customWidth="1"/>
    <col min="3" max="3" width="6.42578125" customWidth="1"/>
    <col min="4" max="4" width="6.140625" customWidth="1"/>
    <col min="5" max="5" width="98.5703125" customWidth="1"/>
    <col min="6" max="6" width="13.42578125" customWidth="1"/>
  </cols>
  <sheetData>
    <row r="1" spans="1:6" ht="21" x14ac:dyDescent="0.35">
      <c r="B1" s="1" t="s">
        <v>0</v>
      </c>
    </row>
    <row r="2" spans="1:6" ht="14.1" customHeight="1" x14ac:dyDescent="0.2">
      <c r="A2" s="234"/>
      <c r="B2" s="234"/>
      <c r="C2" s="234"/>
      <c r="D2" s="234"/>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8900</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8004</v>
      </c>
    </row>
    <row r="10" spans="1:6" x14ac:dyDescent="0.2">
      <c r="A10" s="430">
        <f t="shared" si="0"/>
        <v>4</v>
      </c>
      <c r="B10" s="430">
        <f t="shared" si="1"/>
        <v>8</v>
      </c>
      <c r="C10" s="430">
        <v>1</v>
      </c>
      <c r="D10" s="444" t="s">
        <v>9</v>
      </c>
      <c r="E10" s="445" t="s">
        <v>16</v>
      </c>
      <c r="F10" s="10" t="s">
        <v>220</v>
      </c>
    </row>
    <row r="11" spans="1:6" x14ac:dyDescent="0.2">
      <c r="A11" s="430">
        <f t="shared" si="0"/>
        <v>5</v>
      </c>
      <c r="B11" s="430">
        <f t="shared" si="1"/>
        <v>9</v>
      </c>
      <c r="C11" s="430">
        <v>2</v>
      </c>
      <c r="D11" s="444" t="s">
        <v>12</v>
      </c>
      <c r="E11" s="445" t="s">
        <v>17</v>
      </c>
      <c r="F11" s="10" t="s">
        <v>6269</v>
      </c>
    </row>
    <row r="12" spans="1:6" x14ac:dyDescent="0.2">
      <c r="A12" s="430">
        <f t="shared" si="0"/>
        <v>6</v>
      </c>
      <c r="B12" s="430">
        <f t="shared" si="1"/>
        <v>11</v>
      </c>
      <c r="C12" s="430">
        <v>1</v>
      </c>
      <c r="D12" s="444" t="s">
        <v>9</v>
      </c>
      <c r="E12" s="445" t="s">
        <v>1810</v>
      </c>
      <c r="F12" s="9" t="s">
        <v>20</v>
      </c>
    </row>
    <row r="13" spans="1:6" x14ac:dyDescent="0.2">
      <c r="A13" s="447">
        <f t="shared" si="0"/>
        <v>7</v>
      </c>
      <c r="B13" s="447">
        <f t="shared" si="1"/>
        <v>12</v>
      </c>
      <c r="C13" s="447">
        <v>1</v>
      </c>
      <c r="D13" s="448" t="s">
        <v>9</v>
      </c>
      <c r="E13" s="446" t="s">
        <v>3330</v>
      </c>
      <c r="F13" s="292" t="s">
        <v>22</v>
      </c>
    </row>
    <row r="14" spans="1:6" x14ac:dyDescent="0.2">
      <c r="A14" s="447">
        <f t="shared" si="0"/>
        <v>8</v>
      </c>
      <c r="B14" s="447">
        <f t="shared" si="1"/>
        <v>13</v>
      </c>
      <c r="C14" s="447">
        <v>3</v>
      </c>
      <c r="D14" s="448" t="s">
        <v>12</v>
      </c>
      <c r="E14" s="446" t="s">
        <v>23</v>
      </c>
      <c r="F14" s="292"/>
    </row>
    <row r="15" spans="1:6" x14ac:dyDescent="0.2">
      <c r="A15" s="447">
        <f t="shared" si="0"/>
        <v>9</v>
      </c>
      <c r="B15" s="447">
        <f t="shared" si="1"/>
        <v>16</v>
      </c>
      <c r="C15" s="447">
        <v>9</v>
      </c>
      <c r="D15" s="448" t="s">
        <v>9</v>
      </c>
      <c r="E15" s="446" t="s">
        <v>4276</v>
      </c>
      <c r="F15" s="292"/>
    </row>
    <row r="16" spans="1:6" x14ac:dyDescent="0.2">
      <c r="A16" s="447">
        <f t="shared" si="0"/>
        <v>10</v>
      </c>
      <c r="B16" s="447">
        <f t="shared" si="1"/>
        <v>25</v>
      </c>
      <c r="C16" s="447">
        <v>8</v>
      </c>
      <c r="D16" s="448" t="s">
        <v>12</v>
      </c>
      <c r="E16" s="446" t="s">
        <v>4620</v>
      </c>
      <c r="F16" s="292"/>
    </row>
    <row r="17" spans="1:6" ht="34.5" customHeight="1" x14ac:dyDescent="0.2">
      <c r="A17" s="363">
        <f t="shared" si="0"/>
        <v>11</v>
      </c>
      <c r="B17" s="363">
        <f t="shared" si="1"/>
        <v>33</v>
      </c>
      <c r="C17" s="363">
        <v>17</v>
      </c>
      <c r="D17" s="360" t="s">
        <v>12</v>
      </c>
      <c r="E17" s="362" t="s">
        <v>13615</v>
      </c>
      <c r="F17" s="400"/>
    </row>
    <row r="18" spans="1:6" ht="48" x14ac:dyDescent="0.2">
      <c r="A18" s="363">
        <f t="shared" si="0"/>
        <v>12</v>
      </c>
      <c r="B18" s="363">
        <f t="shared" si="1"/>
        <v>50</v>
      </c>
      <c r="C18" s="363">
        <v>17</v>
      </c>
      <c r="D18" s="360" t="s">
        <v>12</v>
      </c>
      <c r="E18" s="362" t="s">
        <v>13616</v>
      </c>
      <c r="F18" s="400"/>
    </row>
    <row r="19" spans="1:6" ht="48" x14ac:dyDescent="0.2">
      <c r="A19" s="363">
        <f t="shared" si="0"/>
        <v>13</v>
      </c>
      <c r="B19" s="363">
        <f t="shared" si="1"/>
        <v>67</v>
      </c>
      <c r="C19" s="363">
        <v>17</v>
      </c>
      <c r="D19" s="360" t="s">
        <v>12</v>
      </c>
      <c r="E19" s="362" t="s">
        <v>13617</v>
      </c>
      <c r="F19" s="400"/>
    </row>
    <row r="20" spans="1:6" ht="48" x14ac:dyDescent="0.2">
      <c r="A20" s="363">
        <f t="shared" si="0"/>
        <v>14</v>
      </c>
      <c r="B20" s="363">
        <f t="shared" si="1"/>
        <v>84</v>
      </c>
      <c r="C20" s="363">
        <v>17</v>
      </c>
      <c r="D20" s="360" t="s">
        <v>12</v>
      </c>
      <c r="E20" s="362" t="s">
        <v>13618</v>
      </c>
      <c r="F20" s="400"/>
    </row>
    <row r="21" spans="1:6" ht="48" x14ac:dyDescent="0.2">
      <c r="A21" s="363">
        <f t="shared" si="0"/>
        <v>15</v>
      </c>
      <c r="B21" s="363">
        <f t="shared" si="1"/>
        <v>101</v>
      </c>
      <c r="C21" s="363">
        <v>17</v>
      </c>
      <c r="D21" s="360" t="s">
        <v>12</v>
      </c>
      <c r="E21" s="362" t="s">
        <v>13619</v>
      </c>
      <c r="F21" s="400"/>
    </row>
    <row r="22" spans="1:6" ht="60" x14ac:dyDescent="0.2">
      <c r="A22" s="363">
        <f t="shared" si="0"/>
        <v>16</v>
      </c>
      <c r="B22" s="363">
        <f t="shared" si="1"/>
        <v>118</v>
      </c>
      <c r="C22" s="363">
        <v>17</v>
      </c>
      <c r="D22" s="360" t="s">
        <v>12</v>
      </c>
      <c r="E22" s="362" t="s">
        <v>13620</v>
      </c>
      <c r="F22" s="400"/>
    </row>
    <row r="23" spans="1:6" ht="48" x14ac:dyDescent="0.2">
      <c r="A23" s="363">
        <f t="shared" si="0"/>
        <v>17</v>
      </c>
      <c r="B23" s="363">
        <f t="shared" si="1"/>
        <v>135</v>
      </c>
      <c r="C23" s="363">
        <v>17</v>
      </c>
      <c r="D23" s="360" t="s">
        <v>12</v>
      </c>
      <c r="E23" s="362" t="s">
        <v>13621</v>
      </c>
      <c r="F23" s="400"/>
    </row>
    <row r="24" spans="1:6" ht="48" x14ac:dyDescent="0.2">
      <c r="A24" s="363">
        <f t="shared" si="0"/>
        <v>18</v>
      </c>
      <c r="B24" s="363">
        <f t="shared" si="1"/>
        <v>152</v>
      </c>
      <c r="C24" s="363">
        <v>17</v>
      </c>
      <c r="D24" s="360" t="s">
        <v>12</v>
      </c>
      <c r="E24" s="362" t="s">
        <v>13622</v>
      </c>
      <c r="F24" s="400"/>
    </row>
    <row r="25" spans="1:6" ht="48" x14ac:dyDescent="0.2">
      <c r="A25" s="363">
        <f t="shared" si="0"/>
        <v>19</v>
      </c>
      <c r="B25" s="363">
        <f t="shared" si="1"/>
        <v>169</v>
      </c>
      <c r="C25" s="363">
        <v>17</v>
      </c>
      <c r="D25" s="360" t="s">
        <v>12</v>
      </c>
      <c r="E25" s="362" t="s">
        <v>13623</v>
      </c>
      <c r="F25" s="400"/>
    </row>
    <row r="26" spans="1:6" ht="48" x14ac:dyDescent="0.2">
      <c r="A26" s="363">
        <f t="shared" si="0"/>
        <v>20</v>
      </c>
      <c r="B26" s="363">
        <f t="shared" si="1"/>
        <v>186</v>
      </c>
      <c r="C26" s="363">
        <v>17</v>
      </c>
      <c r="D26" s="360" t="s">
        <v>12</v>
      </c>
      <c r="E26" s="362" t="s">
        <v>13624</v>
      </c>
      <c r="F26" s="400"/>
    </row>
    <row r="27" spans="1:6" ht="48" x14ac:dyDescent="0.2">
      <c r="A27" s="363">
        <f t="shared" si="0"/>
        <v>21</v>
      </c>
      <c r="B27" s="363">
        <f t="shared" si="1"/>
        <v>203</v>
      </c>
      <c r="C27" s="363">
        <v>17</v>
      </c>
      <c r="D27" s="360" t="s">
        <v>12</v>
      </c>
      <c r="E27" s="362" t="s">
        <v>13625</v>
      </c>
      <c r="F27" s="400"/>
    </row>
    <row r="28" spans="1:6" ht="60" x14ac:dyDescent="0.2">
      <c r="A28" s="363">
        <f t="shared" si="0"/>
        <v>22</v>
      </c>
      <c r="B28" s="363">
        <f t="shared" si="1"/>
        <v>220</v>
      </c>
      <c r="C28" s="363">
        <v>17</v>
      </c>
      <c r="D28" s="360" t="s">
        <v>12</v>
      </c>
      <c r="E28" s="362" t="s">
        <v>13626</v>
      </c>
      <c r="F28" s="400"/>
    </row>
    <row r="29" spans="1:6" ht="48" x14ac:dyDescent="0.2">
      <c r="A29" s="363">
        <f t="shared" si="0"/>
        <v>23</v>
      </c>
      <c r="B29" s="363">
        <f t="shared" si="1"/>
        <v>237</v>
      </c>
      <c r="C29" s="363">
        <v>17</v>
      </c>
      <c r="D29" s="360" t="s">
        <v>12</v>
      </c>
      <c r="E29" s="362" t="s">
        <v>13627</v>
      </c>
      <c r="F29" s="400"/>
    </row>
    <row r="30" spans="1:6" ht="48" x14ac:dyDescent="0.2">
      <c r="A30" s="363">
        <f t="shared" si="0"/>
        <v>24</v>
      </c>
      <c r="B30" s="363">
        <f t="shared" si="1"/>
        <v>254</v>
      </c>
      <c r="C30" s="363">
        <v>17</v>
      </c>
      <c r="D30" s="360" t="s">
        <v>12</v>
      </c>
      <c r="E30" s="362" t="s">
        <v>15312</v>
      </c>
      <c r="F30" s="400"/>
    </row>
    <row r="31" spans="1:6" ht="48" x14ac:dyDescent="0.2">
      <c r="A31" s="363">
        <f t="shared" si="0"/>
        <v>25</v>
      </c>
      <c r="B31" s="363">
        <f t="shared" si="1"/>
        <v>271</v>
      </c>
      <c r="C31" s="363">
        <v>17</v>
      </c>
      <c r="D31" s="360" t="s">
        <v>12</v>
      </c>
      <c r="E31" s="362" t="s">
        <v>13628</v>
      </c>
      <c r="F31" s="400"/>
    </row>
    <row r="32" spans="1:6" ht="48" x14ac:dyDescent="0.2">
      <c r="A32" s="363">
        <f t="shared" si="0"/>
        <v>26</v>
      </c>
      <c r="B32" s="363">
        <f t="shared" si="1"/>
        <v>288</v>
      </c>
      <c r="C32" s="363">
        <v>17</v>
      </c>
      <c r="D32" s="360" t="s">
        <v>12</v>
      </c>
      <c r="E32" s="362" t="s">
        <v>13629</v>
      </c>
      <c r="F32" s="400"/>
    </row>
    <row r="33" spans="1:6" ht="48" x14ac:dyDescent="0.2">
      <c r="A33" s="363">
        <f t="shared" si="0"/>
        <v>27</v>
      </c>
      <c r="B33" s="363">
        <f t="shared" si="1"/>
        <v>305</v>
      </c>
      <c r="C33" s="363">
        <v>17</v>
      </c>
      <c r="D33" s="360" t="s">
        <v>12</v>
      </c>
      <c r="E33" s="362" t="s">
        <v>13630</v>
      </c>
      <c r="F33" s="400"/>
    </row>
    <row r="34" spans="1:6" ht="48" x14ac:dyDescent="0.2">
      <c r="A34" s="363">
        <f t="shared" si="0"/>
        <v>28</v>
      </c>
      <c r="B34" s="363">
        <f t="shared" si="1"/>
        <v>322</v>
      </c>
      <c r="C34" s="363">
        <v>17</v>
      </c>
      <c r="D34" s="360" t="s">
        <v>12</v>
      </c>
      <c r="E34" s="362" t="s">
        <v>13631</v>
      </c>
      <c r="F34" s="400"/>
    </row>
    <row r="35" spans="1:6" ht="60" x14ac:dyDescent="0.2">
      <c r="A35" s="363">
        <f t="shared" si="0"/>
        <v>29</v>
      </c>
      <c r="B35" s="363">
        <f t="shared" si="1"/>
        <v>339</v>
      </c>
      <c r="C35" s="363">
        <v>17</v>
      </c>
      <c r="D35" s="360" t="s">
        <v>12</v>
      </c>
      <c r="E35" s="362" t="s">
        <v>13632</v>
      </c>
      <c r="F35" s="400"/>
    </row>
    <row r="36" spans="1:6" ht="48" x14ac:dyDescent="0.2">
      <c r="A36" s="363">
        <f t="shared" si="0"/>
        <v>30</v>
      </c>
      <c r="B36" s="363">
        <f t="shared" si="1"/>
        <v>356</v>
      </c>
      <c r="C36" s="363">
        <v>17</v>
      </c>
      <c r="D36" s="360" t="s">
        <v>12</v>
      </c>
      <c r="E36" s="362" t="s">
        <v>13633</v>
      </c>
      <c r="F36" s="400"/>
    </row>
    <row r="37" spans="1:6" ht="60" x14ac:dyDescent="0.2">
      <c r="A37" s="363">
        <f t="shared" si="0"/>
        <v>31</v>
      </c>
      <c r="B37" s="363">
        <f t="shared" si="1"/>
        <v>373</v>
      </c>
      <c r="C37" s="363">
        <v>17</v>
      </c>
      <c r="D37" s="360" t="s">
        <v>12</v>
      </c>
      <c r="E37" s="362" t="s">
        <v>13634</v>
      </c>
      <c r="F37" s="400"/>
    </row>
    <row r="38" spans="1:6" ht="48" x14ac:dyDescent="0.2">
      <c r="A38" s="363">
        <f t="shared" si="0"/>
        <v>32</v>
      </c>
      <c r="B38" s="363">
        <f t="shared" si="1"/>
        <v>390</v>
      </c>
      <c r="C38" s="363">
        <v>17</v>
      </c>
      <c r="D38" s="360" t="s">
        <v>12</v>
      </c>
      <c r="E38" s="362" t="s">
        <v>13635</v>
      </c>
      <c r="F38" s="400"/>
    </row>
    <row r="39" spans="1:6" ht="48" x14ac:dyDescent="0.2">
      <c r="A39" s="363">
        <f t="shared" si="0"/>
        <v>33</v>
      </c>
      <c r="B39" s="363">
        <f t="shared" si="1"/>
        <v>407</v>
      </c>
      <c r="C39" s="363">
        <v>17</v>
      </c>
      <c r="D39" s="360" t="s">
        <v>12</v>
      </c>
      <c r="E39" s="362" t="s">
        <v>13636</v>
      </c>
      <c r="F39" s="400"/>
    </row>
    <row r="40" spans="1:6" ht="48" x14ac:dyDescent="0.2">
      <c r="A40" s="363">
        <f t="shared" si="0"/>
        <v>34</v>
      </c>
      <c r="B40" s="363">
        <f t="shared" si="1"/>
        <v>424</v>
      </c>
      <c r="C40" s="363">
        <v>17</v>
      </c>
      <c r="D40" s="360" t="s">
        <v>12</v>
      </c>
      <c r="E40" s="362" t="s">
        <v>13637</v>
      </c>
      <c r="F40" s="400"/>
    </row>
    <row r="41" spans="1:6" ht="60" x14ac:dyDescent="0.2">
      <c r="A41" s="363">
        <f t="shared" si="0"/>
        <v>35</v>
      </c>
      <c r="B41" s="363">
        <f t="shared" si="1"/>
        <v>441</v>
      </c>
      <c r="C41" s="459">
        <v>17</v>
      </c>
      <c r="D41" s="490" t="s">
        <v>12</v>
      </c>
      <c r="E41" s="494" t="s">
        <v>14976</v>
      </c>
      <c r="F41" s="259"/>
    </row>
    <row r="42" spans="1:6" ht="60" x14ac:dyDescent="0.2">
      <c r="A42" s="363">
        <f t="shared" si="0"/>
        <v>36</v>
      </c>
      <c r="B42" s="363">
        <f t="shared" si="1"/>
        <v>458</v>
      </c>
      <c r="C42" s="459">
        <v>17</v>
      </c>
      <c r="D42" s="490" t="s">
        <v>12</v>
      </c>
      <c r="E42" s="494" t="s">
        <v>14977</v>
      </c>
      <c r="F42" s="259"/>
    </row>
    <row r="43" spans="1:6" ht="60" x14ac:dyDescent="0.2">
      <c r="A43" s="363">
        <f t="shared" si="0"/>
        <v>37</v>
      </c>
      <c r="B43" s="363">
        <f t="shared" si="1"/>
        <v>475</v>
      </c>
      <c r="C43" s="459">
        <v>17</v>
      </c>
      <c r="D43" s="490" t="s">
        <v>12</v>
      </c>
      <c r="E43" s="494" t="s">
        <v>14978</v>
      </c>
      <c r="F43" s="259"/>
    </row>
    <row r="44" spans="1:6" ht="48" x14ac:dyDescent="0.2">
      <c r="A44" s="363">
        <f t="shared" si="0"/>
        <v>38</v>
      </c>
      <c r="B44" s="363">
        <f t="shared" si="1"/>
        <v>492</v>
      </c>
      <c r="C44" s="459">
        <v>17</v>
      </c>
      <c r="D44" s="490" t="s">
        <v>12</v>
      </c>
      <c r="E44" s="494" t="s">
        <v>13638</v>
      </c>
      <c r="F44" s="259"/>
    </row>
    <row r="45" spans="1:6" ht="48" x14ac:dyDescent="0.2">
      <c r="A45" s="363">
        <f t="shared" si="0"/>
        <v>39</v>
      </c>
      <c r="B45" s="363">
        <f t="shared" si="1"/>
        <v>509</v>
      </c>
      <c r="C45" s="459">
        <v>17</v>
      </c>
      <c r="D45" s="490" t="s">
        <v>12</v>
      </c>
      <c r="E45" s="494" t="s">
        <v>13639</v>
      </c>
      <c r="F45" s="259"/>
    </row>
    <row r="46" spans="1:6" ht="48" x14ac:dyDescent="0.2">
      <c r="A46" s="363">
        <f t="shared" si="0"/>
        <v>40</v>
      </c>
      <c r="B46" s="363">
        <f t="shared" si="1"/>
        <v>526</v>
      </c>
      <c r="C46" s="459">
        <v>17</v>
      </c>
      <c r="D46" s="490" t="s">
        <v>12</v>
      </c>
      <c r="E46" s="494" t="s">
        <v>13640</v>
      </c>
      <c r="F46" s="259"/>
    </row>
    <row r="47" spans="1:6" ht="36" x14ac:dyDescent="0.2">
      <c r="A47" s="363">
        <f t="shared" si="0"/>
        <v>41</v>
      </c>
      <c r="B47" s="363">
        <f t="shared" si="1"/>
        <v>543</v>
      </c>
      <c r="C47" s="459">
        <v>17</v>
      </c>
      <c r="D47" s="490" t="s">
        <v>12</v>
      </c>
      <c r="E47" s="494" t="s">
        <v>13641</v>
      </c>
      <c r="F47" s="259"/>
    </row>
    <row r="48" spans="1:6" ht="36" x14ac:dyDescent="0.2">
      <c r="A48" s="363">
        <f t="shared" si="0"/>
        <v>42</v>
      </c>
      <c r="B48" s="363">
        <f t="shared" si="1"/>
        <v>560</v>
      </c>
      <c r="C48" s="459">
        <v>17</v>
      </c>
      <c r="D48" s="490" t="s">
        <v>12</v>
      </c>
      <c r="E48" s="494" t="s">
        <v>13642</v>
      </c>
      <c r="F48" s="259"/>
    </row>
    <row r="49" spans="1:6" ht="36" x14ac:dyDescent="0.2">
      <c r="A49" s="363">
        <f t="shared" si="0"/>
        <v>43</v>
      </c>
      <c r="B49" s="363">
        <f t="shared" si="1"/>
        <v>577</v>
      </c>
      <c r="C49" s="459">
        <v>17</v>
      </c>
      <c r="D49" s="490" t="s">
        <v>12</v>
      </c>
      <c r="E49" s="494" t="s">
        <v>13643</v>
      </c>
      <c r="F49" s="259"/>
    </row>
    <row r="50" spans="1:6" ht="48" x14ac:dyDescent="0.2">
      <c r="A50" s="363">
        <f t="shared" si="0"/>
        <v>44</v>
      </c>
      <c r="B50" s="363">
        <f t="shared" si="1"/>
        <v>594</v>
      </c>
      <c r="C50" s="292">
        <v>17</v>
      </c>
      <c r="D50" s="448" t="s">
        <v>12</v>
      </c>
      <c r="E50" s="644" t="s">
        <v>8901</v>
      </c>
      <c r="F50" s="644"/>
    </row>
    <row r="51" spans="1:6" ht="36" x14ac:dyDescent="0.2">
      <c r="A51" s="363">
        <f t="shared" si="0"/>
        <v>45</v>
      </c>
      <c r="B51" s="363">
        <f t="shared" si="1"/>
        <v>611</v>
      </c>
      <c r="C51" s="292">
        <v>9</v>
      </c>
      <c r="D51" s="448" t="s">
        <v>9</v>
      </c>
      <c r="E51" s="644" t="s">
        <v>8902</v>
      </c>
      <c r="F51" s="644"/>
    </row>
    <row r="52" spans="1:6" ht="36" x14ac:dyDescent="0.2">
      <c r="A52" s="363">
        <f t="shared" si="0"/>
        <v>46</v>
      </c>
      <c r="B52" s="363">
        <f t="shared" si="1"/>
        <v>620</v>
      </c>
      <c r="C52" s="292">
        <v>9</v>
      </c>
      <c r="D52" s="448" t="s">
        <v>9</v>
      </c>
      <c r="E52" s="644" t="s">
        <v>8903</v>
      </c>
      <c r="F52" s="644"/>
    </row>
    <row r="53" spans="1:6" ht="36" x14ac:dyDescent="0.2">
      <c r="A53" s="363">
        <f t="shared" si="0"/>
        <v>47</v>
      </c>
      <c r="B53" s="363">
        <f t="shared" si="1"/>
        <v>629</v>
      </c>
      <c r="C53" s="292">
        <v>9</v>
      </c>
      <c r="D53" s="448" t="s">
        <v>9</v>
      </c>
      <c r="E53" s="644" t="s">
        <v>8904</v>
      </c>
      <c r="F53" s="644"/>
    </row>
    <row r="54" spans="1:6" ht="36" x14ac:dyDescent="0.2">
      <c r="A54" s="363">
        <f t="shared" si="0"/>
        <v>48</v>
      </c>
      <c r="B54" s="363">
        <f t="shared" si="1"/>
        <v>638</v>
      </c>
      <c r="C54" s="292">
        <v>9</v>
      </c>
      <c r="D54" s="448" t="s">
        <v>9</v>
      </c>
      <c r="E54" s="644" t="s">
        <v>8905</v>
      </c>
      <c r="F54" s="644"/>
    </row>
    <row r="55" spans="1:6" ht="36" x14ac:dyDescent="0.2">
      <c r="A55" s="363">
        <f t="shared" si="0"/>
        <v>49</v>
      </c>
      <c r="B55" s="363">
        <f t="shared" si="1"/>
        <v>647</v>
      </c>
      <c r="C55" s="292">
        <v>9</v>
      </c>
      <c r="D55" s="448" t="s">
        <v>9</v>
      </c>
      <c r="E55" s="644" t="s">
        <v>8906</v>
      </c>
      <c r="F55" s="644"/>
    </row>
    <row r="56" spans="1:6" ht="36" x14ac:dyDescent="0.2">
      <c r="A56" s="363">
        <f t="shared" si="0"/>
        <v>50</v>
      </c>
      <c r="B56" s="363">
        <f t="shared" si="1"/>
        <v>656</v>
      </c>
      <c r="C56" s="292">
        <v>9</v>
      </c>
      <c r="D56" s="448" t="s">
        <v>9</v>
      </c>
      <c r="E56" s="644" t="s">
        <v>8907</v>
      </c>
      <c r="F56" s="644"/>
    </row>
    <row r="57" spans="1:6" ht="36" x14ac:dyDescent="0.2">
      <c r="A57" s="363">
        <f t="shared" si="0"/>
        <v>51</v>
      </c>
      <c r="B57" s="363">
        <f t="shared" si="1"/>
        <v>665</v>
      </c>
      <c r="C57" s="292">
        <v>17</v>
      </c>
      <c r="D57" s="448" t="s">
        <v>12</v>
      </c>
      <c r="E57" s="644" t="s">
        <v>8908</v>
      </c>
      <c r="F57" s="644"/>
    </row>
    <row r="58" spans="1:6" ht="36" x14ac:dyDescent="0.2">
      <c r="A58" s="363">
        <f t="shared" si="0"/>
        <v>52</v>
      </c>
      <c r="B58" s="363">
        <f t="shared" si="1"/>
        <v>682</v>
      </c>
      <c r="C58" s="292">
        <v>17</v>
      </c>
      <c r="D58" s="448" t="s">
        <v>12</v>
      </c>
      <c r="E58" s="644" t="s">
        <v>8909</v>
      </c>
      <c r="F58" s="644"/>
    </row>
    <row r="59" spans="1:6" ht="36" x14ac:dyDescent="0.2">
      <c r="A59" s="363">
        <f t="shared" si="0"/>
        <v>53</v>
      </c>
      <c r="B59" s="363">
        <f t="shared" si="1"/>
        <v>699</v>
      </c>
      <c r="C59" s="292">
        <v>17</v>
      </c>
      <c r="D59" s="448" t="s">
        <v>12</v>
      </c>
      <c r="E59" s="644" t="s">
        <v>8910</v>
      </c>
      <c r="F59" s="644"/>
    </row>
    <row r="60" spans="1:6" ht="36" x14ac:dyDescent="0.2">
      <c r="A60" s="363">
        <f t="shared" si="0"/>
        <v>54</v>
      </c>
      <c r="B60" s="363">
        <f t="shared" si="1"/>
        <v>716</v>
      </c>
      <c r="C60" s="292">
        <v>17</v>
      </c>
      <c r="D60" s="448" t="s">
        <v>12</v>
      </c>
      <c r="E60" s="644" t="s">
        <v>8911</v>
      </c>
      <c r="F60" s="644"/>
    </row>
    <row r="61" spans="1:6" ht="36" x14ac:dyDescent="0.2">
      <c r="A61" s="363">
        <f t="shared" si="0"/>
        <v>55</v>
      </c>
      <c r="B61" s="363">
        <f t="shared" si="1"/>
        <v>733</v>
      </c>
      <c r="C61" s="292">
        <v>17</v>
      </c>
      <c r="D61" s="448" t="s">
        <v>12</v>
      </c>
      <c r="E61" s="644" t="s">
        <v>8912</v>
      </c>
      <c r="F61" s="644"/>
    </row>
    <row r="62" spans="1:6" ht="36" x14ac:dyDescent="0.2">
      <c r="A62" s="363">
        <f t="shared" si="0"/>
        <v>56</v>
      </c>
      <c r="B62" s="363">
        <f t="shared" si="1"/>
        <v>750</v>
      </c>
      <c r="C62" s="292">
        <v>17</v>
      </c>
      <c r="D62" s="448" t="s">
        <v>12</v>
      </c>
      <c r="E62" s="644" t="s">
        <v>8913</v>
      </c>
      <c r="F62" s="644"/>
    </row>
    <row r="63" spans="1:6" ht="36" x14ac:dyDescent="0.2">
      <c r="A63" s="363">
        <f t="shared" si="0"/>
        <v>57</v>
      </c>
      <c r="B63" s="363">
        <f t="shared" si="1"/>
        <v>767</v>
      </c>
      <c r="C63" s="292">
        <v>17</v>
      </c>
      <c r="D63" s="448" t="s">
        <v>12</v>
      </c>
      <c r="E63" s="644" t="s">
        <v>8914</v>
      </c>
      <c r="F63" s="644"/>
    </row>
    <row r="64" spans="1:6" ht="36" x14ac:dyDescent="0.2">
      <c r="A64" s="363">
        <f t="shared" si="0"/>
        <v>58</v>
      </c>
      <c r="B64" s="363">
        <f t="shared" si="1"/>
        <v>784</v>
      </c>
      <c r="C64" s="292">
        <v>17</v>
      </c>
      <c r="D64" s="448" t="s">
        <v>12</v>
      </c>
      <c r="E64" s="644" t="s">
        <v>8915</v>
      </c>
      <c r="F64" s="644"/>
    </row>
    <row r="65" spans="1:6" ht="36" x14ac:dyDescent="0.2">
      <c r="A65" s="363">
        <f t="shared" si="0"/>
        <v>59</v>
      </c>
      <c r="B65" s="363">
        <f t="shared" si="1"/>
        <v>801</v>
      </c>
      <c r="C65" s="292">
        <v>17</v>
      </c>
      <c r="D65" s="448" t="s">
        <v>12</v>
      </c>
      <c r="E65" s="644" t="s">
        <v>8916</v>
      </c>
      <c r="F65" s="644"/>
    </row>
    <row r="66" spans="1:6" ht="36" x14ac:dyDescent="0.2">
      <c r="A66" s="363">
        <f t="shared" si="0"/>
        <v>60</v>
      </c>
      <c r="B66" s="363">
        <f t="shared" si="1"/>
        <v>818</v>
      </c>
      <c r="C66" s="292">
        <v>17</v>
      </c>
      <c r="D66" s="448" t="s">
        <v>12</v>
      </c>
      <c r="E66" s="645" t="s">
        <v>11069</v>
      </c>
      <c r="F66" s="644"/>
    </row>
    <row r="67" spans="1:6" ht="36" x14ac:dyDescent="0.2">
      <c r="A67" s="363">
        <f t="shared" si="0"/>
        <v>61</v>
      </c>
      <c r="B67" s="363">
        <f t="shared" si="1"/>
        <v>835</v>
      </c>
      <c r="C67" s="292">
        <v>17</v>
      </c>
      <c r="D67" s="448" t="s">
        <v>12</v>
      </c>
      <c r="E67" s="645" t="s">
        <v>11070</v>
      </c>
      <c r="F67" s="644"/>
    </row>
    <row r="68" spans="1:6" ht="36" x14ac:dyDescent="0.2">
      <c r="A68" s="363">
        <f t="shared" si="0"/>
        <v>62</v>
      </c>
      <c r="B68" s="363">
        <f t="shared" si="1"/>
        <v>852</v>
      </c>
      <c r="C68" s="292">
        <v>17</v>
      </c>
      <c r="D68" s="448" t="s">
        <v>12</v>
      </c>
      <c r="E68" s="645" t="s">
        <v>11071</v>
      </c>
      <c r="F68" s="644"/>
    </row>
    <row r="69" spans="1:6" ht="36" x14ac:dyDescent="0.2">
      <c r="A69" s="363">
        <f t="shared" si="0"/>
        <v>63</v>
      </c>
      <c r="B69" s="363">
        <f t="shared" si="1"/>
        <v>869</v>
      </c>
      <c r="C69" s="292">
        <v>17</v>
      </c>
      <c r="D69" s="448" t="s">
        <v>12</v>
      </c>
      <c r="E69" s="734" t="s">
        <v>14979</v>
      </c>
      <c r="F69" s="644"/>
    </row>
    <row r="70" spans="1:6" ht="36" x14ac:dyDescent="0.2">
      <c r="A70" s="363">
        <f t="shared" si="0"/>
        <v>64</v>
      </c>
      <c r="B70" s="363">
        <f t="shared" si="1"/>
        <v>886</v>
      </c>
      <c r="C70" s="292">
        <v>17</v>
      </c>
      <c r="D70" s="448" t="s">
        <v>12</v>
      </c>
      <c r="E70" s="734" t="s">
        <v>14980</v>
      </c>
      <c r="F70" s="644"/>
    </row>
    <row r="71" spans="1:6" ht="36" x14ac:dyDescent="0.2">
      <c r="A71" s="363">
        <f t="shared" si="0"/>
        <v>65</v>
      </c>
      <c r="B71" s="363">
        <f t="shared" si="1"/>
        <v>903</v>
      </c>
      <c r="C71" s="292">
        <v>17</v>
      </c>
      <c r="D71" s="448" t="s">
        <v>12</v>
      </c>
      <c r="E71" s="734" t="s">
        <v>14981</v>
      </c>
      <c r="F71" s="644"/>
    </row>
    <row r="72" spans="1:6" ht="36" x14ac:dyDescent="0.2">
      <c r="A72" s="363">
        <f t="shared" ref="A72:A134" si="2">+A71+1</f>
        <v>66</v>
      </c>
      <c r="B72" s="363">
        <f t="shared" ref="B72:B134" si="3">C71+B71</f>
        <v>920</v>
      </c>
      <c r="C72" s="9">
        <v>17</v>
      </c>
      <c r="D72" s="444" t="s">
        <v>12</v>
      </c>
      <c r="E72" s="734" t="s">
        <v>14982</v>
      </c>
      <c r="F72" s="646"/>
    </row>
    <row r="73" spans="1:6" ht="36" x14ac:dyDescent="0.2">
      <c r="A73" s="363">
        <f t="shared" si="2"/>
        <v>67</v>
      </c>
      <c r="B73" s="363">
        <f t="shared" si="3"/>
        <v>937</v>
      </c>
      <c r="C73" s="9">
        <v>17</v>
      </c>
      <c r="D73" s="444" t="s">
        <v>12</v>
      </c>
      <c r="E73" s="734" t="s">
        <v>14983</v>
      </c>
      <c r="F73" s="646"/>
    </row>
    <row r="74" spans="1:6" ht="36" x14ac:dyDescent="0.2">
      <c r="A74" s="363">
        <f t="shared" si="2"/>
        <v>68</v>
      </c>
      <c r="B74" s="363">
        <f t="shared" si="3"/>
        <v>954</v>
      </c>
      <c r="C74" s="9">
        <v>17</v>
      </c>
      <c r="D74" s="444" t="s">
        <v>12</v>
      </c>
      <c r="E74" s="734" t="s">
        <v>14984</v>
      </c>
      <c r="F74" s="646"/>
    </row>
    <row r="75" spans="1:6" ht="36" x14ac:dyDescent="0.2">
      <c r="A75" s="363">
        <f t="shared" si="2"/>
        <v>69</v>
      </c>
      <c r="B75" s="363">
        <f t="shared" si="3"/>
        <v>971</v>
      </c>
      <c r="C75" s="400">
        <v>17</v>
      </c>
      <c r="D75" s="360" t="s">
        <v>12</v>
      </c>
      <c r="E75" s="550" t="s">
        <v>13644</v>
      </c>
      <c r="F75" s="550"/>
    </row>
    <row r="76" spans="1:6" ht="36" x14ac:dyDescent="0.2">
      <c r="A76" s="363">
        <f t="shared" si="2"/>
        <v>70</v>
      </c>
      <c r="B76" s="363">
        <f t="shared" si="3"/>
        <v>988</v>
      </c>
      <c r="C76" s="400">
        <v>17</v>
      </c>
      <c r="D76" s="360" t="s">
        <v>12</v>
      </c>
      <c r="E76" s="550" t="s">
        <v>13645</v>
      </c>
      <c r="F76" s="550"/>
    </row>
    <row r="77" spans="1:6" ht="36" x14ac:dyDescent="0.2">
      <c r="A77" s="363">
        <f t="shared" si="2"/>
        <v>71</v>
      </c>
      <c r="B77" s="363">
        <f t="shared" si="3"/>
        <v>1005</v>
      </c>
      <c r="C77" s="400">
        <v>17</v>
      </c>
      <c r="D77" s="360" t="s">
        <v>12</v>
      </c>
      <c r="E77" s="550" t="s">
        <v>13646</v>
      </c>
      <c r="F77" s="550"/>
    </row>
    <row r="78" spans="1:6" ht="36" x14ac:dyDescent="0.2">
      <c r="A78" s="363">
        <f t="shared" si="2"/>
        <v>72</v>
      </c>
      <c r="B78" s="363">
        <f t="shared" si="3"/>
        <v>1022</v>
      </c>
      <c r="C78" s="292">
        <v>17</v>
      </c>
      <c r="D78" s="448" t="s">
        <v>12</v>
      </c>
      <c r="E78" s="644" t="s">
        <v>8917</v>
      </c>
      <c r="F78" s="644"/>
    </row>
    <row r="79" spans="1:6" ht="36" x14ac:dyDescent="0.2">
      <c r="A79" s="363">
        <f t="shared" si="2"/>
        <v>73</v>
      </c>
      <c r="B79" s="363">
        <f t="shared" si="3"/>
        <v>1039</v>
      </c>
      <c r="C79" s="292">
        <v>17</v>
      </c>
      <c r="D79" s="448" t="s">
        <v>12</v>
      </c>
      <c r="E79" s="644" t="s">
        <v>8918</v>
      </c>
      <c r="F79" s="644"/>
    </row>
    <row r="80" spans="1:6" ht="36" x14ac:dyDescent="0.2">
      <c r="A80" s="363">
        <f t="shared" si="2"/>
        <v>74</v>
      </c>
      <c r="B80" s="363">
        <f t="shared" si="3"/>
        <v>1056</v>
      </c>
      <c r="C80" s="292">
        <v>17</v>
      </c>
      <c r="D80" s="448" t="s">
        <v>12</v>
      </c>
      <c r="E80" s="644" t="s">
        <v>8919</v>
      </c>
      <c r="F80" s="644"/>
    </row>
    <row r="81" spans="1:6" ht="36" x14ac:dyDescent="0.2">
      <c r="A81" s="363">
        <f t="shared" si="2"/>
        <v>75</v>
      </c>
      <c r="B81" s="363">
        <f t="shared" si="3"/>
        <v>1073</v>
      </c>
      <c r="C81" s="292">
        <v>17</v>
      </c>
      <c r="D81" s="448" t="s">
        <v>12</v>
      </c>
      <c r="E81" s="644" t="s">
        <v>8920</v>
      </c>
      <c r="F81" s="644"/>
    </row>
    <row r="82" spans="1:6" ht="36" x14ac:dyDescent="0.2">
      <c r="A82" s="363">
        <f t="shared" si="2"/>
        <v>76</v>
      </c>
      <c r="B82" s="363">
        <f t="shared" si="3"/>
        <v>1090</v>
      </c>
      <c r="C82" s="292">
        <v>17</v>
      </c>
      <c r="D82" s="448" t="s">
        <v>12</v>
      </c>
      <c r="E82" s="644" t="s">
        <v>8921</v>
      </c>
      <c r="F82" s="644"/>
    </row>
    <row r="83" spans="1:6" ht="36" x14ac:dyDescent="0.2">
      <c r="A83" s="363">
        <f t="shared" si="2"/>
        <v>77</v>
      </c>
      <c r="B83" s="363">
        <f t="shared" si="3"/>
        <v>1107</v>
      </c>
      <c r="C83" s="292">
        <v>17</v>
      </c>
      <c r="D83" s="448" t="s">
        <v>12</v>
      </c>
      <c r="E83" s="644" t="s">
        <v>8922</v>
      </c>
      <c r="F83" s="644"/>
    </row>
    <row r="84" spans="1:6" ht="36" x14ac:dyDescent="0.2">
      <c r="A84" s="363">
        <f t="shared" si="2"/>
        <v>78</v>
      </c>
      <c r="B84" s="363">
        <f t="shared" si="3"/>
        <v>1124</v>
      </c>
      <c r="C84" s="292">
        <v>17</v>
      </c>
      <c r="D84" s="448" t="s">
        <v>12</v>
      </c>
      <c r="E84" s="644" t="s">
        <v>8923</v>
      </c>
      <c r="F84" s="644"/>
    </row>
    <row r="85" spans="1:6" ht="36" x14ac:dyDescent="0.2">
      <c r="A85" s="363">
        <f t="shared" si="2"/>
        <v>79</v>
      </c>
      <c r="B85" s="363">
        <f t="shared" si="3"/>
        <v>1141</v>
      </c>
      <c r="C85" s="292">
        <v>17</v>
      </c>
      <c r="D85" s="448" t="s">
        <v>12</v>
      </c>
      <c r="E85" s="644" t="s">
        <v>8924</v>
      </c>
      <c r="F85" s="644"/>
    </row>
    <row r="86" spans="1:6" ht="36" x14ac:dyDescent="0.2">
      <c r="A86" s="363">
        <f t="shared" si="2"/>
        <v>80</v>
      </c>
      <c r="B86" s="363">
        <f t="shared" si="3"/>
        <v>1158</v>
      </c>
      <c r="C86" s="292">
        <v>17</v>
      </c>
      <c r="D86" s="448" t="s">
        <v>12</v>
      </c>
      <c r="E86" s="644" t="s">
        <v>8925</v>
      </c>
      <c r="F86" s="644"/>
    </row>
    <row r="87" spans="1:6" ht="36" x14ac:dyDescent="0.2">
      <c r="A87" s="363">
        <f t="shared" si="2"/>
        <v>81</v>
      </c>
      <c r="B87" s="363">
        <f t="shared" si="3"/>
        <v>1175</v>
      </c>
      <c r="C87" s="292">
        <v>17</v>
      </c>
      <c r="D87" s="448" t="s">
        <v>12</v>
      </c>
      <c r="E87" s="644" t="s">
        <v>8926</v>
      </c>
      <c r="F87" s="644"/>
    </row>
    <row r="88" spans="1:6" ht="36" x14ac:dyDescent="0.2">
      <c r="A88" s="363">
        <f t="shared" si="2"/>
        <v>82</v>
      </c>
      <c r="B88" s="363">
        <f t="shared" si="3"/>
        <v>1192</v>
      </c>
      <c r="C88" s="292">
        <v>17</v>
      </c>
      <c r="D88" s="448" t="s">
        <v>12</v>
      </c>
      <c r="E88" s="644" t="s">
        <v>8927</v>
      </c>
      <c r="F88" s="644"/>
    </row>
    <row r="89" spans="1:6" ht="36" x14ac:dyDescent="0.2">
      <c r="A89" s="363">
        <f t="shared" si="2"/>
        <v>83</v>
      </c>
      <c r="B89" s="363">
        <f t="shared" si="3"/>
        <v>1209</v>
      </c>
      <c r="C89" s="292">
        <v>17</v>
      </c>
      <c r="D89" s="448" t="s">
        <v>12</v>
      </c>
      <c r="E89" s="644" t="s">
        <v>8928</v>
      </c>
      <c r="F89" s="644"/>
    </row>
    <row r="90" spans="1:6" ht="36" x14ac:dyDescent="0.2">
      <c r="A90" s="363">
        <f t="shared" si="2"/>
        <v>84</v>
      </c>
      <c r="B90" s="363">
        <f t="shared" si="3"/>
        <v>1226</v>
      </c>
      <c r="C90" s="292">
        <v>17</v>
      </c>
      <c r="D90" s="448" t="s">
        <v>12</v>
      </c>
      <c r="E90" s="644" t="s">
        <v>8929</v>
      </c>
      <c r="F90" s="644"/>
    </row>
    <row r="91" spans="1:6" ht="36" x14ac:dyDescent="0.2">
      <c r="A91" s="363">
        <f t="shared" si="2"/>
        <v>85</v>
      </c>
      <c r="B91" s="363">
        <f t="shared" si="3"/>
        <v>1243</v>
      </c>
      <c r="C91" s="292">
        <v>17</v>
      </c>
      <c r="D91" s="448" t="s">
        <v>12</v>
      </c>
      <c r="E91" s="644" t="s">
        <v>8930</v>
      </c>
      <c r="F91" s="644"/>
    </row>
    <row r="92" spans="1:6" ht="36" x14ac:dyDescent="0.2">
      <c r="A92" s="363">
        <f t="shared" si="2"/>
        <v>86</v>
      </c>
      <c r="B92" s="363">
        <f t="shared" si="3"/>
        <v>1260</v>
      </c>
      <c r="C92" s="292">
        <v>17</v>
      </c>
      <c r="D92" s="448" t="s">
        <v>12</v>
      </c>
      <c r="E92" s="644" t="s">
        <v>8931</v>
      </c>
      <c r="F92" s="644"/>
    </row>
    <row r="93" spans="1:6" ht="36" x14ac:dyDescent="0.2">
      <c r="A93" s="363">
        <f t="shared" si="2"/>
        <v>87</v>
      </c>
      <c r="B93" s="363">
        <f t="shared" si="3"/>
        <v>1277</v>
      </c>
      <c r="C93" s="292">
        <v>17</v>
      </c>
      <c r="D93" s="448" t="s">
        <v>12</v>
      </c>
      <c r="E93" s="644" t="s">
        <v>8932</v>
      </c>
      <c r="F93" s="644"/>
    </row>
    <row r="94" spans="1:6" ht="36" x14ac:dyDescent="0.2">
      <c r="A94" s="363">
        <f t="shared" si="2"/>
        <v>88</v>
      </c>
      <c r="B94" s="363">
        <f t="shared" si="3"/>
        <v>1294</v>
      </c>
      <c r="C94" s="292">
        <v>17</v>
      </c>
      <c r="D94" s="448" t="s">
        <v>12</v>
      </c>
      <c r="E94" s="644" t="s">
        <v>8933</v>
      </c>
      <c r="F94" s="644"/>
    </row>
    <row r="95" spans="1:6" ht="36" x14ac:dyDescent="0.2">
      <c r="A95" s="363">
        <f t="shared" si="2"/>
        <v>89</v>
      </c>
      <c r="B95" s="363">
        <f t="shared" si="3"/>
        <v>1311</v>
      </c>
      <c r="C95" s="292">
        <v>17</v>
      </c>
      <c r="D95" s="448" t="s">
        <v>12</v>
      </c>
      <c r="E95" s="644" t="s">
        <v>8934</v>
      </c>
      <c r="F95" s="644"/>
    </row>
    <row r="96" spans="1:6" ht="36" x14ac:dyDescent="0.2">
      <c r="A96" s="363">
        <f t="shared" si="2"/>
        <v>90</v>
      </c>
      <c r="B96" s="363">
        <f t="shared" si="3"/>
        <v>1328</v>
      </c>
      <c r="C96" s="292">
        <v>17</v>
      </c>
      <c r="D96" s="448" t="s">
        <v>12</v>
      </c>
      <c r="E96" s="644" t="s">
        <v>8935</v>
      </c>
      <c r="F96" s="644"/>
    </row>
    <row r="97" spans="1:6" ht="36" x14ac:dyDescent="0.2">
      <c r="A97" s="363">
        <f t="shared" si="2"/>
        <v>91</v>
      </c>
      <c r="B97" s="363">
        <f t="shared" si="3"/>
        <v>1345</v>
      </c>
      <c r="C97" s="292">
        <v>17</v>
      </c>
      <c r="D97" s="448" t="s">
        <v>12</v>
      </c>
      <c r="E97" s="644" t="s">
        <v>8936</v>
      </c>
      <c r="F97" s="644"/>
    </row>
    <row r="98" spans="1:6" ht="36" x14ac:dyDescent="0.2">
      <c r="A98" s="363">
        <f t="shared" si="2"/>
        <v>92</v>
      </c>
      <c r="B98" s="363">
        <f t="shared" si="3"/>
        <v>1362</v>
      </c>
      <c r="C98" s="292">
        <v>17</v>
      </c>
      <c r="D98" s="448" t="s">
        <v>12</v>
      </c>
      <c r="E98" s="644" t="s">
        <v>8937</v>
      </c>
      <c r="F98" s="644"/>
    </row>
    <row r="99" spans="1:6" ht="36" x14ac:dyDescent="0.2">
      <c r="A99" s="363">
        <f t="shared" si="2"/>
        <v>93</v>
      </c>
      <c r="B99" s="363">
        <f t="shared" si="3"/>
        <v>1379</v>
      </c>
      <c r="C99" s="292">
        <v>17</v>
      </c>
      <c r="D99" s="448" t="s">
        <v>12</v>
      </c>
      <c r="E99" s="644" t="s">
        <v>8938</v>
      </c>
      <c r="F99" s="644"/>
    </row>
    <row r="100" spans="1:6" ht="36" x14ac:dyDescent="0.2">
      <c r="A100" s="363">
        <f t="shared" si="2"/>
        <v>94</v>
      </c>
      <c r="B100" s="363">
        <f t="shared" si="3"/>
        <v>1396</v>
      </c>
      <c r="C100" s="292">
        <v>17</v>
      </c>
      <c r="D100" s="448" t="s">
        <v>12</v>
      </c>
      <c r="E100" s="644" t="s">
        <v>8939</v>
      </c>
      <c r="F100" s="644"/>
    </row>
    <row r="101" spans="1:6" ht="36" x14ac:dyDescent="0.2">
      <c r="A101" s="363">
        <f t="shared" si="2"/>
        <v>95</v>
      </c>
      <c r="B101" s="363">
        <f t="shared" si="3"/>
        <v>1413</v>
      </c>
      <c r="C101" s="292">
        <v>17</v>
      </c>
      <c r="D101" s="448" t="s">
        <v>12</v>
      </c>
      <c r="E101" s="644" t="s">
        <v>8940</v>
      </c>
      <c r="F101" s="644"/>
    </row>
    <row r="102" spans="1:6" ht="36" x14ac:dyDescent="0.2">
      <c r="A102" s="363">
        <f t="shared" si="2"/>
        <v>96</v>
      </c>
      <c r="B102" s="363">
        <f t="shared" si="3"/>
        <v>1430</v>
      </c>
      <c r="C102" s="292">
        <v>17</v>
      </c>
      <c r="D102" s="448" t="s">
        <v>12</v>
      </c>
      <c r="E102" s="644" t="s">
        <v>8941</v>
      </c>
      <c r="F102" s="644"/>
    </row>
    <row r="103" spans="1:6" ht="36" x14ac:dyDescent="0.2">
      <c r="A103" s="363">
        <f t="shared" si="2"/>
        <v>97</v>
      </c>
      <c r="B103" s="363">
        <f t="shared" si="3"/>
        <v>1447</v>
      </c>
      <c r="C103" s="292">
        <v>17</v>
      </c>
      <c r="D103" s="448" t="s">
        <v>12</v>
      </c>
      <c r="E103" s="644" t="s">
        <v>8942</v>
      </c>
      <c r="F103" s="644"/>
    </row>
    <row r="104" spans="1:6" ht="36" x14ac:dyDescent="0.2">
      <c r="A104" s="363">
        <f t="shared" si="2"/>
        <v>98</v>
      </c>
      <c r="B104" s="363">
        <f t="shared" si="3"/>
        <v>1464</v>
      </c>
      <c r="C104" s="292">
        <v>17</v>
      </c>
      <c r="D104" s="448" t="s">
        <v>12</v>
      </c>
      <c r="E104" s="644" t="s">
        <v>8943</v>
      </c>
      <c r="F104" s="644"/>
    </row>
    <row r="105" spans="1:6" ht="36" x14ac:dyDescent="0.2">
      <c r="A105" s="363">
        <f t="shared" si="2"/>
        <v>99</v>
      </c>
      <c r="B105" s="363">
        <f t="shared" si="3"/>
        <v>1481</v>
      </c>
      <c r="C105" s="292">
        <v>17</v>
      </c>
      <c r="D105" s="448" t="s">
        <v>12</v>
      </c>
      <c r="E105" s="644" t="s">
        <v>8944</v>
      </c>
      <c r="F105" s="644"/>
    </row>
    <row r="106" spans="1:6" ht="36" x14ac:dyDescent="0.2">
      <c r="A106" s="363">
        <f t="shared" si="2"/>
        <v>100</v>
      </c>
      <c r="B106" s="363">
        <f t="shared" si="3"/>
        <v>1498</v>
      </c>
      <c r="C106" s="292">
        <v>17</v>
      </c>
      <c r="D106" s="448" t="s">
        <v>12</v>
      </c>
      <c r="E106" s="644" t="s">
        <v>8945</v>
      </c>
      <c r="F106" s="644"/>
    </row>
    <row r="107" spans="1:6" ht="36" x14ac:dyDescent="0.2">
      <c r="A107" s="363">
        <f t="shared" si="2"/>
        <v>101</v>
      </c>
      <c r="B107" s="363">
        <f t="shared" si="3"/>
        <v>1515</v>
      </c>
      <c r="C107" s="292">
        <v>17</v>
      </c>
      <c r="D107" s="448" t="s">
        <v>12</v>
      </c>
      <c r="E107" s="644" t="s">
        <v>8946</v>
      </c>
      <c r="F107" s="644"/>
    </row>
    <row r="108" spans="1:6" ht="36" x14ac:dyDescent="0.2">
      <c r="A108" s="363">
        <f t="shared" si="2"/>
        <v>102</v>
      </c>
      <c r="B108" s="363">
        <f t="shared" si="3"/>
        <v>1532</v>
      </c>
      <c r="C108" s="292">
        <v>17</v>
      </c>
      <c r="D108" s="448" t="s">
        <v>12</v>
      </c>
      <c r="E108" s="644" t="s">
        <v>8947</v>
      </c>
      <c r="F108" s="644"/>
    </row>
    <row r="109" spans="1:6" ht="36" x14ac:dyDescent="0.2">
      <c r="A109" s="363">
        <f t="shared" si="2"/>
        <v>103</v>
      </c>
      <c r="B109" s="363">
        <f t="shared" si="3"/>
        <v>1549</v>
      </c>
      <c r="C109" s="292">
        <v>17</v>
      </c>
      <c r="D109" s="448" t="s">
        <v>12</v>
      </c>
      <c r="E109" s="644" t="s">
        <v>8948</v>
      </c>
      <c r="F109" s="644"/>
    </row>
    <row r="110" spans="1:6" ht="36" x14ac:dyDescent="0.2">
      <c r="A110" s="363">
        <f t="shared" si="2"/>
        <v>104</v>
      </c>
      <c r="B110" s="363">
        <f t="shared" si="3"/>
        <v>1566</v>
      </c>
      <c r="C110" s="292">
        <v>17</v>
      </c>
      <c r="D110" s="448" t="s">
        <v>12</v>
      </c>
      <c r="E110" s="644" t="s">
        <v>8949</v>
      </c>
      <c r="F110" s="644"/>
    </row>
    <row r="111" spans="1:6" ht="36" x14ac:dyDescent="0.2">
      <c r="A111" s="363">
        <f t="shared" si="2"/>
        <v>105</v>
      </c>
      <c r="B111" s="363">
        <f t="shared" si="3"/>
        <v>1583</v>
      </c>
      <c r="C111" s="292">
        <v>17</v>
      </c>
      <c r="D111" s="448" t="s">
        <v>12</v>
      </c>
      <c r="E111" s="644" t="s">
        <v>8950</v>
      </c>
      <c r="F111" s="644"/>
    </row>
    <row r="112" spans="1:6" ht="36" x14ac:dyDescent="0.2">
      <c r="A112" s="363">
        <f t="shared" si="2"/>
        <v>106</v>
      </c>
      <c r="B112" s="363">
        <f t="shared" si="3"/>
        <v>1600</v>
      </c>
      <c r="C112" s="292">
        <v>17</v>
      </c>
      <c r="D112" s="448" t="s">
        <v>12</v>
      </c>
      <c r="E112" s="644" t="s">
        <v>8951</v>
      </c>
      <c r="F112" s="644"/>
    </row>
    <row r="113" spans="1:6" ht="36" x14ac:dyDescent="0.2">
      <c r="A113" s="363">
        <f t="shared" si="2"/>
        <v>107</v>
      </c>
      <c r="B113" s="363">
        <f t="shared" si="3"/>
        <v>1617</v>
      </c>
      <c r="C113" s="292">
        <v>17</v>
      </c>
      <c r="D113" s="448" t="s">
        <v>12</v>
      </c>
      <c r="E113" s="645" t="s">
        <v>11072</v>
      </c>
      <c r="F113" s="644"/>
    </row>
    <row r="114" spans="1:6" ht="36" x14ac:dyDescent="0.2">
      <c r="A114" s="363">
        <f t="shared" si="2"/>
        <v>108</v>
      </c>
      <c r="B114" s="363">
        <f t="shared" si="3"/>
        <v>1634</v>
      </c>
      <c r="C114" s="292">
        <v>17</v>
      </c>
      <c r="D114" s="448" t="s">
        <v>12</v>
      </c>
      <c r="E114" s="645" t="s">
        <v>11073</v>
      </c>
      <c r="F114" s="644"/>
    </row>
    <row r="115" spans="1:6" ht="36" x14ac:dyDescent="0.2">
      <c r="A115" s="363">
        <f t="shared" si="2"/>
        <v>109</v>
      </c>
      <c r="B115" s="363">
        <f t="shared" si="3"/>
        <v>1651</v>
      </c>
      <c r="C115" s="292">
        <v>17</v>
      </c>
      <c r="D115" s="448" t="s">
        <v>12</v>
      </c>
      <c r="E115" s="645" t="s">
        <v>11074</v>
      </c>
      <c r="F115" s="644"/>
    </row>
    <row r="116" spans="1:6" ht="36" x14ac:dyDescent="0.2">
      <c r="A116" s="363">
        <f t="shared" si="2"/>
        <v>110</v>
      </c>
      <c r="B116" s="363">
        <f t="shared" si="3"/>
        <v>1668</v>
      </c>
      <c r="C116" s="292">
        <v>17</v>
      </c>
      <c r="D116" s="448" t="s">
        <v>12</v>
      </c>
      <c r="E116" s="645" t="s">
        <v>11075</v>
      </c>
      <c r="F116" s="644"/>
    </row>
    <row r="117" spans="1:6" ht="36" x14ac:dyDescent="0.2">
      <c r="A117" s="363">
        <f t="shared" si="2"/>
        <v>111</v>
      </c>
      <c r="B117" s="363">
        <f t="shared" si="3"/>
        <v>1685</v>
      </c>
      <c r="C117" s="292">
        <v>17</v>
      </c>
      <c r="D117" s="448" t="s">
        <v>12</v>
      </c>
      <c r="E117" s="734" t="s">
        <v>14985</v>
      </c>
      <c r="F117" s="644"/>
    </row>
    <row r="118" spans="1:6" ht="36" x14ac:dyDescent="0.2">
      <c r="A118" s="363">
        <f t="shared" si="2"/>
        <v>112</v>
      </c>
      <c r="B118" s="363">
        <f t="shared" si="3"/>
        <v>1702</v>
      </c>
      <c r="C118" s="292">
        <v>17</v>
      </c>
      <c r="D118" s="448" t="s">
        <v>12</v>
      </c>
      <c r="E118" s="734" t="s">
        <v>14986</v>
      </c>
      <c r="F118" s="644"/>
    </row>
    <row r="119" spans="1:6" ht="36" x14ac:dyDescent="0.2">
      <c r="A119" s="363">
        <f t="shared" si="2"/>
        <v>113</v>
      </c>
      <c r="B119" s="363">
        <f t="shared" si="3"/>
        <v>1719</v>
      </c>
      <c r="C119" s="292">
        <v>17</v>
      </c>
      <c r="D119" s="448" t="s">
        <v>12</v>
      </c>
      <c r="E119" s="734" t="s">
        <v>14987</v>
      </c>
      <c r="F119" s="644"/>
    </row>
    <row r="120" spans="1:6" ht="36" x14ac:dyDescent="0.2">
      <c r="A120" s="363">
        <f t="shared" si="2"/>
        <v>114</v>
      </c>
      <c r="B120" s="363">
        <f t="shared" si="3"/>
        <v>1736</v>
      </c>
      <c r="C120" s="292">
        <v>17</v>
      </c>
      <c r="D120" s="448" t="s">
        <v>12</v>
      </c>
      <c r="E120" s="734" t="s">
        <v>14988</v>
      </c>
      <c r="F120" s="644"/>
    </row>
    <row r="121" spans="1:6" ht="36" x14ac:dyDescent="0.2">
      <c r="A121" s="363">
        <f t="shared" si="2"/>
        <v>115</v>
      </c>
      <c r="B121" s="363">
        <f t="shared" si="3"/>
        <v>1753</v>
      </c>
      <c r="C121" s="9">
        <v>17</v>
      </c>
      <c r="D121" s="444" t="s">
        <v>12</v>
      </c>
      <c r="E121" s="734" t="s">
        <v>14989</v>
      </c>
      <c r="F121" s="646"/>
    </row>
    <row r="122" spans="1:6" ht="36" x14ac:dyDescent="0.2">
      <c r="A122" s="363">
        <f t="shared" si="2"/>
        <v>116</v>
      </c>
      <c r="B122" s="363">
        <f t="shared" si="3"/>
        <v>1770</v>
      </c>
      <c r="C122" s="9">
        <v>17</v>
      </c>
      <c r="D122" s="444" t="s">
        <v>12</v>
      </c>
      <c r="E122" s="734" t="s">
        <v>14990</v>
      </c>
      <c r="F122" s="646"/>
    </row>
    <row r="123" spans="1:6" ht="36" x14ac:dyDescent="0.2">
      <c r="A123" s="363">
        <f t="shared" si="2"/>
        <v>117</v>
      </c>
      <c r="B123" s="363">
        <f t="shared" si="3"/>
        <v>1787</v>
      </c>
      <c r="C123" s="9">
        <v>17</v>
      </c>
      <c r="D123" s="444" t="s">
        <v>12</v>
      </c>
      <c r="E123" s="734" t="s">
        <v>14991</v>
      </c>
      <c r="F123" s="646"/>
    </row>
    <row r="124" spans="1:6" ht="36" x14ac:dyDescent="0.2">
      <c r="A124" s="363">
        <f t="shared" si="2"/>
        <v>118</v>
      </c>
      <c r="B124" s="363">
        <f t="shared" si="3"/>
        <v>1804</v>
      </c>
      <c r="C124" s="9">
        <v>17</v>
      </c>
      <c r="D124" s="444" t="s">
        <v>12</v>
      </c>
      <c r="E124" s="734" t="s">
        <v>14992</v>
      </c>
      <c r="F124" s="780"/>
    </row>
    <row r="125" spans="1:6" ht="36" x14ac:dyDescent="0.2">
      <c r="A125" s="363">
        <f t="shared" si="2"/>
        <v>119</v>
      </c>
      <c r="B125" s="363">
        <f t="shared" si="3"/>
        <v>1821</v>
      </c>
      <c r="C125" s="400">
        <v>17</v>
      </c>
      <c r="D125" s="360" t="s">
        <v>12</v>
      </c>
      <c r="E125" s="779" t="s">
        <v>13647</v>
      </c>
      <c r="F125" s="550"/>
    </row>
    <row r="126" spans="1:6" ht="36" x14ac:dyDescent="0.2">
      <c r="A126" s="363">
        <f t="shared" si="2"/>
        <v>120</v>
      </c>
      <c r="B126" s="363">
        <f t="shared" si="3"/>
        <v>1838</v>
      </c>
      <c r="C126" s="400">
        <v>17</v>
      </c>
      <c r="D126" s="360" t="s">
        <v>12</v>
      </c>
      <c r="E126" s="779" t="s">
        <v>13648</v>
      </c>
      <c r="F126" s="550"/>
    </row>
    <row r="127" spans="1:6" ht="36" x14ac:dyDescent="0.2">
      <c r="A127" s="363">
        <f t="shared" si="2"/>
        <v>121</v>
      </c>
      <c r="B127" s="363">
        <f t="shared" si="3"/>
        <v>1855</v>
      </c>
      <c r="C127" s="400">
        <v>17</v>
      </c>
      <c r="D127" s="360" t="s">
        <v>12</v>
      </c>
      <c r="E127" s="779" t="s">
        <v>13649</v>
      </c>
      <c r="F127" s="550"/>
    </row>
    <row r="128" spans="1:6" ht="36" x14ac:dyDescent="0.2">
      <c r="A128" s="363">
        <f t="shared" si="2"/>
        <v>122</v>
      </c>
      <c r="B128" s="363">
        <f t="shared" si="3"/>
        <v>1872</v>
      </c>
      <c r="C128" s="400">
        <v>17</v>
      </c>
      <c r="D128" s="360" t="s">
        <v>12</v>
      </c>
      <c r="E128" s="779" t="s">
        <v>13650</v>
      </c>
      <c r="F128" s="550"/>
    </row>
    <row r="129" spans="1:6" ht="36" x14ac:dyDescent="0.2">
      <c r="A129" s="363">
        <f t="shared" si="2"/>
        <v>123</v>
      </c>
      <c r="B129" s="363">
        <f t="shared" si="3"/>
        <v>1889</v>
      </c>
      <c r="C129" s="292">
        <v>17</v>
      </c>
      <c r="D129" s="448" t="s">
        <v>12</v>
      </c>
      <c r="E129" s="644" t="s">
        <v>8952</v>
      </c>
      <c r="F129" s="9"/>
    </row>
    <row r="130" spans="1:6" ht="36" x14ac:dyDescent="0.2">
      <c r="A130" s="363">
        <f t="shared" si="2"/>
        <v>124</v>
      </c>
      <c r="B130" s="363">
        <f t="shared" si="3"/>
        <v>1906</v>
      </c>
      <c r="C130" s="292">
        <v>17</v>
      </c>
      <c r="D130" s="448" t="s">
        <v>12</v>
      </c>
      <c r="E130" s="644" t="s">
        <v>8953</v>
      </c>
      <c r="F130" s="9"/>
    </row>
    <row r="131" spans="1:6" ht="36" x14ac:dyDescent="0.2">
      <c r="A131" s="363">
        <f t="shared" si="2"/>
        <v>125</v>
      </c>
      <c r="B131" s="363">
        <f t="shared" si="3"/>
        <v>1923</v>
      </c>
      <c r="C131" s="292">
        <v>17</v>
      </c>
      <c r="D131" s="448" t="s">
        <v>12</v>
      </c>
      <c r="E131" s="644" t="s">
        <v>8954</v>
      </c>
      <c r="F131" s="9"/>
    </row>
    <row r="132" spans="1:6" ht="36" x14ac:dyDescent="0.2">
      <c r="A132" s="363">
        <f t="shared" si="2"/>
        <v>126</v>
      </c>
      <c r="B132" s="363">
        <f t="shared" si="3"/>
        <v>1940</v>
      </c>
      <c r="C132" s="292">
        <v>17</v>
      </c>
      <c r="D132" s="448" t="s">
        <v>12</v>
      </c>
      <c r="E132" s="644" t="s">
        <v>8955</v>
      </c>
      <c r="F132" s="9"/>
    </row>
    <row r="133" spans="1:6" x14ac:dyDescent="0.2">
      <c r="A133" s="363">
        <f t="shared" si="2"/>
        <v>127</v>
      </c>
      <c r="B133" s="363">
        <f t="shared" si="3"/>
        <v>1957</v>
      </c>
      <c r="C133" s="439">
        <v>150</v>
      </c>
      <c r="D133" s="524" t="s">
        <v>9</v>
      </c>
      <c r="E133" s="24" t="s">
        <v>50</v>
      </c>
      <c r="F133" s="292" t="s">
        <v>25</v>
      </c>
    </row>
    <row r="134" spans="1:6" x14ac:dyDescent="0.2">
      <c r="A134" s="363">
        <f t="shared" si="2"/>
        <v>128</v>
      </c>
      <c r="B134" s="363">
        <f t="shared" si="3"/>
        <v>2107</v>
      </c>
      <c r="C134" s="565">
        <v>12</v>
      </c>
      <c r="D134" s="566" t="s">
        <v>9</v>
      </c>
      <c r="E134" s="645" t="s">
        <v>323</v>
      </c>
      <c r="F134" s="645" t="s">
        <v>8956</v>
      </c>
    </row>
    <row r="135" spans="1:6" x14ac:dyDescent="0.2">
      <c r="A135" s="119" t="s">
        <v>54</v>
      </c>
      <c r="B135" s="336"/>
      <c r="C135" s="753">
        <f>B134+C134-1</f>
        <v>2118</v>
      </c>
      <c r="D135" s="754"/>
      <c r="E135" s="754"/>
    </row>
    <row r="138" spans="1:6" x14ac:dyDescent="0.2">
      <c r="A138" s="804" t="s">
        <v>15167</v>
      </c>
      <c r="B138" s="804"/>
      <c r="C138" s="804"/>
      <c r="D138" s="805"/>
    </row>
  </sheetData>
  <mergeCells count="5">
    <mergeCell ref="A3:B3"/>
    <mergeCell ref="C3:F3"/>
    <mergeCell ref="A4:B4"/>
    <mergeCell ref="C4:F5"/>
    <mergeCell ref="A138:D138"/>
  </mergeCells>
  <conditionalFormatting sqref="A3:F3">
    <cfRule type="containsText" dxfId="52"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E6CE0CA-BB57-4FF9-8BAD-63DE65C12A17}">
            <xm:f>NOT(ISERROR(SEARCH($C$3,A3)))</xm:f>
            <xm:f>$C$3</xm:f>
            <x14:dxf>
              <font>
                <color rgb="FFFFFF00"/>
              </font>
            </x14:dxf>
          </x14:cfRule>
          <xm:sqref>A3:F3</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F242"/>
  <sheetViews>
    <sheetView topLeftCell="A169" zoomScaleNormal="100" workbookViewId="0">
      <selection activeCell="E185" sqref="E185"/>
    </sheetView>
  </sheetViews>
  <sheetFormatPr baseColWidth="10" defaultRowHeight="12" x14ac:dyDescent="0.2"/>
  <cols>
    <col min="1" max="1" width="5.42578125" bestFit="1" customWidth="1"/>
    <col min="2" max="2" width="7.140625" customWidth="1"/>
    <col min="3" max="4" width="5" bestFit="1" customWidth="1"/>
    <col min="5" max="5" width="108.42578125" customWidth="1"/>
    <col min="6" max="6" width="14.140625" customWidth="1"/>
  </cols>
  <sheetData>
    <row r="1" spans="1:6" ht="21" x14ac:dyDescent="0.35">
      <c r="B1" s="1" t="s">
        <v>0</v>
      </c>
    </row>
    <row r="3" spans="1:6" ht="12.75" x14ac:dyDescent="0.2">
      <c r="A3" s="799" t="s">
        <v>1</v>
      </c>
      <c r="B3" s="799"/>
      <c r="C3" s="806" t="str">
        <f>+T22001000!C3</f>
        <v>Diseño de registro. 2025</v>
      </c>
      <c r="D3" s="806"/>
      <c r="E3" s="806"/>
      <c r="F3" s="805"/>
    </row>
    <row r="4" spans="1:6" ht="12.75" x14ac:dyDescent="0.2">
      <c r="A4" s="790" t="str">
        <f>+T22001000!A4</f>
        <v>Versión 0.2</v>
      </c>
      <c r="B4" s="790"/>
      <c r="C4" s="794" t="s">
        <v>8143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77">
        <v>1</v>
      </c>
      <c r="B7" s="477">
        <v>1</v>
      </c>
      <c r="C7" s="477">
        <v>2</v>
      </c>
      <c r="D7" s="478" t="s">
        <v>9</v>
      </c>
      <c r="E7" s="445" t="s">
        <v>10</v>
      </c>
      <c r="F7" s="473" t="s">
        <v>11</v>
      </c>
    </row>
    <row r="8" spans="1:6" x14ac:dyDescent="0.2">
      <c r="A8" s="477">
        <f t="shared" ref="A8:A71" si="0">+A7+1</f>
        <v>2</v>
      </c>
      <c r="B8" s="477">
        <f>C7+B7</f>
        <v>3</v>
      </c>
      <c r="C8" s="477">
        <v>3</v>
      </c>
      <c r="D8" s="478" t="s">
        <v>12</v>
      </c>
      <c r="E8" s="445" t="s">
        <v>13</v>
      </c>
      <c r="F8" s="473">
        <v>220</v>
      </c>
    </row>
    <row r="9" spans="1:6" x14ac:dyDescent="0.2">
      <c r="A9" s="477">
        <f t="shared" si="0"/>
        <v>3</v>
      </c>
      <c r="B9" s="477">
        <f>C8+B8</f>
        <v>6</v>
      </c>
      <c r="C9" s="477">
        <v>2</v>
      </c>
      <c r="D9" s="478" t="s">
        <v>9</v>
      </c>
      <c r="E9" s="445" t="s">
        <v>14</v>
      </c>
      <c r="F9" s="637" t="s">
        <v>8004</v>
      </c>
    </row>
    <row r="10" spans="1:6" x14ac:dyDescent="0.2">
      <c r="A10" s="477">
        <f t="shared" si="0"/>
        <v>4</v>
      </c>
      <c r="B10" s="477">
        <f>B9+C9</f>
        <v>8</v>
      </c>
      <c r="C10" s="477">
        <v>1</v>
      </c>
      <c r="D10" s="478" t="s">
        <v>9</v>
      </c>
      <c r="E10" s="445" t="s">
        <v>16</v>
      </c>
      <c r="F10" s="637" t="s">
        <v>220</v>
      </c>
    </row>
    <row r="11" spans="1:6" x14ac:dyDescent="0.2">
      <c r="A11" s="477">
        <f t="shared" si="0"/>
        <v>5</v>
      </c>
      <c r="B11" s="477">
        <v>9</v>
      </c>
      <c r="C11" s="477">
        <v>2</v>
      </c>
      <c r="D11" s="478" t="s">
        <v>12</v>
      </c>
      <c r="E11" s="445" t="s">
        <v>17</v>
      </c>
      <c r="F11" s="571" t="s">
        <v>6840</v>
      </c>
    </row>
    <row r="12" spans="1:6" x14ac:dyDescent="0.2">
      <c r="A12" s="477">
        <f t="shared" si="0"/>
        <v>6</v>
      </c>
      <c r="B12" s="477">
        <f>C11+B11</f>
        <v>11</v>
      </c>
      <c r="C12" s="477">
        <v>1</v>
      </c>
      <c r="D12" s="478" t="s">
        <v>9</v>
      </c>
      <c r="E12" s="445" t="s">
        <v>1810</v>
      </c>
      <c r="F12" s="473" t="s">
        <v>20</v>
      </c>
    </row>
    <row r="13" spans="1:6" x14ac:dyDescent="0.2">
      <c r="A13" s="477">
        <f t="shared" si="0"/>
        <v>7</v>
      </c>
      <c r="B13" s="477">
        <f>C12+B12</f>
        <v>12</v>
      </c>
      <c r="C13" s="477">
        <v>1</v>
      </c>
      <c r="D13" s="478" t="s">
        <v>9</v>
      </c>
      <c r="E13" s="445" t="s">
        <v>284</v>
      </c>
      <c r="F13" s="473"/>
    </row>
    <row r="14" spans="1:6" x14ac:dyDescent="0.2">
      <c r="A14" s="477">
        <f t="shared" si="0"/>
        <v>8</v>
      </c>
      <c r="B14" s="477">
        <f t="shared" ref="B14:B77" si="1">C13+B13</f>
        <v>13</v>
      </c>
      <c r="C14" s="477">
        <v>3</v>
      </c>
      <c r="D14" s="478" t="s">
        <v>12</v>
      </c>
      <c r="E14" s="445" t="s">
        <v>23</v>
      </c>
      <c r="F14" s="473"/>
    </row>
    <row r="15" spans="1:6" x14ac:dyDescent="0.2">
      <c r="A15" s="477">
        <f t="shared" si="0"/>
        <v>9</v>
      </c>
      <c r="B15" s="477">
        <f t="shared" si="1"/>
        <v>16</v>
      </c>
      <c r="C15" s="477">
        <v>9</v>
      </c>
      <c r="D15" s="478" t="s">
        <v>4777</v>
      </c>
      <c r="E15" s="445" t="s">
        <v>4276</v>
      </c>
      <c r="F15" s="473"/>
    </row>
    <row r="16" spans="1:6" x14ac:dyDescent="0.2">
      <c r="A16" s="477">
        <f t="shared" si="0"/>
        <v>10</v>
      </c>
      <c r="B16" s="477">
        <f t="shared" si="1"/>
        <v>25</v>
      </c>
      <c r="C16" s="477">
        <v>8</v>
      </c>
      <c r="D16" s="478" t="s">
        <v>12</v>
      </c>
      <c r="E16" s="445" t="s">
        <v>4620</v>
      </c>
      <c r="F16" s="473"/>
    </row>
    <row r="17" spans="1:6" ht="24" x14ac:dyDescent="0.2">
      <c r="A17" s="390">
        <f t="shared" si="0"/>
        <v>11</v>
      </c>
      <c r="B17" s="390">
        <f t="shared" si="1"/>
        <v>33</v>
      </c>
      <c r="C17" s="487">
        <v>17</v>
      </c>
      <c r="D17" s="488" t="s">
        <v>12</v>
      </c>
      <c r="E17" s="479" t="s">
        <v>11432</v>
      </c>
      <c r="F17" s="489"/>
    </row>
    <row r="18" spans="1:6" ht="24" x14ac:dyDescent="0.2">
      <c r="A18" s="390">
        <f t="shared" si="0"/>
        <v>12</v>
      </c>
      <c r="B18" s="390">
        <f t="shared" si="1"/>
        <v>50</v>
      </c>
      <c r="C18" s="487">
        <v>17</v>
      </c>
      <c r="D18" s="488" t="s">
        <v>12</v>
      </c>
      <c r="E18" s="479" t="s">
        <v>11433</v>
      </c>
      <c r="F18" s="489"/>
    </row>
    <row r="19" spans="1:6" ht="24" x14ac:dyDescent="0.2">
      <c r="A19" s="390">
        <f t="shared" si="0"/>
        <v>13</v>
      </c>
      <c r="B19" s="390">
        <f t="shared" si="1"/>
        <v>67</v>
      </c>
      <c r="C19" s="487">
        <v>17</v>
      </c>
      <c r="D19" s="488" t="s">
        <v>12</v>
      </c>
      <c r="E19" s="479" t="s">
        <v>11434</v>
      </c>
      <c r="F19" s="489"/>
    </row>
    <row r="20" spans="1:6" ht="24" x14ac:dyDescent="0.2">
      <c r="A20" s="390">
        <f t="shared" si="0"/>
        <v>14</v>
      </c>
      <c r="B20" s="390">
        <f t="shared" si="1"/>
        <v>84</v>
      </c>
      <c r="C20" s="487">
        <v>17</v>
      </c>
      <c r="D20" s="488" t="s">
        <v>12</v>
      </c>
      <c r="E20" s="479" t="s">
        <v>11435</v>
      </c>
      <c r="F20" s="489"/>
    </row>
    <row r="21" spans="1:6" ht="24" x14ac:dyDescent="0.2">
      <c r="A21" s="390">
        <f t="shared" si="0"/>
        <v>15</v>
      </c>
      <c r="B21" s="390">
        <f t="shared" si="1"/>
        <v>101</v>
      </c>
      <c r="C21" s="487">
        <v>17</v>
      </c>
      <c r="D21" s="488" t="s">
        <v>12</v>
      </c>
      <c r="E21" s="479" t="s">
        <v>11436</v>
      </c>
      <c r="F21" s="489"/>
    </row>
    <row r="22" spans="1:6" ht="24" x14ac:dyDescent="0.2">
      <c r="A22" s="390">
        <f t="shared" si="0"/>
        <v>16</v>
      </c>
      <c r="B22" s="390">
        <f t="shared" si="1"/>
        <v>118</v>
      </c>
      <c r="C22" s="487">
        <v>17</v>
      </c>
      <c r="D22" s="488" t="s">
        <v>12</v>
      </c>
      <c r="E22" s="479" t="s">
        <v>11437</v>
      </c>
      <c r="F22" s="489"/>
    </row>
    <row r="23" spans="1:6" ht="36" x14ac:dyDescent="0.2">
      <c r="A23" s="390">
        <f t="shared" si="0"/>
        <v>17</v>
      </c>
      <c r="B23" s="390">
        <f t="shared" si="1"/>
        <v>135</v>
      </c>
      <c r="C23" s="487">
        <v>17</v>
      </c>
      <c r="D23" s="488" t="s">
        <v>12</v>
      </c>
      <c r="E23" s="479" t="s">
        <v>11438</v>
      </c>
      <c r="F23" s="489"/>
    </row>
    <row r="24" spans="1:6" ht="24" x14ac:dyDescent="0.2">
      <c r="A24" s="390">
        <f t="shared" si="0"/>
        <v>18</v>
      </c>
      <c r="B24" s="390">
        <f t="shared" si="1"/>
        <v>152</v>
      </c>
      <c r="C24" s="487">
        <v>17</v>
      </c>
      <c r="D24" s="488" t="s">
        <v>12</v>
      </c>
      <c r="E24" s="479" t="s">
        <v>11439</v>
      </c>
      <c r="F24" s="489"/>
    </row>
    <row r="25" spans="1:6" ht="24" x14ac:dyDescent="0.2">
      <c r="A25" s="390">
        <f t="shared" si="0"/>
        <v>19</v>
      </c>
      <c r="B25" s="390">
        <f t="shared" si="1"/>
        <v>169</v>
      </c>
      <c r="C25" s="487">
        <v>17</v>
      </c>
      <c r="D25" s="488" t="s">
        <v>12</v>
      </c>
      <c r="E25" s="479" t="s">
        <v>11440</v>
      </c>
      <c r="F25" s="489"/>
    </row>
    <row r="26" spans="1:6" ht="36" x14ac:dyDescent="0.2">
      <c r="A26" s="390">
        <f t="shared" si="0"/>
        <v>20</v>
      </c>
      <c r="B26" s="390">
        <f t="shared" si="1"/>
        <v>186</v>
      </c>
      <c r="C26" s="487">
        <v>17</v>
      </c>
      <c r="D26" s="488" t="s">
        <v>12</v>
      </c>
      <c r="E26" s="479" t="s">
        <v>11441</v>
      </c>
      <c r="F26" s="489"/>
    </row>
    <row r="27" spans="1:6" ht="24" x14ac:dyDescent="0.2">
      <c r="A27" s="390">
        <f t="shared" si="0"/>
        <v>21</v>
      </c>
      <c r="B27" s="390">
        <f t="shared" si="1"/>
        <v>203</v>
      </c>
      <c r="C27" s="487">
        <v>17</v>
      </c>
      <c r="D27" s="488" t="s">
        <v>12</v>
      </c>
      <c r="E27" s="479" t="s">
        <v>11442</v>
      </c>
      <c r="F27" s="489"/>
    </row>
    <row r="28" spans="1:6" ht="24" x14ac:dyDescent="0.2">
      <c r="A28" s="390">
        <f t="shared" si="0"/>
        <v>22</v>
      </c>
      <c r="B28" s="390">
        <f t="shared" si="1"/>
        <v>220</v>
      </c>
      <c r="C28" s="487">
        <v>17</v>
      </c>
      <c r="D28" s="488" t="s">
        <v>12</v>
      </c>
      <c r="E28" s="479" t="s">
        <v>11443</v>
      </c>
      <c r="F28" s="489"/>
    </row>
    <row r="29" spans="1:6" ht="36" x14ac:dyDescent="0.2">
      <c r="A29" s="390">
        <f t="shared" si="0"/>
        <v>23</v>
      </c>
      <c r="B29" s="390">
        <f t="shared" si="1"/>
        <v>237</v>
      </c>
      <c r="C29" s="487">
        <v>17</v>
      </c>
      <c r="D29" s="488" t="s">
        <v>12</v>
      </c>
      <c r="E29" s="479" t="s">
        <v>11444</v>
      </c>
      <c r="F29" s="489"/>
    </row>
    <row r="30" spans="1:6" ht="24" x14ac:dyDescent="0.2">
      <c r="A30" s="390">
        <f t="shared" si="0"/>
        <v>24</v>
      </c>
      <c r="B30" s="390">
        <f t="shared" si="1"/>
        <v>254</v>
      </c>
      <c r="C30" s="487">
        <v>17</v>
      </c>
      <c r="D30" s="488" t="s">
        <v>12</v>
      </c>
      <c r="E30" s="479" t="s">
        <v>11445</v>
      </c>
      <c r="F30" s="489"/>
    </row>
    <row r="31" spans="1:6" ht="24" x14ac:dyDescent="0.2">
      <c r="A31" s="390">
        <f t="shared" si="0"/>
        <v>25</v>
      </c>
      <c r="B31" s="390">
        <f t="shared" si="1"/>
        <v>271</v>
      </c>
      <c r="C31" s="487">
        <v>17</v>
      </c>
      <c r="D31" s="488" t="s">
        <v>12</v>
      </c>
      <c r="E31" s="479" t="s">
        <v>11446</v>
      </c>
      <c r="F31" s="489"/>
    </row>
    <row r="32" spans="1:6" ht="36" x14ac:dyDescent="0.2">
      <c r="A32" s="390">
        <f t="shared" si="0"/>
        <v>26</v>
      </c>
      <c r="B32" s="390">
        <f t="shared" si="1"/>
        <v>288</v>
      </c>
      <c r="C32" s="487">
        <v>17</v>
      </c>
      <c r="D32" s="488" t="s">
        <v>12</v>
      </c>
      <c r="E32" s="479" t="s">
        <v>11447</v>
      </c>
      <c r="F32" s="489"/>
    </row>
    <row r="33" spans="1:6" ht="24" x14ac:dyDescent="0.2">
      <c r="A33" s="390">
        <f t="shared" si="0"/>
        <v>27</v>
      </c>
      <c r="B33" s="390">
        <f t="shared" si="1"/>
        <v>305</v>
      </c>
      <c r="C33" s="487">
        <v>17</v>
      </c>
      <c r="D33" s="488" t="s">
        <v>12</v>
      </c>
      <c r="E33" s="479" t="s">
        <v>11448</v>
      </c>
      <c r="F33" s="489"/>
    </row>
    <row r="34" spans="1:6" ht="24" x14ac:dyDescent="0.2">
      <c r="A34" s="390">
        <f t="shared" si="0"/>
        <v>28</v>
      </c>
      <c r="B34" s="390">
        <f t="shared" si="1"/>
        <v>322</v>
      </c>
      <c r="C34" s="487">
        <v>17</v>
      </c>
      <c r="D34" s="488" t="s">
        <v>12</v>
      </c>
      <c r="E34" s="479" t="s">
        <v>11449</v>
      </c>
      <c r="F34" s="489"/>
    </row>
    <row r="35" spans="1:6" ht="36" x14ac:dyDescent="0.2">
      <c r="A35" s="390">
        <f t="shared" si="0"/>
        <v>29</v>
      </c>
      <c r="B35" s="390">
        <f t="shared" si="1"/>
        <v>339</v>
      </c>
      <c r="C35" s="487">
        <v>17</v>
      </c>
      <c r="D35" s="488" t="s">
        <v>12</v>
      </c>
      <c r="E35" s="479" t="s">
        <v>11450</v>
      </c>
      <c r="F35" s="489"/>
    </row>
    <row r="36" spans="1:6" ht="24" x14ac:dyDescent="0.2">
      <c r="A36" s="390">
        <f t="shared" si="0"/>
        <v>30</v>
      </c>
      <c r="B36" s="390">
        <f t="shared" si="1"/>
        <v>356</v>
      </c>
      <c r="C36" s="487">
        <v>17</v>
      </c>
      <c r="D36" s="488" t="s">
        <v>12</v>
      </c>
      <c r="E36" s="479" t="s">
        <v>11451</v>
      </c>
      <c r="F36" s="489"/>
    </row>
    <row r="37" spans="1:6" ht="24" x14ac:dyDescent="0.2">
      <c r="A37" s="390">
        <f t="shared" si="0"/>
        <v>31</v>
      </c>
      <c r="B37" s="390">
        <f t="shared" si="1"/>
        <v>373</v>
      </c>
      <c r="C37" s="487">
        <v>17</v>
      </c>
      <c r="D37" s="488" t="s">
        <v>12</v>
      </c>
      <c r="E37" s="479" t="s">
        <v>11452</v>
      </c>
      <c r="F37" s="489"/>
    </row>
    <row r="38" spans="1:6" ht="36" x14ac:dyDescent="0.2">
      <c r="A38" s="390">
        <f t="shared" si="0"/>
        <v>32</v>
      </c>
      <c r="B38" s="390">
        <f t="shared" si="1"/>
        <v>390</v>
      </c>
      <c r="C38" s="487">
        <v>17</v>
      </c>
      <c r="D38" s="488" t="s">
        <v>12</v>
      </c>
      <c r="E38" s="479" t="s">
        <v>11453</v>
      </c>
      <c r="F38" s="489"/>
    </row>
    <row r="39" spans="1:6" ht="24" x14ac:dyDescent="0.2">
      <c r="A39" s="390">
        <f t="shared" si="0"/>
        <v>33</v>
      </c>
      <c r="B39" s="390">
        <f t="shared" si="1"/>
        <v>407</v>
      </c>
      <c r="C39" s="487">
        <v>17</v>
      </c>
      <c r="D39" s="488" t="s">
        <v>12</v>
      </c>
      <c r="E39" s="479" t="s">
        <v>11454</v>
      </c>
      <c r="F39" s="489"/>
    </row>
    <row r="40" spans="1:6" ht="24" x14ac:dyDescent="0.2">
      <c r="A40" s="390">
        <f t="shared" si="0"/>
        <v>34</v>
      </c>
      <c r="B40" s="390">
        <f t="shared" si="1"/>
        <v>424</v>
      </c>
      <c r="C40" s="487">
        <v>17</v>
      </c>
      <c r="D40" s="488" t="s">
        <v>12</v>
      </c>
      <c r="E40" s="479" t="s">
        <v>11455</v>
      </c>
      <c r="F40" s="489"/>
    </row>
    <row r="41" spans="1:6" ht="36" x14ac:dyDescent="0.2">
      <c r="A41" s="390">
        <f t="shared" si="0"/>
        <v>35</v>
      </c>
      <c r="B41" s="390">
        <f t="shared" si="1"/>
        <v>441</v>
      </c>
      <c r="C41" s="487">
        <v>17</v>
      </c>
      <c r="D41" s="488" t="s">
        <v>12</v>
      </c>
      <c r="E41" s="479" t="s">
        <v>11456</v>
      </c>
      <c r="F41" s="489"/>
    </row>
    <row r="42" spans="1:6" ht="24" x14ac:dyDescent="0.2">
      <c r="A42" s="390">
        <f t="shared" si="0"/>
        <v>36</v>
      </c>
      <c r="B42" s="390">
        <f t="shared" si="1"/>
        <v>458</v>
      </c>
      <c r="C42" s="487">
        <v>17</v>
      </c>
      <c r="D42" s="488" t="s">
        <v>12</v>
      </c>
      <c r="E42" s="479" t="s">
        <v>11457</v>
      </c>
      <c r="F42" s="489"/>
    </row>
    <row r="43" spans="1:6" ht="24" x14ac:dyDescent="0.2">
      <c r="A43" s="390">
        <f t="shared" si="0"/>
        <v>37</v>
      </c>
      <c r="B43" s="390">
        <f t="shared" si="1"/>
        <v>475</v>
      </c>
      <c r="C43" s="487">
        <v>17</v>
      </c>
      <c r="D43" s="488" t="s">
        <v>12</v>
      </c>
      <c r="E43" s="479" t="s">
        <v>11458</v>
      </c>
      <c r="F43" s="489"/>
    </row>
    <row r="44" spans="1:6" ht="36" x14ac:dyDescent="0.2">
      <c r="A44" s="390">
        <f t="shared" si="0"/>
        <v>38</v>
      </c>
      <c r="B44" s="390">
        <f t="shared" si="1"/>
        <v>492</v>
      </c>
      <c r="C44" s="487">
        <v>17</v>
      </c>
      <c r="D44" s="488" t="s">
        <v>12</v>
      </c>
      <c r="E44" s="479" t="s">
        <v>11459</v>
      </c>
      <c r="F44" s="489"/>
    </row>
    <row r="45" spans="1:6" ht="24" x14ac:dyDescent="0.2">
      <c r="A45" s="390">
        <f t="shared" si="0"/>
        <v>39</v>
      </c>
      <c r="B45" s="390">
        <f t="shared" si="1"/>
        <v>509</v>
      </c>
      <c r="C45" s="487">
        <v>17</v>
      </c>
      <c r="D45" s="488" t="s">
        <v>12</v>
      </c>
      <c r="E45" s="479" t="s">
        <v>11460</v>
      </c>
      <c r="F45" s="489"/>
    </row>
    <row r="46" spans="1:6" ht="24" x14ac:dyDescent="0.2">
      <c r="A46" s="390">
        <f t="shared" si="0"/>
        <v>40</v>
      </c>
      <c r="B46" s="390">
        <f t="shared" si="1"/>
        <v>526</v>
      </c>
      <c r="C46" s="487">
        <v>17</v>
      </c>
      <c r="D46" s="488" t="s">
        <v>12</v>
      </c>
      <c r="E46" s="479" t="s">
        <v>11461</v>
      </c>
      <c r="F46" s="489"/>
    </row>
    <row r="47" spans="1:6" ht="36" x14ac:dyDescent="0.2">
      <c r="A47" s="390">
        <f t="shared" si="0"/>
        <v>41</v>
      </c>
      <c r="B47" s="390">
        <f t="shared" si="1"/>
        <v>543</v>
      </c>
      <c r="C47" s="487">
        <v>17</v>
      </c>
      <c r="D47" s="488" t="s">
        <v>12</v>
      </c>
      <c r="E47" s="479" t="s">
        <v>11462</v>
      </c>
      <c r="F47" s="489"/>
    </row>
    <row r="48" spans="1:6" ht="24" x14ac:dyDescent="0.2">
      <c r="A48" s="390">
        <f t="shared" si="0"/>
        <v>42</v>
      </c>
      <c r="B48" s="390">
        <f t="shared" si="1"/>
        <v>560</v>
      </c>
      <c r="C48" s="487">
        <v>17</v>
      </c>
      <c r="D48" s="488" t="s">
        <v>12</v>
      </c>
      <c r="E48" s="479" t="s">
        <v>11463</v>
      </c>
      <c r="F48" s="489"/>
    </row>
    <row r="49" spans="1:6" ht="24" x14ac:dyDescent="0.2">
      <c r="A49" s="390">
        <f t="shared" si="0"/>
        <v>43</v>
      </c>
      <c r="B49" s="390">
        <f t="shared" si="1"/>
        <v>577</v>
      </c>
      <c r="C49" s="487">
        <v>17</v>
      </c>
      <c r="D49" s="488" t="s">
        <v>12</v>
      </c>
      <c r="E49" s="479" t="s">
        <v>11464</v>
      </c>
      <c r="F49" s="489"/>
    </row>
    <row r="50" spans="1:6" ht="36" x14ac:dyDescent="0.2">
      <c r="A50" s="390">
        <f t="shared" si="0"/>
        <v>44</v>
      </c>
      <c r="B50" s="390">
        <f t="shared" si="1"/>
        <v>594</v>
      </c>
      <c r="C50" s="487">
        <v>17</v>
      </c>
      <c r="D50" s="488" t="s">
        <v>12</v>
      </c>
      <c r="E50" s="479" t="s">
        <v>11465</v>
      </c>
      <c r="F50" s="489"/>
    </row>
    <row r="51" spans="1:6" ht="24" x14ac:dyDescent="0.2">
      <c r="A51" s="390">
        <f t="shared" si="0"/>
        <v>45</v>
      </c>
      <c r="B51" s="390">
        <f t="shared" si="1"/>
        <v>611</v>
      </c>
      <c r="C51" s="487">
        <v>17</v>
      </c>
      <c r="D51" s="488" t="s">
        <v>12</v>
      </c>
      <c r="E51" s="479" t="s">
        <v>11466</v>
      </c>
      <c r="F51" s="489"/>
    </row>
    <row r="52" spans="1:6" ht="24" x14ac:dyDescent="0.2">
      <c r="A52" s="390">
        <f t="shared" si="0"/>
        <v>46</v>
      </c>
      <c r="B52" s="390">
        <f t="shared" si="1"/>
        <v>628</v>
      </c>
      <c r="C52" s="487">
        <v>17</v>
      </c>
      <c r="D52" s="488" t="s">
        <v>12</v>
      </c>
      <c r="E52" s="479" t="s">
        <v>11467</v>
      </c>
      <c r="F52" s="489"/>
    </row>
    <row r="53" spans="1:6" ht="36" x14ac:dyDescent="0.2">
      <c r="A53" s="390">
        <f t="shared" si="0"/>
        <v>47</v>
      </c>
      <c r="B53" s="390">
        <f t="shared" si="1"/>
        <v>645</v>
      </c>
      <c r="C53" s="487">
        <v>17</v>
      </c>
      <c r="D53" s="488" t="s">
        <v>12</v>
      </c>
      <c r="E53" s="479" t="s">
        <v>11468</v>
      </c>
      <c r="F53" s="489"/>
    </row>
    <row r="54" spans="1:6" ht="24" x14ac:dyDescent="0.2">
      <c r="A54" s="390">
        <f t="shared" si="0"/>
        <v>48</v>
      </c>
      <c r="B54" s="390">
        <f t="shared" si="1"/>
        <v>662</v>
      </c>
      <c r="C54" s="487">
        <v>17</v>
      </c>
      <c r="D54" s="488" t="s">
        <v>12</v>
      </c>
      <c r="E54" s="479" t="s">
        <v>11469</v>
      </c>
      <c r="F54" s="489"/>
    </row>
    <row r="55" spans="1:6" ht="24" x14ac:dyDescent="0.2">
      <c r="A55" s="390">
        <f t="shared" si="0"/>
        <v>49</v>
      </c>
      <c r="B55" s="390">
        <f t="shared" si="1"/>
        <v>679</v>
      </c>
      <c r="C55" s="487">
        <v>17</v>
      </c>
      <c r="D55" s="488" t="s">
        <v>12</v>
      </c>
      <c r="E55" s="479" t="s">
        <v>11470</v>
      </c>
      <c r="F55" s="489"/>
    </row>
    <row r="56" spans="1:6" ht="36" x14ac:dyDescent="0.2">
      <c r="A56" s="390">
        <f t="shared" si="0"/>
        <v>50</v>
      </c>
      <c r="B56" s="390">
        <f t="shared" si="1"/>
        <v>696</v>
      </c>
      <c r="C56" s="487">
        <v>17</v>
      </c>
      <c r="D56" s="488" t="s">
        <v>12</v>
      </c>
      <c r="E56" s="479" t="s">
        <v>11471</v>
      </c>
      <c r="F56" s="489"/>
    </row>
    <row r="57" spans="1:6" ht="24" x14ac:dyDescent="0.2">
      <c r="A57" s="390">
        <f t="shared" si="0"/>
        <v>51</v>
      </c>
      <c r="B57" s="390">
        <f t="shared" si="1"/>
        <v>713</v>
      </c>
      <c r="C57" s="487">
        <v>17</v>
      </c>
      <c r="D57" s="488" t="s">
        <v>12</v>
      </c>
      <c r="E57" s="479" t="s">
        <v>11472</v>
      </c>
      <c r="F57" s="489"/>
    </row>
    <row r="58" spans="1:6" ht="24" x14ac:dyDescent="0.2">
      <c r="A58" s="390">
        <f t="shared" si="0"/>
        <v>52</v>
      </c>
      <c r="B58" s="390">
        <f t="shared" si="1"/>
        <v>730</v>
      </c>
      <c r="C58" s="487">
        <v>17</v>
      </c>
      <c r="D58" s="488" t="s">
        <v>12</v>
      </c>
      <c r="E58" s="479" t="s">
        <v>11473</v>
      </c>
      <c r="F58" s="489"/>
    </row>
    <row r="59" spans="1:6" ht="36" x14ac:dyDescent="0.2">
      <c r="A59" s="390">
        <f t="shared" si="0"/>
        <v>53</v>
      </c>
      <c r="B59" s="390">
        <f t="shared" si="1"/>
        <v>747</v>
      </c>
      <c r="C59" s="487">
        <v>17</v>
      </c>
      <c r="D59" s="488" t="s">
        <v>12</v>
      </c>
      <c r="E59" s="479" t="s">
        <v>11474</v>
      </c>
      <c r="F59" s="489"/>
    </row>
    <row r="60" spans="1:6" ht="24" x14ac:dyDescent="0.2">
      <c r="A60" s="390">
        <f t="shared" si="0"/>
        <v>54</v>
      </c>
      <c r="B60" s="390">
        <f t="shared" si="1"/>
        <v>764</v>
      </c>
      <c r="C60" s="487">
        <v>17</v>
      </c>
      <c r="D60" s="488" t="s">
        <v>12</v>
      </c>
      <c r="E60" s="479" t="s">
        <v>11475</v>
      </c>
      <c r="F60" s="489"/>
    </row>
    <row r="61" spans="1:6" ht="24" x14ac:dyDescent="0.2">
      <c r="A61" s="390">
        <f t="shared" si="0"/>
        <v>55</v>
      </c>
      <c r="B61" s="390">
        <f t="shared" si="1"/>
        <v>781</v>
      </c>
      <c r="C61" s="487">
        <v>17</v>
      </c>
      <c r="D61" s="488" t="s">
        <v>12</v>
      </c>
      <c r="E61" s="479" t="s">
        <v>11476</v>
      </c>
      <c r="F61" s="489"/>
    </row>
    <row r="62" spans="1:6" ht="36" x14ac:dyDescent="0.2">
      <c r="A62" s="390">
        <f t="shared" si="0"/>
        <v>56</v>
      </c>
      <c r="B62" s="390">
        <f t="shared" si="1"/>
        <v>798</v>
      </c>
      <c r="C62" s="487">
        <v>17</v>
      </c>
      <c r="D62" s="488" t="s">
        <v>12</v>
      </c>
      <c r="E62" s="479" t="s">
        <v>11477</v>
      </c>
      <c r="F62" s="489"/>
    </row>
    <row r="63" spans="1:6" ht="24" x14ac:dyDescent="0.2">
      <c r="A63" s="390">
        <f t="shared" si="0"/>
        <v>57</v>
      </c>
      <c r="B63" s="390">
        <f t="shared" si="1"/>
        <v>815</v>
      </c>
      <c r="C63" s="487">
        <v>17</v>
      </c>
      <c r="D63" s="488" t="s">
        <v>12</v>
      </c>
      <c r="E63" s="479" t="s">
        <v>11478</v>
      </c>
      <c r="F63" s="489"/>
    </row>
    <row r="64" spans="1:6" ht="24" x14ac:dyDescent="0.2">
      <c r="A64" s="390">
        <f t="shared" si="0"/>
        <v>58</v>
      </c>
      <c r="B64" s="390">
        <f t="shared" si="1"/>
        <v>832</v>
      </c>
      <c r="C64" s="487">
        <v>17</v>
      </c>
      <c r="D64" s="488" t="s">
        <v>12</v>
      </c>
      <c r="E64" s="479" t="s">
        <v>11479</v>
      </c>
      <c r="F64" s="489"/>
    </row>
    <row r="65" spans="1:6" ht="36" x14ac:dyDescent="0.2">
      <c r="A65" s="390">
        <f t="shared" si="0"/>
        <v>59</v>
      </c>
      <c r="B65" s="390">
        <f t="shared" si="1"/>
        <v>849</v>
      </c>
      <c r="C65" s="487">
        <v>17</v>
      </c>
      <c r="D65" s="488" t="s">
        <v>12</v>
      </c>
      <c r="E65" s="479" t="s">
        <v>11480</v>
      </c>
      <c r="F65" s="489"/>
    </row>
    <row r="66" spans="1:6" ht="24" x14ac:dyDescent="0.2">
      <c r="A66" s="390">
        <f t="shared" si="0"/>
        <v>60</v>
      </c>
      <c r="B66" s="390">
        <f t="shared" si="1"/>
        <v>866</v>
      </c>
      <c r="C66" s="487">
        <v>17</v>
      </c>
      <c r="D66" s="488" t="s">
        <v>12</v>
      </c>
      <c r="E66" s="479" t="s">
        <v>11481</v>
      </c>
      <c r="F66" s="489"/>
    </row>
    <row r="67" spans="1:6" ht="24" x14ac:dyDescent="0.2">
      <c r="A67" s="390">
        <f t="shared" si="0"/>
        <v>61</v>
      </c>
      <c r="B67" s="390">
        <f t="shared" si="1"/>
        <v>883</v>
      </c>
      <c r="C67" s="487">
        <v>17</v>
      </c>
      <c r="D67" s="488" t="s">
        <v>12</v>
      </c>
      <c r="E67" s="479" t="s">
        <v>11482</v>
      </c>
      <c r="F67" s="489"/>
    </row>
    <row r="68" spans="1:6" ht="36" x14ac:dyDescent="0.2">
      <c r="A68" s="390">
        <f t="shared" si="0"/>
        <v>62</v>
      </c>
      <c r="B68" s="390">
        <f t="shared" si="1"/>
        <v>900</v>
      </c>
      <c r="C68" s="487">
        <v>17</v>
      </c>
      <c r="D68" s="488" t="s">
        <v>12</v>
      </c>
      <c r="E68" s="479" t="s">
        <v>11483</v>
      </c>
      <c r="F68" s="489"/>
    </row>
    <row r="69" spans="1:6" ht="24" x14ac:dyDescent="0.2">
      <c r="A69" s="390">
        <f t="shared" si="0"/>
        <v>63</v>
      </c>
      <c r="B69" s="390">
        <f t="shared" si="1"/>
        <v>917</v>
      </c>
      <c r="C69" s="487">
        <v>17</v>
      </c>
      <c r="D69" s="488" t="s">
        <v>12</v>
      </c>
      <c r="E69" s="386" t="s">
        <v>14993</v>
      </c>
      <c r="F69" s="489"/>
    </row>
    <row r="70" spans="1:6" ht="24" x14ac:dyDescent="0.2">
      <c r="A70" s="390">
        <f t="shared" si="0"/>
        <v>64</v>
      </c>
      <c r="B70" s="390">
        <f t="shared" si="1"/>
        <v>934</v>
      </c>
      <c r="C70" s="487">
        <v>17</v>
      </c>
      <c r="D70" s="488" t="s">
        <v>12</v>
      </c>
      <c r="E70" s="386" t="s">
        <v>14994</v>
      </c>
      <c r="F70" s="489"/>
    </row>
    <row r="71" spans="1:6" ht="36" x14ac:dyDescent="0.2">
      <c r="A71" s="390">
        <f t="shared" si="0"/>
        <v>65</v>
      </c>
      <c r="B71" s="390">
        <f t="shared" si="1"/>
        <v>951</v>
      </c>
      <c r="C71" s="487">
        <v>17</v>
      </c>
      <c r="D71" s="488" t="s">
        <v>12</v>
      </c>
      <c r="E71" s="386" t="s">
        <v>14995</v>
      </c>
      <c r="F71" s="489"/>
    </row>
    <row r="72" spans="1:6" ht="24" x14ac:dyDescent="0.2">
      <c r="A72" s="390">
        <f t="shared" ref="A72:A135" si="2">+A71+1</f>
        <v>66</v>
      </c>
      <c r="B72" s="390">
        <f t="shared" si="1"/>
        <v>968</v>
      </c>
      <c r="C72" s="487">
        <v>17</v>
      </c>
      <c r="D72" s="488" t="s">
        <v>12</v>
      </c>
      <c r="E72" s="386" t="s">
        <v>14996</v>
      </c>
      <c r="F72" s="489"/>
    </row>
    <row r="73" spans="1:6" ht="24" x14ac:dyDescent="0.2">
      <c r="A73" s="390">
        <f t="shared" si="2"/>
        <v>67</v>
      </c>
      <c r="B73" s="390">
        <f t="shared" si="1"/>
        <v>985</v>
      </c>
      <c r="C73" s="487">
        <v>17</v>
      </c>
      <c r="D73" s="488" t="s">
        <v>12</v>
      </c>
      <c r="E73" s="386" t="s">
        <v>14997</v>
      </c>
      <c r="F73" s="489"/>
    </row>
    <row r="74" spans="1:6" ht="36" x14ac:dyDescent="0.2">
      <c r="A74" s="390">
        <f t="shared" si="2"/>
        <v>68</v>
      </c>
      <c r="B74" s="390">
        <f t="shared" si="1"/>
        <v>1002</v>
      </c>
      <c r="C74" s="487">
        <v>17</v>
      </c>
      <c r="D74" s="488" t="s">
        <v>12</v>
      </c>
      <c r="E74" s="386" t="s">
        <v>14998</v>
      </c>
      <c r="F74" s="489"/>
    </row>
    <row r="75" spans="1:6" ht="24" x14ac:dyDescent="0.2">
      <c r="A75" s="390">
        <f t="shared" si="2"/>
        <v>69</v>
      </c>
      <c r="B75" s="390">
        <f t="shared" si="1"/>
        <v>1019</v>
      </c>
      <c r="C75" s="477">
        <v>17</v>
      </c>
      <c r="D75" s="478" t="s">
        <v>12</v>
      </c>
      <c r="E75" s="386" t="s">
        <v>14999</v>
      </c>
      <c r="F75" s="569"/>
    </row>
    <row r="76" spans="1:6" ht="24" x14ac:dyDescent="0.2">
      <c r="A76" s="390">
        <f t="shared" si="2"/>
        <v>70</v>
      </c>
      <c r="B76" s="390">
        <f t="shared" si="1"/>
        <v>1036</v>
      </c>
      <c r="C76" s="477">
        <v>17</v>
      </c>
      <c r="D76" s="478" t="s">
        <v>12</v>
      </c>
      <c r="E76" s="386" t="s">
        <v>15000</v>
      </c>
      <c r="F76" s="569"/>
    </row>
    <row r="77" spans="1:6" ht="36" x14ac:dyDescent="0.2">
      <c r="A77" s="390">
        <f t="shared" si="2"/>
        <v>71</v>
      </c>
      <c r="B77" s="390">
        <f t="shared" si="1"/>
        <v>1053</v>
      </c>
      <c r="C77" s="477">
        <v>17</v>
      </c>
      <c r="D77" s="478" t="s">
        <v>12</v>
      </c>
      <c r="E77" s="386" t="s">
        <v>15001</v>
      </c>
      <c r="F77" s="569"/>
    </row>
    <row r="78" spans="1:6" ht="24" x14ac:dyDescent="0.2">
      <c r="A78" s="390">
        <f t="shared" si="2"/>
        <v>72</v>
      </c>
      <c r="B78" s="390">
        <f t="shared" ref="B78:B141" si="3">C77+B77</f>
        <v>1070</v>
      </c>
      <c r="C78" s="477">
        <v>17</v>
      </c>
      <c r="D78" s="478" t="s">
        <v>12</v>
      </c>
      <c r="E78" s="386" t="s">
        <v>15002</v>
      </c>
      <c r="F78" s="569"/>
    </row>
    <row r="79" spans="1:6" ht="24" x14ac:dyDescent="0.2">
      <c r="A79" s="390">
        <f t="shared" si="2"/>
        <v>73</v>
      </c>
      <c r="B79" s="390">
        <f t="shared" si="3"/>
        <v>1087</v>
      </c>
      <c r="C79" s="477">
        <v>17</v>
      </c>
      <c r="D79" s="478" t="s">
        <v>12</v>
      </c>
      <c r="E79" s="386" t="s">
        <v>15003</v>
      </c>
      <c r="F79" s="569"/>
    </row>
    <row r="80" spans="1:6" ht="36" x14ac:dyDescent="0.2">
      <c r="A80" s="390">
        <f t="shared" si="2"/>
        <v>74</v>
      </c>
      <c r="B80" s="390">
        <f t="shared" si="3"/>
        <v>1104</v>
      </c>
      <c r="C80" s="477">
        <v>17</v>
      </c>
      <c r="D80" s="478" t="s">
        <v>12</v>
      </c>
      <c r="E80" s="386" t="s">
        <v>15004</v>
      </c>
      <c r="F80" s="569"/>
    </row>
    <row r="81" spans="1:6" ht="24" x14ac:dyDescent="0.2">
      <c r="A81" s="390">
        <f t="shared" si="2"/>
        <v>75</v>
      </c>
      <c r="B81" s="390">
        <f t="shared" si="3"/>
        <v>1121</v>
      </c>
      <c r="C81" s="390">
        <v>17</v>
      </c>
      <c r="D81" s="391" t="s">
        <v>12</v>
      </c>
      <c r="E81" s="388" t="s">
        <v>15005</v>
      </c>
      <c r="F81" s="389"/>
    </row>
    <row r="82" spans="1:6" ht="24" x14ac:dyDescent="0.2">
      <c r="A82" s="390">
        <f t="shared" si="2"/>
        <v>76</v>
      </c>
      <c r="B82" s="390">
        <f t="shared" si="3"/>
        <v>1138</v>
      </c>
      <c r="C82" s="390">
        <v>17</v>
      </c>
      <c r="D82" s="391" t="s">
        <v>12</v>
      </c>
      <c r="E82" s="388" t="s">
        <v>15006</v>
      </c>
      <c r="F82" s="389"/>
    </row>
    <row r="83" spans="1:6" ht="36" x14ac:dyDescent="0.2">
      <c r="A83" s="390">
        <f t="shared" si="2"/>
        <v>77</v>
      </c>
      <c r="B83" s="390">
        <f t="shared" si="3"/>
        <v>1155</v>
      </c>
      <c r="C83" s="390">
        <v>17</v>
      </c>
      <c r="D83" s="391" t="s">
        <v>12</v>
      </c>
      <c r="E83" s="388" t="s">
        <v>15007</v>
      </c>
      <c r="F83" s="389"/>
    </row>
    <row r="84" spans="1:6" ht="24" x14ac:dyDescent="0.2">
      <c r="A84" s="390">
        <f t="shared" si="2"/>
        <v>78</v>
      </c>
      <c r="B84" s="390">
        <f t="shared" si="3"/>
        <v>1172</v>
      </c>
      <c r="C84" s="390">
        <v>17</v>
      </c>
      <c r="D84" s="391" t="s">
        <v>12</v>
      </c>
      <c r="E84" s="648" t="s">
        <v>15008</v>
      </c>
      <c r="F84" s="389"/>
    </row>
    <row r="85" spans="1:6" ht="24" x14ac:dyDescent="0.2">
      <c r="A85" s="390">
        <f t="shared" si="2"/>
        <v>79</v>
      </c>
      <c r="B85" s="390">
        <f t="shared" si="3"/>
        <v>1189</v>
      </c>
      <c r="C85" s="390">
        <v>17</v>
      </c>
      <c r="D85" s="391" t="s">
        <v>12</v>
      </c>
      <c r="E85" s="388" t="s">
        <v>15009</v>
      </c>
      <c r="F85" s="389"/>
    </row>
    <row r="86" spans="1:6" ht="36" x14ac:dyDescent="0.2">
      <c r="A86" s="390">
        <f t="shared" si="2"/>
        <v>80</v>
      </c>
      <c r="B86" s="390">
        <f t="shared" si="3"/>
        <v>1206</v>
      </c>
      <c r="C86" s="390">
        <v>17</v>
      </c>
      <c r="D86" s="391" t="s">
        <v>12</v>
      </c>
      <c r="E86" s="388" t="s">
        <v>15010</v>
      </c>
      <c r="F86" s="389"/>
    </row>
    <row r="87" spans="1:6" ht="24" x14ac:dyDescent="0.2">
      <c r="A87" s="390">
        <f t="shared" si="2"/>
        <v>81</v>
      </c>
      <c r="B87" s="390">
        <f t="shared" si="3"/>
        <v>1223</v>
      </c>
      <c r="C87" s="487">
        <v>17</v>
      </c>
      <c r="D87" s="488" t="s">
        <v>12</v>
      </c>
      <c r="E87" s="386" t="s">
        <v>15011</v>
      </c>
      <c r="F87" s="458"/>
    </row>
    <row r="88" spans="1:6" ht="24" x14ac:dyDescent="0.2">
      <c r="A88" s="390">
        <f t="shared" si="2"/>
        <v>82</v>
      </c>
      <c r="B88" s="390">
        <f t="shared" si="3"/>
        <v>1240</v>
      </c>
      <c r="C88" s="487">
        <v>17</v>
      </c>
      <c r="D88" s="488" t="s">
        <v>12</v>
      </c>
      <c r="E88" s="386" t="s">
        <v>15012</v>
      </c>
      <c r="F88" s="458"/>
    </row>
    <row r="89" spans="1:6" ht="36" x14ac:dyDescent="0.2">
      <c r="A89" s="390">
        <f t="shared" si="2"/>
        <v>83</v>
      </c>
      <c r="B89" s="390">
        <f t="shared" si="3"/>
        <v>1257</v>
      </c>
      <c r="C89" s="487">
        <v>17</v>
      </c>
      <c r="D89" s="488" t="s">
        <v>12</v>
      </c>
      <c r="E89" s="386" t="s">
        <v>15013</v>
      </c>
      <c r="F89" s="458"/>
    </row>
    <row r="90" spans="1:6" ht="36" x14ac:dyDescent="0.2">
      <c r="A90" s="390">
        <f t="shared" si="2"/>
        <v>84</v>
      </c>
      <c r="B90" s="390">
        <f t="shared" si="3"/>
        <v>1274</v>
      </c>
      <c r="C90" s="487">
        <v>17</v>
      </c>
      <c r="D90" s="488" t="s">
        <v>12</v>
      </c>
      <c r="E90" s="386" t="s">
        <v>15014</v>
      </c>
      <c r="F90" s="458"/>
    </row>
    <row r="91" spans="1:6" ht="24" x14ac:dyDescent="0.2">
      <c r="A91" s="390">
        <f t="shared" si="2"/>
        <v>85</v>
      </c>
      <c r="B91" s="390">
        <f t="shared" si="3"/>
        <v>1291</v>
      </c>
      <c r="C91" s="487">
        <v>17</v>
      </c>
      <c r="D91" s="488" t="s">
        <v>12</v>
      </c>
      <c r="E91" s="386" t="s">
        <v>15015</v>
      </c>
      <c r="F91" s="458"/>
    </row>
    <row r="92" spans="1:6" ht="36" x14ac:dyDescent="0.2">
      <c r="A92" s="390">
        <f t="shared" si="2"/>
        <v>86</v>
      </c>
      <c r="B92" s="390">
        <f t="shared" si="3"/>
        <v>1308</v>
      </c>
      <c r="C92" s="487">
        <v>17</v>
      </c>
      <c r="D92" s="488" t="s">
        <v>12</v>
      </c>
      <c r="E92" s="386" t="s">
        <v>15016</v>
      </c>
      <c r="F92" s="458"/>
    </row>
    <row r="93" spans="1:6" ht="24" x14ac:dyDescent="0.2">
      <c r="A93" s="390">
        <f t="shared" si="2"/>
        <v>87</v>
      </c>
      <c r="B93" s="390">
        <f t="shared" si="3"/>
        <v>1325</v>
      </c>
      <c r="C93" s="487">
        <v>17</v>
      </c>
      <c r="D93" s="488" t="s">
        <v>12</v>
      </c>
      <c r="E93" s="24" t="s">
        <v>8957</v>
      </c>
      <c r="F93" s="458"/>
    </row>
    <row r="94" spans="1:6" ht="24" x14ac:dyDescent="0.2">
      <c r="A94" s="390">
        <f t="shared" si="2"/>
        <v>88</v>
      </c>
      <c r="B94" s="390">
        <f t="shared" si="3"/>
        <v>1342</v>
      </c>
      <c r="C94" s="487">
        <v>17</v>
      </c>
      <c r="D94" s="488" t="s">
        <v>12</v>
      </c>
      <c r="E94" s="24" t="s">
        <v>8958</v>
      </c>
      <c r="F94" s="458"/>
    </row>
    <row r="95" spans="1:6" ht="24" x14ac:dyDescent="0.2">
      <c r="A95" s="390">
        <f t="shared" si="2"/>
        <v>89</v>
      </c>
      <c r="B95" s="390">
        <f t="shared" si="3"/>
        <v>1359</v>
      </c>
      <c r="C95" s="487">
        <v>17</v>
      </c>
      <c r="D95" s="488" t="s">
        <v>12</v>
      </c>
      <c r="E95" s="24" t="s">
        <v>8959</v>
      </c>
      <c r="F95" s="458"/>
    </row>
    <row r="96" spans="1:6" ht="36" x14ac:dyDescent="0.2">
      <c r="A96" s="390">
        <f t="shared" si="2"/>
        <v>90</v>
      </c>
      <c r="B96" s="390">
        <f t="shared" si="3"/>
        <v>1376</v>
      </c>
      <c r="C96" s="572">
        <v>17</v>
      </c>
      <c r="D96" s="649" t="s">
        <v>12</v>
      </c>
      <c r="E96" s="386" t="s">
        <v>11378</v>
      </c>
      <c r="F96" s="449"/>
    </row>
    <row r="97" spans="1:6" ht="36" x14ac:dyDescent="0.2">
      <c r="A97" s="390">
        <f t="shared" si="2"/>
        <v>91</v>
      </c>
      <c r="B97" s="390">
        <f t="shared" si="3"/>
        <v>1393</v>
      </c>
      <c r="C97" s="572">
        <v>17</v>
      </c>
      <c r="D97" s="649" t="s">
        <v>12</v>
      </c>
      <c r="E97" s="484" t="s">
        <v>11379</v>
      </c>
      <c r="F97" s="449"/>
    </row>
    <row r="98" spans="1:6" ht="36" x14ac:dyDescent="0.2">
      <c r="A98" s="390">
        <f t="shared" si="2"/>
        <v>92</v>
      </c>
      <c r="B98" s="390">
        <f t="shared" si="3"/>
        <v>1410</v>
      </c>
      <c r="C98" s="572">
        <v>17</v>
      </c>
      <c r="D98" s="649" t="s">
        <v>12</v>
      </c>
      <c r="E98" s="484" t="s">
        <v>11380</v>
      </c>
      <c r="F98" s="449"/>
    </row>
    <row r="99" spans="1:6" ht="36" x14ac:dyDescent="0.2">
      <c r="A99" s="390">
        <f t="shared" si="2"/>
        <v>93</v>
      </c>
      <c r="B99" s="390">
        <f t="shared" si="3"/>
        <v>1427</v>
      </c>
      <c r="C99" s="572">
        <v>17</v>
      </c>
      <c r="D99" s="649" t="s">
        <v>12</v>
      </c>
      <c r="E99" s="484" t="s">
        <v>11381</v>
      </c>
      <c r="F99" s="449"/>
    </row>
    <row r="100" spans="1:6" ht="36" x14ac:dyDescent="0.2">
      <c r="A100" s="390">
        <f t="shared" si="2"/>
        <v>94</v>
      </c>
      <c r="B100" s="390">
        <f t="shared" si="3"/>
        <v>1444</v>
      </c>
      <c r="C100" s="572">
        <v>17</v>
      </c>
      <c r="D100" s="649" t="s">
        <v>12</v>
      </c>
      <c r="E100" s="484" t="s">
        <v>11382</v>
      </c>
      <c r="F100" s="449"/>
    </row>
    <row r="101" spans="1:6" ht="36" x14ac:dyDescent="0.2">
      <c r="A101" s="390">
        <f t="shared" si="2"/>
        <v>95</v>
      </c>
      <c r="B101" s="390">
        <f t="shared" si="3"/>
        <v>1461</v>
      </c>
      <c r="C101" s="572">
        <v>17</v>
      </c>
      <c r="D101" s="649" t="s">
        <v>12</v>
      </c>
      <c r="E101" s="484" t="s">
        <v>11383</v>
      </c>
      <c r="F101" s="449"/>
    </row>
    <row r="102" spans="1:6" ht="36" x14ac:dyDescent="0.2">
      <c r="A102" s="390">
        <f t="shared" si="2"/>
        <v>96</v>
      </c>
      <c r="B102" s="390">
        <f t="shared" si="3"/>
        <v>1478</v>
      </c>
      <c r="C102" s="572">
        <v>17</v>
      </c>
      <c r="D102" s="649" t="s">
        <v>12</v>
      </c>
      <c r="E102" s="484" t="s">
        <v>11384</v>
      </c>
      <c r="F102" s="449"/>
    </row>
    <row r="103" spans="1:6" ht="36" x14ac:dyDescent="0.2">
      <c r="A103" s="390">
        <f t="shared" si="2"/>
        <v>97</v>
      </c>
      <c r="B103" s="390">
        <f t="shared" si="3"/>
        <v>1495</v>
      </c>
      <c r="C103" s="572">
        <v>17</v>
      </c>
      <c r="D103" s="649" t="s">
        <v>12</v>
      </c>
      <c r="E103" s="484" t="s">
        <v>11385</v>
      </c>
      <c r="F103" s="449"/>
    </row>
    <row r="104" spans="1:6" ht="36" x14ac:dyDescent="0.2">
      <c r="A104" s="390">
        <f t="shared" si="2"/>
        <v>98</v>
      </c>
      <c r="B104" s="390">
        <f t="shared" si="3"/>
        <v>1512</v>
      </c>
      <c r="C104" s="572">
        <v>17</v>
      </c>
      <c r="D104" s="649" t="s">
        <v>12</v>
      </c>
      <c r="E104" s="484" t="s">
        <v>11386</v>
      </c>
      <c r="F104" s="449"/>
    </row>
    <row r="105" spans="1:6" ht="36" x14ac:dyDescent="0.2">
      <c r="A105" s="390">
        <f t="shared" si="2"/>
        <v>99</v>
      </c>
      <c r="B105" s="390">
        <f t="shared" si="3"/>
        <v>1529</v>
      </c>
      <c r="C105" s="572">
        <v>17</v>
      </c>
      <c r="D105" s="649" t="s">
        <v>12</v>
      </c>
      <c r="E105" s="484" t="s">
        <v>11387</v>
      </c>
      <c r="F105" s="449"/>
    </row>
    <row r="106" spans="1:6" ht="36" x14ac:dyDescent="0.2">
      <c r="A106" s="390">
        <f t="shared" si="2"/>
        <v>100</v>
      </c>
      <c r="B106" s="390">
        <f t="shared" si="3"/>
        <v>1546</v>
      </c>
      <c r="C106" s="572">
        <v>17</v>
      </c>
      <c r="D106" s="649" t="s">
        <v>12</v>
      </c>
      <c r="E106" s="484" t="s">
        <v>11388</v>
      </c>
      <c r="F106" s="449"/>
    </row>
    <row r="107" spans="1:6" ht="36" x14ac:dyDescent="0.2">
      <c r="A107" s="390">
        <f t="shared" si="2"/>
        <v>101</v>
      </c>
      <c r="B107" s="390">
        <f t="shared" si="3"/>
        <v>1563</v>
      </c>
      <c r="C107" s="572">
        <v>17</v>
      </c>
      <c r="D107" s="649" t="s">
        <v>12</v>
      </c>
      <c r="E107" s="484" t="s">
        <v>11389</v>
      </c>
      <c r="F107" s="449"/>
    </row>
    <row r="108" spans="1:6" ht="36" x14ac:dyDescent="0.2">
      <c r="A108" s="390">
        <f t="shared" si="2"/>
        <v>102</v>
      </c>
      <c r="B108" s="390">
        <f t="shared" si="3"/>
        <v>1580</v>
      </c>
      <c r="C108" s="572">
        <v>17</v>
      </c>
      <c r="D108" s="649" t="s">
        <v>12</v>
      </c>
      <c r="E108" s="484" t="s">
        <v>11390</v>
      </c>
      <c r="F108" s="449"/>
    </row>
    <row r="109" spans="1:6" ht="36" x14ac:dyDescent="0.2">
      <c r="A109" s="390">
        <f t="shared" si="2"/>
        <v>103</v>
      </c>
      <c r="B109" s="390">
        <f t="shared" si="3"/>
        <v>1597</v>
      </c>
      <c r="C109" s="572">
        <v>17</v>
      </c>
      <c r="D109" s="649" t="s">
        <v>12</v>
      </c>
      <c r="E109" s="484" t="s">
        <v>11391</v>
      </c>
      <c r="F109" s="449"/>
    </row>
    <row r="110" spans="1:6" ht="36" x14ac:dyDescent="0.2">
      <c r="A110" s="390">
        <f t="shared" si="2"/>
        <v>104</v>
      </c>
      <c r="B110" s="390">
        <f t="shared" si="3"/>
        <v>1614</v>
      </c>
      <c r="C110" s="572">
        <v>17</v>
      </c>
      <c r="D110" s="649" t="s">
        <v>12</v>
      </c>
      <c r="E110" s="484" t="s">
        <v>11392</v>
      </c>
      <c r="F110" s="449"/>
    </row>
    <row r="111" spans="1:6" ht="36" x14ac:dyDescent="0.2">
      <c r="A111" s="390">
        <f t="shared" si="2"/>
        <v>105</v>
      </c>
      <c r="B111" s="390">
        <f t="shared" si="3"/>
        <v>1631</v>
      </c>
      <c r="C111" s="572">
        <v>17</v>
      </c>
      <c r="D111" s="649" t="s">
        <v>12</v>
      </c>
      <c r="E111" s="484" t="s">
        <v>11393</v>
      </c>
      <c r="F111" s="449"/>
    </row>
    <row r="112" spans="1:6" ht="36" x14ac:dyDescent="0.2">
      <c r="A112" s="390">
        <f t="shared" si="2"/>
        <v>106</v>
      </c>
      <c r="B112" s="390">
        <f t="shared" si="3"/>
        <v>1648</v>
      </c>
      <c r="C112" s="572">
        <v>17</v>
      </c>
      <c r="D112" s="649" t="s">
        <v>12</v>
      </c>
      <c r="E112" s="484" t="s">
        <v>11394</v>
      </c>
      <c r="F112" s="449"/>
    </row>
    <row r="113" spans="1:6" ht="36" x14ac:dyDescent="0.2">
      <c r="A113" s="390">
        <f t="shared" si="2"/>
        <v>107</v>
      </c>
      <c r="B113" s="390">
        <f t="shared" si="3"/>
        <v>1665</v>
      </c>
      <c r="C113" s="572">
        <v>17</v>
      </c>
      <c r="D113" s="649" t="s">
        <v>12</v>
      </c>
      <c r="E113" s="484" t="s">
        <v>11395</v>
      </c>
      <c r="F113" s="449"/>
    </row>
    <row r="114" spans="1:6" ht="36" x14ac:dyDescent="0.2">
      <c r="A114" s="390">
        <f t="shared" si="2"/>
        <v>108</v>
      </c>
      <c r="B114" s="390">
        <f t="shared" si="3"/>
        <v>1682</v>
      </c>
      <c r="C114" s="572">
        <v>17</v>
      </c>
      <c r="D114" s="649" t="s">
        <v>12</v>
      </c>
      <c r="E114" s="484" t="s">
        <v>11396</v>
      </c>
      <c r="F114" s="449"/>
    </row>
    <row r="115" spans="1:6" ht="36" x14ac:dyDescent="0.2">
      <c r="A115" s="390">
        <f t="shared" si="2"/>
        <v>109</v>
      </c>
      <c r="B115" s="390">
        <f t="shared" si="3"/>
        <v>1699</v>
      </c>
      <c r="C115" s="572">
        <v>17</v>
      </c>
      <c r="D115" s="649" t="s">
        <v>12</v>
      </c>
      <c r="E115" s="484" t="s">
        <v>11397</v>
      </c>
      <c r="F115" s="449"/>
    </row>
    <row r="116" spans="1:6" ht="36" x14ac:dyDescent="0.2">
      <c r="A116" s="390">
        <f t="shared" si="2"/>
        <v>110</v>
      </c>
      <c r="B116" s="390">
        <f t="shared" si="3"/>
        <v>1716</v>
      </c>
      <c r="C116" s="572">
        <v>17</v>
      </c>
      <c r="D116" s="649" t="s">
        <v>12</v>
      </c>
      <c r="E116" s="484" t="s">
        <v>11398</v>
      </c>
      <c r="F116" s="449"/>
    </row>
    <row r="117" spans="1:6" ht="36" x14ac:dyDescent="0.2">
      <c r="A117" s="390">
        <f t="shared" si="2"/>
        <v>111</v>
      </c>
      <c r="B117" s="390">
        <f t="shared" si="3"/>
        <v>1733</v>
      </c>
      <c r="C117" s="572">
        <v>17</v>
      </c>
      <c r="D117" s="649" t="s">
        <v>12</v>
      </c>
      <c r="E117" s="484" t="s">
        <v>11399</v>
      </c>
      <c r="F117" s="449"/>
    </row>
    <row r="118" spans="1:6" ht="36" x14ac:dyDescent="0.2">
      <c r="A118" s="390">
        <f t="shared" si="2"/>
        <v>112</v>
      </c>
      <c r="B118" s="390">
        <f t="shared" si="3"/>
        <v>1750</v>
      </c>
      <c r="C118" s="572">
        <v>17</v>
      </c>
      <c r="D118" s="649" t="s">
        <v>12</v>
      </c>
      <c r="E118" s="484" t="s">
        <v>11400</v>
      </c>
      <c r="F118" s="449"/>
    </row>
    <row r="119" spans="1:6" ht="36" x14ac:dyDescent="0.2">
      <c r="A119" s="390">
        <f t="shared" si="2"/>
        <v>113</v>
      </c>
      <c r="B119" s="390">
        <f t="shared" si="3"/>
        <v>1767</v>
      </c>
      <c r="C119" s="572">
        <v>17</v>
      </c>
      <c r="D119" s="649" t="s">
        <v>12</v>
      </c>
      <c r="E119" s="484" t="s">
        <v>11401</v>
      </c>
      <c r="F119" s="449"/>
    </row>
    <row r="120" spans="1:6" ht="36" x14ac:dyDescent="0.2">
      <c r="A120" s="390">
        <f t="shared" si="2"/>
        <v>114</v>
      </c>
      <c r="B120" s="390">
        <f t="shared" si="3"/>
        <v>1784</v>
      </c>
      <c r="C120" s="572">
        <v>17</v>
      </c>
      <c r="D120" s="649" t="s">
        <v>12</v>
      </c>
      <c r="E120" s="484" t="s">
        <v>11402</v>
      </c>
      <c r="F120" s="449"/>
    </row>
    <row r="121" spans="1:6" ht="36" x14ac:dyDescent="0.2">
      <c r="A121" s="390">
        <f t="shared" si="2"/>
        <v>115</v>
      </c>
      <c r="B121" s="390">
        <f t="shared" si="3"/>
        <v>1801</v>
      </c>
      <c r="C121" s="572">
        <v>17</v>
      </c>
      <c r="D121" s="649" t="s">
        <v>12</v>
      </c>
      <c r="E121" s="484" t="s">
        <v>11403</v>
      </c>
      <c r="F121" s="449"/>
    </row>
    <row r="122" spans="1:6" ht="36" x14ac:dyDescent="0.2">
      <c r="A122" s="390">
        <f t="shared" si="2"/>
        <v>116</v>
      </c>
      <c r="B122" s="390">
        <f t="shared" si="3"/>
        <v>1818</v>
      </c>
      <c r="C122" s="572">
        <v>17</v>
      </c>
      <c r="D122" s="649" t="s">
        <v>12</v>
      </c>
      <c r="E122" s="484" t="s">
        <v>11404</v>
      </c>
      <c r="F122" s="449"/>
    </row>
    <row r="123" spans="1:6" ht="36" x14ac:dyDescent="0.2">
      <c r="A123" s="390">
        <f t="shared" si="2"/>
        <v>117</v>
      </c>
      <c r="B123" s="390">
        <f t="shared" si="3"/>
        <v>1835</v>
      </c>
      <c r="C123" s="572">
        <v>17</v>
      </c>
      <c r="D123" s="649" t="s">
        <v>12</v>
      </c>
      <c r="E123" s="484" t="s">
        <v>11405</v>
      </c>
      <c r="F123" s="449"/>
    </row>
    <row r="124" spans="1:6" ht="36" x14ac:dyDescent="0.2">
      <c r="A124" s="390">
        <f t="shared" si="2"/>
        <v>118</v>
      </c>
      <c r="B124" s="390">
        <f t="shared" si="3"/>
        <v>1852</v>
      </c>
      <c r="C124" s="572">
        <v>17</v>
      </c>
      <c r="D124" s="649" t="s">
        <v>12</v>
      </c>
      <c r="E124" s="484" t="s">
        <v>11406</v>
      </c>
      <c r="F124" s="449"/>
    </row>
    <row r="125" spans="1:6" ht="36" x14ac:dyDescent="0.2">
      <c r="A125" s="390">
        <f t="shared" si="2"/>
        <v>119</v>
      </c>
      <c r="B125" s="390">
        <f t="shared" si="3"/>
        <v>1869</v>
      </c>
      <c r="C125" s="572">
        <v>17</v>
      </c>
      <c r="D125" s="649" t="s">
        <v>12</v>
      </c>
      <c r="E125" s="484" t="s">
        <v>11407</v>
      </c>
      <c r="F125" s="449"/>
    </row>
    <row r="126" spans="1:6" ht="36" x14ac:dyDescent="0.2">
      <c r="A126" s="390">
        <f t="shared" si="2"/>
        <v>120</v>
      </c>
      <c r="B126" s="390">
        <f t="shared" si="3"/>
        <v>1886</v>
      </c>
      <c r="C126" s="572">
        <v>17</v>
      </c>
      <c r="D126" s="649" t="s">
        <v>12</v>
      </c>
      <c r="E126" s="484" t="s">
        <v>11408</v>
      </c>
      <c r="F126" s="449"/>
    </row>
    <row r="127" spans="1:6" ht="36" x14ac:dyDescent="0.2">
      <c r="A127" s="390">
        <f t="shared" si="2"/>
        <v>121</v>
      </c>
      <c r="B127" s="390">
        <f t="shared" si="3"/>
        <v>1903</v>
      </c>
      <c r="C127" s="572">
        <v>17</v>
      </c>
      <c r="D127" s="649" t="s">
        <v>12</v>
      </c>
      <c r="E127" s="484" t="s">
        <v>11409</v>
      </c>
      <c r="F127" s="449"/>
    </row>
    <row r="128" spans="1:6" ht="36" x14ac:dyDescent="0.2">
      <c r="A128" s="390">
        <f t="shared" si="2"/>
        <v>122</v>
      </c>
      <c r="B128" s="390">
        <f t="shared" si="3"/>
        <v>1920</v>
      </c>
      <c r="C128" s="572">
        <v>17</v>
      </c>
      <c r="D128" s="649" t="s">
        <v>12</v>
      </c>
      <c r="E128" s="484" t="s">
        <v>11410</v>
      </c>
      <c r="F128" s="449"/>
    </row>
    <row r="129" spans="1:6" ht="36" x14ac:dyDescent="0.2">
      <c r="A129" s="390">
        <f t="shared" si="2"/>
        <v>123</v>
      </c>
      <c r="B129" s="390">
        <f t="shared" si="3"/>
        <v>1937</v>
      </c>
      <c r="C129" s="572">
        <v>17</v>
      </c>
      <c r="D129" s="649" t="s">
        <v>12</v>
      </c>
      <c r="E129" s="484" t="s">
        <v>11411</v>
      </c>
      <c r="F129" s="449"/>
    </row>
    <row r="130" spans="1:6" ht="36" x14ac:dyDescent="0.2">
      <c r="A130" s="390">
        <f t="shared" si="2"/>
        <v>124</v>
      </c>
      <c r="B130" s="390">
        <f t="shared" si="3"/>
        <v>1954</v>
      </c>
      <c r="C130" s="572">
        <v>17</v>
      </c>
      <c r="D130" s="649" t="s">
        <v>12</v>
      </c>
      <c r="E130" s="484" t="s">
        <v>11412</v>
      </c>
      <c r="F130" s="449"/>
    </row>
    <row r="131" spans="1:6" ht="36" x14ac:dyDescent="0.2">
      <c r="A131" s="390">
        <f t="shared" si="2"/>
        <v>125</v>
      </c>
      <c r="B131" s="390">
        <f t="shared" si="3"/>
        <v>1971</v>
      </c>
      <c r="C131" s="572">
        <v>17</v>
      </c>
      <c r="D131" s="649" t="s">
        <v>12</v>
      </c>
      <c r="E131" s="484" t="s">
        <v>11413</v>
      </c>
      <c r="F131" s="449"/>
    </row>
    <row r="132" spans="1:6" ht="36" x14ac:dyDescent="0.2">
      <c r="A132" s="390">
        <f t="shared" si="2"/>
        <v>126</v>
      </c>
      <c r="B132" s="390">
        <f t="shared" si="3"/>
        <v>1988</v>
      </c>
      <c r="C132" s="572">
        <v>17</v>
      </c>
      <c r="D132" s="649" t="s">
        <v>12</v>
      </c>
      <c r="E132" s="484" t="s">
        <v>11414</v>
      </c>
      <c r="F132" s="449"/>
    </row>
    <row r="133" spans="1:6" ht="36" x14ac:dyDescent="0.2">
      <c r="A133" s="390">
        <f t="shared" si="2"/>
        <v>127</v>
      </c>
      <c r="B133" s="390">
        <f t="shared" si="3"/>
        <v>2005</v>
      </c>
      <c r="C133" s="572">
        <v>17</v>
      </c>
      <c r="D133" s="649" t="s">
        <v>12</v>
      </c>
      <c r="E133" s="484" t="s">
        <v>11415</v>
      </c>
      <c r="F133" s="449"/>
    </row>
    <row r="134" spans="1:6" ht="36" x14ac:dyDescent="0.2">
      <c r="A134" s="390">
        <f t="shared" si="2"/>
        <v>128</v>
      </c>
      <c r="B134" s="390">
        <f t="shared" si="3"/>
        <v>2022</v>
      </c>
      <c r="C134" s="572">
        <v>17</v>
      </c>
      <c r="D134" s="649" t="s">
        <v>12</v>
      </c>
      <c r="E134" s="484" t="s">
        <v>11416</v>
      </c>
      <c r="F134" s="449"/>
    </row>
    <row r="135" spans="1:6" ht="36" x14ac:dyDescent="0.2">
      <c r="A135" s="390">
        <f t="shared" si="2"/>
        <v>129</v>
      </c>
      <c r="B135" s="390">
        <f t="shared" si="3"/>
        <v>2039</v>
      </c>
      <c r="C135" s="572">
        <v>17</v>
      </c>
      <c r="D135" s="649" t="s">
        <v>12</v>
      </c>
      <c r="E135" s="484" t="s">
        <v>11417</v>
      </c>
      <c r="F135" s="449"/>
    </row>
    <row r="136" spans="1:6" ht="36" x14ac:dyDescent="0.2">
      <c r="A136" s="390">
        <f t="shared" ref="A136:A180" si="4">+A135+1</f>
        <v>130</v>
      </c>
      <c r="B136" s="390">
        <f t="shared" si="3"/>
        <v>2056</v>
      </c>
      <c r="C136" s="572">
        <v>17</v>
      </c>
      <c r="D136" s="649" t="s">
        <v>12</v>
      </c>
      <c r="E136" s="484" t="s">
        <v>11418</v>
      </c>
      <c r="F136" s="449"/>
    </row>
    <row r="137" spans="1:6" ht="36" x14ac:dyDescent="0.2">
      <c r="A137" s="390">
        <f t="shared" si="4"/>
        <v>131</v>
      </c>
      <c r="B137" s="390">
        <f t="shared" si="3"/>
        <v>2073</v>
      </c>
      <c r="C137" s="572">
        <v>17</v>
      </c>
      <c r="D137" s="649" t="s">
        <v>12</v>
      </c>
      <c r="E137" s="484" t="s">
        <v>11419</v>
      </c>
      <c r="F137" s="449"/>
    </row>
    <row r="138" spans="1:6" ht="36" x14ac:dyDescent="0.2">
      <c r="A138" s="390">
        <f t="shared" si="4"/>
        <v>132</v>
      </c>
      <c r="B138" s="390">
        <f t="shared" si="3"/>
        <v>2090</v>
      </c>
      <c r="C138" s="572">
        <v>17</v>
      </c>
      <c r="D138" s="649" t="s">
        <v>12</v>
      </c>
      <c r="E138" s="484" t="s">
        <v>11420</v>
      </c>
      <c r="F138" s="449"/>
    </row>
    <row r="139" spans="1:6" ht="36" x14ac:dyDescent="0.2">
      <c r="A139" s="390">
        <f t="shared" si="4"/>
        <v>133</v>
      </c>
      <c r="B139" s="390">
        <f t="shared" si="3"/>
        <v>2107</v>
      </c>
      <c r="C139" s="572">
        <v>17</v>
      </c>
      <c r="D139" s="649" t="s">
        <v>12</v>
      </c>
      <c r="E139" s="484" t="s">
        <v>11421</v>
      </c>
      <c r="F139" s="449"/>
    </row>
    <row r="140" spans="1:6" ht="36" x14ac:dyDescent="0.2">
      <c r="A140" s="390">
        <f t="shared" si="4"/>
        <v>134</v>
      </c>
      <c r="B140" s="390">
        <f t="shared" si="3"/>
        <v>2124</v>
      </c>
      <c r="C140" s="572">
        <v>17</v>
      </c>
      <c r="D140" s="649" t="s">
        <v>12</v>
      </c>
      <c r="E140" s="484" t="s">
        <v>11422</v>
      </c>
      <c r="F140" s="449"/>
    </row>
    <row r="141" spans="1:6" ht="36" x14ac:dyDescent="0.2">
      <c r="A141" s="390">
        <f t="shared" si="4"/>
        <v>135</v>
      </c>
      <c r="B141" s="390">
        <f t="shared" si="3"/>
        <v>2141</v>
      </c>
      <c r="C141" s="572">
        <v>17</v>
      </c>
      <c r="D141" s="649" t="s">
        <v>12</v>
      </c>
      <c r="E141" s="484" t="s">
        <v>11423</v>
      </c>
      <c r="F141" s="449"/>
    </row>
    <row r="142" spans="1:6" ht="36" x14ac:dyDescent="0.2">
      <c r="A142" s="390">
        <f t="shared" si="4"/>
        <v>136</v>
      </c>
      <c r="B142" s="390">
        <f t="shared" ref="B142:B180" si="5">C141+B141</f>
        <v>2158</v>
      </c>
      <c r="C142" s="572">
        <v>17</v>
      </c>
      <c r="D142" s="649" t="s">
        <v>12</v>
      </c>
      <c r="E142" s="484" t="s">
        <v>11424</v>
      </c>
      <c r="F142" s="449"/>
    </row>
    <row r="143" spans="1:6" ht="36" x14ac:dyDescent="0.2">
      <c r="A143" s="390">
        <f t="shared" si="4"/>
        <v>137</v>
      </c>
      <c r="B143" s="390">
        <f t="shared" si="5"/>
        <v>2175</v>
      </c>
      <c r="C143" s="572">
        <v>17</v>
      </c>
      <c r="D143" s="649" t="s">
        <v>12</v>
      </c>
      <c r="E143" s="484" t="s">
        <v>11425</v>
      </c>
      <c r="F143" s="449"/>
    </row>
    <row r="144" spans="1:6" ht="36" x14ac:dyDescent="0.2">
      <c r="A144" s="390">
        <f t="shared" si="4"/>
        <v>138</v>
      </c>
      <c r="B144" s="390">
        <f t="shared" si="5"/>
        <v>2192</v>
      </c>
      <c r="C144" s="572">
        <v>17</v>
      </c>
      <c r="D144" s="649" t="s">
        <v>12</v>
      </c>
      <c r="E144" s="484" t="s">
        <v>11426</v>
      </c>
      <c r="F144" s="449"/>
    </row>
    <row r="145" spans="1:6" ht="36" x14ac:dyDescent="0.2">
      <c r="A145" s="390">
        <f t="shared" si="4"/>
        <v>139</v>
      </c>
      <c r="B145" s="390">
        <f t="shared" si="5"/>
        <v>2209</v>
      </c>
      <c r="C145" s="572">
        <v>17</v>
      </c>
      <c r="D145" s="649" t="s">
        <v>12</v>
      </c>
      <c r="E145" s="484" t="s">
        <v>11427</v>
      </c>
      <c r="F145" s="449"/>
    </row>
    <row r="146" spans="1:6" ht="36" x14ac:dyDescent="0.2">
      <c r="A146" s="390">
        <f t="shared" si="4"/>
        <v>140</v>
      </c>
      <c r="B146" s="390">
        <f t="shared" si="5"/>
        <v>2226</v>
      </c>
      <c r="C146" s="572">
        <v>17</v>
      </c>
      <c r="D146" s="649" t="s">
        <v>12</v>
      </c>
      <c r="E146" s="484" t="s">
        <v>11428</v>
      </c>
      <c r="F146" s="449"/>
    </row>
    <row r="147" spans="1:6" ht="36" x14ac:dyDescent="0.2">
      <c r="A147" s="390">
        <f t="shared" si="4"/>
        <v>141</v>
      </c>
      <c r="B147" s="390">
        <f t="shared" si="5"/>
        <v>2243</v>
      </c>
      <c r="C147" s="572">
        <v>17</v>
      </c>
      <c r="D147" s="649" t="s">
        <v>12</v>
      </c>
      <c r="E147" s="484" t="s">
        <v>11429</v>
      </c>
      <c r="F147" s="449"/>
    </row>
    <row r="148" spans="1:6" ht="36" x14ac:dyDescent="0.2">
      <c r="A148" s="390">
        <f t="shared" si="4"/>
        <v>142</v>
      </c>
      <c r="B148" s="390">
        <f t="shared" si="5"/>
        <v>2260</v>
      </c>
      <c r="C148" s="572">
        <v>17</v>
      </c>
      <c r="D148" s="649" t="s">
        <v>12</v>
      </c>
      <c r="E148" s="386" t="s">
        <v>15017</v>
      </c>
      <c r="F148" s="449"/>
    </row>
    <row r="149" spans="1:6" ht="36" x14ac:dyDescent="0.2">
      <c r="A149" s="390">
        <f t="shared" si="4"/>
        <v>143</v>
      </c>
      <c r="B149" s="390">
        <f t="shared" si="5"/>
        <v>2277</v>
      </c>
      <c r="C149" s="572">
        <v>17</v>
      </c>
      <c r="D149" s="649" t="s">
        <v>12</v>
      </c>
      <c r="E149" s="386" t="s">
        <v>15018</v>
      </c>
      <c r="F149" s="449"/>
    </row>
    <row r="150" spans="1:6" ht="36" x14ac:dyDescent="0.2">
      <c r="A150" s="390">
        <f t="shared" si="4"/>
        <v>144</v>
      </c>
      <c r="B150" s="390">
        <f t="shared" si="5"/>
        <v>2294</v>
      </c>
      <c r="C150" s="572">
        <v>17</v>
      </c>
      <c r="D150" s="649" t="s">
        <v>12</v>
      </c>
      <c r="E150" s="386" t="s">
        <v>15019</v>
      </c>
      <c r="F150" s="449"/>
    </row>
    <row r="151" spans="1:6" ht="36" x14ac:dyDescent="0.2">
      <c r="A151" s="390">
        <f t="shared" si="4"/>
        <v>145</v>
      </c>
      <c r="B151" s="390">
        <f t="shared" si="5"/>
        <v>2311</v>
      </c>
      <c r="C151" s="572">
        <v>17</v>
      </c>
      <c r="D151" s="649" t="s">
        <v>12</v>
      </c>
      <c r="E151" s="386" t="s">
        <v>15020</v>
      </c>
      <c r="F151" s="449"/>
    </row>
    <row r="152" spans="1:6" ht="36" x14ac:dyDescent="0.2">
      <c r="A152" s="390">
        <f t="shared" si="4"/>
        <v>146</v>
      </c>
      <c r="B152" s="390">
        <f t="shared" si="5"/>
        <v>2328</v>
      </c>
      <c r="C152" s="572">
        <v>17</v>
      </c>
      <c r="D152" s="649" t="s">
        <v>12</v>
      </c>
      <c r="E152" s="386" t="s">
        <v>15021</v>
      </c>
      <c r="F152" s="449"/>
    </row>
    <row r="153" spans="1:6" ht="36" x14ac:dyDescent="0.2">
      <c r="A153" s="390">
        <f t="shared" si="4"/>
        <v>147</v>
      </c>
      <c r="B153" s="390">
        <f t="shared" si="5"/>
        <v>2345</v>
      </c>
      <c r="C153" s="572">
        <v>17</v>
      </c>
      <c r="D153" s="649" t="s">
        <v>12</v>
      </c>
      <c r="E153" s="386" t="s">
        <v>15022</v>
      </c>
      <c r="F153" s="449"/>
    </row>
    <row r="154" spans="1:6" ht="36" x14ac:dyDescent="0.2">
      <c r="A154" s="390">
        <f t="shared" si="4"/>
        <v>148</v>
      </c>
      <c r="B154" s="390">
        <f t="shared" si="5"/>
        <v>2362</v>
      </c>
      <c r="C154" s="776">
        <v>17</v>
      </c>
      <c r="D154" s="777" t="s">
        <v>12</v>
      </c>
      <c r="E154" s="386" t="s">
        <v>15028</v>
      </c>
      <c r="F154" s="449"/>
    </row>
    <row r="155" spans="1:6" ht="36" x14ac:dyDescent="0.2">
      <c r="A155" s="390">
        <f t="shared" si="4"/>
        <v>149</v>
      </c>
      <c r="B155" s="390">
        <f t="shared" si="5"/>
        <v>2379</v>
      </c>
      <c r="C155" s="776">
        <v>17</v>
      </c>
      <c r="D155" s="777" t="s">
        <v>12</v>
      </c>
      <c r="E155" s="386" t="s">
        <v>15027</v>
      </c>
      <c r="F155" s="449"/>
    </row>
    <row r="156" spans="1:6" ht="36" x14ac:dyDescent="0.2">
      <c r="A156" s="390">
        <f t="shared" si="4"/>
        <v>150</v>
      </c>
      <c r="B156" s="390">
        <f t="shared" si="5"/>
        <v>2396</v>
      </c>
      <c r="C156" s="776">
        <v>17</v>
      </c>
      <c r="D156" s="777" t="s">
        <v>12</v>
      </c>
      <c r="E156" s="386" t="s">
        <v>15026</v>
      </c>
      <c r="F156" s="449"/>
    </row>
    <row r="157" spans="1:6" ht="36" x14ac:dyDescent="0.2">
      <c r="A157" s="390">
        <f t="shared" si="4"/>
        <v>151</v>
      </c>
      <c r="B157" s="390">
        <f t="shared" si="5"/>
        <v>2413</v>
      </c>
      <c r="C157" s="776">
        <v>17</v>
      </c>
      <c r="D157" s="777" t="s">
        <v>12</v>
      </c>
      <c r="E157" s="386" t="s">
        <v>15025</v>
      </c>
      <c r="F157" s="449"/>
    </row>
    <row r="158" spans="1:6" ht="36" x14ac:dyDescent="0.2">
      <c r="A158" s="390">
        <f t="shared" si="4"/>
        <v>152</v>
      </c>
      <c r="B158" s="390">
        <f t="shared" si="5"/>
        <v>2430</v>
      </c>
      <c r="C158" s="776">
        <v>17</v>
      </c>
      <c r="D158" s="777" t="s">
        <v>12</v>
      </c>
      <c r="E158" s="386" t="s">
        <v>15024</v>
      </c>
      <c r="F158" s="449"/>
    </row>
    <row r="159" spans="1:6" ht="36" x14ac:dyDescent="0.2">
      <c r="A159" s="390">
        <f t="shared" si="4"/>
        <v>153</v>
      </c>
      <c r="B159" s="390">
        <f t="shared" si="5"/>
        <v>2447</v>
      </c>
      <c r="C159" s="776">
        <v>17</v>
      </c>
      <c r="D159" s="777" t="s">
        <v>12</v>
      </c>
      <c r="E159" s="386" t="s">
        <v>15023</v>
      </c>
      <c r="F159" s="449"/>
    </row>
    <row r="160" spans="1:6" ht="36" x14ac:dyDescent="0.2">
      <c r="A160" s="390">
        <f t="shared" si="4"/>
        <v>154</v>
      </c>
      <c r="B160" s="390">
        <f t="shared" si="5"/>
        <v>2464</v>
      </c>
      <c r="C160" s="390">
        <v>17</v>
      </c>
      <c r="D160" s="391" t="s">
        <v>12</v>
      </c>
      <c r="E160" s="388" t="s">
        <v>13651</v>
      </c>
      <c r="F160" s="449"/>
    </row>
    <row r="161" spans="1:6" ht="36" x14ac:dyDescent="0.2">
      <c r="A161" s="390">
        <f t="shared" si="4"/>
        <v>155</v>
      </c>
      <c r="B161" s="390">
        <f t="shared" si="5"/>
        <v>2481</v>
      </c>
      <c r="C161" s="390">
        <v>17</v>
      </c>
      <c r="D161" s="391" t="s">
        <v>12</v>
      </c>
      <c r="E161" s="388" t="s">
        <v>13652</v>
      </c>
      <c r="F161" s="449"/>
    </row>
    <row r="162" spans="1:6" ht="36" x14ac:dyDescent="0.2">
      <c r="A162" s="390">
        <f t="shared" si="4"/>
        <v>156</v>
      </c>
      <c r="B162" s="390">
        <f t="shared" si="5"/>
        <v>2498</v>
      </c>
      <c r="C162" s="390">
        <v>17</v>
      </c>
      <c r="D162" s="391" t="s">
        <v>12</v>
      </c>
      <c r="E162" s="388" t="s">
        <v>13653</v>
      </c>
      <c r="F162" s="449"/>
    </row>
    <row r="163" spans="1:6" ht="36" x14ac:dyDescent="0.2">
      <c r="A163" s="390">
        <f t="shared" si="4"/>
        <v>157</v>
      </c>
      <c r="B163" s="390">
        <f t="shared" si="5"/>
        <v>2515</v>
      </c>
      <c r="C163" s="390">
        <v>17</v>
      </c>
      <c r="D163" s="391" t="s">
        <v>12</v>
      </c>
      <c r="E163" s="388" t="s">
        <v>13654</v>
      </c>
      <c r="F163" s="449"/>
    </row>
    <row r="164" spans="1:6" ht="36" x14ac:dyDescent="0.2">
      <c r="A164" s="390">
        <f t="shared" si="4"/>
        <v>158</v>
      </c>
      <c r="B164" s="390">
        <f t="shared" si="5"/>
        <v>2532</v>
      </c>
      <c r="C164" s="390">
        <v>17</v>
      </c>
      <c r="D164" s="391" t="s">
        <v>12</v>
      </c>
      <c r="E164" s="388" t="s">
        <v>13655</v>
      </c>
      <c r="F164" s="449"/>
    </row>
    <row r="165" spans="1:6" ht="36" x14ac:dyDescent="0.2">
      <c r="A165" s="390">
        <f t="shared" si="4"/>
        <v>159</v>
      </c>
      <c r="B165" s="390">
        <f t="shared" si="5"/>
        <v>2549</v>
      </c>
      <c r="C165" s="390">
        <v>17</v>
      </c>
      <c r="D165" s="391" t="s">
        <v>12</v>
      </c>
      <c r="E165" s="388" t="s">
        <v>13656</v>
      </c>
      <c r="F165" s="449"/>
    </row>
    <row r="166" spans="1:6" ht="36" x14ac:dyDescent="0.2">
      <c r="A166" s="390">
        <f t="shared" si="4"/>
        <v>160</v>
      </c>
      <c r="B166" s="390">
        <f t="shared" si="5"/>
        <v>2566</v>
      </c>
      <c r="C166" s="572">
        <v>17</v>
      </c>
      <c r="D166" s="649" t="s">
        <v>12</v>
      </c>
      <c r="E166" s="386" t="s">
        <v>15029</v>
      </c>
      <c r="F166" s="449"/>
    </row>
    <row r="167" spans="1:6" ht="36" x14ac:dyDescent="0.2">
      <c r="A167" s="390">
        <f t="shared" si="4"/>
        <v>161</v>
      </c>
      <c r="B167" s="390">
        <f t="shared" si="5"/>
        <v>2583</v>
      </c>
      <c r="C167" s="572">
        <v>17</v>
      </c>
      <c r="D167" s="649" t="s">
        <v>12</v>
      </c>
      <c r="E167" s="386" t="s">
        <v>15030</v>
      </c>
      <c r="F167" s="449"/>
    </row>
    <row r="168" spans="1:6" ht="36" x14ac:dyDescent="0.2">
      <c r="A168" s="390">
        <f t="shared" si="4"/>
        <v>162</v>
      </c>
      <c r="B168" s="390">
        <f t="shared" si="5"/>
        <v>2600</v>
      </c>
      <c r="C168" s="572">
        <v>17</v>
      </c>
      <c r="D168" s="649" t="s">
        <v>12</v>
      </c>
      <c r="E168" s="386" t="s">
        <v>15031</v>
      </c>
      <c r="F168" s="449"/>
    </row>
    <row r="169" spans="1:6" ht="36" x14ac:dyDescent="0.2">
      <c r="A169" s="390">
        <f t="shared" si="4"/>
        <v>163</v>
      </c>
      <c r="B169" s="390">
        <f t="shared" si="5"/>
        <v>2617</v>
      </c>
      <c r="C169" s="572">
        <v>17</v>
      </c>
      <c r="D169" s="649" t="s">
        <v>12</v>
      </c>
      <c r="E169" s="386" t="s">
        <v>15032</v>
      </c>
      <c r="F169" s="449"/>
    </row>
    <row r="170" spans="1:6" ht="36" x14ac:dyDescent="0.2">
      <c r="A170" s="390">
        <f t="shared" si="4"/>
        <v>164</v>
      </c>
      <c r="B170" s="390">
        <f t="shared" si="5"/>
        <v>2634</v>
      </c>
      <c r="C170" s="572">
        <v>17</v>
      </c>
      <c r="D170" s="649" t="s">
        <v>12</v>
      </c>
      <c r="E170" s="386" t="s">
        <v>15033</v>
      </c>
      <c r="F170" s="449"/>
    </row>
    <row r="171" spans="1:6" ht="36" x14ac:dyDescent="0.2">
      <c r="A171" s="390">
        <f t="shared" si="4"/>
        <v>165</v>
      </c>
      <c r="B171" s="390">
        <f t="shared" si="5"/>
        <v>2651</v>
      </c>
      <c r="C171" s="572">
        <v>17</v>
      </c>
      <c r="D171" s="649" t="s">
        <v>12</v>
      </c>
      <c r="E171" s="386" t="s">
        <v>15034</v>
      </c>
      <c r="F171" s="449"/>
    </row>
    <row r="172" spans="1:6" ht="24" x14ac:dyDescent="0.2">
      <c r="A172" s="390">
        <f t="shared" si="4"/>
        <v>166</v>
      </c>
      <c r="B172" s="390">
        <f t="shared" si="5"/>
        <v>2668</v>
      </c>
      <c r="C172" s="741">
        <v>17</v>
      </c>
      <c r="D172" s="742" t="s">
        <v>12</v>
      </c>
      <c r="E172" s="484" t="s">
        <v>8960</v>
      </c>
      <c r="F172" s="449"/>
    </row>
    <row r="173" spans="1:6" ht="24" x14ac:dyDescent="0.2">
      <c r="A173" s="390">
        <f t="shared" si="4"/>
        <v>167</v>
      </c>
      <c r="B173" s="390">
        <f t="shared" si="5"/>
        <v>2685</v>
      </c>
      <c r="C173" s="741">
        <v>17</v>
      </c>
      <c r="D173" s="742" t="s">
        <v>12</v>
      </c>
      <c r="E173" s="484" t="s">
        <v>8961</v>
      </c>
      <c r="F173" s="449"/>
    </row>
    <row r="174" spans="1:6" ht="24" x14ac:dyDescent="0.2">
      <c r="A174" s="390">
        <f t="shared" si="4"/>
        <v>168</v>
      </c>
      <c r="B174" s="390">
        <f t="shared" si="5"/>
        <v>2702</v>
      </c>
      <c r="C174" s="741">
        <v>17</v>
      </c>
      <c r="D174" s="742" t="s">
        <v>12</v>
      </c>
      <c r="E174" s="484" t="s">
        <v>8962</v>
      </c>
      <c r="F174" s="449"/>
    </row>
    <row r="175" spans="1:6" ht="24" x14ac:dyDescent="0.2">
      <c r="A175" s="390">
        <f t="shared" si="4"/>
        <v>169</v>
      </c>
      <c r="B175" s="390">
        <f t="shared" si="5"/>
        <v>2719</v>
      </c>
      <c r="C175" s="741">
        <v>17</v>
      </c>
      <c r="D175" s="742" t="s">
        <v>12</v>
      </c>
      <c r="E175" s="484" t="s">
        <v>8963</v>
      </c>
      <c r="F175" s="449"/>
    </row>
    <row r="176" spans="1:6" ht="24" x14ac:dyDescent="0.2">
      <c r="A176" s="390">
        <f t="shared" si="4"/>
        <v>170</v>
      </c>
      <c r="B176" s="390">
        <f t="shared" si="5"/>
        <v>2736</v>
      </c>
      <c r="C176" s="741">
        <v>17</v>
      </c>
      <c r="D176" s="742" t="s">
        <v>12</v>
      </c>
      <c r="E176" s="484" t="s">
        <v>8964</v>
      </c>
      <c r="F176" s="449"/>
    </row>
    <row r="177" spans="1:6" ht="24" x14ac:dyDescent="0.2">
      <c r="A177" s="390">
        <f t="shared" si="4"/>
        <v>171</v>
      </c>
      <c r="B177" s="390">
        <f t="shared" si="5"/>
        <v>2753</v>
      </c>
      <c r="C177" s="741">
        <v>17</v>
      </c>
      <c r="D177" s="742" t="s">
        <v>12</v>
      </c>
      <c r="E177" s="484" t="s">
        <v>8965</v>
      </c>
      <c r="F177" s="449"/>
    </row>
    <row r="178" spans="1:6" ht="24" x14ac:dyDescent="0.2">
      <c r="A178" s="390">
        <f t="shared" si="4"/>
        <v>172</v>
      </c>
      <c r="B178" s="390">
        <f t="shared" si="5"/>
        <v>2770</v>
      </c>
      <c r="C178" s="741">
        <v>17</v>
      </c>
      <c r="D178" s="742" t="s">
        <v>12</v>
      </c>
      <c r="E178" s="484" t="s">
        <v>8966</v>
      </c>
      <c r="F178" s="449"/>
    </row>
    <row r="179" spans="1:6" x14ac:dyDescent="0.2">
      <c r="A179" s="390">
        <f t="shared" si="4"/>
        <v>173</v>
      </c>
      <c r="B179" s="390">
        <f t="shared" si="5"/>
        <v>2787</v>
      </c>
      <c r="C179" s="502">
        <v>150</v>
      </c>
      <c r="D179" s="432" t="s">
        <v>9</v>
      </c>
      <c r="E179" s="24" t="s">
        <v>50</v>
      </c>
      <c r="F179" s="292" t="s">
        <v>25</v>
      </c>
    </row>
    <row r="180" spans="1:6" ht="12.75" thickBot="1" x14ac:dyDescent="0.25">
      <c r="A180" s="390">
        <f t="shared" si="4"/>
        <v>174</v>
      </c>
      <c r="B180" s="390">
        <f t="shared" si="5"/>
        <v>2937</v>
      </c>
      <c r="C180" s="576">
        <v>12</v>
      </c>
      <c r="D180" s="577" t="s">
        <v>9</v>
      </c>
      <c r="E180" s="492" t="s">
        <v>323</v>
      </c>
      <c r="F180" s="489" t="s">
        <v>8967</v>
      </c>
    </row>
    <row r="181" spans="1:6" ht="12.75" thickTop="1" x14ac:dyDescent="0.2">
      <c r="A181" s="83" t="s">
        <v>54</v>
      </c>
      <c r="B181" s="156"/>
      <c r="C181" s="370">
        <f>C180+B180 - 1</f>
        <v>2948</v>
      </c>
      <c r="D181" s="156"/>
      <c r="E181" s="156"/>
    </row>
    <row r="182" spans="1:6" x14ac:dyDescent="0.2">
      <c r="A182" s="342"/>
      <c r="B182" s="342"/>
      <c r="C182" s="342"/>
      <c r="D182" s="343"/>
      <c r="E182" s="337"/>
    </row>
    <row r="183" spans="1:6" x14ac:dyDescent="0.2">
      <c r="A183" s="342"/>
      <c r="B183" s="342"/>
      <c r="C183" s="342"/>
      <c r="D183" s="343"/>
      <c r="E183" s="337"/>
    </row>
    <row r="184" spans="1:6" x14ac:dyDescent="0.2">
      <c r="A184" s="342"/>
      <c r="B184" s="342"/>
      <c r="C184" s="342"/>
      <c r="D184" s="343"/>
      <c r="E184" s="337"/>
    </row>
    <row r="185" spans="1:6" x14ac:dyDescent="0.2">
      <c r="A185" s="804" t="s">
        <v>15167</v>
      </c>
      <c r="B185" s="804"/>
      <c r="C185" s="804"/>
      <c r="D185" s="805"/>
      <c r="E185" s="337"/>
    </row>
    <row r="186" spans="1:6" x14ac:dyDescent="0.2">
      <c r="A186" s="342"/>
      <c r="B186" s="342"/>
      <c r="C186" s="342"/>
      <c r="D186" s="343"/>
      <c r="E186" s="337"/>
    </row>
    <row r="187" spans="1:6" x14ac:dyDescent="0.2">
      <c r="A187" s="342"/>
      <c r="B187" s="342"/>
      <c r="C187" s="342"/>
      <c r="D187" s="343"/>
      <c r="E187" s="337"/>
    </row>
    <row r="188" spans="1:6" x14ac:dyDescent="0.2">
      <c r="A188" s="342"/>
      <c r="B188" s="342"/>
      <c r="C188" s="342"/>
      <c r="D188" s="343"/>
      <c r="E188" s="337"/>
    </row>
    <row r="189" spans="1:6" x14ac:dyDescent="0.2">
      <c r="A189" s="342"/>
      <c r="B189" s="342"/>
      <c r="C189" s="342"/>
      <c r="D189" s="343"/>
      <c r="E189" s="337"/>
    </row>
    <row r="190" spans="1:6" x14ac:dyDescent="0.2">
      <c r="A190" s="342"/>
      <c r="B190" s="342"/>
      <c r="C190" s="342"/>
      <c r="D190" s="343"/>
      <c r="E190" s="337"/>
    </row>
    <row r="191" spans="1:6" x14ac:dyDescent="0.2">
      <c r="A191" s="342"/>
      <c r="B191" s="342"/>
      <c r="C191" s="342"/>
      <c r="D191" s="343"/>
      <c r="E191" s="337"/>
    </row>
    <row r="192" spans="1:6" x14ac:dyDescent="0.2">
      <c r="A192" s="277"/>
      <c r="B192" s="277"/>
      <c r="C192" s="277"/>
      <c r="D192" s="277"/>
      <c r="E192" s="277"/>
    </row>
    <row r="193" spans="1:5" x14ac:dyDescent="0.2">
      <c r="A193" s="277"/>
      <c r="B193" s="277"/>
      <c r="C193" s="277"/>
      <c r="D193" s="277"/>
      <c r="E193" s="277"/>
    </row>
    <row r="194" spans="1:5" x14ac:dyDescent="0.2">
      <c r="A194" s="277"/>
      <c r="B194" s="277"/>
      <c r="C194" s="277"/>
      <c r="D194" s="277"/>
      <c r="E194" s="277"/>
    </row>
    <row r="195" spans="1:5" x14ac:dyDescent="0.2">
      <c r="A195" s="277"/>
      <c r="B195" s="277"/>
      <c r="C195" s="277"/>
      <c r="D195" s="277"/>
      <c r="E195" s="277"/>
    </row>
    <row r="196" spans="1:5" x14ac:dyDescent="0.2">
      <c r="A196" s="277"/>
      <c r="B196" s="277"/>
      <c r="C196" s="277"/>
      <c r="D196" s="277"/>
      <c r="E196" s="277"/>
    </row>
    <row r="197" spans="1:5" x14ac:dyDescent="0.2">
      <c r="A197" s="277"/>
      <c r="B197" s="277"/>
      <c r="C197" s="277"/>
      <c r="D197" s="277"/>
      <c r="E197" s="277"/>
    </row>
    <row r="198" spans="1:5" x14ac:dyDescent="0.2">
      <c r="A198" s="277"/>
      <c r="B198" s="277"/>
      <c r="C198" s="277"/>
      <c r="D198" s="277"/>
      <c r="E198" s="277"/>
    </row>
    <row r="199" spans="1:5" x14ac:dyDescent="0.2">
      <c r="A199" s="277"/>
      <c r="B199" s="277"/>
      <c r="C199" s="277"/>
      <c r="D199" s="277"/>
      <c r="E199" s="277"/>
    </row>
    <row r="200" spans="1:5" x14ac:dyDescent="0.2">
      <c r="A200" s="277"/>
      <c r="B200" s="277"/>
      <c r="C200" s="277"/>
      <c r="D200" s="277"/>
      <c r="E200" s="277"/>
    </row>
    <row r="201" spans="1:5" x14ac:dyDescent="0.2">
      <c r="A201" s="277"/>
      <c r="B201" s="277"/>
      <c r="C201" s="277"/>
      <c r="D201" s="277"/>
      <c r="E201" s="277"/>
    </row>
    <row r="202" spans="1:5" x14ac:dyDescent="0.2">
      <c r="A202" s="277"/>
      <c r="B202" s="277"/>
      <c r="C202" s="277"/>
      <c r="D202" s="277"/>
      <c r="E202" s="277"/>
    </row>
    <row r="203" spans="1:5" x14ac:dyDescent="0.2">
      <c r="A203" s="277"/>
      <c r="B203" s="277"/>
      <c r="C203" s="277"/>
      <c r="D203" s="277"/>
      <c r="E203" s="277"/>
    </row>
    <row r="204" spans="1:5" x14ac:dyDescent="0.2">
      <c r="A204" s="277"/>
      <c r="B204" s="277"/>
      <c r="C204" s="277"/>
      <c r="D204" s="277"/>
      <c r="E204" s="277"/>
    </row>
    <row r="205" spans="1:5" x14ac:dyDescent="0.2">
      <c r="A205" s="277"/>
      <c r="B205" s="277"/>
      <c r="C205" s="277"/>
      <c r="D205" s="277"/>
      <c r="E205" s="277"/>
    </row>
    <row r="206" spans="1:5" x14ac:dyDescent="0.2">
      <c r="A206" s="277"/>
      <c r="B206" s="277"/>
      <c r="C206" s="277"/>
      <c r="D206" s="277"/>
      <c r="E206" s="277"/>
    </row>
    <row r="207" spans="1:5" x14ac:dyDescent="0.2">
      <c r="A207" s="277"/>
      <c r="B207" s="277"/>
      <c r="C207" s="277"/>
      <c r="D207" s="277"/>
      <c r="E207" s="277"/>
    </row>
    <row r="208" spans="1:5" x14ac:dyDescent="0.2">
      <c r="A208" s="277"/>
      <c r="B208" s="277"/>
      <c r="C208" s="277"/>
      <c r="D208" s="277"/>
      <c r="E208" s="277"/>
    </row>
    <row r="209" spans="1:5" x14ac:dyDescent="0.2">
      <c r="A209" s="277"/>
      <c r="B209" s="277"/>
      <c r="C209" s="277"/>
      <c r="D209" s="277"/>
      <c r="E209" s="277"/>
    </row>
    <row r="210" spans="1:5" x14ac:dyDescent="0.2">
      <c r="A210" s="277"/>
      <c r="B210" s="277"/>
      <c r="C210" s="277"/>
      <c r="D210" s="277"/>
      <c r="E210" s="277"/>
    </row>
    <row r="211" spans="1:5" x14ac:dyDescent="0.2">
      <c r="A211" s="277"/>
      <c r="B211" s="277"/>
      <c r="C211" s="277"/>
      <c r="D211" s="277"/>
      <c r="E211" s="277"/>
    </row>
    <row r="212" spans="1:5" x14ac:dyDescent="0.2">
      <c r="A212" s="277"/>
      <c r="B212" s="277"/>
      <c r="C212" s="277"/>
      <c r="D212" s="277"/>
      <c r="E212" s="277"/>
    </row>
    <row r="213" spans="1:5" x14ac:dyDescent="0.2">
      <c r="A213" s="277"/>
      <c r="B213" s="277"/>
      <c r="C213" s="277"/>
      <c r="D213" s="277"/>
      <c r="E213" s="277"/>
    </row>
    <row r="214" spans="1:5" x14ac:dyDescent="0.2">
      <c r="A214" s="277"/>
      <c r="B214" s="277"/>
      <c r="C214" s="277"/>
      <c r="D214" s="277"/>
      <c r="E214" s="277"/>
    </row>
    <row r="215" spans="1:5" x14ac:dyDescent="0.2">
      <c r="A215" s="277"/>
      <c r="B215" s="277"/>
      <c r="C215" s="277"/>
      <c r="D215" s="277"/>
      <c r="E215" s="277"/>
    </row>
    <row r="216" spans="1:5" x14ac:dyDescent="0.2">
      <c r="A216" s="277"/>
      <c r="B216" s="277"/>
      <c r="C216" s="277"/>
      <c r="D216" s="277"/>
      <c r="E216" s="277"/>
    </row>
    <row r="217" spans="1:5" x14ac:dyDescent="0.2">
      <c r="A217" s="277"/>
      <c r="B217" s="277"/>
      <c r="C217" s="277"/>
      <c r="D217" s="277"/>
      <c r="E217" s="277"/>
    </row>
    <row r="218" spans="1:5" x14ac:dyDescent="0.2">
      <c r="A218" s="277"/>
      <c r="B218" s="277"/>
      <c r="C218" s="277"/>
      <c r="D218" s="277"/>
      <c r="E218" s="277"/>
    </row>
    <row r="219" spans="1:5" x14ac:dyDescent="0.2">
      <c r="A219" s="277"/>
      <c r="B219" s="277"/>
      <c r="C219" s="277"/>
      <c r="D219" s="277"/>
      <c r="E219" s="277"/>
    </row>
    <row r="220" spans="1:5" x14ac:dyDescent="0.2">
      <c r="A220" s="277"/>
      <c r="B220" s="277"/>
      <c r="C220" s="277"/>
      <c r="D220" s="277"/>
      <c r="E220" s="277"/>
    </row>
    <row r="221" spans="1:5" x14ac:dyDescent="0.2">
      <c r="A221" s="277"/>
      <c r="B221" s="277"/>
      <c r="C221" s="277"/>
      <c r="D221" s="277"/>
      <c r="E221" s="277"/>
    </row>
    <row r="222" spans="1:5" x14ac:dyDescent="0.2">
      <c r="A222" s="277"/>
      <c r="B222" s="277"/>
      <c r="C222" s="277"/>
      <c r="D222" s="277"/>
      <c r="E222" s="277"/>
    </row>
    <row r="223" spans="1:5" x14ac:dyDescent="0.2">
      <c r="A223" s="277"/>
      <c r="B223" s="277"/>
      <c r="C223" s="277"/>
      <c r="D223" s="277"/>
      <c r="E223" s="277"/>
    </row>
    <row r="224" spans="1:5" x14ac:dyDescent="0.2">
      <c r="A224" s="277"/>
      <c r="B224" s="277"/>
      <c r="C224" s="277"/>
      <c r="D224" s="277"/>
      <c r="E224" s="277"/>
    </row>
    <row r="225" spans="1:5" x14ac:dyDescent="0.2">
      <c r="A225" s="277"/>
      <c r="B225" s="277"/>
      <c r="C225" s="277"/>
      <c r="D225" s="277"/>
      <c r="E225" s="277"/>
    </row>
    <row r="226" spans="1:5" x14ac:dyDescent="0.2">
      <c r="A226" s="277"/>
      <c r="B226" s="277"/>
      <c r="C226" s="277"/>
      <c r="D226" s="277"/>
      <c r="E226" s="277"/>
    </row>
    <row r="227" spans="1:5" x14ac:dyDescent="0.2">
      <c r="A227" s="277"/>
      <c r="B227" s="277"/>
      <c r="C227" s="277"/>
      <c r="D227" s="277"/>
      <c r="E227" s="277"/>
    </row>
    <row r="228" spans="1:5" x14ac:dyDescent="0.2">
      <c r="A228" s="277"/>
      <c r="B228" s="277"/>
      <c r="C228" s="277"/>
      <c r="D228" s="277"/>
      <c r="E228" s="277"/>
    </row>
    <row r="229" spans="1:5" x14ac:dyDescent="0.2">
      <c r="A229" s="277"/>
      <c r="B229" s="277"/>
      <c r="C229" s="277"/>
      <c r="D229" s="277"/>
      <c r="E229" s="277"/>
    </row>
    <row r="230" spans="1:5" x14ac:dyDescent="0.2">
      <c r="A230" s="277"/>
      <c r="B230" s="277"/>
      <c r="C230" s="277"/>
      <c r="D230" s="277"/>
      <c r="E230" s="277"/>
    </row>
    <row r="231" spans="1:5" x14ac:dyDescent="0.2">
      <c r="A231" s="277"/>
      <c r="B231" s="277"/>
      <c r="C231" s="277"/>
      <c r="D231" s="277"/>
      <c r="E231" s="277"/>
    </row>
    <row r="232" spans="1:5" x14ac:dyDescent="0.2">
      <c r="A232" s="277"/>
      <c r="B232" s="277"/>
      <c r="C232" s="277"/>
      <c r="D232" s="277"/>
      <c r="E232" s="277"/>
    </row>
    <row r="233" spans="1:5" x14ac:dyDescent="0.2">
      <c r="A233" s="277"/>
      <c r="B233" s="277"/>
      <c r="C233" s="277"/>
      <c r="D233" s="277"/>
      <c r="E233" s="277"/>
    </row>
    <row r="234" spans="1:5" x14ac:dyDescent="0.2">
      <c r="A234" s="277"/>
      <c r="B234" s="277"/>
      <c r="C234" s="277"/>
      <c r="D234" s="277"/>
      <c r="E234" s="277"/>
    </row>
    <row r="235" spans="1:5" x14ac:dyDescent="0.2">
      <c r="A235" s="277"/>
      <c r="B235" s="277"/>
      <c r="C235" s="277"/>
      <c r="D235" s="277"/>
      <c r="E235" s="277"/>
    </row>
    <row r="236" spans="1:5" x14ac:dyDescent="0.2">
      <c r="A236" s="277"/>
      <c r="B236" s="277"/>
      <c r="C236" s="277"/>
      <c r="D236" s="277"/>
      <c r="E236" s="277"/>
    </row>
    <row r="237" spans="1:5" x14ac:dyDescent="0.2">
      <c r="A237" s="277"/>
      <c r="B237" s="277"/>
      <c r="C237" s="277"/>
      <c r="D237" s="277"/>
      <c r="E237" s="277"/>
    </row>
    <row r="238" spans="1:5" x14ac:dyDescent="0.2">
      <c r="A238" s="277"/>
      <c r="B238" s="277"/>
      <c r="C238" s="277"/>
      <c r="D238" s="277"/>
      <c r="E238" s="277"/>
    </row>
    <row r="239" spans="1:5" x14ac:dyDescent="0.2">
      <c r="A239" s="277"/>
      <c r="B239" s="277"/>
      <c r="C239" s="277"/>
      <c r="D239" s="277"/>
      <c r="E239" s="277"/>
    </row>
    <row r="240" spans="1:5" x14ac:dyDescent="0.2">
      <c r="A240" s="277"/>
      <c r="B240" s="277"/>
      <c r="C240" s="277"/>
      <c r="D240" s="277"/>
      <c r="E240" s="277"/>
    </row>
    <row r="241" spans="1:5" x14ac:dyDescent="0.2">
      <c r="A241" s="277"/>
      <c r="B241" s="277"/>
      <c r="C241" s="277"/>
      <c r="D241" s="277"/>
      <c r="E241" s="277"/>
    </row>
    <row r="242" spans="1:5" x14ac:dyDescent="0.2">
      <c r="A242" s="277"/>
      <c r="B242" s="277"/>
      <c r="C242" s="277"/>
      <c r="D242" s="277"/>
      <c r="E242" s="277"/>
    </row>
  </sheetData>
  <mergeCells count="5">
    <mergeCell ref="A3:B3"/>
    <mergeCell ref="C3:F3"/>
    <mergeCell ref="A4:B4"/>
    <mergeCell ref="C4:F5"/>
    <mergeCell ref="A185:D185"/>
  </mergeCells>
  <conditionalFormatting sqref="C3:F3">
    <cfRule type="containsText" dxfId="50" priority="2" operator="containsText" text="Diseño de registro. 2024">
      <formula>NOT(ISERROR(SEARCH("Diseño de registro. 2024",C3)))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DBCD4FE-7963-4F51-B7B9-B053B36D8C04}">
            <xm:f>NOT(ISERROR(SEARCH($C$3,C3)))</xm:f>
            <xm:f>$C$3</xm:f>
            <x14:dxf>
              <font>
                <color rgb="FFFFFF00"/>
              </font>
            </x14:dxf>
          </x14:cfRule>
          <xm:sqref>C3:F3</xm:sqref>
        </x14:conditionalFormatting>
      </x14:conditionalFormatting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317"/>
  <sheetViews>
    <sheetView topLeftCell="A115" zoomScaleNormal="100" workbookViewId="0">
      <selection activeCell="E131" sqref="E131"/>
    </sheetView>
  </sheetViews>
  <sheetFormatPr baseColWidth="10" defaultRowHeight="12" x14ac:dyDescent="0.2"/>
  <cols>
    <col min="1" max="1" width="6.7109375" customWidth="1"/>
    <col min="2" max="2" width="7.140625" customWidth="1"/>
    <col min="3" max="3" width="7.5703125" customWidth="1"/>
    <col min="5" max="5" width="90" customWidth="1"/>
    <col min="6" max="6" width="12.7109375" customWidth="1"/>
  </cols>
  <sheetData>
    <row r="1" spans="1:6" ht="21" x14ac:dyDescent="0.35">
      <c r="B1" s="1" t="s">
        <v>0</v>
      </c>
    </row>
    <row r="2" spans="1:6" ht="23.25" customHeight="1" x14ac:dyDescent="0.2"/>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ht="15" customHeight="1" x14ac:dyDescent="0.2">
      <c r="A7" s="447">
        <v>1</v>
      </c>
      <c r="B7" s="447">
        <v>1</v>
      </c>
      <c r="C7" s="447">
        <v>2</v>
      </c>
      <c r="D7" s="448" t="s">
        <v>9</v>
      </c>
      <c r="E7" s="446" t="s">
        <v>10</v>
      </c>
      <c r="F7" s="292" t="s">
        <v>11</v>
      </c>
    </row>
    <row r="8" spans="1:6" x14ac:dyDescent="0.2">
      <c r="A8" s="447">
        <f t="shared" ref="A8:A71" si="0">+A7+1</f>
        <v>2</v>
      </c>
      <c r="B8" s="447">
        <f>C7+B7</f>
        <v>3</v>
      </c>
      <c r="C8" s="447">
        <v>3</v>
      </c>
      <c r="D8" s="448" t="s">
        <v>12</v>
      </c>
      <c r="E8" s="446" t="s">
        <v>13</v>
      </c>
      <c r="F8" s="292">
        <v>220</v>
      </c>
    </row>
    <row r="9" spans="1:6" x14ac:dyDescent="0.2">
      <c r="A9" s="447">
        <f t="shared" si="0"/>
        <v>3</v>
      </c>
      <c r="B9" s="447">
        <f>C8+B8</f>
        <v>6</v>
      </c>
      <c r="C9" s="447">
        <v>2</v>
      </c>
      <c r="D9" s="448" t="s">
        <v>9</v>
      </c>
      <c r="E9" s="446" t="s">
        <v>14</v>
      </c>
      <c r="F9" s="486" t="s">
        <v>8004</v>
      </c>
    </row>
    <row r="10" spans="1:6" x14ac:dyDescent="0.2">
      <c r="A10" s="447">
        <f t="shared" si="0"/>
        <v>4</v>
      </c>
      <c r="B10" s="447">
        <f>B9+C9</f>
        <v>8</v>
      </c>
      <c r="C10" s="447">
        <v>1</v>
      </c>
      <c r="D10" s="448" t="s">
        <v>9</v>
      </c>
      <c r="E10" s="446" t="s">
        <v>16</v>
      </c>
      <c r="F10" s="486" t="s">
        <v>220</v>
      </c>
    </row>
    <row r="11" spans="1:6" x14ac:dyDescent="0.2">
      <c r="A11" s="447">
        <f t="shared" si="0"/>
        <v>5</v>
      </c>
      <c r="B11" s="447">
        <v>9</v>
      </c>
      <c r="C11" s="447">
        <v>2</v>
      </c>
      <c r="D11" s="448" t="s">
        <v>12</v>
      </c>
      <c r="E11" s="446" t="s">
        <v>17</v>
      </c>
      <c r="F11" s="486" t="s">
        <v>8004</v>
      </c>
    </row>
    <row r="12" spans="1:6" ht="15" customHeight="1" x14ac:dyDescent="0.2">
      <c r="A12" s="447">
        <f t="shared" si="0"/>
        <v>6</v>
      </c>
      <c r="B12" s="447">
        <f>C11+B11</f>
        <v>11</v>
      </c>
      <c r="C12" s="447">
        <v>1</v>
      </c>
      <c r="D12" s="448" t="s">
        <v>9</v>
      </c>
      <c r="E12" s="446" t="s">
        <v>1810</v>
      </c>
      <c r="F12" s="292" t="s">
        <v>20</v>
      </c>
    </row>
    <row r="13" spans="1:6" ht="15" customHeight="1" x14ac:dyDescent="0.2">
      <c r="A13" s="447">
        <f t="shared" si="0"/>
        <v>7</v>
      </c>
      <c r="B13" s="447">
        <f>C12+B12</f>
        <v>12</v>
      </c>
      <c r="C13" s="447">
        <v>1</v>
      </c>
      <c r="D13" s="448" t="s">
        <v>9</v>
      </c>
      <c r="E13" s="446" t="s">
        <v>284</v>
      </c>
      <c r="F13" s="292" t="s">
        <v>22</v>
      </c>
    </row>
    <row r="14" spans="1:6" ht="15" customHeight="1" x14ac:dyDescent="0.2">
      <c r="A14" s="447">
        <f t="shared" si="0"/>
        <v>8</v>
      </c>
      <c r="B14" s="447">
        <f t="shared" ref="B14:B77" si="1">C13+B13</f>
        <v>13</v>
      </c>
      <c r="C14" s="447">
        <v>3</v>
      </c>
      <c r="D14" s="448" t="s">
        <v>12</v>
      </c>
      <c r="E14" s="446" t="s">
        <v>23</v>
      </c>
      <c r="F14" s="292"/>
    </row>
    <row r="15" spans="1:6" x14ac:dyDescent="0.2">
      <c r="A15" s="447">
        <f t="shared" si="0"/>
        <v>9</v>
      </c>
      <c r="B15" s="447">
        <f t="shared" si="1"/>
        <v>16</v>
      </c>
      <c r="C15" s="447">
        <v>9</v>
      </c>
      <c r="D15" s="448" t="s">
        <v>9</v>
      </c>
      <c r="E15" s="446" t="s">
        <v>4276</v>
      </c>
      <c r="F15" s="292"/>
    </row>
    <row r="16" spans="1:6" x14ac:dyDescent="0.2">
      <c r="A16" s="447">
        <f t="shared" si="0"/>
        <v>10</v>
      </c>
      <c r="B16" s="447">
        <f t="shared" si="1"/>
        <v>25</v>
      </c>
      <c r="C16" s="447">
        <v>8</v>
      </c>
      <c r="D16" s="448" t="s">
        <v>12</v>
      </c>
      <c r="E16" s="446" t="s">
        <v>4620</v>
      </c>
      <c r="F16" s="292"/>
    </row>
    <row r="17" spans="1:6" ht="24" x14ac:dyDescent="0.2">
      <c r="A17" s="363">
        <f t="shared" si="0"/>
        <v>11</v>
      </c>
      <c r="B17" s="363">
        <f t="shared" si="1"/>
        <v>33</v>
      </c>
      <c r="C17" s="404">
        <v>17</v>
      </c>
      <c r="D17" s="710" t="s">
        <v>12</v>
      </c>
      <c r="E17" s="482" t="s">
        <v>9986</v>
      </c>
      <c r="F17" s="530"/>
    </row>
    <row r="18" spans="1:6" ht="24" x14ac:dyDescent="0.2">
      <c r="A18" s="363">
        <f t="shared" si="0"/>
        <v>12</v>
      </c>
      <c r="B18" s="363">
        <f t="shared" si="1"/>
        <v>50</v>
      </c>
      <c r="C18" s="404">
        <v>17</v>
      </c>
      <c r="D18" s="710" t="s">
        <v>12</v>
      </c>
      <c r="E18" s="482" t="s">
        <v>9987</v>
      </c>
      <c r="F18" s="530"/>
    </row>
    <row r="19" spans="1:6" ht="24" x14ac:dyDescent="0.2">
      <c r="A19" s="363">
        <f t="shared" si="0"/>
        <v>13</v>
      </c>
      <c r="B19" s="363">
        <f t="shared" si="1"/>
        <v>67</v>
      </c>
      <c r="C19" s="404">
        <v>17</v>
      </c>
      <c r="D19" s="710" t="s">
        <v>12</v>
      </c>
      <c r="E19" s="482" t="s">
        <v>9988</v>
      </c>
      <c r="F19" s="530"/>
    </row>
    <row r="20" spans="1:6" ht="24" x14ac:dyDescent="0.2">
      <c r="A20" s="363">
        <f t="shared" si="0"/>
        <v>14</v>
      </c>
      <c r="B20" s="363">
        <f t="shared" si="1"/>
        <v>84</v>
      </c>
      <c r="C20" s="404">
        <v>17</v>
      </c>
      <c r="D20" s="710" t="s">
        <v>12</v>
      </c>
      <c r="E20" s="482" t="s">
        <v>9989</v>
      </c>
      <c r="F20" s="530"/>
    </row>
    <row r="21" spans="1:6" ht="24" x14ac:dyDescent="0.2">
      <c r="A21" s="363">
        <f t="shared" si="0"/>
        <v>15</v>
      </c>
      <c r="B21" s="363">
        <f t="shared" si="1"/>
        <v>101</v>
      </c>
      <c r="C21" s="404">
        <v>17</v>
      </c>
      <c r="D21" s="710" t="s">
        <v>12</v>
      </c>
      <c r="E21" s="482" t="s">
        <v>9990</v>
      </c>
      <c r="F21" s="530"/>
    </row>
    <row r="22" spans="1:6" ht="24" x14ac:dyDescent="0.2">
      <c r="A22" s="363">
        <f t="shared" si="0"/>
        <v>16</v>
      </c>
      <c r="B22" s="363">
        <f t="shared" si="1"/>
        <v>118</v>
      </c>
      <c r="C22" s="404">
        <v>17</v>
      </c>
      <c r="D22" s="710" t="s">
        <v>12</v>
      </c>
      <c r="E22" s="482" t="s">
        <v>9991</v>
      </c>
      <c r="F22" s="530"/>
    </row>
    <row r="23" spans="1:6" ht="24" x14ac:dyDescent="0.2">
      <c r="A23" s="363">
        <f t="shared" si="0"/>
        <v>17</v>
      </c>
      <c r="B23" s="363">
        <f t="shared" si="1"/>
        <v>135</v>
      </c>
      <c r="C23" s="404">
        <v>17</v>
      </c>
      <c r="D23" s="710" t="s">
        <v>12</v>
      </c>
      <c r="E23" s="482" t="s">
        <v>9992</v>
      </c>
      <c r="F23" s="530"/>
    </row>
    <row r="24" spans="1:6" ht="24" x14ac:dyDescent="0.2">
      <c r="A24" s="363">
        <f t="shared" si="0"/>
        <v>18</v>
      </c>
      <c r="B24" s="363">
        <f t="shared" si="1"/>
        <v>152</v>
      </c>
      <c r="C24" s="404">
        <v>17</v>
      </c>
      <c r="D24" s="710" t="s">
        <v>12</v>
      </c>
      <c r="E24" s="482" t="s">
        <v>9993</v>
      </c>
      <c r="F24" s="530"/>
    </row>
    <row r="25" spans="1:6" ht="24" x14ac:dyDescent="0.2">
      <c r="A25" s="363">
        <f t="shared" si="0"/>
        <v>19</v>
      </c>
      <c r="B25" s="363">
        <f t="shared" si="1"/>
        <v>169</v>
      </c>
      <c r="C25" s="404">
        <v>17</v>
      </c>
      <c r="D25" s="710" t="s">
        <v>12</v>
      </c>
      <c r="E25" s="482" t="s">
        <v>9994</v>
      </c>
      <c r="F25" s="530"/>
    </row>
    <row r="26" spans="1:6" ht="24" x14ac:dyDescent="0.2">
      <c r="A26" s="363">
        <f t="shared" si="0"/>
        <v>20</v>
      </c>
      <c r="B26" s="363">
        <f t="shared" si="1"/>
        <v>186</v>
      </c>
      <c r="C26" s="404">
        <v>17</v>
      </c>
      <c r="D26" s="710" t="s">
        <v>12</v>
      </c>
      <c r="E26" s="482" t="s">
        <v>9995</v>
      </c>
      <c r="F26" s="530"/>
    </row>
    <row r="27" spans="1:6" ht="24" x14ac:dyDescent="0.2">
      <c r="A27" s="363">
        <f t="shared" si="0"/>
        <v>21</v>
      </c>
      <c r="B27" s="363">
        <f t="shared" si="1"/>
        <v>203</v>
      </c>
      <c r="C27" s="404">
        <v>17</v>
      </c>
      <c r="D27" s="710" t="s">
        <v>12</v>
      </c>
      <c r="E27" s="482" t="s">
        <v>9996</v>
      </c>
      <c r="F27" s="530"/>
    </row>
    <row r="28" spans="1:6" ht="24" x14ac:dyDescent="0.2">
      <c r="A28" s="363">
        <f t="shared" si="0"/>
        <v>22</v>
      </c>
      <c r="B28" s="363">
        <f t="shared" si="1"/>
        <v>220</v>
      </c>
      <c r="C28" s="404">
        <v>17</v>
      </c>
      <c r="D28" s="710" t="s">
        <v>12</v>
      </c>
      <c r="E28" s="482" t="s">
        <v>9997</v>
      </c>
      <c r="F28" s="530"/>
    </row>
    <row r="29" spans="1:6" ht="24" x14ac:dyDescent="0.2">
      <c r="A29" s="363">
        <f t="shared" si="0"/>
        <v>23</v>
      </c>
      <c r="B29" s="363">
        <f t="shared" si="1"/>
        <v>237</v>
      </c>
      <c r="C29" s="404">
        <v>17</v>
      </c>
      <c r="D29" s="710" t="s">
        <v>12</v>
      </c>
      <c r="E29" s="482" t="s">
        <v>9998</v>
      </c>
      <c r="F29" s="530"/>
    </row>
    <row r="30" spans="1:6" ht="24" x14ac:dyDescent="0.2">
      <c r="A30" s="363">
        <f t="shared" si="0"/>
        <v>24</v>
      </c>
      <c r="B30" s="363">
        <f t="shared" si="1"/>
        <v>254</v>
      </c>
      <c r="C30" s="404">
        <v>17</v>
      </c>
      <c r="D30" s="710" t="s">
        <v>12</v>
      </c>
      <c r="E30" s="482" t="s">
        <v>9999</v>
      </c>
      <c r="F30" s="530"/>
    </row>
    <row r="31" spans="1:6" ht="24" x14ac:dyDescent="0.2">
      <c r="A31" s="363">
        <f t="shared" si="0"/>
        <v>25</v>
      </c>
      <c r="B31" s="363">
        <f t="shared" si="1"/>
        <v>271</v>
      </c>
      <c r="C31" s="404">
        <v>17</v>
      </c>
      <c r="D31" s="710" t="s">
        <v>12</v>
      </c>
      <c r="E31" s="482" t="s">
        <v>10000</v>
      </c>
      <c r="F31" s="530"/>
    </row>
    <row r="32" spans="1:6" ht="24" x14ac:dyDescent="0.2">
      <c r="A32" s="363">
        <f t="shared" si="0"/>
        <v>26</v>
      </c>
      <c r="B32" s="363">
        <f t="shared" si="1"/>
        <v>288</v>
      </c>
      <c r="C32" s="404">
        <v>17</v>
      </c>
      <c r="D32" s="710" t="s">
        <v>12</v>
      </c>
      <c r="E32" s="482" t="s">
        <v>10001</v>
      </c>
      <c r="F32" s="530"/>
    </row>
    <row r="33" spans="1:6" ht="24" x14ac:dyDescent="0.2">
      <c r="A33" s="363">
        <f t="shared" si="0"/>
        <v>27</v>
      </c>
      <c r="B33" s="363">
        <f t="shared" si="1"/>
        <v>305</v>
      </c>
      <c r="C33" s="404">
        <v>17</v>
      </c>
      <c r="D33" s="710" t="s">
        <v>12</v>
      </c>
      <c r="E33" s="482" t="s">
        <v>11484</v>
      </c>
      <c r="F33" s="530"/>
    </row>
    <row r="34" spans="1:6" ht="24" x14ac:dyDescent="0.2">
      <c r="A34" s="363">
        <f t="shared" si="0"/>
        <v>28</v>
      </c>
      <c r="B34" s="363">
        <f t="shared" si="1"/>
        <v>322</v>
      </c>
      <c r="C34" s="404">
        <v>17</v>
      </c>
      <c r="D34" s="710" t="s">
        <v>12</v>
      </c>
      <c r="E34" s="482" t="s">
        <v>10002</v>
      </c>
      <c r="F34" s="530"/>
    </row>
    <row r="35" spans="1:6" ht="24" x14ac:dyDescent="0.2">
      <c r="A35" s="363">
        <f t="shared" si="0"/>
        <v>29</v>
      </c>
      <c r="B35" s="363">
        <f t="shared" si="1"/>
        <v>339</v>
      </c>
      <c r="C35" s="404">
        <v>17</v>
      </c>
      <c r="D35" s="710" t="s">
        <v>12</v>
      </c>
      <c r="E35" s="482" t="s">
        <v>10003</v>
      </c>
      <c r="F35" s="530"/>
    </row>
    <row r="36" spans="1:6" ht="24" x14ac:dyDescent="0.2">
      <c r="A36" s="363">
        <f t="shared" si="0"/>
        <v>30</v>
      </c>
      <c r="B36" s="363">
        <f t="shared" si="1"/>
        <v>356</v>
      </c>
      <c r="C36" s="404">
        <v>17</v>
      </c>
      <c r="D36" s="710" t="s">
        <v>12</v>
      </c>
      <c r="E36" s="482" t="s">
        <v>10004</v>
      </c>
      <c r="F36" s="530"/>
    </row>
    <row r="37" spans="1:6" ht="24" x14ac:dyDescent="0.2">
      <c r="A37" s="363">
        <f t="shared" si="0"/>
        <v>31</v>
      </c>
      <c r="B37" s="363">
        <f t="shared" si="1"/>
        <v>373</v>
      </c>
      <c r="C37" s="404">
        <v>17</v>
      </c>
      <c r="D37" s="710" t="s">
        <v>12</v>
      </c>
      <c r="E37" s="482" t="s">
        <v>10005</v>
      </c>
      <c r="F37" s="650"/>
    </row>
    <row r="38" spans="1:6" ht="24" x14ac:dyDescent="0.2">
      <c r="A38" s="363">
        <f t="shared" si="0"/>
        <v>32</v>
      </c>
      <c r="B38" s="363">
        <f t="shared" si="1"/>
        <v>390</v>
      </c>
      <c r="C38" s="404">
        <v>17</v>
      </c>
      <c r="D38" s="710" t="s">
        <v>12</v>
      </c>
      <c r="E38" s="482" t="s">
        <v>10006</v>
      </c>
      <c r="F38" s="650"/>
    </row>
    <row r="39" spans="1:6" ht="24" x14ac:dyDescent="0.2">
      <c r="A39" s="363">
        <f t="shared" si="0"/>
        <v>33</v>
      </c>
      <c r="B39" s="363">
        <f t="shared" si="1"/>
        <v>407</v>
      </c>
      <c r="C39" s="404">
        <v>17</v>
      </c>
      <c r="D39" s="710" t="s">
        <v>12</v>
      </c>
      <c r="E39" s="482" t="s">
        <v>10007</v>
      </c>
      <c r="F39" s="650"/>
    </row>
    <row r="40" spans="1:6" ht="24" x14ac:dyDescent="0.2">
      <c r="A40" s="363">
        <f t="shared" si="0"/>
        <v>34</v>
      </c>
      <c r="B40" s="363">
        <f t="shared" si="1"/>
        <v>424</v>
      </c>
      <c r="C40" s="404">
        <v>17</v>
      </c>
      <c r="D40" s="710" t="s">
        <v>12</v>
      </c>
      <c r="E40" s="482" t="s">
        <v>10008</v>
      </c>
      <c r="F40" s="651"/>
    </row>
    <row r="41" spans="1:6" ht="24" x14ac:dyDescent="0.2">
      <c r="A41" s="363">
        <f t="shared" si="0"/>
        <v>35</v>
      </c>
      <c r="B41" s="363">
        <f t="shared" si="1"/>
        <v>441</v>
      </c>
      <c r="C41" s="404">
        <v>17</v>
      </c>
      <c r="D41" s="710" t="s">
        <v>12</v>
      </c>
      <c r="E41" s="482" t="s">
        <v>11485</v>
      </c>
      <c r="F41" s="651"/>
    </row>
    <row r="42" spans="1:6" ht="24" x14ac:dyDescent="0.2">
      <c r="A42" s="363">
        <f t="shared" si="0"/>
        <v>36</v>
      </c>
      <c r="B42" s="363">
        <f t="shared" si="1"/>
        <v>458</v>
      </c>
      <c r="C42" s="404">
        <v>17</v>
      </c>
      <c r="D42" s="710" t="s">
        <v>12</v>
      </c>
      <c r="E42" s="482" t="s">
        <v>10009</v>
      </c>
      <c r="F42" s="651"/>
    </row>
    <row r="43" spans="1:6" ht="24" x14ac:dyDescent="0.2">
      <c r="A43" s="363">
        <f t="shared" si="0"/>
        <v>37</v>
      </c>
      <c r="B43" s="363">
        <f t="shared" si="1"/>
        <v>475</v>
      </c>
      <c r="C43" s="404">
        <v>17</v>
      </c>
      <c r="D43" s="710" t="s">
        <v>12</v>
      </c>
      <c r="E43" s="482" t="s">
        <v>10010</v>
      </c>
      <c r="F43" s="651"/>
    </row>
    <row r="44" spans="1:6" ht="24" x14ac:dyDescent="0.2">
      <c r="A44" s="363">
        <f t="shared" si="0"/>
        <v>38</v>
      </c>
      <c r="B44" s="363">
        <f t="shared" si="1"/>
        <v>492</v>
      </c>
      <c r="C44" s="404">
        <v>17</v>
      </c>
      <c r="D44" s="710" t="s">
        <v>12</v>
      </c>
      <c r="E44" s="482" t="s">
        <v>10011</v>
      </c>
      <c r="F44" s="651"/>
    </row>
    <row r="45" spans="1:6" ht="24" x14ac:dyDescent="0.2">
      <c r="A45" s="363">
        <f t="shared" si="0"/>
        <v>39</v>
      </c>
      <c r="B45" s="363">
        <f t="shared" si="1"/>
        <v>509</v>
      </c>
      <c r="C45" s="404">
        <v>17</v>
      </c>
      <c r="D45" s="710" t="s">
        <v>12</v>
      </c>
      <c r="E45" s="482" t="s">
        <v>10012</v>
      </c>
      <c r="F45" s="651"/>
    </row>
    <row r="46" spans="1:6" ht="24" x14ac:dyDescent="0.2">
      <c r="A46" s="363">
        <f t="shared" si="0"/>
        <v>40</v>
      </c>
      <c r="B46" s="363">
        <f t="shared" si="1"/>
        <v>526</v>
      </c>
      <c r="C46" s="404">
        <v>17</v>
      </c>
      <c r="D46" s="710" t="s">
        <v>12</v>
      </c>
      <c r="E46" s="482" t="s">
        <v>10013</v>
      </c>
      <c r="F46" s="651"/>
    </row>
    <row r="47" spans="1:6" ht="24" x14ac:dyDescent="0.2">
      <c r="A47" s="363">
        <f t="shared" si="0"/>
        <v>41</v>
      </c>
      <c r="B47" s="363">
        <f t="shared" si="1"/>
        <v>543</v>
      </c>
      <c r="C47" s="404">
        <v>17</v>
      </c>
      <c r="D47" s="710" t="s">
        <v>12</v>
      </c>
      <c r="E47" s="482" t="s">
        <v>10014</v>
      </c>
      <c r="F47" s="651"/>
    </row>
    <row r="48" spans="1:6" ht="24" x14ac:dyDescent="0.2">
      <c r="A48" s="363">
        <f t="shared" si="0"/>
        <v>42</v>
      </c>
      <c r="B48" s="363">
        <f t="shared" si="1"/>
        <v>560</v>
      </c>
      <c r="C48" s="404">
        <v>17</v>
      </c>
      <c r="D48" s="710" t="s">
        <v>12</v>
      </c>
      <c r="E48" s="482" t="s">
        <v>10015</v>
      </c>
      <c r="F48" s="651"/>
    </row>
    <row r="49" spans="1:6" ht="24" x14ac:dyDescent="0.2">
      <c r="A49" s="363">
        <f t="shared" si="0"/>
        <v>43</v>
      </c>
      <c r="B49" s="363">
        <f t="shared" si="1"/>
        <v>577</v>
      </c>
      <c r="C49" s="404">
        <v>17</v>
      </c>
      <c r="D49" s="710" t="s">
        <v>12</v>
      </c>
      <c r="E49" s="482" t="s">
        <v>11486</v>
      </c>
      <c r="F49" s="651"/>
    </row>
    <row r="50" spans="1:6" ht="24" x14ac:dyDescent="0.2">
      <c r="A50" s="363">
        <f t="shared" si="0"/>
        <v>44</v>
      </c>
      <c r="B50" s="363">
        <f t="shared" si="1"/>
        <v>594</v>
      </c>
      <c r="C50" s="404">
        <v>17</v>
      </c>
      <c r="D50" s="710" t="s">
        <v>12</v>
      </c>
      <c r="E50" s="482" t="s">
        <v>10016</v>
      </c>
      <c r="F50" s="651"/>
    </row>
    <row r="51" spans="1:6" ht="24" x14ac:dyDescent="0.2">
      <c r="A51" s="363">
        <f t="shared" si="0"/>
        <v>45</v>
      </c>
      <c r="B51" s="363">
        <f t="shared" si="1"/>
        <v>611</v>
      </c>
      <c r="C51" s="404">
        <v>17</v>
      </c>
      <c r="D51" s="710" t="s">
        <v>12</v>
      </c>
      <c r="E51" s="482" t="s">
        <v>10017</v>
      </c>
      <c r="F51" s="651"/>
    </row>
    <row r="52" spans="1:6" ht="24" x14ac:dyDescent="0.2">
      <c r="A52" s="363">
        <f t="shared" si="0"/>
        <v>46</v>
      </c>
      <c r="B52" s="363">
        <f t="shared" si="1"/>
        <v>628</v>
      </c>
      <c r="C52" s="404">
        <v>17</v>
      </c>
      <c r="D52" s="710" t="s">
        <v>12</v>
      </c>
      <c r="E52" s="482" t="s">
        <v>10018</v>
      </c>
      <c r="F52" s="651"/>
    </row>
    <row r="53" spans="1:6" ht="24" x14ac:dyDescent="0.2">
      <c r="A53" s="363">
        <f t="shared" si="0"/>
        <v>47</v>
      </c>
      <c r="B53" s="363">
        <f t="shared" si="1"/>
        <v>645</v>
      </c>
      <c r="C53" s="404">
        <v>17</v>
      </c>
      <c r="D53" s="710" t="s">
        <v>12</v>
      </c>
      <c r="E53" s="482" t="s">
        <v>10019</v>
      </c>
      <c r="F53" s="651"/>
    </row>
    <row r="54" spans="1:6" ht="24" x14ac:dyDescent="0.2">
      <c r="A54" s="363">
        <f t="shared" si="0"/>
        <v>48</v>
      </c>
      <c r="B54" s="363">
        <f t="shared" si="1"/>
        <v>662</v>
      </c>
      <c r="C54" s="404">
        <v>17</v>
      </c>
      <c r="D54" s="710" t="s">
        <v>12</v>
      </c>
      <c r="E54" s="482" t="s">
        <v>10020</v>
      </c>
      <c r="F54" s="651"/>
    </row>
    <row r="55" spans="1:6" ht="24" x14ac:dyDescent="0.2">
      <c r="A55" s="363">
        <f t="shared" si="0"/>
        <v>49</v>
      </c>
      <c r="B55" s="363">
        <f t="shared" si="1"/>
        <v>679</v>
      </c>
      <c r="C55" s="404">
        <v>17</v>
      </c>
      <c r="D55" s="710" t="s">
        <v>12</v>
      </c>
      <c r="E55" s="482" t="s">
        <v>10021</v>
      </c>
      <c r="F55" s="651"/>
    </row>
    <row r="56" spans="1:6" ht="24" x14ac:dyDescent="0.2">
      <c r="A56" s="363">
        <f t="shared" si="0"/>
        <v>50</v>
      </c>
      <c r="B56" s="363">
        <f t="shared" si="1"/>
        <v>696</v>
      </c>
      <c r="C56" s="404">
        <v>17</v>
      </c>
      <c r="D56" s="710" t="s">
        <v>12</v>
      </c>
      <c r="E56" s="482" t="s">
        <v>10022</v>
      </c>
      <c r="F56" s="651"/>
    </row>
    <row r="57" spans="1:6" ht="24" x14ac:dyDescent="0.2">
      <c r="A57" s="363">
        <f t="shared" si="0"/>
        <v>51</v>
      </c>
      <c r="B57" s="363">
        <f t="shared" si="1"/>
        <v>713</v>
      </c>
      <c r="C57" s="404">
        <v>17</v>
      </c>
      <c r="D57" s="710" t="s">
        <v>12</v>
      </c>
      <c r="E57" s="482" t="s">
        <v>11487</v>
      </c>
      <c r="F57" s="651"/>
    </row>
    <row r="58" spans="1:6" ht="24" x14ac:dyDescent="0.2">
      <c r="A58" s="363">
        <f t="shared" si="0"/>
        <v>52</v>
      </c>
      <c r="B58" s="363">
        <f t="shared" si="1"/>
        <v>730</v>
      </c>
      <c r="C58" s="404">
        <v>17</v>
      </c>
      <c r="D58" s="710" t="s">
        <v>12</v>
      </c>
      <c r="E58" s="482" t="s">
        <v>10023</v>
      </c>
      <c r="F58" s="651"/>
    </row>
    <row r="59" spans="1:6" ht="24" x14ac:dyDescent="0.2">
      <c r="A59" s="363">
        <f t="shared" si="0"/>
        <v>53</v>
      </c>
      <c r="B59" s="363">
        <f t="shared" si="1"/>
        <v>747</v>
      </c>
      <c r="C59" s="404">
        <v>17</v>
      </c>
      <c r="D59" s="710" t="s">
        <v>12</v>
      </c>
      <c r="E59" s="482" t="s">
        <v>10024</v>
      </c>
      <c r="F59" s="651"/>
    </row>
    <row r="60" spans="1:6" ht="24" x14ac:dyDescent="0.2">
      <c r="A60" s="363">
        <f t="shared" si="0"/>
        <v>54</v>
      </c>
      <c r="B60" s="363">
        <f t="shared" si="1"/>
        <v>764</v>
      </c>
      <c r="C60" s="404">
        <v>17</v>
      </c>
      <c r="D60" s="710" t="s">
        <v>12</v>
      </c>
      <c r="E60" s="482" t="s">
        <v>10025</v>
      </c>
      <c r="F60" s="651"/>
    </row>
    <row r="61" spans="1:6" ht="24" x14ac:dyDescent="0.2">
      <c r="A61" s="363">
        <f t="shared" si="0"/>
        <v>55</v>
      </c>
      <c r="B61" s="363">
        <f t="shared" si="1"/>
        <v>781</v>
      </c>
      <c r="C61" s="404">
        <v>17</v>
      </c>
      <c r="D61" s="710" t="s">
        <v>12</v>
      </c>
      <c r="E61" s="482" t="s">
        <v>10026</v>
      </c>
      <c r="F61" s="651"/>
    </row>
    <row r="62" spans="1:6" ht="24" x14ac:dyDescent="0.2">
      <c r="A62" s="363">
        <f t="shared" si="0"/>
        <v>56</v>
      </c>
      <c r="B62" s="363">
        <f t="shared" si="1"/>
        <v>798</v>
      </c>
      <c r="C62" s="404">
        <v>17</v>
      </c>
      <c r="D62" s="710" t="s">
        <v>12</v>
      </c>
      <c r="E62" s="482" t="s">
        <v>10027</v>
      </c>
      <c r="F62" s="651"/>
    </row>
    <row r="63" spans="1:6" ht="24" x14ac:dyDescent="0.2">
      <c r="A63" s="363">
        <f t="shared" si="0"/>
        <v>57</v>
      </c>
      <c r="B63" s="363">
        <f t="shared" si="1"/>
        <v>815</v>
      </c>
      <c r="C63" s="404">
        <v>17</v>
      </c>
      <c r="D63" s="710" t="s">
        <v>12</v>
      </c>
      <c r="E63" s="482" t="s">
        <v>10028</v>
      </c>
      <c r="F63" s="651"/>
    </row>
    <row r="64" spans="1:6" ht="24" x14ac:dyDescent="0.2">
      <c r="A64" s="363">
        <f t="shared" si="0"/>
        <v>58</v>
      </c>
      <c r="B64" s="363">
        <f t="shared" si="1"/>
        <v>832</v>
      </c>
      <c r="C64" s="404">
        <v>17</v>
      </c>
      <c r="D64" s="710" t="s">
        <v>12</v>
      </c>
      <c r="E64" s="482" t="s">
        <v>10029</v>
      </c>
      <c r="F64" s="651"/>
    </row>
    <row r="65" spans="1:6" ht="24" x14ac:dyDescent="0.2">
      <c r="A65" s="363">
        <f t="shared" si="0"/>
        <v>59</v>
      </c>
      <c r="B65" s="363">
        <f t="shared" si="1"/>
        <v>849</v>
      </c>
      <c r="C65" s="404">
        <v>17</v>
      </c>
      <c r="D65" s="710" t="s">
        <v>12</v>
      </c>
      <c r="E65" s="482" t="s">
        <v>11488</v>
      </c>
      <c r="F65" s="651"/>
    </row>
    <row r="66" spans="1:6" ht="24" x14ac:dyDescent="0.2">
      <c r="A66" s="363">
        <f t="shared" si="0"/>
        <v>60</v>
      </c>
      <c r="B66" s="363">
        <f t="shared" si="1"/>
        <v>866</v>
      </c>
      <c r="C66" s="404">
        <v>17</v>
      </c>
      <c r="D66" s="710" t="s">
        <v>12</v>
      </c>
      <c r="E66" s="482" t="s">
        <v>10030</v>
      </c>
      <c r="F66" s="651"/>
    </row>
    <row r="67" spans="1:6" ht="24" x14ac:dyDescent="0.2">
      <c r="A67" s="363">
        <f t="shared" si="0"/>
        <v>61</v>
      </c>
      <c r="B67" s="363">
        <f t="shared" si="1"/>
        <v>883</v>
      </c>
      <c r="C67" s="404">
        <v>17</v>
      </c>
      <c r="D67" s="710" t="s">
        <v>12</v>
      </c>
      <c r="E67" s="482" t="s">
        <v>10031</v>
      </c>
      <c r="F67" s="651"/>
    </row>
    <row r="68" spans="1:6" ht="24" x14ac:dyDescent="0.2">
      <c r="A68" s="363">
        <f t="shared" si="0"/>
        <v>62</v>
      </c>
      <c r="B68" s="363">
        <f t="shared" si="1"/>
        <v>900</v>
      </c>
      <c r="C68" s="404">
        <v>17</v>
      </c>
      <c r="D68" s="710" t="s">
        <v>12</v>
      </c>
      <c r="E68" s="482" t="s">
        <v>10032</v>
      </c>
      <c r="F68" s="651"/>
    </row>
    <row r="69" spans="1:6" ht="24" x14ac:dyDescent="0.2">
      <c r="A69" s="363">
        <f t="shared" si="0"/>
        <v>63</v>
      </c>
      <c r="B69" s="363">
        <f t="shared" si="1"/>
        <v>917</v>
      </c>
      <c r="C69" s="404">
        <v>17</v>
      </c>
      <c r="D69" s="710" t="s">
        <v>12</v>
      </c>
      <c r="E69" s="482" t="s">
        <v>10033</v>
      </c>
      <c r="F69" s="651"/>
    </row>
    <row r="70" spans="1:6" ht="24" x14ac:dyDescent="0.2">
      <c r="A70" s="363">
        <f t="shared" si="0"/>
        <v>64</v>
      </c>
      <c r="B70" s="363">
        <f t="shared" si="1"/>
        <v>934</v>
      </c>
      <c r="C70" s="404">
        <v>17</v>
      </c>
      <c r="D70" s="710" t="s">
        <v>12</v>
      </c>
      <c r="E70" s="482" t="s">
        <v>10034</v>
      </c>
      <c r="F70" s="651"/>
    </row>
    <row r="71" spans="1:6" ht="24" x14ac:dyDescent="0.2">
      <c r="A71" s="363">
        <f t="shared" si="0"/>
        <v>65</v>
      </c>
      <c r="B71" s="363">
        <f t="shared" si="1"/>
        <v>951</v>
      </c>
      <c r="C71" s="404">
        <v>17</v>
      </c>
      <c r="D71" s="710" t="s">
        <v>12</v>
      </c>
      <c r="E71" s="482" t="s">
        <v>10035</v>
      </c>
      <c r="F71" s="651"/>
    </row>
    <row r="72" spans="1:6" ht="24" x14ac:dyDescent="0.2">
      <c r="A72" s="363">
        <f t="shared" ref="A72:A127" si="2">+A71+1</f>
        <v>66</v>
      </c>
      <c r="B72" s="363">
        <f t="shared" si="1"/>
        <v>968</v>
      </c>
      <c r="C72" s="404">
        <v>17</v>
      </c>
      <c r="D72" s="710" t="s">
        <v>12</v>
      </c>
      <c r="E72" s="482" t="s">
        <v>10036</v>
      </c>
      <c r="F72" s="651"/>
    </row>
    <row r="73" spans="1:6" ht="24" x14ac:dyDescent="0.2">
      <c r="A73" s="363">
        <f t="shared" si="2"/>
        <v>67</v>
      </c>
      <c r="B73" s="363">
        <f t="shared" si="1"/>
        <v>985</v>
      </c>
      <c r="C73" s="404">
        <v>17</v>
      </c>
      <c r="D73" s="710" t="s">
        <v>12</v>
      </c>
      <c r="E73" s="482" t="s">
        <v>11489</v>
      </c>
      <c r="F73" s="651"/>
    </row>
    <row r="74" spans="1:6" ht="24" x14ac:dyDescent="0.2">
      <c r="A74" s="363">
        <f t="shared" si="2"/>
        <v>68</v>
      </c>
      <c r="B74" s="363">
        <f t="shared" si="1"/>
        <v>1002</v>
      </c>
      <c r="C74" s="404">
        <v>17</v>
      </c>
      <c r="D74" s="710" t="s">
        <v>12</v>
      </c>
      <c r="E74" s="482" t="s">
        <v>10037</v>
      </c>
      <c r="F74" s="651"/>
    </row>
    <row r="75" spans="1:6" ht="24" x14ac:dyDescent="0.2">
      <c r="A75" s="363">
        <f t="shared" si="2"/>
        <v>69</v>
      </c>
      <c r="B75" s="363">
        <f t="shared" si="1"/>
        <v>1019</v>
      </c>
      <c r="C75" s="404">
        <v>17</v>
      </c>
      <c r="D75" s="710" t="s">
        <v>12</v>
      </c>
      <c r="E75" s="482" t="s">
        <v>10038</v>
      </c>
      <c r="F75" s="651"/>
    </row>
    <row r="76" spans="1:6" ht="24" x14ac:dyDescent="0.2">
      <c r="A76" s="363">
        <f t="shared" si="2"/>
        <v>70</v>
      </c>
      <c r="B76" s="363">
        <f t="shared" si="1"/>
        <v>1036</v>
      </c>
      <c r="C76" s="404">
        <v>17</v>
      </c>
      <c r="D76" s="710" t="s">
        <v>12</v>
      </c>
      <c r="E76" s="482" t="s">
        <v>11490</v>
      </c>
      <c r="F76" s="651"/>
    </row>
    <row r="77" spans="1:6" ht="24" x14ac:dyDescent="0.2">
      <c r="A77" s="363">
        <f t="shared" si="2"/>
        <v>71</v>
      </c>
      <c r="B77" s="363">
        <f t="shared" si="1"/>
        <v>1053</v>
      </c>
      <c r="C77" s="404">
        <v>17</v>
      </c>
      <c r="D77" s="710" t="s">
        <v>12</v>
      </c>
      <c r="E77" s="482" t="s">
        <v>10039</v>
      </c>
      <c r="F77" s="651"/>
    </row>
    <row r="78" spans="1:6" ht="24" x14ac:dyDescent="0.2">
      <c r="A78" s="363">
        <f t="shared" si="2"/>
        <v>72</v>
      </c>
      <c r="B78" s="363">
        <f t="shared" ref="B78:B127" si="3">C77+B77</f>
        <v>1070</v>
      </c>
      <c r="C78" s="404">
        <v>17</v>
      </c>
      <c r="D78" s="710" t="s">
        <v>12</v>
      </c>
      <c r="E78" s="482" t="s">
        <v>10040</v>
      </c>
      <c r="F78" s="651"/>
    </row>
    <row r="79" spans="1:6" ht="24" x14ac:dyDescent="0.2">
      <c r="A79" s="363">
        <f t="shared" si="2"/>
        <v>73</v>
      </c>
      <c r="B79" s="363">
        <f t="shared" si="3"/>
        <v>1087</v>
      </c>
      <c r="C79" s="404">
        <v>17</v>
      </c>
      <c r="D79" s="710" t="s">
        <v>12</v>
      </c>
      <c r="E79" s="482" t="s">
        <v>10041</v>
      </c>
      <c r="F79" s="651"/>
    </row>
    <row r="80" spans="1:6" ht="24" x14ac:dyDescent="0.2">
      <c r="A80" s="363">
        <f t="shared" si="2"/>
        <v>74</v>
      </c>
      <c r="B80" s="363">
        <f t="shared" si="3"/>
        <v>1104</v>
      </c>
      <c r="C80" s="404">
        <v>17</v>
      </c>
      <c r="D80" s="710" t="s">
        <v>12</v>
      </c>
      <c r="E80" s="482" t="s">
        <v>10042</v>
      </c>
      <c r="F80" s="651"/>
    </row>
    <row r="81" spans="1:6" ht="24" x14ac:dyDescent="0.2">
      <c r="A81" s="363">
        <f t="shared" si="2"/>
        <v>75</v>
      </c>
      <c r="B81" s="363">
        <f t="shared" si="3"/>
        <v>1121</v>
      </c>
      <c r="C81" s="404">
        <v>17</v>
      </c>
      <c r="D81" s="710" t="s">
        <v>12</v>
      </c>
      <c r="E81" s="482" t="s">
        <v>10043</v>
      </c>
      <c r="F81" s="651"/>
    </row>
    <row r="82" spans="1:6" ht="24" x14ac:dyDescent="0.2">
      <c r="A82" s="363">
        <f t="shared" si="2"/>
        <v>76</v>
      </c>
      <c r="B82" s="363">
        <f t="shared" si="3"/>
        <v>1138</v>
      </c>
      <c r="C82" s="404">
        <v>17</v>
      </c>
      <c r="D82" s="710" t="s">
        <v>12</v>
      </c>
      <c r="E82" s="482" t="s">
        <v>8968</v>
      </c>
      <c r="F82" s="651"/>
    </row>
    <row r="83" spans="1:6" ht="24" x14ac:dyDescent="0.2">
      <c r="A83" s="363">
        <f t="shared" si="2"/>
        <v>77</v>
      </c>
      <c r="B83" s="363">
        <f t="shared" si="3"/>
        <v>1155</v>
      </c>
      <c r="C83" s="404">
        <v>17</v>
      </c>
      <c r="D83" s="710" t="s">
        <v>12</v>
      </c>
      <c r="E83" s="482" t="s">
        <v>8969</v>
      </c>
      <c r="F83" s="651"/>
    </row>
    <row r="84" spans="1:6" ht="24" x14ac:dyDescent="0.2">
      <c r="A84" s="363">
        <f t="shared" si="2"/>
        <v>78</v>
      </c>
      <c r="B84" s="363">
        <f t="shared" si="3"/>
        <v>1172</v>
      </c>
      <c r="C84" s="404">
        <v>17</v>
      </c>
      <c r="D84" s="710" t="s">
        <v>12</v>
      </c>
      <c r="E84" s="482" t="s">
        <v>10044</v>
      </c>
      <c r="F84" s="651"/>
    </row>
    <row r="85" spans="1:6" ht="24" x14ac:dyDescent="0.2">
      <c r="A85" s="363">
        <f t="shared" si="2"/>
        <v>79</v>
      </c>
      <c r="B85" s="363">
        <f t="shared" si="3"/>
        <v>1189</v>
      </c>
      <c r="C85" s="404">
        <v>17</v>
      </c>
      <c r="D85" s="710" t="s">
        <v>12</v>
      </c>
      <c r="E85" s="482" t="s">
        <v>8970</v>
      </c>
      <c r="F85" s="651"/>
    </row>
    <row r="86" spans="1:6" ht="24" x14ac:dyDescent="0.2">
      <c r="A86" s="363">
        <f t="shared" si="2"/>
        <v>80</v>
      </c>
      <c r="B86" s="363">
        <f t="shared" si="3"/>
        <v>1206</v>
      </c>
      <c r="C86" s="404">
        <v>17</v>
      </c>
      <c r="D86" s="710" t="s">
        <v>12</v>
      </c>
      <c r="E86" s="482" t="s">
        <v>8971</v>
      </c>
      <c r="F86" s="651"/>
    </row>
    <row r="87" spans="1:6" ht="24" x14ac:dyDescent="0.2">
      <c r="A87" s="363">
        <f t="shared" si="2"/>
        <v>81</v>
      </c>
      <c r="B87" s="363">
        <f t="shared" si="3"/>
        <v>1223</v>
      </c>
      <c r="C87" s="404">
        <v>17</v>
      </c>
      <c r="D87" s="710" t="s">
        <v>12</v>
      </c>
      <c r="E87" s="482" t="s">
        <v>8972</v>
      </c>
      <c r="F87" s="651"/>
    </row>
    <row r="88" spans="1:6" ht="24" x14ac:dyDescent="0.2">
      <c r="A88" s="363">
        <f t="shared" si="2"/>
        <v>82</v>
      </c>
      <c r="B88" s="363">
        <f t="shared" si="3"/>
        <v>1240</v>
      </c>
      <c r="C88" s="404">
        <v>17</v>
      </c>
      <c r="D88" s="710" t="s">
        <v>12</v>
      </c>
      <c r="E88" s="482" t="s">
        <v>8973</v>
      </c>
      <c r="F88" s="651"/>
    </row>
    <row r="89" spans="1:6" ht="24" x14ac:dyDescent="0.2">
      <c r="A89" s="363">
        <f t="shared" si="2"/>
        <v>83</v>
      </c>
      <c r="B89" s="363">
        <f t="shared" si="3"/>
        <v>1257</v>
      </c>
      <c r="C89" s="404">
        <v>17</v>
      </c>
      <c r="D89" s="710" t="s">
        <v>12</v>
      </c>
      <c r="E89" s="482" t="s">
        <v>10045</v>
      </c>
      <c r="F89" s="651"/>
    </row>
    <row r="90" spans="1:6" ht="24" x14ac:dyDescent="0.2">
      <c r="A90" s="363">
        <f t="shared" si="2"/>
        <v>84</v>
      </c>
      <c r="B90" s="363">
        <f t="shared" si="3"/>
        <v>1274</v>
      </c>
      <c r="C90" s="404">
        <v>17</v>
      </c>
      <c r="D90" s="710" t="s">
        <v>12</v>
      </c>
      <c r="E90" s="482" t="s">
        <v>10046</v>
      </c>
      <c r="F90" s="651"/>
    </row>
    <row r="91" spans="1:6" ht="24" x14ac:dyDescent="0.2">
      <c r="A91" s="363">
        <f t="shared" si="2"/>
        <v>85</v>
      </c>
      <c r="B91" s="363">
        <f t="shared" si="3"/>
        <v>1291</v>
      </c>
      <c r="C91" s="404">
        <v>17</v>
      </c>
      <c r="D91" s="710" t="s">
        <v>12</v>
      </c>
      <c r="E91" s="482" t="s">
        <v>10047</v>
      </c>
      <c r="F91" s="651"/>
    </row>
    <row r="92" spans="1:6" ht="24" x14ac:dyDescent="0.2">
      <c r="A92" s="363">
        <f t="shared" si="2"/>
        <v>86</v>
      </c>
      <c r="B92" s="363">
        <f t="shared" si="3"/>
        <v>1308</v>
      </c>
      <c r="C92" s="404">
        <v>17</v>
      </c>
      <c r="D92" s="710" t="s">
        <v>12</v>
      </c>
      <c r="E92" s="482" t="s">
        <v>10048</v>
      </c>
      <c r="F92" s="651"/>
    </row>
    <row r="93" spans="1:6" ht="24" x14ac:dyDescent="0.2">
      <c r="A93" s="363">
        <f t="shared" si="2"/>
        <v>87</v>
      </c>
      <c r="B93" s="363">
        <f t="shared" si="3"/>
        <v>1325</v>
      </c>
      <c r="C93" s="404">
        <v>17</v>
      </c>
      <c r="D93" s="710" t="s">
        <v>12</v>
      </c>
      <c r="E93" s="482" t="s">
        <v>10049</v>
      </c>
      <c r="F93" s="651"/>
    </row>
    <row r="94" spans="1:6" ht="24" x14ac:dyDescent="0.2">
      <c r="A94" s="363">
        <f t="shared" si="2"/>
        <v>88</v>
      </c>
      <c r="B94" s="363">
        <f t="shared" si="3"/>
        <v>1342</v>
      </c>
      <c r="C94" s="404">
        <v>17</v>
      </c>
      <c r="D94" s="710" t="s">
        <v>12</v>
      </c>
      <c r="E94" s="482" t="s">
        <v>10050</v>
      </c>
      <c r="F94" s="651"/>
    </row>
    <row r="95" spans="1:6" ht="24" x14ac:dyDescent="0.2">
      <c r="A95" s="363">
        <f t="shared" si="2"/>
        <v>89</v>
      </c>
      <c r="B95" s="363">
        <f t="shared" si="3"/>
        <v>1359</v>
      </c>
      <c r="C95" s="404">
        <v>17</v>
      </c>
      <c r="D95" s="710" t="s">
        <v>12</v>
      </c>
      <c r="E95" s="482" t="s">
        <v>10051</v>
      </c>
      <c r="F95" s="651"/>
    </row>
    <row r="96" spans="1:6" ht="24" x14ac:dyDescent="0.2">
      <c r="A96" s="363">
        <f t="shared" si="2"/>
        <v>90</v>
      </c>
      <c r="B96" s="363">
        <f t="shared" si="3"/>
        <v>1376</v>
      </c>
      <c r="C96" s="404">
        <v>17</v>
      </c>
      <c r="D96" s="710" t="s">
        <v>12</v>
      </c>
      <c r="E96" s="482" t="s">
        <v>10052</v>
      </c>
      <c r="F96" s="651"/>
    </row>
    <row r="97" spans="1:7" ht="24" x14ac:dyDescent="0.2">
      <c r="A97" s="363">
        <f t="shared" si="2"/>
        <v>91</v>
      </c>
      <c r="B97" s="363">
        <f t="shared" si="3"/>
        <v>1393</v>
      </c>
      <c r="C97" s="404">
        <v>17</v>
      </c>
      <c r="D97" s="710" t="s">
        <v>12</v>
      </c>
      <c r="E97" s="482" t="s">
        <v>11076</v>
      </c>
      <c r="F97" s="651"/>
    </row>
    <row r="98" spans="1:7" ht="24" x14ac:dyDescent="0.2">
      <c r="A98" s="363">
        <f t="shared" si="2"/>
        <v>92</v>
      </c>
      <c r="B98" s="363">
        <f t="shared" si="3"/>
        <v>1410</v>
      </c>
      <c r="C98" s="404">
        <v>17</v>
      </c>
      <c r="D98" s="710" t="s">
        <v>12</v>
      </c>
      <c r="E98" s="482" t="s">
        <v>11077</v>
      </c>
      <c r="F98" s="651"/>
    </row>
    <row r="99" spans="1:7" ht="24" x14ac:dyDescent="0.2">
      <c r="A99" s="363">
        <f t="shared" si="2"/>
        <v>93</v>
      </c>
      <c r="B99" s="363">
        <f t="shared" si="3"/>
        <v>1427</v>
      </c>
      <c r="C99" s="404">
        <v>17</v>
      </c>
      <c r="D99" s="710" t="s">
        <v>12</v>
      </c>
      <c r="E99" s="482" t="s">
        <v>11078</v>
      </c>
      <c r="F99" s="651"/>
    </row>
    <row r="100" spans="1:7" ht="24" x14ac:dyDescent="0.2">
      <c r="A100" s="363">
        <f t="shared" si="2"/>
        <v>94</v>
      </c>
      <c r="B100" s="363">
        <f t="shared" si="3"/>
        <v>1444</v>
      </c>
      <c r="C100" s="404">
        <v>17</v>
      </c>
      <c r="D100" s="710" t="s">
        <v>12</v>
      </c>
      <c r="E100" s="482" t="s">
        <v>11079</v>
      </c>
      <c r="F100" s="651"/>
    </row>
    <row r="101" spans="1:7" ht="24" x14ac:dyDescent="0.2">
      <c r="A101" s="363">
        <f t="shared" si="2"/>
        <v>95</v>
      </c>
      <c r="B101" s="363">
        <f t="shared" si="3"/>
        <v>1461</v>
      </c>
      <c r="C101" s="404">
        <v>17</v>
      </c>
      <c r="D101" s="710" t="s">
        <v>12</v>
      </c>
      <c r="E101" s="482" t="s">
        <v>11080</v>
      </c>
      <c r="F101" s="651"/>
    </row>
    <row r="102" spans="1:7" ht="24" x14ac:dyDescent="0.2">
      <c r="A102" s="363">
        <f t="shared" si="2"/>
        <v>96</v>
      </c>
      <c r="B102" s="363">
        <f t="shared" si="3"/>
        <v>1478</v>
      </c>
      <c r="C102" s="404">
        <v>17</v>
      </c>
      <c r="D102" s="710" t="s">
        <v>12</v>
      </c>
      <c r="E102" s="482" t="s">
        <v>11081</v>
      </c>
      <c r="F102" s="651"/>
    </row>
    <row r="103" spans="1:7" ht="24" x14ac:dyDescent="0.2">
      <c r="A103" s="363">
        <f t="shared" si="2"/>
        <v>97</v>
      </c>
      <c r="B103" s="363">
        <f t="shared" si="3"/>
        <v>1495</v>
      </c>
      <c r="C103" s="404">
        <v>17</v>
      </c>
      <c r="D103" s="710" t="s">
        <v>12</v>
      </c>
      <c r="E103" s="482" t="s">
        <v>11082</v>
      </c>
      <c r="F103" s="651"/>
    </row>
    <row r="104" spans="1:7" ht="24" x14ac:dyDescent="0.2">
      <c r="A104" s="363">
        <f t="shared" si="2"/>
        <v>98</v>
      </c>
      <c r="B104" s="363">
        <f t="shared" si="3"/>
        <v>1512</v>
      </c>
      <c r="C104" s="404">
        <v>17</v>
      </c>
      <c r="D104" s="710" t="s">
        <v>12</v>
      </c>
      <c r="E104" s="482" t="s">
        <v>11083</v>
      </c>
      <c r="F104" s="651"/>
    </row>
    <row r="105" spans="1:7" ht="24" x14ac:dyDescent="0.2">
      <c r="A105" s="363">
        <f t="shared" si="2"/>
        <v>99</v>
      </c>
      <c r="B105" s="363">
        <f t="shared" si="3"/>
        <v>1529</v>
      </c>
      <c r="C105" s="404">
        <v>17</v>
      </c>
      <c r="D105" s="710" t="s">
        <v>12</v>
      </c>
      <c r="E105" s="482" t="s">
        <v>15035</v>
      </c>
      <c r="F105" s="378"/>
    </row>
    <row r="106" spans="1:7" ht="24" x14ac:dyDescent="0.2">
      <c r="A106" s="363">
        <f t="shared" si="2"/>
        <v>100</v>
      </c>
      <c r="B106" s="363">
        <f t="shared" si="3"/>
        <v>1546</v>
      </c>
      <c r="C106" s="404">
        <v>17</v>
      </c>
      <c r="D106" s="710" t="s">
        <v>12</v>
      </c>
      <c r="E106" s="482" t="s">
        <v>15036</v>
      </c>
      <c r="F106" s="378"/>
    </row>
    <row r="107" spans="1:7" ht="24" x14ac:dyDescent="0.2">
      <c r="A107" s="363">
        <f t="shared" si="2"/>
        <v>101</v>
      </c>
      <c r="B107" s="363">
        <f t="shared" si="3"/>
        <v>1563</v>
      </c>
      <c r="C107" s="404">
        <v>17</v>
      </c>
      <c r="D107" s="710" t="s">
        <v>12</v>
      </c>
      <c r="E107" s="482" t="s">
        <v>15037</v>
      </c>
      <c r="F107" s="378"/>
      <c r="G107" s="277"/>
    </row>
    <row r="108" spans="1:7" ht="24" x14ac:dyDescent="0.2">
      <c r="A108" s="363">
        <f t="shared" si="2"/>
        <v>102</v>
      </c>
      <c r="B108" s="363">
        <f t="shared" si="3"/>
        <v>1580</v>
      </c>
      <c r="C108" s="404">
        <v>17</v>
      </c>
      <c r="D108" s="710" t="s">
        <v>12</v>
      </c>
      <c r="E108" s="482" t="s">
        <v>15038</v>
      </c>
      <c r="F108" s="378"/>
      <c r="G108" s="277"/>
    </row>
    <row r="109" spans="1:7" ht="24" x14ac:dyDescent="0.2">
      <c r="A109" s="363">
        <f t="shared" si="2"/>
        <v>103</v>
      </c>
      <c r="B109" s="363">
        <f t="shared" si="3"/>
        <v>1597</v>
      </c>
      <c r="C109" s="404">
        <v>17</v>
      </c>
      <c r="D109" s="710" t="s">
        <v>12</v>
      </c>
      <c r="E109" s="482" t="s">
        <v>15039</v>
      </c>
      <c r="F109" s="378"/>
      <c r="G109" s="277"/>
    </row>
    <row r="110" spans="1:7" ht="24" x14ac:dyDescent="0.2">
      <c r="A110" s="363">
        <f t="shared" si="2"/>
        <v>104</v>
      </c>
      <c r="B110" s="363">
        <f t="shared" si="3"/>
        <v>1614</v>
      </c>
      <c r="C110" s="404">
        <v>17</v>
      </c>
      <c r="D110" s="710" t="s">
        <v>12</v>
      </c>
      <c r="E110" s="482" t="s">
        <v>15040</v>
      </c>
      <c r="F110" s="378"/>
      <c r="G110" s="277"/>
    </row>
    <row r="111" spans="1:7" ht="24" x14ac:dyDescent="0.2">
      <c r="A111" s="363">
        <f t="shared" si="2"/>
        <v>105</v>
      </c>
      <c r="B111" s="363">
        <f t="shared" si="3"/>
        <v>1631</v>
      </c>
      <c r="C111" s="404">
        <v>17</v>
      </c>
      <c r="D111" s="710" t="s">
        <v>12</v>
      </c>
      <c r="E111" s="482" t="s">
        <v>15041</v>
      </c>
      <c r="F111" s="378"/>
      <c r="G111" s="277"/>
    </row>
    <row r="112" spans="1:7" ht="24" x14ac:dyDescent="0.2">
      <c r="A112" s="363">
        <f t="shared" si="2"/>
        <v>106</v>
      </c>
      <c r="B112" s="363">
        <f t="shared" si="3"/>
        <v>1648</v>
      </c>
      <c r="C112" s="404">
        <v>17</v>
      </c>
      <c r="D112" s="710" t="s">
        <v>12</v>
      </c>
      <c r="E112" s="482" t="s">
        <v>15042</v>
      </c>
      <c r="F112" s="378"/>
      <c r="G112" s="277"/>
    </row>
    <row r="113" spans="1:7" ht="24" x14ac:dyDescent="0.2">
      <c r="A113" s="363">
        <f t="shared" si="2"/>
        <v>107</v>
      </c>
      <c r="B113" s="363">
        <f t="shared" si="3"/>
        <v>1665</v>
      </c>
      <c r="C113" s="363">
        <v>17</v>
      </c>
      <c r="D113" s="360" t="s">
        <v>12</v>
      </c>
      <c r="E113" s="422" t="s">
        <v>13657</v>
      </c>
      <c r="F113" s="378"/>
      <c r="G113" s="277"/>
    </row>
    <row r="114" spans="1:7" ht="24" x14ac:dyDescent="0.2">
      <c r="A114" s="363">
        <f t="shared" si="2"/>
        <v>108</v>
      </c>
      <c r="B114" s="363">
        <f t="shared" si="3"/>
        <v>1682</v>
      </c>
      <c r="C114" s="363">
        <v>17</v>
      </c>
      <c r="D114" s="360" t="s">
        <v>12</v>
      </c>
      <c r="E114" s="422" t="s">
        <v>13658</v>
      </c>
      <c r="F114" s="378"/>
      <c r="G114" s="277"/>
    </row>
    <row r="115" spans="1:7" ht="24" x14ac:dyDescent="0.2">
      <c r="A115" s="363">
        <f t="shared" si="2"/>
        <v>109</v>
      </c>
      <c r="B115" s="363">
        <f t="shared" si="3"/>
        <v>1699</v>
      </c>
      <c r="C115" s="363">
        <v>17</v>
      </c>
      <c r="D115" s="360" t="s">
        <v>12</v>
      </c>
      <c r="E115" s="422" t="s">
        <v>13659</v>
      </c>
      <c r="F115" s="378"/>
      <c r="G115" s="277"/>
    </row>
    <row r="116" spans="1:7" ht="24" x14ac:dyDescent="0.2">
      <c r="A116" s="363">
        <f t="shared" si="2"/>
        <v>110</v>
      </c>
      <c r="B116" s="363">
        <f t="shared" si="3"/>
        <v>1716</v>
      </c>
      <c r="C116" s="363">
        <v>17</v>
      </c>
      <c r="D116" s="360" t="s">
        <v>12</v>
      </c>
      <c r="E116" s="422" t="s">
        <v>13660</v>
      </c>
      <c r="F116" s="378"/>
      <c r="G116" s="277"/>
    </row>
    <row r="117" spans="1:7" ht="24" x14ac:dyDescent="0.2">
      <c r="A117" s="363">
        <f t="shared" si="2"/>
        <v>111</v>
      </c>
      <c r="B117" s="363">
        <f t="shared" si="3"/>
        <v>1733</v>
      </c>
      <c r="C117" s="363">
        <v>17</v>
      </c>
      <c r="D117" s="360" t="s">
        <v>12</v>
      </c>
      <c r="E117" s="422" t="s">
        <v>13661</v>
      </c>
      <c r="F117" s="378"/>
      <c r="G117" s="277"/>
    </row>
    <row r="118" spans="1:7" ht="24" x14ac:dyDescent="0.2">
      <c r="A118" s="363">
        <f t="shared" si="2"/>
        <v>112</v>
      </c>
      <c r="B118" s="363">
        <f t="shared" si="3"/>
        <v>1750</v>
      </c>
      <c r="C118" s="363">
        <v>17</v>
      </c>
      <c r="D118" s="360" t="s">
        <v>12</v>
      </c>
      <c r="E118" s="422" t="s">
        <v>13662</v>
      </c>
      <c r="F118" s="378"/>
      <c r="G118" s="277"/>
    </row>
    <row r="119" spans="1:7" ht="24" x14ac:dyDescent="0.2">
      <c r="A119" s="363">
        <f t="shared" si="2"/>
        <v>113</v>
      </c>
      <c r="B119" s="363">
        <f t="shared" si="3"/>
        <v>1767</v>
      </c>
      <c r="C119" s="363">
        <v>17</v>
      </c>
      <c r="D119" s="360" t="s">
        <v>12</v>
      </c>
      <c r="E119" s="422" t="s">
        <v>13663</v>
      </c>
      <c r="F119" s="378"/>
      <c r="G119" s="277"/>
    </row>
    <row r="120" spans="1:7" ht="24" x14ac:dyDescent="0.2">
      <c r="A120" s="363">
        <f t="shared" si="2"/>
        <v>114</v>
      </c>
      <c r="B120" s="363">
        <f t="shared" si="3"/>
        <v>1784</v>
      </c>
      <c r="C120" s="363">
        <v>17</v>
      </c>
      <c r="D120" s="360" t="s">
        <v>12</v>
      </c>
      <c r="E120" s="422" t="s">
        <v>13664</v>
      </c>
      <c r="F120" s="378"/>
      <c r="G120" s="277"/>
    </row>
    <row r="121" spans="1:7" x14ac:dyDescent="0.2">
      <c r="A121" s="363">
        <f t="shared" si="2"/>
        <v>115</v>
      </c>
      <c r="B121" s="363">
        <f t="shared" si="3"/>
        <v>1801</v>
      </c>
      <c r="C121" s="404">
        <v>17</v>
      </c>
      <c r="D121" s="710" t="s">
        <v>12</v>
      </c>
      <c r="E121" s="494" t="s">
        <v>10053</v>
      </c>
      <c r="F121" s="651"/>
      <c r="G121" s="277"/>
    </row>
    <row r="122" spans="1:7" x14ac:dyDescent="0.2">
      <c r="A122" s="363">
        <f t="shared" si="2"/>
        <v>116</v>
      </c>
      <c r="B122" s="363">
        <f t="shared" si="3"/>
        <v>1818</v>
      </c>
      <c r="C122" s="404">
        <v>17</v>
      </c>
      <c r="D122" s="710" t="s">
        <v>12</v>
      </c>
      <c r="E122" s="494" t="s">
        <v>10054</v>
      </c>
      <c r="F122" s="651"/>
      <c r="G122" s="277"/>
    </row>
    <row r="123" spans="1:7" x14ac:dyDescent="0.2">
      <c r="A123" s="363">
        <f t="shared" si="2"/>
        <v>117</v>
      </c>
      <c r="B123" s="363">
        <f t="shared" si="3"/>
        <v>1835</v>
      </c>
      <c r="C123" s="404">
        <v>17</v>
      </c>
      <c r="D123" s="710" t="s">
        <v>12</v>
      </c>
      <c r="E123" s="494" t="s">
        <v>10055</v>
      </c>
      <c r="F123" s="651"/>
      <c r="G123" s="277"/>
    </row>
    <row r="124" spans="1:7" x14ac:dyDescent="0.2">
      <c r="A124" s="363">
        <f t="shared" si="2"/>
        <v>118</v>
      </c>
      <c r="B124" s="363">
        <f t="shared" si="3"/>
        <v>1852</v>
      </c>
      <c r="C124" s="404">
        <v>17</v>
      </c>
      <c r="D124" s="710" t="s">
        <v>12</v>
      </c>
      <c r="E124" s="494" t="s">
        <v>10056</v>
      </c>
      <c r="F124" s="651"/>
      <c r="G124" s="277"/>
    </row>
    <row r="125" spans="1:7" ht="24" x14ac:dyDescent="0.2">
      <c r="A125" s="363">
        <f t="shared" si="2"/>
        <v>119</v>
      </c>
      <c r="B125" s="363">
        <f t="shared" si="3"/>
        <v>1869</v>
      </c>
      <c r="C125" s="404">
        <v>17</v>
      </c>
      <c r="D125" s="710" t="s">
        <v>12</v>
      </c>
      <c r="E125" s="495" t="s">
        <v>8974</v>
      </c>
      <c r="F125" s="651"/>
      <c r="G125" s="277"/>
    </row>
    <row r="126" spans="1:7" x14ac:dyDescent="0.2">
      <c r="A126" s="363">
        <f t="shared" si="2"/>
        <v>120</v>
      </c>
      <c r="B126" s="363">
        <f t="shared" si="3"/>
        <v>1886</v>
      </c>
      <c r="C126" s="439">
        <v>150</v>
      </c>
      <c r="D126" s="524" t="s">
        <v>9</v>
      </c>
      <c r="E126" s="24" t="s">
        <v>50</v>
      </c>
      <c r="F126" s="292" t="s">
        <v>25</v>
      </c>
      <c r="G126" s="277"/>
    </row>
    <row r="127" spans="1:7" ht="12.75" thickBot="1" x14ac:dyDescent="0.25">
      <c r="A127" s="363">
        <f t="shared" si="2"/>
        <v>121</v>
      </c>
      <c r="B127" s="363">
        <f t="shared" si="3"/>
        <v>2036</v>
      </c>
      <c r="C127" s="463">
        <v>12</v>
      </c>
      <c r="D127" s="491" t="s">
        <v>9</v>
      </c>
      <c r="E127" s="496" t="s">
        <v>214</v>
      </c>
      <c r="F127" s="292" t="s">
        <v>8975</v>
      </c>
      <c r="G127" s="277"/>
    </row>
    <row r="128" spans="1:7" ht="12.75" thickTop="1" x14ac:dyDescent="0.2">
      <c r="A128" s="119" t="s">
        <v>54</v>
      </c>
      <c r="C128" s="370">
        <f>C127+B127-1</f>
        <v>2047</v>
      </c>
      <c r="G128" s="277"/>
    </row>
    <row r="129" spans="1:7" x14ac:dyDescent="0.2">
      <c r="A129" s="158"/>
      <c r="B129" s="158"/>
      <c r="C129" s="158"/>
      <c r="D129" s="159"/>
      <c r="E129" s="279"/>
      <c r="F129" s="58"/>
      <c r="G129" s="277"/>
    </row>
    <row r="130" spans="1:7" x14ac:dyDescent="0.2">
      <c r="A130" s="158"/>
      <c r="B130" s="158"/>
      <c r="C130" s="158"/>
      <c r="D130" s="159"/>
      <c r="E130" s="279"/>
      <c r="F130" s="58"/>
      <c r="G130" s="277"/>
    </row>
    <row r="131" spans="1:7" x14ac:dyDescent="0.2">
      <c r="A131" s="804" t="s">
        <v>15167</v>
      </c>
      <c r="B131" s="804"/>
      <c r="C131" s="804"/>
      <c r="D131" s="805"/>
      <c r="E131" s="279"/>
      <c r="F131" s="58"/>
      <c r="G131" s="277"/>
    </row>
    <row r="132" spans="1:7" x14ac:dyDescent="0.2">
      <c r="A132" s="158"/>
      <c r="B132" s="158"/>
      <c r="C132" s="158"/>
      <c r="D132" s="159"/>
      <c r="E132" s="279"/>
      <c r="F132" s="58"/>
      <c r="G132" s="277"/>
    </row>
    <row r="133" spans="1:7" x14ac:dyDescent="0.2">
      <c r="A133" s="158"/>
      <c r="B133" s="158"/>
      <c r="C133" s="158"/>
      <c r="D133" s="159"/>
      <c r="E133" s="279"/>
      <c r="F133" s="58"/>
      <c r="G133" s="277"/>
    </row>
    <row r="134" spans="1:7" x14ac:dyDescent="0.2">
      <c r="A134" s="158"/>
      <c r="B134" s="158"/>
      <c r="C134" s="158"/>
      <c r="D134" s="159"/>
      <c r="E134" s="279"/>
      <c r="F134" s="58"/>
      <c r="G134" s="277"/>
    </row>
    <row r="135" spans="1:7" x14ac:dyDescent="0.2">
      <c r="A135" s="158"/>
      <c r="B135" s="158"/>
      <c r="C135" s="158"/>
      <c r="D135" s="159"/>
      <c r="E135" s="279"/>
      <c r="F135" s="58"/>
      <c r="G135" s="277"/>
    </row>
    <row r="136" spans="1:7" x14ac:dyDescent="0.2">
      <c r="A136" s="158"/>
      <c r="B136" s="158"/>
      <c r="C136" s="158"/>
      <c r="D136" s="159"/>
      <c r="E136" s="279"/>
      <c r="F136" s="58"/>
      <c r="G136" s="277"/>
    </row>
    <row r="137" spans="1:7" x14ac:dyDescent="0.2">
      <c r="A137" s="158"/>
      <c r="B137" s="158"/>
      <c r="C137" s="158"/>
      <c r="D137" s="159"/>
      <c r="E137" s="279"/>
      <c r="F137" s="58"/>
      <c r="G137" s="277"/>
    </row>
    <row r="138" spans="1:7" x14ac:dyDescent="0.2">
      <c r="A138" s="158"/>
      <c r="B138" s="158"/>
      <c r="C138" s="158"/>
      <c r="D138" s="159"/>
      <c r="E138" s="279"/>
      <c r="F138" s="58"/>
      <c r="G138" s="277"/>
    </row>
    <row r="139" spans="1:7" x14ac:dyDescent="0.2">
      <c r="A139" s="158"/>
      <c r="B139" s="158"/>
      <c r="C139" s="158"/>
      <c r="D139" s="159"/>
      <c r="E139" s="279"/>
      <c r="F139" s="58"/>
      <c r="G139" s="277"/>
    </row>
    <row r="140" spans="1:7" x14ac:dyDescent="0.2">
      <c r="A140" s="158"/>
      <c r="B140" s="158"/>
      <c r="C140" s="158"/>
      <c r="D140" s="159"/>
      <c r="E140" s="279"/>
      <c r="F140" s="58"/>
      <c r="G140" s="277"/>
    </row>
    <row r="141" spans="1:7" x14ac:dyDescent="0.2">
      <c r="A141" s="158"/>
      <c r="B141" s="158"/>
      <c r="C141" s="158"/>
      <c r="D141" s="159"/>
      <c r="E141" s="279"/>
      <c r="F141" s="58"/>
      <c r="G141" s="277"/>
    </row>
    <row r="142" spans="1:7" x14ac:dyDescent="0.2">
      <c r="A142" s="158"/>
      <c r="B142" s="158"/>
      <c r="C142" s="158"/>
      <c r="D142" s="159"/>
      <c r="E142" s="279"/>
      <c r="F142" s="58"/>
      <c r="G142" s="277"/>
    </row>
    <row r="143" spans="1:7" x14ac:dyDescent="0.2">
      <c r="A143" s="158"/>
      <c r="B143" s="158"/>
      <c r="C143" s="158"/>
      <c r="D143" s="159"/>
      <c r="E143" s="279"/>
      <c r="F143" s="58"/>
      <c r="G143" s="277"/>
    </row>
    <row r="144" spans="1:7" x14ac:dyDescent="0.2">
      <c r="A144" s="158"/>
      <c r="B144" s="158"/>
      <c r="C144" s="158"/>
      <c r="D144" s="159"/>
      <c r="E144" s="279"/>
      <c r="F144" s="58"/>
      <c r="G144" s="277"/>
    </row>
    <row r="145" spans="1:7" x14ac:dyDescent="0.2">
      <c r="A145" s="158"/>
      <c r="B145" s="158"/>
      <c r="C145" s="158"/>
      <c r="D145" s="159"/>
      <c r="E145" s="279"/>
      <c r="F145" s="58"/>
      <c r="G145" s="277"/>
    </row>
    <row r="146" spans="1:7" x14ac:dyDescent="0.2">
      <c r="A146" s="158"/>
      <c r="B146" s="158"/>
      <c r="C146" s="158"/>
      <c r="D146" s="159"/>
      <c r="E146" s="279"/>
      <c r="F146" s="58"/>
      <c r="G146" s="277"/>
    </row>
    <row r="147" spans="1:7" x14ac:dyDescent="0.2">
      <c r="A147" s="158"/>
      <c r="B147" s="158"/>
      <c r="C147" s="158"/>
      <c r="D147" s="159"/>
      <c r="E147" s="279"/>
      <c r="F147" s="58"/>
      <c r="G147" s="277"/>
    </row>
    <row r="148" spans="1:7" x14ac:dyDescent="0.2">
      <c r="A148" s="158"/>
      <c r="B148" s="158"/>
      <c r="C148" s="158"/>
      <c r="D148" s="159"/>
      <c r="E148" s="279"/>
      <c r="F148" s="58"/>
      <c r="G148" s="277"/>
    </row>
    <row r="149" spans="1:7" x14ac:dyDescent="0.2">
      <c r="A149" s="158"/>
      <c r="B149" s="158"/>
      <c r="C149" s="158"/>
      <c r="D149" s="159"/>
      <c r="E149" s="279"/>
      <c r="F149" s="58"/>
      <c r="G149" s="277"/>
    </row>
    <row r="150" spans="1:7" x14ac:dyDescent="0.2">
      <c r="A150" s="158"/>
      <c r="B150" s="158"/>
      <c r="C150" s="158"/>
      <c r="D150" s="159"/>
      <c r="E150" s="279"/>
      <c r="F150" s="58"/>
      <c r="G150" s="277"/>
    </row>
    <row r="151" spans="1:7" x14ac:dyDescent="0.2">
      <c r="A151" s="158"/>
      <c r="B151" s="158"/>
      <c r="C151" s="158"/>
      <c r="D151" s="159"/>
      <c r="E151" s="279"/>
      <c r="F151" s="58"/>
      <c r="G151" s="277"/>
    </row>
    <row r="152" spans="1:7" x14ac:dyDescent="0.2">
      <c r="A152" s="158"/>
      <c r="B152" s="158"/>
      <c r="C152" s="158"/>
      <c r="D152" s="159"/>
      <c r="E152" s="279"/>
      <c r="F152" s="58"/>
      <c r="G152" s="277"/>
    </row>
    <row r="153" spans="1:7" x14ac:dyDescent="0.2">
      <c r="A153" s="158"/>
      <c r="B153" s="158"/>
      <c r="C153" s="158"/>
      <c r="D153" s="159"/>
      <c r="E153" s="279"/>
      <c r="F153" s="58"/>
      <c r="G153" s="277"/>
    </row>
    <row r="154" spans="1:7" x14ac:dyDescent="0.2">
      <c r="A154" s="158"/>
      <c r="B154" s="158"/>
      <c r="C154" s="158"/>
      <c r="D154" s="159"/>
      <c r="E154" s="279"/>
      <c r="F154" s="58"/>
      <c r="G154" s="277"/>
    </row>
    <row r="155" spans="1:7" x14ac:dyDescent="0.2">
      <c r="A155" s="158"/>
      <c r="B155" s="158"/>
      <c r="C155" s="158"/>
      <c r="D155" s="159"/>
      <c r="E155" s="279"/>
      <c r="F155" s="58"/>
      <c r="G155" s="277"/>
    </row>
    <row r="156" spans="1:7" x14ac:dyDescent="0.2">
      <c r="A156" s="158"/>
      <c r="B156" s="158"/>
      <c r="C156" s="158"/>
      <c r="D156" s="159"/>
      <c r="E156" s="279"/>
      <c r="F156" s="58"/>
      <c r="G156" s="277"/>
    </row>
    <row r="157" spans="1:7" x14ac:dyDescent="0.2">
      <c r="A157" s="158"/>
      <c r="B157" s="158"/>
      <c r="C157" s="158"/>
      <c r="D157" s="159"/>
      <c r="E157" s="279"/>
      <c r="F157" s="58"/>
      <c r="G157" s="277"/>
    </row>
    <row r="158" spans="1:7" x14ac:dyDescent="0.2">
      <c r="A158" s="158"/>
      <c r="B158" s="158"/>
      <c r="C158" s="158"/>
      <c r="D158" s="159"/>
      <c r="E158" s="279"/>
      <c r="F158" s="58"/>
      <c r="G158" s="277"/>
    </row>
    <row r="159" spans="1:7" x14ac:dyDescent="0.2">
      <c r="A159" s="158"/>
      <c r="B159" s="158"/>
      <c r="C159" s="158"/>
      <c r="D159" s="159"/>
      <c r="E159" s="279"/>
      <c r="F159" s="58"/>
      <c r="G159" s="277"/>
    </row>
    <row r="160" spans="1:7" x14ac:dyDescent="0.2">
      <c r="A160" s="158"/>
      <c r="B160" s="158"/>
      <c r="C160" s="158"/>
      <c r="D160" s="159"/>
      <c r="E160" s="279"/>
      <c r="F160" s="58"/>
      <c r="G160" s="277"/>
    </row>
    <row r="161" spans="1:7" x14ac:dyDescent="0.2">
      <c r="A161" s="158"/>
      <c r="B161" s="158"/>
      <c r="C161" s="158"/>
      <c r="D161" s="159"/>
      <c r="E161" s="279"/>
      <c r="F161" s="58"/>
      <c r="G161" s="277"/>
    </row>
    <row r="162" spans="1:7" x14ac:dyDescent="0.2">
      <c r="A162" s="158"/>
      <c r="B162" s="158"/>
      <c r="C162" s="158"/>
      <c r="D162" s="159"/>
      <c r="E162" s="279"/>
      <c r="F162" s="58"/>
      <c r="G162" s="277"/>
    </row>
    <row r="163" spans="1:7" x14ac:dyDescent="0.2">
      <c r="A163" s="158"/>
      <c r="B163" s="158"/>
      <c r="C163" s="158"/>
      <c r="D163" s="159"/>
      <c r="E163" s="279"/>
      <c r="F163" s="58"/>
      <c r="G163" s="277"/>
    </row>
    <row r="164" spans="1:7" x14ac:dyDescent="0.2">
      <c r="A164" s="158"/>
      <c r="B164" s="158"/>
      <c r="C164" s="158"/>
      <c r="D164" s="159"/>
      <c r="E164" s="279"/>
      <c r="F164" s="58"/>
      <c r="G164" s="277"/>
    </row>
    <row r="165" spans="1:7" x14ac:dyDescent="0.2">
      <c r="A165" s="158"/>
      <c r="B165" s="158"/>
      <c r="C165" s="158"/>
      <c r="D165" s="159"/>
      <c r="E165" s="279"/>
      <c r="F165" s="58"/>
      <c r="G165" s="277"/>
    </row>
    <row r="166" spans="1:7" x14ac:dyDescent="0.2">
      <c r="A166" s="158"/>
      <c r="B166" s="158"/>
      <c r="C166" s="158"/>
      <c r="D166" s="159"/>
      <c r="E166" s="279"/>
      <c r="F166" s="58"/>
      <c r="G166" s="277"/>
    </row>
    <row r="167" spans="1:7" x14ac:dyDescent="0.2">
      <c r="A167" s="158"/>
      <c r="B167" s="158"/>
      <c r="C167" s="158"/>
      <c r="D167" s="159"/>
      <c r="E167" s="279"/>
      <c r="F167" s="58"/>
      <c r="G167" s="277"/>
    </row>
    <row r="168" spans="1:7" x14ac:dyDescent="0.2">
      <c r="A168" s="158"/>
      <c r="B168" s="158"/>
      <c r="C168" s="158"/>
      <c r="D168" s="159"/>
      <c r="E168" s="279"/>
      <c r="F168" s="58"/>
      <c r="G168" s="277"/>
    </row>
    <row r="169" spans="1:7" x14ac:dyDescent="0.2">
      <c r="A169" s="158"/>
      <c r="B169" s="158"/>
      <c r="C169" s="158"/>
      <c r="D169" s="159"/>
      <c r="E169" s="279"/>
      <c r="F169" s="58"/>
      <c r="G169" s="277"/>
    </row>
    <row r="170" spans="1:7" x14ac:dyDescent="0.2">
      <c r="A170" s="158"/>
      <c r="B170" s="158"/>
      <c r="C170" s="158"/>
      <c r="D170" s="159"/>
      <c r="E170" s="279"/>
      <c r="F170" s="58"/>
      <c r="G170" s="277"/>
    </row>
    <row r="171" spans="1:7" x14ac:dyDescent="0.2">
      <c r="A171" s="158"/>
      <c r="B171" s="158"/>
      <c r="C171" s="158"/>
      <c r="D171" s="159"/>
      <c r="E171" s="279"/>
      <c r="F171" s="58"/>
      <c r="G171" s="277"/>
    </row>
    <row r="172" spans="1:7" x14ac:dyDescent="0.2">
      <c r="A172" s="158"/>
      <c r="B172" s="158"/>
      <c r="C172" s="158"/>
      <c r="D172" s="159"/>
      <c r="E172" s="276"/>
      <c r="F172" s="58"/>
      <c r="G172" s="277"/>
    </row>
    <row r="173" spans="1:7" x14ac:dyDescent="0.2">
      <c r="A173" s="158"/>
      <c r="B173" s="158"/>
      <c r="C173" s="158"/>
      <c r="D173" s="159"/>
      <c r="E173" s="276"/>
      <c r="F173" s="58"/>
      <c r="G173" s="277"/>
    </row>
    <row r="174" spans="1:7" x14ac:dyDescent="0.2">
      <c r="A174" s="158"/>
      <c r="B174" s="158"/>
      <c r="C174" s="158"/>
      <c r="D174" s="159"/>
      <c r="E174" s="276"/>
      <c r="F174" s="58"/>
      <c r="G174" s="277"/>
    </row>
    <row r="175" spans="1:7" x14ac:dyDescent="0.2">
      <c r="A175" s="158"/>
      <c r="B175" s="158"/>
      <c r="C175" s="158"/>
      <c r="D175" s="159"/>
      <c r="E175" s="276"/>
      <c r="F175" s="58"/>
      <c r="G175" s="277"/>
    </row>
    <row r="176" spans="1:7" x14ac:dyDescent="0.2">
      <c r="A176" s="158"/>
      <c r="B176" s="158"/>
      <c r="C176" s="158"/>
      <c r="D176" s="159"/>
      <c r="E176" s="276"/>
      <c r="F176" s="58"/>
      <c r="G176" s="277"/>
    </row>
    <row r="177" spans="1:7" x14ac:dyDescent="0.2">
      <c r="A177" s="158"/>
      <c r="B177" s="158"/>
      <c r="C177" s="158"/>
      <c r="D177" s="159"/>
      <c r="E177" s="276"/>
      <c r="F177" s="58"/>
      <c r="G177" s="277"/>
    </row>
    <row r="178" spans="1:7" x14ac:dyDescent="0.2">
      <c r="A178" s="158"/>
      <c r="B178" s="158"/>
      <c r="C178" s="158"/>
      <c r="D178" s="159"/>
      <c r="E178" s="276"/>
      <c r="F178" s="58"/>
      <c r="G178" s="277"/>
    </row>
    <row r="179" spans="1:7" x14ac:dyDescent="0.2">
      <c r="A179" s="158"/>
      <c r="B179" s="158"/>
      <c r="C179" s="158"/>
      <c r="D179" s="159"/>
      <c r="E179" s="276"/>
      <c r="F179" s="58"/>
      <c r="G179" s="277"/>
    </row>
    <row r="180" spans="1:7" x14ac:dyDescent="0.2">
      <c r="A180" s="158"/>
      <c r="B180" s="158"/>
      <c r="C180" s="158"/>
      <c r="D180" s="159"/>
      <c r="E180" s="276"/>
      <c r="F180" s="58"/>
      <c r="G180" s="277"/>
    </row>
    <row r="181" spans="1:7" x14ac:dyDescent="0.2">
      <c r="A181" s="158"/>
      <c r="B181" s="158"/>
      <c r="C181" s="158"/>
      <c r="D181" s="159"/>
      <c r="E181" s="276"/>
      <c r="F181" s="58"/>
      <c r="G181" s="277"/>
    </row>
    <row r="182" spans="1:7" x14ac:dyDescent="0.2">
      <c r="A182" s="158"/>
      <c r="B182" s="158"/>
      <c r="C182" s="158"/>
      <c r="D182" s="159"/>
      <c r="E182" s="276"/>
      <c r="F182" s="58"/>
      <c r="G182" s="277"/>
    </row>
    <row r="183" spans="1:7" x14ac:dyDescent="0.2">
      <c r="A183" s="158"/>
      <c r="B183" s="158"/>
      <c r="C183" s="158"/>
      <c r="D183" s="159"/>
      <c r="E183" s="276"/>
      <c r="F183" s="58"/>
      <c r="G183" s="277"/>
    </row>
    <row r="184" spans="1:7" x14ac:dyDescent="0.2">
      <c r="A184" s="158"/>
      <c r="B184" s="158"/>
      <c r="C184" s="158"/>
      <c r="D184" s="159"/>
      <c r="E184" s="276"/>
      <c r="F184" s="58"/>
      <c r="G184" s="277"/>
    </row>
    <row r="185" spans="1:7" x14ac:dyDescent="0.2">
      <c r="A185" s="158"/>
      <c r="B185" s="158"/>
      <c r="C185" s="158"/>
      <c r="D185" s="159"/>
      <c r="E185" s="276"/>
      <c r="F185" s="58"/>
      <c r="G185" s="277"/>
    </row>
    <row r="186" spans="1:7" x14ac:dyDescent="0.2">
      <c r="A186" s="158"/>
      <c r="B186" s="158"/>
      <c r="C186" s="158"/>
      <c r="D186" s="159"/>
      <c r="E186" s="276"/>
      <c r="F186" s="58"/>
      <c r="G186" s="277"/>
    </row>
    <row r="187" spans="1:7" x14ac:dyDescent="0.2">
      <c r="A187" s="158"/>
      <c r="B187" s="158"/>
      <c r="C187" s="158"/>
      <c r="D187" s="159"/>
      <c r="E187" s="276"/>
      <c r="F187" s="58"/>
      <c r="G187" s="277"/>
    </row>
    <row r="188" spans="1:7" x14ac:dyDescent="0.2">
      <c r="A188" s="158"/>
      <c r="B188" s="158"/>
      <c r="C188" s="158"/>
      <c r="D188" s="159"/>
      <c r="E188" s="276"/>
      <c r="F188" s="58"/>
      <c r="G188" s="277"/>
    </row>
    <row r="189" spans="1:7" x14ac:dyDescent="0.2">
      <c r="A189" s="158"/>
      <c r="B189" s="158"/>
      <c r="C189" s="158"/>
      <c r="D189" s="159"/>
      <c r="E189" s="276"/>
      <c r="F189" s="58"/>
      <c r="G189" s="277"/>
    </row>
    <row r="190" spans="1:7" x14ac:dyDescent="0.2">
      <c r="A190" s="158"/>
      <c r="B190" s="158"/>
      <c r="C190" s="158"/>
      <c r="D190" s="159"/>
      <c r="E190" s="276"/>
      <c r="F190" s="58"/>
      <c r="G190" s="277"/>
    </row>
    <row r="191" spans="1:7" x14ac:dyDescent="0.2">
      <c r="A191" s="158"/>
      <c r="B191" s="158"/>
      <c r="C191" s="158"/>
      <c r="D191" s="159"/>
      <c r="E191" s="276"/>
      <c r="F191" s="58"/>
      <c r="G191" s="277"/>
    </row>
    <row r="192" spans="1:7" x14ac:dyDescent="0.2">
      <c r="A192" s="158"/>
      <c r="B192" s="158"/>
      <c r="C192" s="158"/>
      <c r="D192" s="159"/>
      <c r="E192" s="276"/>
      <c r="F192" s="58"/>
      <c r="G192" s="277"/>
    </row>
    <row r="193" spans="1:7" x14ac:dyDescent="0.2">
      <c r="A193" s="158"/>
      <c r="B193" s="158"/>
      <c r="C193" s="158"/>
      <c r="D193" s="159"/>
      <c r="E193" s="276"/>
      <c r="F193" s="58"/>
      <c r="G193" s="277"/>
    </row>
    <row r="194" spans="1:7" x14ac:dyDescent="0.2">
      <c r="A194" s="158"/>
      <c r="B194" s="158"/>
      <c r="C194" s="158"/>
      <c r="D194" s="159"/>
      <c r="E194" s="276"/>
      <c r="F194" s="58"/>
      <c r="G194" s="277"/>
    </row>
    <row r="195" spans="1:7" x14ac:dyDescent="0.2">
      <c r="A195" s="158"/>
      <c r="B195" s="158"/>
      <c r="C195" s="158"/>
      <c r="D195" s="159"/>
      <c r="E195" s="276"/>
      <c r="F195" s="58"/>
      <c r="G195" s="277"/>
    </row>
    <row r="196" spans="1:7" x14ac:dyDescent="0.2">
      <c r="A196" s="158"/>
      <c r="B196" s="158"/>
      <c r="C196" s="158"/>
      <c r="D196" s="159"/>
      <c r="E196" s="276"/>
      <c r="F196" s="58"/>
      <c r="G196" s="277"/>
    </row>
    <row r="197" spans="1:7" x14ac:dyDescent="0.2">
      <c r="A197" s="158"/>
      <c r="B197" s="158"/>
      <c r="C197" s="158"/>
      <c r="D197" s="159"/>
      <c r="E197" s="276"/>
      <c r="F197" s="58"/>
      <c r="G197" s="277"/>
    </row>
    <row r="198" spans="1:7" x14ac:dyDescent="0.2">
      <c r="A198" s="158"/>
      <c r="B198" s="158"/>
      <c r="C198" s="158"/>
      <c r="D198" s="159"/>
      <c r="E198" s="276"/>
      <c r="F198" s="58"/>
      <c r="G198" s="277"/>
    </row>
    <row r="199" spans="1:7" x14ac:dyDescent="0.2">
      <c r="A199" s="158"/>
      <c r="B199" s="158"/>
      <c r="C199" s="158"/>
      <c r="D199" s="159"/>
      <c r="E199" s="276"/>
      <c r="F199" s="58"/>
      <c r="G199" s="277"/>
    </row>
    <row r="200" spans="1:7" x14ac:dyDescent="0.2">
      <c r="A200" s="158"/>
      <c r="B200" s="158"/>
      <c r="C200" s="158"/>
      <c r="D200" s="159"/>
      <c r="E200" s="276"/>
      <c r="F200" s="58"/>
      <c r="G200" s="277"/>
    </row>
    <row r="201" spans="1:7" x14ac:dyDescent="0.2">
      <c r="A201" s="158"/>
      <c r="B201" s="158"/>
      <c r="C201" s="158"/>
      <c r="D201" s="159"/>
      <c r="E201" s="276"/>
      <c r="F201" s="58"/>
      <c r="G201" s="277"/>
    </row>
    <row r="202" spans="1:7" x14ac:dyDescent="0.2">
      <c r="A202" s="158"/>
      <c r="B202" s="158"/>
      <c r="C202" s="158"/>
      <c r="D202" s="159"/>
      <c r="E202" s="276"/>
      <c r="F202" s="58"/>
      <c r="G202" s="277"/>
    </row>
    <row r="203" spans="1:7" x14ac:dyDescent="0.2">
      <c r="A203" s="158"/>
      <c r="B203" s="158"/>
      <c r="C203" s="158"/>
      <c r="D203" s="159"/>
      <c r="E203" s="276"/>
      <c r="F203" s="58"/>
      <c r="G203" s="277"/>
    </row>
    <row r="204" spans="1:7" x14ac:dyDescent="0.2">
      <c r="A204" s="158"/>
      <c r="B204" s="158"/>
      <c r="C204" s="158"/>
      <c r="D204" s="159"/>
      <c r="E204" s="279"/>
      <c r="F204" s="58"/>
      <c r="G204" s="277"/>
    </row>
    <row r="205" spans="1:7" x14ac:dyDescent="0.2">
      <c r="A205" s="158"/>
      <c r="B205" s="158"/>
      <c r="C205" s="158"/>
      <c r="D205" s="159"/>
      <c r="E205" s="279"/>
      <c r="F205" s="58"/>
      <c r="G205" s="277"/>
    </row>
    <row r="206" spans="1:7" x14ac:dyDescent="0.2">
      <c r="A206" s="158"/>
      <c r="B206" s="158"/>
      <c r="C206" s="158"/>
      <c r="D206" s="159"/>
      <c r="E206" s="279"/>
      <c r="F206" s="58"/>
      <c r="G206" s="277"/>
    </row>
    <row r="207" spans="1:7" x14ac:dyDescent="0.2">
      <c r="A207" s="158"/>
      <c r="B207" s="158"/>
      <c r="C207" s="158"/>
      <c r="D207" s="159"/>
      <c r="E207" s="279"/>
      <c r="F207" s="58"/>
      <c r="G207" s="277"/>
    </row>
    <row r="208" spans="1:7" x14ac:dyDescent="0.2">
      <c r="A208" s="158"/>
      <c r="B208" s="158"/>
      <c r="C208" s="274"/>
      <c r="D208" s="275"/>
      <c r="E208" s="279"/>
      <c r="F208" s="58"/>
      <c r="G208" s="277"/>
    </row>
    <row r="209" spans="1:7" x14ac:dyDescent="0.2">
      <c r="A209" s="158"/>
      <c r="B209" s="158"/>
      <c r="C209" s="158"/>
      <c r="D209" s="159"/>
      <c r="E209" s="279"/>
      <c r="F209" s="58"/>
      <c r="G209" s="277"/>
    </row>
    <row r="210" spans="1:7" x14ac:dyDescent="0.2">
      <c r="A210" s="158"/>
      <c r="B210" s="158"/>
      <c r="C210" s="158"/>
      <c r="D210" s="159"/>
      <c r="E210" s="279"/>
      <c r="F210" s="58"/>
      <c r="G210" s="277"/>
    </row>
    <row r="211" spans="1:7" x14ac:dyDescent="0.2">
      <c r="A211" s="158"/>
      <c r="B211" s="158"/>
      <c r="C211" s="158"/>
      <c r="D211" s="159"/>
      <c r="E211" s="279"/>
      <c r="F211" s="58"/>
      <c r="G211" s="277"/>
    </row>
    <row r="212" spans="1:7" x14ac:dyDescent="0.2">
      <c r="A212" s="158"/>
      <c r="B212" s="158"/>
      <c r="C212" s="158"/>
      <c r="D212" s="159"/>
      <c r="E212" s="279"/>
      <c r="F212" s="58"/>
      <c r="G212" s="277"/>
    </row>
    <row r="213" spans="1:7" x14ac:dyDescent="0.2">
      <c r="A213" s="158"/>
      <c r="B213" s="158"/>
      <c r="C213" s="158"/>
      <c r="D213" s="159"/>
      <c r="E213" s="279"/>
      <c r="F213" s="58"/>
      <c r="G213" s="277"/>
    </row>
    <row r="214" spans="1:7" x14ac:dyDescent="0.2">
      <c r="A214" s="158"/>
      <c r="B214" s="158"/>
      <c r="C214" s="158"/>
      <c r="D214" s="159"/>
      <c r="E214" s="279"/>
      <c r="F214" s="58"/>
      <c r="G214" s="277"/>
    </row>
    <row r="215" spans="1:7" x14ac:dyDescent="0.2">
      <c r="A215" s="158"/>
      <c r="B215" s="158"/>
      <c r="C215" s="158"/>
      <c r="D215" s="159"/>
      <c r="E215" s="279"/>
      <c r="F215" s="58"/>
      <c r="G215" s="277"/>
    </row>
    <row r="216" spans="1:7" x14ac:dyDescent="0.2">
      <c r="A216" s="158"/>
      <c r="B216" s="158"/>
      <c r="C216" s="158"/>
      <c r="D216" s="159"/>
      <c r="E216" s="279"/>
      <c r="F216" s="58"/>
      <c r="G216" s="277"/>
    </row>
    <row r="217" spans="1:7" x14ac:dyDescent="0.2">
      <c r="A217" s="158"/>
      <c r="B217" s="158"/>
      <c r="C217" s="158"/>
      <c r="D217" s="159"/>
      <c r="E217" s="279"/>
      <c r="F217" s="58"/>
      <c r="G217" s="277"/>
    </row>
    <row r="218" spans="1:7" x14ac:dyDescent="0.2">
      <c r="A218" s="158"/>
      <c r="B218" s="158"/>
      <c r="C218" s="158"/>
      <c r="D218" s="159"/>
      <c r="E218" s="279"/>
      <c r="F218" s="58"/>
      <c r="G218" s="277"/>
    </row>
    <row r="219" spans="1:7" x14ac:dyDescent="0.2">
      <c r="A219" s="158"/>
      <c r="B219" s="158"/>
      <c r="C219" s="158"/>
      <c r="D219" s="159"/>
      <c r="E219" s="279"/>
      <c r="F219" s="58"/>
      <c r="G219" s="277"/>
    </row>
    <row r="220" spans="1:7" x14ac:dyDescent="0.2">
      <c r="A220" s="158"/>
      <c r="B220" s="158"/>
      <c r="C220" s="158"/>
      <c r="D220" s="159"/>
      <c r="E220" s="279"/>
      <c r="F220" s="58"/>
      <c r="G220" s="277"/>
    </row>
    <row r="221" spans="1:7" x14ac:dyDescent="0.2">
      <c r="A221" s="158"/>
      <c r="B221" s="158"/>
      <c r="C221" s="158"/>
      <c r="D221" s="159"/>
      <c r="E221" s="279"/>
      <c r="F221" s="58"/>
      <c r="G221" s="277"/>
    </row>
    <row r="222" spans="1:7" x14ac:dyDescent="0.2">
      <c r="A222" s="158"/>
      <c r="B222" s="158"/>
      <c r="C222" s="158"/>
      <c r="D222" s="159"/>
      <c r="E222" s="279"/>
      <c r="F222" s="58"/>
      <c r="G222" s="277"/>
    </row>
    <row r="223" spans="1:7" x14ac:dyDescent="0.2">
      <c r="A223" s="158"/>
      <c r="B223" s="158"/>
      <c r="C223" s="158"/>
      <c r="D223" s="159"/>
      <c r="E223" s="279"/>
      <c r="F223" s="58"/>
      <c r="G223" s="277"/>
    </row>
    <row r="224" spans="1:7" x14ac:dyDescent="0.2">
      <c r="A224" s="158"/>
      <c r="B224" s="158"/>
      <c r="C224" s="158"/>
      <c r="D224" s="159"/>
      <c r="E224" s="279"/>
      <c r="F224" s="58"/>
      <c r="G224" s="277"/>
    </row>
    <row r="225" spans="1:7" x14ac:dyDescent="0.2">
      <c r="A225" s="158"/>
      <c r="B225" s="158"/>
      <c r="C225" s="158"/>
      <c r="D225" s="159"/>
      <c r="E225" s="279"/>
      <c r="F225" s="58"/>
      <c r="G225" s="277"/>
    </row>
    <row r="226" spans="1:7" x14ac:dyDescent="0.2">
      <c r="A226" s="158"/>
      <c r="B226" s="158"/>
      <c r="C226" s="158"/>
      <c r="D226" s="159"/>
      <c r="E226" s="279"/>
      <c r="F226" s="58"/>
      <c r="G226" s="277"/>
    </row>
    <row r="227" spans="1:7" x14ac:dyDescent="0.2">
      <c r="A227" s="158"/>
      <c r="B227" s="158"/>
      <c r="C227" s="158"/>
      <c r="D227" s="159"/>
      <c r="E227" s="279"/>
      <c r="F227" s="58"/>
      <c r="G227" s="277"/>
    </row>
    <row r="228" spans="1:7" x14ac:dyDescent="0.2">
      <c r="A228" s="158"/>
      <c r="B228" s="158"/>
      <c r="C228" s="158"/>
      <c r="D228" s="159"/>
      <c r="E228" s="279"/>
      <c r="F228" s="58"/>
      <c r="G228" s="277"/>
    </row>
    <row r="229" spans="1:7" x14ac:dyDescent="0.2">
      <c r="A229" s="158"/>
      <c r="B229" s="158"/>
      <c r="C229" s="158"/>
      <c r="D229" s="159"/>
      <c r="E229" s="279"/>
      <c r="F229" s="58"/>
      <c r="G229" s="277"/>
    </row>
    <row r="230" spans="1:7" x14ac:dyDescent="0.2">
      <c r="A230" s="158"/>
      <c r="B230" s="158"/>
      <c r="C230" s="158"/>
      <c r="D230" s="159"/>
      <c r="E230" s="279"/>
      <c r="F230" s="58"/>
      <c r="G230" s="277"/>
    </row>
    <row r="231" spans="1:7" x14ac:dyDescent="0.2">
      <c r="A231" s="158"/>
      <c r="B231" s="158"/>
      <c r="C231" s="158"/>
      <c r="D231" s="159"/>
      <c r="E231" s="279"/>
      <c r="F231" s="58"/>
      <c r="G231" s="277"/>
    </row>
    <row r="232" spans="1:7" x14ac:dyDescent="0.2">
      <c r="A232" s="158"/>
      <c r="B232" s="158"/>
      <c r="C232" s="158"/>
      <c r="D232" s="159"/>
      <c r="E232" s="279"/>
      <c r="F232" s="58"/>
      <c r="G232" s="277"/>
    </row>
    <row r="233" spans="1:7" x14ac:dyDescent="0.2">
      <c r="A233" s="158"/>
      <c r="B233" s="158"/>
      <c r="C233" s="158"/>
      <c r="D233" s="159"/>
      <c r="E233" s="279"/>
      <c r="F233" s="58"/>
      <c r="G233" s="277"/>
    </row>
    <row r="234" spans="1:7" x14ac:dyDescent="0.2">
      <c r="A234" s="158"/>
      <c r="B234" s="158"/>
      <c r="C234" s="158"/>
      <c r="D234" s="159"/>
      <c r="E234" s="279"/>
      <c r="F234" s="58"/>
      <c r="G234" s="277"/>
    </row>
    <row r="235" spans="1:7" x14ac:dyDescent="0.2">
      <c r="A235" s="158"/>
      <c r="B235" s="158"/>
      <c r="C235" s="158"/>
      <c r="D235" s="159"/>
      <c r="E235" s="279"/>
      <c r="F235" s="58"/>
      <c r="G235" s="277"/>
    </row>
    <row r="236" spans="1:7" x14ac:dyDescent="0.2">
      <c r="A236" s="158"/>
      <c r="B236" s="158"/>
      <c r="C236" s="158"/>
      <c r="D236" s="159"/>
      <c r="E236" s="279"/>
      <c r="F236" s="58"/>
      <c r="G236" s="277"/>
    </row>
    <row r="237" spans="1:7" x14ac:dyDescent="0.2">
      <c r="A237" s="158"/>
      <c r="B237" s="158"/>
      <c r="C237" s="158"/>
      <c r="D237" s="159"/>
      <c r="E237" s="279"/>
      <c r="F237" s="58"/>
      <c r="G237" s="277"/>
    </row>
    <row r="238" spans="1:7" x14ac:dyDescent="0.2">
      <c r="A238" s="158"/>
      <c r="B238" s="158"/>
      <c r="C238" s="158"/>
      <c r="D238" s="159"/>
      <c r="E238" s="279"/>
      <c r="F238" s="58"/>
      <c r="G238" s="277"/>
    </row>
    <row r="239" spans="1:7" x14ac:dyDescent="0.2">
      <c r="A239" s="158"/>
      <c r="B239" s="158"/>
      <c r="C239" s="158"/>
      <c r="D239" s="159"/>
      <c r="E239" s="279"/>
      <c r="F239" s="58"/>
      <c r="G239" s="277"/>
    </row>
    <row r="240" spans="1:7" x14ac:dyDescent="0.2">
      <c r="A240" s="158"/>
      <c r="B240" s="158"/>
      <c r="C240" s="158"/>
      <c r="D240" s="159"/>
      <c r="E240" s="279"/>
      <c r="F240" s="58"/>
      <c r="G240" s="277"/>
    </row>
    <row r="241" spans="1:7" x14ac:dyDescent="0.2">
      <c r="A241" s="158"/>
      <c r="B241" s="158"/>
      <c r="C241" s="158"/>
      <c r="D241" s="159"/>
      <c r="E241" s="279"/>
      <c r="F241" s="58"/>
      <c r="G241" s="277"/>
    </row>
    <row r="242" spans="1:7" x14ac:dyDescent="0.2">
      <c r="A242" s="158"/>
      <c r="B242" s="158"/>
      <c r="C242" s="158"/>
      <c r="D242" s="159"/>
      <c r="E242" s="279"/>
      <c r="F242" s="58"/>
      <c r="G242" s="277"/>
    </row>
    <row r="243" spans="1:7" x14ac:dyDescent="0.2">
      <c r="A243" s="158"/>
      <c r="B243" s="158"/>
      <c r="C243" s="158"/>
      <c r="D243" s="159"/>
      <c r="E243" s="279"/>
      <c r="F243" s="58"/>
      <c r="G243" s="277"/>
    </row>
    <row r="244" spans="1:7" x14ac:dyDescent="0.2">
      <c r="A244" s="158"/>
      <c r="B244" s="158"/>
      <c r="C244" s="158"/>
      <c r="D244" s="159"/>
      <c r="E244" s="279"/>
      <c r="F244" s="58"/>
      <c r="G244" s="277"/>
    </row>
    <row r="245" spans="1:7" x14ac:dyDescent="0.2">
      <c r="A245" s="158"/>
      <c r="B245" s="158"/>
      <c r="C245" s="158"/>
      <c r="D245" s="159"/>
      <c r="E245" s="279"/>
      <c r="F245" s="58"/>
      <c r="G245" s="277"/>
    </row>
    <row r="246" spans="1:7" x14ac:dyDescent="0.2">
      <c r="A246" s="158"/>
      <c r="B246" s="158"/>
      <c r="C246" s="158"/>
      <c r="D246" s="159"/>
      <c r="E246" s="279"/>
      <c r="F246" s="58"/>
      <c r="G246" s="277"/>
    </row>
    <row r="247" spans="1:7" x14ac:dyDescent="0.2">
      <c r="A247" s="158"/>
      <c r="B247" s="158"/>
      <c r="C247" s="158"/>
      <c r="D247" s="159"/>
      <c r="E247" s="279"/>
      <c r="F247" s="58"/>
      <c r="G247" s="277"/>
    </row>
    <row r="248" spans="1:7" x14ac:dyDescent="0.2">
      <c r="A248" s="158"/>
      <c r="B248" s="158"/>
      <c r="C248" s="158"/>
      <c r="D248" s="159"/>
      <c r="E248" s="279"/>
      <c r="F248" s="58"/>
      <c r="G248" s="277"/>
    </row>
    <row r="249" spans="1:7" x14ac:dyDescent="0.2">
      <c r="A249" s="158"/>
      <c r="B249" s="158"/>
      <c r="C249" s="158"/>
      <c r="D249" s="159"/>
      <c r="E249" s="279"/>
      <c r="F249" s="58"/>
      <c r="G249" s="277"/>
    </row>
    <row r="250" spans="1:7" x14ac:dyDescent="0.2">
      <c r="A250" s="158"/>
      <c r="B250" s="158"/>
      <c r="C250" s="158"/>
      <c r="D250" s="159"/>
      <c r="E250" s="279"/>
      <c r="F250" s="58"/>
      <c r="G250" s="277"/>
    </row>
    <row r="251" spans="1:7" x14ac:dyDescent="0.2">
      <c r="A251" s="158"/>
      <c r="B251" s="158"/>
      <c r="C251" s="158"/>
      <c r="D251" s="159"/>
      <c r="E251" s="279"/>
      <c r="F251" s="58"/>
      <c r="G251" s="277"/>
    </row>
    <row r="252" spans="1:7" x14ac:dyDescent="0.2">
      <c r="A252" s="158"/>
      <c r="B252" s="158"/>
      <c r="C252" s="158"/>
      <c r="D252" s="159"/>
      <c r="E252" s="279"/>
      <c r="F252" s="58"/>
      <c r="G252" s="277"/>
    </row>
    <row r="253" spans="1:7" x14ac:dyDescent="0.2">
      <c r="A253" s="158"/>
      <c r="B253" s="158"/>
      <c r="C253" s="158"/>
      <c r="D253" s="159"/>
      <c r="E253" s="279"/>
      <c r="F253" s="58"/>
      <c r="G253" s="277"/>
    </row>
    <row r="254" spans="1:7" x14ac:dyDescent="0.2">
      <c r="A254" s="158"/>
      <c r="B254" s="158"/>
      <c r="C254" s="158"/>
      <c r="D254" s="159"/>
      <c r="E254" s="279"/>
      <c r="F254" s="58"/>
      <c r="G254" s="277"/>
    </row>
    <row r="255" spans="1:7" x14ac:dyDescent="0.2">
      <c r="A255" s="158"/>
      <c r="B255" s="158"/>
      <c r="C255" s="158"/>
      <c r="D255" s="159"/>
      <c r="E255" s="279"/>
      <c r="F255" s="58"/>
      <c r="G255" s="277"/>
    </row>
    <row r="256" spans="1:7" x14ac:dyDescent="0.2">
      <c r="A256" s="158"/>
      <c r="B256" s="158"/>
      <c r="C256" s="158"/>
      <c r="D256" s="159"/>
      <c r="E256" s="279"/>
      <c r="F256" s="58"/>
      <c r="G256" s="277"/>
    </row>
    <row r="257" spans="1:7" x14ac:dyDescent="0.2">
      <c r="A257" s="158"/>
      <c r="B257" s="158"/>
      <c r="C257" s="158"/>
      <c r="D257" s="159"/>
      <c r="E257" s="279"/>
      <c r="F257" s="58"/>
      <c r="G257" s="277"/>
    </row>
    <row r="258" spans="1:7" x14ac:dyDescent="0.2">
      <c r="A258" s="158"/>
      <c r="B258" s="158"/>
      <c r="C258" s="158"/>
      <c r="D258" s="159"/>
      <c r="E258" s="279"/>
      <c r="F258" s="58"/>
      <c r="G258" s="277"/>
    </row>
    <row r="259" spans="1:7" x14ac:dyDescent="0.2">
      <c r="A259" s="158"/>
      <c r="B259" s="158"/>
      <c r="C259" s="158"/>
      <c r="D259" s="159"/>
      <c r="E259" s="279"/>
      <c r="F259" s="58"/>
      <c r="G259" s="277"/>
    </row>
    <row r="260" spans="1:7" x14ac:dyDescent="0.2">
      <c r="A260" s="158"/>
      <c r="B260" s="158"/>
      <c r="C260" s="158"/>
      <c r="D260" s="159"/>
      <c r="E260" s="279"/>
      <c r="F260" s="58"/>
      <c r="G260" s="277"/>
    </row>
    <row r="261" spans="1:7" x14ac:dyDescent="0.2">
      <c r="A261" s="158"/>
      <c r="B261" s="158"/>
      <c r="C261" s="158"/>
      <c r="D261" s="159"/>
      <c r="E261" s="279"/>
      <c r="F261" s="58"/>
      <c r="G261" s="277"/>
    </row>
    <row r="262" spans="1:7" x14ac:dyDescent="0.2">
      <c r="A262" s="158"/>
      <c r="B262" s="158"/>
      <c r="C262" s="158"/>
      <c r="D262" s="159"/>
      <c r="E262" s="279"/>
      <c r="F262" s="58"/>
      <c r="G262" s="277"/>
    </row>
    <row r="263" spans="1:7" x14ac:dyDescent="0.2">
      <c r="A263" s="158"/>
      <c r="B263" s="158"/>
      <c r="C263" s="158"/>
      <c r="D263" s="159"/>
      <c r="E263" s="279"/>
      <c r="F263" s="58"/>
      <c r="G263" s="277"/>
    </row>
    <row r="264" spans="1:7" x14ac:dyDescent="0.2">
      <c r="A264" s="158"/>
      <c r="B264" s="158"/>
      <c r="C264" s="158"/>
      <c r="D264" s="159"/>
      <c r="E264" s="279"/>
      <c r="F264" s="58"/>
      <c r="G264" s="277"/>
    </row>
    <row r="265" spans="1:7" x14ac:dyDescent="0.2">
      <c r="A265" s="158"/>
      <c r="B265" s="158"/>
      <c r="C265" s="158"/>
      <c r="D265" s="159"/>
      <c r="E265" s="279"/>
      <c r="F265" s="58"/>
      <c r="G265" s="277"/>
    </row>
    <row r="266" spans="1:7" x14ac:dyDescent="0.2">
      <c r="A266" s="158"/>
      <c r="B266" s="158"/>
      <c r="C266" s="158"/>
      <c r="D266" s="159"/>
      <c r="E266" s="279"/>
      <c r="F266" s="58"/>
      <c r="G266" s="277"/>
    </row>
    <row r="267" spans="1:7" x14ac:dyDescent="0.2">
      <c r="A267" s="158"/>
      <c r="B267" s="158"/>
      <c r="C267" s="158"/>
      <c r="D267" s="159"/>
      <c r="E267" s="279"/>
      <c r="F267" s="58"/>
      <c r="G267" s="277"/>
    </row>
    <row r="268" spans="1:7" x14ac:dyDescent="0.2">
      <c r="A268" s="158"/>
      <c r="B268" s="158"/>
      <c r="C268" s="158"/>
      <c r="D268" s="159"/>
      <c r="E268" s="279"/>
      <c r="F268" s="58"/>
      <c r="G268" s="277"/>
    </row>
    <row r="269" spans="1:7" x14ac:dyDescent="0.2">
      <c r="A269" s="158"/>
      <c r="B269" s="158"/>
      <c r="C269" s="158"/>
      <c r="D269" s="159"/>
      <c r="E269" s="279"/>
      <c r="F269" s="58"/>
      <c r="G269" s="277"/>
    </row>
    <row r="270" spans="1:7" x14ac:dyDescent="0.2">
      <c r="A270" s="158"/>
      <c r="B270" s="158"/>
      <c r="C270" s="158"/>
      <c r="D270" s="159"/>
      <c r="E270" s="279"/>
      <c r="F270" s="58"/>
      <c r="G270" s="277"/>
    </row>
    <row r="271" spans="1:7" x14ac:dyDescent="0.2">
      <c r="A271" s="158"/>
      <c r="B271" s="158"/>
      <c r="C271" s="158"/>
      <c r="D271" s="159"/>
      <c r="E271" s="279"/>
      <c r="F271" s="58"/>
      <c r="G271" s="277"/>
    </row>
    <row r="272" spans="1:7" x14ac:dyDescent="0.2">
      <c r="A272" s="158"/>
      <c r="B272" s="158"/>
      <c r="C272" s="158"/>
      <c r="D272" s="159"/>
      <c r="E272" s="279"/>
      <c r="F272" s="58"/>
      <c r="G272" s="277"/>
    </row>
    <row r="273" spans="1:7" x14ac:dyDescent="0.2">
      <c r="A273" s="158"/>
      <c r="B273" s="158"/>
      <c r="C273" s="158"/>
      <c r="D273" s="159"/>
      <c r="E273" s="279"/>
      <c r="F273" s="58"/>
      <c r="G273" s="277"/>
    </row>
    <row r="274" spans="1:7" x14ac:dyDescent="0.2">
      <c r="A274" s="158"/>
      <c r="B274" s="158"/>
      <c r="C274" s="158"/>
      <c r="D274" s="159"/>
      <c r="E274" s="279"/>
      <c r="F274" s="58"/>
      <c r="G274" s="277"/>
    </row>
    <row r="275" spans="1:7" x14ac:dyDescent="0.2">
      <c r="A275" s="158"/>
      <c r="B275" s="158"/>
      <c r="C275" s="158"/>
      <c r="D275" s="159"/>
      <c r="E275" s="279"/>
      <c r="F275" s="58"/>
      <c r="G275" s="277"/>
    </row>
    <row r="276" spans="1:7" x14ac:dyDescent="0.2">
      <c r="A276" s="158"/>
      <c r="B276" s="158"/>
      <c r="C276" s="158"/>
      <c r="D276" s="159"/>
      <c r="E276" s="279"/>
      <c r="F276" s="58"/>
      <c r="G276" s="277"/>
    </row>
    <row r="277" spans="1:7" x14ac:dyDescent="0.2">
      <c r="A277" s="158"/>
      <c r="B277" s="158"/>
      <c r="C277" s="158"/>
      <c r="D277" s="159"/>
      <c r="E277" s="279"/>
      <c r="F277" s="58"/>
      <c r="G277" s="277"/>
    </row>
    <row r="278" spans="1:7" x14ac:dyDescent="0.2">
      <c r="A278" s="158"/>
      <c r="B278" s="158"/>
      <c r="C278" s="158"/>
      <c r="D278" s="159"/>
      <c r="E278" s="279"/>
      <c r="F278" s="58"/>
      <c r="G278" s="277"/>
    </row>
    <row r="279" spans="1:7" x14ac:dyDescent="0.2">
      <c r="A279" s="158"/>
      <c r="B279" s="158"/>
      <c r="C279" s="158"/>
      <c r="D279" s="159"/>
      <c r="E279" s="279"/>
      <c r="F279" s="58"/>
      <c r="G279" s="277"/>
    </row>
    <row r="280" spans="1:7" x14ac:dyDescent="0.2">
      <c r="A280" s="158"/>
      <c r="B280" s="158"/>
      <c r="C280" s="158"/>
      <c r="D280" s="159"/>
      <c r="E280" s="279"/>
      <c r="F280" s="58"/>
      <c r="G280" s="277"/>
    </row>
    <row r="281" spans="1:7" x14ac:dyDescent="0.2">
      <c r="A281" s="158"/>
      <c r="B281" s="158"/>
      <c r="C281" s="158"/>
      <c r="D281" s="159"/>
      <c r="E281" s="279"/>
      <c r="F281" s="58"/>
      <c r="G281" s="277"/>
    </row>
    <row r="282" spans="1:7" x14ac:dyDescent="0.2">
      <c r="A282" s="158"/>
      <c r="B282" s="158"/>
      <c r="C282" s="158"/>
      <c r="D282" s="159"/>
      <c r="E282" s="279"/>
      <c r="F282" s="58"/>
      <c r="G282" s="277"/>
    </row>
    <row r="283" spans="1:7" x14ac:dyDescent="0.2">
      <c r="A283" s="158"/>
      <c r="B283" s="158"/>
      <c r="C283" s="158"/>
      <c r="D283" s="159"/>
      <c r="E283" s="279"/>
      <c r="F283" s="58"/>
      <c r="G283" s="277"/>
    </row>
    <row r="284" spans="1:7" x14ac:dyDescent="0.2">
      <c r="A284" s="158"/>
      <c r="B284" s="158"/>
      <c r="C284" s="158"/>
      <c r="D284" s="159"/>
      <c r="E284" s="279"/>
      <c r="F284" s="58"/>
      <c r="G284" s="277"/>
    </row>
    <row r="285" spans="1:7" x14ac:dyDescent="0.2">
      <c r="A285" s="158"/>
      <c r="B285" s="158"/>
      <c r="C285" s="158"/>
      <c r="D285" s="159"/>
      <c r="E285" s="279"/>
      <c r="F285" s="58"/>
      <c r="G285" s="277"/>
    </row>
    <row r="286" spans="1:7" x14ac:dyDescent="0.2">
      <c r="A286" s="158"/>
      <c r="B286" s="158"/>
      <c r="C286" s="158"/>
      <c r="D286" s="159"/>
      <c r="E286" s="279"/>
      <c r="F286" s="58"/>
      <c r="G286" s="277"/>
    </row>
    <row r="287" spans="1:7" x14ac:dyDescent="0.2">
      <c r="A287" s="158"/>
      <c r="B287" s="158"/>
      <c r="C287" s="158"/>
      <c r="D287" s="159"/>
      <c r="E287" s="279"/>
      <c r="F287" s="58"/>
      <c r="G287" s="277"/>
    </row>
    <row r="288" spans="1:7" x14ac:dyDescent="0.2">
      <c r="A288" s="158"/>
      <c r="B288" s="158"/>
      <c r="C288" s="158"/>
      <c r="D288" s="159"/>
      <c r="E288" s="279"/>
      <c r="F288" s="58"/>
      <c r="G288" s="277"/>
    </row>
    <row r="289" spans="1:7" x14ac:dyDescent="0.2">
      <c r="A289" s="158"/>
      <c r="B289" s="158"/>
      <c r="C289" s="158"/>
      <c r="D289" s="159"/>
      <c r="E289" s="279"/>
      <c r="F289" s="277"/>
      <c r="G289" s="277"/>
    </row>
    <row r="290" spans="1:7" x14ac:dyDescent="0.2">
      <c r="A290" s="158"/>
      <c r="B290" s="158"/>
      <c r="C290" s="158"/>
      <c r="D290" s="159"/>
      <c r="E290" s="279"/>
      <c r="F290" s="277"/>
      <c r="G290" s="277"/>
    </row>
    <row r="291" spans="1:7" x14ac:dyDescent="0.2">
      <c r="A291" s="158"/>
      <c r="B291" s="158"/>
      <c r="C291" s="158"/>
      <c r="D291" s="159"/>
      <c r="E291" s="279"/>
      <c r="F291" s="58"/>
      <c r="G291" s="277"/>
    </row>
    <row r="292" spans="1:7" x14ac:dyDescent="0.2">
      <c r="A292" s="158"/>
      <c r="B292" s="158"/>
      <c r="C292" s="158"/>
      <c r="D292" s="159"/>
      <c r="E292" s="279"/>
      <c r="F292" s="58"/>
      <c r="G292" s="277"/>
    </row>
    <row r="293" spans="1:7" x14ac:dyDescent="0.2">
      <c r="A293" s="158"/>
      <c r="B293" s="158"/>
      <c r="C293" s="158"/>
      <c r="D293" s="159"/>
      <c r="E293" s="279"/>
      <c r="F293" s="58"/>
      <c r="G293" s="277"/>
    </row>
    <row r="294" spans="1:7" x14ac:dyDescent="0.2">
      <c r="A294" s="158"/>
      <c r="B294" s="158"/>
      <c r="C294" s="158"/>
      <c r="D294" s="159"/>
      <c r="E294" s="279"/>
      <c r="F294" s="58"/>
      <c r="G294" s="277"/>
    </row>
    <row r="295" spans="1:7" x14ac:dyDescent="0.2">
      <c r="A295" s="158"/>
      <c r="B295" s="158"/>
      <c r="C295" s="158"/>
      <c r="D295" s="159"/>
      <c r="E295" s="279"/>
      <c r="F295" s="58"/>
      <c r="G295" s="277"/>
    </row>
    <row r="296" spans="1:7" x14ac:dyDescent="0.2">
      <c r="A296" s="158"/>
      <c r="B296" s="158"/>
      <c r="C296" s="158"/>
      <c r="D296" s="159"/>
      <c r="E296" s="279"/>
      <c r="F296" s="58"/>
      <c r="G296" s="277"/>
    </row>
    <row r="297" spans="1:7" x14ac:dyDescent="0.2">
      <c r="A297" s="158"/>
      <c r="B297" s="158"/>
      <c r="C297" s="158"/>
      <c r="D297" s="159"/>
      <c r="E297" s="279"/>
      <c r="F297" s="277"/>
      <c r="G297" s="277"/>
    </row>
    <row r="298" spans="1:7" x14ac:dyDescent="0.2">
      <c r="A298" s="158"/>
      <c r="B298" s="158"/>
      <c r="C298" s="158"/>
      <c r="D298" s="159"/>
      <c r="E298" s="279"/>
      <c r="F298" s="277"/>
      <c r="G298" s="277"/>
    </row>
    <row r="299" spans="1:7" x14ac:dyDescent="0.2">
      <c r="A299" s="158"/>
      <c r="B299" s="158"/>
      <c r="C299" s="158"/>
      <c r="D299" s="159"/>
      <c r="E299" s="279"/>
      <c r="F299" s="58"/>
      <c r="G299" s="277"/>
    </row>
    <row r="300" spans="1:7" x14ac:dyDescent="0.2">
      <c r="A300" s="158"/>
      <c r="B300" s="158"/>
      <c r="C300" s="158"/>
      <c r="D300" s="159"/>
      <c r="E300" s="279"/>
      <c r="F300" s="58"/>
      <c r="G300" s="277"/>
    </row>
    <row r="301" spans="1:7" x14ac:dyDescent="0.2">
      <c r="A301" s="158"/>
      <c r="B301" s="158"/>
      <c r="C301" s="158"/>
      <c r="D301" s="159"/>
      <c r="E301" s="279"/>
      <c r="F301" s="58"/>
      <c r="G301" s="277"/>
    </row>
    <row r="302" spans="1:7" x14ac:dyDescent="0.2">
      <c r="A302" s="158"/>
      <c r="B302" s="158"/>
      <c r="C302" s="158"/>
      <c r="D302" s="159"/>
      <c r="E302" s="279"/>
      <c r="F302" s="58"/>
      <c r="G302" s="277"/>
    </row>
    <row r="303" spans="1:7" x14ac:dyDescent="0.2">
      <c r="A303" s="158"/>
      <c r="B303" s="158"/>
      <c r="C303" s="158"/>
      <c r="D303" s="159"/>
      <c r="E303" s="279"/>
      <c r="F303" s="58"/>
      <c r="G303" s="277"/>
    </row>
    <row r="304" spans="1:7" x14ac:dyDescent="0.2">
      <c r="A304" s="158"/>
      <c r="B304" s="158"/>
      <c r="C304" s="158"/>
      <c r="D304" s="159"/>
      <c r="E304" s="279"/>
      <c r="F304" s="58"/>
      <c r="G304" s="277"/>
    </row>
    <row r="305" spans="1:7" x14ac:dyDescent="0.2">
      <c r="A305" s="277"/>
      <c r="B305" s="277"/>
      <c r="C305" s="277"/>
      <c r="D305" s="277"/>
      <c r="E305" s="277"/>
      <c r="F305" s="277"/>
      <c r="G305" s="277"/>
    </row>
    <row r="306" spans="1:7" x14ac:dyDescent="0.2">
      <c r="A306" s="277"/>
      <c r="B306" s="277"/>
      <c r="C306" s="277"/>
      <c r="D306" s="277"/>
      <c r="E306" s="277"/>
      <c r="F306" s="277"/>
      <c r="G306" s="277"/>
    </row>
    <row r="307" spans="1:7" x14ac:dyDescent="0.2">
      <c r="A307" s="277"/>
      <c r="B307" s="277"/>
      <c r="C307" s="277"/>
      <c r="D307" s="277"/>
      <c r="E307" s="277"/>
      <c r="F307" s="277"/>
      <c r="G307" s="277"/>
    </row>
    <row r="308" spans="1:7" x14ac:dyDescent="0.2">
      <c r="A308" s="277"/>
      <c r="B308" s="277"/>
      <c r="C308" s="277"/>
      <c r="D308" s="277"/>
      <c r="E308" s="277"/>
      <c r="F308" s="277"/>
      <c r="G308" s="277"/>
    </row>
    <row r="309" spans="1:7" x14ac:dyDescent="0.2">
      <c r="A309" s="277"/>
      <c r="B309" s="277"/>
      <c r="C309" s="277"/>
      <c r="D309" s="277"/>
      <c r="E309" s="277"/>
      <c r="F309" s="277"/>
      <c r="G309" s="277"/>
    </row>
    <row r="310" spans="1:7" x14ac:dyDescent="0.2">
      <c r="A310" s="277"/>
      <c r="B310" s="277"/>
      <c r="C310" s="277"/>
      <c r="D310" s="277"/>
      <c r="E310" s="277"/>
      <c r="F310" s="277"/>
      <c r="G310" s="277"/>
    </row>
    <row r="311" spans="1:7" x14ac:dyDescent="0.2">
      <c r="A311" s="277"/>
      <c r="B311" s="277"/>
      <c r="C311" s="277"/>
      <c r="D311" s="277"/>
      <c r="E311" s="277"/>
      <c r="F311" s="277"/>
      <c r="G311" s="277"/>
    </row>
    <row r="312" spans="1:7" x14ac:dyDescent="0.2">
      <c r="A312" s="277"/>
      <c r="B312" s="277"/>
      <c r="C312" s="277"/>
      <c r="D312" s="277"/>
      <c r="E312" s="277"/>
      <c r="F312" s="277"/>
      <c r="G312" s="277"/>
    </row>
    <row r="313" spans="1:7" x14ac:dyDescent="0.2">
      <c r="A313" s="277"/>
      <c r="B313" s="277"/>
      <c r="C313" s="277"/>
      <c r="D313" s="277"/>
      <c r="E313" s="277"/>
      <c r="F313" s="277"/>
      <c r="G313" s="277"/>
    </row>
    <row r="314" spans="1:7" x14ac:dyDescent="0.2">
      <c r="A314" s="277"/>
      <c r="B314" s="277"/>
      <c r="C314" s="277"/>
      <c r="D314" s="277"/>
      <c r="E314" s="277"/>
      <c r="F314" s="277"/>
      <c r="G314" s="277"/>
    </row>
    <row r="315" spans="1:7" x14ac:dyDescent="0.2">
      <c r="A315" s="277"/>
      <c r="B315" s="277"/>
      <c r="C315" s="277"/>
      <c r="D315" s="277"/>
      <c r="E315" s="277"/>
      <c r="F315" s="277"/>
      <c r="G315" s="277"/>
    </row>
    <row r="316" spans="1:7" x14ac:dyDescent="0.2">
      <c r="A316" s="277"/>
      <c r="B316" s="277"/>
      <c r="C316" s="277"/>
      <c r="D316" s="277"/>
      <c r="E316" s="277"/>
      <c r="F316" s="277"/>
      <c r="G316" s="277"/>
    </row>
    <row r="317" spans="1:7" x14ac:dyDescent="0.2">
      <c r="A317" s="277"/>
      <c r="B317" s="277"/>
      <c r="C317" s="277"/>
      <c r="D317" s="277"/>
      <c r="E317" s="277"/>
      <c r="F317" s="277"/>
      <c r="G317" s="277"/>
    </row>
  </sheetData>
  <mergeCells count="5">
    <mergeCell ref="A3:B3"/>
    <mergeCell ref="C3:F3"/>
    <mergeCell ref="A4:B4"/>
    <mergeCell ref="C4:F5"/>
    <mergeCell ref="A131:D131"/>
  </mergeCells>
  <conditionalFormatting sqref="A3:F3">
    <cfRule type="containsText" dxfId="48"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73BA91D0-10B3-4308-940F-07EBEB10E078}">
            <xm:f>NOT(ISERROR(SEARCH($C$3,A3)))</xm:f>
            <xm:f>$C$3</xm:f>
            <x14:dxf>
              <font>
                <color rgb="FFFFFF00"/>
              </font>
            </x14:dxf>
          </x14:cfRule>
          <xm:sqref>A3:F3</xm:sqref>
        </x14:conditionalFormatting>
      </x14:conditionalFormatting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F126"/>
  <sheetViews>
    <sheetView topLeftCell="A112" zoomScaleNormal="100" zoomScaleSheetLayoutView="80" workbookViewId="0">
      <selection activeCell="E126" sqref="E126"/>
    </sheetView>
  </sheetViews>
  <sheetFormatPr baseColWidth="10" defaultRowHeight="12" x14ac:dyDescent="0.2"/>
  <cols>
    <col min="1" max="3" width="7.7109375" customWidth="1"/>
    <col min="4" max="4" width="10.7109375" customWidth="1"/>
    <col min="5" max="5" width="110.855468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331"/>
      <c r="B5" s="331"/>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8004</v>
      </c>
    </row>
    <row r="10" spans="1:6" x14ac:dyDescent="0.2">
      <c r="A10" s="430">
        <f t="shared" si="0"/>
        <v>4</v>
      </c>
      <c r="B10" s="430">
        <f t="shared" si="1"/>
        <v>8</v>
      </c>
      <c r="C10" s="430">
        <v>1</v>
      </c>
      <c r="D10" s="444" t="s">
        <v>9</v>
      </c>
      <c r="E10" s="445" t="s">
        <v>16</v>
      </c>
      <c r="F10" s="10" t="s">
        <v>220</v>
      </c>
    </row>
    <row r="11" spans="1:6" x14ac:dyDescent="0.2">
      <c r="A11" s="430">
        <f t="shared" si="0"/>
        <v>5</v>
      </c>
      <c r="B11" s="430">
        <f t="shared" si="1"/>
        <v>9</v>
      </c>
      <c r="C11" s="430">
        <v>2</v>
      </c>
      <c r="D11" s="444" t="s">
        <v>12</v>
      </c>
      <c r="E11" s="445" t="s">
        <v>17</v>
      </c>
      <c r="F11" s="10" t="s">
        <v>9278</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3330</v>
      </c>
      <c r="F13" s="9" t="s">
        <v>22</v>
      </c>
    </row>
    <row r="14" spans="1:6" x14ac:dyDescent="0.2">
      <c r="A14" s="430">
        <f t="shared" si="0"/>
        <v>8</v>
      </c>
      <c r="B14" s="430">
        <f t="shared" si="1"/>
        <v>13</v>
      </c>
      <c r="C14" s="430">
        <v>3</v>
      </c>
      <c r="D14" s="444" t="s">
        <v>12</v>
      </c>
      <c r="E14" s="445" t="s">
        <v>23</v>
      </c>
      <c r="F14" s="462"/>
    </row>
    <row r="15" spans="1:6" x14ac:dyDescent="0.2">
      <c r="A15" s="430">
        <f t="shared" si="0"/>
        <v>9</v>
      </c>
      <c r="B15" s="430">
        <f t="shared" si="1"/>
        <v>16</v>
      </c>
      <c r="C15" s="430">
        <v>9</v>
      </c>
      <c r="D15" s="444" t="s">
        <v>9</v>
      </c>
      <c r="E15" s="445" t="s">
        <v>4276</v>
      </c>
      <c r="F15" s="462"/>
    </row>
    <row r="16" spans="1:6" x14ac:dyDescent="0.2">
      <c r="A16" s="430">
        <f t="shared" si="0"/>
        <v>10</v>
      </c>
      <c r="B16" s="430">
        <f t="shared" si="1"/>
        <v>25</v>
      </c>
      <c r="C16" s="430">
        <v>8</v>
      </c>
      <c r="D16" s="444" t="s">
        <v>12</v>
      </c>
      <c r="E16" s="445" t="s">
        <v>4620</v>
      </c>
      <c r="F16" s="462"/>
    </row>
    <row r="17" spans="1:6" s="332" customFormat="1" ht="11.45" customHeight="1" x14ac:dyDescent="0.2">
      <c r="A17" s="363">
        <f t="shared" si="0"/>
        <v>11</v>
      </c>
      <c r="B17" s="363">
        <f t="shared" si="1"/>
        <v>33</v>
      </c>
      <c r="C17" s="430">
        <v>17</v>
      </c>
      <c r="D17" s="444" t="s">
        <v>12</v>
      </c>
      <c r="E17" s="479" t="s">
        <v>10057</v>
      </c>
      <c r="F17" s="580"/>
    </row>
    <row r="18" spans="1:6" s="332" customFormat="1" ht="11.45" customHeight="1" x14ac:dyDescent="0.2">
      <c r="A18" s="363">
        <f t="shared" si="0"/>
        <v>12</v>
      </c>
      <c r="B18" s="363">
        <f t="shared" si="1"/>
        <v>50</v>
      </c>
      <c r="C18" s="430">
        <v>17</v>
      </c>
      <c r="D18" s="444" t="s">
        <v>12</v>
      </c>
      <c r="E18" s="479" t="s">
        <v>10058</v>
      </c>
      <c r="F18" s="580"/>
    </row>
    <row r="19" spans="1:6" s="332" customFormat="1" ht="11.25" customHeight="1" x14ac:dyDescent="0.2">
      <c r="A19" s="363">
        <f t="shared" si="0"/>
        <v>13</v>
      </c>
      <c r="B19" s="363">
        <f t="shared" si="1"/>
        <v>67</v>
      </c>
      <c r="C19" s="430">
        <v>17</v>
      </c>
      <c r="D19" s="444" t="s">
        <v>12</v>
      </c>
      <c r="E19" s="479" t="s">
        <v>10059</v>
      </c>
      <c r="F19" s="580"/>
    </row>
    <row r="20" spans="1:6" s="332" customFormat="1" ht="26.25" customHeight="1" x14ac:dyDescent="0.2">
      <c r="A20" s="363">
        <f t="shared" si="0"/>
        <v>14</v>
      </c>
      <c r="B20" s="363">
        <f t="shared" si="1"/>
        <v>84</v>
      </c>
      <c r="C20" s="430">
        <v>17</v>
      </c>
      <c r="D20" s="444" t="s">
        <v>12</v>
      </c>
      <c r="E20" s="479" t="s">
        <v>10060</v>
      </c>
      <c r="F20" s="580"/>
    </row>
    <row r="21" spans="1:6" s="332" customFormat="1" ht="11.45" customHeight="1" x14ac:dyDescent="0.2">
      <c r="A21" s="363">
        <f t="shared" si="0"/>
        <v>15</v>
      </c>
      <c r="B21" s="363">
        <f t="shared" si="1"/>
        <v>101</v>
      </c>
      <c r="C21" s="430">
        <v>17</v>
      </c>
      <c r="D21" s="444" t="s">
        <v>12</v>
      </c>
      <c r="E21" s="479" t="s">
        <v>10061</v>
      </c>
      <c r="F21" s="580"/>
    </row>
    <row r="22" spans="1:6" s="332" customFormat="1" ht="11.45" customHeight="1" x14ac:dyDescent="0.2">
      <c r="A22" s="363">
        <f t="shared" si="0"/>
        <v>16</v>
      </c>
      <c r="B22" s="363">
        <f t="shared" si="1"/>
        <v>118</v>
      </c>
      <c r="C22" s="430">
        <v>17</v>
      </c>
      <c r="D22" s="444" t="s">
        <v>12</v>
      </c>
      <c r="E22" s="479" t="s">
        <v>10062</v>
      </c>
      <c r="F22" s="580"/>
    </row>
    <row r="23" spans="1:6" s="332" customFormat="1" ht="11.45" customHeight="1" x14ac:dyDescent="0.2">
      <c r="A23" s="363">
        <f t="shared" si="0"/>
        <v>17</v>
      </c>
      <c r="B23" s="363">
        <f t="shared" si="1"/>
        <v>135</v>
      </c>
      <c r="C23" s="430">
        <v>17</v>
      </c>
      <c r="D23" s="444" t="s">
        <v>12</v>
      </c>
      <c r="E23" s="479" t="s">
        <v>10063</v>
      </c>
      <c r="F23" s="580"/>
    </row>
    <row r="24" spans="1:6" s="332" customFormat="1" ht="11.45" customHeight="1" x14ac:dyDescent="0.2">
      <c r="A24" s="363">
        <f t="shared" si="0"/>
        <v>18</v>
      </c>
      <c r="B24" s="363">
        <f t="shared" si="1"/>
        <v>152</v>
      </c>
      <c r="C24" s="430">
        <v>17</v>
      </c>
      <c r="D24" s="444" t="s">
        <v>12</v>
      </c>
      <c r="E24" s="479" t="s">
        <v>10064</v>
      </c>
      <c r="F24" s="580"/>
    </row>
    <row r="25" spans="1:6" s="332" customFormat="1" ht="11.45" customHeight="1" x14ac:dyDescent="0.2">
      <c r="A25" s="363">
        <f t="shared" si="0"/>
        <v>19</v>
      </c>
      <c r="B25" s="363">
        <f t="shared" si="1"/>
        <v>169</v>
      </c>
      <c r="C25" s="430">
        <v>17</v>
      </c>
      <c r="D25" s="444" t="s">
        <v>12</v>
      </c>
      <c r="E25" s="479" t="s">
        <v>10065</v>
      </c>
      <c r="F25" s="580"/>
    </row>
    <row r="26" spans="1:6" s="332" customFormat="1" ht="11.45" customHeight="1" x14ac:dyDescent="0.2">
      <c r="A26" s="363">
        <f t="shared" si="0"/>
        <v>20</v>
      </c>
      <c r="B26" s="363">
        <f t="shared" si="1"/>
        <v>186</v>
      </c>
      <c r="C26" s="430">
        <v>17</v>
      </c>
      <c r="D26" s="444" t="s">
        <v>12</v>
      </c>
      <c r="E26" s="479" t="s">
        <v>10066</v>
      </c>
      <c r="F26" s="580"/>
    </row>
    <row r="27" spans="1:6" s="332" customFormat="1" ht="11.45" customHeight="1" x14ac:dyDescent="0.2">
      <c r="A27" s="363">
        <f t="shared" si="0"/>
        <v>21</v>
      </c>
      <c r="B27" s="363">
        <f t="shared" si="1"/>
        <v>203</v>
      </c>
      <c r="C27" s="430">
        <v>17</v>
      </c>
      <c r="D27" s="444" t="s">
        <v>12</v>
      </c>
      <c r="E27" s="479" t="s">
        <v>10067</v>
      </c>
      <c r="F27" s="580"/>
    </row>
    <row r="28" spans="1:6" s="332" customFormat="1" ht="25.5" customHeight="1" x14ac:dyDescent="0.2">
      <c r="A28" s="363">
        <f t="shared" si="0"/>
        <v>22</v>
      </c>
      <c r="B28" s="363">
        <f t="shared" si="1"/>
        <v>220</v>
      </c>
      <c r="C28" s="430">
        <v>17</v>
      </c>
      <c r="D28" s="444" t="s">
        <v>12</v>
      </c>
      <c r="E28" s="479" t="s">
        <v>10068</v>
      </c>
      <c r="F28" s="580"/>
    </row>
    <row r="29" spans="1:6" s="332" customFormat="1" ht="11.45" customHeight="1" x14ac:dyDescent="0.2">
      <c r="A29" s="363">
        <f t="shared" si="0"/>
        <v>23</v>
      </c>
      <c r="B29" s="363">
        <f t="shared" si="1"/>
        <v>237</v>
      </c>
      <c r="C29" s="430">
        <v>17</v>
      </c>
      <c r="D29" s="444" t="s">
        <v>12</v>
      </c>
      <c r="E29" s="479" t="s">
        <v>10069</v>
      </c>
      <c r="F29" s="580"/>
    </row>
    <row r="30" spans="1:6" s="332" customFormat="1" ht="11.45" customHeight="1" x14ac:dyDescent="0.2">
      <c r="A30" s="363">
        <f t="shared" si="0"/>
        <v>24</v>
      </c>
      <c r="B30" s="363">
        <f t="shared" si="1"/>
        <v>254</v>
      </c>
      <c r="C30" s="430">
        <v>17</v>
      </c>
      <c r="D30" s="444" t="s">
        <v>12</v>
      </c>
      <c r="E30" s="479" t="s">
        <v>10070</v>
      </c>
      <c r="F30" s="580"/>
    </row>
    <row r="31" spans="1:6" s="332" customFormat="1" ht="11.45" customHeight="1" x14ac:dyDescent="0.2">
      <c r="A31" s="363">
        <f t="shared" si="0"/>
        <v>25</v>
      </c>
      <c r="B31" s="363">
        <f t="shared" si="1"/>
        <v>271</v>
      </c>
      <c r="C31" s="430">
        <v>17</v>
      </c>
      <c r="D31" s="444" t="s">
        <v>12</v>
      </c>
      <c r="E31" s="479" t="s">
        <v>10071</v>
      </c>
      <c r="F31" s="580"/>
    </row>
    <row r="32" spans="1:6" s="332" customFormat="1" ht="11.45" customHeight="1" x14ac:dyDescent="0.2">
      <c r="A32" s="363">
        <f t="shared" si="0"/>
        <v>26</v>
      </c>
      <c r="B32" s="363">
        <f t="shared" si="1"/>
        <v>288</v>
      </c>
      <c r="C32" s="430">
        <v>17</v>
      </c>
      <c r="D32" s="444" t="s">
        <v>12</v>
      </c>
      <c r="E32" s="479" t="s">
        <v>10072</v>
      </c>
      <c r="F32" s="580"/>
    </row>
    <row r="33" spans="1:6" s="61" customFormat="1" ht="11.45" customHeight="1" x14ac:dyDescent="0.2">
      <c r="A33" s="363">
        <f t="shared" si="0"/>
        <v>27</v>
      </c>
      <c r="B33" s="363">
        <f t="shared" si="1"/>
        <v>305</v>
      </c>
      <c r="C33" s="430">
        <v>17</v>
      </c>
      <c r="D33" s="444" t="s">
        <v>12</v>
      </c>
      <c r="E33" s="479" t="s">
        <v>10073</v>
      </c>
      <c r="F33" s="580"/>
    </row>
    <row r="34" spans="1:6" s="61" customFormat="1" ht="11.45" customHeight="1" x14ac:dyDescent="0.2">
      <c r="A34" s="363">
        <f t="shared" si="0"/>
        <v>28</v>
      </c>
      <c r="B34" s="363">
        <f t="shared" si="1"/>
        <v>322</v>
      </c>
      <c r="C34" s="430">
        <v>17</v>
      </c>
      <c r="D34" s="444" t="s">
        <v>12</v>
      </c>
      <c r="E34" s="479" t="s">
        <v>10074</v>
      </c>
      <c r="F34" s="580"/>
    </row>
    <row r="35" spans="1:6" s="61" customFormat="1" ht="11.45" customHeight="1" x14ac:dyDescent="0.2">
      <c r="A35" s="363">
        <f t="shared" si="0"/>
        <v>29</v>
      </c>
      <c r="B35" s="363">
        <f t="shared" si="1"/>
        <v>339</v>
      </c>
      <c r="C35" s="430">
        <v>17</v>
      </c>
      <c r="D35" s="444" t="s">
        <v>12</v>
      </c>
      <c r="E35" s="479" t="s">
        <v>10075</v>
      </c>
      <c r="F35" s="580"/>
    </row>
    <row r="36" spans="1:6" s="61" customFormat="1" ht="30" customHeight="1" x14ac:dyDescent="0.2">
      <c r="A36" s="363">
        <f t="shared" si="0"/>
        <v>30</v>
      </c>
      <c r="B36" s="363">
        <f t="shared" si="1"/>
        <v>356</v>
      </c>
      <c r="C36" s="430">
        <v>17</v>
      </c>
      <c r="D36" s="444" t="s">
        <v>12</v>
      </c>
      <c r="E36" s="479" t="s">
        <v>10076</v>
      </c>
      <c r="F36" s="580"/>
    </row>
    <row r="37" spans="1:6" s="332" customFormat="1" ht="11.45" customHeight="1" x14ac:dyDescent="0.2">
      <c r="A37" s="363">
        <f t="shared" si="0"/>
        <v>31</v>
      </c>
      <c r="B37" s="363">
        <f t="shared" si="1"/>
        <v>373</v>
      </c>
      <c r="C37" s="430">
        <v>17</v>
      </c>
      <c r="D37" s="444" t="s">
        <v>12</v>
      </c>
      <c r="E37" s="479" t="s">
        <v>10077</v>
      </c>
      <c r="F37" s="580"/>
    </row>
    <row r="38" spans="1:6" s="332" customFormat="1" ht="11.45" customHeight="1" x14ac:dyDescent="0.2">
      <c r="A38" s="363">
        <f t="shared" si="0"/>
        <v>32</v>
      </c>
      <c r="B38" s="363">
        <f t="shared" si="1"/>
        <v>390</v>
      </c>
      <c r="C38" s="430">
        <v>17</v>
      </c>
      <c r="D38" s="444" t="s">
        <v>12</v>
      </c>
      <c r="E38" s="479" t="s">
        <v>10078</v>
      </c>
      <c r="F38" s="580"/>
    </row>
    <row r="39" spans="1:6" s="332" customFormat="1" ht="11.45" customHeight="1" x14ac:dyDescent="0.2">
      <c r="A39" s="363">
        <f t="shared" si="0"/>
        <v>33</v>
      </c>
      <c r="B39" s="363">
        <f t="shared" si="1"/>
        <v>407</v>
      </c>
      <c r="C39" s="430">
        <v>17</v>
      </c>
      <c r="D39" s="444" t="s">
        <v>12</v>
      </c>
      <c r="E39" s="479" t="s">
        <v>10079</v>
      </c>
      <c r="F39" s="580"/>
    </row>
    <row r="40" spans="1:6" s="332" customFormat="1" ht="11.45" customHeight="1" x14ac:dyDescent="0.2">
      <c r="A40" s="363">
        <f t="shared" si="0"/>
        <v>34</v>
      </c>
      <c r="B40" s="363">
        <f t="shared" si="1"/>
        <v>424</v>
      </c>
      <c r="C40" s="430">
        <v>17</v>
      </c>
      <c r="D40" s="444" t="s">
        <v>12</v>
      </c>
      <c r="E40" s="479" t="s">
        <v>10080</v>
      </c>
      <c r="F40" s="580"/>
    </row>
    <row r="41" spans="1:6" s="332" customFormat="1" ht="11.45" customHeight="1" x14ac:dyDescent="0.2">
      <c r="A41" s="363">
        <f t="shared" si="0"/>
        <v>35</v>
      </c>
      <c r="B41" s="363">
        <f t="shared" si="1"/>
        <v>441</v>
      </c>
      <c r="C41" s="430">
        <v>17</v>
      </c>
      <c r="D41" s="444" t="s">
        <v>12</v>
      </c>
      <c r="E41" s="479" t="s">
        <v>10081</v>
      </c>
      <c r="F41" s="580"/>
    </row>
    <row r="42" spans="1:6" s="332" customFormat="1" ht="11.45" customHeight="1" x14ac:dyDescent="0.2">
      <c r="A42" s="363">
        <f t="shared" si="0"/>
        <v>36</v>
      </c>
      <c r="B42" s="363">
        <f t="shared" si="1"/>
        <v>458</v>
      </c>
      <c r="C42" s="430">
        <v>17</v>
      </c>
      <c r="D42" s="444" t="s">
        <v>12</v>
      </c>
      <c r="E42" s="479" t="s">
        <v>10082</v>
      </c>
      <c r="F42" s="580"/>
    </row>
    <row r="43" spans="1:6" s="332" customFormat="1" ht="11.45" customHeight="1" x14ac:dyDescent="0.2">
      <c r="A43" s="363">
        <f t="shared" si="0"/>
        <v>37</v>
      </c>
      <c r="B43" s="363">
        <f t="shared" si="1"/>
        <v>475</v>
      </c>
      <c r="C43" s="430">
        <v>17</v>
      </c>
      <c r="D43" s="444" t="s">
        <v>12</v>
      </c>
      <c r="E43" s="479" t="s">
        <v>10083</v>
      </c>
      <c r="F43" s="580"/>
    </row>
    <row r="44" spans="1:6" s="332" customFormat="1" ht="23.25" customHeight="1" x14ac:dyDescent="0.2">
      <c r="A44" s="363">
        <f t="shared" si="0"/>
        <v>38</v>
      </c>
      <c r="B44" s="363">
        <f t="shared" si="1"/>
        <v>492</v>
      </c>
      <c r="C44" s="430">
        <v>17</v>
      </c>
      <c r="D44" s="444" t="s">
        <v>12</v>
      </c>
      <c r="E44" s="479" t="s">
        <v>10084</v>
      </c>
      <c r="F44" s="580"/>
    </row>
    <row r="45" spans="1:6" s="332" customFormat="1" ht="11.45" customHeight="1" x14ac:dyDescent="0.2">
      <c r="A45" s="363">
        <f t="shared" si="0"/>
        <v>39</v>
      </c>
      <c r="B45" s="363">
        <f t="shared" si="1"/>
        <v>509</v>
      </c>
      <c r="C45" s="430">
        <v>17</v>
      </c>
      <c r="D45" s="444" t="s">
        <v>12</v>
      </c>
      <c r="E45" s="479" t="s">
        <v>10085</v>
      </c>
      <c r="F45" s="580"/>
    </row>
    <row r="46" spans="1:6" s="332" customFormat="1" ht="11.45" customHeight="1" x14ac:dyDescent="0.2">
      <c r="A46" s="363">
        <f t="shared" si="0"/>
        <v>40</v>
      </c>
      <c r="B46" s="363">
        <f t="shared" si="1"/>
        <v>526</v>
      </c>
      <c r="C46" s="430">
        <v>17</v>
      </c>
      <c r="D46" s="444" t="s">
        <v>12</v>
      </c>
      <c r="E46" s="479" t="s">
        <v>10086</v>
      </c>
      <c r="F46" s="580"/>
    </row>
    <row r="47" spans="1:6" s="332" customFormat="1" ht="11.45" customHeight="1" x14ac:dyDescent="0.2">
      <c r="A47" s="363">
        <f t="shared" si="0"/>
        <v>41</v>
      </c>
      <c r="B47" s="363">
        <f t="shared" si="1"/>
        <v>543</v>
      </c>
      <c r="C47" s="430">
        <v>17</v>
      </c>
      <c r="D47" s="444" t="s">
        <v>12</v>
      </c>
      <c r="E47" s="479" t="s">
        <v>10087</v>
      </c>
      <c r="F47" s="580"/>
    </row>
    <row r="48" spans="1:6" s="332" customFormat="1" ht="11.45" customHeight="1" x14ac:dyDescent="0.2">
      <c r="A48" s="363">
        <f t="shared" si="0"/>
        <v>42</v>
      </c>
      <c r="B48" s="363">
        <f t="shared" si="1"/>
        <v>560</v>
      </c>
      <c r="C48" s="430">
        <v>17</v>
      </c>
      <c r="D48" s="444" t="s">
        <v>12</v>
      </c>
      <c r="E48" s="479" t="s">
        <v>10088</v>
      </c>
      <c r="F48" s="580"/>
    </row>
    <row r="49" spans="1:6" s="332" customFormat="1" ht="11.45" customHeight="1" x14ac:dyDescent="0.2">
      <c r="A49" s="363">
        <f t="shared" si="0"/>
        <v>43</v>
      </c>
      <c r="B49" s="363">
        <f t="shared" si="1"/>
        <v>577</v>
      </c>
      <c r="C49" s="430">
        <v>17</v>
      </c>
      <c r="D49" s="444" t="s">
        <v>12</v>
      </c>
      <c r="E49" s="479" t="s">
        <v>11084</v>
      </c>
      <c r="F49" s="580"/>
    </row>
    <row r="50" spans="1:6" s="332" customFormat="1" ht="11.45" customHeight="1" x14ac:dyDescent="0.2">
      <c r="A50" s="363">
        <f t="shared" si="0"/>
        <v>44</v>
      </c>
      <c r="B50" s="363">
        <f t="shared" si="1"/>
        <v>594</v>
      </c>
      <c r="C50" s="430">
        <v>17</v>
      </c>
      <c r="D50" s="444" t="s">
        <v>12</v>
      </c>
      <c r="E50" s="479" t="s">
        <v>11085</v>
      </c>
      <c r="F50" s="580"/>
    </row>
    <row r="51" spans="1:6" s="332" customFormat="1" ht="11.45" customHeight="1" x14ac:dyDescent="0.2">
      <c r="A51" s="363">
        <f t="shared" si="0"/>
        <v>45</v>
      </c>
      <c r="B51" s="363">
        <f t="shared" si="1"/>
        <v>611</v>
      </c>
      <c r="C51" s="430">
        <v>17</v>
      </c>
      <c r="D51" s="444" t="s">
        <v>12</v>
      </c>
      <c r="E51" s="479" t="s">
        <v>11086</v>
      </c>
      <c r="F51" s="580"/>
    </row>
    <row r="52" spans="1:6" s="332" customFormat="1" ht="27" customHeight="1" x14ac:dyDescent="0.2">
      <c r="A52" s="363">
        <f t="shared" si="0"/>
        <v>46</v>
      </c>
      <c r="B52" s="363">
        <f t="shared" si="1"/>
        <v>628</v>
      </c>
      <c r="C52" s="430">
        <v>17</v>
      </c>
      <c r="D52" s="444" t="s">
        <v>12</v>
      </c>
      <c r="E52" s="479" t="s">
        <v>11087</v>
      </c>
      <c r="F52" s="580"/>
    </row>
    <row r="53" spans="1:6" s="332" customFormat="1" ht="11.45" customHeight="1" x14ac:dyDescent="0.2">
      <c r="A53" s="363">
        <f t="shared" si="0"/>
        <v>47</v>
      </c>
      <c r="B53" s="363">
        <f t="shared" si="1"/>
        <v>645</v>
      </c>
      <c r="C53" s="430">
        <v>17</v>
      </c>
      <c r="D53" s="444" t="s">
        <v>12</v>
      </c>
      <c r="E53" s="548" t="s">
        <v>15057</v>
      </c>
      <c r="F53" s="580"/>
    </row>
    <row r="54" spans="1:6" s="332" customFormat="1" ht="11.45" customHeight="1" x14ac:dyDescent="0.2">
      <c r="A54" s="363">
        <f t="shared" si="0"/>
        <v>48</v>
      </c>
      <c r="B54" s="363">
        <f t="shared" si="1"/>
        <v>662</v>
      </c>
      <c r="C54" s="430">
        <v>17</v>
      </c>
      <c r="D54" s="444" t="s">
        <v>12</v>
      </c>
      <c r="E54" s="548" t="s">
        <v>15058</v>
      </c>
      <c r="F54" s="580"/>
    </row>
    <row r="55" spans="1:6" s="332" customFormat="1" ht="11.45" customHeight="1" x14ac:dyDescent="0.2">
      <c r="A55" s="363">
        <f t="shared" si="0"/>
        <v>49</v>
      </c>
      <c r="B55" s="363">
        <f t="shared" si="1"/>
        <v>679</v>
      </c>
      <c r="C55" s="430">
        <v>17</v>
      </c>
      <c r="D55" s="444" t="s">
        <v>12</v>
      </c>
      <c r="E55" s="548" t="s">
        <v>15059</v>
      </c>
      <c r="F55" s="580"/>
    </row>
    <row r="56" spans="1:6" s="332" customFormat="1" ht="11.45" customHeight="1" x14ac:dyDescent="0.2">
      <c r="A56" s="363">
        <f t="shared" si="0"/>
        <v>50</v>
      </c>
      <c r="B56" s="363">
        <f t="shared" si="1"/>
        <v>696</v>
      </c>
      <c r="C56" s="430">
        <v>17</v>
      </c>
      <c r="D56" s="444" t="s">
        <v>12</v>
      </c>
      <c r="E56" s="548" t="s">
        <v>15060</v>
      </c>
      <c r="F56" s="589"/>
    </row>
    <row r="57" spans="1:6" s="332" customFormat="1" ht="11.45" customHeight="1" x14ac:dyDescent="0.2">
      <c r="A57" s="363">
        <f t="shared" si="0"/>
        <v>51</v>
      </c>
      <c r="B57" s="363">
        <f t="shared" si="1"/>
        <v>713</v>
      </c>
      <c r="C57" s="430">
        <v>17</v>
      </c>
      <c r="D57" s="444" t="s">
        <v>12</v>
      </c>
      <c r="E57" s="548" t="s">
        <v>15061</v>
      </c>
      <c r="F57" s="589"/>
    </row>
    <row r="58" spans="1:6" s="332" customFormat="1" ht="11.45" customHeight="1" x14ac:dyDescent="0.2">
      <c r="A58" s="363">
        <f t="shared" si="0"/>
        <v>52</v>
      </c>
      <c r="B58" s="363">
        <f t="shared" si="1"/>
        <v>730</v>
      </c>
      <c r="C58" s="430">
        <v>17</v>
      </c>
      <c r="D58" s="444" t="s">
        <v>12</v>
      </c>
      <c r="E58" s="548" t="s">
        <v>15062</v>
      </c>
      <c r="F58" s="589"/>
    </row>
    <row r="59" spans="1:6" s="332" customFormat="1" ht="11.45" customHeight="1" x14ac:dyDescent="0.2">
      <c r="A59" s="363">
        <f t="shared" si="0"/>
        <v>53</v>
      </c>
      <c r="B59" s="363">
        <f t="shared" si="1"/>
        <v>747</v>
      </c>
      <c r="C59" s="430">
        <v>17</v>
      </c>
      <c r="D59" s="444" t="s">
        <v>12</v>
      </c>
      <c r="E59" s="548" t="s">
        <v>15063</v>
      </c>
      <c r="F59" s="589"/>
    </row>
    <row r="60" spans="1:6" s="332" customFormat="1" ht="29.25" customHeight="1" x14ac:dyDescent="0.2">
      <c r="A60" s="363">
        <f t="shared" si="0"/>
        <v>54</v>
      </c>
      <c r="B60" s="363">
        <f t="shared" si="1"/>
        <v>764</v>
      </c>
      <c r="C60" s="430">
        <v>17</v>
      </c>
      <c r="D60" s="444" t="s">
        <v>12</v>
      </c>
      <c r="E60" s="548" t="s">
        <v>15064</v>
      </c>
      <c r="F60" s="589"/>
    </row>
    <row r="61" spans="1:6" s="332" customFormat="1" ht="11.45" customHeight="1" x14ac:dyDescent="0.2">
      <c r="A61" s="363">
        <f t="shared" si="0"/>
        <v>55</v>
      </c>
      <c r="B61" s="363">
        <f t="shared" si="1"/>
        <v>781</v>
      </c>
      <c r="C61" s="363">
        <v>17</v>
      </c>
      <c r="D61" s="360" t="s">
        <v>12</v>
      </c>
      <c r="E61" s="388" t="s">
        <v>13665</v>
      </c>
      <c r="F61" s="424"/>
    </row>
    <row r="62" spans="1:6" s="332" customFormat="1" ht="11.45" customHeight="1" x14ac:dyDescent="0.2">
      <c r="A62" s="363">
        <f t="shared" si="0"/>
        <v>56</v>
      </c>
      <c r="B62" s="363">
        <f t="shared" si="1"/>
        <v>798</v>
      </c>
      <c r="C62" s="363">
        <v>17</v>
      </c>
      <c r="D62" s="360" t="s">
        <v>12</v>
      </c>
      <c r="E62" s="388" t="s">
        <v>13666</v>
      </c>
      <c r="F62" s="424"/>
    </row>
    <row r="63" spans="1:6" s="332" customFormat="1" ht="11.45" customHeight="1" x14ac:dyDescent="0.2">
      <c r="A63" s="363">
        <f t="shared" si="0"/>
        <v>57</v>
      </c>
      <c r="B63" s="363">
        <f t="shared" si="1"/>
        <v>815</v>
      </c>
      <c r="C63" s="363">
        <v>17</v>
      </c>
      <c r="D63" s="360" t="s">
        <v>12</v>
      </c>
      <c r="E63" s="388" t="s">
        <v>13667</v>
      </c>
      <c r="F63" s="424"/>
    </row>
    <row r="64" spans="1:6" s="332" customFormat="1" ht="11.45" customHeight="1" x14ac:dyDescent="0.2">
      <c r="A64" s="363">
        <f t="shared" si="0"/>
        <v>58</v>
      </c>
      <c r="B64" s="363">
        <f t="shared" si="1"/>
        <v>832</v>
      </c>
      <c r="C64" s="363">
        <v>17</v>
      </c>
      <c r="D64" s="360" t="s">
        <v>12</v>
      </c>
      <c r="E64" s="388" t="s">
        <v>13668</v>
      </c>
      <c r="F64" s="424"/>
    </row>
    <row r="65" spans="1:6" s="332" customFormat="1" ht="11.45" customHeight="1" x14ac:dyDescent="0.2">
      <c r="A65" s="363">
        <f t="shared" si="0"/>
        <v>59</v>
      </c>
      <c r="B65" s="363">
        <f t="shared" si="1"/>
        <v>849</v>
      </c>
      <c r="C65" s="430">
        <v>17</v>
      </c>
      <c r="D65" s="444" t="s">
        <v>12</v>
      </c>
      <c r="E65" s="445" t="s">
        <v>10089</v>
      </c>
      <c r="F65" s="589"/>
    </row>
    <row r="66" spans="1:6" s="332" customFormat="1" ht="11.45" customHeight="1" x14ac:dyDescent="0.2">
      <c r="A66" s="363">
        <f t="shared" si="0"/>
        <v>60</v>
      </c>
      <c r="B66" s="363">
        <f t="shared" si="1"/>
        <v>866</v>
      </c>
      <c r="C66" s="430">
        <v>17</v>
      </c>
      <c r="D66" s="444" t="s">
        <v>12</v>
      </c>
      <c r="E66" s="445" t="s">
        <v>10090</v>
      </c>
      <c r="F66" s="589"/>
    </row>
    <row r="67" spans="1:6" s="332" customFormat="1" ht="11.45" customHeight="1" x14ac:dyDescent="0.2">
      <c r="A67" s="363">
        <f t="shared" si="0"/>
        <v>61</v>
      </c>
      <c r="B67" s="363">
        <f t="shared" si="1"/>
        <v>883</v>
      </c>
      <c r="C67" s="430">
        <v>17</v>
      </c>
      <c r="D67" s="444" t="s">
        <v>12</v>
      </c>
      <c r="E67" s="445" t="s">
        <v>10091</v>
      </c>
      <c r="F67" s="589"/>
    </row>
    <row r="68" spans="1:6" s="332" customFormat="1" ht="11.45" customHeight="1" x14ac:dyDescent="0.2">
      <c r="A68" s="363">
        <f t="shared" si="0"/>
        <v>62</v>
      </c>
      <c r="B68" s="363">
        <f t="shared" si="1"/>
        <v>900</v>
      </c>
      <c r="C68" s="430">
        <v>17</v>
      </c>
      <c r="D68" s="444" t="s">
        <v>12</v>
      </c>
      <c r="E68" s="445" t="s">
        <v>10092</v>
      </c>
      <c r="F68" s="589"/>
    </row>
    <row r="69" spans="1:6" s="332" customFormat="1" ht="11.45" customHeight="1" x14ac:dyDescent="0.2">
      <c r="A69" s="363">
        <f t="shared" si="0"/>
        <v>63</v>
      </c>
      <c r="B69" s="363">
        <f t="shared" si="1"/>
        <v>917</v>
      </c>
      <c r="C69" s="430">
        <v>17</v>
      </c>
      <c r="D69" s="444" t="s">
        <v>12</v>
      </c>
      <c r="E69" s="479" t="s">
        <v>10093</v>
      </c>
      <c r="F69" s="589"/>
    </row>
    <row r="70" spans="1:6" s="332" customFormat="1" ht="11.45" customHeight="1" x14ac:dyDescent="0.2">
      <c r="A70" s="363">
        <f t="shared" si="0"/>
        <v>64</v>
      </c>
      <c r="B70" s="363">
        <f t="shared" si="1"/>
        <v>934</v>
      </c>
      <c r="C70" s="430">
        <v>17</v>
      </c>
      <c r="D70" s="444" t="s">
        <v>12</v>
      </c>
      <c r="E70" s="479" t="s">
        <v>10094</v>
      </c>
      <c r="F70" s="589"/>
    </row>
    <row r="71" spans="1:6" s="332" customFormat="1" ht="11.45" customHeight="1" x14ac:dyDescent="0.2">
      <c r="A71" s="363">
        <f t="shared" si="0"/>
        <v>65</v>
      </c>
      <c r="B71" s="363">
        <f t="shared" si="1"/>
        <v>951</v>
      </c>
      <c r="C71" s="430">
        <v>17</v>
      </c>
      <c r="D71" s="444" t="s">
        <v>12</v>
      </c>
      <c r="E71" s="479" t="s">
        <v>10095</v>
      </c>
      <c r="F71" s="589"/>
    </row>
    <row r="72" spans="1:6" s="332" customFormat="1" ht="11.45" customHeight="1" x14ac:dyDescent="0.2">
      <c r="A72" s="363">
        <f t="shared" ref="A72:A122" si="2">+A71+1</f>
        <v>66</v>
      </c>
      <c r="B72" s="363">
        <f t="shared" ref="B72:B122" si="3">C71+B71</f>
        <v>968</v>
      </c>
      <c r="C72" s="430">
        <v>17</v>
      </c>
      <c r="D72" s="444" t="s">
        <v>12</v>
      </c>
      <c r="E72" s="479" t="s">
        <v>10096</v>
      </c>
      <c r="F72" s="589"/>
    </row>
    <row r="73" spans="1:6" s="332" customFormat="1" ht="11.45" customHeight="1" x14ac:dyDescent="0.2">
      <c r="A73" s="363">
        <f t="shared" si="2"/>
        <v>67</v>
      </c>
      <c r="B73" s="363">
        <f t="shared" si="3"/>
        <v>985</v>
      </c>
      <c r="C73" s="430">
        <v>17</v>
      </c>
      <c r="D73" s="444" t="s">
        <v>12</v>
      </c>
      <c r="E73" s="479" t="s">
        <v>10097</v>
      </c>
      <c r="F73" s="589"/>
    </row>
    <row r="74" spans="1:6" s="332" customFormat="1" ht="11.45" customHeight="1" x14ac:dyDescent="0.2">
      <c r="A74" s="363">
        <f t="shared" si="2"/>
        <v>68</v>
      </c>
      <c r="B74" s="363">
        <f t="shared" si="3"/>
        <v>1002</v>
      </c>
      <c r="C74" s="430">
        <v>17</v>
      </c>
      <c r="D74" s="444" t="s">
        <v>12</v>
      </c>
      <c r="E74" s="479" t="s">
        <v>10098</v>
      </c>
      <c r="F74" s="589"/>
    </row>
    <row r="75" spans="1:6" s="332" customFormat="1" ht="11.45" customHeight="1" x14ac:dyDescent="0.2">
      <c r="A75" s="363">
        <f t="shared" si="2"/>
        <v>69</v>
      </c>
      <c r="B75" s="363">
        <f t="shared" si="3"/>
        <v>1019</v>
      </c>
      <c r="C75" s="430">
        <v>17</v>
      </c>
      <c r="D75" s="444" t="s">
        <v>12</v>
      </c>
      <c r="E75" s="479" t="s">
        <v>10099</v>
      </c>
      <c r="F75" s="589"/>
    </row>
    <row r="76" spans="1:6" s="332" customFormat="1" x14ac:dyDescent="0.2">
      <c r="A76" s="363">
        <f t="shared" si="2"/>
        <v>70</v>
      </c>
      <c r="B76" s="363">
        <f t="shared" si="3"/>
        <v>1036</v>
      </c>
      <c r="C76" s="430">
        <v>17</v>
      </c>
      <c r="D76" s="444" t="s">
        <v>12</v>
      </c>
      <c r="E76" s="479" t="s">
        <v>10100</v>
      </c>
      <c r="F76" s="589"/>
    </row>
    <row r="77" spans="1:6" s="332" customFormat="1" ht="11.45" customHeight="1" x14ac:dyDescent="0.2">
      <c r="A77" s="363">
        <f t="shared" si="2"/>
        <v>71</v>
      </c>
      <c r="B77" s="363">
        <f t="shared" si="3"/>
        <v>1053</v>
      </c>
      <c r="C77" s="430">
        <v>17</v>
      </c>
      <c r="D77" s="444" t="s">
        <v>12</v>
      </c>
      <c r="E77" s="479" t="s">
        <v>10101</v>
      </c>
      <c r="F77" s="589"/>
    </row>
    <row r="78" spans="1:6" s="332" customFormat="1" ht="11.45" customHeight="1" x14ac:dyDescent="0.2">
      <c r="A78" s="363">
        <f t="shared" si="2"/>
        <v>72</v>
      </c>
      <c r="B78" s="363">
        <f t="shared" si="3"/>
        <v>1070</v>
      </c>
      <c r="C78" s="430">
        <v>17</v>
      </c>
      <c r="D78" s="444" t="s">
        <v>12</v>
      </c>
      <c r="E78" s="479" t="s">
        <v>10102</v>
      </c>
      <c r="F78" s="589"/>
    </row>
    <row r="79" spans="1:6" s="332" customFormat="1" ht="11.45" customHeight="1" x14ac:dyDescent="0.2">
      <c r="A79" s="363">
        <f t="shared" si="2"/>
        <v>73</v>
      </c>
      <c r="B79" s="363">
        <f t="shared" si="3"/>
        <v>1087</v>
      </c>
      <c r="C79" s="430">
        <v>17</v>
      </c>
      <c r="D79" s="444" t="s">
        <v>12</v>
      </c>
      <c r="E79" s="479" t="s">
        <v>10103</v>
      </c>
      <c r="F79" s="589"/>
    </row>
    <row r="80" spans="1:6" s="332" customFormat="1" ht="11.45" customHeight="1" x14ac:dyDescent="0.2">
      <c r="A80" s="363">
        <f t="shared" si="2"/>
        <v>74</v>
      </c>
      <c r="B80" s="363">
        <f t="shared" si="3"/>
        <v>1104</v>
      </c>
      <c r="C80" s="430">
        <v>17</v>
      </c>
      <c r="D80" s="444" t="s">
        <v>12</v>
      </c>
      <c r="E80" s="479" t="s">
        <v>10104</v>
      </c>
      <c r="F80" s="589"/>
    </row>
    <row r="81" spans="1:6" s="332" customFormat="1" ht="11.45" customHeight="1" x14ac:dyDescent="0.2">
      <c r="A81" s="363">
        <f t="shared" si="2"/>
        <v>75</v>
      </c>
      <c r="B81" s="363">
        <f t="shared" si="3"/>
        <v>1121</v>
      </c>
      <c r="C81" s="430">
        <v>17</v>
      </c>
      <c r="D81" s="444" t="s">
        <v>12</v>
      </c>
      <c r="E81" s="479" t="s">
        <v>10105</v>
      </c>
      <c r="F81" s="589"/>
    </row>
    <row r="82" spans="1:6" s="332" customFormat="1" ht="11.45" customHeight="1" x14ac:dyDescent="0.2">
      <c r="A82" s="363">
        <f t="shared" si="2"/>
        <v>76</v>
      </c>
      <c r="B82" s="363">
        <f t="shared" si="3"/>
        <v>1138</v>
      </c>
      <c r="C82" s="430">
        <v>17</v>
      </c>
      <c r="D82" s="444" t="s">
        <v>12</v>
      </c>
      <c r="E82" s="479" t="s">
        <v>10106</v>
      </c>
      <c r="F82" s="589"/>
    </row>
    <row r="83" spans="1:6" s="332" customFormat="1" ht="11.45" customHeight="1" x14ac:dyDescent="0.2">
      <c r="A83" s="363">
        <f t="shared" si="2"/>
        <v>77</v>
      </c>
      <c r="B83" s="363">
        <f t="shared" si="3"/>
        <v>1155</v>
      </c>
      <c r="C83" s="430">
        <v>17</v>
      </c>
      <c r="D83" s="444" t="s">
        <v>12</v>
      </c>
      <c r="E83" s="479" t="s">
        <v>10107</v>
      </c>
      <c r="F83" s="589"/>
    </row>
    <row r="84" spans="1:6" s="332" customFormat="1" ht="24" customHeight="1" x14ac:dyDescent="0.2">
      <c r="A84" s="363">
        <f t="shared" si="2"/>
        <v>78</v>
      </c>
      <c r="B84" s="363">
        <f t="shared" si="3"/>
        <v>1172</v>
      </c>
      <c r="C84" s="430">
        <v>17</v>
      </c>
      <c r="D84" s="444" t="s">
        <v>12</v>
      </c>
      <c r="E84" s="479" t="s">
        <v>10108</v>
      </c>
      <c r="F84" s="589"/>
    </row>
    <row r="85" spans="1:6" s="332" customFormat="1" ht="11.45" customHeight="1" x14ac:dyDescent="0.2">
      <c r="A85" s="363">
        <f t="shared" si="2"/>
        <v>79</v>
      </c>
      <c r="B85" s="363">
        <f t="shared" si="3"/>
        <v>1189</v>
      </c>
      <c r="C85" s="430">
        <v>17</v>
      </c>
      <c r="D85" s="444" t="s">
        <v>12</v>
      </c>
      <c r="E85" s="479" t="s">
        <v>10109</v>
      </c>
      <c r="F85" s="589"/>
    </row>
    <row r="86" spans="1:6" s="332" customFormat="1" ht="11.45" customHeight="1" x14ac:dyDescent="0.2">
      <c r="A86" s="363">
        <f t="shared" si="2"/>
        <v>80</v>
      </c>
      <c r="B86" s="363">
        <f t="shared" si="3"/>
        <v>1206</v>
      </c>
      <c r="C86" s="430">
        <v>17</v>
      </c>
      <c r="D86" s="444" t="s">
        <v>12</v>
      </c>
      <c r="E86" s="479" t="s">
        <v>10110</v>
      </c>
      <c r="F86" s="589"/>
    </row>
    <row r="87" spans="1:6" s="332" customFormat="1" ht="11.45" customHeight="1" x14ac:dyDescent="0.2">
      <c r="A87" s="363">
        <f t="shared" si="2"/>
        <v>81</v>
      </c>
      <c r="B87" s="363">
        <f t="shared" si="3"/>
        <v>1223</v>
      </c>
      <c r="C87" s="430">
        <v>17</v>
      </c>
      <c r="D87" s="444" t="s">
        <v>12</v>
      </c>
      <c r="E87" s="479" t="s">
        <v>10111</v>
      </c>
      <c r="F87" s="589"/>
    </row>
    <row r="88" spans="1:6" s="332" customFormat="1" ht="11.45" customHeight="1" x14ac:dyDescent="0.2">
      <c r="A88" s="363">
        <f t="shared" si="2"/>
        <v>82</v>
      </c>
      <c r="B88" s="363">
        <f t="shared" si="3"/>
        <v>1240</v>
      </c>
      <c r="C88" s="430">
        <v>17</v>
      </c>
      <c r="D88" s="444" t="s">
        <v>12</v>
      </c>
      <c r="E88" s="479" t="s">
        <v>10112</v>
      </c>
      <c r="F88" s="589"/>
    </row>
    <row r="89" spans="1:6" s="332" customFormat="1" ht="11.45" customHeight="1" x14ac:dyDescent="0.2">
      <c r="A89" s="363">
        <f t="shared" si="2"/>
        <v>83</v>
      </c>
      <c r="B89" s="363">
        <f t="shared" si="3"/>
        <v>1257</v>
      </c>
      <c r="C89" s="430">
        <v>17</v>
      </c>
      <c r="D89" s="444" t="s">
        <v>12</v>
      </c>
      <c r="E89" s="479" t="s">
        <v>10113</v>
      </c>
      <c r="F89" s="589"/>
    </row>
    <row r="90" spans="1:6" s="332" customFormat="1" ht="11.45" customHeight="1" x14ac:dyDescent="0.2">
      <c r="A90" s="363">
        <f t="shared" si="2"/>
        <v>84</v>
      </c>
      <c r="B90" s="363">
        <f t="shared" si="3"/>
        <v>1274</v>
      </c>
      <c r="C90" s="430">
        <v>17</v>
      </c>
      <c r="D90" s="444" t="s">
        <v>12</v>
      </c>
      <c r="E90" s="479" t="s">
        <v>10114</v>
      </c>
      <c r="F90" s="589"/>
    </row>
    <row r="91" spans="1:6" s="332" customFormat="1" ht="11.45" customHeight="1" x14ac:dyDescent="0.2">
      <c r="A91" s="363">
        <f t="shared" si="2"/>
        <v>85</v>
      </c>
      <c r="B91" s="363">
        <f t="shared" si="3"/>
        <v>1291</v>
      </c>
      <c r="C91" s="430">
        <v>17</v>
      </c>
      <c r="D91" s="444" t="s">
        <v>12</v>
      </c>
      <c r="E91" s="479" t="s">
        <v>10115</v>
      </c>
      <c r="F91" s="589"/>
    </row>
    <row r="92" spans="1:6" s="332" customFormat="1" ht="23.25" customHeight="1" x14ac:dyDescent="0.2">
      <c r="A92" s="363">
        <f t="shared" si="2"/>
        <v>86</v>
      </c>
      <c r="B92" s="363">
        <f t="shared" si="3"/>
        <v>1308</v>
      </c>
      <c r="C92" s="430">
        <v>17</v>
      </c>
      <c r="D92" s="444" t="s">
        <v>12</v>
      </c>
      <c r="E92" s="479" t="s">
        <v>10116</v>
      </c>
      <c r="F92" s="589"/>
    </row>
    <row r="93" spans="1:6" s="332" customFormat="1" ht="11.45" customHeight="1" x14ac:dyDescent="0.2">
      <c r="A93" s="363">
        <f t="shared" si="2"/>
        <v>87</v>
      </c>
      <c r="B93" s="363">
        <f t="shared" si="3"/>
        <v>1325</v>
      </c>
      <c r="C93" s="430">
        <v>17</v>
      </c>
      <c r="D93" s="444" t="s">
        <v>12</v>
      </c>
      <c r="E93" s="479" t="s">
        <v>10117</v>
      </c>
      <c r="F93" s="589"/>
    </row>
    <row r="94" spans="1:6" s="332" customFormat="1" ht="11.45" customHeight="1" x14ac:dyDescent="0.2">
      <c r="A94" s="363">
        <f t="shared" si="2"/>
        <v>88</v>
      </c>
      <c r="B94" s="363">
        <f t="shared" si="3"/>
        <v>1342</v>
      </c>
      <c r="C94" s="430">
        <v>17</v>
      </c>
      <c r="D94" s="444" t="s">
        <v>12</v>
      </c>
      <c r="E94" s="479" t="s">
        <v>10118</v>
      </c>
      <c r="F94" s="589"/>
    </row>
    <row r="95" spans="1:6" s="332" customFormat="1" ht="11.45" customHeight="1" x14ac:dyDescent="0.2">
      <c r="A95" s="363">
        <f t="shared" si="2"/>
        <v>89</v>
      </c>
      <c r="B95" s="363">
        <f t="shared" si="3"/>
        <v>1359</v>
      </c>
      <c r="C95" s="430">
        <v>17</v>
      </c>
      <c r="D95" s="444" t="s">
        <v>12</v>
      </c>
      <c r="E95" s="479" t="s">
        <v>10119</v>
      </c>
      <c r="F95" s="589"/>
    </row>
    <row r="96" spans="1:6" s="332" customFormat="1" ht="11.45" customHeight="1" x14ac:dyDescent="0.2">
      <c r="A96" s="363">
        <f t="shared" si="2"/>
        <v>90</v>
      </c>
      <c r="B96" s="363">
        <f t="shared" si="3"/>
        <v>1376</v>
      </c>
      <c r="C96" s="430">
        <v>17</v>
      </c>
      <c r="D96" s="444" t="s">
        <v>12</v>
      </c>
      <c r="E96" s="479" t="s">
        <v>10120</v>
      </c>
      <c r="F96" s="589"/>
    </row>
    <row r="97" spans="1:6" s="332" customFormat="1" ht="11.45" customHeight="1" x14ac:dyDescent="0.2">
      <c r="A97" s="363">
        <f t="shared" si="2"/>
        <v>91</v>
      </c>
      <c r="B97" s="363">
        <f t="shared" si="3"/>
        <v>1393</v>
      </c>
      <c r="C97" s="430">
        <v>17</v>
      </c>
      <c r="D97" s="444" t="s">
        <v>12</v>
      </c>
      <c r="E97" s="479" t="s">
        <v>10121</v>
      </c>
      <c r="F97" s="589"/>
    </row>
    <row r="98" spans="1:6" s="332" customFormat="1" ht="11.45" customHeight="1" x14ac:dyDescent="0.2">
      <c r="A98" s="363">
        <f t="shared" si="2"/>
        <v>92</v>
      </c>
      <c r="B98" s="363">
        <f t="shared" si="3"/>
        <v>1410</v>
      </c>
      <c r="C98" s="430">
        <v>17</v>
      </c>
      <c r="D98" s="444" t="s">
        <v>12</v>
      </c>
      <c r="E98" s="479" t="s">
        <v>10122</v>
      </c>
      <c r="F98" s="589"/>
    </row>
    <row r="99" spans="1:6" s="332" customFormat="1" ht="11.45" customHeight="1" x14ac:dyDescent="0.2">
      <c r="A99" s="363">
        <f t="shared" si="2"/>
        <v>93</v>
      </c>
      <c r="B99" s="363">
        <f t="shared" si="3"/>
        <v>1427</v>
      </c>
      <c r="C99" s="430">
        <v>17</v>
      </c>
      <c r="D99" s="444" t="s">
        <v>12</v>
      </c>
      <c r="E99" s="479" t="s">
        <v>10123</v>
      </c>
      <c r="F99" s="589"/>
    </row>
    <row r="100" spans="1:6" s="332" customFormat="1" ht="30" customHeight="1" x14ac:dyDescent="0.2">
      <c r="A100" s="363">
        <f t="shared" si="2"/>
        <v>94</v>
      </c>
      <c r="B100" s="363">
        <f t="shared" si="3"/>
        <v>1444</v>
      </c>
      <c r="C100" s="430">
        <v>17</v>
      </c>
      <c r="D100" s="444" t="s">
        <v>12</v>
      </c>
      <c r="E100" s="479" t="s">
        <v>10124</v>
      </c>
      <c r="F100" s="589"/>
    </row>
    <row r="101" spans="1:6" s="332" customFormat="1" ht="11.45" customHeight="1" x14ac:dyDescent="0.2">
      <c r="A101" s="363">
        <f t="shared" si="2"/>
        <v>95</v>
      </c>
      <c r="B101" s="363">
        <f t="shared" si="3"/>
        <v>1461</v>
      </c>
      <c r="C101" s="430">
        <v>17</v>
      </c>
      <c r="D101" s="444" t="s">
        <v>12</v>
      </c>
      <c r="E101" s="479" t="s">
        <v>11088</v>
      </c>
      <c r="F101" s="589"/>
    </row>
    <row r="102" spans="1:6" s="332" customFormat="1" ht="11.45" customHeight="1" x14ac:dyDescent="0.2">
      <c r="A102" s="363">
        <f t="shared" si="2"/>
        <v>96</v>
      </c>
      <c r="B102" s="363">
        <f t="shared" si="3"/>
        <v>1478</v>
      </c>
      <c r="C102" s="430">
        <v>17</v>
      </c>
      <c r="D102" s="444" t="s">
        <v>12</v>
      </c>
      <c r="E102" s="479" t="s">
        <v>11089</v>
      </c>
      <c r="F102" s="589"/>
    </row>
    <row r="103" spans="1:6" s="332" customFormat="1" ht="11.45" customHeight="1" x14ac:dyDescent="0.2">
      <c r="A103" s="363">
        <f t="shared" si="2"/>
        <v>97</v>
      </c>
      <c r="B103" s="363">
        <f t="shared" si="3"/>
        <v>1495</v>
      </c>
      <c r="C103" s="430">
        <v>17</v>
      </c>
      <c r="D103" s="444" t="s">
        <v>12</v>
      </c>
      <c r="E103" s="479" t="s">
        <v>11090</v>
      </c>
      <c r="F103" s="589"/>
    </row>
    <row r="104" spans="1:6" s="332" customFormat="1" ht="11.45" customHeight="1" x14ac:dyDescent="0.2">
      <c r="A104" s="363">
        <f t="shared" si="2"/>
        <v>98</v>
      </c>
      <c r="B104" s="363">
        <f t="shared" si="3"/>
        <v>1512</v>
      </c>
      <c r="C104" s="430">
        <v>17</v>
      </c>
      <c r="D104" s="444" t="s">
        <v>12</v>
      </c>
      <c r="E104" s="479" t="s">
        <v>11091</v>
      </c>
      <c r="F104" s="589"/>
    </row>
    <row r="105" spans="1:6" s="332" customFormat="1" ht="11.45" customHeight="1" x14ac:dyDescent="0.2">
      <c r="A105" s="363">
        <f t="shared" si="2"/>
        <v>99</v>
      </c>
      <c r="B105" s="363">
        <f t="shared" si="3"/>
        <v>1529</v>
      </c>
      <c r="C105" s="430">
        <v>17</v>
      </c>
      <c r="D105" s="444" t="s">
        <v>12</v>
      </c>
      <c r="E105" s="548" t="s">
        <v>15065</v>
      </c>
      <c r="F105" s="589"/>
    </row>
    <row r="106" spans="1:6" s="332" customFormat="1" ht="11.45" customHeight="1" x14ac:dyDescent="0.2">
      <c r="A106" s="363">
        <f t="shared" si="2"/>
        <v>100</v>
      </c>
      <c r="B106" s="363">
        <f t="shared" si="3"/>
        <v>1546</v>
      </c>
      <c r="C106" s="430">
        <v>17</v>
      </c>
      <c r="D106" s="444" t="s">
        <v>12</v>
      </c>
      <c r="E106" s="386" t="s">
        <v>15066</v>
      </c>
      <c r="F106" s="589"/>
    </row>
    <row r="107" spans="1:6" s="332" customFormat="1" ht="11.45" customHeight="1" x14ac:dyDescent="0.2">
      <c r="A107" s="363">
        <f t="shared" si="2"/>
        <v>101</v>
      </c>
      <c r="B107" s="363">
        <f t="shared" si="3"/>
        <v>1563</v>
      </c>
      <c r="C107" s="430">
        <v>17</v>
      </c>
      <c r="D107" s="444" t="s">
        <v>12</v>
      </c>
      <c r="E107" s="386" t="s">
        <v>15068</v>
      </c>
      <c r="F107" s="589"/>
    </row>
    <row r="108" spans="1:6" s="332" customFormat="1" ht="27.75" customHeight="1" x14ac:dyDescent="0.2">
      <c r="A108" s="363">
        <f t="shared" si="2"/>
        <v>102</v>
      </c>
      <c r="B108" s="363">
        <f t="shared" si="3"/>
        <v>1580</v>
      </c>
      <c r="C108" s="430">
        <v>17</v>
      </c>
      <c r="D108" s="444" t="s">
        <v>12</v>
      </c>
      <c r="E108" s="386" t="s">
        <v>15067</v>
      </c>
      <c r="F108" s="589"/>
    </row>
    <row r="109" spans="1:6" s="332" customFormat="1" ht="11.45" customHeight="1" x14ac:dyDescent="0.2">
      <c r="A109" s="363">
        <f t="shared" si="2"/>
        <v>103</v>
      </c>
      <c r="B109" s="363">
        <f t="shared" si="3"/>
        <v>1597</v>
      </c>
      <c r="C109" s="430">
        <v>17</v>
      </c>
      <c r="D109" s="444" t="s">
        <v>12</v>
      </c>
      <c r="E109" s="386" t="s">
        <v>15069</v>
      </c>
      <c r="F109" s="589"/>
    </row>
    <row r="110" spans="1:6" s="332" customFormat="1" ht="11.45" customHeight="1" x14ac:dyDescent="0.2">
      <c r="A110" s="363">
        <f t="shared" si="2"/>
        <v>104</v>
      </c>
      <c r="B110" s="363">
        <f t="shared" si="3"/>
        <v>1614</v>
      </c>
      <c r="C110" s="430">
        <v>17</v>
      </c>
      <c r="D110" s="444" t="s">
        <v>12</v>
      </c>
      <c r="E110" s="386" t="s">
        <v>15070</v>
      </c>
      <c r="F110" s="589"/>
    </row>
    <row r="111" spans="1:6" s="332" customFormat="1" ht="11.45" customHeight="1" x14ac:dyDescent="0.2">
      <c r="A111" s="363">
        <f t="shared" si="2"/>
        <v>105</v>
      </c>
      <c r="B111" s="363">
        <f t="shared" si="3"/>
        <v>1631</v>
      </c>
      <c r="C111" s="430">
        <v>17</v>
      </c>
      <c r="D111" s="444" t="s">
        <v>12</v>
      </c>
      <c r="E111" s="386" t="s">
        <v>15071</v>
      </c>
      <c r="F111" s="589"/>
    </row>
    <row r="112" spans="1:6" s="332" customFormat="1" ht="27.75" customHeight="1" x14ac:dyDescent="0.2">
      <c r="A112" s="363">
        <f t="shared" si="2"/>
        <v>106</v>
      </c>
      <c r="B112" s="363">
        <f t="shared" si="3"/>
        <v>1648</v>
      </c>
      <c r="C112" s="430">
        <v>17</v>
      </c>
      <c r="D112" s="444" t="s">
        <v>12</v>
      </c>
      <c r="E112" s="386" t="s">
        <v>15072</v>
      </c>
      <c r="F112" s="589"/>
    </row>
    <row r="113" spans="1:6" s="332" customFormat="1" ht="11.45" customHeight="1" x14ac:dyDescent="0.2">
      <c r="A113" s="363">
        <f t="shared" si="2"/>
        <v>107</v>
      </c>
      <c r="B113" s="363">
        <f t="shared" si="3"/>
        <v>1665</v>
      </c>
      <c r="C113" s="363">
        <v>17</v>
      </c>
      <c r="D113" s="360" t="s">
        <v>12</v>
      </c>
      <c r="E113" s="388" t="s">
        <v>13669</v>
      </c>
      <c r="F113" s="424"/>
    </row>
    <row r="114" spans="1:6" s="332" customFormat="1" ht="11.45" customHeight="1" x14ac:dyDescent="0.2">
      <c r="A114" s="363">
        <f t="shared" si="2"/>
        <v>108</v>
      </c>
      <c r="B114" s="363">
        <f t="shared" si="3"/>
        <v>1682</v>
      </c>
      <c r="C114" s="363">
        <v>17</v>
      </c>
      <c r="D114" s="360" t="s">
        <v>12</v>
      </c>
      <c r="E114" s="388" t="s">
        <v>13670</v>
      </c>
      <c r="F114" s="424"/>
    </row>
    <row r="115" spans="1:6" s="332" customFormat="1" ht="11.45" customHeight="1" x14ac:dyDescent="0.2">
      <c r="A115" s="363">
        <f t="shared" si="2"/>
        <v>109</v>
      </c>
      <c r="B115" s="363">
        <f t="shared" si="3"/>
        <v>1699</v>
      </c>
      <c r="C115" s="363">
        <v>17</v>
      </c>
      <c r="D115" s="360" t="s">
        <v>12</v>
      </c>
      <c r="E115" s="388" t="s">
        <v>13671</v>
      </c>
      <c r="F115" s="424"/>
    </row>
    <row r="116" spans="1:6" s="332" customFormat="1" ht="11.45" customHeight="1" x14ac:dyDescent="0.2">
      <c r="A116" s="363">
        <f t="shared" si="2"/>
        <v>110</v>
      </c>
      <c r="B116" s="363">
        <f t="shared" si="3"/>
        <v>1716</v>
      </c>
      <c r="C116" s="363">
        <v>17</v>
      </c>
      <c r="D116" s="360" t="s">
        <v>12</v>
      </c>
      <c r="E116" s="388" t="s">
        <v>13672</v>
      </c>
      <c r="F116" s="424"/>
    </row>
    <row r="117" spans="1:6" s="332" customFormat="1" ht="21" customHeight="1" x14ac:dyDescent="0.2">
      <c r="A117" s="363">
        <f t="shared" si="2"/>
        <v>111</v>
      </c>
      <c r="B117" s="363">
        <f t="shared" si="3"/>
        <v>1733</v>
      </c>
      <c r="C117" s="430">
        <v>17</v>
      </c>
      <c r="D117" s="444" t="s">
        <v>12</v>
      </c>
      <c r="E117" s="445" t="s">
        <v>10125</v>
      </c>
      <c r="F117" s="560"/>
    </row>
    <row r="118" spans="1:6" s="332" customFormat="1" ht="11.45" customHeight="1" x14ac:dyDescent="0.2">
      <c r="A118" s="363">
        <f t="shared" si="2"/>
        <v>112</v>
      </c>
      <c r="B118" s="363">
        <f t="shared" si="3"/>
        <v>1750</v>
      </c>
      <c r="C118" s="430">
        <v>17</v>
      </c>
      <c r="D118" s="444" t="s">
        <v>12</v>
      </c>
      <c r="E118" s="445" t="s">
        <v>10126</v>
      </c>
      <c r="F118" s="462"/>
    </row>
    <row r="119" spans="1:6" s="332" customFormat="1" ht="11.45" customHeight="1" x14ac:dyDescent="0.2">
      <c r="A119" s="363">
        <f t="shared" si="2"/>
        <v>113</v>
      </c>
      <c r="B119" s="363">
        <f t="shared" si="3"/>
        <v>1767</v>
      </c>
      <c r="C119" s="430">
        <v>17</v>
      </c>
      <c r="D119" s="444" t="s">
        <v>12</v>
      </c>
      <c r="E119" s="445" t="s">
        <v>10127</v>
      </c>
      <c r="F119" s="589"/>
    </row>
    <row r="120" spans="1:6" s="332" customFormat="1" ht="11.45" customHeight="1" x14ac:dyDescent="0.2">
      <c r="A120" s="363">
        <f t="shared" si="2"/>
        <v>114</v>
      </c>
      <c r="B120" s="363">
        <f t="shared" si="3"/>
        <v>1784</v>
      </c>
      <c r="C120" s="430">
        <v>17</v>
      </c>
      <c r="D120" s="444" t="s">
        <v>12</v>
      </c>
      <c r="E120" s="445" t="s">
        <v>10128</v>
      </c>
      <c r="F120" s="589"/>
    </row>
    <row r="121" spans="1:6" s="332" customFormat="1" ht="11.45" customHeight="1" x14ac:dyDescent="0.2">
      <c r="A121" s="363">
        <f t="shared" si="2"/>
        <v>115</v>
      </c>
      <c r="B121" s="363">
        <f t="shared" si="3"/>
        <v>1801</v>
      </c>
      <c r="C121" s="431">
        <v>150</v>
      </c>
      <c r="D121" s="434" t="s">
        <v>9</v>
      </c>
      <c r="E121" s="479" t="s">
        <v>50</v>
      </c>
      <c r="F121" s="9" t="s">
        <v>25</v>
      </c>
    </row>
    <row r="122" spans="1:6" s="332" customFormat="1" ht="11.45" customHeight="1" thickBot="1" x14ac:dyDescent="0.25">
      <c r="A122" s="363">
        <f t="shared" si="2"/>
        <v>116</v>
      </c>
      <c r="B122" s="363">
        <f t="shared" si="3"/>
        <v>1951</v>
      </c>
      <c r="C122" s="441">
        <v>12</v>
      </c>
      <c r="D122" s="452" t="s">
        <v>9</v>
      </c>
      <c r="E122" s="442" t="s">
        <v>323</v>
      </c>
      <c r="F122" s="454" t="s">
        <v>10129</v>
      </c>
    </row>
    <row r="123" spans="1:6" s="332" customFormat="1" ht="11.45" customHeight="1" thickTop="1" x14ac:dyDescent="0.2">
      <c r="A123" s="755" t="s">
        <v>54</v>
      </c>
      <c r="B123" s="119"/>
      <c r="C123" s="370">
        <f>B122+C122-1</f>
        <v>1962</v>
      </c>
      <c r="D123" s="119"/>
      <c r="E123" s="146"/>
      <c r="F123"/>
    </row>
    <row r="124" spans="1:6" s="64" customFormat="1" x14ac:dyDescent="0.2"/>
    <row r="125" spans="1:6" s="64" customFormat="1" x14ac:dyDescent="0.2"/>
    <row r="126" spans="1:6" x14ac:dyDescent="0.2">
      <c r="A126" s="804" t="s">
        <v>15167</v>
      </c>
      <c r="B126" s="804"/>
      <c r="C126" s="804"/>
      <c r="D126" s="805"/>
    </row>
  </sheetData>
  <mergeCells count="5">
    <mergeCell ref="A3:B3"/>
    <mergeCell ref="C3:F3"/>
    <mergeCell ref="A4:B4"/>
    <mergeCell ref="C4:F5"/>
    <mergeCell ref="A126:D126"/>
  </mergeCells>
  <conditionalFormatting sqref="A3:F3">
    <cfRule type="containsText" dxfId="46"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902FBFE8-D7CC-4A91-B344-4D7B14D0B435}">
            <xm:f>NOT(ISERROR(SEARCH($C$3,A3)))</xm:f>
            <xm:f>$C$3</xm:f>
            <x14:dxf>
              <font>
                <color rgb="FFFFFF00"/>
              </font>
            </x14:dxf>
          </x14:cfRule>
          <xm:sqref>A3:F3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71"/>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713</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3.5" customHeight="1" x14ac:dyDescent="0.2">
      <c r="A7" s="30">
        <v>1</v>
      </c>
      <c r="B7" s="30">
        <v>1</v>
      </c>
      <c r="C7" s="30">
        <v>2</v>
      </c>
      <c r="D7" s="31" t="s">
        <v>9</v>
      </c>
      <c r="E7" s="88" t="s">
        <v>10</v>
      </c>
      <c r="F7" s="43" t="s">
        <v>11</v>
      </c>
    </row>
    <row r="8" spans="1:6" s="64" customFormat="1" x14ac:dyDescent="0.2">
      <c r="A8" s="30">
        <f t="shared" ref="A8:A13" si="0">+A7+1</f>
        <v>2</v>
      </c>
      <c r="B8" s="30">
        <f t="shared" ref="B8:B13" si="1">C7+B7</f>
        <v>3</v>
      </c>
      <c r="C8" s="30">
        <v>3</v>
      </c>
      <c r="D8" s="31" t="s">
        <v>12</v>
      </c>
      <c r="E8" s="88" t="s">
        <v>13</v>
      </c>
      <c r="F8" s="43">
        <v>220</v>
      </c>
    </row>
    <row r="9" spans="1:6" s="64" customFormat="1" x14ac:dyDescent="0.2">
      <c r="A9" s="30">
        <f t="shared" si="0"/>
        <v>3</v>
      </c>
      <c r="B9" s="30">
        <f t="shared" si="1"/>
        <v>6</v>
      </c>
      <c r="C9" s="30">
        <v>2</v>
      </c>
      <c r="D9" s="31" t="s">
        <v>9</v>
      </c>
      <c r="E9" s="88" t="s">
        <v>14</v>
      </c>
      <c r="F9" s="89" t="s">
        <v>283</v>
      </c>
    </row>
    <row r="10" spans="1:6" s="64" customFormat="1" x14ac:dyDescent="0.2">
      <c r="A10" s="30">
        <f t="shared" si="0"/>
        <v>4</v>
      </c>
      <c r="B10" s="30">
        <f t="shared" si="1"/>
        <v>8</v>
      </c>
      <c r="C10" s="30">
        <v>1</v>
      </c>
      <c r="D10" s="31" t="s">
        <v>9</v>
      </c>
      <c r="E10" s="88" t="s">
        <v>16</v>
      </c>
      <c r="F10" s="89" t="s">
        <v>220</v>
      </c>
    </row>
    <row r="11" spans="1:6" s="64" customFormat="1" x14ac:dyDescent="0.2">
      <c r="A11" s="30">
        <f t="shared" si="0"/>
        <v>5</v>
      </c>
      <c r="B11" s="30">
        <f t="shared" si="1"/>
        <v>9</v>
      </c>
      <c r="C11" s="30">
        <v>2</v>
      </c>
      <c r="D11" s="31" t="s">
        <v>12</v>
      </c>
      <c r="E11" s="88" t="s">
        <v>17</v>
      </c>
      <c r="F11" s="90" t="s">
        <v>15</v>
      </c>
    </row>
    <row r="12" spans="1:6" s="64" customFormat="1" ht="14.25" customHeight="1" x14ac:dyDescent="0.2">
      <c r="A12" s="30">
        <f t="shared" si="0"/>
        <v>6</v>
      </c>
      <c r="B12" s="30">
        <f t="shared" si="1"/>
        <v>11</v>
      </c>
      <c r="C12" s="30">
        <v>1</v>
      </c>
      <c r="D12" s="31" t="s">
        <v>9</v>
      </c>
      <c r="E12" s="88" t="s">
        <v>19</v>
      </c>
      <c r="F12" s="90" t="s">
        <v>20</v>
      </c>
    </row>
    <row r="13" spans="1:6" s="64" customFormat="1" ht="14.25" customHeight="1" x14ac:dyDescent="0.2">
      <c r="A13" s="30">
        <f t="shared" si="0"/>
        <v>7</v>
      </c>
      <c r="B13" s="30">
        <f t="shared" si="1"/>
        <v>12</v>
      </c>
      <c r="C13" s="30">
        <v>1</v>
      </c>
      <c r="D13" s="31" t="s">
        <v>9</v>
      </c>
      <c r="E13" s="88" t="s">
        <v>284</v>
      </c>
      <c r="F13" s="43"/>
    </row>
    <row r="14" spans="1:6" s="64" customFormat="1" ht="14.25" customHeight="1" x14ac:dyDescent="0.2">
      <c r="A14" s="99">
        <f t="shared" ref="A14:A23" si="2">A13+1</f>
        <v>8</v>
      </c>
      <c r="B14" s="99">
        <f t="shared" ref="B14:B70" si="3">B13+C13</f>
        <v>13</v>
      </c>
      <c r="C14" s="19">
        <v>3</v>
      </c>
      <c r="D14" s="33" t="s">
        <v>12</v>
      </c>
      <c r="E14" s="91" t="s">
        <v>23</v>
      </c>
      <c r="F14" s="43"/>
    </row>
    <row r="15" spans="1:6" s="64" customFormat="1" x14ac:dyDescent="0.2">
      <c r="A15" s="92">
        <f t="shared" si="2"/>
        <v>9</v>
      </c>
      <c r="B15" s="92">
        <f t="shared" si="3"/>
        <v>16</v>
      </c>
      <c r="C15" s="19">
        <v>17</v>
      </c>
      <c r="D15" s="33" t="s">
        <v>285</v>
      </c>
      <c r="E15" s="41" t="s">
        <v>714</v>
      </c>
      <c r="F15" s="32"/>
    </row>
    <row r="16" spans="1:6" s="64" customFormat="1" x14ac:dyDescent="0.2">
      <c r="A16" s="92">
        <f t="shared" si="2"/>
        <v>10</v>
      </c>
      <c r="B16" s="92">
        <f t="shared" si="3"/>
        <v>33</v>
      </c>
      <c r="C16" s="19">
        <v>17</v>
      </c>
      <c r="D16" s="33" t="s">
        <v>285</v>
      </c>
      <c r="E16" s="41" t="s">
        <v>715</v>
      </c>
      <c r="F16" s="32"/>
    </row>
    <row r="17" spans="1:6" s="64" customFormat="1" x14ac:dyDescent="0.2">
      <c r="A17" s="92">
        <f t="shared" si="2"/>
        <v>11</v>
      </c>
      <c r="B17" s="92">
        <f t="shared" si="3"/>
        <v>50</v>
      </c>
      <c r="C17" s="19">
        <v>17</v>
      </c>
      <c r="D17" s="33" t="s">
        <v>285</v>
      </c>
      <c r="E17" s="41" t="s">
        <v>716</v>
      </c>
      <c r="F17" s="32"/>
    </row>
    <row r="18" spans="1:6" s="64" customFormat="1" x14ac:dyDescent="0.2">
      <c r="A18" s="92">
        <f t="shared" si="2"/>
        <v>12</v>
      </c>
      <c r="B18" s="92">
        <f t="shared" si="3"/>
        <v>67</v>
      </c>
      <c r="C18" s="19">
        <v>17</v>
      </c>
      <c r="D18" s="33" t="s">
        <v>285</v>
      </c>
      <c r="E18" s="41" t="s">
        <v>717</v>
      </c>
      <c r="F18" s="32"/>
    </row>
    <row r="19" spans="1:6" s="64" customFormat="1" x14ac:dyDescent="0.2">
      <c r="A19" s="92">
        <f t="shared" si="2"/>
        <v>13</v>
      </c>
      <c r="B19" s="92">
        <f t="shared" si="3"/>
        <v>84</v>
      </c>
      <c r="C19" s="19">
        <v>17</v>
      </c>
      <c r="D19" s="33" t="s">
        <v>285</v>
      </c>
      <c r="E19" s="41" t="s">
        <v>718</v>
      </c>
      <c r="F19" s="32"/>
    </row>
    <row r="20" spans="1:6" s="64" customFormat="1" x14ac:dyDescent="0.2">
      <c r="A20" s="92">
        <f t="shared" si="2"/>
        <v>14</v>
      </c>
      <c r="B20" s="92">
        <f t="shared" si="3"/>
        <v>101</v>
      </c>
      <c r="C20" s="19">
        <v>17</v>
      </c>
      <c r="D20" s="33" t="s">
        <v>285</v>
      </c>
      <c r="E20" s="41" t="s">
        <v>719</v>
      </c>
      <c r="F20" s="32"/>
    </row>
    <row r="21" spans="1:6" s="64" customFormat="1" x14ac:dyDescent="0.2">
      <c r="A21" s="92">
        <f t="shared" si="2"/>
        <v>15</v>
      </c>
      <c r="B21" s="92">
        <f t="shared" si="3"/>
        <v>118</v>
      </c>
      <c r="C21" s="19">
        <v>17</v>
      </c>
      <c r="D21" s="33" t="s">
        <v>285</v>
      </c>
      <c r="E21" s="41" t="s">
        <v>720</v>
      </c>
      <c r="F21" s="32"/>
    </row>
    <row r="22" spans="1:6" s="64" customFormat="1" x14ac:dyDescent="0.2">
      <c r="A22" s="92">
        <f t="shared" si="2"/>
        <v>16</v>
      </c>
      <c r="B22" s="92">
        <f t="shared" si="3"/>
        <v>135</v>
      </c>
      <c r="C22" s="19">
        <v>17</v>
      </c>
      <c r="D22" s="33" t="s">
        <v>285</v>
      </c>
      <c r="E22" s="41" t="s">
        <v>721</v>
      </c>
      <c r="F22" s="32"/>
    </row>
    <row r="23" spans="1:6" s="64" customFormat="1" x14ac:dyDescent="0.2">
      <c r="A23" s="92">
        <f t="shared" si="2"/>
        <v>17</v>
      </c>
      <c r="B23" s="92">
        <f t="shared" si="3"/>
        <v>152</v>
      </c>
      <c r="C23" s="19">
        <v>17</v>
      </c>
      <c r="D23" s="33" t="s">
        <v>285</v>
      </c>
      <c r="E23" s="41" t="s">
        <v>722</v>
      </c>
      <c r="F23" s="32"/>
    </row>
    <row r="24" spans="1:6" s="64" customFormat="1" x14ac:dyDescent="0.2">
      <c r="A24" s="70">
        <v>18</v>
      </c>
      <c r="B24" s="124">
        <f t="shared" si="3"/>
        <v>169</v>
      </c>
      <c r="C24" s="37">
        <v>17</v>
      </c>
      <c r="D24" s="45" t="s">
        <v>285</v>
      </c>
      <c r="E24" s="29" t="s">
        <v>723</v>
      </c>
      <c r="F24" s="47"/>
    </row>
    <row r="25" spans="1:6" s="64" customFormat="1" ht="24" x14ac:dyDescent="0.2">
      <c r="A25" s="70">
        <f t="shared" ref="A25:A70" si="4">A24+1</f>
        <v>19</v>
      </c>
      <c r="B25" s="70">
        <f t="shared" si="3"/>
        <v>186</v>
      </c>
      <c r="C25" s="37">
        <v>17</v>
      </c>
      <c r="D25" s="45" t="s">
        <v>285</v>
      </c>
      <c r="E25" s="29" t="s">
        <v>724</v>
      </c>
      <c r="F25" s="47"/>
    </row>
    <row r="26" spans="1:6" s="64" customFormat="1" x14ac:dyDescent="0.2">
      <c r="A26" s="70">
        <f t="shared" si="4"/>
        <v>20</v>
      </c>
      <c r="B26" s="70">
        <f t="shared" si="3"/>
        <v>203</v>
      </c>
      <c r="C26" s="37">
        <v>17</v>
      </c>
      <c r="D26" s="45" t="s">
        <v>285</v>
      </c>
      <c r="E26" s="29" t="s">
        <v>725</v>
      </c>
      <c r="F26" s="47"/>
    </row>
    <row r="27" spans="1:6" s="64" customFormat="1" x14ac:dyDescent="0.2">
      <c r="A27" s="70">
        <f t="shared" si="4"/>
        <v>21</v>
      </c>
      <c r="B27" s="70">
        <f t="shared" si="3"/>
        <v>220</v>
      </c>
      <c r="C27" s="37">
        <v>17</v>
      </c>
      <c r="D27" s="45" t="s">
        <v>285</v>
      </c>
      <c r="E27" s="29" t="s">
        <v>726</v>
      </c>
      <c r="F27" s="47"/>
    </row>
    <row r="28" spans="1:6" s="64" customFormat="1" x14ac:dyDescent="0.2">
      <c r="A28" s="70">
        <f t="shared" si="4"/>
        <v>22</v>
      </c>
      <c r="B28" s="70">
        <f t="shared" si="3"/>
        <v>237</v>
      </c>
      <c r="C28" s="37">
        <v>17</v>
      </c>
      <c r="D28" s="45" t="s">
        <v>285</v>
      </c>
      <c r="E28" s="29" t="s">
        <v>727</v>
      </c>
      <c r="F28" s="47"/>
    </row>
    <row r="29" spans="1:6" s="64" customFormat="1" x14ac:dyDescent="0.2">
      <c r="A29" s="70">
        <f t="shared" si="4"/>
        <v>23</v>
      </c>
      <c r="B29" s="70">
        <f t="shared" si="3"/>
        <v>254</v>
      </c>
      <c r="C29" s="37">
        <v>17</v>
      </c>
      <c r="D29" s="45" t="s">
        <v>285</v>
      </c>
      <c r="E29" s="29" t="s">
        <v>728</v>
      </c>
      <c r="F29" s="47"/>
    </row>
    <row r="30" spans="1:6" s="64" customFormat="1" x14ac:dyDescent="0.2">
      <c r="A30" s="70">
        <f t="shared" si="4"/>
        <v>24</v>
      </c>
      <c r="B30" s="70">
        <f t="shared" si="3"/>
        <v>271</v>
      </c>
      <c r="C30" s="37">
        <v>17</v>
      </c>
      <c r="D30" s="45" t="s">
        <v>285</v>
      </c>
      <c r="E30" s="29" t="s">
        <v>729</v>
      </c>
      <c r="F30" s="47"/>
    </row>
    <row r="31" spans="1:6" s="64" customFormat="1" x14ac:dyDescent="0.2">
      <c r="A31" s="70">
        <f t="shared" si="4"/>
        <v>25</v>
      </c>
      <c r="B31" s="70">
        <f t="shared" si="3"/>
        <v>288</v>
      </c>
      <c r="C31" s="37">
        <v>17</v>
      </c>
      <c r="D31" s="45" t="s">
        <v>285</v>
      </c>
      <c r="E31" s="29" t="s">
        <v>730</v>
      </c>
      <c r="F31" s="47"/>
    </row>
    <row r="32" spans="1:6" s="64" customFormat="1" x14ac:dyDescent="0.2">
      <c r="A32" s="70">
        <f t="shared" si="4"/>
        <v>26</v>
      </c>
      <c r="B32" s="70">
        <f t="shared" si="3"/>
        <v>305</v>
      </c>
      <c r="C32" s="37">
        <v>17</v>
      </c>
      <c r="D32" s="45" t="s">
        <v>285</v>
      </c>
      <c r="E32" s="29" t="s">
        <v>731</v>
      </c>
      <c r="F32" s="47"/>
    </row>
    <row r="33" spans="1:6" s="64" customFormat="1" x14ac:dyDescent="0.2">
      <c r="A33" s="70">
        <f t="shared" si="4"/>
        <v>27</v>
      </c>
      <c r="B33" s="92">
        <f t="shared" si="3"/>
        <v>322</v>
      </c>
      <c r="C33" s="19">
        <v>17</v>
      </c>
      <c r="D33" s="33" t="s">
        <v>285</v>
      </c>
      <c r="E33" s="41" t="s">
        <v>732</v>
      </c>
      <c r="F33" s="32"/>
    </row>
    <row r="34" spans="1:6" s="64" customFormat="1" x14ac:dyDescent="0.2">
      <c r="A34" s="92">
        <f t="shared" si="4"/>
        <v>28</v>
      </c>
      <c r="B34" s="92">
        <f t="shared" si="3"/>
        <v>339</v>
      </c>
      <c r="C34" s="19">
        <v>17</v>
      </c>
      <c r="D34" s="33" t="s">
        <v>285</v>
      </c>
      <c r="E34" s="41" t="s">
        <v>733</v>
      </c>
      <c r="F34" s="32"/>
    </row>
    <row r="35" spans="1:6" s="64" customFormat="1" x14ac:dyDescent="0.2">
      <c r="A35" s="92">
        <f t="shared" si="4"/>
        <v>29</v>
      </c>
      <c r="B35" s="92">
        <f t="shared" si="3"/>
        <v>356</v>
      </c>
      <c r="C35" s="19">
        <v>17</v>
      </c>
      <c r="D35" s="33" t="s">
        <v>285</v>
      </c>
      <c r="E35" s="41" t="s">
        <v>734</v>
      </c>
      <c r="F35" s="32"/>
    </row>
    <row r="36" spans="1:6" s="64" customFormat="1" x14ac:dyDescent="0.2">
      <c r="A36" s="92">
        <f t="shared" si="4"/>
        <v>30</v>
      </c>
      <c r="B36" s="92">
        <f t="shared" si="3"/>
        <v>373</v>
      </c>
      <c r="C36" s="19">
        <v>17</v>
      </c>
      <c r="D36" s="33" t="s">
        <v>285</v>
      </c>
      <c r="E36" s="41" t="s">
        <v>735</v>
      </c>
      <c r="F36" s="32"/>
    </row>
    <row r="37" spans="1:6" s="64" customFormat="1" x14ac:dyDescent="0.2">
      <c r="A37" s="92">
        <f t="shared" si="4"/>
        <v>31</v>
      </c>
      <c r="B37" s="92">
        <f t="shared" si="3"/>
        <v>390</v>
      </c>
      <c r="C37" s="19">
        <v>17</v>
      </c>
      <c r="D37" s="33" t="s">
        <v>285</v>
      </c>
      <c r="E37" s="41" t="s">
        <v>736</v>
      </c>
      <c r="F37" s="32"/>
    </row>
    <row r="38" spans="1:6" s="64" customFormat="1" x14ac:dyDescent="0.2">
      <c r="A38" s="92">
        <f t="shared" si="4"/>
        <v>32</v>
      </c>
      <c r="B38" s="92">
        <f t="shared" si="3"/>
        <v>407</v>
      </c>
      <c r="C38" s="19">
        <v>17</v>
      </c>
      <c r="D38" s="33" t="s">
        <v>285</v>
      </c>
      <c r="E38" s="41" t="s">
        <v>737</v>
      </c>
      <c r="F38" s="32"/>
    </row>
    <row r="39" spans="1:6" s="64" customFormat="1" x14ac:dyDescent="0.2">
      <c r="A39" s="70">
        <f t="shared" si="4"/>
        <v>33</v>
      </c>
      <c r="B39" s="70">
        <f t="shared" si="3"/>
        <v>424</v>
      </c>
      <c r="C39" s="37">
        <v>17</v>
      </c>
      <c r="D39" s="45" t="s">
        <v>285</v>
      </c>
      <c r="E39" s="29" t="s">
        <v>738</v>
      </c>
      <c r="F39" s="47"/>
    </row>
    <row r="40" spans="1:6" s="64" customFormat="1" x14ac:dyDescent="0.2">
      <c r="A40" s="70">
        <f t="shared" si="4"/>
        <v>34</v>
      </c>
      <c r="B40" s="70">
        <f t="shared" si="3"/>
        <v>441</v>
      </c>
      <c r="C40" s="37">
        <v>17</v>
      </c>
      <c r="D40" s="45" t="s">
        <v>285</v>
      </c>
      <c r="E40" s="29" t="s">
        <v>739</v>
      </c>
      <c r="F40" s="47"/>
    </row>
    <row r="41" spans="1:6" s="64" customFormat="1" x14ac:dyDescent="0.2">
      <c r="A41" s="70">
        <f t="shared" si="4"/>
        <v>35</v>
      </c>
      <c r="B41" s="70">
        <f t="shared" si="3"/>
        <v>458</v>
      </c>
      <c r="C41" s="37">
        <v>17</v>
      </c>
      <c r="D41" s="45" t="s">
        <v>285</v>
      </c>
      <c r="E41" s="29" t="s">
        <v>740</v>
      </c>
      <c r="F41" s="47"/>
    </row>
    <row r="42" spans="1:6" s="64" customFormat="1" x14ac:dyDescent="0.2">
      <c r="A42" s="70">
        <f t="shared" si="4"/>
        <v>36</v>
      </c>
      <c r="B42" s="70">
        <f t="shared" si="3"/>
        <v>475</v>
      </c>
      <c r="C42" s="37">
        <v>17</v>
      </c>
      <c r="D42" s="45" t="s">
        <v>285</v>
      </c>
      <c r="E42" s="29" t="s">
        <v>741</v>
      </c>
      <c r="F42" s="47"/>
    </row>
    <row r="43" spans="1:6" s="64" customFormat="1" x14ac:dyDescent="0.2">
      <c r="A43" s="70">
        <f t="shared" si="4"/>
        <v>37</v>
      </c>
      <c r="B43" s="70">
        <f t="shared" si="3"/>
        <v>492</v>
      </c>
      <c r="C43" s="37">
        <v>17</v>
      </c>
      <c r="D43" s="45" t="s">
        <v>285</v>
      </c>
      <c r="E43" s="29" t="s">
        <v>742</v>
      </c>
      <c r="F43" s="47"/>
    </row>
    <row r="44" spans="1:6" s="64" customFormat="1" x14ac:dyDescent="0.2">
      <c r="A44" s="70">
        <f t="shared" si="4"/>
        <v>38</v>
      </c>
      <c r="B44" s="70">
        <f t="shared" si="3"/>
        <v>509</v>
      </c>
      <c r="C44" s="37">
        <v>17</v>
      </c>
      <c r="D44" s="45" t="s">
        <v>285</v>
      </c>
      <c r="E44" s="29" t="s">
        <v>743</v>
      </c>
      <c r="F44" s="47"/>
    </row>
    <row r="45" spans="1:6" s="64" customFormat="1" x14ac:dyDescent="0.2">
      <c r="A45" s="70">
        <f t="shared" si="4"/>
        <v>39</v>
      </c>
      <c r="B45" s="70">
        <f t="shared" si="3"/>
        <v>526</v>
      </c>
      <c r="C45" s="37">
        <v>17</v>
      </c>
      <c r="D45" s="45" t="s">
        <v>285</v>
      </c>
      <c r="E45" s="29" t="s">
        <v>744</v>
      </c>
      <c r="F45" s="47"/>
    </row>
    <row r="46" spans="1:6" s="64" customFormat="1" x14ac:dyDescent="0.2">
      <c r="A46" s="70">
        <f t="shared" si="4"/>
        <v>40</v>
      </c>
      <c r="B46" s="70">
        <f t="shared" si="3"/>
        <v>543</v>
      </c>
      <c r="C46" s="37">
        <v>17</v>
      </c>
      <c r="D46" s="45" t="s">
        <v>745</v>
      </c>
      <c r="E46" s="29" t="s">
        <v>746</v>
      </c>
      <c r="F46" s="47"/>
    </row>
    <row r="47" spans="1:6" s="64" customFormat="1" x14ac:dyDescent="0.2">
      <c r="A47" s="70">
        <f t="shared" si="4"/>
        <v>41</v>
      </c>
      <c r="B47" s="70">
        <f t="shared" si="3"/>
        <v>560</v>
      </c>
      <c r="C47" s="37">
        <v>17</v>
      </c>
      <c r="D47" s="45" t="s">
        <v>285</v>
      </c>
      <c r="E47" s="29" t="s">
        <v>747</v>
      </c>
      <c r="F47" s="47"/>
    </row>
    <row r="48" spans="1:6" s="64" customFormat="1" x14ac:dyDescent="0.2">
      <c r="A48" s="71">
        <f t="shared" si="4"/>
        <v>42</v>
      </c>
      <c r="B48" s="70">
        <f t="shared" si="3"/>
        <v>577</v>
      </c>
      <c r="C48" s="37">
        <v>17</v>
      </c>
      <c r="D48" s="45" t="s">
        <v>285</v>
      </c>
      <c r="E48" s="29" t="s">
        <v>748</v>
      </c>
      <c r="F48" s="47"/>
    </row>
    <row r="49" spans="1:6" s="64" customFormat="1" x14ac:dyDescent="0.2">
      <c r="A49" s="70">
        <f t="shared" si="4"/>
        <v>43</v>
      </c>
      <c r="B49" s="70">
        <f t="shared" si="3"/>
        <v>594</v>
      </c>
      <c r="C49" s="37">
        <v>17</v>
      </c>
      <c r="D49" s="45" t="s">
        <v>285</v>
      </c>
      <c r="E49" s="29" t="s">
        <v>749</v>
      </c>
      <c r="F49" s="47"/>
    </row>
    <row r="50" spans="1:6" s="64" customFormat="1" x14ac:dyDescent="0.2">
      <c r="A50" s="70">
        <f t="shared" si="4"/>
        <v>44</v>
      </c>
      <c r="B50" s="70">
        <f t="shared" si="3"/>
        <v>611</v>
      </c>
      <c r="C50" s="37">
        <v>17</v>
      </c>
      <c r="D50" s="45" t="s">
        <v>285</v>
      </c>
      <c r="E50" s="29" t="s">
        <v>750</v>
      </c>
      <c r="F50" s="47"/>
    </row>
    <row r="51" spans="1:6" s="64" customFormat="1" x14ac:dyDescent="0.2">
      <c r="A51" s="70">
        <f t="shared" si="4"/>
        <v>45</v>
      </c>
      <c r="B51" s="70">
        <f t="shared" si="3"/>
        <v>628</v>
      </c>
      <c r="C51" s="37">
        <v>17</v>
      </c>
      <c r="D51" s="45" t="s">
        <v>285</v>
      </c>
      <c r="E51" s="29" t="s">
        <v>751</v>
      </c>
      <c r="F51" s="47"/>
    </row>
    <row r="52" spans="1:6" s="64" customFormat="1" x14ac:dyDescent="0.2">
      <c r="A52" s="70">
        <f t="shared" si="4"/>
        <v>46</v>
      </c>
      <c r="B52" s="70">
        <f t="shared" si="3"/>
        <v>645</v>
      </c>
      <c r="C52" s="37">
        <v>17</v>
      </c>
      <c r="D52" s="45" t="s">
        <v>285</v>
      </c>
      <c r="E52" s="29" t="s">
        <v>752</v>
      </c>
      <c r="F52" s="47"/>
    </row>
    <row r="53" spans="1:6" s="64" customFormat="1" x14ac:dyDescent="0.2">
      <c r="A53" s="70">
        <f t="shared" si="4"/>
        <v>47</v>
      </c>
      <c r="B53" s="70">
        <f t="shared" si="3"/>
        <v>662</v>
      </c>
      <c r="C53" s="37">
        <v>17</v>
      </c>
      <c r="D53" s="45" t="s">
        <v>285</v>
      </c>
      <c r="E53" s="29" t="s">
        <v>753</v>
      </c>
      <c r="F53" s="47"/>
    </row>
    <row r="54" spans="1:6" s="64" customFormat="1" x14ac:dyDescent="0.2">
      <c r="A54" s="70">
        <f t="shared" si="4"/>
        <v>48</v>
      </c>
      <c r="B54" s="70">
        <f t="shared" si="3"/>
        <v>679</v>
      </c>
      <c r="C54" s="37">
        <v>17</v>
      </c>
      <c r="D54" s="45" t="s">
        <v>285</v>
      </c>
      <c r="E54" s="29" t="s">
        <v>754</v>
      </c>
      <c r="F54" s="47"/>
    </row>
    <row r="55" spans="1:6" s="64" customFormat="1" x14ac:dyDescent="0.2">
      <c r="A55" s="92">
        <f t="shared" si="4"/>
        <v>49</v>
      </c>
      <c r="B55" s="92">
        <f t="shared" si="3"/>
        <v>696</v>
      </c>
      <c r="C55" s="19">
        <v>17</v>
      </c>
      <c r="D55" s="33" t="s">
        <v>285</v>
      </c>
      <c r="E55" s="41" t="s">
        <v>755</v>
      </c>
      <c r="F55" s="32"/>
    </row>
    <row r="56" spans="1:6" s="64" customFormat="1" ht="24" x14ac:dyDescent="0.2">
      <c r="A56" s="92">
        <f t="shared" si="4"/>
        <v>50</v>
      </c>
      <c r="B56" s="92">
        <f t="shared" si="3"/>
        <v>713</v>
      </c>
      <c r="C56" s="19">
        <v>17</v>
      </c>
      <c r="D56" s="33" t="s">
        <v>285</v>
      </c>
      <c r="E56" s="41" t="s">
        <v>756</v>
      </c>
      <c r="F56" s="32"/>
    </row>
    <row r="57" spans="1:6" s="64" customFormat="1" x14ac:dyDescent="0.2">
      <c r="A57" s="92">
        <f t="shared" si="4"/>
        <v>51</v>
      </c>
      <c r="B57" s="92">
        <f t="shared" si="3"/>
        <v>730</v>
      </c>
      <c r="C57" s="19">
        <v>17</v>
      </c>
      <c r="D57" s="33" t="s">
        <v>285</v>
      </c>
      <c r="E57" s="41" t="s">
        <v>757</v>
      </c>
      <c r="F57" s="32"/>
    </row>
    <row r="58" spans="1:6" s="64" customFormat="1" x14ac:dyDescent="0.2">
      <c r="A58" s="92">
        <f t="shared" si="4"/>
        <v>52</v>
      </c>
      <c r="B58" s="92">
        <f t="shared" si="3"/>
        <v>747</v>
      </c>
      <c r="C58" s="19">
        <v>17</v>
      </c>
      <c r="D58" s="33" t="s">
        <v>285</v>
      </c>
      <c r="E58" s="29" t="s">
        <v>758</v>
      </c>
      <c r="F58" s="32"/>
    </row>
    <row r="59" spans="1:6" s="64" customFormat="1" x14ac:dyDescent="0.2">
      <c r="A59" s="92">
        <f t="shared" si="4"/>
        <v>53</v>
      </c>
      <c r="B59" s="92">
        <f t="shared" si="3"/>
        <v>764</v>
      </c>
      <c r="C59" s="19">
        <v>17</v>
      </c>
      <c r="D59" s="33" t="s">
        <v>285</v>
      </c>
      <c r="E59" s="29" t="s">
        <v>759</v>
      </c>
      <c r="F59" s="32"/>
    </row>
    <row r="60" spans="1:6" s="64" customFormat="1" x14ac:dyDescent="0.2">
      <c r="A60" s="92">
        <f t="shared" si="4"/>
        <v>54</v>
      </c>
      <c r="B60" s="92">
        <f t="shared" si="3"/>
        <v>781</v>
      </c>
      <c r="C60" s="19">
        <v>17</v>
      </c>
      <c r="D60" s="33" t="s">
        <v>285</v>
      </c>
      <c r="E60" s="41" t="s">
        <v>760</v>
      </c>
      <c r="F60" s="32"/>
    </row>
    <row r="61" spans="1:6" s="64" customFormat="1" x14ac:dyDescent="0.2">
      <c r="A61" s="92">
        <f t="shared" si="4"/>
        <v>55</v>
      </c>
      <c r="B61" s="92">
        <f t="shared" si="3"/>
        <v>798</v>
      </c>
      <c r="C61" s="19">
        <v>17</v>
      </c>
      <c r="D61" s="33" t="s">
        <v>285</v>
      </c>
      <c r="E61" s="41" t="s">
        <v>761</v>
      </c>
      <c r="F61" s="32"/>
    </row>
    <row r="62" spans="1:6" s="64" customFormat="1" x14ac:dyDescent="0.2">
      <c r="A62" s="92">
        <f t="shared" si="4"/>
        <v>56</v>
      </c>
      <c r="B62" s="92">
        <f t="shared" si="3"/>
        <v>815</v>
      </c>
      <c r="C62" s="19">
        <v>17</v>
      </c>
      <c r="D62" s="33" t="s">
        <v>285</v>
      </c>
      <c r="E62" s="41" t="s">
        <v>762</v>
      </c>
      <c r="F62" s="32"/>
    </row>
    <row r="63" spans="1:6" s="64" customFormat="1" x14ac:dyDescent="0.2">
      <c r="A63" s="92">
        <f t="shared" si="4"/>
        <v>57</v>
      </c>
      <c r="B63" s="92">
        <f t="shared" si="3"/>
        <v>832</v>
      </c>
      <c r="C63" s="19">
        <v>17</v>
      </c>
      <c r="D63" s="33" t="s">
        <v>285</v>
      </c>
      <c r="E63" s="41" t="s">
        <v>763</v>
      </c>
      <c r="F63" s="32"/>
    </row>
    <row r="64" spans="1:6" s="64" customFormat="1" x14ac:dyDescent="0.2">
      <c r="A64" s="92">
        <f t="shared" si="4"/>
        <v>58</v>
      </c>
      <c r="B64" s="92">
        <f t="shared" si="3"/>
        <v>849</v>
      </c>
      <c r="C64" s="19">
        <v>17</v>
      </c>
      <c r="D64" s="33" t="s">
        <v>285</v>
      </c>
      <c r="E64" s="41" t="s">
        <v>764</v>
      </c>
      <c r="F64" s="32"/>
    </row>
    <row r="65" spans="1:6" s="64" customFormat="1" x14ac:dyDescent="0.2">
      <c r="A65" s="92">
        <f t="shared" si="4"/>
        <v>59</v>
      </c>
      <c r="B65" s="92">
        <f t="shared" si="3"/>
        <v>866</v>
      </c>
      <c r="C65" s="19">
        <v>17</v>
      </c>
      <c r="D65" s="33" t="s">
        <v>285</v>
      </c>
      <c r="E65" s="41" t="s">
        <v>765</v>
      </c>
      <c r="F65" s="32"/>
    </row>
    <row r="66" spans="1:6" s="64" customFormat="1" x14ac:dyDescent="0.2">
      <c r="A66" s="92">
        <f t="shared" si="4"/>
        <v>60</v>
      </c>
      <c r="B66" s="92">
        <f t="shared" si="3"/>
        <v>883</v>
      </c>
      <c r="C66" s="19">
        <v>17</v>
      </c>
      <c r="D66" s="33" t="s">
        <v>285</v>
      </c>
      <c r="E66" s="41" t="s">
        <v>766</v>
      </c>
      <c r="F66" s="32"/>
    </row>
    <row r="67" spans="1:6" s="64" customFormat="1" x14ac:dyDescent="0.2">
      <c r="A67" s="92">
        <f t="shared" si="4"/>
        <v>61</v>
      </c>
      <c r="B67" s="92">
        <f t="shared" si="3"/>
        <v>900</v>
      </c>
      <c r="C67" s="19">
        <v>17</v>
      </c>
      <c r="D67" s="33" t="s">
        <v>285</v>
      </c>
      <c r="E67" s="41" t="s">
        <v>767</v>
      </c>
      <c r="F67" s="32"/>
    </row>
    <row r="68" spans="1:6" s="64" customFormat="1" x14ac:dyDescent="0.2">
      <c r="A68" s="70">
        <f t="shared" si="4"/>
        <v>62</v>
      </c>
      <c r="B68" s="70">
        <f t="shared" si="3"/>
        <v>917</v>
      </c>
      <c r="C68" s="37">
        <v>17</v>
      </c>
      <c r="D68" s="45" t="s">
        <v>285</v>
      </c>
      <c r="E68" s="29" t="s">
        <v>768</v>
      </c>
      <c r="F68" s="47"/>
    </row>
    <row r="69" spans="1:6" s="64" customFormat="1" ht="12.75" thickBot="1" x14ac:dyDescent="0.25">
      <c r="A69" s="70">
        <f t="shared" si="4"/>
        <v>63</v>
      </c>
      <c r="B69" s="70">
        <f t="shared" si="3"/>
        <v>934</v>
      </c>
      <c r="C69" s="78">
        <v>150</v>
      </c>
      <c r="D69" s="79" t="s">
        <v>9</v>
      </c>
      <c r="E69" s="29" t="s">
        <v>50</v>
      </c>
      <c r="F69" s="47" t="s">
        <v>25</v>
      </c>
    </row>
    <row r="70" spans="1:6" s="64" customFormat="1" ht="13.5" thickTop="1" thickBot="1" x14ac:dyDescent="0.25">
      <c r="A70" s="70">
        <f t="shared" si="4"/>
        <v>64</v>
      </c>
      <c r="B70" s="70">
        <f t="shared" si="3"/>
        <v>1084</v>
      </c>
      <c r="C70" s="94">
        <v>12</v>
      </c>
      <c r="D70" s="95" t="s">
        <v>9</v>
      </c>
      <c r="E70" s="96" t="s">
        <v>323</v>
      </c>
      <c r="F70" s="97" t="s">
        <v>769</v>
      </c>
    </row>
    <row r="71" spans="1:6" s="64" customFormat="1" ht="12.75" thickTop="1" x14ac:dyDescent="0.2">
      <c r="A71" s="119" t="s">
        <v>54</v>
      </c>
      <c r="B71" s="119"/>
      <c r="C71" s="84">
        <f>B70+C70-1</f>
        <v>1095</v>
      </c>
      <c r="D71" s="119"/>
      <c r="E71" s="120"/>
      <c r="F71"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256"/>
  <sheetViews>
    <sheetView topLeftCell="A165" zoomScaleNormal="100" zoomScaleSheetLayoutView="80" workbookViewId="0">
      <selection activeCell="E185" sqref="E18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8976</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02" t="s">
        <v>10</v>
      </c>
      <c r="F7" s="43" t="s">
        <v>11</v>
      </c>
    </row>
    <row r="8" spans="1:6" x14ac:dyDescent="0.2">
      <c r="A8" s="30">
        <f t="shared" ref="A8:A68" si="0">+A7+1</f>
        <v>2</v>
      </c>
      <c r="B8" s="30">
        <f>C7+B7</f>
        <v>3</v>
      </c>
      <c r="C8" s="30">
        <v>3</v>
      </c>
      <c r="D8" s="31" t="s">
        <v>12</v>
      </c>
      <c r="E8" s="102" t="s">
        <v>13</v>
      </c>
      <c r="F8" s="43">
        <v>220</v>
      </c>
    </row>
    <row r="9" spans="1:6" x14ac:dyDescent="0.2">
      <c r="A9" s="30">
        <f t="shared" si="0"/>
        <v>3</v>
      </c>
      <c r="B9" s="30">
        <f>C8+B8</f>
        <v>6</v>
      </c>
      <c r="C9" s="30">
        <v>2</v>
      </c>
      <c r="D9" s="31" t="s">
        <v>9</v>
      </c>
      <c r="E9" s="102" t="s">
        <v>14</v>
      </c>
      <c r="F9" s="89" t="s">
        <v>8004</v>
      </c>
    </row>
    <row r="10" spans="1:6" x14ac:dyDescent="0.2">
      <c r="A10" s="30">
        <f t="shared" si="0"/>
        <v>4</v>
      </c>
      <c r="B10" s="30">
        <f>B9+C9</f>
        <v>8</v>
      </c>
      <c r="C10" s="30">
        <v>1</v>
      </c>
      <c r="D10" s="31" t="s">
        <v>9</v>
      </c>
      <c r="E10" s="102" t="s">
        <v>16</v>
      </c>
      <c r="F10" s="89" t="s">
        <v>327</v>
      </c>
    </row>
    <row r="11" spans="1:6" x14ac:dyDescent="0.2">
      <c r="A11" s="30">
        <f t="shared" si="0"/>
        <v>5</v>
      </c>
      <c r="B11" s="30">
        <v>9</v>
      </c>
      <c r="C11" s="19">
        <v>2</v>
      </c>
      <c r="D11" s="33" t="s">
        <v>12</v>
      </c>
      <c r="E11" s="103" t="s">
        <v>17</v>
      </c>
      <c r="F11" s="90" t="s">
        <v>18</v>
      </c>
    </row>
    <row r="12" spans="1:6" x14ac:dyDescent="0.2">
      <c r="A12" s="30">
        <f t="shared" si="0"/>
        <v>6</v>
      </c>
      <c r="B12" s="30">
        <f>C11+B11</f>
        <v>11</v>
      </c>
      <c r="C12" s="19">
        <v>1</v>
      </c>
      <c r="D12" s="33" t="s">
        <v>9</v>
      </c>
      <c r="E12" s="103" t="s">
        <v>1810</v>
      </c>
      <c r="F12" s="32" t="s">
        <v>20</v>
      </c>
    </row>
    <row r="13" spans="1:6" x14ac:dyDescent="0.2">
      <c r="A13" s="30">
        <f t="shared" si="0"/>
        <v>7</v>
      </c>
      <c r="B13" s="30">
        <f t="shared" ref="B13:B17" si="1">C12+B12</f>
        <v>12</v>
      </c>
      <c r="C13" s="19">
        <v>1</v>
      </c>
      <c r="D13" s="33" t="s">
        <v>9</v>
      </c>
      <c r="E13" s="103" t="s">
        <v>284</v>
      </c>
      <c r="F13" s="32"/>
    </row>
    <row r="14" spans="1:6" x14ac:dyDescent="0.2">
      <c r="A14" s="30">
        <f t="shared" si="0"/>
        <v>8</v>
      </c>
      <c r="B14" s="30">
        <f t="shared" si="1"/>
        <v>13</v>
      </c>
      <c r="C14" s="19">
        <v>3</v>
      </c>
      <c r="D14" s="33" t="s">
        <v>12</v>
      </c>
      <c r="E14" s="103" t="s">
        <v>23</v>
      </c>
      <c r="F14" s="32"/>
    </row>
    <row r="15" spans="1:6" ht="24" x14ac:dyDescent="0.2">
      <c r="A15" s="363">
        <f t="shared" si="0"/>
        <v>9</v>
      </c>
      <c r="B15" s="363">
        <f t="shared" si="1"/>
        <v>16</v>
      </c>
      <c r="C15" s="19">
        <v>17</v>
      </c>
      <c r="D15" s="33" t="s">
        <v>12</v>
      </c>
      <c r="E15" s="103" t="s">
        <v>15045</v>
      </c>
      <c r="F15" s="32"/>
    </row>
    <row r="16" spans="1:6" ht="24" x14ac:dyDescent="0.2">
      <c r="A16" s="363">
        <f t="shared" si="0"/>
        <v>10</v>
      </c>
      <c r="B16" s="363">
        <f t="shared" si="1"/>
        <v>33</v>
      </c>
      <c r="C16" s="19">
        <v>17</v>
      </c>
      <c r="D16" s="33" t="s">
        <v>12</v>
      </c>
      <c r="E16" s="103" t="s">
        <v>15046</v>
      </c>
      <c r="F16" s="32"/>
    </row>
    <row r="17" spans="1:6" ht="24" x14ac:dyDescent="0.2">
      <c r="A17" s="363">
        <f t="shared" si="0"/>
        <v>11</v>
      </c>
      <c r="B17" s="363">
        <f t="shared" si="1"/>
        <v>50</v>
      </c>
      <c r="C17" s="19">
        <v>17</v>
      </c>
      <c r="D17" s="33" t="s">
        <v>12</v>
      </c>
      <c r="E17" s="103" t="s">
        <v>11491</v>
      </c>
      <c r="F17" s="32"/>
    </row>
    <row r="18" spans="1:6" ht="24" x14ac:dyDescent="0.2">
      <c r="A18" s="363">
        <f t="shared" si="0"/>
        <v>12</v>
      </c>
      <c r="B18" s="363">
        <f t="shared" ref="B18:B74" si="2">C17+B17</f>
        <v>67</v>
      </c>
      <c r="C18" s="19">
        <v>17</v>
      </c>
      <c r="D18" s="33" t="s">
        <v>12</v>
      </c>
      <c r="E18" s="103" t="s">
        <v>11492</v>
      </c>
      <c r="F18" s="32"/>
    </row>
    <row r="19" spans="1:6" ht="24" x14ac:dyDescent="0.2">
      <c r="A19" s="363">
        <f t="shared" si="0"/>
        <v>13</v>
      </c>
      <c r="B19" s="363">
        <f t="shared" si="2"/>
        <v>84</v>
      </c>
      <c r="C19" s="19">
        <v>17</v>
      </c>
      <c r="D19" s="33" t="s">
        <v>12</v>
      </c>
      <c r="E19" s="103" t="s">
        <v>11493</v>
      </c>
      <c r="F19" s="32"/>
    </row>
    <row r="20" spans="1:6" ht="24" x14ac:dyDescent="0.2">
      <c r="A20" s="363">
        <f t="shared" si="0"/>
        <v>14</v>
      </c>
      <c r="B20" s="363">
        <f t="shared" si="2"/>
        <v>101</v>
      </c>
      <c r="C20" s="19">
        <v>17</v>
      </c>
      <c r="D20" s="33" t="s">
        <v>12</v>
      </c>
      <c r="E20" s="103" t="s">
        <v>11494</v>
      </c>
      <c r="F20" s="32"/>
    </row>
    <row r="21" spans="1:6" ht="24" x14ac:dyDescent="0.2">
      <c r="A21" s="363">
        <f t="shared" si="0"/>
        <v>15</v>
      </c>
      <c r="B21" s="363">
        <f t="shared" si="2"/>
        <v>118</v>
      </c>
      <c r="C21" s="19">
        <v>17</v>
      </c>
      <c r="D21" s="33" t="s">
        <v>12</v>
      </c>
      <c r="E21" s="103" t="s">
        <v>11495</v>
      </c>
      <c r="F21" s="32"/>
    </row>
    <row r="22" spans="1:6" ht="24" x14ac:dyDescent="0.2">
      <c r="A22" s="363">
        <f t="shared" si="0"/>
        <v>16</v>
      </c>
      <c r="B22" s="363">
        <f t="shared" si="2"/>
        <v>135</v>
      </c>
      <c r="C22" s="19">
        <v>17</v>
      </c>
      <c r="D22" s="33" t="s">
        <v>12</v>
      </c>
      <c r="E22" s="103" t="s">
        <v>11496</v>
      </c>
      <c r="F22" s="32"/>
    </row>
    <row r="23" spans="1:6" ht="24" x14ac:dyDescent="0.2">
      <c r="A23" s="363">
        <f t="shared" si="0"/>
        <v>17</v>
      </c>
      <c r="B23" s="363">
        <f t="shared" si="2"/>
        <v>152</v>
      </c>
      <c r="C23" s="19">
        <v>17</v>
      </c>
      <c r="D23" s="33" t="s">
        <v>12</v>
      </c>
      <c r="E23" s="103" t="s">
        <v>11497</v>
      </c>
      <c r="F23" s="32"/>
    </row>
    <row r="24" spans="1:6" x14ac:dyDescent="0.2">
      <c r="A24" s="363">
        <f t="shared" si="0"/>
        <v>18</v>
      </c>
      <c r="B24" s="363">
        <f t="shared" si="2"/>
        <v>169</v>
      </c>
      <c r="C24" s="19">
        <v>17</v>
      </c>
      <c r="D24" s="33" t="s">
        <v>12</v>
      </c>
      <c r="E24" s="103" t="s">
        <v>8977</v>
      </c>
      <c r="F24" s="32"/>
    </row>
    <row r="25" spans="1:6" ht="24" x14ac:dyDescent="0.2">
      <c r="A25" s="363">
        <f t="shared" si="0"/>
        <v>19</v>
      </c>
      <c r="B25" s="363">
        <f t="shared" si="2"/>
        <v>186</v>
      </c>
      <c r="C25" s="19">
        <v>17</v>
      </c>
      <c r="D25" s="33" t="s">
        <v>12</v>
      </c>
      <c r="E25" s="103" t="s">
        <v>11498</v>
      </c>
      <c r="F25" s="32"/>
    </row>
    <row r="26" spans="1:6" ht="24" x14ac:dyDescent="0.2">
      <c r="A26" s="363">
        <f t="shared" si="0"/>
        <v>20</v>
      </c>
      <c r="B26" s="363">
        <f t="shared" si="2"/>
        <v>203</v>
      </c>
      <c r="C26" s="19">
        <v>17</v>
      </c>
      <c r="D26" s="33" t="s">
        <v>12</v>
      </c>
      <c r="E26" s="103" t="s">
        <v>11499</v>
      </c>
      <c r="F26" s="32"/>
    </row>
    <row r="27" spans="1:6" ht="24" x14ac:dyDescent="0.2">
      <c r="A27" s="363">
        <f t="shared" si="0"/>
        <v>21</v>
      </c>
      <c r="B27" s="363">
        <f t="shared" si="2"/>
        <v>220</v>
      </c>
      <c r="C27" s="19">
        <v>17</v>
      </c>
      <c r="D27" s="33" t="s">
        <v>12</v>
      </c>
      <c r="E27" s="103" t="s">
        <v>11500</v>
      </c>
      <c r="F27" s="32"/>
    </row>
    <row r="28" spans="1:6" ht="24" x14ac:dyDescent="0.2">
      <c r="A28" s="363">
        <f t="shared" si="0"/>
        <v>22</v>
      </c>
      <c r="B28" s="363">
        <f t="shared" si="2"/>
        <v>237</v>
      </c>
      <c r="C28" s="19">
        <v>17</v>
      </c>
      <c r="D28" s="33" t="s">
        <v>12</v>
      </c>
      <c r="E28" s="103" t="s">
        <v>11501</v>
      </c>
      <c r="F28" s="32"/>
    </row>
    <row r="29" spans="1:6" ht="24" x14ac:dyDescent="0.2">
      <c r="A29" s="363">
        <f t="shared" si="0"/>
        <v>23</v>
      </c>
      <c r="B29" s="363">
        <f t="shared" si="2"/>
        <v>254</v>
      </c>
      <c r="C29" s="19">
        <v>17</v>
      </c>
      <c r="D29" s="33" t="s">
        <v>12</v>
      </c>
      <c r="E29" s="103" t="s">
        <v>11502</v>
      </c>
      <c r="F29" s="32"/>
    </row>
    <row r="30" spans="1:6" ht="24" x14ac:dyDescent="0.2">
      <c r="A30" s="363">
        <f t="shared" si="0"/>
        <v>24</v>
      </c>
      <c r="B30" s="363">
        <f t="shared" si="2"/>
        <v>271</v>
      </c>
      <c r="C30" s="19">
        <v>17</v>
      </c>
      <c r="D30" s="33" t="s">
        <v>12</v>
      </c>
      <c r="E30" s="103" t="s">
        <v>11503</v>
      </c>
      <c r="F30" s="32"/>
    </row>
    <row r="31" spans="1:6" ht="24" x14ac:dyDescent="0.2">
      <c r="A31" s="363">
        <f t="shared" si="0"/>
        <v>25</v>
      </c>
      <c r="B31" s="363">
        <f t="shared" si="2"/>
        <v>288</v>
      </c>
      <c r="C31" s="19">
        <v>17</v>
      </c>
      <c r="D31" s="33" t="s">
        <v>12</v>
      </c>
      <c r="E31" s="103" t="s">
        <v>11504</v>
      </c>
      <c r="F31" s="32"/>
    </row>
    <row r="32" spans="1:6" ht="24" x14ac:dyDescent="0.2">
      <c r="A32" s="363">
        <f t="shared" si="0"/>
        <v>26</v>
      </c>
      <c r="B32" s="363">
        <f t="shared" si="2"/>
        <v>305</v>
      </c>
      <c r="C32" s="19">
        <v>17</v>
      </c>
      <c r="D32" s="33" t="s">
        <v>12</v>
      </c>
      <c r="E32" s="103" t="s">
        <v>11505</v>
      </c>
      <c r="F32" s="32"/>
    </row>
    <row r="33" spans="1:6" ht="24" x14ac:dyDescent="0.2">
      <c r="A33" s="363">
        <f t="shared" si="0"/>
        <v>27</v>
      </c>
      <c r="B33" s="363">
        <f t="shared" si="2"/>
        <v>322</v>
      </c>
      <c r="C33" s="19">
        <v>17</v>
      </c>
      <c r="D33" s="33" t="s">
        <v>12</v>
      </c>
      <c r="E33" s="103" t="s">
        <v>11506</v>
      </c>
      <c r="F33" s="32"/>
    </row>
    <row r="34" spans="1:6" ht="24" x14ac:dyDescent="0.2">
      <c r="A34" s="363">
        <f t="shared" si="0"/>
        <v>28</v>
      </c>
      <c r="B34" s="363">
        <f t="shared" si="2"/>
        <v>339</v>
      </c>
      <c r="C34" s="19">
        <v>17</v>
      </c>
      <c r="D34" s="33" t="s">
        <v>12</v>
      </c>
      <c r="E34" s="103" t="s">
        <v>11507</v>
      </c>
      <c r="F34" s="32"/>
    </row>
    <row r="35" spans="1:6" ht="24" x14ac:dyDescent="0.2">
      <c r="A35" s="363">
        <f t="shared" si="0"/>
        <v>29</v>
      </c>
      <c r="B35" s="363">
        <f t="shared" si="2"/>
        <v>356</v>
      </c>
      <c r="C35" s="19">
        <v>17</v>
      </c>
      <c r="D35" s="33" t="s">
        <v>12</v>
      </c>
      <c r="E35" s="41" t="s">
        <v>11508</v>
      </c>
      <c r="F35" s="32"/>
    </row>
    <row r="36" spans="1:6" ht="24" x14ac:dyDescent="0.2">
      <c r="A36" s="363">
        <f t="shared" si="0"/>
        <v>30</v>
      </c>
      <c r="B36" s="363">
        <f t="shared" si="2"/>
        <v>373</v>
      </c>
      <c r="C36" s="19">
        <v>17</v>
      </c>
      <c r="D36" s="33" t="s">
        <v>12</v>
      </c>
      <c r="E36" s="103" t="s">
        <v>11509</v>
      </c>
      <c r="F36" s="32"/>
    </row>
    <row r="37" spans="1:6" ht="24" x14ac:dyDescent="0.2">
      <c r="A37" s="363">
        <f t="shared" si="0"/>
        <v>31</v>
      </c>
      <c r="B37" s="363">
        <f t="shared" si="2"/>
        <v>390</v>
      </c>
      <c r="C37" s="19">
        <v>17</v>
      </c>
      <c r="D37" s="33" t="s">
        <v>12</v>
      </c>
      <c r="E37" s="103" t="s">
        <v>11510</v>
      </c>
      <c r="F37" s="32"/>
    </row>
    <row r="38" spans="1:6" ht="24" x14ac:dyDescent="0.2">
      <c r="A38" s="363">
        <f t="shared" si="0"/>
        <v>32</v>
      </c>
      <c r="B38" s="363">
        <f t="shared" si="2"/>
        <v>407</v>
      </c>
      <c r="C38" s="19">
        <v>17</v>
      </c>
      <c r="D38" s="33" t="s">
        <v>12</v>
      </c>
      <c r="E38" s="103" t="s">
        <v>11511</v>
      </c>
      <c r="F38" s="32"/>
    </row>
    <row r="39" spans="1:6" ht="24" x14ac:dyDescent="0.2">
      <c r="A39" s="363">
        <f t="shared" si="0"/>
        <v>33</v>
      </c>
      <c r="B39" s="363">
        <f t="shared" si="2"/>
        <v>424</v>
      </c>
      <c r="C39" s="19">
        <v>17</v>
      </c>
      <c r="D39" s="33" t="s">
        <v>12</v>
      </c>
      <c r="E39" s="103" t="s">
        <v>11512</v>
      </c>
      <c r="F39" s="32"/>
    </row>
    <row r="40" spans="1:6" ht="24" x14ac:dyDescent="0.2">
      <c r="A40" s="363">
        <f t="shared" si="0"/>
        <v>34</v>
      </c>
      <c r="B40" s="363">
        <f t="shared" si="2"/>
        <v>441</v>
      </c>
      <c r="C40" s="19">
        <v>17</v>
      </c>
      <c r="D40" s="33" t="s">
        <v>12</v>
      </c>
      <c r="E40" s="103" t="s">
        <v>11513</v>
      </c>
      <c r="F40" s="32"/>
    </row>
    <row r="41" spans="1:6" ht="24" x14ac:dyDescent="0.2">
      <c r="A41" s="363">
        <f t="shared" si="0"/>
        <v>35</v>
      </c>
      <c r="B41" s="363">
        <f t="shared" si="2"/>
        <v>458</v>
      </c>
      <c r="C41" s="19">
        <v>17</v>
      </c>
      <c r="D41" s="33" t="s">
        <v>12</v>
      </c>
      <c r="E41" s="103" t="s">
        <v>11514</v>
      </c>
      <c r="F41" s="32"/>
    </row>
    <row r="42" spans="1:6" ht="24" x14ac:dyDescent="0.2">
      <c r="A42" s="363">
        <f t="shared" si="0"/>
        <v>36</v>
      </c>
      <c r="B42" s="363">
        <f t="shared" si="2"/>
        <v>475</v>
      </c>
      <c r="C42" s="19">
        <v>17</v>
      </c>
      <c r="D42" s="33" t="s">
        <v>12</v>
      </c>
      <c r="E42" s="103" t="s">
        <v>11515</v>
      </c>
      <c r="F42" s="32"/>
    </row>
    <row r="43" spans="1:6" ht="24" x14ac:dyDescent="0.2">
      <c r="A43" s="363">
        <f t="shared" si="0"/>
        <v>37</v>
      </c>
      <c r="B43" s="363">
        <f t="shared" si="2"/>
        <v>492</v>
      </c>
      <c r="C43" s="19">
        <v>17</v>
      </c>
      <c r="D43" s="33" t="s">
        <v>12</v>
      </c>
      <c r="E43" s="103" t="s">
        <v>11516</v>
      </c>
      <c r="F43" s="32"/>
    </row>
    <row r="44" spans="1:6" ht="24" x14ac:dyDescent="0.2">
      <c r="A44" s="363">
        <f t="shared" si="0"/>
        <v>38</v>
      </c>
      <c r="B44" s="363">
        <f t="shared" si="2"/>
        <v>509</v>
      </c>
      <c r="C44" s="19">
        <v>17</v>
      </c>
      <c r="D44" s="33" t="s">
        <v>12</v>
      </c>
      <c r="E44" s="103" t="s">
        <v>11517</v>
      </c>
      <c r="F44" s="32"/>
    </row>
    <row r="45" spans="1:6" ht="24" x14ac:dyDescent="0.2">
      <c r="A45" s="363">
        <f t="shared" si="0"/>
        <v>39</v>
      </c>
      <c r="B45" s="363">
        <f t="shared" si="2"/>
        <v>526</v>
      </c>
      <c r="C45" s="19">
        <v>17</v>
      </c>
      <c r="D45" s="33" t="s">
        <v>12</v>
      </c>
      <c r="E45" s="103" t="s">
        <v>11518</v>
      </c>
      <c r="F45" s="32"/>
    </row>
    <row r="46" spans="1:6" ht="24" x14ac:dyDescent="0.2">
      <c r="A46" s="363">
        <f t="shared" si="0"/>
        <v>40</v>
      </c>
      <c r="B46" s="363">
        <f t="shared" si="2"/>
        <v>543</v>
      </c>
      <c r="C46" s="19">
        <v>17</v>
      </c>
      <c r="D46" s="33" t="s">
        <v>12</v>
      </c>
      <c r="E46" s="103" t="s">
        <v>11519</v>
      </c>
      <c r="F46" s="32"/>
    </row>
    <row r="47" spans="1:6" ht="24" x14ac:dyDescent="0.2">
      <c r="A47" s="363">
        <f t="shared" si="0"/>
        <v>41</v>
      </c>
      <c r="B47" s="363">
        <f t="shared" si="2"/>
        <v>560</v>
      </c>
      <c r="C47" s="19">
        <v>17</v>
      </c>
      <c r="D47" s="33" t="s">
        <v>12</v>
      </c>
      <c r="E47" s="41" t="s">
        <v>11520</v>
      </c>
      <c r="F47" s="32"/>
    </row>
    <row r="48" spans="1:6" ht="24" x14ac:dyDescent="0.2">
      <c r="A48" s="363">
        <f t="shared" si="0"/>
        <v>42</v>
      </c>
      <c r="B48" s="363">
        <f t="shared" si="2"/>
        <v>577</v>
      </c>
      <c r="C48" s="19">
        <v>17</v>
      </c>
      <c r="D48" s="33" t="s">
        <v>12</v>
      </c>
      <c r="E48" s="103" t="s">
        <v>11521</v>
      </c>
      <c r="F48" s="32"/>
    </row>
    <row r="49" spans="1:6" ht="24" x14ac:dyDescent="0.2">
      <c r="A49" s="363">
        <f t="shared" si="0"/>
        <v>43</v>
      </c>
      <c r="B49" s="363">
        <f t="shared" si="2"/>
        <v>594</v>
      </c>
      <c r="C49" s="19">
        <v>17</v>
      </c>
      <c r="D49" s="33" t="s">
        <v>12</v>
      </c>
      <c r="E49" s="103" t="s">
        <v>11522</v>
      </c>
      <c r="F49" s="32"/>
    </row>
    <row r="50" spans="1:6" ht="24" x14ac:dyDescent="0.2">
      <c r="A50" s="363">
        <f t="shared" si="0"/>
        <v>44</v>
      </c>
      <c r="B50" s="363">
        <f t="shared" si="2"/>
        <v>611</v>
      </c>
      <c r="C50" s="37">
        <v>17</v>
      </c>
      <c r="D50" s="45" t="s">
        <v>12</v>
      </c>
      <c r="E50" s="103" t="s">
        <v>11523</v>
      </c>
      <c r="F50" s="47"/>
    </row>
    <row r="51" spans="1:6" ht="24" x14ac:dyDescent="0.2">
      <c r="A51" s="363">
        <f t="shared" si="0"/>
        <v>45</v>
      </c>
      <c r="B51" s="363">
        <f t="shared" si="2"/>
        <v>628</v>
      </c>
      <c r="C51" s="37">
        <v>17</v>
      </c>
      <c r="D51" s="45" t="s">
        <v>12</v>
      </c>
      <c r="E51" s="103" t="s">
        <v>11524</v>
      </c>
      <c r="F51" s="47"/>
    </row>
    <row r="52" spans="1:6" ht="24" x14ac:dyDescent="0.2">
      <c r="A52" s="363">
        <f t="shared" si="0"/>
        <v>46</v>
      </c>
      <c r="B52" s="363">
        <f t="shared" si="2"/>
        <v>645</v>
      </c>
      <c r="C52" s="37">
        <v>17</v>
      </c>
      <c r="D52" s="45" t="s">
        <v>12</v>
      </c>
      <c r="E52" s="103" t="s">
        <v>11525</v>
      </c>
      <c r="F52" s="47"/>
    </row>
    <row r="53" spans="1:6" ht="24" x14ac:dyDescent="0.2">
      <c r="A53" s="363">
        <f t="shared" si="0"/>
        <v>47</v>
      </c>
      <c r="B53" s="363">
        <f t="shared" si="2"/>
        <v>662</v>
      </c>
      <c r="C53" s="19">
        <v>17</v>
      </c>
      <c r="D53" s="33" t="s">
        <v>12</v>
      </c>
      <c r="E53" s="103" t="s">
        <v>11526</v>
      </c>
      <c r="F53" s="32"/>
    </row>
    <row r="54" spans="1:6" ht="24" x14ac:dyDescent="0.2">
      <c r="A54" s="363">
        <f t="shared" si="0"/>
        <v>48</v>
      </c>
      <c r="B54" s="363">
        <f t="shared" si="2"/>
        <v>679</v>
      </c>
      <c r="C54" s="19">
        <v>17</v>
      </c>
      <c r="D54" s="33" t="s">
        <v>12</v>
      </c>
      <c r="E54" s="103" t="s">
        <v>11527</v>
      </c>
      <c r="F54" s="32"/>
    </row>
    <row r="55" spans="1:6" ht="24" x14ac:dyDescent="0.2">
      <c r="A55" s="363">
        <f t="shared" si="0"/>
        <v>49</v>
      </c>
      <c r="B55" s="363">
        <f t="shared" si="2"/>
        <v>696</v>
      </c>
      <c r="C55" s="19">
        <v>17</v>
      </c>
      <c r="D55" s="33" t="s">
        <v>12</v>
      </c>
      <c r="E55" s="103" t="s">
        <v>11528</v>
      </c>
      <c r="F55" s="32"/>
    </row>
    <row r="56" spans="1:6" ht="24" x14ac:dyDescent="0.2">
      <c r="A56" s="363">
        <f t="shared" si="0"/>
        <v>50</v>
      </c>
      <c r="B56" s="363">
        <f t="shared" si="2"/>
        <v>713</v>
      </c>
      <c r="C56" s="19">
        <v>17</v>
      </c>
      <c r="D56" s="33" t="s">
        <v>12</v>
      </c>
      <c r="E56" s="41" t="s">
        <v>11529</v>
      </c>
      <c r="F56" s="32"/>
    </row>
    <row r="57" spans="1:6" ht="24" x14ac:dyDescent="0.2">
      <c r="A57" s="363">
        <f t="shared" si="0"/>
        <v>51</v>
      </c>
      <c r="B57" s="363">
        <f t="shared" si="2"/>
        <v>730</v>
      </c>
      <c r="C57" s="19">
        <v>17</v>
      </c>
      <c r="D57" s="33" t="s">
        <v>12</v>
      </c>
      <c r="E57" s="103" t="s">
        <v>11530</v>
      </c>
      <c r="F57" s="32"/>
    </row>
    <row r="58" spans="1:6" ht="24" x14ac:dyDescent="0.2">
      <c r="A58" s="363">
        <f t="shared" si="0"/>
        <v>52</v>
      </c>
      <c r="B58" s="363">
        <f t="shared" si="2"/>
        <v>747</v>
      </c>
      <c r="C58" s="19">
        <v>17</v>
      </c>
      <c r="D58" s="33" t="s">
        <v>12</v>
      </c>
      <c r="E58" s="103" t="s">
        <v>11531</v>
      </c>
      <c r="F58" s="32"/>
    </row>
    <row r="59" spans="1:6" ht="24" x14ac:dyDescent="0.2">
      <c r="A59" s="363">
        <f t="shared" si="0"/>
        <v>53</v>
      </c>
      <c r="B59" s="363">
        <f t="shared" si="2"/>
        <v>764</v>
      </c>
      <c r="C59" s="37">
        <v>17</v>
      </c>
      <c r="D59" s="45" t="s">
        <v>12</v>
      </c>
      <c r="E59" s="103" t="s">
        <v>11532</v>
      </c>
      <c r="F59" s="47"/>
    </row>
    <row r="60" spans="1:6" ht="24" x14ac:dyDescent="0.2">
      <c r="A60" s="363">
        <f t="shared" si="0"/>
        <v>54</v>
      </c>
      <c r="B60" s="363">
        <f t="shared" si="2"/>
        <v>781</v>
      </c>
      <c r="C60" s="37">
        <v>17</v>
      </c>
      <c r="D60" s="45" t="s">
        <v>12</v>
      </c>
      <c r="E60" s="103" t="s">
        <v>11533</v>
      </c>
      <c r="F60" s="47"/>
    </row>
    <row r="61" spans="1:6" ht="24" x14ac:dyDescent="0.2">
      <c r="A61" s="363">
        <f t="shared" si="0"/>
        <v>55</v>
      </c>
      <c r="B61" s="363">
        <f t="shared" si="2"/>
        <v>798</v>
      </c>
      <c r="C61" s="37">
        <v>17</v>
      </c>
      <c r="D61" s="45" t="s">
        <v>12</v>
      </c>
      <c r="E61" s="103" t="s">
        <v>11534</v>
      </c>
      <c r="F61" s="47"/>
    </row>
    <row r="62" spans="1:6" ht="24" x14ac:dyDescent="0.2">
      <c r="A62" s="363">
        <f t="shared" si="0"/>
        <v>56</v>
      </c>
      <c r="B62" s="363">
        <f t="shared" si="2"/>
        <v>815</v>
      </c>
      <c r="C62" s="37">
        <v>17</v>
      </c>
      <c r="D62" s="45" t="s">
        <v>12</v>
      </c>
      <c r="E62" s="103" t="s">
        <v>11535</v>
      </c>
      <c r="F62" s="47"/>
    </row>
    <row r="63" spans="1:6" ht="24" x14ac:dyDescent="0.2">
      <c r="A63" s="363">
        <f t="shared" si="0"/>
        <v>57</v>
      </c>
      <c r="B63" s="363">
        <f t="shared" si="2"/>
        <v>832</v>
      </c>
      <c r="C63" s="37">
        <v>17</v>
      </c>
      <c r="D63" s="45" t="s">
        <v>12</v>
      </c>
      <c r="E63" s="103" t="s">
        <v>11536</v>
      </c>
      <c r="F63" s="47"/>
    </row>
    <row r="64" spans="1:6" ht="24" x14ac:dyDescent="0.2">
      <c r="A64" s="363">
        <f t="shared" si="0"/>
        <v>58</v>
      </c>
      <c r="B64" s="363">
        <f t="shared" si="2"/>
        <v>849</v>
      </c>
      <c r="C64" s="37">
        <v>17</v>
      </c>
      <c r="D64" s="45" t="s">
        <v>12</v>
      </c>
      <c r="E64" s="103" t="s">
        <v>11537</v>
      </c>
      <c r="F64" s="47"/>
    </row>
    <row r="65" spans="1:6" ht="24" x14ac:dyDescent="0.2">
      <c r="A65" s="363">
        <f t="shared" si="0"/>
        <v>59</v>
      </c>
      <c r="B65" s="363">
        <f t="shared" si="2"/>
        <v>866</v>
      </c>
      <c r="C65" s="19">
        <v>17</v>
      </c>
      <c r="D65" s="33" t="s">
        <v>12</v>
      </c>
      <c r="E65" s="103" t="s">
        <v>11538</v>
      </c>
      <c r="F65" s="32"/>
    </row>
    <row r="66" spans="1:6" ht="24" x14ac:dyDescent="0.2">
      <c r="A66" s="363">
        <f t="shared" si="0"/>
        <v>60</v>
      </c>
      <c r="B66" s="363">
        <f t="shared" si="2"/>
        <v>883</v>
      </c>
      <c r="C66" s="19">
        <v>17</v>
      </c>
      <c r="D66" s="33" t="s">
        <v>12</v>
      </c>
      <c r="E66" s="103" t="s">
        <v>11539</v>
      </c>
      <c r="F66" s="32"/>
    </row>
    <row r="67" spans="1:6" ht="24" x14ac:dyDescent="0.2">
      <c r="A67" s="363">
        <f t="shared" si="0"/>
        <v>61</v>
      </c>
      <c r="B67" s="363">
        <f t="shared" si="2"/>
        <v>900</v>
      </c>
      <c r="C67" s="19">
        <v>17</v>
      </c>
      <c r="D67" s="33" t="s">
        <v>12</v>
      </c>
      <c r="E67" s="103" t="s">
        <v>11540</v>
      </c>
      <c r="F67" s="32"/>
    </row>
    <row r="68" spans="1:6" ht="24" x14ac:dyDescent="0.2">
      <c r="A68" s="363">
        <f t="shared" si="0"/>
        <v>62</v>
      </c>
      <c r="B68" s="363">
        <f t="shared" si="2"/>
        <v>917</v>
      </c>
      <c r="C68" s="19">
        <v>17</v>
      </c>
      <c r="D68" s="33" t="s">
        <v>12</v>
      </c>
      <c r="E68" s="41" t="s">
        <v>11541</v>
      </c>
      <c r="F68" s="32"/>
    </row>
    <row r="69" spans="1:6" ht="24" x14ac:dyDescent="0.2">
      <c r="A69" s="363">
        <f t="shared" ref="A69:A132" si="3">+A68+1</f>
        <v>63</v>
      </c>
      <c r="B69" s="363">
        <f t="shared" si="2"/>
        <v>934</v>
      </c>
      <c r="C69" s="19">
        <v>17</v>
      </c>
      <c r="D69" s="33" t="s">
        <v>12</v>
      </c>
      <c r="E69" s="103" t="s">
        <v>11542</v>
      </c>
      <c r="F69" s="32"/>
    </row>
    <row r="70" spans="1:6" ht="24" x14ac:dyDescent="0.2">
      <c r="A70" s="363">
        <f t="shared" si="3"/>
        <v>64</v>
      </c>
      <c r="B70" s="363">
        <f t="shared" si="2"/>
        <v>951</v>
      </c>
      <c r="C70" s="19">
        <v>17</v>
      </c>
      <c r="D70" s="33" t="s">
        <v>12</v>
      </c>
      <c r="E70" s="103" t="s">
        <v>11543</v>
      </c>
      <c r="F70" s="32"/>
    </row>
    <row r="71" spans="1:6" ht="24" x14ac:dyDescent="0.2">
      <c r="A71" s="363">
        <f t="shared" si="3"/>
        <v>65</v>
      </c>
      <c r="B71" s="363">
        <f t="shared" si="2"/>
        <v>968</v>
      </c>
      <c r="C71" s="37">
        <v>17</v>
      </c>
      <c r="D71" s="45" t="s">
        <v>12</v>
      </c>
      <c r="E71" s="103" t="s">
        <v>11544</v>
      </c>
      <c r="F71" s="47"/>
    </row>
    <row r="72" spans="1:6" ht="24" x14ac:dyDescent="0.2">
      <c r="A72" s="363">
        <f t="shared" si="3"/>
        <v>66</v>
      </c>
      <c r="B72" s="363">
        <f t="shared" si="2"/>
        <v>985</v>
      </c>
      <c r="C72" s="37">
        <v>17</v>
      </c>
      <c r="D72" s="45" t="s">
        <v>12</v>
      </c>
      <c r="E72" s="103" t="s">
        <v>11545</v>
      </c>
      <c r="F72" s="47"/>
    </row>
    <row r="73" spans="1:6" ht="24" x14ac:dyDescent="0.2">
      <c r="A73" s="363">
        <f t="shared" si="3"/>
        <v>67</v>
      </c>
      <c r="B73" s="363">
        <f t="shared" si="2"/>
        <v>1002</v>
      </c>
      <c r="C73" s="37">
        <v>17</v>
      </c>
      <c r="D73" s="45" t="s">
        <v>12</v>
      </c>
      <c r="E73" s="103" t="s">
        <v>11546</v>
      </c>
      <c r="F73" s="47"/>
    </row>
    <row r="74" spans="1:6" ht="24" x14ac:dyDescent="0.2">
      <c r="A74" s="363">
        <f t="shared" si="3"/>
        <v>68</v>
      </c>
      <c r="B74" s="363">
        <f t="shared" si="2"/>
        <v>1019</v>
      </c>
      <c r="C74" s="37">
        <v>17</v>
      </c>
      <c r="D74" s="45" t="s">
        <v>12</v>
      </c>
      <c r="E74" s="103" t="s">
        <v>11547</v>
      </c>
      <c r="F74" s="47"/>
    </row>
    <row r="75" spans="1:6" ht="24" x14ac:dyDescent="0.2">
      <c r="A75" s="363">
        <f t="shared" si="3"/>
        <v>69</v>
      </c>
      <c r="B75" s="363">
        <f t="shared" ref="B75:B138" si="4">C74+B74</f>
        <v>1036</v>
      </c>
      <c r="C75" s="37">
        <v>17</v>
      </c>
      <c r="D75" s="45" t="s">
        <v>12</v>
      </c>
      <c r="E75" s="103" t="s">
        <v>11548</v>
      </c>
      <c r="F75" s="47"/>
    </row>
    <row r="76" spans="1:6" ht="24" x14ac:dyDescent="0.2">
      <c r="A76" s="363">
        <f t="shared" si="3"/>
        <v>70</v>
      </c>
      <c r="B76" s="363">
        <f t="shared" si="4"/>
        <v>1053</v>
      </c>
      <c r="C76" s="37">
        <v>17</v>
      </c>
      <c r="D76" s="45" t="s">
        <v>12</v>
      </c>
      <c r="E76" s="103" t="s">
        <v>11549</v>
      </c>
      <c r="F76" s="47"/>
    </row>
    <row r="77" spans="1:6" ht="24" x14ac:dyDescent="0.2">
      <c r="A77" s="363">
        <f t="shared" si="3"/>
        <v>71</v>
      </c>
      <c r="B77" s="363">
        <f t="shared" si="4"/>
        <v>1070</v>
      </c>
      <c r="C77" s="19">
        <v>17</v>
      </c>
      <c r="D77" s="33" t="s">
        <v>12</v>
      </c>
      <c r="E77" s="103" t="s">
        <v>11550</v>
      </c>
      <c r="F77" s="32"/>
    </row>
    <row r="78" spans="1:6" ht="24" x14ac:dyDescent="0.2">
      <c r="A78" s="363">
        <f t="shared" si="3"/>
        <v>72</v>
      </c>
      <c r="B78" s="363">
        <f t="shared" si="4"/>
        <v>1087</v>
      </c>
      <c r="C78" s="19">
        <v>17</v>
      </c>
      <c r="D78" s="33" t="s">
        <v>12</v>
      </c>
      <c r="E78" s="103" t="s">
        <v>11551</v>
      </c>
      <c r="F78" s="32"/>
    </row>
    <row r="79" spans="1:6" ht="24" x14ac:dyDescent="0.2">
      <c r="A79" s="363">
        <f t="shared" si="3"/>
        <v>73</v>
      </c>
      <c r="B79" s="363">
        <f t="shared" si="4"/>
        <v>1104</v>
      </c>
      <c r="C79" s="19">
        <v>17</v>
      </c>
      <c r="D79" s="33" t="s">
        <v>12</v>
      </c>
      <c r="E79" s="103" t="s">
        <v>11552</v>
      </c>
      <c r="F79" s="32"/>
    </row>
    <row r="80" spans="1:6" ht="24" x14ac:dyDescent="0.2">
      <c r="A80" s="363">
        <f t="shared" si="3"/>
        <v>74</v>
      </c>
      <c r="B80" s="363">
        <f t="shared" si="4"/>
        <v>1121</v>
      </c>
      <c r="C80" s="19">
        <v>17</v>
      </c>
      <c r="D80" s="33" t="s">
        <v>12</v>
      </c>
      <c r="E80" s="41" t="s">
        <v>11553</v>
      </c>
      <c r="F80" s="32"/>
    </row>
    <row r="81" spans="1:7" ht="24" x14ac:dyDescent="0.2">
      <c r="A81" s="363">
        <f t="shared" si="3"/>
        <v>75</v>
      </c>
      <c r="B81" s="363">
        <f t="shared" si="4"/>
        <v>1138</v>
      </c>
      <c r="C81" s="19">
        <v>17</v>
      </c>
      <c r="D81" s="33" t="s">
        <v>12</v>
      </c>
      <c r="E81" s="103" t="s">
        <v>11554</v>
      </c>
      <c r="F81" s="32"/>
    </row>
    <row r="82" spans="1:7" ht="24" x14ac:dyDescent="0.2">
      <c r="A82" s="363">
        <f t="shared" si="3"/>
        <v>76</v>
      </c>
      <c r="B82" s="363">
        <f t="shared" si="4"/>
        <v>1155</v>
      </c>
      <c r="C82" s="19">
        <v>17</v>
      </c>
      <c r="D82" s="33" t="s">
        <v>12</v>
      </c>
      <c r="E82" s="103" t="s">
        <v>11555</v>
      </c>
      <c r="F82" s="32"/>
    </row>
    <row r="83" spans="1:7" ht="24" x14ac:dyDescent="0.2">
      <c r="A83" s="363">
        <f t="shared" si="3"/>
        <v>77</v>
      </c>
      <c r="B83" s="363">
        <f t="shared" si="4"/>
        <v>1172</v>
      </c>
      <c r="C83" s="37">
        <v>17</v>
      </c>
      <c r="D83" s="45" t="s">
        <v>12</v>
      </c>
      <c r="E83" s="103" t="s">
        <v>11556</v>
      </c>
      <c r="F83" s="47"/>
    </row>
    <row r="84" spans="1:7" ht="24" x14ac:dyDescent="0.2">
      <c r="A84" s="363">
        <f t="shared" si="3"/>
        <v>78</v>
      </c>
      <c r="B84" s="363">
        <f t="shared" si="4"/>
        <v>1189</v>
      </c>
      <c r="C84" s="37">
        <v>17</v>
      </c>
      <c r="D84" s="45" t="s">
        <v>12</v>
      </c>
      <c r="E84" s="103" t="s">
        <v>11557</v>
      </c>
      <c r="F84" s="47"/>
    </row>
    <row r="85" spans="1:7" ht="24" x14ac:dyDescent="0.2">
      <c r="A85" s="363">
        <f t="shared" si="3"/>
        <v>79</v>
      </c>
      <c r="B85" s="363">
        <f t="shared" si="4"/>
        <v>1206</v>
      </c>
      <c r="C85" s="37">
        <v>17</v>
      </c>
      <c r="D85" s="45" t="s">
        <v>12</v>
      </c>
      <c r="E85" s="103" t="s">
        <v>11558</v>
      </c>
      <c r="F85" s="47"/>
    </row>
    <row r="86" spans="1:7" ht="24" x14ac:dyDescent="0.2">
      <c r="A86" s="363">
        <f t="shared" si="3"/>
        <v>80</v>
      </c>
      <c r="B86" s="363">
        <f t="shared" si="4"/>
        <v>1223</v>
      </c>
      <c r="C86" s="37">
        <v>17</v>
      </c>
      <c r="D86" s="45" t="s">
        <v>12</v>
      </c>
      <c r="E86" s="103" t="s">
        <v>11559</v>
      </c>
      <c r="F86" s="47"/>
    </row>
    <row r="87" spans="1:7" ht="24" x14ac:dyDescent="0.2">
      <c r="A87" s="363">
        <f t="shared" si="3"/>
        <v>81</v>
      </c>
      <c r="B87" s="363">
        <f t="shared" si="4"/>
        <v>1240</v>
      </c>
      <c r="C87" s="37">
        <v>17</v>
      </c>
      <c r="D87" s="45" t="s">
        <v>12</v>
      </c>
      <c r="E87" s="103" t="s">
        <v>11560</v>
      </c>
      <c r="F87" s="47"/>
    </row>
    <row r="88" spans="1:7" ht="24" x14ac:dyDescent="0.2">
      <c r="A88" s="363">
        <f t="shared" si="3"/>
        <v>82</v>
      </c>
      <c r="B88" s="363">
        <f t="shared" si="4"/>
        <v>1257</v>
      </c>
      <c r="C88" s="37">
        <v>17</v>
      </c>
      <c r="D88" s="45" t="s">
        <v>12</v>
      </c>
      <c r="E88" s="103" t="s">
        <v>11561</v>
      </c>
      <c r="F88" s="47"/>
    </row>
    <row r="89" spans="1:7" ht="24" x14ac:dyDescent="0.2">
      <c r="A89" s="363">
        <f t="shared" si="3"/>
        <v>83</v>
      </c>
      <c r="B89" s="363">
        <f t="shared" si="4"/>
        <v>1274</v>
      </c>
      <c r="C89" s="19">
        <v>17</v>
      </c>
      <c r="D89" s="33" t="s">
        <v>12</v>
      </c>
      <c r="E89" s="103" t="s">
        <v>11562</v>
      </c>
      <c r="F89" s="32"/>
    </row>
    <row r="90" spans="1:7" ht="24" x14ac:dyDescent="0.2">
      <c r="A90" s="363">
        <f t="shared" si="3"/>
        <v>84</v>
      </c>
      <c r="B90" s="363">
        <f t="shared" si="4"/>
        <v>1291</v>
      </c>
      <c r="C90" s="19">
        <v>17</v>
      </c>
      <c r="D90" s="33" t="s">
        <v>12</v>
      </c>
      <c r="E90" s="103" t="s">
        <v>11563</v>
      </c>
      <c r="F90" s="32"/>
    </row>
    <row r="91" spans="1:7" ht="24" x14ac:dyDescent="0.2">
      <c r="A91" s="363">
        <f t="shared" si="3"/>
        <v>85</v>
      </c>
      <c r="B91" s="363">
        <f t="shared" si="4"/>
        <v>1308</v>
      </c>
      <c r="C91" s="19">
        <v>17</v>
      </c>
      <c r="D91" s="45" t="s">
        <v>12</v>
      </c>
      <c r="E91" s="103" t="s">
        <v>11564</v>
      </c>
      <c r="F91" s="47"/>
      <c r="G91" s="156"/>
    </row>
    <row r="92" spans="1:7" ht="24" x14ac:dyDescent="0.2">
      <c r="A92" s="363">
        <f t="shared" si="3"/>
        <v>86</v>
      </c>
      <c r="B92" s="363">
        <f t="shared" si="4"/>
        <v>1325</v>
      </c>
      <c r="C92" s="19">
        <v>17</v>
      </c>
      <c r="D92" s="45" t="s">
        <v>12</v>
      </c>
      <c r="E92" s="41" t="s">
        <v>11565</v>
      </c>
      <c r="F92" s="47"/>
      <c r="G92" s="156"/>
    </row>
    <row r="93" spans="1:7" ht="24" x14ac:dyDescent="0.2">
      <c r="A93" s="363">
        <f t="shared" si="3"/>
        <v>87</v>
      </c>
      <c r="B93" s="363">
        <f t="shared" si="4"/>
        <v>1342</v>
      </c>
      <c r="C93" s="19">
        <v>17</v>
      </c>
      <c r="D93" s="45" t="s">
        <v>12</v>
      </c>
      <c r="E93" s="103" t="s">
        <v>11566</v>
      </c>
      <c r="F93" s="47"/>
      <c r="G93" s="156"/>
    </row>
    <row r="94" spans="1:7" ht="24" x14ac:dyDescent="0.2">
      <c r="A94" s="363">
        <f t="shared" si="3"/>
        <v>88</v>
      </c>
      <c r="B94" s="363">
        <f t="shared" si="4"/>
        <v>1359</v>
      </c>
      <c r="C94" s="19">
        <v>17</v>
      </c>
      <c r="D94" s="45" t="s">
        <v>12</v>
      </c>
      <c r="E94" s="103" t="s">
        <v>11567</v>
      </c>
      <c r="F94" s="47"/>
      <c r="G94" s="156"/>
    </row>
    <row r="95" spans="1:7" ht="24" x14ac:dyDescent="0.2">
      <c r="A95" s="363">
        <f t="shared" si="3"/>
        <v>89</v>
      </c>
      <c r="B95" s="363">
        <f t="shared" si="4"/>
        <v>1376</v>
      </c>
      <c r="C95" s="37">
        <v>17</v>
      </c>
      <c r="D95" s="45" t="s">
        <v>12</v>
      </c>
      <c r="E95" s="103" t="s">
        <v>11568</v>
      </c>
      <c r="F95" s="47"/>
      <c r="G95" s="156"/>
    </row>
    <row r="96" spans="1:7" ht="24" x14ac:dyDescent="0.2">
      <c r="A96" s="363">
        <f t="shared" si="3"/>
        <v>90</v>
      </c>
      <c r="B96" s="363">
        <f t="shared" si="4"/>
        <v>1393</v>
      </c>
      <c r="C96" s="37">
        <v>17</v>
      </c>
      <c r="D96" s="45" t="s">
        <v>12</v>
      </c>
      <c r="E96" s="103" t="s">
        <v>11569</v>
      </c>
      <c r="F96" s="47"/>
      <c r="G96" s="156"/>
    </row>
    <row r="97" spans="1:7" ht="24" x14ac:dyDescent="0.2">
      <c r="A97" s="363">
        <f t="shared" si="3"/>
        <v>91</v>
      </c>
      <c r="B97" s="363">
        <f t="shared" si="4"/>
        <v>1410</v>
      </c>
      <c r="C97" s="37">
        <v>17</v>
      </c>
      <c r="D97" s="45" t="s">
        <v>12</v>
      </c>
      <c r="E97" s="103" t="s">
        <v>11570</v>
      </c>
      <c r="F97" s="47"/>
      <c r="G97" s="156"/>
    </row>
    <row r="98" spans="1:7" ht="24" x14ac:dyDescent="0.2">
      <c r="A98" s="363">
        <f t="shared" si="3"/>
        <v>92</v>
      </c>
      <c r="B98" s="363">
        <f t="shared" si="4"/>
        <v>1427</v>
      </c>
      <c r="C98" s="37">
        <v>17</v>
      </c>
      <c r="D98" s="45" t="s">
        <v>12</v>
      </c>
      <c r="E98" s="103" t="s">
        <v>11571</v>
      </c>
      <c r="F98" s="47"/>
      <c r="G98" s="156"/>
    </row>
    <row r="99" spans="1:7" ht="24" x14ac:dyDescent="0.2">
      <c r="A99" s="363">
        <f t="shared" si="3"/>
        <v>93</v>
      </c>
      <c r="B99" s="363">
        <f t="shared" si="4"/>
        <v>1444</v>
      </c>
      <c r="C99" s="37">
        <v>17</v>
      </c>
      <c r="D99" s="45" t="s">
        <v>12</v>
      </c>
      <c r="E99" s="103" t="s">
        <v>11572</v>
      </c>
      <c r="F99" s="47"/>
      <c r="G99" s="156"/>
    </row>
    <row r="100" spans="1:7" ht="24" x14ac:dyDescent="0.2">
      <c r="A100" s="363">
        <f t="shared" si="3"/>
        <v>94</v>
      </c>
      <c r="B100" s="363">
        <f t="shared" si="4"/>
        <v>1461</v>
      </c>
      <c r="C100" s="37">
        <v>17</v>
      </c>
      <c r="D100" s="45" t="s">
        <v>12</v>
      </c>
      <c r="E100" s="103" t="s">
        <v>11573</v>
      </c>
      <c r="F100" s="47"/>
      <c r="G100" s="156"/>
    </row>
    <row r="101" spans="1:7" ht="24" x14ac:dyDescent="0.2">
      <c r="A101" s="363">
        <f t="shared" si="3"/>
        <v>95</v>
      </c>
      <c r="B101" s="363">
        <f t="shared" si="4"/>
        <v>1478</v>
      </c>
      <c r="C101" s="19">
        <v>17</v>
      </c>
      <c r="D101" s="45" t="s">
        <v>12</v>
      </c>
      <c r="E101" s="103" t="s">
        <v>11574</v>
      </c>
      <c r="F101" s="47"/>
      <c r="G101" s="156"/>
    </row>
    <row r="102" spans="1:7" ht="24" x14ac:dyDescent="0.2">
      <c r="A102" s="363">
        <f t="shared" si="3"/>
        <v>96</v>
      </c>
      <c r="B102" s="363">
        <f t="shared" si="4"/>
        <v>1495</v>
      </c>
      <c r="C102" s="19">
        <v>17</v>
      </c>
      <c r="D102" s="45" t="s">
        <v>12</v>
      </c>
      <c r="E102" s="103" t="s">
        <v>11575</v>
      </c>
      <c r="F102" s="47"/>
      <c r="G102" s="156"/>
    </row>
    <row r="103" spans="1:7" ht="24" x14ac:dyDescent="0.2">
      <c r="A103" s="363">
        <f t="shared" si="3"/>
        <v>97</v>
      </c>
      <c r="B103" s="363">
        <f t="shared" si="4"/>
        <v>1512</v>
      </c>
      <c r="C103" s="19">
        <v>17</v>
      </c>
      <c r="D103" s="45" t="s">
        <v>12</v>
      </c>
      <c r="E103" s="103" t="s">
        <v>11576</v>
      </c>
      <c r="F103" s="47"/>
      <c r="G103" s="156"/>
    </row>
    <row r="104" spans="1:7" ht="24" x14ac:dyDescent="0.2">
      <c r="A104" s="363">
        <f t="shared" si="3"/>
        <v>98</v>
      </c>
      <c r="B104" s="363">
        <f t="shared" si="4"/>
        <v>1529</v>
      </c>
      <c r="C104" s="19">
        <v>17</v>
      </c>
      <c r="D104" s="45" t="s">
        <v>12</v>
      </c>
      <c r="E104" s="41" t="s">
        <v>11577</v>
      </c>
      <c r="F104" s="47"/>
      <c r="G104" s="156"/>
    </row>
    <row r="105" spans="1:7" ht="24" x14ac:dyDescent="0.2">
      <c r="A105" s="363">
        <f t="shared" si="3"/>
        <v>99</v>
      </c>
      <c r="B105" s="363">
        <f t="shared" si="4"/>
        <v>1546</v>
      </c>
      <c r="C105" s="19">
        <v>17</v>
      </c>
      <c r="D105" s="45" t="s">
        <v>12</v>
      </c>
      <c r="E105" s="103" t="s">
        <v>11578</v>
      </c>
      <c r="F105" s="47"/>
      <c r="G105" s="156"/>
    </row>
    <row r="106" spans="1:7" ht="24" x14ac:dyDescent="0.2">
      <c r="A106" s="363">
        <f t="shared" si="3"/>
        <v>100</v>
      </c>
      <c r="B106" s="363">
        <f t="shared" si="4"/>
        <v>1563</v>
      </c>
      <c r="C106" s="19">
        <v>17</v>
      </c>
      <c r="D106" s="45" t="s">
        <v>12</v>
      </c>
      <c r="E106" s="103" t="s">
        <v>11579</v>
      </c>
      <c r="F106" s="47"/>
      <c r="G106" s="71"/>
    </row>
    <row r="107" spans="1:7" ht="24" x14ac:dyDescent="0.2">
      <c r="A107" s="363">
        <f t="shared" si="3"/>
        <v>101</v>
      </c>
      <c r="B107" s="363">
        <f t="shared" si="4"/>
        <v>1580</v>
      </c>
      <c r="C107" s="37">
        <v>17</v>
      </c>
      <c r="D107" s="45" t="s">
        <v>12</v>
      </c>
      <c r="E107" s="103" t="s">
        <v>11580</v>
      </c>
      <c r="F107" s="47"/>
      <c r="G107" s="71"/>
    </row>
    <row r="108" spans="1:7" ht="24" x14ac:dyDescent="0.2">
      <c r="A108" s="363">
        <f t="shared" si="3"/>
        <v>102</v>
      </c>
      <c r="B108" s="363">
        <f t="shared" si="4"/>
        <v>1597</v>
      </c>
      <c r="C108" s="37">
        <v>17</v>
      </c>
      <c r="D108" s="45" t="s">
        <v>12</v>
      </c>
      <c r="E108" s="103" t="s">
        <v>11581</v>
      </c>
      <c r="F108" s="47"/>
      <c r="G108" s="71"/>
    </row>
    <row r="109" spans="1:7" ht="24" x14ac:dyDescent="0.2">
      <c r="A109" s="363">
        <f t="shared" si="3"/>
        <v>103</v>
      </c>
      <c r="B109" s="363">
        <f t="shared" si="4"/>
        <v>1614</v>
      </c>
      <c r="C109" s="37">
        <v>17</v>
      </c>
      <c r="D109" s="45" t="s">
        <v>12</v>
      </c>
      <c r="E109" s="103" t="s">
        <v>11582</v>
      </c>
      <c r="F109" s="47"/>
      <c r="G109" s="71"/>
    </row>
    <row r="110" spans="1:7" ht="24" x14ac:dyDescent="0.2">
      <c r="A110" s="363">
        <f t="shared" si="3"/>
        <v>104</v>
      </c>
      <c r="B110" s="363">
        <f t="shared" si="4"/>
        <v>1631</v>
      </c>
      <c r="C110" s="37">
        <v>17</v>
      </c>
      <c r="D110" s="45" t="s">
        <v>12</v>
      </c>
      <c r="E110" s="103" t="s">
        <v>11583</v>
      </c>
      <c r="F110" s="47"/>
      <c r="G110" s="71"/>
    </row>
    <row r="111" spans="1:7" ht="24" x14ac:dyDescent="0.2">
      <c r="A111" s="363">
        <f t="shared" si="3"/>
        <v>105</v>
      </c>
      <c r="B111" s="363">
        <f t="shared" si="4"/>
        <v>1648</v>
      </c>
      <c r="C111" s="37">
        <v>17</v>
      </c>
      <c r="D111" s="45" t="s">
        <v>12</v>
      </c>
      <c r="E111" s="103" t="s">
        <v>11584</v>
      </c>
      <c r="F111" s="47"/>
      <c r="G111" s="71"/>
    </row>
    <row r="112" spans="1:7" ht="24" x14ac:dyDescent="0.2">
      <c r="A112" s="363">
        <f t="shared" si="3"/>
        <v>106</v>
      </c>
      <c r="B112" s="363">
        <f t="shared" si="4"/>
        <v>1665</v>
      </c>
      <c r="C112" s="37">
        <v>17</v>
      </c>
      <c r="D112" s="45" t="s">
        <v>12</v>
      </c>
      <c r="E112" s="103" t="s">
        <v>11585</v>
      </c>
      <c r="F112" s="47"/>
      <c r="G112" s="71"/>
    </row>
    <row r="113" spans="1:7" ht="24" x14ac:dyDescent="0.2">
      <c r="A113" s="363">
        <f t="shared" si="3"/>
        <v>107</v>
      </c>
      <c r="B113" s="363">
        <f t="shared" si="4"/>
        <v>1682</v>
      </c>
      <c r="C113" s="19">
        <v>17</v>
      </c>
      <c r="D113" s="45" t="s">
        <v>12</v>
      </c>
      <c r="E113" s="103" t="s">
        <v>11586</v>
      </c>
      <c r="F113" s="47"/>
      <c r="G113" s="71"/>
    </row>
    <row r="114" spans="1:7" ht="24" x14ac:dyDescent="0.2">
      <c r="A114" s="363">
        <f t="shared" si="3"/>
        <v>108</v>
      </c>
      <c r="B114" s="363">
        <f t="shared" si="4"/>
        <v>1699</v>
      </c>
      <c r="C114" s="19">
        <v>17</v>
      </c>
      <c r="D114" s="45" t="s">
        <v>12</v>
      </c>
      <c r="E114" s="103" t="s">
        <v>11587</v>
      </c>
      <c r="F114" s="47"/>
      <c r="G114" s="71"/>
    </row>
    <row r="115" spans="1:7" ht="24" x14ac:dyDescent="0.2">
      <c r="A115" s="363">
        <f t="shared" si="3"/>
        <v>109</v>
      </c>
      <c r="B115" s="363">
        <f t="shared" si="4"/>
        <v>1716</v>
      </c>
      <c r="C115" s="19">
        <v>17</v>
      </c>
      <c r="D115" s="45" t="s">
        <v>12</v>
      </c>
      <c r="E115" s="103" t="s">
        <v>11588</v>
      </c>
      <c r="F115" s="47"/>
      <c r="G115" s="71"/>
    </row>
    <row r="116" spans="1:7" ht="24" x14ac:dyDescent="0.2">
      <c r="A116" s="363">
        <f t="shared" si="3"/>
        <v>110</v>
      </c>
      <c r="B116" s="363">
        <f t="shared" si="4"/>
        <v>1733</v>
      </c>
      <c r="C116" s="19">
        <v>17</v>
      </c>
      <c r="D116" s="45" t="s">
        <v>12</v>
      </c>
      <c r="E116" s="103" t="s">
        <v>11589</v>
      </c>
      <c r="F116" s="47"/>
      <c r="G116" s="71"/>
    </row>
    <row r="117" spans="1:7" ht="24" x14ac:dyDescent="0.2">
      <c r="A117" s="363">
        <f t="shared" si="3"/>
        <v>111</v>
      </c>
      <c r="B117" s="363">
        <f t="shared" si="4"/>
        <v>1750</v>
      </c>
      <c r="C117" s="19">
        <v>17</v>
      </c>
      <c r="D117" s="45" t="s">
        <v>12</v>
      </c>
      <c r="E117" s="103" t="s">
        <v>11590</v>
      </c>
      <c r="F117" s="47"/>
      <c r="G117" s="71"/>
    </row>
    <row r="118" spans="1:7" ht="24" x14ac:dyDescent="0.2">
      <c r="A118" s="363">
        <f t="shared" si="3"/>
        <v>112</v>
      </c>
      <c r="B118" s="363">
        <f t="shared" si="4"/>
        <v>1767</v>
      </c>
      <c r="C118" s="19">
        <v>17</v>
      </c>
      <c r="D118" s="45" t="s">
        <v>12</v>
      </c>
      <c r="E118" s="103" t="s">
        <v>11591</v>
      </c>
      <c r="F118" s="47"/>
      <c r="G118" s="71"/>
    </row>
    <row r="119" spans="1:7" ht="24" x14ac:dyDescent="0.2">
      <c r="A119" s="363">
        <f t="shared" si="3"/>
        <v>113</v>
      </c>
      <c r="B119" s="363">
        <f t="shared" si="4"/>
        <v>1784</v>
      </c>
      <c r="C119" s="37">
        <v>17</v>
      </c>
      <c r="D119" s="45" t="s">
        <v>12</v>
      </c>
      <c r="E119" s="103" t="s">
        <v>11592</v>
      </c>
      <c r="F119" s="47"/>
      <c r="G119" s="71"/>
    </row>
    <row r="120" spans="1:7" ht="24" x14ac:dyDescent="0.2">
      <c r="A120" s="363">
        <f t="shared" si="3"/>
        <v>114</v>
      </c>
      <c r="B120" s="363">
        <f t="shared" si="4"/>
        <v>1801</v>
      </c>
      <c r="C120" s="37">
        <v>17</v>
      </c>
      <c r="D120" s="45" t="s">
        <v>12</v>
      </c>
      <c r="E120" s="103" t="s">
        <v>11593</v>
      </c>
      <c r="F120" s="47"/>
      <c r="G120" s="71"/>
    </row>
    <row r="121" spans="1:7" ht="24" x14ac:dyDescent="0.2">
      <c r="A121" s="363">
        <f t="shared" si="3"/>
        <v>115</v>
      </c>
      <c r="B121" s="363">
        <f t="shared" si="4"/>
        <v>1818</v>
      </c>
      <c r="C121" s="37">
        <v>17</v>
      </c>
      <c r="D121" s="45" t="s">
        <v>12</v>
      </c>
      <c r="E121" s="103" t="s">
        <v>11594</v>
      </c>
      <c r="F121" s="47"/>
      <c r="G121" s="71"/>
    </row>
    <row r="122" spans="1:7" ht="24" x14ac:dyDescent="0.2">
      <c r="A122" s="363">
        <f t="shared" si="3"/>
        <v>116</v>
      </c>
      <c r="B122" s="363">
        <f t="shared" si="4"/>
        <v>1835</v>
      </c>
      <c r="C122" s="37">
        <v>17</v>
      </c>
      <c r="D122" s="45" t="s">
        <v>12</v>
      </c>
      <c r="E122" s="41" t="s">
        <v>11625</v>
      </c>
      <c r="F122" s="47"/>
      <c r="G122" s="71"/>
    </row>
    <row r="123" spans="1:7" ht="24" x14ac:dyDescent="0.2">
      <c r="A123" s="363">
        <f t="shared" si="3"/>
        <v>117</v>
      </c>
      <c r="B123" s="363">
        <f t="shared" si="4"/>
        <v>1852</v>
      </c>
      <c r="C123" s="37">
        <v>17</v>
      </c>
      <c r="D123" s="45" t="s">
        <v>12</v>
      </c>
      <c r="E123" s="41" t="s">
        <v>11626</v>
      </c>
      <c r="F123" s="47"/>
      <c r="G123" s="71"/>
    </row>
    <row r="124" spans="1:7" ht="24" x14ac:dyDescent="0.2">
      <c r="A124" s="363">
        <f t="shared" si="3"/>
        <v>118</v>
      </c>
      <c r="B124" s="363">
        <f t="shared" si="4"/>
        <v>1869</v>
      </c>
      <c r="C124" s="37">
        <v>17</v>
      </c>
      <c r="D124" s="45" t="s">
        <v>12</v>
      </c>
      <c r="E124" s="41" t="s">
        <v>11627</v>
      </c>
      <c r="F124" s="47"/>
      <c r="G124" s="71"/>
    </row>
    <row r="125" spans="1:7" ht="24" x14ac:dyDescent="0.2">
      <c r="A125" s="363">
        <f t="shared" si="3"/>
        <v>119</v>
      </c>
      <c r="B125" s="363">
        <f t="shared" si="4"/>
        <v>1886</v>
      </c>
      <c r="C125" s="19">
        <v>17</v>
      </c>
      <c r="D125" s="45" t="s">
        <v>12</v>
      </c>
      <c r="E125" s="41" t="s">
        <v>11628</v>
      </c>
      <c r="F125" s="47"/>
      <c r="G125" s="71"/>
    </row>
    <row r="126" spans="1:7" ht="24" x14ac:dyDescent="0.2">
      <c r="A126" s="363">
        <f t="shared" si="3"/>
        <v>120</v>
      </c>
      <c r="B126" s="363">
        <f t="shared" si="4"/>
        <v>1903</v>
      </c>
      <c r="C126" s="19">
        <v>17</v>
      </c>
      <c r="D126" s="45" t="s">
        <v>12</v>
      </c>
      <c r="E126" s="41" t="s">
        <v>11629</v>
      </c>
      <c r="F126" s="47"/>
      <c r="G126" s="71"/>
    </row>
    <row r="127" spans="1:7" ht="24" x14ac:dyDescent="0.2">
      <c r="A127" s="363">
        <f t="shared" si="3"/>
        <v>121</v>
      </c>
      <c r="B127" s="363">
        <f t="shared" si="4"/>
        <v>1920</v>
      </c>
      <c r="C127" s="19">
        <v>17</v>
      </c>
      <c r="D127" s="45" t="s">
        <v>12</v>
      </c>
      <c r="E127" s="41" t="s">
        <v>11630</v>
      </c>
      <c r="F127" s="47"/>
      <c r="G127" s="71"/>
    </row>
    <row r="128" spans="1:7" ht="24" x14ac:dyDescent="0.2">
      <c r="A128" s="363">
        <f t="shared" si="3"/>
        <v>122</v>
      </c>
      <c r="B128" s="363">
        <f t="shared" si="4"/>
        <v>1937</v>
      </c>
      <c r="C128" s="19">
        <v>17</v>
      </c>
      <c r="D128" s="45" t="s">
        <v>12</v>
      </c>
      <c r="E128" s="41" t="s">
        <v>11631</v>
      </c>
      <c r="F128" s="47"/>
      <c r="G128" s="71"/>
    </row>
    <row r="129" spans="1:7" ht="24" x14ac:dyDescent="0.2">
      <c r="A129" s="363">
        <f t="shared" si="3"/>
        <v>123</v>
      </c>
      <c r="B129" s="363">
        <f t="shared" si="4"/>
        <v>1954</v>
      </c>
      <c r="C129" s="19">
        <v>17</v>
      </c>
      <c r="D129" s="45" t="s">
        <v>12</v>
      </c>
      <c r="E129" s="41" t="s">
        <v>11632</v>
      </c>
      <c r="F129" s="47"/>
      <c r="G129" s="71"/>
    </row>
    <row r="130" spans="1:7" ht="24" x14ac:dyDescent="0.2">
      <c r="A130" s="363">
        <f t="shared" si="3"/>
        <v>124</v>
      </c>
      <c r="B130" s="363">
        <f t="shared" si="4"/>
        <v>1971</v>
      </c>
      <c r="C130" s="19">
        <v>17</v>
      </c>
      <c r="D130" s="45" t="s">
        <v>12</v>
      </c>
      <c r="E130" s="41" t="s">
        <v>11633</v>
      </c>
      <c r="F130" s="47"/>
      <c r="G130" s="71"/>
    </row>
    <row r="131" spans="1:7" ht="24" x14ac:dyDescent="0.2">
      <c r="A131" s="363">
        <f t="shared" si="3"/>
        <v>125</v>
      </c>
      <c r="B131" s="363">
        <f t="shared" si="4"/>
        <v>1988</v>
      </c>
      <c r="C131" s="37">
        <v>17</v>
      </c>
      <c r="D131" s="45" t="s">
        <v>12</v>
      </c>
      <c r="E131" s="41" t="s">
        <v>11595</v>
      </c>
      <c r="F131" s="47"/>
      <c r="G131" s="71"/>
    </row>
    <row r="132" spans="1:7" ht="24" x14ac:dyDescent="0.2">
      <c r="A132" s="363">
        <f t="shared" si="3"/>
        <v>126</v>
      </c>
      <c r="B132" s="363">
        <f t="shared" si="4"/>
        <v>2005</v>
      </c>
      <c r="C132" s="37">
        <v>17</v>
      </c>
      <c r="D132" s="45" t="s">
        <v>12</v>
      </c>
      <c r="E132" s="41" t="s">
        <v>11596</v>
      </c>
      <c r="F132" s="47"/>
      <c r="G132" s="71"/>
    </row>
    <row r="133" spans="1:7" ht="24" x14ac:dyDescent="0.2">
      <c r="A133" s="363">
        <f t="shared" ref="A133:A186" si="5">+A132+1</f>
        <v>127</v>
      </c>
      <c r="B133" s="363">
        <f t="shared" si="4"/>
        <v>2022</v>
      </c>
      <c r="C133" s="37">
        <v>17</v>
      </c>
      <c r="D133" s="45" t="s">
        <v>12</v>
      </c>
      <c r="E133" s="41" t="s">
        <v>11597</v>
      </c>
      <c r="F133" s="47"/>
      <c r="G133" s="71"/>
    </row>
    <row r="134" spans="1:7" ht="24" x14ac:dyDescent="0.2">
      <c r="A134" s="363">
        <f t="shared" si="5"/>
        <v>128</v>
      </c>
      <c r="B134" s="363">
        <f t="shared" si="4"/>
        <v>2039</v>
      </c>
      <c r="C134" s="37">
        <v>17</v>
      </c>
      <c r="D134" s="45" t="s">
        <v>12</v>
      </c>
      <c r="E134" s="41" t="s">
        <v>11598</v>
      </c>
      <c r="F134" s="47"/>
      <c r="G134" s="71"/>
    </row>
    <row r="135" spans="1:7" ht="24" x14ac:dyDescent="0.2">
      <c r="A135" s="363">
        <f t="shared" si="5"/>
        <v>129</v>
      </c>
      <c r="B135" s="363">
        <f t="shared" si="4"/>
        <v>2056</v>
      </c>
      <c r="C135" s="37">
        <v>17</v>
      </c>
      <c r="D135" s="45" t="s">
        <v>12</v>
      </c>
      <c r="E135" s="41" t="s">
        <v>11599</v>
      </c>
      <c r="F135" s="47"/>
      <c r="G135" s="71"/>
    </row>
    <row r="136" spans="1:7" ht="24" x14ac:dyDescent="0.2">
      <c r="A136" s="363">
        <f t="shared" si="5"/>
        <v>130</v>
      </c>
      <c r="B136" s="363">
        <f t="shared" si="4"/>
        <v>2073</v>
      </c>
      <c r="C136" s="37">
        <v>17</v>
      </c>
      <c r="D136" s="45" t="s">
        <v>12</v>
      </c>
      <c r="E136" s="41" t="s">
        <v>11600</v>
      </c>
      <c r="F136" s="47"/>
      <c r="G136" s="71"/>
    </row>
    <row r="137" spans="1:7" ht="24" x14ac:dyDescent="0.2">
      <c r="A137" s="363">
        <f t="shared" si="5"/>
        <v>131</v>
      </c>
      <c r="B137" s="363">
        <f t="shared" si="4"/>
        <v>2090</v>
      </c>
      <c r="C137" s="37">
        <v>17</v>
      </c>
      <c r="D137" s="45" t="s">
        <v>12</v>
      </c>
      <c r="E137" s="41" t="s">
        <v>11601</v>
      </c>
      <c r="F137" s="47"/>
      <c r="G137" s="71"/>
    </row>
    <row r="138" spans="1:7" ht="24" x14ac:dyDescent="0.2">
      <c r="A138" s="363">
        <f t="shared" si="5"/>
        <v>132</v>
      </c>
      <c r="B138" s="363">
        <f t="shared" si="4"/>
        <v>2107</v>
      </c>
      <c r="C138" s="37">
        <v>17</v>
      </c>
      <c r="D138" s="45" t="s">
        <v>12</v>
      </c>
      <c r="E138" s="41" t="s">
        <v>11602</v>
      </c>
      <c r="F138" s="47"/>
      <c r="G138" s="71"/>
    </row>
    <row r="139" spans="1:7" ht="24" x14ac:dyDescent="0.2">
      <c r="A139" s="363">
        <f t="shared" si="5"/>
        <v>133</v>
      </c>
      <c r="B139" s="363">
        <f t="shared" ref="B139:B186" si="6">C138+B138</f>
        <v>2124</v>
      </c>
      <c r="C139" s="37">
        <v>17</v>
      </c>
      <c r="D139" s="45" t="s">
        <v>12</v>
      </c>
      <c r="E139" s="41" t="s">
        <v>11603</v>
      </c>
      <c r="F139" s="47"/>
      <c r="G139" s="71"/>
    </row>
    <row r="140" spans="1:7" ht="24" x14ac:dyDescent="0.2">
      <c r="A140" s="363">
        <f t="shared" si="5"/>
        <v>134</v>
      </c>
      <c r="B140" s="363">
        <f t="shared" si="6"/>
        <v>2141</v>
      </c>
      <c r="C140" s="37">
        <v>17</v>
      </c>
      <c r="D140" s="45" t="s">
        <v>12</v>
      </c>
      <c r="E140" s="41" t="s">
        <v>11604</v>
      </c>
      <c r="F140" s="47"/>
      <c r="G140" s="71"/>
    </row>
    <row r="141" spans="1:7" ht="24" x14ac:dyDescent="0.2">
      <c r="A141" s="363">
        <f t="shared" si="5"/>
        <v>135</v>
      </c>
      <c r="B141" s="363">
        <f t="shared" si="6"/>
        <v>2158</v>
      </c>
      <c r="C141" s="37">
        <v>17</v>
      </c>
      <c r="D141" s="45" t="s">
        <v>12</v>
      </c>
      <c r="E141" s="41" t="s">
        <v>11605</v>
      </c>
      <c r="F141" s="47"/>
      <c r="G141" s="71"/>
    </row>
    <row r="142" spans="1:7" ht="24" x14ac:dyDescent="0.2">
      <c r="A142" s="363">
        <f t="shared" si="5"/>
        <v>136</v>
      </c>
      <c r="B142" s="363">
        <f t="shared" si="6"/>
        <v>2175</v>
      </c>
      <c r="C142" s="37">
        <v>17</v>
      </c>
      <c r="D142" s="45" t="s">
        <v>12</v>
      </c>
      <c r="E142" s="41" t="s">
        <v>11606</v>
      </c>
      <c r="F142" s="47"/>
      <c r="G142" s="71"/>
    </row>
    <row r="143" spans="1:7" ht="24" x14ac:dyDescent="0.2">
      <c r="A143" s="363">
        <f t="shared" si="5"/>
        <v>137</v>
      </c>
      <c r="B143" s="363">
        <f t="shared" si="6"/>
        <v>2192</v>
      </c>
      <c r="C143" s="37">
        <v>17</v>
      </c>
      <c r="D143" s="45" t="s">
        <v>12</v>
      </c>
      <c r="E143" s="41" t="s">
        <v>11607</v>
      </c>
      <c r="F143" s="47"/>
      <c r="G143" s="71"/>
    </row>
    <row r="144" spans="1:7" ht="24" x14ac:dyDescent="0.2">
      <c r="A144" s="363">
        <f t="shared" si="5"/>
        <v>138</v>
      </c>
      <c r="B144" s="363">
        <f t="shared" si="6"/>
        <v>2209</v>
      </c>
      <c r="C144" s="37">
        <v>17</v>
      </c>
      <c r="D144" s="45" t="s">
        <v>12</v>
      </c>
      <c r="E144" s="41" t="s">
        <v>11608</v>
      </c>
      <c r="F144" s="47"/>
      <c r="G144" s="71"/>
    </row>
    <row r="145" spans="1:7" ht="24" x14ac:dyDescent="0.2">
      <c r="A145" s="363">
        <f t="shared" si="5"/>
        <v>139</v>
      </c>
      <c r="B145" s="363">
        <f t="shared" si="6"/>
        <v>2226</v>
      </c>
      <c r="C145" s="37">
        <v>17</v>
      </c>
      <c r="D145" s="45" t="s">
        <v>12</v>
      </c>
      <c r="E145" s="41" t="s">
        <v>11609</v>
      </c>
      <c r="F145" s="47"/>
      <c r="G145" s="71"/>
    </row>
    <row r="146" spans="1:7" ht="24" x14ac:dyDescent="0.2">
      <c r="A146" s="363">
        <f t="shared" si="5"/>
        <v>140</v>
      </c>
      <c r="B146" s="363">
        <f t="shared" si="6"/>
        <v>2243</v>
      </c>
      <c r="C146" s="37">
        <v>17</v>
      </c>
      <c r="D146" s="45" t="s">
        <v>12</v>
      </c>
      <c r="E146" s="41" t="s">
        <v>11610</v>
      </c>
      <c r="F146" s="47"/>
      <c r="G146" s="71"/>
    </row>
    <row r="147" spans="1:7" ht="24" x14ac:dyDescent="0.2">
      <c r="A147" s="363">
        <f t="shared" si="5"/>
        <v>141</v>
      </c>
      <c r="B147" s="363">
        <f t="shared" si="6"/>
        <v>2260</v>
      </c>
      <c r="C147" s="37">
        <v>17</v>
      </c>
      <c r="D147" s="45" t="s">
        <v>12</v>
      </c>
      <c r="E147" s="41" t="s">
        <v>11611</v>
      </c>
      <c r="F147" s="47"/>
      <c r="G147" s="71"/>
    </row>
    <row r="148" spans="1:7" ht="24" x14ac:dyDescent="0.2">
      <c r="A148" s="363">
        <f t="shared" si="5"/>
        <v>142</v>
      </c>
      <c r="B148" s="363">
        <f t="shared" si="6"/>
        <v>2277</v>
      </c>
      <c r="C148" s="37">
        <v>17</v>
      </c>
      <c r="D148" s="45" t="s">
        <v>12</v>
      </c>
      <c r="E148" s="41" t="s">
        <v>11612</v>
      </c>
      <c r="F148" s="47"/>
      <c r="G148" s="71"/>
    </row>
    <row r="149" spans="1:7" ht="24" x14ac:dyDescent="0.2">
      <c r="A149" s="363">
        <f t="shared" si="5"/>
        <v>143</v>
      </c>
      <c r="B149" s="363">
        <f t="shared" si="6"/>
        <v>2294</v>
      </c>
      <c r="C149" s="37">
        <v>17</v>
      </c>
      <c r="D149" s="45" t="s">
        <v>12</v>
      </c>
      <c r="E149" s="41" t="s">
        <v>11613</v>
      </c>
      <c r="F149" s="47"/>
      <c r="G149" s="71"/>
    </row>
    <row r="150" spans="1:7" ht="24" x14ac:dyDescent="0.2">
      <c r="A150" s="363">
        <f t="shared" si="5"/>
        <v>144</v>
      </c>
      <c r="B150" s="363">
        <f t="shared" si="6"/>
        <v>2311</v>
      </c>
      <c r="C150" s="37">
        <v>17</v>
      </c>
      <c r="D150" s="45" t="s">
        <v>12</v>
      </c>
      <c r="E150" s="41" t="s">
        <v>11614</v>
      </c>
      <c r="F150" s="47"/>
      <c r="G150" s="71"/>
    </row>
    <row r="151" spans="1:7" ht="24" x14ac:dyDescent="0.2">
      <c r="A151" s="363">
        <f t="shared" si="5"/>
        <v>145</v>
      </c>
      <c r="B151" s="363">
        <f t="shared" si="6"/>
        <v>2328</v>
      </c>
      <c r="C151" s="37">
        <v>17</v>
      </c>
      <c r="D151" s="45" t="s">
        <v>12</v>
      </c>
      <c r="E151" s="41" t="s">
        <v>11615</v>
      </c>
      <c r="F151" s="47"/>
      <c r="G151" s="71"/>
    </row>
    <row r="152" spans="1:7" ht="24" x14ac:dyDescent="0.2">
      <c r="A152" s="363">
        <f t="shared" si="5"/>
        <v>146</v>
      </c>
      <c r="B152" s="363">
        <f t="shared" si="6"/>
        <v>2345</v>
      </c>
      <c r="C152" s="37">
        <v>17</v>
      </c>
      <c r="D152" s="45" t="s">
        <v>12</v>
      </c>
      <c r="E152" s="41" t="s">
        <v>11616</v>
      </c>
      <c r="F152" s="47"/>
      <c r="G152" s="71"/>
    </row>
    <row r="153" spans="1:7" ht="24" x14ac:dyDescent="0.2">
      <c r="A153" s="363">
        <f t="shared" si="5"/>
        <v>147</v>
      </c>
      <c r="B153" s="363">
        <f t="shared" si="6"/>
        <v>2362</v>
      </c>
      <c r="C153" s="37">
        <v>17</v>
      </c>
      <c r="D153" s="45" t="s">
        <v>12</v>
      </c>
      <c r="E153" s="41" t="s">
        <v>11617</v>
      </c>
      <c r="F153" s="47"/>
      <c r="G153" s="71"/>
    </row>
    <row r="154" spans="1:7" ht="24" x14ac:dyDescent="0.2">
      <c r="A154" s="363">
        <f t="shared" si="5"/>
        <v>148</v>
      </c>
      <c r="B154" s="363">
        <f t="shared" si="6"/>
        <v>2379</v>
      </c>
      <c r="C154" s="37">
        <v>17</v>
      </c>
      <c r="D154" s="45" t="s">
        <v>12</v>
      </c>
      <c r="E154" s="41" t="s">
        <v>11618</v>
      </c>
      <c r="F154" s="47"/>
      <c r="G154" s="71"/>
    </row>
    <row r="155" spans="1:7" ht="24" x14ac:dyDescent="0.2">
      <c r="A155" s="363">
        <f t="shared" si="5"/>
        <v>149</v>
      </c>
      <c r="B155" s="363">
        <f t="shared" si="6"/>
        <v>2396</v>
      </c>
      <c r="C155" s="37">
        <v>17</v>
      </c>
      <c r="D155" s="45" t="s">
        <v>12</v>
      </c>
      <c r="E155" s="41" t="s">
        <v>11619</v>
      </c>
      <c r="F155" s="47"/>
      <c r="G155" s="71"/>
    </row>
    <row r="156" spans="1:7" ht="24" x14ac:dyDescent="0.2">
      <c r="A156" s="363">
        <f t="shared" si="5"/>
        <v>150</v>
      </c>
      <c r="B156" s="363">
        <f t="shared" si="6"/>
        <v>2413</v>
      </c>
      <c r="C156" s="37">
        <v>17</v>
      </c>
      <c r="D156" s="45" t="s">
        <v>12</v>
      </c>
      <c r="E156" s="41" t="s">
        <v>11620</v>
      </c>
      <c r="F156" s="47"/>
      <c r="G156" s="71"/>
    </row>
    <row r="157" spans="1:7" ht="24" x14ac:dyDescent="0.2">
      <c r="A157" s="363">
        <f t="shared" si="5"/>
        <v>151</v>
      </c>
      <c r="B157" s="363">
        <f t="shared" si="6"/>
        <v>2430</v>
      </c>
      <c r="C157" s="37">
        <v>17</v>
      </c>
      <c r="D157" s="45" t="s">
        <v>12</v>
      </c>
      <c r="E157" s="41" t="s">
        <v>11621</v>
      </c>
      <c r="F157" s="47"/>
      <c r="G157" s="71"/>
    </row>
    <row r="158" spans="1:7" ht="24" x14ac:dyDescent="0.2">
      <c r="A158" s="363">
        <f t="shared" si="5"/>
        <v>152</v>
      </c>
      <c r="B158" s="363">
        <f t="shared" si="6"/>
        <v>2447</v>
      </c>
      <c r="C158" s="19">
        <v>17</v>
      </c>
      <c r="D158" s="33" t="s">
        <v>12</v>
      </c>
      <c r="E158" s="386" t="s">
        <v>12632</v>
      </c>
      <c r="F158" s="260"/>
      <c r="G158" s="71"/>
    </row>
    <row r="159" spans="1:7" ht="24" x14ac:dyDescent="0.2">
      <c r="A159" s="363">
        <f t="shared" si="5"/>
        <v>153</v>
      </c>
      <c r="B159" s="363">
        <f t="shared" si="6"/>
        <v>2464</v>
      </c>
      <c r="C159" s="19">
        <v>17</v>
      </c>
      <c r="D159" s="33" t="s">
        <v>12</v>
      </c>
      <c r="E159" s="386" t="s">
        <v>12633</v>
      </c>
      <c r="F159" s="260"/>
      <c r="G159" s="71"/>
    </row>
    <row r="160" spans="1:7" ht="24" x14ac:dyDescent="0.2">
      <c r="A160" s="363">
        <f t="shared" si="5"/>
        <v>154</v>
      </c>
      <c r="B160" s="363">
        <f t="shared" si="6"/>
        <v>2481</v>
      </c>
      <c r="C160" s="19">
        <v>17</v>
      </c>
      <c r="D160" s="33" t="s">
        <v>12</v>
      </c>
      <c r="E160" s="386" t="s">
        <v>12634</v>
      </c>
      <c r="F160" s="260"/>
      <c r="G160" s="71"/>
    </row>
    <row r="161" spans="1:7" ht="24" x14ac:dyDescent="0.2">
      <c r="A161" s="363">
        <f t="shared" si="5"/>
        <v>155</v>
      </c>
      <c r="B161" s="363">
        <f t="shared" si="6"/>
        <v>2498</v>
      </c>
      <c r="C161" s="19">
        <v>17</v>
      </c>
      <c r="D161" s="33" t="s">
        <v>12</v>
      </c>
      <c r="E161" s="386" t="s">
        <v>12635</v>
      </c>
      <c r="F161" s="260"/>
      <c r="G161" s="71"/>
    </row>
    <row r="162" spans="1:7" ht="24" x14ac:dyDescent="0.2">
      <c r="A162" s="363">
        <f t="shared" si="5"/>
        <v>156</v>
      </c>
      <c r="B162" s="363">
        <f t="shared" si="6"/>
        <v>2515</v>
      </c>
      <c r="C162" s="19">
        <v>17</v>
      </c>
      <c r="D162" s="33" t="s">
        <v>12</v>
      </c>
      <c r="E162" s="386" t="s">
        <v>12636</v>
      </c>
      <c r="F162" s="260"/>
      <c r="G162" s="64"/>
    </row>
    <row r="163" spans="1:7" ht="24" x14ac:dyDescent="0.2">
      <c r="A163" s="363">
        <f t="shared" si="5"/>
        <v>157</v>
      </c>
      <c r="B163" s="363">
        <f t="shared" si="6"/>
        <v>2532</v>
      </c>
      <c r="C163" s="19">
        <v>17</v>
      </c>
      <c r="D163" s="33" t="s">
        <v>12</v>
      </c>
      <c r="E163" s="386" t="s">
        <v>12637</v>
      </c>
      <c r="F163" s="359"/>
      <c r="G163" s="64"/>
    </row>
    <row r="164" spans="1:7" ht="24" x14ac:dyDescent="0.2">
      <c r="A164" s="363">
        <f t="shared" si="5"/>
        <v>158</v>
      </c>
      <c r="B164" s="363">
        <f t="shared" si="6"/>
        <v>2549</v>
      </c>
      <c r="C164" s="19">
        <v>17</v>
      </c>
      <c r="D164" s="33" t="s">
        <v>12</v>
      </c>
      <c r="E164" s="386" t="s">
        <v>12638</v>
      </c>
      <c r="F164" s="260"/>
    </row>
    <row r="165" spans="1:7" ht="24" x14ac:dyDescent="0.2">
      <c r="A165" s="363">
        <f t="shared" si="5"/>
        <v>159</v>
      </c>
      <c r="B165" s="363">
        <f t="shared" si="6"/>
        <v>2566</v>
      </c>
      <c r="C165" s="19">
        <v>17</v>
      </c>
      <c r="D165" s="33" t="s">
        <v>12</v>
      </c>
      <c r="E165" s="386" t="s">
        <v>12639</v>
      </c>
      <c r="F165" s="260"/>
    </row>
    <row r="166" spans="1:7" ht="24" x14ac:dyDescent="0.2">
      <c r="A166" s="363">
        <f t="shared" si="5"/>
        <v>160</v>
      </c>
      <c r="B166" s="363">
        <f t="shared" si="6"/>
        <v>2583</v>
      </c>
      <c r="C166" s="19">
        <v>17</v>
      </c>
      <c r="D166" s="33" t="s">
        <v>12</v>
      </c>
      <c r="E166" s="386" t="s">
        <v>12640</v>
      </c>
      <c r="F166" s="260"/>
    </row>
    <row r="167" spans="1:7" ht="24" x14ac:dyDescent="0.2">
      <c r="A167" s="363">
        <f t="shared" si="5"/>
        <v>161</v>
      </c>
      <c r="B167" s="363">
        <f t="shared" si="6"/>
        <v>2600</v>
      </c>
      <c r="C167" s="19">
        <v>17</v>
      </c>
      <c r="D167" s="33" t="s">
        <v>12</v>
      </c>
      <c r="E167" s="386" t="s">
        <v>12641</v>
      </c>
      <c r="F167" s="260"/>
    </row>
    <row r="168" spans="1:7" ht="24" x14ac:dyDescent="0.2">
      <c r="A168" s="363">
        <f t="shared" si="5"/>
        <v>162</v>
      </c>
      <c r="B168" s="363">
        <f t="shared" si="6"/>
        <v>2617</v>
      </c>
      <c r="C168" s="19">
        <v>17</v>
      </c>
      <c r="D168" s="33" t="s">
        <v>12</v>
      </c>
      <c r="E168" s="386" t="s">
        <v>12642</v>
      </c>
      <c r="F168" s="260"/>
    </row>
    <row r="169" spans="1:7" ht="36" x14ac:dyDescent="0.2">
      <c r="A169" s="363">
        <f t="shared" si="5"/>
        <v>163</v>
      </c>
      <c r="B169" s="363">
        <f t="shared" si="6"/>
        <v>2634</v>
      </c>
      <c r="C169" s="19">
        <v>17</v>
      </c>
      <c r="D169" s="33" t="s">
        <v>12</v>
      </c>
      <c r="E169" s="386" t="s">
        <v>12643</v>
      </c>
      <c r="F169" s="260"/>
    </row>
    <row r="170" spans="1:7" ht="24" x14ac:dyDescent="0.2">
      <c r="A170" s="363">
        <f t="shared" si="5"/>
        <v>164</v>
      </c>
      <c r="B170" s="363">
        <f t="shared" si="6"/>
        <v>2651</v>
      </c>
      <c r="C170" s="363">
        <v>17</v>
      </c>
      <c r="D170" s="360" t="s">
        <v>12</v>
      </c>
      <c r="E170" s="388" t="s">
        <v>12644</v>
      </c>
      <c r="F170" s="400"/>
    </row>
    <row r="171" spans="1:7" ht="24" x14ac:dyDescent="0.2">
      <c r="A171" s="363">
        <f t="shared" si="5"/>
        <v>165</v>
      </c>
      <c r="B171" s="363">
        <f t="shared" si="6"/>
        <v>2668</v>
      </c>
      <c r="C171" s="363">
        <v>17</v>
      </c>
      <c r="D171" s="360" t="s">
        <v>12</v>
      </c>
      <c r="E171" s="388" t="s">
        <v>12645</v>
      </c>
      <c r="F171" s="400"/>
    </row>
    <row r="172" spans="1:7" ht="24" x14ac:dyDescent="0.2">
      <c r="A172" s="363">
        <f t="shared" si="5"/>
        <v>166</v>
      </c>
      <c r="B172" s="363">
        <f t="shared" si="6"/>
        <v>2685</v>
      </c>
      <c r="C172" s="363">
        <v>17</v>
      </c>
      <c r="D172" s="360" t="s">
        <v>12</v>
      </c>
      <c r="E172" s="388" t="s">
        <v>12646</v>
      </c>
      <c r="F172" s="400"/>
    </row>
    <row r="173" spans="1:7" ht="24" x14ac:dyDescent="0.2">
      <c r="A173" s="363">
        <f t="shared" si="5"/>
        <v>167</v>
      </c>
      <c r="B173" s="363">
        <f t="shared" ref="B173:B178" si="7">C172+B172</f>
        <v>2702</v>
      </c>
      <c r="C173" s="363">
        <v>17</v>
      </c>
      <c r="D173" s="360" t="s">
        <v>12</v>
      </c>
      <c r="E173" s="388" t="s">
        <v>12647</v>
      </c>
      <c r="F173" s="400"/>
    </row>
    <row r="174" spans="1:7" ht="24" x14ac:dyDescent="0.2">
      <c r="A174" s="363">
        <f t="shared" si="5"/>
        <v>168</v>
      </c>
      <c r="B174" s="363">
        <f t="shared" si="7"/>
        <v>2719</v>
      </c>
      <c r="C174" s="363">
        <v>17</v>
      </c>
      <c r="D174" s="360" t="s">
        <v>12</v>
      </c>
      <c r="E174" s="388" t="s">
        <v>12648</v>
      </c>
      <c r="F174" s="400"/>
    </row>
    <row r="175" spans="1:7" ht="24" x14ac:dyDescent="0.2">
      <c r="A175" s="363">
        <f t="shared" si="5"/>
        <v>169</v>
      </c>
      <c r="B175" s="363">
        <f t="shared" si="7"/>
        <v>2736</v>
      </c>
      <c r="C175" s="363">
        <v>17</v>
      </c>
      <c r="D175" s="360" t="s">
        <v>12</v>
      </c>
      <c r="E175" s="388" t="s">
        <v>12649</v>
      </c>
      <c r="F175" s="400"/>
    </row>
    <row r="176" spans="1:7" ht="24" x14ac:dyDescent="0.2">
      <c r="A176" s="363">
        <f t="shared" si="5"/>
        <v>170</v>
      </c>
      <c r="B176" s="363">
        <f t="shared" si="7"/>
        <v>2753</v>
      </c>
      <c r="C176" s="363">
        <v>17</v>
      </c>
      <c r="D176" s="360" t="s">
        <v>12</v>
      </c>
      <c r="E176" s="388" t="s">
        <v>12650</v>
      </c>
      <c r="F176" s="400"/>
    </row>
    <row r="177" spans="1:6" ht="24" x14ac:dyDescent="0.2">
      <c r="A177" s="363">
        <f t="shared" si="5"/>
        <v>171</v>
      </c>
      <c r="B177" s="363">
        <f t="shared" si="7"/>
        <v>2770</v>
      </c>
      <c r="C177" s="363">
        <v>17</v>
      </c>
      <c r="D177" s="360" t="s">
        <v>12</v>
      </c>
      <c r="E177" s="388" t="s">
        <v>12651</v>
      </c>
      <c r="F177" s="400"/>
    </row>
    <row r="178" spans="1:6" ht="24" x14ac:dyDescent="0.2">
      <c r="A178" s="363">
        <f t="shared" si="5"/>
        <v>172</v>
      </c>
      <c r="B178" s="363">
        <f t="shared" si="7"/>
        <v>2787</v>
      </c>
      <c r="C178" s="363">
        <v>17</v>
      </c>
      <c r="D178" s="360" t="s">
        <v>12</v>
      </c>
      <c r="E178" s="388" t="s">
        <v>12652</v>
      </c>
      <c r="F178" s="400"/>
    </row>
    <row r="179" spans="1:6" ht="24" x14ac:dyDescent="0.2">
      <c r="A179" s="363">
        <f t="shared" si="5"/>
        <v>173</v>
      </c>
      <c r="B179" s="363">
        <f t="shared" ref="B179:B182" si="8">C178+B178</f>
        <v>2804</v>
      </c>
      <c r="C179" s="363">
        <v>17</v>
      </c>
      <c r="D179" s="360" t="s">
        <v>12</v>
      </c>
      <c r="E179" s="388" t="s">
        <v>12653</v>
      </c>
      <c r="F179" s="400"/>
    </row>
    <row r="180" spans="1:6" ht="24" x14ac:dyDescent="0.2">
      <c r="A180" s="363">
        <f t="shared" si="5"/>
        <v>174</v>
      </c>
      <c r="B180" s="363">
        <f t="shared" si="8"/>
        <v>2821</v>
      </c>
      <c r="C180" s="363">
        <v>17</v>
      </c>
      <c r="D180" s="360" t="s">
        <v>12</v>
      </c>
      <c r="E180" s="388" t="s">
        <v>12654</v>
      </c>
      <c r="F180" s="400"/>
    </row>
    <row r="181" spans="1:6" ht="36" x14ac:dyDescent="0.2">
      <c r="A181" s="363">
        <f t="shared" si="5"/>
        <v>175</v>
      </c>
      <c r="B181" s="363">
        <f t="shared" si="8"/>
        <v>2838</v>
      </c>
      <c r="C181" s="363">
        <v>17</v>
      </c>
      <c r="D181" s="360" t="s">
        <v>12</v>
      </c>
      <c r="E181" s="388" t="s">
        <v>12655</v>
      </c>
      <c r="F181" s="400"/>
    </row>
    <row r="182" spans="1:6" ht="24" x14ac:dyDescent="0.2">
      <c r="A182" s="363">
        <f t="shared" si="5"/>
        <v>176</v>
      </c>
      <c r="B182" s="363">
        <f t="shared" si="8"/>
        <v>2855</v>
      </c>
      <c r="C182" s="37">
        <v>17</v>
      </c>
      <c r="D182" s="45" t="s">
        <v>12</v>
      </c>
      <c r="E182" s="103" t="s">
        <v>11622</v>
      </c>
      <c r="F182" s="43"/>
    </row>
    <row r="183" spans="1:6" ht="24" x14ac:dyDescent="0.2">
      <c r="A183" s="363">
        <f t="shared" si="5"/>
        <v>177</v>
      </c>
      <c r="B183" s="363">
        <f t="shared" si="6"/>
        <v>2872</v>
      </c>
      <c r="C183" s="37">
        <v>17</v>
      </c>
      <c r="D183" s="45" t="s">
        <v>12</v>
      </c>
      <c r="E183" s="103" t="s">
        <v>11623</v>
      </c>
      <c r="F183" s="43"/>
    </row>
    <row r="184" spans="1:6" ht="24" x14ac:dyDescent="0.2">
      <c r="A184" s="363">
        <f t="shared" si="5"/>
        <v>178</v>
      </c>
      <c r="B184" s="363">
        <f t="shared" si="6"/>
        <v>2889</v>
      </c>
      <c r="C184" s="37">
        <v>17</v>
      </c>
      <c r="D184" s="45" t="s">
        <v>12</v>
      </c>
      <c r="E184" s="103" t="s">
        <v>11624</v>
      </c>
      <c r="F184" s="43"/>
    </row>
    <row r="185" spans="1:6" x14ac:dyDescent="0.2">
      <c r="A185" s="363">
        <f t="shared" si="5"/>
        <v>179</v>
      </c>
      <c r="B185" s="363">
        <f t="shared" si="6"/>
        <v>2906</v>
      </c>
      <c r="C185" s="78">
        <v>150</v>
      </c>
      <c r="D185" s="250" t="s">
        <v>9</v>
      </c>
      <c r="E185" s="29" t="s">
        <v>50</v>
      </c>
      <c r="F185" s="47" t="s">
        <v>25</v>
      </c>
    </row>
    <row r="186" spans="1:6" ht="12.75" thickBot="1" x14ac:dyDescent="0.25">
      <c r="A186" s="368">
        <f t="shared" si="5"/>
        <v>180</v>
      </c>
      <c r="B186" s="368">
        <f t="shared" si="6"/>
        <v>3056</v>
      </c>
      <c r="C186" s="94">
        <v>12</v>
      </c>
      <c r="D186" s="95" t="s">
        <v>9</v>
      </c>
      <c r="E186" s="106" t="s">
        <v>323</v>
      </c>
      <c r="F186" s="97" t="s">
        <v>8978</v>
      </c>
    </row>
    <row r="187" spans="1:6" ht="12.75" thickTop="1" x14ac:dyDescent="0.2">
      <c r="A187" s="98" t="s">
        <v>54</v>
      </c>
      <c r="B187" s="98"/>
      <c r="C187" s="370">
        <f>B186+C186-1</f>
        <v>3067</v>
      </c>
      <c r="D187" s="98"/>
      <c r="E187" s="136"/>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row>
    <row r="246" spans="1:6" x14ac:dyDescent="0.2">
      <c r="A246" s="64"/>
      <c r="B246" s="64"/>
      <c r="C246" s="64"/>
      <c r="D246" s="64"/>
      <c r="E246" s="64"/>
    </row>
    <row r="247" spans="1:6" x14ac:dyDescent="0.2">
      <c r="A247" s="64"/>
      <c r="B247" s="64"/>
      <c r="C247" s="64"/>
      <c r="D247" s="64"/>
      <c r="E247" s="64"/>
    </row>
    <row r="248" spans="1:6" x14ac:dyDescent="0.2">
      <c r="A248" s="64"/>
      <c r="B248" s="64"/>
      <c r="C248" s="64"/>
      <c r="D248" s="64"/>
      <c r="E248" s="64"/>
    </row>
    <row r="249" spans="1:6" x14ac:dyDescent="0.2">
      <c r="A249" s="64"/>
      <c r="B249" s="64"/>
      <c r="C249" s="64"/>
      <c r="D249" s="64"/>
      <c r="E249" s="64"/>
    </row>
    <row r="250" spans="1:6" x14ac:dyDescent="0.2">
      <c r="A250" s="64"/>
      <c r="B250" s="64"/>
      <c r="C250" s="64"/>
      <c r="D250" s="64"/>
      <c r="E250" s="64"/>
    </row>
    <row r="251" spans="1:6" x14ac:dyDescent="0.2">
      <c r="A251" s="64"/>
      <c r="B251" s="64"/>
      <c r="C251" s="64"/>
      <c r="D251" s="64"/>
      <c r="E251" s="64"/>
    </row>
    <row r="252" spans="1:6" x14ac:dyDescent="0.2">
      <c r="A252" s="64"/>
      <c r="B252" s="64"/>
      <c r="C252" s="64"/>
      <c r="D252" s="64"/>
      <c r="E252" s="64"/>
    </row>
    <row r="253" spans="1:6" x14ac:dyDescent="0.2">
      <c r="A253" s="64"/>
      <c r="B253" s="64"/>
      <c r="C253" s="64"/>
      <c r="D253" s="64"/>
      <c r="E253" s="64"/>
    </row>
    <row r="254" spans="1:6" x14ac:dyDescent="0.2">
      <c r="A254" s="64"/>
      <c r="B254" s="64"/>
      <c r="C254" s="64"/>
      <c r="D254" s="64"/>
      <c r="E254" s="64"/>
    </row>
    <row r="255" spans="1:6" x14ac:dyDescent="0.2">
      <c r="A255" s="64"/>
      <c r="B255" s="64"/>
      <c r="C255" s="64"/>
      <c r="D255" s="64"/>
      <c r="E255" s="64"/>
    </row>
    <row r="256" spans="1:6" x14ac:dyDescent="0.2">
      <c r="A256" s="64"/>
      <c r="B256" s="64"/>
      <c r="C256" s="64"/>
      <c r="D256" s="64"/>
      <c r="E256" s="64"/>
    </row>
  </sheetData>
  <mergeCells count="4">
    <mergeCell ref="A3:B3"/>
    <mergeCell ref="C3:F3"/>
    <mergeCell ref="A4:B4"/>
    <mergeCell ref="C4:F5"/>
  </mergeCells>
  <conditionalFormatting sqref="C3:F3">
    <cfRule type="containsText" dxfId="44"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5DA8596-2699-4A0D-BE5E-ED2C8BDB530A}">
            <xm:f>NOT(ISERROR(SEARCH($C$3,C3)))</xm:f>
            <xm:f>$C$3</xm:f>
            <x14:dxf>
              <font>
                <color rgb="FFFFFF00"/>
              </font>
            </x14:dxf>
          </x14:cfRule>
          <xm:sqref>C3:F3</xm:sqref>
        </x14:conditionalFormatting>
      </x14:conditionalFormatting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F257"/>
  <sheetViews>
    <sheetView topLeftCell="A63" zoomScaleNormal="100" workbookViewId="0">
      <selection activeCell="E71" sqref="E71"/>
    </sheetView>
  </sheetViews>
  <sheetFormatPr baseColWidth="10" defaultRowHeight="12" x14ac:dyDescent="0.2"/>
  <cols>
    <col min="1" max="1" width="6.42578125" customWidth="1"/>
    <col min="2" max="2" width="6.85546875" customWidth="1"/>
    <col min="3" max="3" width="5.85546875" customWidth="1"/>
    <col min="4" max="4" width="6.7109375" customWidth="1"/>
    <col min="5" max="5" width="105.140625" customWidth="1"/>
    <col min="6" max="6" width="13.4257812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8976</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02" t="s">
        <v>10</v>
      </c>
      <c r="F7" s="43" t="s">
        <v>11</v>
      </c>
    </row>
    <row r="8" spans="1:6" x14ac:dyDescent="0.2">
      <c r="A8" s="30">
        <f t="shared" ref="A8:A76" si="0">+A7+1</f>
        <v>2</v>
      </c>
      <c r="B8" s="30">
        <f>C7+B7</f>
        <v>3</v>
      </c>
      <c r="C8" s="30">
        <v>3</v>
      </c>
      <c r="D8" s="31" t="s">
        <v>12</v>
      </c>
      <c r="E8" s="102" t="s">
        <v>13</v>
      </c>
      <c r="F8" s="43">
        <v>220</v>
      </c>
    </row>
    <row r="9" spans="1:6" x14ac:dyDescent="0.2">
      <c r="A9" s="30">
        <f t="shared" si="0"/>
        <v>3</v>
      </c>
      <c r="B9" s="30">
        <f>C8+B8</f>
        <v>6</v>
      </c>
      <c r="C9" s="30">
        <v>2</v>
      </c>
      <c r="D9" s="31" t="s">
        <v>9</v>
      </c>
      <c r="E9" s="102" t="s">
        <v>14</v>
      </c>
      <c r="F9" s="89" t="s">
        <v>8004</v>
      </c>
    </row>
    <row r="10" spans="1:6" x14ac:dyDescent="0.2">
      <c r="A10" s="30">
        <f t="shared" si="0"/>
        <v>4</v>
      </c>
      <c r="B10" s="30">
        <f>B9+C9</f>
        <v>8</v>
      </c>
      <c r="C10" s="30">
        <v>1</v>
      </c>
      <c r="D10" s="31" t="s">
        <v>9</v>
      </c>
      <c r="E10" s="102" t="s">
        <v>16</v>
      </c>
      <c r="F10" s="89" t="s">
        <v>327</v>
      </c>
    </row>
    <row r="11" spans="1:6" x14ac:dyDescent="0.2">
      <c r="A11" s="30">
        <f t="shared" si="0"/>
        <v>5</v>
      </c>
      <c r="B11" s="30">
        <v>9</v>
      </c>
      <c r="C11" s="30">
        <v>2</v>
      </c>
      <c r="D11" s="31" t="s">
        <v>12</v>
      </c>
      <c r="E11" s="102" t="s">
        <v>17</v>
      </c>
      <c r="F11" s="89" t="s">
        <v>15</v>
      </c>
    </row>
    <row r="12" spans="1:6" x14ac:dyDescent="0.2">
      <c r="A12" s="30">
        <f t="shared" si="0"/>
        <v>6</v>
      </c>
      <c r="B12" s="30">
        <f>C11+B11</f>
        <v>11</v>
      </c>
      <c r="C12" s="19">
        <v>1</v>
      </c>
      <c r="D12" s="33" t="s">
        <v>9</v>
      </c>
      <c r="E12" s="103" t="s">
        <v>1810</v>
      </c>
      <c r="F12" s="32" t="s">
        <v>20</v>
      </c>
    </row>
    <row r="13" spans="1:6" x14ac:dyDescent="0.2">
      <c r="A13" s="30">
        <f t="shared" si="0"/>
        <v>7</v>
      </c>
      <c r="B13" s="30">
        <f>C12+B12</f>
        <v>12</v>
      </c>
      <c r="C13" s="30">
        <v>1</v>
      </c>
      <c r="D13" s="31" t="s">
        <v>9</v>
      </c>
      <c r="E13" s="102" t="s">
        <v>284</v>
      </c>
      <c r="F13" s="43"/>
    </row>
    <row r="14" spans="1:6" x14ac:dyDescent="0.2">
      <c r="A14" s="30">
        <f t="shared" si="0"/>
        <v>8</v>
      </c>
      <c r="B14" s="30">
        <f t="shared" ref="B14:B84" si="1">C13+B13</f>
        <v>13</v>
      </c>
      <c r="C14" s="37">
        <v>3</v>
      </c>
      <c r="D14" s="45" t="s">
        <v>12</v>
      </c>
      <c r="E14" s="143" t="s">
        <v>23</v>
      </c>
      <c r="F14" s="47"/>
    </row>
    <row r="15" spans="1:6" ht="24" x14ac:dyDescent="0.2">
      <c r="A15" s="37">
        <f t="shared" si="0"/>
        <v>9</v>
      </c>
      <c r="B15" s="37">
        <f t="shared" si="1"/>
        <v>16</v>
      </c>
      <c r="C15" s="37">
        <v>17</v>
      </c>
      <c r="D15" s="45" t="s">
        <v>12</v>
      </c>
      <c r="E15" s="77" t="s">
        <v>8979</v>
      </c>
      <c r="F15" s="129"/>
    </row>
    <row r="16" spans="1:6" ht="24" x14ac:dyDescent="0.2">
      <c r="A16" s="37">
        <f t="shared" si="0"/>
        <v>10</v>
      </c>
      <c r="B16" s="37">
        <f t="shared" si="1"/>
        <v>33</v>
      </c>
      <c r="C16" s="37">
        <v>17</v>
      </c>
      <c r="D16" s="45" t="s">
        <v>12</v>
      </c>
      <c r="E16" s="147" t="s">
        <v>8980</v>
      </c>
      <c r="F16" s="129"/>
    </row>
    <row r="17" spans="1:6" ht="36" x14ac:dyDescent="0.2">
      <c r="A17" s="37">
        <f t="shared" si="0"/>
        <v>11</v>
      </c>
      <c r="B17" s="37">
        <f t="shared" si="1"/>
        <v>50</v>
      </c>
      <c r="C17" s="37">
        <v>17</v>
      </c>
      <c r="D17" s="45" t="s">
        <v>12</v>
      </c>
      <c r="E17" s="147" t="s">
        <v>8981</v>
      </c>
      <c r="F17" s="129"/>
    </row>
    <row r="18" spans="1:6" ht="24" x14ac:dyDescent="0.2">
      <c r="A18" s="37">
        <f t="shared" si="0"/>
        <v>12</v>
      </c>
      <c r="B18" s="37">
        <f t="shared" si="1"/>
        <v>67</v>
      </c>
      <c r="C18" s="37">
        <v>17</v>
      </c>
      <c r="D18" s="45" t="s">
        <v>12</v>
      </c>
      <c r="E18" s="77" t="s">
        <v>8982</v>
      </c>
      <c r="F18" s="129"/>
    </row>
    <row r="19" spans="1:6" ht="24" x14ac:dyDescent="0.2">
      <c r="A19" s="37">
        <f t="shared" si="0"/>
        <v>13</v>
      </c>
      <c r="B19" s="37">
        <f t="shared" si="1"/>
        <v>84</v>
      </c>
      <c r="C19" s="37">
        <v>17</v>
      </c>
      <c r="D19" s="45" t="s">
        <v>12</v>
      </c>
      <c r="E19" s="147" t="s">
        <v>8983</v>
      </c>
      <c r="F19" s="129"/>
    </row>
    <row r="20" spans="1:6" ht="36" x14ac:dyDescent="0.2">
      <c r="A20" s="37">
        <f t="shared" si="0"/>
        <v>14</v>
      </c>
      <c r="B20" s="37">
        <f t="shared" si="1"/>
        <v>101</v>
      </c>
      <c r="C20" s="37">
        <v>17</v>
      </c>
      <c r="D20" s="45" t="s">
        <v>12</v>
      </c>
      <c r="E20" s="147" t="s">
        <v>8984</v>
      </c>
      <c r="F20" s="129"/>
    </row>
    <row r="21" spans="1:6" ht="24" x14ac:dyDescent="0.2">
      <c r="A21" s="37">
        <f t="shared" si="0"/>
        <v>15</v>
      </c>
      <c r="B21" s="37">
        <f t="shared" si="1"/>
        <v>118</v>
      </c>
      <c r="C21" s="37">
        <v>17</v>
      </c>
      <c r="D21" s="45" t="s">
        <v>12</v>
      </c>
      <c r="E21" s="77" t="s">
        <v>8985</v>
      </c>
      <c r="F21" s="129"/>
    </row>
    <row r="22" spans="1:6" ht="24" x14ac:dyDescent="0.2">
      <c r="A22" s="37">
        <f t="shared" si="0"/>
        <v>16</v>
      </c>
      <c r="B22" s="37">
        <f t="shared" si="1"/>
        <v>135</v>
      </c>
      <c r="C22" s="37">
        <v>17</v>
      </c>
      <c r="D22" s="45" t="s">
        <v>12</v>
      </c>
      <c r="E22" s="147" t="s">
        <v>8986</v>
      </c>
      <c r="F22" s="129"/>
    </row>
    <row r="23" spans="1:6" ht="36" x14ac:dyDescent="0.2">
      <c r="A23" s="37">
        <f t="shared" si="0"/>
        <v>17</v>
      </c>
      <c r="B23" s="37">
        <f t="shared" si="1"/>
        <v>152</v>
      </c>
      <c r="C23" s="37">
        <v>17</v>
      </c>
      <c r="D23" s="45" t="s">
        <v>12</v>
      </c>
      <c r="E23" s="147" t="s">
        <v>8987</v>
      </c>
      <c r="F23" s="129"/>
    </row>
    <row r="24" spans="1:6" ht="24" x14ac:dyDescent="0.2">
      <c r="A24" s="37">
        <f t="shared" si="0"/>
        <v>18</v>
      </c>
      <c r="B24" s="37">
        <f t="shared" si="1"/>
        <v>169</v>
      </c>
      <c r="C24" s="37">
        <v>17</v>
      </c>
      <c r="D24" s="45" t="s">
        <v>12</v>
      </c>
      <c r="E24" s="417" t="s">
        <v>11092</v>
      </c>
      <c r="F24" s="129"/>
    </row>
    <row r="25" spans="1:6" ht="24" x14ac:dyDescent="0.2">
      <c r="A25" s="37">
        <f t="shared" si="0"/>
        <v>19</v>
      </c>
      <c r="B25" s="37">
        <f t="shared" si="1"/>
        <v>186</v>
      </c>
      <c r="C25" s="37">
        <v>17</v>
      </c>
      <c r="D25" s="45" t="s">
        <v>12</v>
      </c>
      <c r="E25" s="417" t="s">
        <v>11093</v>
      </c>
      <c r="F25" s="129"/>
    </row>
    <row r="26" spans="1:6" ht="36" x14ac:dyDescent="0.2">
      <c r="A26" s="37">
        <f t="shared" si="0"/>
        <v>20</v>
      </c>
      <c r="B26" s="37">
        <f t="shared" si="1"/>
        <v>203</v>
      </c>
      <c r="C26" s="37">
        <v>17</v>
      </c>
      <c r="D26" s="45" t="s">
        <v>12</v>
      </c>
      <c r="E26" s="417" t="s">
        <v>11094</v>
      </c>
      <c r="F26" s="129"/>
    </row>
    <row r="27" spans="1:6" ht="24" x14ac:dyDescent="0.2">
      <c r="A27" s="19">
        <f t="shared" si="0"/>
        <v>21</v>
      </c>
      <c r="B27" s="19">
        <f t="shared" si="1"/>
        <v>220</v>
      </c>
      <c r="C27" s="19">
        <v>17</v>
      </c>
      <c r="D27" s="33" t="s">
        <v>12</v>
      </c>
      <c r="E27" s="392" t="s">
        <v>12656</v>
      </c>
      <c r="F27" s="354"/>
    </row>
    <row r="28" spans="1:6" ht="24" x14ac:dyDescent="0.2">
      <c r="A28" s="19">
        <f t="shared" si="0"/>
        <v>22</v>
      </c>
      <c r="B28" s="19">
        <f t="shared" si="1"/>
        <v>237</v>
      </c>
      <c r="C28" s="19">
        <v>17</v>
      </c>
      <c r="D28" s="33" t="s">
        <v>12</v>
      </c>
      <c r="E28" s="418" t="s">
        <v>12657</v>
      </c>
      <c r="F28" s="354"/>
    </row>
    <row r="29" spans="1:6" ht="36" x14ac:dyDescent="0.2">
      <c r="A29" s="19">
        <f t="shared" si="0"/>
        <v>23</v>
      </c>
      <c r="B29" s="19">
        <f t="shared" si="1"/>
        <v>254</v>
      </c>
      <c r="C29" s="19">
        <v>17</v>
      </c>
      <c r="D29" s="33" t="s">
        <v>12</v>
      </c>
      <c r="E29" s="418" t="s">
        <v>12658</v>
      </c>
      <c r="F29" s="354"/>
    </row>
    <row r="30" spans="1:6" ht="36" x14ac:dyDescent="0.2">
      <c r="A30" s="363">
        <f t="shared" si="0"/>
        <v>24</v>
      </c>
      <c r="B30" s="363">
        <f t="shared" ref="B30:B33" si="2">C29+B29</f>
        <v>271</v>
      </c>
      <c r="C30" s="363">
        <v>17</v>
      </c>
      <c r="D30" s="360" t="s">
        <v>12</v>
      </c>
      <c r="E30" s="393" t="s">
        <v>12659</v>
      </c>
      <c r="F30" s="375"/>
    </row>
    <row r="31" spans="1:6" ht="24" x14ac:dyDescent="0.2">
      <c r="A31" s="363">
        <f t="shared" si="0"/>
        <v>25</v>
      </c>
      <c r="B31" s="363">
        <f t="shared" si="2"/>
        <v>288</v>
      </c>
      <c r="C31" s="363">
        <v>17</v>
      </c>
      <c r="D31" s="360" t="s">
        <v>12</v>
      </c>
      <c r="E31" s="419" t="s">
        <v>12660</v>
      </c>
      <c r="F31" s="375"/>
    </row>
    <row r="32" spans="1:6" ht="36" x14ac:dyDescent="0.2">
      <c r="A32" s="363">
        <f t="shared" si="0"/>
        <v>26</v>
      </c>
      <c r="B32" s="363">
        <f t="shared" si="2"/>
        <v>305</v>
      </c>
      <c r="C32" s="363">
        <v>17</v>
      </c>
      <c r="D32" s="360" t="s">
        <v>12</v>
      </c>
      <c r="E32" s="419" t="s">
        <v>12661</v>
      </c>
      <c r="F32" s="375"/>
    </row>
    <row r="33" spans="1:6" ht="24" x14ac:dyDescent="0.2">
      <c r="A33" s="363">
        <f t="shared" si="0"/>
        <v>27</v>
      </c>
      <c r="B33" s="363">
        <f t="shared" si="2"/>
        <v>322</v>
      </c>
      <c r="C33" s="37">
        <v>17</v>
      </c>
      <c r="D33" s="45" t="s">
        <v>12</v>
      </c>
      <c r="E33" s="147" t="s">
        <v>8988</v>
      </c>
      <c r="F33" s="129"/>
    </row>
    <row r="34" spans="1:6" ht="24" x14ac:dyDescent="0.2">
      <c r="A34" s="363">
        <f t="shared" si="0"/>
        <v>28</v>
      </c>
      <c r="B34" s="363">
        <f t="shared" si="1"/>
        <v>339</v>
      </c>
      <c r="C34" s="37">
        <v>17</v>
      </c>
      <c r="D34" s="45" t="s">
        <v>12</v>
      </c>
      <c r="E34" s="147" t="s">
        <v>8989</v>
      </c>
      <c r="F34" s="129"/>
    </row>
    <row r="35" spans="1:6" ht="24" x14ac:dyDescent="0.2">
      <c r="A35" s="363">
        <f t="shared" si="0"/>
        <v>29</v>
      </c>
      <c r="B35" s="363">
        <f t="shared" si="1"/>
        <v>356</v>
      </c>
      <c r="C35" s="37">
        <v>17</v>
      </c>
      <c r="D35" s="45" t="s">
        <v>12</v>
      </c>
      <c r="E35" s="147" t="s">
        <v>8990</v>
      </c>
      <c r="F35" s="129"/>
    </row>
    <row r="36" spans="1:6" ht="24" x14ac:dyDescent="0.2">
      <c r="A36" s="363">
        <f t="shared" si="0"/>
        <v>30</v>
      </c>
      <c r="B36" s="363">
        <f t="shared" si="1"/>
        <v>373</v>
      </c>
      <c r="C36" s="130">
        <v>17</v>
      </c>
      <c r="D36" s="45" t="s">
        <v>12</v>
      </c>
      <c r="E36" s="147" t="s">
        <v>8991</v>
      </c>
      <c r="F36" s="129"/>
    </row>
    <row r="37" spans="1:6" ht="24" x14ac:dyDescent="0.2">
      <c r="A37" s="363">
        <f t="shared" si="0"/>
        <v>31</v>
      </c>
      <c r="B37" s="363">
        <f t="shared" si="1"/>
        <v>390</v>
      </c>
      <c r="C37" s="130">
        <v>17</v>
      </c>
      <c r="D37" s="45" t="s">
        <v>12</v>
      </c>
      <c r="E37" s="147" t="s">
        <v>8992</v>
      </c>
      <c r="F37" s="129"/>
    </row>
    <row r="38" spans="1:6" ht="24" x14ac:dyDescent="0.2">
      <c r="A38" s="363">
        <f t="shared" si="0"/>
        <v>32</v>
      </c>
      <c r="B38" s="363">
        <f t="shared" si="1"/>
        <v>407</v>
      </c>
      <c r="C38" s="130">
        <v>17</v>
      </c>
      <c r="D38" s="45" t="s">
        <v>12</v>
      </c>
      <c r="E38" s="147" t="s">
        <v>8993</v>
      </c>
      <c r="F38" s="129"/>
    </row>
    <row r="39" spans="1:6" ht="24" x14ac:dyDescent="0.2">
      <c r="A39" s="363">
        <f t="shared" si="0"/>
        <v>33</v>
      </c>
      <c r="B39" s="363">
        <f t="shared" si="1"/>
        <v>424</v>
      </c>
      <c r="C39" s="130">
        <v>17</v>
      </c>
      <c r="D39" s="45" t="s">
        <v>12</v>
      </c>
      <c r="E39" s="147" t="s">
        <v>8994</v>
      </c>
      <c r="F39" s="129"/>
    </row>
    <row r="40" spans="1:6" ht="24" x14ac:dyDescent="0.2">
      <c r="A40" s="363">
        <f t="shared" si="0"/>
        <v>34</v>
      </c>
      <c r="B40" s="363">
        <f t="shared" si="1"/>
        <v>441</v>
      </c>
      <c r="C40" s="130">
        <v>17</v>
      </c>
      <c r="D40" s="45" t="s">
        <v>12</v>
      </c>
      <c r="E40" s="147" t="s">
        <v>8995</v>
      </c>
      <c r="F40" s="129"/>
    </row>
    <row r="41" spans="1:6" ht="24" x14ac:dyDescent="0.2">
      <c r="A41" s="363">
        <f t="shared" si="0"/>
        <v>35</v>
      </c>
      <c r="B41" s="363">
        <f t="shared" si="1"/>
        <v>458</v>
      </c>
      <c r="C41" s="130">
        <v>17</v>
      </c>
      <c r="D41" s="45" t="s">
        <v>12</v>
      </c>
      <c r="E41" s="147" t="s">
        <v>8996</v>
      </c>
      <c r="F41" s="129"/>
    </row>
    <row r="42" spans="1:6" ht="24" x14ac:dyDescent="0.2">
      <c r="A42" s="363">
        <f t="shared" si="0"/>
        <v>36</v>
      </c>
      <c r="B42" s="363">
        <f t="shared" si="1"/>
        <v>475</v>
      </c>
      <c r="C42" s="130">
        <v>17</v>
      </c>
      <c r="D42" s="45" t="s">
        <v>12</v>
      </c>
      <c r="E42" s="147" t="s">
        <v>8997</v>
      </c>
      <c r="F42" s="129"/>
    </row>
    <row r="43" spans="1:6" ht="24" x14ac:dyDescent="0.2">
      <c r="A43" s="363">
        <f t="shared" si="0"/>
        <v>37</v>
      </c>
      <c r="B43" s="363">
        <f t="shared" si="1"/>
        <v>492</v>
      </c>
      <c r="C43" s="130">
        <v>17</v>
      </c>
      <c r="D43" s="45" t="s">
        <v>12</v>
      </c>
      <c r="E43" s="147" t="s">
        <v>8998</v>
      </c>
      <c r="F43" s="129"/>
    </row>
    <row r="44" spans="1:6" ht="24" x14ac:dyDescent="0.2">
      <c r="A44" s="363">
        <f t="shared" si="0"/>
        <v>38</v>
      </c>
      <c r="B44" s="363">
        <f t="shared" si="1"/>
        <v>509</v>
      </c>
      <c r="C44" s="130">
        <v>17</v>
      </c>
      <c r="D44" s="45" t="s">
        <v>12</v>
      </c>
      <c r="E44" s="147" t="s">
        <v>8999</v>
      </c>
      <c r="F44" s="129"/>
    </row>
    <row r="45" spans="1:6" ht="24" x14ac:dyDescent="0.2">
      <c r="A45" s="363">
        <f t="shared" si="0"/>
        <v>39</v>
      </c>
      <c r="B45" s="363">
        <f t="shared" si="1"/>
        <v>526</v>
      </c>
      <c r="C45" s="130">
        <v>17</v>
      </c>
      <c r="D45" s="45" t="s">
        <v>12</v>
      </c>
      <c r="E45" s="147" t="s">
        <v>9000</v>
      </c>
      <c r="F45" s="129"/>
    </row>
    <row r="46" spans="1:6" ht="24" x14ac:dyDescent="0.2">
      <c r="A46" s="363">
        <f t="shared" si="0"/>
        <v>40</v>
      </c>
      <c r="B46" s="363">
        <f t="shared" si="1"/>
        <v>543</v>
      </c>
      <c r="C46" s="130">
        <v>17</v>
      </c>
      <c r="D46" s="45" t="s">
        <v>12</v>
      </c>
      <c r="E46" s="147" t="s">
        <v>9001</v>
      </c>
      <c r="F46" s="129"/>
    </row>
    <row r="47" spans="1:6" ht="24" x14ac:dyDescent="0.2">
      <c r="A47" s="363">
        <f t="shared" si="0"/>
        <v>41</v>
      </c>
      <c r="B47" s="363">
        <f t="shared" si="1"/>
        <v>560</v>
      </c>
      <c r="C47" s="130">
        <v>17</v>
      </c>
      <c r="D47" s="45" t="s">
        <v>12</v>
      </c>
      <c r="E47" s="147" t="s">
        <v>9002</v>
      </c>
      <c r="F47" s="129"/>
    </row>
    <row r="48" spans="1:6" ht="24" x14ac:dyDescent="0.2">
      <c r="A48" s="363">
        <f t="shared" si="0"/>
        <v>42</v>
      </c>
      <c r="B48" s="363">
        <f t="shared" si="1"/>
        <v>577</v>
      </c>
      <c r="C48" s="130">
        <v>17</v>
      </c>
      <c r="D48" s="45" t="s">
        <v>12</v>
      </c>
      <c r="E48" s="147" t="s">
        <v>9003</v>
      </c>
      <c r="F48" s="129"/>
    </row>
    <row r="49" spans="1:6" ht="24" x14ac:dyDescent="0.2">
      <c r="A49" s="363">
        <f t="shared" si="0"/>
        <v>43</v>
      </c>
      <c r="B49" s="363">
        <f t="shared" si="1"/>
        <v>594</v>
      </c>
      <c r="C49" s="130">
        <v>17</v>
      </c>
      <c r="D49" s="45" t="s">
        <v>12</v>
      </c>
      <c r="E49" s="147" t="s">
        <v>9004</v>
      </c>
      <c r="F49" s="129"/>
    </row>
    <row r="50" spans="1:6" ht="24" x14ac:dyDescent="0.2">
      <c r="A50" s="363">
        <f t="shared" si="0"/>
        <v>44</v>
      </c>
      <c r="B50" s="363">
        <f t="shared" si="1"/>
        <v>611</v>
      </c>
      <c r="C50" s="130">
        <v>17</v>
      </c>
      <c r="D50" s="45" t="s">
        <v>12</v>
      </c>
      <c r="E50" s="147" t="s">
        <v>9005</v>
      </c>
      <c r="F50" s="129"/>
    </row>
    <row r="51" spans="1:6" ht="24" x14ac:dyDescent="0.2">
      <c r="A51" s="363">
        <f t="shared" si="0"/>
        <v>45</v>
      </c>
      <c r="B51" s="363">
        <f t="shared" si="1"/>
        <v>628</v>
      </c>
      <c r="C51" s="130">
        <v>17</v>
      </c>
      <c r="D51" s="45" t="s">
        <v>12</v>
      </c>
      <c r="E51" s="147" t="s">
        <v>9006</v>
      </c>
      <c r="F51" s="129"/>
    </row>
    <row r="52" spans="1:6" ht="24" x14ac:dyDescent="0.2">
      <c r="A52" s="363">
        <f t="shared" si="0"/>
        <v>46</v>
      </c>
      <c r="B52" s="363">
        <f t="shared" si="1"/>
        <v>645</v>
      </c>
      <c r="C52" s="130">
        <v>17</v>
      </c>
      <c r="D52" s="45" t="s">
        <v>12</v>
      </c>
      <c r="E52" s="147" t="s">
        <v>9007</v>
      </c>
      <c r="F52" s="129"/>
    </row>
    <row r="53" spans="1:6" ht="24" x14ac:dyDescent="0.2">
      <c r="A53" s="363">
        <f t="shared" si="0"/>
        <v>47</v>
      </c>
      <c r="B53" s="363">
        <f t="shared" si="1"/>
        <v>662</v>
      </c>
      <c r="C53" s="130">
        <v>17</v>
      </c>
      <c r="D53" s="45" t="s">
        <v>12</v>
      </c>
      <c r="E53" s="147" t="s">
        <v>9008</v>
      </c>
      <c r="F53" s="129"/>
    </row>
    <row r="54" spans="1:6" ht="24" x14ac:dyDescent="0.2">
      <c r="A54" s="363">
        <f t="shared" si="0"/>
        <v>48</v>
      </c>
      <c r="B54" s="363">
        <f t="shared" si="1"/>
        <v>679</v>
      </c>
      <c r="C54" s="130">
        <v>17</v>
      </c>
      <c r="D54" s="45" t="s">
        <v>12</v>
      </c>
      <c r="E54" s="147" t="s">
        <v>9009</v>
      </c>
      <c r="F54" s="129"/>
    </row>
    <row r="55" spans="1:6" ht="24" x14ac:dyDescent="0.2">
      <c r="A55" s="363">
        <f t="shared" si="0"/>
        <v>49</v>
      </c>
      <c r="B55" s="363">
        <f t="shared" si="1"/>
        <v>696</v>
      </c>
      <c r="C55" s="130">
        <v>17</v>
      </c>
      <c r="D55" s="45" t="s">
        <v>12</v>
      </c>
      <c r="E55" s="147" t="s">
        <v>9010</v>
      </c>
      <c r="F55" s="129"/>
    </row>
    <row r="56" spans="1:6" ht="24" x14ac:dyDescent="0.2">
      <c r="A56" s="363">
        <f t="shared" si="0"/>
        <v>50</v>
      </c>
      <c r="B56" s="363">
        <f t="shared" si="1"/>
        <v>713</v>
      </c>
      <c r="C56" s="130">
        <v>17</v>
      </c>
      <c r="D56" s="45" t="s">
        <v>12</v>
      </c>
      <c r="E56" s="147" t="s">
        <v>9011</v>
      </c>
      <c r="F56" s="129"/>
    </row>
    <row r="57" spans="1:6" ht="24" x14ac:dyDescent="0.2">
      <c r="A57" s="363">
        <f t="shared" si="0"/>
        <v>51</v>
      </c>
      <c r="B57" s="363">
        <f t="shared" si="1"/>
        <v>730</v>
      </c>
      <c r="C57" s="130">
        <v>17</v>
      </c>
      <c r="D57" s="45" t="s">
        <v>12</v>
      </c>
      <c r="E57" s="147" t="s">
        <v>9012</v>
      </c>
      <c r="F57" s="129"/>
    </row>
    <row r="58" spans="1:6" ht="24" x14ac:dyDescent="0.2">
      <c r="A58" s="363">
        <f t="shared" si="0"/>
        <v>52</v>
      </c>
      <c r="B58" s="363">
        <f t="shared" si="1"/>
        <v>747</v>
      </c>
      <c r="C58" s="130">
        <v>17</v>
      </c>
      <c r="D58" s="45" t="s">
        <v>12</v>
      </c>
      <c r="E58" s="147" t="s">
        <v>9013</v>
      </c>
      <c r="F58" s="129"/>
    </row>
    <row r="59" spans="1:6" ht="24" x14ac:dyDescent="0.2">
      <c r="A59" s="363">
        <f t="shared" si="0"/>
        <v>53</v>
      </c>
      <c r="B59" s="363">
        <f t="shared" si="1"/>
        <v>764</v>
      </c>
      <c r="C59" s="130">
        <v>17</v>
      </c>
      <c r="D59" s="45" t="s">
        <v>12</v>
      </c>
      <c r="E59" s="147" t="s">
        <v>9014</v>
      </c>
      <c r="F59" s="129"/>
    </row>
    <row r="60" spans="1:6" ht="24" x14ac:dyDescent="0.2">
      <c r="A60" s="363">
        <f t="shared" si="0"/>
        <v>54</v>
      </c>
      <c r="B60" s="363">
        <f t="shared" si="1"/>
        <v>781</v>
      </c>
      <c r="C60" s="130">
        <v>17</v>
      </c>
      <c r="D60" s="45" t="s">
        <v>12</v>
      </c>
      <c r="E60" s="147" t="s">
        <v>9015</v>
      </c>
      <c r="F60" s="129"/>
    </row>
    <row r="61" spans="1:6" ht="24" x14ac:dyDescent="0.2">
      <c r="A61" s="363">
        <f t="shared" si="0"/>
        <v>55</v>
      </c>
      <c r="B61" s="363">
        <f t="shared" si="1"/>
        <v>798</v>
      </c>
      <c r="C61" s="130">
        <v>17</v>
      </c>
      <c r="D61" s="45" t="s">
        <v>12</v>
      </c>
      <c r="E61" s="147" t="s">
        <v>9016</v>
      </c>
      <c r="F61" s="129"/>
    </row>
    <row r="62" spans="1:6" ht="24" x14ac:dyDescent="0.2">
      <c r="A62" s="363">
        <f t="shared" si="0"/>
        <v>56</v>
      </c>
      <c r="B62" s="363">
        <f t="shared" si="1"/>
        <v>815</v>
      </c>
      <c r="C62" s="130">
        <v>17</v>
      </c>
      <c r="D62" s="45" t="s">
        <v>12</v>
      </c>
      <c r="E62" s="147" t="s">
        <v>9017</v>
      </c>
      <c r="F62" s="129"/>
    </row>
    <row r="63" spans="1:6" ht="24" x14ac:dyDescent="0.2">
      <c r="A63" s="363">
        <f t="shared" si="0"/>
        <v>57</v>
      </c>
      <c r="B63" s="363">
        <f t="shared" si="1"/>
        <v>832</v>
      </c>
      <c r="C63" s="130">
        <v>17</v>
      </c>
      <c r="D63" s="45" t="s">
        <v>12</v>
      </c>
      <c r="E63" s="147" t="s">
        <v>9018</v>
      </c>
      <c r="F63" s="129"/>
    </row>
    <row r="64" spans="1:6" ht="24" x14ac:dyDescent="0.2">
      <c r="A64" s="363">
        <f t="shared" si="0"/>
        <v>58</v>
      </c>
      <c r="B64" s="363">
        <f t="shared" si="1"/>
        <v>849</v>
      </c>
      <c r="C64" s="130">
        <v>17</v>
      </c>
      <c r="D64" s="45" t="s">
        <v>12</v>
      </c>
      <c r="E64" s="147" t="s">
        <v>9019</v>
      </c>
      <c r="F64" s="129"/>
    </row>
    <row r="65" spans="1:6" ht="24" x14ac:dyDescent="0.2">
      <c r="A65" s="363">
        <f t="shared" si="0"/>
        <v>59</v>
      </c>
      <c r="B65" s="363">
        <f t="shared" si="1"/>
        <v>866</v>
      </c>
      <c r="C65" s="130">
        <v>17</v>
      </c>
      <c r="D65" s="45" t="s">
        <v>12</v>
      </c>
      <c r="E65" s="147" t="s">
        <v>9020</v>
      </c>
      <c r="F65" s="129"/>
    </row>
    <row r="66" spans="1:6" ht="24" x14ac:dyDescent="0.2">
      <c r="A66" s="363">
        <f t="shared" si="0"/>
        <v>60</v>
      </c>
      <c r="B66" s="363">
        <f t="shared" si="1"/>
        <v>883</v>
      </c>
      <c r="C66" s="130">
        <v>17</v>
      </c>
      <c r="D66" s="45" t="s">
        <v>12</v>
      </c>
      <c r="E66" s="147" t="s">
        <v>9021</v>
      </c>
      <c r="F66" s="129"/>
    </row>
    <row r="67" spans="1:6" ht="24" x14ac:dyDescent="0.2">
      <c r="A67" s="363">
        <f t="shared" si="0"/>
        <v>61</v>
      </c>
      <c r="B67" s="363">
        <f t="shared" si="1"/>
        <v>900</v>
      </c>
      <c r="C67" s="130">
        <v>17</v>
      </c>
      <c r="D67" s="45" t="s">
        <v>12</v>
      </c>
      <c r="E67" s="147" t="s">
        <v>9022</v>
      </c>
      <c r="F67" s="129"/>
    </row>
    <row r="68" spans="1:6" ht="24" x14ac:dyDescent="0.2">
      <c r="A68" s="363">
        <f t="shared" si="0"/>
        <v>62</v>
      </c>
      <c r="B68" s="363">
        <f t="shared" si="1"/>
        <v>917</v>
      </c>
      <c r="C68" s="130">
        <v>17</v>
      </c>
      <c r="D68" s="45" t="s">
        <v>12</v>
      </c>
      <c r="E68" s="417" t="s">
        <v>11095</v>
      </c>
      <c r="F68" s="129"/>
    </row>
    <row r="69" spans="1:6" ht="24" x14ac:dyDescent="0.2">
      <c r="A69" s="363">
        <f t="shared" si="0"/>
        <v>63</v>
      </c>
      <c r="B69" s="363">
        <f t="shared" si="1"/>
        <v>934</v>
      </c>
      <c r="C69" s="130">
        <v>17</v>
      </c>
      <c r="D69" s="45" t="s">
        <v>12</v>
      </c>
      <c r="E69" s="417" t="s">
        <v>11096</v>
      </c>
      <c r="F69" s="129"/>
    </row>
    <row r="70" spans="1:6" ht="24" x14ac:dyDescent="0.2">
      <c r="A70" s="363">
        <f t="shared" si="0"/>
        <v>64</v>
      </c>
      <c r="B70" s="363">
        <f t="shared" si="1"/>
        <v>951</v>
      </c>
      <c r="C70" s="130">
        <v>17</v>
      </c>
      <c r="D70" s="45" t="s">
        <v>12</v>
      </c>
      <c r="E70" s="417" t="s">
        <v>11097</v>
      </c>
      <c r="F70" s="129"/>
    </row>
    <row r="71" spans="1:6" ht="24" x14ac:dyDescent="0.2">
      <c r="A71" s="363">
        <f t="shared" si="0"/>
        <v>65</v>
      </c>
      <c r="B71" s="363">
        <f t="shared" si="1"/>
        <v>968</v>
      </c>
      <c r="C71" s="130">
        <v>17</v>
      </c>
      <c r="D71" s="45" t="s">
        <v>12</v>
      </c>
      <c r="E71" s="417" t="s">
        <v>11098</v>
      </c>
      <c r="F71" s="47"/>
    </row>
    <row r="72" spans="1:6" ht="24" x14ac:dyDescent="0.2">
      <c r="A72" s="363">
        <f t="shared" si="0"/>
        <v>66</v>
      </c>
      <c r="B72" s="363">
        <f t="shared" si="1"/>
        <v>985</v>
      </c>
      <c r="C72" s="48">
        <v>17</v>
      </c>
      <c r="D72" s="33" t="s">
        <v>12</v>
      </c>
      <c r="E72" s="418" t="s">
        <v>12662</v>
      </c>
      <c r="F72" s="260"/>
    </row>
    <row r="73" spans="1:6" ht="24" x14ac:dyDescent="0.2">
      <c r="A73" s="363">
        <f t="shared" si="0"/>
        <v>67</v>
      </c>
      <c r="B73" s="363">
        <f t="shared" si="1"/>
        <v>1002</v>
      </c>
      <c r="C73" s="48">
        <v>17</v>
      </c>
      <c r="D73" s="33" t="s">
        <v>12</v>
      </c>
      <c r="E73" s="418" t="s">
        <v>12663</v>
      </c>
      <c r="F73" s="260"/>
    </row>
    <row r="74" spans="1:6" ht="24" x14ac:dyDescent="0.2">
      <c r="A74" s="363">
        <f t="shared" si="0"/>
        <v>68</v>
      </c>
      <c r="B74" s="363">
        <f t="shared" si="1"/>
        <v>1019</v>
      </c>
      <c r="C74" s="48">
        <v>17</v>
      </c>
      <c r="D74" s="33" t="s">
        <v>12</v>
      </c>
      <c r="E74" s="418" t="s">
        <v>12664</v>
      </c>
      <c r="F74" s="260"/>
    </row>
    <row r="75" spans="1:6" ht="24" x14ac:dyDescent="0.2">
      <c r="A75" s="363">
        <f t="shared" ref="A75:A85" si="3">+A74+1</f>
        <v>69</v>
      </c>
      <c r="B75" s="363">
        <f t="shared" si="1"/>
        <v>1036</v>
      </c>
      <c r="C75" s="48">
        <v>17</v>
      </c>
      <c r="D75" s="33" t="s">
        <v>12</v>
      </c>
      <c r="E75" s="418" t="s">
        <v>12665</v>
      </c>
      <c r="F75" s="260"/>
    </row>
    <row r="76" spans="1:6" ht="24" x14ac:dyDescent="0.2">
      <c r="A76" s="363">
        <f t="shared" si="0"/>
        <v>70</v>
      </c>
      <c r="B76" s="363">
        <f t="shared" ref="B76:B81" si="4">C75+B75</f>
        <v>1053</v>
      </c>
      <c r="C76" s="364">
        <v>17</v>
      </c>
      <c r="D76" s="360" t="s">
        <v>12</v>
      </c>
      <c r="E76" s="419" t="s">
        <v>12666</v>
      </c>
      <c r="F76" s="400"/>
    </row>
    <row r="77" spans="1:6" ht="24" x14ac:dyDescent="0.2">
      <c r="A77" s="363">
        <f t="shared" ref="A77:A80" si="5">+A76+1</f>
        <v>71</v>
      </c>
      <c r="B77" s="363">
        <f t="shared" si="4"/>
        <v>1070</v>
      </c>
      <c r="C77" s="364">
        <v>17</v>
      </c>
      <c r="D77" s="360" t="s">
        <v>12</v>
      </c>
      <c r="E77" s="419" t="s">
        <v>12667</v>
      </c>
      <c r="F77" s="400"/>
    </row>
    <row r="78" spans="1:6" ht="24" x14ac:dyDescent="0.2">
      <c r="A78" s="363">
        <f t="shared" si="5"/>
        <v>72</v>
      </c>
      <c r="B78" s="363">
        <f t="shared" si="4"/>
        <v>1087</v>
      </c>
      <c r="C78" s="364">
        <v>17</v>
      </c>
      <c r="D78" s="360" t="s">
        <v>12</v>
      </c>
      <c r="E78" s="419" t="s">
        <v>12668</v>
      </c>
      <c r="F78" s="400"/>
    </row>
    <row r="79" spans="1:6" ht="24" x14ac:dyDescent="0.2">
      <c r="A79" s="363">
        <f t="shared" si="5"/>
        <v>73</v>
      </c>
      <c r="B79" s="363">
        <f t="shared" si="4"/>
        <v>1104</v>
      </c>
      <c r="C79" s="364">
        <v>17</v>
      </c>
      <c r="D79" s="360" t="s">
        <v>12</v>
      </c>
      <c r="E79" s="419" t="s">
        <v>12669</v>
      </c>
      <c r="F79" s="400"/>
    </row>
    <row r="80" spans="1:6" ht="24" x14ac:dyDescent="0.2">
      <c r="A80" s="363">
        <f t="shared" si="5"/>
        <v>74</v>
      </c>
      <c r="B80" s="363">
        <f t="shared" si="4"/>
        <v>1121</v>
      </c>
      <c r="C80" s="130">
        <v>17</v>
      </c>
      <c r="D80" s="45" t="s">
        <v>12</v>
      </c>
      <c r="E80" s="147" t="s">
        <v>9023</v>
      </c>
      <c r="F80" s="43"/>
    </row>
    <row r="81" spans="1:6" ht="24" x14ac:dyDescent="0.2">
      <c r="A81" s="363">
        <f t="shared" si="3"/>
        <v>75</v>
      </c>
      <c r="B81" s="363">
        <f t="shared" si="4"/>
        <v>1138</v>
      </c>
      <c r="C81" s="130">
        <v>17</v>
      </c>
      <c r="D81" s="45" t="s">
        <v>12</v>
      </c>
      <c r="E81" s="147" t="s">
        <v>9024</v>
      </c>
      <c r="F81" s="43"/>
    </row>
    <row r="82" spans="1:6" ht="24" x14ac:dyDescent="0.2">
      <c r="A82" s="363">
        <f t="shared" si="3"/>
        <v>76</v>
      </c>
      <c r="B82" s="363">
        <f t="shared" si="1"/>
        <v>1155</v>
      </c>
      <c r="C82" s="130">
        <v>17</v>
      </c>
      <c r="D82" s="45" t="s">
        <v>12</v>
      </c>
      <c r="E82" s="147" t="s">
        <v>9025</v>
      </c>
      <c r="F82" s="43"/>
    </row>
    <row r="83" spans="1:6" ht="24" x14ac:dyDescent="0.2">
      <c r="A83" s="363">
        <f t="shared" si="3"/>
        <v>77</v>
      </c>
      <c r="B83" s="363">
        <f t="shared" si="1"/>
        <v>1172</v>
      </c>
      <c r="C83" s="130">
        <v>17</v>
      </c>
      <c r="D83" s="45" t="s">
        <v>12</v>
      </c>
      <c r="E83" s="147" t="s">
        <v>9026</v>
      </c>
      <c r="F83" s="43"/>
    </row>
    <row r="84" spans="1:6" x14ac:dyDescent="0.2">
      <c r="A84" s="363">
        <f t="shared" si="3"/>
        <v>78</v>
      </c>
      <c r="B84" s="363">
        <f t="shared" si="1"/>
        <v>1189</v>
      </c>
      <c r="C84" s="78">
        <v>150</v>
      </c>
      <c r="D84" s="250" t="s">
        <v>9</v>
      </c>
      <c r="E84" s="29" t="s">
        <v>50</v>
      </c>
      <c r="F84" s="47" t="s">
        <v>25</v>
      </c>
    </row>
    <row r="85" spans="1:6" ht="12.75" thickBot="1" x14ac:dyDescent="0.25">
      <c r="A85" s="368">
        <f t="shared" si="3"/>
        <v>79</v>
      </c>
      <c r="B85" s="368">
        <f t="shared" ref="B85" si="6">C84+B84</f>
        <v>1339</v>
      </c>
      <c r="C85" s="80">
        <v>12</v>
      </c>
      <c r="D85" s="79" t="s">
        <v>9</v>
      </c>
      <c r="E85" s="271" t="s">
        <v>323</v>
      </c>
      <c r="F85" s="128" t="s">
        <v>9027</v>
      </c>
    </row>
    <row r="86" spans="1:6" ht="12.75" thickTop="1" x14ac:dyDescent="0.2">
      <c r="A86" s="816" t="s">
        <v>54</v>
      </c>
      <c r="B86" s="816"/>
      <c r="C86" s="370">
        <f>B85+C85-1</f>
        <v>1350</v>
      </c>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c r="F249" s="64"/>
    </row>
    <row r="250" spans="1:6" x14ac:dyDescent="0.2">
      <c r="A250" s="64"/>
      <c r="B250" s="64"/>
      <c r="C250" s="64"/>
      <c r="D250" s="64"/>
      <c r="E250" s="64"/>
      <c r="F250" s="64"/>
    </row>
    <row r="251" spans="1:6" x14ac:dyDescent="0.2">
      <c r="A251" s="64"/>
      <c r="B251" s="64"/>
      <c r="C251" s="64"/>
      <c r="D251" s="64"/>
      <c r="E251" s="64"/>
    </row>
    <row r="252" spans="1:6" x14ac:dyDescent="0.2">
      <c r="A252" s="64"/>
      <c r="B252" s="64"/>
      <c r="C252" s="64"/>
      <c r="D252" s="64"/>
      <c r="E252" s="64"/>
    </row>
    <row r="253" spans="1:6" x14ac:dyDescent="0.2">
      <c r="A253" s="64"/>
      <c r="B253" s="64"/>
      <c r="C253" s="64"/>
      <c r="D253" s="64"/>
      <c r="E253" s="64"/>
    </row>
    <row r="254" spans="1:6" x14ac:dyDescent="0.2">
      <c r="A254" s="64"/>
      <c r="B254" s="64"/>
      <c r="C254" s="64"/>
      <c r="D254" s="64"/>
      <c r="E254" s="64"/>
    </row>
    <row r="255" spans="1:6" x14ac:dyDescent="0.2">
      <c r="A255" s="64"/>
      <c r="B255" s="64"/>
      <c r="C255" s="64"/>
      <c r="D255" s="64"/>
      <c r="E255" s="64"/>
    </row>
    <row r="256" spans="1:6" x14ac:dyDescent="0.2">
      <c r="A256" s="64"/>
      <c r="B256" s="64"/>
      <c r="C256" s="64"/>
      <c r="D256" s="64"/>
      <c r="E256" s="64"/>
    </row>
    <row r="257" spans="1:5" x14ac:dyDescent="0.2">
      <c r="A257" s="64"/>
      <c r="B257" s="64"/>
      <c r="C257" s="64"/>
      <c r="D257" s="64"/>
      <c r="E257" s="64"/>
    </row>
  </sheetData>
  <mergeCells count="5">
    <mergeCell ref="A3:B3"/>
    <mergeCell ref="C3:F3"/>
    <mergeCell ref="A4:B4"/>
    <mergeCell ref="C4:F5"/>
    <mergeCell ref="A86:B86"/>
  </mergeCells>
  <conditionalFormatting sqref="C3:F3">
    <cfRule type="containsText" dxfId="42" priority="2" operator="containsText" text="Diseño de registro. 2024">
      <formula>NOT(ISERROR(SEARCH("Diseño de registro. 2024",C3)))</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F6C3ACFA-052F-4412-BB36-4B7E6EEB5390}">
            <xm:f>NOT(ISERROR(SEARCH($C$3,C3)))</xm:f>
            <xm:f>$C$3</xm:f>
            <x14:dxf>
              <font>
                <color rgb="FFFFFF00"/>
              </font>
            </x14:dxf>
          </x14:cfRule>
          <xm:sqref>C3:F3</xm:sqref>
        </x14:conditionalFormatting>
      </x14:conditionalFormatting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F162"/>
  <sheetViews>
    <sheetView topLeftCell="A69" zoomScaleNormal="100" workbookViewId="0">
      <selection activeCell="E90" sqref="E90"/>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8976</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02" t="s">
        <v>10</v>
      </c>
      <c r="F7" s="43" t="s">
        <v>11</v>
      </c>
    </row>
    <row r="8" spans="1:6" x14ac:dyDescent="0.2">
      <c r="A8" s="30">
        <f t="shared" ref="A8:A67" si="0">+A7+1</f>
        <v>2</v>
      </c>
      <c r="B8" s="30">
        <f>C7+B7</f>
        <v>3</v>
      </c>
      <c r="C8" s="30">
        <v>3</v>
      </c>
      <c r="D8" s="31" t="s">
        <v>12</v>
      </c>
      <c r="E8" s="102" t="s">
        <v>13</v>
      </c>
      <c r="F8" s="43">
        <v>220</v>
      </c>
    </row>
    <row r="9" spans="1:6" x14ac:dyDescent="0.2">
      <c r="A9" s="30">
        <f t="shared" si="0"/>
        <v>3</v>
      </c>
      <c r="B9" s="30">
        <f>C8+B8</f>
        <v>6</v>
      </c>
      <c r="C9" s="30">
        <v>2</v>
      </c>
      <c r="D9" s="31" t="s">
        <v>9</v>
      </c>
      <c r="E9" s="102" t="s">
        <v>14</v>
      </c>
      <c r="F9" s="89" t="s">
        <v>8004</v>
      </c>
    </row>
    <row r="10" spans="1:6" x14ac:dyDescent="0.2">
      <c r="A10" s="30">
        <f t="shared" si="0"/>
        <v>4</v>
      </c>
      <c r="B10" s="30">
        <f>B9+C9</f>
        <v>8</v>
      </c>
      <c r="C10" s="30">
        <v>1</v>
      </c>
      <c r="D10" s="31" t="s">
        <v>9</v>
      </c>
      <c r="E10" s="102" t="s">
        <v>16</v>
      </c>
      <c r="F10" s="89" t="s">
        <v>327</v>
      </c>
    </row>
    <row r="11" spans="1:6" x14ac:dyDescent="0.2">
      <c r="A11" s="30">
        <f t="shared" si="0"/>
        <v>5</v>
      </c>
      <c r="B11" s="30">
        <v>9</v>
      </c>
      <c r="C11" s="30">
        <v>2</v>
      </c>
      <c r="D11" s="31" t="s">
        <v>12</v>
      </c>
      <c r="E11" s="102" t="s">
        <v>17</v>
      </c>
      <c r="F11" s="89" t="s">
        <v>60</v>
      </c>
    </row>
    <row r="12" spans="1:6" x14ac:dyDescent="0.2">
      <c r="A12" s="30">
        <f t="shared" si="0"/>
        <v>6</v>
      </c>
      <c r="B12" s="30">
        <f>C11+B11</f>
        <v>11</v>
      </c>
      <c r="C12" s="30">
        <v>1</v>
      </c>
      <c r="D12" s="31" t="s">
        <v>9</v>
      </c>
      <c r="E12" s="102" t="s">
        <v>1810</v>
      </c>
      <c r="F12" s="43" t="s">
        <v>20</v>
      </c>
    </row>
    <row r="13" spans="1:6" x14ac:dyDescent="0.2">
      <c r="A13" s="30">
        <f t="shared" si="0"/>
        <v>7</v>
      </c>
      <c r="B13" s="30">
        <f t="shared" ref="B13:B20" si="1">C12+B12</f>
        <v>12</v>
      </c>
      <c r="C13" s="30">
        <v>1</v>
      </c>
      <c r="D13" s="31" t="s">
        <v>9</v>
      </c>
      <c r="E13" s="102" t="s">
        <v>284</v>
      </c>
      <c r="F13" s="43"/>
    </row>
    <row r="14" spans="1:6" x14ac:dyDescent="0.2">
      <c r="A14" s="30">
        <f t="shared" si="0"/>
        <v>8</v>
      </c>
      <c r="B14" s="30">
        <f t="shared" si="1"/>
        <v>13</v>
      </c>
      <c r="C14" s="37">
        <v>3</v>
      </c>
      <c r="D14" s="45" t="s">
        <v>12</v>
      </c>
      <c r="E14" s="143" t="s">
        <v>23</v>
      </c>
      <c r="F14" s="47"/>
    </row>
    <row r="15" spans="1:6" ht="24" x14ac:dyDescent="0.2">
      <c r="A15" s="363">
        <f t="shared" si="0"/>
        <v>9</v>
      </c>
      <c r="B15" s="363">
        <f t="shared" si="1"/>
        <v>16</v>
      </c>
      <c r="C15" s="184">
        <v>17</v>
      </c>
      <c r="D15" s="185" t="s">
        <v>12</v>
      </c>
      <c r="E15" s="778" t="s">
        <v>15049</v>
      </c>
      <c r="F15" s="46"/>
    </row>
    <row r="16" spans="1:6" ht="24" x14ac:dyDescent="0.2">
      <c r="A16" s="363">
        <f t="shared" si="0"/>
        <v>10</v>
      </c>
      <c r="B16" s="363">
        <f t="shared" si="1"/>
        <v>33</v>
      </c>
      <c r="C16" s="184">
        <v>17</v>
      </c>
      <c r="D16" s="185" t="s">
        <v>12</v>
      </c>
      <c r="E16" s="778" t="s">
        <v>15050</v>
      </c>
      <c r="F16" s="46"/>
    </row>
    <row r="17" spans="1:6" ht="24" x14ac:dyDescent="0.2">
      <c r="A17" s="363">
        <f t="shared" si="0"/>
        <v>11</v>
      </c>
      <c r="B17" s="363">
        <f t="shared" si="1"/>
        <v>50</v>
      </c>
      <c r="C17" s="184">
        <v>17</v>
      </c>
      <c r="D17" s="185" t="s">
        <v>12</v>
      </c>
      <c r="E17" s="778" t="s">
        <v>15051</v>
      </c>
      <c r="F17" s="46"/>
    </row>
    <row r="18" spans="1:6" ht="24" x14ac:dyDescent="0.2">
      <c r="A18" s="363">
        <f t="shared" si="0"/>
        <v>12</v>
      </c>
      <c r="B18" s="363">
        <f t="shared" si="1"/>
        <v>67</v>
      </c>
      <c r="C18" s="184">
        <v>17</v>
      </c>
      <c r="D18" s="185" t="s">
        <v>12</v>
      </c>
      <c r="E18" s="778" t="s">
        <v>15052</v>
      </c>
      <c r="F18" s="46"/>
    </row>
    <row r="19" spans="1:6" ht="24" x14ac:dyDescent="0.2">
      <c r="A19" s="363">
        <f t="shared" si="0"/>
        <v>13</v>
      </c>
      <c r="B19" s="363">
        <f t="shared" si="1"/>
        <v>84</v>
      </c>
      <c r="C19" s="184">
        <v>17</v>
      </c>
      <c r="D19" s="185" t="s">
        <v>12</v>
      </c>
      <c r="E19" s="41" t="s">
        <v>11634</v>
      </c>
      <c r="F19" s="46"/>
    </row>
    <row r="20" spans="1:6" ht="24" x14ac:dyDescent="0.2">
      <c r="A20" s="363">
        <f t="shared" si="0"/>
        <v>14</v>
      </c>
      <c r="B20" s="363">
        <f t="shared" si="1"/>
        <v>101</v>
      </c>
      <c r="C20" s="184">
        <v>17</v>
      </c>
      <c r="D20" s="185" t="s">
        <v>12</v>
      </c>
      <c r="E20" s="41" t="s">
        <v>11635</v>
      </c>
      <c r="F20" s="46"/>
    </row>
    <row r="21" spans="1:6" ht="24" x14ac:dyDescent="0.2">
      <c r="A21" s="363">
        <f t="shared" si="0"/>
        <v>15</v>
      </c>
      <c r="B21" s="363">
        <f t="shared" ref="B21:B75" si="2">C20+B20</f>
        <v>118</v>
      </c>
      <c r="C21" s="184">
        <v>17</v>
      </c>
      <c r="D21" s="185" t="s">
        <v>12</v>
      </c>
      <c r="E21" s="41" t="s">
        <v>11636</v>
      </c>
      <c r="F21" s="46"/>
    </row>
    <row r="22" spans="1:6" ht="24" x14ac:dyDescent="0.2">
      <c r="A22" s="363">
        <f t="shared" si="0"/>
        <v>16</v>
      </c>
      <c r="B22" s="363">
        <f t="shared" si="2"/>
        <v>135</v>
      </c>
      <c r="C22" s="184">
        <v>17</v>
      </c>
      <c r="D22" s="185" t="s">
        <v>12</v>
      </c>
      <c r="E22" s="41" t="s">
        <v>11637</v>
      </c>
      <c r="F22" s="46"/>
    </row>
    <row r="23" spans="1:6" ht="24" x14ac:dyDescent="0.2">
      <c r="A23" s="363">
        <f t="shared" si="0"/>
        <v>17</v>
      </c>
      <c r="B23" s="363">
        <f t="shared" si="2"/>
        <v>152</v>
      </c>
      <c r="C23" s="184">
        <v>17</v>
      </c>
      <c r="D23" s="185" t="s">
        <v>12</v>
      </c>
      <c r="E23" s="41" t="s">
        <v>11638</v>
      </c>
      <c r="F23" s="46"/>
    </row>
    <row r="24" spans="1:6" ht="24" x14ac:dyDescent="0.2">
      <c r="A24" s="363">
        <f t="shared" si="0"/>
        <v>18</v>
      </c>
      <c r="B24" s="363">
        <f t="shared" si="2"/>
        <v>169</v>
      </c>
      <c r="C24" s="184">
        <v>17</v>
      </c>
      <c r="D24" s="185" t="s">
        <v>12</v>
      </c>
      <c r="E24" s="41" t="s">
        <v>11639</v>
      </c>
      <c r="F24" s="46"/>
    </row>
    <row r="25" spans="1:6" ht="24" x14ac:dyDescent="0.2">
      <c r="A25" s="363">
        <f t="shared" si="0"/>
        <v>19</v>
      </c>
      <c r="B25" s="363">
        <f t="shared" si="2"/>
        <v>186</v>
      </c>
      <c r="C25" s="184">
        <v>17</v>
      </c>
      <c r="D25" s="185" t="s">
        <v>12</v>
      </c>
      <c r="E25" s="41" t="s">
        <v>11640</v>
      </c>
      <c r="F25" s="46"/>
    </row>
    <row r="26" spans="1:6" ht="24" x14ac:dyDescent="0.2">
      <c r="A26" s="363">
        <f t="shared" si="0"/>
        <v>20</v>
      </c>
      <c r="B26" s="363">
        <f t="shared" si="2"/>
        <v>203</v>
      </c>
      <c r="C26" s="184">
        <v>17</v>
      </c>
      <c r="D26" s="185" t="s">
        <v>12</v>
      </c>
      <c r="E26" s="41" t="s">
        <v>11641</v>
      </c>
      <c r="F26" s="46"/>
    </row>
    <row r="27" spans="1:6" ht="24" x14ac:dyDescent="0.2">
      <c r="A27" s="363">
        <f t="shared" si="0"/>
        <v>21</v>
      </c>
      <c r="B27" s="363">
        <f t="shared" si="2"/>
        <v>220</v>
      </c>
      <c r="C27" s="184">
        <v>17</v>
      </c>
      <c r="D27" s="185" t="s">
        <v>12</v>
      </c>
      <c r="E27" s="41" t="s">
        <v>11642</v>
      </c>
      <c r="F27" s="46"/>
    </row>
    <row r="28" spans="1:6" ht="24" x14ac:dyDescent="0.2">
      <c r="A28" s="363">
        <f t="shared" si="0"/>
        <v>22</v>
      </c>
      <c r="B28" s="363">
        <f t="shared" si="2"/>
        <v>237</v>
      </c>
      <c r="C28" s="184">
        <v>17</v>
      </c>
      <c r="D28" s="185" t="s">
        <v>12</v>
      </c>
      <c r="E28" s="41" t="s">
        <v>11643</v>
      </c>
      <c r="F28" s="46"/>
    </row>
    <row r="29" spans="1:6" ht="24" x14ac:dyDescent="0.2">
      <c r="A29" s="363">
        <f t="shared" si="0"/>
        <v>23</v>
      </c>
      <c r="B29" s="363">
        <f t="shared" si="2"/>
        <v>254</v>
      </c>
      <c r="C29" s="184">
        <v>17</v>
      </c>
      <c r="D29" s="185" t="s">
        <v>12</v>
      </c>
      <c r="E29" s="41" t="s">
        <v>11644</v>
      </c>
      <c r="F29" s="46"/>
    </row>
    <row r="30" spans="1:6" ht="24" x14ac:dyDescent="0.2">
      <c r="A30" s="363">
        <f t="shared" si="0"/>
        <v>24</v>
      </c>
      <c r="B30" s="363">
        <f t="shared" si="2"/>
        <v>271</v>
      </c>
      <c r="C30" s="184">
        <v>17</v>
      </c>
      <c r="D30" s="185" t="s">
        <v>12</v>
      </c>
      <c r="E30" s="41" t="s">
        <v>11645</v>
      </c>
      <c r="F30" s="46"/>
    </row>
    <row r="31" spans="1:6" ht="24" x14ac:dyDescent="0.2">
      <c r="A31" s="363">
        <f t="shared" si="0"/>
        <v>25</v>
      </c>
      <c r="B31" s="363">
        <f t="shared" si="2"/>
        <v>288</v>
      </c>
      <c r="C31" s="184">
        <v>17</v>
      </c>
      <c r="D31" s="185" t="s">
        <v>12</v>
      </c>
      <c r="E31" s="41" t="s">
        <v>11646</v>
      </c>
      <c r="F31" s="46"/>
    </row>
    <row r="32" spans="1:6" ht="24" x14ac:dyDescent="0.2">
      <c r="A32" s="363">
        <f t="shared" si="0"/>
        <v>26</v>
      </c>
      <c r="B32" s="363">
        <f t="shared" si="2"/>
        <v>305</v>
      </c>
      <c r="C32" s="184">
        <v>17</v>
      </c>
      <c r="D32" s="185" t="s">
        <v>12</v>
      </c>
      <c r="E32" s="41" t="s">
        <v>11647</v>
      </c>
      <c r="F32" s="46"/>
    </row>
    <row r="33" spans="1:6" ht="24" x14ac:dyDescent="0.2">
      <c r="A33" s="363">
        <f t="shared" si="0"/>
        <v>27</v>
      </c>
      <c r="B33" s="363">
        <f t="shared" si="2"/>
        <v>322</v>
      </c>
      <c r="C33" s="184">
        <v>17</v>
      </c>
      <c r="D33" s="185" t="s">
        <v>12</v>
      </c>
      <c r="E33" s="41" t="s">
        <v>11648</v>
      </c>
      <c r="F33" s="46"/>
    </row>
    <row r="34" spans="1:6" ht="24" x14ac:dyDescent="0.2">
      <c r="A34" s="363">
        <f t="shared" si="0"/>
        <v>28</v>
      </c>
      <c r="B34" s="363">
        <f t="shared" si="2"/>
        <v>339</v>
      </c>
      <c r="C34" s="184">
        <v>17</v>
      </c>
      <c r="D34" s="185" t="s">
        <v>12</v>
      </c>
      <c r="E34" s="41" t="s">
        <v>11649</v>
      </c>
      <c r="F34" s="46"/>
    </row>
    <row r="35" spans="1:6" ht="24" x14ac:dyDescent="0.2">
      <c r="A35" s="363">
        <f t="shared" si="0"/>
        <v>29</v>
      </c>
      <c r="B35" s="363">
        <f t="shared" si="2"/>
        <v>356</v>
      </c>
      <c r="C35" s="184">
        <v>17</v>
      </c>
      <c r="D35" s="185" t="s">
        <v>12</v>
      </c>
      <c r="E35" s="41" t="s">
        <v>11650</v>
      </c>
      <c r="F35" s="46"/>
    </row>
    <row r="36" spans="1:6" ht="24" x14ac:dyDescent="0.2">
      <c r="A36" s="363">
        <f t="shared" si="0"/>
        <v>30</v>
      </c>
      <c r="B36" s="363">
        <f t="shared" si="2"/>
        <v>373</v>
      </c>
      <c r="C36" s="184">
        <v>17</v>
      </c>
      <c r="D36" s="185" t="s">
        <v>12</v>
      </c>
      <c r="E36" s="41" t="s">
        <v>11651</v>
      </c>
      <c r="F36" s="46"/>
    </row>
    <row r="37" spans="1:6" ht="24" x14ac:dyDescent="0.2">
      <c r="A37" s="363">
        <f t="shared" si="0"/>
        <v>31</v>
      </c>
      <c r="B37" s="363">
        <f t="shared" si="2"/>
        <v>390</v>
      </c>
      <c r="C37" s="184">
        <v>17</v>
      </c>
      <c r="D37" s="185" t="s">
        <v>12</v>
      </c>
      <c r="E37" s="41" t="s">
        <v>11652</v>
      </c>
      <c r="F37" s="46"/>
    </row>
    <row r="38" spans="1:6" ht="24" x14ac:dyDescent="0.2">
      <c r="A38" s="363">
        <f t="shared" si="0"/>
        <v>32</v>
      </c>
      <c r="B38" s="363">
        <f t="shared" si="2"/>
        <v>407</v>
      </c>
      <c r="C38" s="184">
        <v>17</v>
      </c>
      <c r="D38" s="185" t="s">
        <v>12</v>
      </c>
      <c r="E38" s="41" t="s">
        <v>11653</v>
      </c>
      <c r="F38" s="46"/>
    </row>
    <row r="39" spans="1:6" ht="24" x14ac:dyDescent="0.2">
      <c r="A39" s="363">
        <f t="shared" si="0"/>
        <v>33</v>
      </c>
      <c r="B39" s="363">
        <f t="shared" si="2"/>
        <v>424</v>
      </c>
      <c r="C39" s="184">
        <v>17</v>
      </c>
      <c r="D39" s="185" t="s">
        <v>12</v>
      </c>
      <c r="E39" s="41" t="s">
        <v>11654</v>
      </c>
      <c r="F39" s="46"/>
    </row>
    <row r="40" spans="1:6" ht="24" x14ac:dyDescent="0.2">
      <c r="A40" s="363">
        <f t="shared" si="0"/>
        <v>34</v>
      </c>
      <c r="B40" s="363">
        <f t="shared" si="2"/>
        <v>441</v>
      </c>
      <c r="C40" s="184">
        <v>17</v>
      </c>
      <c r="D40" s="185" t="s">
        <v>12</v>
      </c>
      <c r="E40" s="41" t="s">
        <v>11655</v>
      </c>
      <c r="F40" s="46"/>
    </row>
    <row r="41" spans="1:6" ht="24" x14ac:dyDescent="0.2">
      <c r="A41" s="363">
        <f t="shared" si="0"/>
        <v>35</v>
      </c>
      <c r="B41" s="363">
        <f t="shared" si="2"/>
        <v>458</v>
      </c>
      <c r="C41" s="184">
        <v>17</v>
      </c>
      <c r="D41" s="185" t="s">
        <v>12</v>
      </c>
      <c r="E41" s="41" t="s">
        <v>11656</v>
      </c>
      <c r="F41" s="46"/>
    </row>
    <row r="42" spans="1:6" ht="24" x14ac:dyDescent="0.2">
      <c r="A42" s="363">
        <f t="shared" si="0"/>
        <v>36</v>
      </c>
      <c r="B42" s="363">
        <f t="shared" si="2"/>
        <v>475</v>
      </c>
      <c r="C42" s="37">
        <v>17</v>
      </c>
      <c r="D42" s="45" t="s">
        <v>12</v>
      </c>
      <c r="E42" s="41" t="s">
        <v>11657</v>
      </c>
      <c r="F42" s="47"/>
    </row>
    <row r="43" spans="1:6" ht="24" x14ac:dyDescent="0.2">
      <c r="A43" s="363">
        <f t="shared" si="0"/>
        <v>37</v>
      </c>
      <c r="B43" s="363">
        <f t="shared" si="2"/>
        <v>492</v>
      </c>
      <c r="C43" s="184">
        <v>17</v>
      </c>
      <c r="D43" s="185" t="s">
        <v>12</v>
      </c>
      <c r="E43" s="41" t="s">
        <v>11658</v>
      </c>
      <c r="F43" s="46"/>
    </row>
    <row r="44" spans="1:6" ht="24" x14ac:dyDescent="0.2">
      <c r="A44" s="363">
        <f t="shared" si="0"/>
        <v>38</v>
      </c>
      <c r="B44" s="363">
        <f t="shared" si="2"/>
        <v>509</v>
      </c>
      <c r="C44" s="184">
        <v>17</v>
      </c>
      <c r="D44" s="185" t="s">
        <v>12</v>
      </c>
      <c r="E44" s="41" t="s">
        <v>11659</v>
      </c>
      <c r="F44" s="46"/>
    </row>
    <row r="45" spans="1:6" ht="24" x14ac:dyDescent="0.2">
      <c r="A45" s="363">
        <f t="shared" si="0"/>
        <v>39</v>
      </c>
      <c r="B45" s="363">
        <f t="shared" si="2"/>
        <v>526</v>
      </c>
      <c r="C45" s="184">
        <v>17</v>
      </c>
      <c r="D45" s="185" t="s">
        <v>12</v>
      </c>
      <c r="E45" s="41" t="s">
        <v>11660</v>
      </c>
      <c r="F45" s="46"/>
    </row>
    <row r="46" spans="1:6" ht="24" x14ac:dyDescent="0.2">
      <c r="A46" s="363">
        <f t="shared" si="0"/>
        <v>40</v>
      </c>
      <c r="B46" s="363">
        <f t="shared" si="2"/>
        <v>543</v>
      </c>
      <c r="C46" s="184">
        <v>17</v>
      </c>
      <c r="D46" s="185" t="s">
        <v>12</v>
      </c>
      <c r="E46" s="41" t="s">
        <v>11661</v>
      </c>
      <c r="F46" s="46"/>
    </row>
    <row r="47" spans="1:6" ht="24" x14ac:dyDescent="0.2">
      <c r="A47" s="363">
        <f t="shared" si="0"/>
        <v>41</v>
      </c>
      <c r="B47" s="363">
        <f t="shared" si="2"/>
        <v>560</v>
      </c>
      <c r="C47" s="184">
        <v>17</v>
      </c>
      <c r="D47" s="185" t="s">
        <v>12</v>
      </c>
      <c r="E47" s="41" t="s">
        <v>11662</v>
      </c>
      <c r="F47" s="46"/>
    </row>
    <row r="48" spans="1:6" ht="24" x14ac:dyDescent="0.2">
      <c r="A48" s="363">
        <f t="shared" si="0"/>
        <v>42</v>
      </c>
      <c r="B48" s="363">
        <f t="shared" si="2"/>
        <v>577</v>
      </c>
      <c r="C48" s="184">
        <v>17</v>
      </c>
      <c r="D48" s="185" t="s">
        <v>12</v>
      </c>
      <c r="E48" s="41" t="s">
        <v>11663</v>
      </c>
      <c r="F48" s="46"/>
    </row>
    <row r="49" spans="1:6" ht="24" x14ac:dyDescent="0.2">
      <c r="A49" s="363">
        <f t="shared" si="0"/>
        <v>43</v>
      </c>
      <c r="B49" s="363">
        <f t="shared" si="2"/>
        <v>594</v>
      </c>
      <c r="C49" s="184">
        <v>17</v>
      </c>
      <c r="D49" s="185" t="s">
        <v>12</v>
      </c>
      <c r="E49" s="41" t="s">
        <v>11664</v>
      </c>
      <c r="F49" s="46"/>
    </row>
    <row r="50" spans="1:6" ht="24" x14ac:dyDescent="0.2">
      <c r="A50" s="363">
        <f t="shared" si="0"/>
        <v>44</v>
      </c>
      <c r="B50" s="363">
        <f t="shared" si="2"/>
        <v>611</v>
      </c>
      <c r="C50" s="184">
        <v>17</v>
      </c>
      <c r="D50" s="185" t="s">
        <v>12</v>
      </c>
      <c r="E50" s="41" t="s">
        <v>11665</v>
      </c>
      <c r="F50" s="46"/>
    </row>
    <row r="51" spans="1:6" ht="24" x14ac:dyDescent="0.2">
      <c r="A51" s="363">
        <f t="shared" si="0"/>
        <v>45</v>
      </c>
      <c r="B51" s="363">
        <f t="shared" si="2"/>
        <v>628</v>
      </c>
      <c r="C51" s="184">
        <v>17</v>
      </c>
      <c r="D51" s="185" t="s">
        <v>12</v>
      </c>
      <c r="E51" s="41" t="s">
        <v>11666</v>
      </c>
      <c r="F51" s="46"/>
    </row>
    <row r="52" spans="1:6" ht="24" x14ac:dyDescent="0.2">
      <c r="A52" s="363">
        <f t="shared" si="0"/>
        <v>46</v>
      </c>
      <c r="B52" s="363">
        <f t="shared" si="2"/>
        <v>645</v>
      </c>
      <c r="C52" s="184">
        <v>17</v>
      </c>
      <c r="D52" s="185" t="s">
        <v>12</v>
      </c>
      <c r="E52" s="41" t="s">
        <v>11667</v>
      </c>
      <c r="F52" s="46"/>
    </row>
    <row r="53" spans="1:6" ht="24" x14ac:dyDescent="0.2">
      <c r="A53" s="363">
        <f t="shared" si="0"/>
        <v>47</v>
      </c>
      <c r="B53" s="363">
        <f t="shared" si="2"/>
        <v>662</v>
      </c>
      <c r="C53" s="184">
        <v>17</v>
      </c>
      <c r="D53" s="185" t="s">
        <v>12</v>
      </c>
      <c r="E53" s="41" t="s">
        <v>11668</v>
      </c>
      <c r="F53" s="46"/>
    </row>
    <row r="54" spans="1:6" ht="24" x14ac:dyDescent="0.2">
      <c r="A54" s="363">
        <f t="shared" si="0"/>
        <v>48</v>
      </c>
      <c r="B54" s="363">
        <f t="shared" si="2"/>
        <v>679</v>
      </c>
      <c r="C54" s="184">
        <v>17</v>
      </c>
      <c r="D54" s="185" t="s">
        <v>12</v>
      </c>
      <c r="E54" s="41" t="s">
        <v>11669</v>
      </c>
      <c r="F54" s="46"/>
    </row>
    <row r="55" spans="1:6" ht="24" x14ac:dyDescent="0.2">
      <c r="A55" s="363">
        <f t="shared" si="0"/>
        <v>49</v>
      </c>
      <c r="B55" s="363">
        <f t="shared" si="2"/>
        <v>696</v>
      </c>
      <c r="C55" s="184">
        <v>17</v>
      </c>
      <c r="D55" s="185" t="s">
        <v>12</v>
      </c>
      <c r="E55" s="41" t="s">
        <v>11670</v>
      </c>
      <c r="F55" s="46"/>
    </row>
    <row r="56" spans="1:6" ht="24" x14ac:dyDescent="0.2">
      <c r="A56" s="363">
        <f t="shared" si="0"/>
        <v>50</v>
      </c>
      <c r="B56" s="363">
        <f t="shared" si="2"/>
        <v>713</v>
      </c>
      <c r="C56" s="184">
        <v>17</v>
      </c>
      <c r="D56" s="185" t="s">
        <v>12</v>
      </c>
      <c r="E56" s="41" t="s">
        <v>11671</v>
      </c>
      <c r="F56" s="46"/>
    </row>
    <row r="57" spans="1:6" ht="24" x14ac:dyDescent="0.2">
      <c r="A57" s="363">
        <f t="shared" si="0"/>
        <v>51</v>
      </c>
      <c r="B57" s="363">
        <f t="shared" si="2"/>
        <v>730</v>
      </c>
      <c r="C57" s="184">
        <v>17</v>
      </c>
      <c r="D57" s="185" t="s">
        <v>12</v>
      </c>
      <c r="E57" s="41" t="s">
        <v>11672</v>
      </c>
      <c r="F57" s="46"/>
    </row>
    <row r="58" spans="1:6" ht="24" x14ac:dyDescent="0.2">
      <c r="A58" s="363">
        <f t="shared" si="0"/>
        <v>52</v>
      </c>
      <c r="B58" s="363">
        <f t="shared" si="2"/>
        <v>747</v>
      </c>
      <c r="C58" s="184">
        <v>17</v>
      </c>
      <c r="D58" s="185" t="s">
        <v>12</v>
      </c>
      <c r="E58" s="41" t="s">
        <v>11673</v>
      </c>
      <c r="F58" s="46"/>
    </row>
    <row r="59" spans="1:6" ht="24" x14ac:dyDescent="0.2">
      <c r="A59" s="363">
        <f t="shared" si="0"/>
        <v>53</v>
      </c>
      <c r="B59" s="363">
        <f t="shared" si="2"/>
        <v>764</v>
      </c>
      <c r="C59" s="184">
        <v>17</v>
      </c>
      <c r="D59" s="185" t="s">
        <v>12</v>
      </c>
      <c r="E59" s="41" t="s">
        <v>11674</v>
      </c>
      <c r="F59" s="46"/>
    </row>
    <row r="60" spans="1:6" ht="24" x14ac:dyDescent="0.2">
      <c r="A60" s="363">
        <f t="shared" si="0"/>
        <v>54</v>
      </c>
      <c r="B60" s="363">
        <f t="shared" si="2"/>
        <v>781</v>
      </c>
      <c r="C60" s="184">
        <v>17</v>
      </c>
      <c r="D60" s="185" t="s">
        <v>12</v>
      </c>
      <c r="E60" s="41" t="s">
        <v>11675</v>
      </c>
      <c r="F60" s="46"/>
    </row>
    <row r="61" spans="1:6" ht="24" x14ac:dyDescent="0.2">
      <c r="A61" s="363">
        <f t="shared" si="0"/>
        <v>55</v>
      </c>
      <c r="B61" s="363">
        <f t="shared" si="2"/>
        <v>798</v>
      </c>
      <c r="C61" s="184">
        <v>17</v>
      </c>
      <c r="D61" s="185" t="s">
        <v>12</v>
      </c>
      <c r="E61" s="41" t="s">
        <v>11676</v>
      </c>
      <c r="F61" s="46"/>
    </row>
    <row r="62" spans="1:6" ht="24" x14ac:dyDescent="0.2">
      <c r="A62" s="363">
        <f t="shared" si="0"/>
        <v>56</v>
      </c>
      <c r="B62" s="363">
        <f t="shared" si="2"/>
        <v>815</v>
      </c>
      <c r="C62" s="184">
        <v>17</v>
      </c>
      <c r="D62" s="185" t="s">
        <v>12</v>
      </c>
      <c r="E62" s="41" t="s">
        <v>11677</v>
      </c>
      <c r="F62" s="46"/>
    </row>
    <row r="63" spans="1:6" ht="24" x14ac:dyDescent="0.2">
      <c r="A63" s="363">
        <f t="shared" si="0"/>
        <v>57</v>
      </c>
      <c r="B63" s="363">
        <f t="shared" si="2"/>
        <v>832</v>
      </c>
      <c r="C63" s="184">
        <v>17</v>
      </c>
      <c r="D63" s="185" t="s">
        <v>12</v>
      </c>
      <c r="E63" s="41" t="s">
        <v>11678</v>
      </c>
      <c r="F63" s="46"/>
    </row>
    <row r="64" spans="1:6" ht="24" x14ac:dyDescent="0.2">
      <c r="A64" s="363">
        <f t="shared" si="0"/>
        <v>58</v>
      </c>
      <c r="B64" s="363">
        <f t="shared" si="2"/>
        <v>849</v>
      </c>
      <c r="C64" s="184">
        <v>17</v>
      </c>
      <c r="D64" s="185" t="s">
        <v>12</v>
      </c>
      <c r="E64" s="41" t="s">
        <v>11679</v>
      </c>
      <c r="F64" s="46"/>
    </row>
    <row r="65" spans="1:6" ht="24" x14ac:dyDescent="0.2">
      <c r="A65" s="363">
        <f t="shared" si="0"/>
        <v>59</v>
      </c>
      <c r="B65" s="363">
        <f t="shared" si="2"/>
        <v>866</v>
      </c>
      <c r="C65" s="184">
        <v>17</v>
      </c>
      <c r="D65" s="185" t="s">
        <v>12</v>
      </c>
      <c r="E65" s="41" t="s">
        <v>11680</v>
      </c>
      <c r="F65" s="46"/>
    </row>
    <row r="66" spans="1:6" ht="24" x14ac:dyDescent="0.2">
      <c r="A66" s="363">
        <f t="shared" si="0"/>
        <v>60</v>
      </c>
      <c r="B66" s="363">
        <f t="shared" si="2"/>
        <v>883</v>
      </c>
      <c r="C66" s="184">
        <v>17</v>
      </c>
      <c r="D66" s="185" t="s">
        <v>12</v>
      </c>
      <c r="E66" s="41" t="s">
        <v>11681</v>
      </c>
      <c r="F66" s="46"/>
    </row>
    <row r="67" spans="1:6" ht="24" x14ac:dyDescent="0.2">
      <c r="A67" s="363">
        <f t="shared" si="0"/>
        <v>61</v>
      </c>
      <c r="B67" s="363">
        <f t="shared" si="2"/>
        <v>900</v>
      </c>
      <c r="C67" s="181">
        <v>17</v>
      </c>
      <c r="D67" s="182" t="s">
        <v>12</v>
      </c>
      <c r="E67" s="386" t="s">
        <v>12670</v>
      </c>
      <c r="F67" s="355"/>
    </row>
    <row r="68" spans="1:6" ht="24" x14ac:dyDescent="0.2">
      <c r="A68" s="363">
        <f t="shared" ref="A68:A89" si="3">+A67+1</f>
        <v>62</v>
      </c>
      <c r="B68" s="363">
        <f t="shared" si="2"/>
        <v>917</v>
      </c>
      <c r="C68" s="181">
        <v>17</v>
      </c>
      <c r="D68" s="182" t="s">
        <v>12</v>
      </c>
      <c r="E68" s="386" t="s">
        <v>12671</v>
      </c>
      <c r="F68" s="355"/>
    </row>
    <row r="69" spans="1:6" ht="24" x14ac:dyDescent="0.2">
      <c r="A69" s="363">
        <f t="shared" si="3"/>
        <v>63</v>
      </c>
      <c r="B69" s="363">
        <f t="shared" si="2"/>
        <v>934</v>
      </c>
      <c r="C69" s="181">
        <v>17</v>
      </c>
      <c r="D69" s="182" t="s">
        <v>12</v>
      </c>
      <c r="E69" s="386" t="s">
        <v>12672</v>
      </c>
      <c r="F69" s="355"/>
    </row>
    <row r="70" spans="1:6" ht="24" x14ac:dyDescent="0.2">
      <c r="A70" s="363">
        <f t="shared" si="3"/>
        <v>64</v>
      </c>
      <c r="B70" s="363">
        <f t="shared" si="2"/>
        <v>951</v>
      </c>
      <c r="C70" s="181">
        <v>17</v>
      </c>
      <c r="D70" s="182" t="s">
        <v>12</v>
      </c>
      <c r="E70" s="386" t="s">
        <v>12673</v>
      </c>
      <c r="F70" s="355"/>
    </row>
    <row r="71" spans="1:6" ht="24" x14ac:dyDescent="0.2">
      <c r="A71" s="363">
        <f t="shared" si="3"/>
        <v>65</v>
      </c>
      <c r="B71" s="363">
        <f t="shared" si="2"/>
        <v>968</v>
      </c>
      <c r="C71" s="181">
        <v>17</v>
      </c>
      <c r="D71" s="182" t="s">
        <v>12</v>
      </c>
      <c r="E71" s="386" t="s">
        <v>12674</v>
      </c>
      <c r="F71" s="355"/>
    </row>
    <row r="72" spans="1:6" ht="24" x14ac:dyDescent="0.2">
      <c r="A72" s="363">
        <f t="shared" si="3"/>
        <v>66</v>
      </c>
      <c r="B72" s="363">
        <f t="shared" si="2"/>
        <v>985</v>
      </c>
      <c r="C72" s="181">
        <v>17</v>
      </c>
      <c r="D72" s="182" t="s">
        <v>12</v>
      </c>
      <c r="E72" s="386" t="s">
        <v>12675</v>
      </c>
      <c r="F72" s="355"/>
    </row>
    <row r="73" spans="1:6" ht="24" x14ac:dyDescent="0.2">
      <c r="A73" s="363">
        <f t="shared" si="3"/>
        <v>67</v>
      </c>
      <c r="B73" s="363">
        <f t="shared" si="2"/>
        <v>1002</v>
      </c>
      <c r="C73" s="390">
        <v>17</v>
      </c>
      <c r="D73" s="391" t="s">
        <v>12</v>
      </c>
      <c r="E73" s="388" t="s">
        <v>12676</v>
      </c>
      <c r="F73" s="389"/>
    </row>
    <row r="74" spans="1:6" ht="24" x14ac:dyDescent="0.2">
      <c r="A74" s="363">
        <f t="shared" si="3"/>
        <v>68</v>
      </c>
      <c r="B74" s="363">
        <f t="shared" si="2"/>
        <v>1019</v>
      </c>
      <c r="C74" s="390">
        <v>17</v>
      </c>
      <c r="D74" s="391" t="s">
        <v>12</v>
      </c>
      <c r="E74" s="388" t="s">
        <v>12677</v>
      </c>
      <c r="F74" s="389"/>
    </row>
    <row r="75" spans="1:6" ht="24" x14ac:dyDescent="0.2">
      <c r="A75" s="363">
        <f t="shared" si="3"/>
        <v>69</v>
      </c>
      <c r="B75" s="363">
        <f t="shared" si="2"/>
        <v>1036</v>
      </c>
      <c r="C75" s="390">
        <v>17</v>
      </c>
      <c r="D75" s="391" t="s">
        <v>12</v>
      </c>
      <c r="E75" s="388" t="s">
        <v>12678</v>
      </c>
      <c r="F75" s="389"/>
    </row>
    <row r="76" spans="1:6" ht="24" x14ac:dyDescent="0.2">
      <c r="A76" s="363">
        <f t="shared" si="3"/>
        <v>70</v>
      </c>
      <c r="B76" s="363">
        <f t="shared" ref="B76:B80" si="4">C75+B75</f>
        <v>1053</v>
      </c>
      <c r="C76" s="390">
        <v>17</v>
      </c>
      <c r="D76" s="391" t="s">
        <v>12</v>
      </c>
      <c r="E76" s="388" t="s">
        <v>12679</v>
      </c>
      <c r="F76" s="389"/>
    </row>
    <row r="77" spans="1:6" ht="24" x14ac:dyDescent="0.2">
      <c r="A77" s="363">
        <f t="shared" si="3"/>
        <v>71</v>
      </c>
      <c r="B77" s="363">
        <f t="shared" si="4"/>
        <v>1070</v>
      </c>
      <c r="C77" s="390">
        <v>17</v>
      </c>
      <c r="D77" s="391" t="s">
        <v>12</v>
      </c>
      <c r="E77" s="388" t="s">
        <v>12680</v>
      </c>
      <c r="F77" s="389"/>
    </row>
    <row r="78" spans="1:6" ht="24" x14ac:dyDescent="0.2">
      <c r="A78" s="363">
        <f t="shared" si="3"/>
        <v>72</v>
      </c>
      <c r="B78" s="363">
        <f t="shared" si="4"/>
        <v>1087</v>
      </c>
      <c r="C78" s="390">
        <v>17</v>
      </c>
      <c r="D78" s="391" t="s">
        <v>12</v>
      </c>
      <c r="E78" s="388" t="s">
        <v>12681</v>
      </c>
      <c r="F78" s="389"/>
    </row>
    <row r="79" spans="1:6" ht="24" x14ac:dyDescent="0.2">
      <c r="A79" s="363">
        <f t="shared" si="3"/>
        <v>73</v>
      </c>
      <c r="B79" s="363">
        <f t="shared" si="4"/>
        <v>1104</v>
      </c>
      <c r="C79" s="184">
        <v>17</v>
      </c>
      <c r="D79" s="185" t="s">
        <v>12</v>
      </c>
      <c r="E79" s="386" t="s">
        <v>12700</v>
      </c>
      <c r="F79" s="168"/>
    </row>
    <row r="80" spans="1:6" ht="24" x14ac:dyDescent="0.2">
      <c r="A80" s="363">
        <f t="shared" si="3"/>
        <v>74</v>
      </c>
      <c r="B80" s="363">
        <f t="shared" si="4"/>
        <v>1121</v>
      </c>
      <c r="C80" s="184">
        <v>17</v>
      </c>
      <c r="D80" s="185" t="s">
        <v>12</v>
      </c>
      <c r="E80" s="386" t="s">
        <v>12701</v>
      </c>
      <c r="F80" s="168"/>
    </row>
    <row r="81" spans="1:6" ht="36" x14ac:dyDescent="0.2">
      <c r="A81" s="363">
        <f t="shared" si="3"/>
        <v>75</v>
      </c>
      <c r="B81" s="363">
        <f t="shared" ref="B81:B89" si="5">C80+B80</f>
        <v>1138</v>
      </c>
      <c r="C81" s="184">
        <v>17</v>
      </c>
      <c r="D81" s="185" t="s">
        <v>12</v>
      </c>
      <c r="E81" s="386" t="s">
        <v>12702</v>
      </c>
      <c r="F81" s="168"/>
    </row>
    <row r="82" spans="1:6" ht="24" x14ac:dyDescent="0.2">
      <c r="A82" s="363">
        <f t="shared" si="3"/>
        <v>76</v>
      </c>
      <c r="B82" s="363">
        <f t="shared" si="5"/>
        <v>1155</v>
      </c>
      <c r="C82" s="184">
        <v>17</v>
      </c>
      <c r="D82" s="185" t="s">
        <v>12</v>
      </c>
      <c r="E82" s="386" t="s">
        <v>12703</v>
      </c>
      <c r="F82" s="168"/>
    </row>
    <row r="83" spans="1:6" ht="24" x14ac:dyDescent="0.2">
      <c r="A83" s="363">
        <f t="shared" si="3"/>
        <v>77</v>
      </c>
      <c r="B83" s="363">
        <f t="shared" si="5"/>
        <v>1172</v>
      </c>
      <c r="C83" s="184">
        <v>17</v>
      </c>
      <c r="D83" s="185" t="s">
        <v>12</v>
      </c>
      <c r="E83" s="386" t="s">
        <v>12704</v>
      </c>
      <c r="F83" s="168"/>
    </row>
    <row r="84" spans="1:6" ht="36" x14ac:dyDescent="0.2">
      <c r="A84" s="363">
        <f t="shared" si="3"/>
        <v>78</v>
      </c>
      <c r="B84" s="363">
        <f t="shared" si="5"/>
        <v>1189</v>
      </c>
      <c r="C84" s="184">
        <v>17</v>
      </c>
      <c r="D84" s="185" t="s">
        <v>12</v>
      </c>
      <c r="E84" s="386" t="s">
        <v>12705</v>
      </c>
      <c r="F84" s="168"/>
    </row>
    <row r="85" spans="1:6" ht="24" x14ac:dyDescent="0.2">
      <c r="A85" s="363">
        <f t="shared" si="3"/>
        <v>79</v>
      </c>
      <c r="B85" s="363">
        <f t="shared" si="5"/>
        <v>1206</v>
      </c>
      <c r="C85" s="184">
        <v>17</v>
      </c>
      <c r="D85" s="185" t="s">
        <v>12</v>
      </c>
      <c r="E85" s="29" t="s">
        <v>9028</v>
      </c>
      <c r="F85" s="168"/>
    </row>
    <row r="86" spans="1:6" ht="24" x14ac:dyDescent="0.2">
      <c r="A86" s="363">
        <f t="shared" si="3"/>
        <v>80</v>
      </c>
      <c r="B86" s="363">
        <f t="shared" si="5"/>
        <v>1223</v>
      </c>
      <c r="C86" s="184">
        <v>17</v>
      </c>
      <c r="D86" s="185" t="s">
        <v>12</v>
      </c>
      <c r="E86" s="29" t="s">
        <v>9029</v>
      </c>
      <c r="F86" s="168"/>
    </row>
    <row r="87" spans="1:6" ht="24" x14ac:dyDescent="0.2">
      <c r="A87" s="363">
        <f t="shared" si="3"/>
        <v>81</v>
      </c>
      <c r="B87" s="363">
        <f t="shared" si="5"/>
        <v>1240</v>
      </c>
      <c r="C87" s="184">
        <v>17</v>
      </c>
      <c r="D87" s="185" t="s">
        <v>12</v>
      </c>
      <c r="E87" s="29" t="s">
        <v>9030</v>
      </c>
      <c r="F87" s="168"/>
    </row>
    <row r="88" spans="1:6" x14ac:dyDescent="0.2">
      <c r="A88" s="363">
        <f t="shared" si="3"/>
        <v>82</v>
      </c>
      <c r="B88" s="363">
        <f t="shared" si="5"/>
        <v>1257</v>
      </c>
      <c r="C88" s="130">
        <v>150</v>
      </c>
      <c r="D88" s="131" t="s">
        <v>9</v>
      </c>
      <c r="E88" s="29" t="s">
        <v>50</v>
      </c>
      <c r="F88" s="47" t="s">
        <v>25</v>
      </c>
    </row>
    <row r="89" spans="1:6" ht="12.75" thickBot="1" x14ac:dyDescent="0.25">
      <c r="A89" s="368">
        <f t="shared" si="3"/>
        <v>83</v>
      </c>
      <c r="B89" s="368">
        <f t="shared" si="5"/>
        <v>1407</v>
      </c>
      <c r="C89" s="125">
        <v>12</v>
      </c>
      <c r="D89" s="126" t="s">
        <v>9</v>
      </c>
      <c r="E89" s="271" t="s">
        <v>323</v>
      </c>
      <c r="F89" s="128" t="s">
        <v>9037</v>
      </c>
    </row>
    <row r="90" spans="1:6" ht="12.75" thickTop="1" x14ac:dyDescent="0.2">
      <c r="A90" s="98" t="s">
        <v>54</v>
      </c>
      <c r="B90" s="69"/>
      <c r="C90" s="370">
        <f>C89+B89 - 1</f>
        <v>1418</v>
      </c>
      <c r="D90" s="69"/>
      <c r="E90" s="69"/>
      <c r="F90" s="64"/>
    </row>
    <row r="91" spans="1:6" x14ac:dyDescent="0.2">
      <c r="A91" s="69"/>
      <c r="B91" s="69"/>
      <c r="C91" s="69"/>
      <c r="D91" s="69"/>
      <c r="E91" s="69"/>
      <c r="F91" s="64"/>
    </row>
    <row r="92" spans="1:6" x14ac:dyDescent="0.2">
      <c r="A92" s="69"/>
      <c r="B92" s="69"/>
      <c r="C92" s="69"/>
      <c r="D92" s="69"/>
      <c r="E92" s="69"/>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row>
    <row r="152" spans="1:6" x14ac:dyDescent="0.2">
      <c r="A152" s="64"/>
      <c r="B152" s="64"/>
      <c r="C152" s="64"/>
      <c r="D152" s="64"/>
      <c r="E152" s="64"/>
    </row>
    <row r="153" spans="1:6" x14ac:dyDescent="0.2">
      <c r="A153" s="64"/>
      <c r="B153" s="64"/>
      <c r="C153" s="64"/>
      <c r="D153" s="64"/>
      <c r="E153" s="64"/>
    </row>
    <row r="154" spans="1:6" x14ac:dyDescent="0.2">
      <c r="A154" s="64"/>
      <c r="B154" s="64"/>
      <c r="C154" s="64"/>
      <c r="D154" s="64"/>
      <c r="E154" s="64"/>
    </row>
    <row r="155" spans="1:6" x14ac:dyDescent="0.2">
      <c r="A155" s="64"/>
      <c r="B155" s="64"/>
      <c r="C155" s="64"/>
      <c r="D155" s="64"/>
      <c r="E155" s="64"/>
    </row>
    <row r="156" spans="1:6" x14ac:dyDescent="0.2">
      <c r="A156" s="64"/>
      <c r="B156" s="64"/>
      <c r="C156" s="64"/>
      <c r="D156" s="64"/>
      <c r="E156" s="64"/>
    </row>
    <row r="157" spans="1:6" x14ac:dyDescent="0.2">
      <c r="A157" s="64"/>
      <c r="B157" s="64"/>
      <c r="C157" s="64"/>
      <c r="D157" s="64"/>
      <c r="E157" s="64"/>
    </row>
    <row r="158" spans="1:6" x14ac:dyDescent="0.2">
      <c r="A158" s="64"/>
      <c r="B158" s="64"/>
      <c r="C158" s="64"/>
      <c r="D158" s="64"/>
      <c r="E158" s="64"/>
    </row>
    <row r="159" spans="1:6" x14ac:dyDescent="0.2">
      <c r="A159" s="64"/>
      <c r="B159" s="64"/>
      <c r="C159" s="64"/>
      <c r="D159" s="64"/>
      <c r="E159" s="64"/>
    </row>
    <row r="160" spans="1:6" x14ac:dyDescent="0.2">
      <c r="A160" s="64"/>
      <c r="B160" s="64"/>
      <c r="C160" s="64"/>
      <c r="D160" s="64"/>
      <c r="E160" s="64"/>
    </row>
    <row r="161" spans="1:5" x14ac:dyDescent="0.2">
      <c r="A161" s="64"/>
      <c r="B161" s="64"/>
      <c r="C161" s="64"/>
      <c r="D161" s="64"/>
      <c r="E161" s="64"/>
    </row>
    <row r="162" spans="1:5" x14ac:dyDescent="0.2">
      <c r="A162" s="64"/>
      <c r="B162" s="64"/>
      <c r="C162" s="64"/>
      <c r="D162" s="64"/>
      <c r="E162" s="64"/>
    </row>
  </sheetData>
  <mergeCells count="4">
    <mergeCell ref="A3:B3"/>
    <mergeCell ref="C3:F3"/>
    <mergeCell ref="A4:B4"/>
    <mergeCell ref="C4:F5"/>
  </mergeCells>
  <conditionalFormatting sqref="C3:F3">
    <cfRule type="containsText" dxfId="40" priority="2" operator="containsText" text="Diseño de registro. 2024">
      <formula>NOT(ISERROR(SEARCH("Diseño de registro. 2024",C3)))</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D0746BD-0A49-44E9-8345-35AE4613691F}">
            <xm:f>NOT(ISERROR(SEARCH($C$3,C3)))</xm:f>
            <xm:f>$C$3</xm:f>
            <x14:dxf>
              <font>
                <color rgb="FFFFFF00"/>
              </font>
            </x14:dxf>
          </x14:cfRule>
          <xm:sqref>C3:F3</xm:sqref>
        </x14:conditionalFormatting>
      </x14:conditionalFormatting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F93"/>
  <sheetViews>
    <sheetView topLeftCell="A72" zoomScaleNormal="100" workbookViewId="0">
      <selection activeCell="E91" sqref="E91"/>
    </sheetView>
  </sheetViews>
  <sheetFormatPr baseColWidth="10" defaultRowHeight="12" x14ac:dyDescent="0.2"/>
  <cols>
    <col min="1" max="1" width="9" customWidth="1"/>
    <col min="5" max="5" width="87" customWidth="1"/>
    <col min="6" max="6" width="12.85546875" customWidth="1"/>
  </cols>
  <sheetData>
    <row r="1" spans="1:6" ht="21" x14ac:dyDescent="0.35">
      <c r="B1" s="1" t="s">
        <v>0</v>
      </c>
    </row>
    <row r="3" spans="1:6" ht="12.75" x14ac:dyDescent="0.2">
      <c r="A3" s="806" t="s">
        <v>1</v>
      </c>
      <c r="B3" s="806"/>
      <c r="C3" s="806" t="str">
        <f>+T22001000!C3</f>
        <v>Diseño de registro. 2025</v>
      </c>
      <c r="D3" s="806"/>
      <c r="E3" s="806"/>
      <c r="F3" s="806"/>
    </row>
    <row r="4" spans="1:6" ht="13.35" customHeight="1" x14ac:dyDescent="0.2">
      <c r="A4" s="790" t="str">
        <f>+T22001000!A4</f>
        <v>Versión 0.2</v>
      </c>
      <c r="B4" s="790"/>
      <c r="C4" s="794" t="s">
        <v>8976</v>
      </c>
      <c r="D4" s="794"/>
      <c r="E4" s="794"/>
      <c r="F4" s="794"/>
    </row>
    <row r="5" spans="1:6" ht="13.5" thickBot="1" x14ac:dyDescent="0.25">
      <c r="A5" s="335"/>
      <c r="B5" s="335"/>
      <c r="C5" s="794"/>
      <c r="D5" s="794"/>
      <c r="E5" s="794"/>
      <c r="F5" s="794"/>
    </row>
    <row r="6" spans="1:6" ht="12.75" x14ac:dyDescent="0.2">
      <c r="A6" s="3" t="s">
        <v>3</v>
      </c>
      <c r="B6" s="3" t="s">
        <v>4</v>
      </c>
      <c r="C6" s="3" t="s">
        <v>5</v>
      </c>
      <c r="D6" s="4" t="s">
        <v>6</v>
      </c>
      <c r="E6" s="5" t="s">
        <v>7</v>
      </c>
      <c r="F6" s="5" t="s">
        <v>8</v>
      </c>
    </row>
    <row r="7" spans="1:6" x14ac:dyDescent="0.2">
      <c r="A7" s="37">
        <v>1</v>
      </c>
      <c r="B7" s="37">
        <v>1</v>
      </c>
      <c r="C7" s="37">
        <v>2</v>
      </c>
      <c r="D7" s="45" t="s">
        <v>9</v>
      </c>
      <c r="E7" s="143" t="s">
        <v>10</v>
      </c>
      <c r="F7" s="47" t="s">
        <v>11</v>
      </c>
    </row>
    <row r="8" spans="1:6" x14ac:dyDescent="0.2">
      <c r="A8" s="37">
        <f t="shared" ref="A8:A67" si="0">+A7+1</f>
        <v>2</v>
      </c>
      <c r="B8" s="37">
        <f>C7+B7</f>
        <v>3</v>
      </c>
      <c r="C8" s="37">
        <v>3</v>
      </c>
      <c r="D8" s="45" t="s">
        <v>12</v>
      </c>
      <c r="E8" s="143" t="s">
        <v>13</v>
      </c>
      <c r="F8" s="47">
        <v>220</v>
      </c>
    </row>
    <row r="9" spans="1:6" x14ac:dyDescent="0.2">
      <c r="A9" s="37">
        <f t="shared" si="0"/>
        <v>3</v>
      </c>
      <c r="B9" s="37">
        <f>C8+B8</f>
        <v>6</v>
      </c>
      <c r="C9" s="37">
        <v>2</v>
      </c>
      <c r="D9" s="45" t="s">
        <v>9</v>
      </c>
      <c r="E9" s="143" t="s">
        <v>14</v>
      </c>
      <c r="F9" s="68" t="s">
        <v>8004</v>
      </c>
    </row>
    <row r="10" spans="1:6" x14ac:dyDescent="0.2">
      <c r="A10" s="37">
        <f t="shared" si="0"/>
        <v>4</v>
      </c>
      <c r="B10" s="37">
        <f>B9+C9</f>
        <v>8</v>
      </c>
      <c r="C10" s="37">
        <v>1</v>
      </c>
      <c r="D10" s="45" t="s">
        <v>9</v>
      </c>
      <c r="E10" s="143" t="s">
        <v>16</v>
      </c>
      <c r="F10" s="68" t="s">
        <v>327</v>
      </c>
    </row>
    <row r="11" spans="1:6" x14ac:dyDescent="0.2">
      <c r="A11" s="37">
        <f t="shared" si="0"/>
        <v>5</v>
      </c>
      <c r="B11" s="37">
        <v>9</v>
      </c>
      <c r="C11" s="37">
        <v>2</v>
      </c>
      <c r="D11" s="45" t="s">
        <v>12</v>
      </c>
      <c r="E11" s="143" t="s">
        <v>17</v>
      </c>
      <c r="F11" s="68" t="s">
        <v>283</v>
      </c>
    </row>
    <row r="12" spans="1:6" s="289" customFormat="1" x14ac:dyDescent="0.2">
      <c r="A12" s="37">
        <f t="shared" si="0"/>
        <v>6</v>
      </c>
      <c r="B12" s="37">
        <f>C11+B11</f>
        <v>11</v>
      </c>
      <c r="C12" s="37">
        <v>1</v>
      </c>
      <c r="D12" s="45" t="s">
        <v>9</v>
      </c>
      <c r="E12" s="143" t="s">
        <v>1810</v>
      </c>
      <c r="F12" s="288" t="s">
        <v>20</v>
      </c>
    </row>
    <row r="13" spans="1:6" x14ac:dyDescent="0.2">
      <c r="A13" s="37">
        <f t="shared" si="0"/>
        <v>7</v>
      </c>
      <c r="B13" s="37">
        <f t="shared" ref="B13:B19" si="1">C12+B12</f>
        <v>12</v>
      </c>
      <c r="C13" s="37">
        <v>1</v>
      </c>
      <c r="D13" s="45" t="s">
        <v>9</v>
      </c>
      <c r="E13" s="143" t="s">
        <v>284</v>
      </c>
      <c r="F13" s="47"/>
    </row>
    <row r="14" spans="1:6" x14ac:dyDescent="0.2">
      <c r="A14" s="37">
        <f t="shared" si="0"/>
        <v>8</v>
      </c>
      <c r="B14" s="37">
        <f t="shared" si="1"/>
        <v>13</v>
      </c>
      <c r="C14" s="37">
        <v>3</v>
      </c>
      <c r="D14" s="45" t="s">
        <v>12</v>
      </c>
      <c r="E14" s="143" t="s">
        <v>23</v>
      </c>
      <c r="F14" s="47"/>
    </row>
    <row r="15" spans="1:6" ht="36" x14ac:dyDescent="0.2">
      <c r="A15" s="363">
        <f t="shared" si="0"/>
        <v>9</v>
      </c>
      <c r="B15" s="363">
        <f t="shared" si="1"/>
        <v>16</v>
      </c>
      <c r="C15" s="184">
        <v>17</v>
      </c>
      <c r="D15" s="185" t="s">
        <v>12</v>
      </c>
      <c r="E15" s="778" t="s">
        <v>15053</v>
      </c>
      <c r="F15" s="168"/>
    </row>
    <row r="16" spans="1:6" ht="36" x14ac:dyDescent="0.2">
      <c r="A16" s="363">
        <f t="shared" si="0"/>
        <v>10</v>
      </c>
      <c r="B16" s="363">
        <f t="shared" si="1"/>
        <v>33</v>
      </c>
      <c r="C16" s="184">
        <v>17</v>
      </c>
      <c r="D16" s="185" t="s">
        <v>12</v>
      </c>
      <c r="E16" s="778" t="s">
        <v>15054</v>
      </c>
      <c r="F16" s="168"/>
    </row>
    <row r="17" spans="1:6" ht="36" x14ac:dyDescent="0.2">
      <c r="A17" s="363">
        <f t="shared" si="0"/>
        <v>11</v>
      </c>
      <c r="B17" s="363">
        <f t="shared" si="1"/>
        <v>50</v>
      </c>
      <c r="C17" s="184">
        <v>17</v>
      </c>
      <c r="D17" s="185" t="s">
        <v>12</v>
      </c>
      <c r="E17" s="778" t="s">
        <v>15055</v>
      </c>
      <c r="F17" s="168"/>
    </row>
    <row r="18" spans="1:6" ht="36" x14ac:dyDescent="0.2">
      <c r="A18" s="363">
        <f t="shared" si="0"/>
        <v>12</v>
      </c>
      <c r="B18" s="363">
        <f t="shared" si="1"/>
        <v>67</v>
      </c>
      <c r="C18" s="184">
        <v>17</v>
      </c>
      <c r="D18" s="185" t="s">
        <v>12</v>
      </c>
      <c r="E18" s="778" t="s">
        <v>15056</v>
      </c>
      <c r="F18" s="168"/>
    </row>
    <row r="19" spans="1:6" ht="36" x14ac:dyDescent="0.2">
      <c r="A19" s="363">
        <f t="shared" si="0"/>
        <v>13</v>
      </c>
      <c r="B19" s="363">
        <f t="shared" si="1"/>
        <v>84</v>
      </c>
      <c r="C19" s="184">
        <v>17</v>
      </c>
      <c r="D19" s="185" t="s">
        <v>12</v>
      </c>
      <c r="E19" s="41" t="s">
        <v>11682</v>
      </c>
      <c r="F19" s="168"/>
    </row>
    <row r="20" spans="1:6" ht="36" x14ac:dyDescent="0.2">
      <c r="A20" s="363">
        <f t="shared" si="0"/>
        <v>14</v>
      </c>
      <c r="B20" s="363">
        <f t="shared" ref="B20:B72" si="2">C19+B19</f>
        <v>101</v>
      </c>
      <c r="C20" s="184">
        <v>17</v>
      </c>
      <c r="D20" s="185" t="s">
        <v>12</v>
      </c>
      <c r="E20" s="41" t="s">
        <v>11683</v>
      </c>
      <c r="F20" s="168"/>
    </row>
    <row r="21" spans="1:6" ht="48" x14ac:dyDescent="0.2">
      <c r="A21" s="363">
        <f t="shared" si="0"/>
        <v>15</v>
      </c>
      <c r="B21" s="363">
        <f t="shared" si="2"/>
        <v>118</v>
      </c>
      <c r="C21" s="184">
        <v>17</v>
      </c>
      <c r="D21" s="185" t="s">
        <v>12</v>
      </c>
      <c r="E21" s="41" t="s">
        <v>11684</v>
      </c>
      <c r="F21" s="168"/>
    </row>
    <row r="22" spans="1:6" ht="36" x14ac:dyDescent="0.2">
      <c r="A22" s="363">
        <f t="shared" si="0"/>
        <v>16</v>
      </c>
      <c r="B22" s="363">
        <f t="shared" si="2"/>
        <v>135</v>
      </c>
      <c r="C22" s="184">
        <v>17</v>
      </c>
      <c r="D22" s="185" t="s">
        <v>12</v>
      </c>
      <c r="E22" s="41" t="s">
        <v>11685</v>
      </c>
      <c r="F22" s="168"/>
    </row>
    <row r="23" spans="1:6" ht="36" x14ac:dyDescent="0.2">
      <c r="A23" s="363">
        <f t="shared" si="0"/>
        <v>17</v>
      </c>
      <c r="B23" s="363">
        <f t="shared" si="2"/>
        <v>152</v>
      </c>
      <c r="C23" s="184">
        <v>17</v>
      </c>
      <c r="D23" s="185" t="s">
        <v>12</v>
      </c>
      <c r="E23" s="41" t="s">
        <v>11686</v>
      </c>
      <c r="F23" s="168"/>
    </row>
    <row r="24" spans="1:6" ht="48" x14ac:dyDescent="0.2">
      <c r="A24" s="363">
        <f t="shared" si="0"/>
        <v>18</v>
      </c>
      <c r="B24" s="363">
        <f t="shared" si="2"/>
        <v>169</v>
      </c>
      <c r="C24" s="184">
        <v>17</v>
      </c>
      <c r="D24" s="185" t="s">
        <v>12</v>
      </c>
      <c r="E24" s="41" t="s">
        <v>11687</v>
      </c>
      <c r="F24" s="168"/>
    </row>
    <row r="25" spans="1:6" ht="36" x14ac:dyDescent="0.2">
      <c r="A25" s="363">
        <f t="shared" si="0"/>
        <v>19</v>
      </c>
      <c r="B25" s="363">
        <f t="shared" si="2"/>
        <v>186</v>
      </c>
      <c r="C25" s="184">
        <v>17</v>
      </c>
      <c r="D25" s="185" t="s">
        <v>12</v>
      </c>
      <c r="E25" s="41" t="s">
        <v>11688</v>
      </c>
      <c r="F25" s="168"/>
    </row>
    <row r="26" spans="1:6" ht="36" x14ac:dyDescent="0.2">
      <c r="A26" s="363">
        <f t="shared" si="0"/>
        <v>20</v>
      </c>
      <c r="B26" s="363">
        <f t="shared" si="2"/>
        <v>203</v>
      </c>
      <c r="C26" s="184">
        <v>17</v>
      </c>
      <c r="D26" s="185" t="s">
        <v>12</v>
      </c>
      <c r="E26" s="41" t="s">
        <v>11689</v>
      </c>
      <c r="F26" s="168"/>
    </row>
    <row r="27" spans="1:6" ht="48" x14ac:dyDescent="0.2">
      <c r="A27" s="363">
        <f t="shared" si="0"/>
        <v>21</v>
      </c>
      <c r="B27" s="363">
        <f t="shared" si="2"/>
        <v>220</v>
      </c>
      <c r="C27" s="184">
        <v>17</v>
      </c>
      <c r="D27" s="185" t="s">
        <v>12</v>
      </c>
      <c r="E27" s="41" t="s">
        <v>11690</v>
      </c>
      <c r="F27" s="168"/>
    </row>
    <row r="28" spans="1:6" ht="36" x14ac:dyDescent="0.2">
      <c r="A28" s="363">
        <f t="shared" si="0"/>
        <v>22</v>
      </c>
      <c r="B28" s="363">
        <f t="shared" si="2"/>
        <v>237</v>
      </c>
      <c r="C28" s="184">
        <v>17</v>
      </c>
      <c r="D28" s="185" t="s">
        <v>12</v>
      </c>
      <c r="E28" s="41" t="s">
        <v>11691</v>
      </c>
      <c r="F28" s="168"/>
    </row>
    <row r="29" spans="1:6" ht="36" x14ac:dyDescent="0.2">
      <c r="A29" s="363">
        <f t="shared" si="0"/>
        <v>23</v>
      </c>
      <c r="B29" s="363">
        <f t="shared" si="2"/>
        <v>254</v>
      </c>
      <c r="C29" s="184">
        <v>17</v>
      </c>
      <c r="D29" s="185" t="s">
        <v>12</v>
      </c>
      <c r="E29" s="41" t="s">
        <v>11692</v>
      </c>
      <c r="F29" s="168"/>
    </row>
    <row r="30" spans="1:6" ht="48" x14ac:dyDescent="0.2">
      <c r="A30" s="363">
        <f t="shared" si="0"/>
        <v>24</v>
      </c>
      <c r="B30" s="363">
        <f t="shared" si="2"/>
        <v>271</v>
      </c>
      <c r="C30" s="184">
        <v>17</v>
      </c>
      <c r="D30" s="185" t="s">
        <v>12</v>
      </c>
      <c r="E30" s="41" t="s">
        <v>11693</v>
      </c>
      <c r="F30" s="168"/>
    </row>
    <row r="31" spans="1:6" ht="36" x14ac:dyDescent="0.2">
      <c r="A31" s="363">
        <f t="shared" si="0"/>
        <v>25</v>
      </c>
      <c r="B31" s="363">
        <f t="shared" si="2"/>
        <v>288</v>
      </c>
      <c r="C31" s="184">
        <v>17</v>
      </c>
      <c r="D31" s="185" t="s">
        <v>12</v>
      </c>
      <c r="E31" s="41" t="s">
        <v>11694</v>
      </c>
      <c r="F31" s="168"/>
    </row>
    <row r="32" spans="1:6" ht="36" x14ac:dyDescent="0.2">
      <c r="A32" s="363">
        <f t="shared" si="0"/>
        <v>26</v>
      </c>
      <c r="B32" s="363">
        <f t="shared" si="2"/>
        <v>305</v>
      </c>
      <c r="C32" s="184">
        <v>17</v>
      </c>
      <c r="D32" s="185" t="s">
        <v>12</v>
      </c>
      <c r="E32" s="41" t="s">
        <v>11695</v>
      </c>
      <c r="F32" s="168"/>
    </row>
    <row r="33" spans="1:6" ht="48" x14ac:dyDescent="0.2">
      <c r="A33" s="363">
        <f t="shared" si="0"/>
        <v>27</v>
      </c>
      <c r="B33" s="363">
        <f t="shared" si="2"/>
        <v>322</v>
      </c>
      <c r="C33" s="184">
        <v>17</v>
      </c>
      <c r="D33" s="185" t="s">
        <v>12</v>
      </c>
      <c r="E33" s="41" t="s">
        <v>11696</v>
      </c>
      <c r="F33" s="168"/>
    </row>
    <row r="34" spans="1:6" ht="36" x14ac:dyDescent="0.2">
      <c r="A34" s="363">
        <f t="shared" si="0"/>
        <v>28</v>
      </c>
      <c r="B34" s="363">
        <f t="shared" si="2"/>
        <v>339</v>
      </c>
      <c r="C34" s="184">
        <v>17</v>
      </c>
      <c r="D34" s="185" t="s">
        <v>12</v>
      </c>
      <c r="E34" s="41" t="s">
        <v>11697</v>
      </c>
      <c r="F34" s="168"/>
    </row>
    <row r="35" spans="1:6" ht="36" x14ac:dyDescent="0.2">
      <c r="A35" s="363">
        <f t="shared" si="0"/>
        <v>29</v>
      </c>
      <c r="B35" s="363">
        <f t="shared" si="2"/>
        <v>356</v>
      </c>
      <c r="C35" s="184">
        <v>17</v>
      </c>
      <c r="D35" s="185" t="s">
        <v>12</v>
      </c>
      <c r="E35" s="41" t="s">
        <v>11698</v>
      </c>
      <c r="F35" s="168"/>
    </row>
    <row r="36" spans="1:6" ht="48" x14ac:dyDescent="0.2">
      <c r="A36" s="363">
        <f t="shared" si="0"/>
        <v>30</v>
      </c>
      <c r="B36" s="363">
        <f t="shared" si="2"/>
        <v>373</v>
      </c>
      <c r="C36" s="184">
        <v>17</v>
      </c>
      <c r="D36" s="185" t="s">
        <v>12</v>
      </c>
      <c r="E36" s="41" t="s">
        <v>11699</v>
      </c>
      <c r="F36" s="168"/>
    </row>
    <row r="37" spans="1:6" ht="36" x14ac:dyDescent="0.2">
      <c r="A37" s="363">
        <f t="shared" si="0"/>
        <v>31</v>
      </c>
      <c r="B37" s="363">
        <f t="shared" si="2"/>
        <v>390</v>
      </c>
      <c r="C37" s="184">
        <v>17</v>
      </c>
      <c r="D37" s="185" t="s">
        <v>12</v>
      </c>
      <c r="E37" s="41" t="s">
        <v>11700</v>
      </c>
      <c r="F37" s="168"/>
    </row>
    <row r="38" spans="1:6" ht="36" x14ac:dyDescent="0.2">
      <c r="A38" s="363">
        <f t="shared" si="0"/>
        <v>32</v>
      </c>
      <c r="B38" s="363">
        <f t="shared" si="2"/>
        <v>407</v>
      </c>
      <c r="C38" s="184">
        <v>17</v>
      </c>
      <c r="D38" s="185" t="s">
        <v>12</v>
      </c>
      <c r="E38" s="41" t="s">
        <v>11701</v>
      </c>
      <c r="F38" s="168"/>
    </row>
    <row r="39" spans="1:6" ht="48" x14ac:dyDescent="0.2">
      <c r="A39" s="363">
        <f t="shared" si="0"/>
        <v>33</v>
      </c>
      <c r="B39" s="363">
        <f t="shared" si="2"/>
        <v>424</v>
      </c>
      <c r="C39" s="184">
        <v>17</v>
      </c>
      <c r="D39" s="185" t="s">
        <v>12</v>
      </c>
      <c r="E39" s="41" t="s">
        <v>11702</v>
      </c>
      <c r="F39" s="40"/>
    </row>
    <row r="40" spans="1:6" ht="36" x14ac:dyDescent="0.2">
      <c r="A40" s="363">
        <f t="shared" si="0"/>
        <v>34</v>
      </c>
      <c r="B40" s="363">
        <f t="shared" si="2"/>
        <v>441</v>
      </c>
      <c r="C40" s="184">
        <v>17</v>
      </c>
      <c r="D40" s="185" t="s">
        <v>12</v>
      </c>
      <c r="E40" s="41" t="s">
        <v>11703</v>
      </c>
      <c r="F40" s="168"/>
    </row>
    <row r="41" spans="1:6" ht="36" x14ac:dyDescent="0.2">
      <c r="A41" s="363">
        <f t="shared" si="0"/>
        <v>35</v>
      </c>
      <c r="B41" s="363">
        <f t="shared" si="2"/>
        <v>458</v>
      </c>
      <c r="C41" s="184">
        <v>17</v>
      </c>
      <c r="D41" s="185" t="s">
        <v>12</v>
      </c>
      <c r="E41" s="41" t="s">
        <v>11704</v>
      </c>
      <c r="F41" s="168"/>
    </row>
    <row r="42" spans="1:6" ht="48" x14ac:dyDescent="0.2">
      <c r="A42" s="363">
        <f t="shared" si="0"/>
        <v>36</v>
      </c>
      <c r="B42" s="363">
        <f t="shared" si="2"/>
        <v>475</v>
      </c>
      <c r="C42" s="184">
        <v>17</v>
      </c>
      <c r="D42" s="185" t="s">
        <v>12</v>
      </c>
      <c r="E42" s="41" t="s">
        <v>11705</v>
      </c>
      <c r="F42" s="168"/>
    </row>
    <row r="43" spans="1:6" ht="36" x14ac:dyDescent="0.2">
      <c r="A43" s="363">
        <f t="shared" si="0"/>
        <v>37</v>
      </c>
      <c r="B43" s="363">
        <f t="shared" si="2"/>
        <v>492</v>
      </c>
      <c r="C43" s="184">
        <v>17</v>
      </c>
      <c r="D43" s="185" t="s">
        <v>12</v>
      </c>
      <c r="E43" s="41" t="s">
        <v>11706</v>
      </c>
      <c r="F43" s="168"/>
    </row>
    <row r="44" spans="1:6" ht="36" x14ac:dyDescent="0.2">
      <c r="A44" s="363">
        <f t="shared" si="0"/>
        <v>38</v>
      </c>
      <c r="B44" s="363">
        <f t="shared" si="2"/>
        <v>509</v>
      </c>
      <c r="C44" s="184">
        <v>17</v>
      </c>
      <c r="D44" s="185" t="s">
        <v>12</v>
      </c>
      <c r="E44" s="41" t="s">
        <v>11707</v>
      </c>
      <c r="F44" s="168"/>
    </row>
    <row r="45" spans="1:6" ht="48" x14ac:dyDescent="0.2">
      <c r="A45" s="363">
        <f t="shared" si="0"/>
        <v>39</v>
      </c>
      <c r="B45" s="363">
        <f t="shared" si="2"/>
        <v>526</v>
      </c>
      <c r="C45" s="37">
        <v>17</v>
      </c>
      <c r="D45" s="45" t="s">
        <v>12</v>
      </c>
      <c r="E45" s="201" t="s">
        <v>11708</v>
      </c>
      <c r="F45" s="168"/>
    </row>
    <row r="46" spans="1:6" ht="36" x14ac:dyDescent="0.2">
      <c r="A46" s="363">
        <f t="shared" si="0"/>
        <v>40</v>
      </c>
      <c r="B46" s="363">
        <f t="shared" si="2"/>
        <v>543</v>
      </c>
      <c r="C46" s="184">
        <v>17</v>
      </c>
      <c r="D46" s="185" t="s">
        <v>12</v>
      </c>
      <c r="E46" s="41" t="s">
        <v>11709</v>
      </c>
      <c r="F46" s="168"/>
    </row>
    <row r="47" spans="1:6" ht="36" x14ac:dyDescent="0.2">
      <c r="A47" s="363">
        <f t="shared" si="0"/>
        <v>41</v>
      </c>
      <c r="B47" s="363">
        <f t="shared" si="2"/>
        <v>560</v>
      </c>
      <c r="C47" s="184">
        <v>17</v>
      </c>
      <c r="D47" s="185" t="s">
        <v>12</v>
      </c>
      <c r="E47" s="41" t="s">
        <v>11710</v>
      </c>
      <c r="F47" s="168"/>
    </row>
    <row r="48" spans="1:6" ht="48" x14ac:dyDescent="0.2">
      <c r="A48" s="363">
        <f t="shared" si="0"/>
        <v>42</v>
      </c>
      <c r="B48" s="363">
        <f t="shared" si="2"/>
        <v>577</v>
      </c>
      <c r="C48" s="184">
        <v>17</v>
      </c>
      <c r="D48" s="185" t="s">
        <v>12</v>
      </c>
      <c r="E48" s="41" t="s">
        <v>11711</v>
      </c>
      <c r="F48" s="168"/>
    </row>
    <row r="49" spans="1:6" ht="36" x14ac:dyDescent="0.2">
      <c r="A49" s="363">
        <f t="shared" si="0"/>
        <v>43</v>
      </c>
      <c r="B49" s="363">
        <f t="shared" si="2"/>
        <v>594</v>
      </c>
      <c r="C49" s="184">
        <v>17</v>
      </c>
      <c r="D49" s="185" t="s">
        <v>12</v>
      </c>
      <c r="E49" s="41" t="s">
        <v>11712</v>
      </c>
      <c r="F49" s="168"/>
    </row>
    <row r="50" spans="1:6" ht="36" x14ac:dyDescent="0.2">
      <c r="A50" s="363">
        <f t="shared" si="0"/>
        <v>44</v>
      </c>
      <c r="B50" s="363">
        <f t="shared" si="2"/>
        <v>611</v>
      </c>
      <c r="C50" s="184">
        <v>17</v>
      </c>
      <c r="D50" s="185" t="s">
        <v>12</v>
      </c>
      <c r="E50" s="41" t="s">
        <v>11713</v>
      </c>
      <c r="F50" s="168"/>
    </row>
    <row r="51" spans="1:6" ht="48" x14ac:dyDescent="0.2">
      <c r="A51" s="363">
        <f t="shared" si="0"/>
        <v>45</v>
      </c>
      <c r="B51" s="363">
        <f t="shared" si="2"/>
        <v>628</v>
      </c>
      <c r="C51" s="184">
        <v>17</v>
      </c>
      <c r="D51" s="185" t="s">
        <v>12</v>
      </c>
      <c r="E51" s="41" t="s">
        <v>11714</v>
      </c>
      <c r="F51" s="168"/>
    </row>
    <row r="52" spans="1:6" ht="36" x14ac:dyDescent="0.2">
      <c r="A52" s="363">
        <f t="shared" si="0"/>
        <v>46</v>
      </c>
      <c r="B52" s="363">
        <f t="shared" si="2"/>
        <v>645</v>
      </c>
      <c r="C52" s="184">
        <v>17</v>
      </c>
      <c r="D52" s="185" t="s">
        <v>12</v>
      </c>
      <c r="E52" s="41" t="s">
        <v>11715</v>
      </c>
      <c r="F52" s="168"/>
    </row>
    <row r="53" spans="1:6" ht="36" x14ac:dyDescent="0.2">
      <c r="A53" s="363">
        <f t="shared" si="0"/>
        <v>47</v>
      </c>
      <c r="B53" s="363">
        <f t="shared" si="2"/>
        <v>662</v>
      </c>
      <c r="C53" s="184">
        <v>17</v>
      </c>
      <c r="D53" s="185" t="s">
        <v>12</v>
      </c>
      <c r="E53" s="41" t="s">
        <v>11716</v>
      </c>
      <c r="F53" s="168"/>
    </row>
    <row r="54" spans="1:6" ht="48" x14ac:dyDescent="0.2">
      <c r="A54" s="363">
        <f t="shared" si="0"/>
        <v>48</v>
      </c>
      <c r="B54" s="363">
        <f t="shared" si="2"/>
        <v>679</v>
      </c>
      <c r="C54" s="184">
        <v>17</v>
      </c>
      <c r="D54" s="185" t="s">
        <v>12</v>
      </c>
      <c r="E54" s="41" t="s">
        <v>11717</v>
      </c>
      <c r="F54" s="168"/>
    </row>
    <row r="55" spans="1:6" ht="36" x14ac:dyDescent="0.2">
      <c r="A55" s="363">
        <f t="shared" si="0"/>
        <v>49</v>
      </c>
      <c r="B55" s="363">
        <f t="shared" si="2"/>
        <v>696</v>
      </c>
      <c r="C55" s="184">
        <v>17</v>
      </c>
      <c r="D55" s="185" t="s">
        <v>12</v>
      </c>
      <c r="E55" s="41" t="s">
        <v>11718</v>
      </c>
      <c r="F55" s="168"/>
    </row>
    <row r="56" spans="1:6" ht="36" x14ac:dyDescent="0.2">
      <c r="A56" s="363">
        <f t="shared" si="0"/>
        <v>50</v>
      </c>
      <c r="B56" s="363">
        <f t="shared" si="2"/>
        <v>713</v>
      </c>
      <c r="C56" s="184">
        <v>17</v>
      </c>
      <c r="D56" s="185" t="s">
        <v>12</v>
      </c>
      <c r="E56" s="41" t="s">
        <v>11719</v>
      </c>
      <c r="F56" s="168"/>
    </row>
    <row r="57" spans="1:6" ht="48" x14ac:dyDescent="0.2">
      <c r="A57" s="363">
        <f t="shared" si="0"/>
        <v>51</v>
      </c>
      <c r="B57" s="363">
        <f t="shared" si="2"/>
        <v>730</v>
      </c>
      <c r="C57" s="184">
        <v>17</v>
      </c>
      <c r="D57" s="185" t="s">
        <v>12</v>
      </c>
      <c r="E57" s="41" t="s">
        <v>11720</v>
      </c>
      <c r="F57" s="168"/>
    </row>
    <row r="58" spans="1:6" ht="36" x14ac:dyDescent="0.2">
      <c r="A58" s="363">
        <f t="shared" si="0"/>
        <v>52</v>
      </c>
      <c r="B58" s="363">
        <f t="shared" si="2"/>
        <v>747</v>
      </c>
      <c r="C58" s="184">
        <v>17</v>
      </c>
      <c r="D58" s="185" t="s">
        <v>12</v>
      </c>
      <c r="E58" s="41" t="s">
        <v>11721</v>
      </c>
      <c r="F58" s="168"/>
    </row>
    <row r="59" spans="1:6" ht="36" x14ac:dyDescent="0.2">
      <c r="A59" s="363">
        <f t="shared" si="0"/>
        <v>53</v>
      </c>
      <c r="B59" s="363">
        <f t="shared" si="2"/>
        <v>764</v>
      </c>
      <c r="C59" s="184">
        <v>17</v>
      </c>
      <c r="D59" s="185" t="s">
        <v>12</v>
      </c>
      <c r="E59" s="41" t="s">
        <v>11722</v>
      </c>
      <c r="F59" s="168"/>
    </row>
    <row r="60" spans="1:6" ht="48" x14ac:dyDescent="0.2">
      <c r="A60" s="363">
        <f t="shared" si="0"/>
        <v>54</v>
      </c>
      <c r="B60" s="363">
        <f t="shared" si="2"/>
        <v>781</v>
      </c>
      <c r="C60" s="184">
        <v>17</v>
      </c>
      <c r="D60" s="185" t="s">
        <v>12</v>
      </c>
      <c r="E60" s="41" t="s">
        <v>11723</v>
      </c>
      <c r="F60" s="168"/>
    </row>
    <row r="61" spans="1:6" ht="36" x14ac:dyDescent="0.2">
      <c r="A61" s="363">
        <f t="shared" si="0"/>
        <v>55</v>
      </c>
      <c r="B61" s="363">
        <f t="shared" si="2"/>
        <v>798</v>
      </c>
      <c r="C61" s="184">
        <v>17</v>
      </c>
      <c r="D61" s="185" t="s">
        <v>12</v>
      </c>
      <c r="E61" s="41" t="s">
        <v>11724</v>
      </c>
      <c r="F61" s="168"/>
    </row>
    <row r="62" spans="1:6" ht="36" x14ac:dyDescent="0.2">
      <c r="A62" s="363">
        <f t="shared" si="0"/>
        <v>56</v>
      </c>
      <c r="B62" s="363">
        <f t="shared" si="2"/>
        <v>815</v>
      </c>
      <c r="C62" s="184">
        <v>17</v>
      </c>
      <c r="D62" s="185" t="s">
        <v>12</v>
      </c>
      <c r="E62" s="41" t="s">
        <v>11725</v>
      </c>
      <c r="F62" s="168"/>
    </row>
    <row r="63" spans="1:6" ht="48" x14ac:dyDescent="0.2">
      <c r="A63" s="363">
        <f t="shared" si="0"/>
        <v>57</v>
      </c>
      <c r="B63" s="363">
        <f t="shared" si="2"/>
        <v>832</v>
      </c>
      <c r="C63" s="184">
        <v>17</v>
      </c>
      <c r="D63" s="185" t="s">
        <v>12</v>
      </c>
      <c r="E63" s="41" t="s">
        <v>11726</v>
      </c>
      <c r="F63" s="168"/>
    </row>
    <row r="64" spans="1:6" ht="36" x14ac:dyDescent="0.2">
      <c r="A64" s="363">
        <f t="shared" si="0"/>
        <v>58</v>
      </c>
      <c r="B64" s="363">
        <f t="shared" si="2"/>
        <v>849</v>
      </c>
      <c r="C64" s="184">
        <v>17</v>
      </c>
      <c r="D64" s="185" t="s">
        <v>12</v>
      </c>
      <c r="E64" s="41" t="s">
        <v>11727</v>
      </c>
      <c r="F64" s="168"/>
    </row>
    <row r="65" spans="1:6" ht="36" x14ac:dyDescent="0.2">
      <c r="A65" s="363">
        <f t="shared" si="0"/>
        <v>59</v>
      </c>
      <c r="B65" s="363">
        <f t="shared" si="2"/>
        <v>866</v>
      </c>
      <c r="C65" s="184">
        <v>17</v>
      </c>
      <c r="D65" s="185" t="s">
        <v>12</v>
      </c>
      <c r="E65" s="41" t="s">
        <v>11728</v>
      </c>
      <c r="F65" s="168"/>
    </row>
    <row r="66" spans="1:6" ht="48" x14ac:dyDescent="0.2">
      <c r="A66" s="363">
        <f t="shared" si="0"/>
        <v>60</v>
      </c>
      <c r="B66" s="363">
        <f t="shared" si="2"/>
        <v>883</v>
      </c>
      <c r="C66" s="184">
        <v>17</v>
      </c>
      <c r="D66" s="185" t="s">
        <v>12</v>
      </c>
      <c r="E66" s="41" t="s">
        <v>11729</v>
      </c>
      <c r="F66" s="168"/>
    </row>
    <row r="67" spans="1:6" ht="36" x14ac:dyDescent="0.2">
      <c r="A67" s="363">
        <f t="shared" si="0"/>
        <v>61</v>
      </c>
      <c r="B67" s="363">
        <f t="shared" si="2"/>
        <v>900</v>
      </c>
      <c r="C67" s="181">
        <v>17</v>
      </c>
      <c r="D67" s="182" t="s">
        <v>12</v>
      </c>
      <c r="E67" s="386" t="s">
        <v>12682</v>
      </c>
      <c r="F67" s="166"/>
    </row>
    <row r="68" spans="1:6" ht="36" x14ac:dyDescent="0.2">
      <c r="A68" s="363">
        <f t="shared" ref="A68:A92" si="3">+A67+1</f>
        <v>62</v>
      </c>
      <c r="B68" s="363">
        <f t="shared" si="2"/>
        <v>917</v>
      </c>
      <c r="C68" s="181">
        <v>17</v>
      </c>
      <c r="D68" s="182" t="s">
        <v>12</v>
      </c>
      <c r="E68" s="386" t="s">
        <v>12683</v>
      </c>
      <c r="F68" s="166"/>
    </row>
    <row r="69" spans="1:6" ht="48" x14ac:dyDescent="0.2">
      <c r="A69" s="363">
        <f t="shared" si="3"/>
        <v>63</v>
      </c>
      <c r="B69" s="363">
        <f t="shared" si="2"/>
        <v>934</v>
      </c>
      <c r="C69" s="181">
        <v>17</v>
      </c>
      <c r="D69" s="182" t="s">
        <v>12</v>
      </c>
      <c r="E69" s="386" t="s">
        <v>12684</v>
      </c>
      <c r="F69" s="166"/>
    </row>
    <row r="70" spans="1:6" ht="36" x14ac:dyDescent="0.2">
      <c r="A70" s="363">
        <f t="shared" si="3"/>
        <v>64</v>
      </c>
      <c r="B70" s="363">
        <f t="shared" si="2"/>
        <v>951</v>
      </c>
      <c r="C70" s="181">
        <v>17</v>
      </c>
      <c r="D70" s="182" t="s">
        <v>12</v>
      </c>
      <c r="E70" s="386" t="s">
        <v>12686</v>
      </c>
      <c r="F70" s="166"/>
    </row>
    <row r="71" spans="1:6" ht="36" x14ac:dyDescent="0.2">
      <c r="A71" s="363">
        <f t="shared" si="3"/>
        <v>65</v>
      </c>
      <c r="B71" s="363">
        <f t="shared" si="2"/>
        <v>968</v>
      </c>
      <c r="C71" s="181">
        <v>17</v>
      </c>
      <c r="D71" s="182" t="s">
        <v>12</v>
      </c>
      <c r="E71" s="386" t="s">
        <v>12687</v>
      </c>
      <c r="F71" s="166"/>
    </row>
    <row r="72" spans="1:6" ht="36" x14ac:dyDescent="0.2">
      <c r="A72" s="363">
        <f t="shared" si="3"/>
        <v>66</v>
      </c>
      <c r="B72" s="363">
        <f t="shared" si="2"/>
        <v>985</v>
      </c>
      <c r="C72" s="181">
        <v>17</v>
      </c>
      <c r="D72" s="182" t="s">
        <v>12</v>
      </c>
      <c r="E72" s="386" t="s">
        <v>12685</v>
      </c>
      <c r="F72" s="166"/>
    </row>
    <row r="73" spans="1:6" ht="36" x14ac:dyDescent="0.2">
      <c r="A73" s="363">
        <f t="shared" si="3"/>
        <v>67</v>
      </c>
      <c r="B73" s="363">
        <f t="shared" ref="B73:B80" si="4">C72+B72</f>
        <v>1002</v>
      </c>
      <c r="C73" s="390">
        <v>17</v>
      </c>
      <c r="D73" s="391" t="s">
        <v>12</v>
      </c>
      <c r="E73" s="388" t="s">
        <v>12691</v>
      </c>
      <c r="F73" s="372"/>
    </row>
    <row r="74" spans="1:6" ht="36" x14ac:dyDescent="0.2">
      <c r="A74" s="363">
        <f t="shared" si="3"/>
        <v>68</v>
      </c>
      <c r="B74" s="363">
        <f t="shared" si="4"/>
        <v>1019</v>
      </c>
      <c r="C74" s="390">
        <v>17</v>
      </c>
      <c r="D74" s="391" t="s">
        <v>12</v>
      </c>
      <c r="E74" s="388" t="s">
        <v>12692</v>
      </c>
      <c r="F74" s="372"/>
    </row>
    <row r="75" spans="1:6" ht="48" x14ac:dyDescent="0.2">
      <c r="A75" s="363">
        <f t="shared" si="3"/>
        <v>69</v>
      </c>
      <c r="B75" s="363">
        <f t="shared" si="4"/>
        <v>1036</v>
      </c>
      <c r="C75" s="390">
        <v>17</v>
      </c>
      <c r="D75" s="391" t="s">
        <v>12</v>
      </c>
      <c r="E75" s="388" t="s">
        <v>12693</v>
      </c>
      <c r="F75" s="372"/>
    </row>
    <row r="76" spans="1:6" ht="36" x14ac:dyDescent="0.2">
      <c r="A76" s="363">
        <f t="shared" si="3"/>
        <v>70</v>
      </c>
      <c r="B76" s="363">
        <f t="shared" si="4"/>
        <v>1053</v>
      </c>
      <c r="C76" s="390">
        <v>17</v>
      </c>
      <c r="D76" s="391" t="s">
        <v>12</v>
      </c>
      <c r="E76" s="388" t="s">
        <v>12688</v>
      </c>
      <c r="F76" s="372"/>
    </row>
    <row r="77" spans="1:6" ht="36" x14ac:dyDescent="0.2">
      <c r="A77" s="363">
        <f t="shared" si="3"/>
        <v>71</v>
      </c>
      <c r="B77" s="363">
        <f t="shared" si="4"/>
        <v>1070</v>
      </c>
      <c r="C77" s="390">
        <v>17</v>
      </c>
      <c r="D77" s="391" t="s">
        <v>12</v>
      </c>
      <c r="E77" s="388" t="s">
        <v>12689</v>
      </c>
      <c r="F77" s="372"/>
    </row>
    <row r="78" spans="1:6" ht="36" x14ac:dyDescent="0.2">
      <c r="A78" s="363">
        <f t="shared" si="3"/>
        <v>72</v>
      </c>
      <c r="B78" s="363">
        <f t="shared" si="4"/>
        <v>1087</v>
      </c>
      <c r="C78" s="390">
        <v>17</v>
      </c>
      <c r="D78" s="391" t="s">
        <v>12</v>
      </c>
      <c r="E78" s="388" t="s">
        <v>12690</v>
      </c>
      <c r="F78" s="372"/>
    </row>
    <row r="79" spans="1:6" ht="36" x14ac:dyDescent="0.2">
      <c r="A79" s="363">
        <f t="shared" si="3"/>
        <v>73</v>
      </c>
      <c r="B79" s="363">
        <f t="shared" si="4"/>
        <v>1104</v>
      </c>
      <c r="C79" s="184">
        <v>17</v>
      </c>
      <c r="D79" s="185" t="s">
        <v>12</v>
      </c>
      <c r="E79" s="386" t="s">
        <v>12694</v>
      </c>
      <c r="F79" s="166"/>
    </row>
    <row r="80" spans="1:6" ht="36" x14ac:dyDescent="0.2">
      <c r="A80" s="363">
        <f t="shared" si="3"/>
        <v>74</v>
      </c>
      <c r="B80" s="363">
        <f t="shared" si="4"/>
        <v>1121</v>
      </c>
      <c r="C80" s="184">
        <v>17</v>
      </c>
      <c r="D80" s="185" t="s">
        <v>12</v>
      </c>
      <c r="E80" s="386" t="s">
        <v>12695</v>
      </c>
      <c r="F80" s="166"/>
    </row>
    <row r="81" spans="1:6" ht="48" x14ac:dyDescent="0.2">
      <c r="A81" s="363">
        <f t="shared" si="3"/>
        <v>75</v>
      </c>
      <c r="B81" s="363">
        <f t="shared" ref="B81:B92" si="5">C80+B80</f>
        <v>1138</v>
      </c>
      <c r="C81" s="184">
        <v>17</v>
      </c>
      <c r="D81" s="185" t="s">
        <v>12</v>
      </c>
      <c r="E81" s="386" t="s">
        <v>12696</v>
      </c>
      <c r="F81" s="166"/>
    </row>
    <row r="82" spans="1:6" ht="36" x14ac:dyDescent="0.2">
      <c r="A82" s="363">
        <f t="shared" si="3"/>
        <v>76</v>
      </c>
      <c r="B82" s="363">
        <f t="shared" si="5"/>
        <v>1155</v>
      </c>
      <c r="C82" s="184">
        <v>17</v>
      </c>
      <c r="D82" s="185" t="s">
        <v>12</v>
      </c>
      <c r="E82" s="386" t="s">
        <v>12697</v>
      </c>
      <c r="F82" s="166"/>
    </row>
    <row r="83" spans="1:6" ht="36" x14ac:dyDescent="0.2">
      <c r="A83" s="363">
        <f t="shared" si="3"/>
        <v>77</v>
      </c>
      <c r="B83" s="363">
        <f t="shared" si="5"/>
        <v>1172</v>
      </c>
      <c r="C83" s="184">
        <v>17</v>
      </c>
      <c r="D83" s="185" t="s">
        <v>12</v>
      </c>
      <c r="E83" s="386" t="s">
        <v>12698</v>
      </c>
      <c r="F83" s="166"/>
    </row>
    <row r="84" spans="1:6" ht="48" x14ac:dyDescent="0.2">
      <c r="A84" s="363">
        <f t="shared" si="3"/>
        <v>78</v>
      </c>
      <c r="B84" s="363">
        <f t="shared" si="5"/>
        <v>1189</v>
      </c>
      <c r="C84" s="184">
        <v>17</v>
      </c>
      <c r="D84" s="185" t="s">
        <v>12</v>
      </c>
      <c r="E84" s="386" t="s">
        <v>12699</v>
      </c>
      <c r="F84" s="166"/>
    </row>
    <row r="85" spans="1:6" ht="36" x14ac:dyDescent="0.2">
      <c r="A85" s="363">
        <f t="shared" si="3"/>
        <v>79</v>
      </c>
      <c r="B85" s="363">
        <f t="shared" si="5"/>
        <v>1206</v>
      </c>
      <c r="C85" s="184">
        <v>17</v>
      </c>
      <c r="D85" s="185" t="s">
        <v>12</v>
      </c>
      <c r="E85" s="29" t="s">
        <v>9031</v>
      </c>
      <c r="F85" s="166"/>
    </row>
    <row r="86" spans="1:6" ht="36" x14ac:dyDescent="0.2">
      <c r="A86" s="363">
        <f t="shared" si="3"/>
        <v>80</v>
      </c>
      <c r="B86" s="363">
        <f t="shared" si="5"/>
        <v>1223</v>
      </c>
      <c r="C86" s="184">
        <v>17</v>
      </c>
      <c r="D86" s="185" t="s">
        <v>12</v>
      </c>
      <c r="E86" s="29" t="s">
        <v>9032</v>
      </c>
      <c r="F86" s="166"/>
    </row>
    <row r="87" spans="1:6" ht="36" x14ac:dyDescent="0.2">
      <c r="A87" s="363">
        <f t="shared" si="3"/>
        <v>81</v>
      </c>
      <c r="B87" s="363">
        <f t="shared" si="5"/>
        <v>1240</v>
      </c>
      <c r="C87" s="184">
        <v>17</v>
      </c>
      <c r="D87" s="185" t="s">
        <v>12</v>
      </c>
      <c r="E87" s="29" t="s">
        <v>9033</v>
      </c>
      <c r="F87" s="166"/>
    </row>
    <row r="88" spans="1:6" ht="24" x14ac:dyDescent="0.2">
      <c r="A88" s="363">
        <f t="shared" si="3"/>
        <v>82</v>
      </c>
      <c r="B88" s="363">
        <f t="shared" si="5"/>
        <v>1257</v>
      </c>
      <c r="C88" s="184">
        <v>17</v>
      </c>
      <c r="D88" s="185" t="s">
        <v>12</v>
      </c>
      <c r="E88" s="29" t="s">
        <v>9034</v>
      </c>
      <c r="F88" s="166"/>
    </row>
    <row r="89" spans="1:6" ht="24" x14ac:dyDescent="0.2">
      <c r="A89" s="363">
        <f t="shared" si="3"/>
        <v>83</v>
      </c>
      <c r="B89" s="363">
        <f t="shared" si="5"/>
        <v>1274</v>
      </c>
      <c r="C89" s="184">
        <v>17</v>
      </c>
      <c r="D89" s="185" t="s">
        <v>12</v>
      </c>
      <c r="E89" s="29" t="s">
        <v>9035</v>
      </c>
      <c r="F89" s="166"/>
    </row>
    <row r="90" spans="1:6" ht="24" x14ac:dyDescent="0.2">
      <c r="A90" s="363">
        <f t="shared" si="3"/>
        <v>84</v>
      </c>
      <c r="B90" s="363">
        <f t="shared" si="5"/>
        <v>1291</v>
      </c>
      <c r="C90" s="184">
        <v>17</v>
      </c>
      <c r="D90" s="185" t="s">
        <v>12</v>
      </c>
      <c r="E90" s="29" t="s">
        <v>9036</v>
      </c>
      <c r="F90" s="166"/>
    </row>
    <row r="91" spans="1:6" x14ac:dyDescent="0.2">
      <c r="A91" s="363">
        <f t="shared" si="3"/>
        <v>85</v>
      </c>
      <c r="B91" s="363">
        <f t="shared" si="5"/>
        <v>1308</v>
      </c>
      <c r="C91" s="130">
        <v>150</v>
      </c>
      <c r="D91" s="131" t="s">
        <v>9</v>
      </c>
      <c r="E91" s="29" t="s">
        <v>50</v>
      </c>
      <c r="F91" s="47" t="s">
        <v>25</v>
      </c>
    </row>
    <row r="92" spans="1:6" ht="12.75" thickBot="1" x14ac:dyDescent="0.25">
      <c r="A92" s="368">
        <f t="shared" si="3"/>
        <v>86</v>
      </c>
      <c r="B92" s="368">
        <f t="shared" si="5"/>
        <v>1458</v>
      </c>
      <c r="C92" s="125">
        <v>12</v>
      </c>
      <c r="D92" s="126" t="s">
        <v>9</v>
      </c>
      <c r="E92" s="271" t="s">
        <v>323</v>
      </c>
      <c r="F92" s="128" t="s">
        <v>9047</v>
      </c>
    </row>
    <row r="93" spans="1:6" ht="12.75" thickTop="1" x14ac:dyDescent="0.2">
      <c r="A93" s="98" t="s">
        <v>54</v>
      </c>
      <c r="B93" s="69"/>
      <c r="C93" s="370">
        <f>C92+B92 - 1</f>
        <v>1469</v>
      </c>
      <c r="D93" s="69"/>
      <c r="E93" s="69"/>
      <c r="F93" s="64"/>
    </row>
  </sheetData>
  <mergeCells count="4">
    <mergeCell ref="A3:B3"/>
    <mergeCell ref="C3:F3"/>
    <mergeCell ref="A4:B4"/>
    <mergeCell ref="C4:F5"/>
  </mergeCells>
  <conditionalFormatting sqref="A3:F3">
    <cfRule type="containsText" dxfId="38"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A8E287F-840C-485E-9E8A-A28D2281955C}">
            <xm:f>NOT(ISERROR(SEARCH($C$3,A3)))</xm:f>
            <xm:f>$C$3</xm:f>
            <x14:dxf>
              <font>
                <color rgb="FFFFFF00"/>
              </font>
            </x14:dxf>
          </x14:cfRule>
          <xm:sqref>A3:F3</xm:sqref>
        </x14:conditionalFormatting>
      </x14:conditionalFormatting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F223"/>
  <sheetViews>
    <sheetView topLeftCell="A107" zoomScaleNormal="100" zoomScaleSheetLayoutView="80" workbookViewId="0">
      <selection activeCell="F117" sqref="F117"/>
    </sheetView>
  </sheetViews>
  <sheetFormatPr baseColWidth="10" defaultRowHeight="12" x14ac:dyDescent="0.2"/>
  <cols>
    <col min="1" max="3" width="7.7109375" customWidth="1"/>
    <col min="4" max="4" width="10.7109375" customWidth="1"/>
    <col min="5" max="5" width="115.14062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331"/>
      <c r="B5" s="331"/>
      <c r="C5" s="792"/>
      <c r="D5" s="792"/>
      <c r="E5" s="792"/>
      <c r="F5" s="792"/>
    </row>
    <row r="6" spans="1:6" ht="12.75" x14ac:dyDescent="0.2">
      <c r="A6" s="3" t="s">
        <v>3</v>
      </c>
      <c r="B6" s="3" t="s">
        <v>4</v>
      </c>
      <c r="C6" s="3" t="s">
        <v>5</v>
      </c>
      <c r="D6" s="4" t="s">
        <v>6</v>
      </c>
      <c r="E6" s="5" t="s">
        <v>7</v>
      </c>
      <c r="F6" s="5" t="s">
        <v>8</v>
      </c>
    </row>
    <row r="7" spans="1:6" x14ac:dyDescent="0.2">
      <c r="A7" s="19">
        <v>1</v>
      </c>
      <c r="B7" s="19">
        <v>1</v>
      </c>
      <c r="C7" s="19">
        <v>2</v>
      </c>
      <c r="D7" s="33" t="s">
        <v>9</v>
      </c>
      <c r="E7" s="103" t="s">
        <v>10</v>
      </c>
      <c r="F7" s="32" t="s">
        <v>11</v>
      </c>
    </row>
    <row r="8" spans="1:6" x14ac:dyDescent="0.2">
      <c r="A8" s="19">
        <f t="shared" ref="A8:A71" si="0">+A7+1</f>
        <v>2</v>
      </c>
      <c r="B8" s="19">
        <f t="shared" ref="B8:B71" si="1">C7+B7</f>
        <v>3</v>
      </c>
      <c r="C8" s="19">
        <v>3</v>
      </c>
      <c r="D8" s="33" t="s">
        <v>12</v>
      </c>
      <c r="E8" s="103" t="s">
        <v>13</v>
      </c>
      <c r="F8" s="32">
        <v>220</v>
      </c>
    </row>
    <row r="9" spans="1:6" x14ac:dyDescent="0.2">
      <c r="A9" s="19">
        <f t="shared" si="0"/>
        <v>3</v>
      </c>
      <c r="B9" s="19">
        <f t="shared" si="1"/>
        <v>6</v>
      </c>
      <c r="C9" s="19">
        <v>2</v>
      </c>
      <c r="D9" s="33" t="s">
        <v>9</v>
      </c>
      <c r="E9" s="103" t="s">
        <v>14</v>
      </c>
      <c r="F9" s="90" t="s">
        <v>8004</v>
      </c>
    </row>
    <row r="10" spans="1:6" x14ac:dyDescent="0.2">
      <c r="A10" s="19">
        <f t="shared" si="0"/>
        <v>4</v>
      </c>
      <c r="B10" s="19">
        <f t="shared" si="1"/>
        <v>8</v>
      </c>
      <c r="C10" s="19">
        <v>1</v>
      </c>
      <c r="D10" s="33" t="s">
        <v>9</v>
      </c>
      <c r="E10" s="103" t="s">
        <v>16</v>
      </c>
      <c r="F10" s="90" t="s">
        <v>327</v>
      </c>
    </row>
    <row r="11" spans="1:6" x14ac:dyDescent="0.2">
      <c r="A11" s="19">
        <f t="shared" si="0"/>
        <v>5</v>
      </c>
      <c r="B11" s="19">
        <f t="shared" si="1"/>
        <v>9</v>
      </c>
      <c r="C11" s="19">
        <v>2</v>
      </c>
      <c r="D11" s="33" t="s">
        <v>12</v>
      </c>
      <c r="E11" s="103" t="s">
        <v>17</v>
      </c>
      <c r="F11" s="90" t="s">
        <v>381</v>
      </c>
    </row>
    <row r="12" spans="1:6" x14ac:dyDescent="0.2">
      <c r="A12" s="19">
        <f t="shared" si="0"/>
        <v>6</v>
      </c>
      <c r="B12" s="19">
        <f t="shared" si="1"/>
        <v>11</v>
      </c>
      <c r="C12" s="19">
        <v>1</v>
      </c>
      <c r="D12" s="33" t="s">
        <v>9</v>
      </c>
      <c r="E12" s="103" t="s">
        <v>1810</v>
      </c>
      <c r="F12" s="32" t="s">
        <v>20</v>
      </c>
    </row>
    <row r="13" spans="1:6" x14ac:dyDescent="0.2">
      <c r="A13" s="19">
        <f t="shared" si="0"/>
        <v>7</v>
      </c>
      <c r="B13" s="19">
        <f t="shared" si="1"/>
        <v>12</v>
      </c>
      <c r="C13" s="19">
        <v>1</v>
      </c>
      <c r="D13" s="33" t="s">
        <v>9</v>
      </c>
      <c r="E13" s="103" t="s">
        <v>3330</v>
      </c>
      <c r="F13" s="32" t="s">
        <v>22</v>
      </c>
    </row>
    <row r="14" spans="1:6" x14ac:dyDescent="0.2">
      <c r="A14" s="19">
        <f t="shared" si="0"/>
        <v>8</v>
      </c>
      <c r="B14" s="19">
        <f t="shared" si="1"/>
        <v>13</v>
      </c>
      <c r="C14" s="19">
        <v>3</v>
      </c>
      <c r="D14" s="33" t="s">
        <v>12</v>
      </c>
      <c r="E14" s="103" t="s">
        <v>23</v>
      </c>
      <c r="F14" s="32"/>
    </row>
    <row r="15" spans="1:6" s="332" customFormat="1" ht="11.45" customHeight="1" x14ac:dyDescent="0.2">
      <c r="A15" s="19">
        <f t="shared" si="0"/>
        <v>9</v>
      </c>
      <c r="B15" s="19">
        <f t="shared" si="1"/>
        <v>16</v>
      </c>
      <c r="C15" s="19">
        <v>17</v>
      </c>
      <c r="D15" s="33" t="s">
        <v>12</v>
      </c>
      <c r="E15" s="201" t="s">
        <v>10130</v>
      </c>
      <c r="F15" s="152"/>
    </row>
    <row r="16" spans="1:6" s="332" customFormat="1" ht="11.45" customHeight="1" x14ac:dyDescent="0.2">
      <c r="A16" s="19">
        <f t="shared" si="0"/>
        <v>10</v>
      </c>
      <c r="B16" s="19">
        <f t="shared" si="1"/>
        <v>33</v>
      </c>
      <c r="C16" s="19">
        <v>17</v>
      </c>
      <c r="D16" s="33" t="s">
        <v>12</v>
      </c>
      <c r="E16" s="201" t="s">
        <v>10131</v>
      </c>
      <c r="F16" s="152"/>
    </row>
    <row r="17" spans="1:6" s="332" customFormat="1" ht="11.45" customHeight="1" x14ac:dyDescent="0.2">
      <c r="A17" s="19">
        <f t="shared" si="0"/>
        <v>11</v>
      </c>
      <c r="B17" s="19">
        <f t="shared" si="1"/>
        <v>50</v>
      </c>
      <c r="C17" s="19">
        <v>17</v>
      </c>
      <c r="D17" s="33" t="s">
        <v>12</v>
      </c>
      <c r="E17" s="201" t="s">
        <v>10132</v>
      </c>
      <c r="F17" s="152"/>
    </row>
    <row r="18" spans="1:6" s="332" customFormat="1" ht="11.45" customHeight="1" x14ac:dyDescent="0.2">
      <c r="A18" s="19">
        <f t="shared" si="0"/>
        <v>12</v>
      </c>
      <c r="B18" s="19">
        <f t="shared" si="1"/>
        <v>67</v>
      </c>
      <c r="C18" s="19">
        <v>17</v>
      </c>
      <c r="D18" s="33" t="s">
        <v>12</v>
      </c>
      <c r="E18" s="201" t="s">
        <v>10133</v>
      </c>
      <c r="F18" s="152"/>
    </row>
    <row r="19" spans="1:6" s="332" customFormat="1" ht="11.45" customHeight="1" x14ac:dyDescent="0.2">
      <c r="A19" s="19">
        <f t="shared" si="0"/>
        <v>13</v>
      </c>
      <c r="B19" s="19">
        <f t="shared" si="1"/>
        <v>84</v>
      </c>
      <c r="C19" s="19">
        <v>17</v>
      </c>
      <c r="D19" s="33" t="s">
        <v>12</v>
      </c>
      <c r="E19" s="201" t="s">
        <v>10134</v>
      </c>
      <c r="F19" s="152"/>
    </row>
    <row r="20" spans="1:6" s="332" customFormat="1" ht="11.45" customHeight="1" x14ac:dyDescent="0.2">
      <c r="A20" s="19">
        <f t="shared" si="0"/>
        <v>14</v>
      </c>
      <c r="B20" s="19">
        <f t="shared" si="1"/>
        <v>101</v>
      </c>
      <c r="C20" s="19">
        <v>17</v>
      </c>
      <c r="D20" s="33" t="s">
        <v>12</v>
      </c>
      <c r="E20" s="201" t="s">
        <v>10135</v>
      </c>
      <c r="F20" s="152"/>
    </row>
    <row r="21" spans="1:6" s="332" customFormat="1" ht="11.45" customHeight="1" x14ac:dyDescent="0.2">
      <c r="A21" s="19">
        <f t="shared" si="0"/>
        <v>15</v>
      </c>
      <c r="B21" s="19">
        <f t="shared" si="1"/>
        <v>118</v>
      </c>
      <c r="C21" s="19">
        <v>17</v>
      </c>
      <c r="D21" s="33" t="s">
        <v>12</v>
      </c>
      <c r="E21" s="201" t="s">
        <v>10136</v>
      </c>
      <c r="F21" s="152"/>
    </row>
    <row r="22" spans="1:6" s="332" customFormat="1" ht="11.45" customHeight="1" x14ac:dyDescent="0.2">
      <c r="A22" s="19">
        <f t="shared" si="0"/>
        <v>16</v>
      </c>
      <c r="B22" s="19">
        <f t="shared" si="1"/>
        <v>135</v>
      </c>
      <c r="C22" s="19">
        <v>17</v>
      </c>
      <c r="D22" s="33" t="s">
        <v>12</v>
      </c>
      <c r="E22" s="201" t="s">
        <v>10137</v>
      </c>
      <c r="F22" s="152"/>
    </row>
    <row r="23" spans="1:6" s="332" customFormat="1" ht="11.45" customHeight="1" x14ac:dyDescent="0.2">
      <c r="A23" s="19">
        <f t="shared" si="0"/>
        <v>17</v>
      </c>
      <c r="B23" s="19">
        <f t="shared" si="1"/>
        <v>152</v>
      </c>
      <c r="C23" s="19">
        <v>17</v>
      </c>
      <c r="D23" s="33" t="s">
        <v>12</v>
      </c>
      <c r="E23" s="201" t="s">
        <v>10138</v>
      </c>
      <c r="F23" s="152"/>
    </row>
    <row r="24" spans="1:6" s="332" customFormat="1" ht="11.45" customHeight="1" x14ac:dyDescent="0.2">
      <c r="A24" s="19">
        <f t="shared" si="0"/>
        <v>18</v>
      </c>
      <c r="B24" s="19">
        <f t="shared" si="1"/>
        <v>169</v>
      </c>
      <c r="C24" s="19">
        <v>17</v>
      </c>
      <c r="D24" s="33" t="s">
        <v>12</v>
      </c>
      <c r="E24" s="201" t="s">
        <v>10139</v>
      </c>
      <c r="F24" s="152"/>
    </row>
    <row r="25" spans="1:6" s="332" customFormat="1" ht="11.45" customHeight="1" x14ac:dyDescent="0.2">
      <c r="A25" s="19">
        <f t="shared" si="0"/>
        <v>19</v>
      </c>
      <c r="B25" s="19">
        <f t="shared" si="1"/>
        <v>186</v>
      </c>
      <c r="C25" s="19">
        <v>17</v>
      </c>
      <c r="D25" s="33" t="s">
        <v>12</v>
      </c>
      <c r="E25" s="201" t="s">
        <v>10140</v>
      </c>
      <c r="F25" s="152"/>
    </row>
    <row r="26" spans="1:6" s="332" customFormat="1" ht="11.45" customHeight="1" x14ac:dyDescent="0.2">
      <c r="A26" s="19">
        <f t="shared" si="0"/>
        <v>20</v>
      </c>
      <c r="B26" s="19">
        <f t="shared" si="1"/>
        <v>203</v>
      </c>
      <c r="C26" s="19">
        <v>17</v>
      </c>
      <c r="D26" s="33" t="s">
        <v>12</v>
      </c>
      <c r="E26" s="201" t="s">
        <v>10141</v>
      </c>
      <c r="F26" s="152"/>
    </row>
    <row r="27" spans="1:6" s="332" customFormat="1" ht="11.45" customHeight="1" x14ac:dyDescent="0.2">
      <c r="A27" s="19">
        <f t="shared" si="0"/>
        <v>21</v>
      </c>
      <c r="B27" s="19">
        <f t="shared" si="1"/>
        <v>220</v>
      </c>
      <c r="C27" s="19">
        <v>17</v>
      </c>
      <c r="D27" s="33" t="s">
        <v>12</v>
      </c>
      <c r="E27" s="201" t="s">
        <v>10142</v>
      </c>
      <c r="F27" s="152"/>
    </row>
    <row r="28" spans="1:6" s="332" customFormat="1" ht="11.45" customHeight="1" x14ac:dyDescent="0.2">
      <c r="A28" s="19">
        <f t="shared" si="0"/>
        <v>22</v>
      </c>
      <c r="B28" s="19">
        <f t="shared" si="1"/>
        <v>237</v>
      </c>
      <c r="C28" s="19">
        <v>17</v>
      </c>
      <c r="D28" s="33" t="s">
        <v>12</v>
      </c>
      <c r="E28" s="201" t="s">
        <v>10143</v>
      </c>
      <c r="F28" s="152"/>
    </row>
    <row r="29" spans="1:6" s="332" customFormat="1" ht="11.45" customHeight="1" x14ac:dyDescent="0.2">
      <c r="A29" s="19">
        <f t="shared" si="0"/>
        <v>23</v>
      </c>
      <c r="B29" s="19">
        <f t="shared" si="1"/>
        <v>254</v>
      </c>
      <c r="C29" s="19">
        <v>17</v>
      </c>
      <c r="D29" s="33" t="s">
        <v>12</v>
      </c>
      <c r="E29" s="201" t="s">
        <v>10144</v>
      </c>
      <c r="F29" s="152"/>
    </row>
    <row r="30" spans="1:6" s="332" customFormat="1" ht="11.45" customHeight="1" x14ac:dyDescent="0.2">
      <c r="A30" s="19">
        <f t="shared" si="0"/>
        <v>24</v>
      </c>
      <c r="B30" s="19">
        <f t="shared" si="1"/>
        <v>271</v>
      </c>
      <c r="C30" s="19">
        <v>17</v>
      </c>
      <c r="D30" s="33" t="s">
        <v>12</v>
      </c>
      <c r="E30" s="201" t="s">
        <v>10145</v>
      </c>
      <c r="F30" s="152"/>
    </row>
    <row r="31" spans="1:6" s="61" customFormat="1" ht="11.45" customHeight="1" x14ac:dyDescent="0.2">
      <c r="A31" s="19">
        <f t="shared" si="0"/>
        <v>25</v>
      </c>
      <c r="B31" s="19">
        <f t="shared" si="1"/>
        <v>288</v>
      </c>
      <c r="C31" s="19">
        <v>17</v>
      </c>
      <c r="D31" s="33" t="s">
        <v>12</v>
      </c>
      <c r="E31" s="201" t="s">
        <v>11730</v>
      </c>
      <c r="F31" s="152"/>
    </row>
    <row r="32" spans="1:6" s="61" customFormat="1" ht="11.45" customHeight="1" x14ac:dyDescent="0.2">
      <c r="A32" s="19">
        <f t="shared" si="0"/>
        <v>26</v>
      </c>
      <c r="B32" s="19">
        <f t="shared" si="1"/>
        <v>305</v>
      </c>
      <c r="C32" s="19">
        <v>17</v>
      </c>
      <c r="D32" s="33" t="s">
        <v>12</v>
      </c>
      <c r="E32" s="201" t="s">
        <v>10146</v>
      </c>
      <c r="F32" s="152"/>
    </row>
    <row r="33" spans="1:6" s="61" customFormat="1" ht="11.45" customHeight="1" x14ac:dyDescent="0.2">
      <c r="A33" s="19">
        <f t="shared" si="0"/>
        <v>27</v>
      </c>
      <c r="B33" s="19">
        <f t="shared" si="1"/>
        <v>322</v>
      </c>
      <c r="C33" s="19">
        <v>17</v>
      </c>
      <c r="D33" s="33" t="s">
        <v>12</v>
      </c>
      <c r="E33" s="201" t="s">
        <v>10147</v>
      </c>
      <c r="F33" s="152"/>
    </row>
    <row r="34" spans="1:6" s="61" customFormat="1" ht="11.45" customHeight="1" x14ac:dyDescent="0.2">
      <c r="A34" s="19">
        <f t="shared" si="0"/>
        <v>28</v>
      </c>
      <c r="B34" s="19">
        <f t="shared" si="1"/>
        <v>339</v>
      </c>
      <c r="C34" s="19">
        <v>17</v>
      </c>
      <c r="D34" s="33" t="s">
        <v>12</v>
      </c>
      <c r="E34" s="201" t="s">
        <v>10148</v>
      </c>
      <c r="F34" s="152"/>
    </row>
    <row r="35" spans="1:6" s="332" customFormat="1" ht="11.45" customHeight="1" x14ac:dyDescent="0.2">
      <c r="A35" s="19">
        <f t="shared" si="0"/>
        <v>29</v>
      </c>
      <c r="B35" s="19">
        <f t="shared" si="1"/>
        <v>356</v>
      </c>
      <c r="C35" s="19">
        <v>17</v>
      </c>
      <c r="D35" s="33" t="s">
        <v>12</v>
      </c>
      <c r="E35" s="201" t="s">
        <v>10149</v>
      </c>
      <c r="F35" s="161"/>
    </row>
    <row r="36" spans="1:6" s="332" customFormat="1" ht="11.45" customHeight="1" x14ac:dyDescent="0.2">
      <c r="A36" s="19">
        <f t="shared" si="0"/>
        <v>30</v>
      </c>
      <c r="B36" s="19">
        <f t="shared" si="1"/>
        <v>373</v>
      </c>
      <c r="C36" s="19">
        <v>17</v>
      </c>
      <c r="D36" s="33" t="s">
        <v>12</v>
      </c>
      <c r="E36" s="201" t="s">
        <v>10150</v>
      </c>
      <c r="F36" s="161"/>
    </row>
    <row r="37" spans="1:6" s="332" customFormat="1" ht="11.45" customHeight="1" x14ac:dyDescent="0.2">
      <c r="A37" s="19">
        <f t="shared" si="0"/>
        <v>31</v>
      </c>
      <c r="B37" s="19">
        <f t="shared" si="1"/>
        <v>390</v>
      </c>
      <c r="C37" s="19">
        <v>17</v>
      </c>
      <c r="D37" s="33" t="s">
        <v>12</v>
      </c>
      <c r="E37" s="201" t="s">
        <v>10151</v>
      </c>
      <c r="F37" s="161"/>
    </row>
    <row r="38" spans="1:6" s="332" customFormat="1" ht="11.45" customHeight="1" x14ac:dyDescent="0.2">
      <c r="A38" s="19">
        <f t="shared" si="0"/>
        <v>32</v>
      </c>
      <c r="B38" s="19">
        <f t="shared" si="1"/>
        <v>407</v>
      </c>
      <c r="C38" s="19">
        <v>17</v>
      </c>
      <c r="D38" s="33" t="s">
        <v>12</v>
      </c>
      <c r="E38" s="201" t="s">
        <v>10152</v>
      </c>
      <c r="F38" s="178"/>
    </row>
    <row r="39" spans="1:6" s="332" customFormat="1" ht="11.45" customHeight="1" x14ac:dyDescent="0.2">
      <c r="A39" s="19">
        <f t="shared" si="0"/>
        <v>33</v>
      </c>
      <c r="B39" s="19">
        <f t="shared" si="1"/>
        <v>424</v>
      </c>
      <c r="C39" s="19">
        <v>17</v>
      </c>
      <c r="D39" s="33" t="s">
        <v>12</v>
      </c>
      <c r="E39" s="201" t="s">
        <v>11731</v>
      </c>
      <c r="F39" s="178"/>
    </row>
    <row r="40" spans="1:6" s="332" customFormat="1" ht="11.45" customHeight="1" x14ac:dyDescent="0.2">
      <c r="A40" s="19">
        <f t="shared" si="0"/>
        <v>34</v>
      </c>
      <c r="B40" s="19">
        <f t="shared" si="1"/>
        <v>441</v>
      </c>
      <c r="C40" s="19">
        <v>17</v>
      </c>
      <c r="D40" s="33" t="s">
        <v>12</v>
      </c>
      <c r="E40" s="201" t="s">
        <v>10153</v>
      </c>
      <c r="F40" s="178"/>
    </row>
    <row r="41" spans="1:6" s="332" customFormat="1" ht="11.45" customHeight="1" x14ac:dyDescent="0.2">
      <c r="A41" s="19">
        <f t="shared" si="0"/>
        <v>35</v>
      </c>
      <c r="B41" s="19">
        <f t="shared" si="1"/>
        <v>458</v>
      </c>
      <c r="C41" s="19">
        <v>17</v>
      </c>
      <c r="D41" s="33" t="s">
        <v>12</v>
      </c>
      <c r="E41" s="201" t="s">
        <v>10154</v>
      </c>
      <c r="F41" s="178"/>
    </row>
    <row r="42" spans="1:6" s="332" customFormat="1" ht="11.45" customHeight="1" x14ac:dyDescent="0.2">
      <c r="A42" s="19">
        <f t="shared" si="0"/>
        <v>36</v>
      </c>
      <c r="B42" s="19">
        <f t="shared" si="1"/>
        <v>475</v>
      </c>
      <c r="C42" s="19">
        <v>17</v>
      </c>
      <c r="D42" s="33" t="s">
        <v>12</v>
      </c>
      <c r="E42" s="201" t="s">
        <v>10155</v>
      </c>
      <c r="F42" s="178"/>
    </row>
    <row r="43" spans="1:6" s="332" customFormat="1" ht="11.45" customHeight="1" x14ac:dyDescent="0.2">
      <c r="A43" s="19">
        <f t="shared" si="0"/>
        <v>37</v>
      </c>
      <c r="B43" s="19">
        <f t="shared" si="1"/>
        <v>492</v>
      </c>
      <c r="C43" s="19">
        <v>17</v>
      </c>
      <c r="D43" s="33" t="s">
        <v>12</v>
      </c>
      <c r="E43" s="201" t="s">
        <v>10156</v>
      </c>
      <c r="F43" s="178"/>
    </row>
    <row r="44" spans="1:6" s="332" customFormat="1" ht="11.45" customHeight="1" x14ac:dyDescent="0.2">
      <c r="A44" s="19">
        <f t="shared" si="0"/>
        <v>38</v>
      </c>
      <c r="B44" s="19">
        <f t="shared" si="1"/>
        <v>509</v>
      </c>
      <c r="C44" s="19">
        <v>17</v>
      </c>
      <c r="D44" s="33" t="s">
        <v>12</v>
      </c>
      <c r="E44" s="201" t="s">
        <v>10157</v>
      </c>
      <c r="F44" s="178"/>
    </row>
    <row r="45" spans="1:6" s="332" customFormat="1" ht="11.45" customHeight="1" x14ac:dyDescent="0.2">
      <c r="A45" s="19">
        <f t="shared" si="0"/>
        <v>39</v>
      </c>
      <c r="B45" s="19">
        <f t="shared" si="1"/>
        <v>526</v>
      </c>
      <c r="C45" s="19">
        <v>17</v>
      </c>
      <c r="D45" s="33" t="s">
        <v>12</v>
      </c>
      <c r="E45" s="201" t="s">
        <v>10158</v>
      </c>
      <c r="F45" s="178"/>
    </row>
    <row r="46" spans="1:6" s="332" customFormat="1" ht="11.45" customHeight="1" x14ac:dyDescent="0.2">
      <c r="A46" s="19">
        <f t="shared" si="0"/>
        <v>40</v>
      </c>
      <c r="B46" s="19">
        <f t="shared" si="1"/>
        <v>543</v>
      </c>
      <c r="C46" s="19">
        <v>17</v>
      </c>
      <c r="D46" s="33" t="s">
        <v>12</v>
      </c>
      <c r="E46" s="201" t="s">
        <v>10159</v>
      </c>
      <c r="F46" s="178"/>
    </row>
    <row r="47" spans="1:6" s="332" customFormat="1" ht="11.45" customHeight="1" x14ac:dyDescent="0.2">
      <c r="A47" s="19">
        <f t="shared" si="0"/>
        <v>41</v>
      </c>
      <c r="B47" s="19">
        <f t="shared" si="1"/>
        <v>560</v>
      </c>
      <c r="C47" s="19">
        <v>17</v>
      </c>
      <c r="D47" s="33" t="s">
        <v>12</v>
      </c>
      <c r="E47" s="201" t="s">
        <v>11732</v>
      </c>
      <c r="F47" s="178"/>
    </row>
    <row r="48" spans="1:6" s="332" customFormat="1" ht="11.45" customHeight="1" x14ac:dyDescent="0.2">
      <c r="A48" s="19">
        <f t="shared" si="0"/>
        <v>42</v>
      </c>
      <c r="B48" s="19">
        <f t="shared" si="1"/>
        <v>577</v>
      </c>
      <c r="C48" s="19">
        <v>17</v>
      </c>
      <c r="D48" s="33" t="s">
        <v>12</v>
      </c>
      <c r="E48" s="201" t="s">
        <v>10160</v>
      </c>
      <c r="F48" s="178"/>
    </row>
    <row r="49" spans="1:6" s="332" customFormat="1" ht="11.45" customHeight="1" x14ac:dyDescent="0.2">
      <c r="A49" s="19">
        <f t="shared" si="0"/>
        <v>43</v>
      </c>
      <c r="B49" s="19">
        <f t="shared" si="1"/>
        <v>594</v>
      </c>
      <c r="C49" s="19">
        <v>17</v>
      </c>
      <c r="D49" s="33" t="s">
        <v>12</v>
      </c>
      <c r="E49" s="201" t="s">
        <v>10161</v>
      </c>
      <c r="F49" s="178"/>
    </row>
    <row r="50" spans="1:6" s="332" customFormat="1" ht="11.45" customHeight="1" x14ac:dyDescent="0.2">
      <c r="A50" s="19">
        <f t="shared" si="0"/>
        <v>44</v>
      </c>
      <c r="B50" s="19">
        <f t="shared" si="1"/>
        <v>611</v>
      </c>
      <c r="C50" s="19">
        <v>17</v>
      </c>
      <c r="D50" s="33" t="s">
        <v>12</v>
      </c>
      <c r="E50" s="201" t="s">
        <v>10162</v>
      </c>
      <c r="F50" s="178"/>
    </row>
    <row r="51" spans="1:6" s="332" customFormat="1" ht="11.45" customHeight="1" x14ac:dyDescent="0.2">
      <c r="A51" s="19">
        <f t="shared" si="0"/>
        <v>45</v>
      </c>
      <c r="B51" s="19">
        <f t="shared" si="1"/>
        <v>628</v>
      </c>
      <c r="C51" s="19">
        <v>17</v>
      </c>
      <c r="D51" s="33" t="s">
        <v>12</v>
      </c>
      <c r="E51" s="201" t="s">
        <v>10163</v>
      </c>
      <c r="F51" s="178"/>
    </row>
    <row r="52" spans="1:6" s="332" customFormat="1" ht="11.45" customHeight="1" x14ac:dyDescent="0.2">
      <c r="A52" s="19">
        <f t="shared" si="0"/>
        <v>46</v>
      </c>
      <c r="B52" s="19">
        <f t="shared" si="1"/>
        <v>645</v>
      </c>
      <c r="C52" s="19">
        <v>17</v>
      </c>
      <c r="D52" s="33" t="s">
        <v>12</v>
      </c>
      <c r="E52" s="201" t="s">
        <v>10164</v>
      </c>
      <c r="F52" s="178"/>
    </row>
    <row r="53" spans="1:6" s="332" customFormat="1" ht="11.45" customHeight="1" x14ac:dyDescent="0.2">
      <c r="A53" s="19">
        <f t="shared" si="0"/>
        <v>47</v>
      </c>
      <c r="B53" s="19">
        <f t="shared" si="1"/>
        <v>662</v>
      </c>
      <c r="C53" s="19">
        <v>17</v>
      </c>
      <c r="D53" s="33" t="s">
        <v>12</v>
      </c>
      <c r="E53" s="201" t="s">
        <v>10165</v>
      </c>
      <c r="F53" s="178"/>
    </row>
    <row r="54" spans="1:6" s="332" customFormat="1" ht="11.45" customHeight="1" x14ac:dyDescent="0.2">
      <c r="A54" s="19">
        <f t="shared" si="0"/>
        <v>48</v>
      </c>
      <c r="B54" s="19">
        <f t="shared" si="1"/>
        <v>679</v>
      </c>
      <c r="C54" s="19">
        <v>17</v>
      </c>
      <c r="D54" s="33" t="s">
        <v>12</v>
      </c>
      <c r="E54" s="201" t="s">
        <v>10166</v>
      </c>
      <c r="F54" s="178"/>
    </row>
    <row r="55" spans="1:6" s="332" customFormat="1" ht="11.45" customHeight="1" x14ac:dyDescent="0.2">
      <c r="A55" s="19">
        <f t="shared" si="0"/>
        <v>49</v>
      </c>
      <c r="B55" s="19">
        <f t="shared" si="1"/>
        <v>696</v>
      </c>
      <c r="C55" s="19">
        <v>17</v>
      </c>
      <c r="D55" s="33" t="s">
        <v>12</v>
      </c>
      <c r="E55" s="201" t="s">
        <v>11733</v>
      </c>
      <c r="F55" s="178"/>
    </row>
    <row r="56" spans="1:6" s="332" customFormat="1" ht="11.45" customHeight="1" x14ac:dyDescent="0.2">
      <c r="A56" s="19">
        <f t="shared" si="0"/>
        <v>50</v>
      </c>
      <c r="B56" s="19">
        <f t="shared" si="1"/>
        <v>713</v>
      </c>
      <c r="C56" s="19">
        <v>17</v>
      </c>
      <c r="D56" s="33" t="s">
        <v>12</v>
      </c>
      <c r="E56" s="201" t="s">
        <v>10167</v>
      </c>
      <c r="F56" s="178"/>
    </row>
    <row r="57" spans="1:6" s="332" customFormat="1" ht="11.45" customHeight="1" x14ac:dyDescent="0.2">
      <c r="A57" s="19">
        <f t="shared" si="0"/>
        <v>51</v>
      </c>
      <c r="B57" s="19">
        <f t="shared" si="1"/>
        <v>730</v>
      </c>
      <c r="C57" s="19">
        <v>17</v>
      </c>
      <c r="D57" s="33" t="s">
        <v>12</v>
      </c>
      <c r="E57" s="201" t="s">
        <v>10168</v>
      </c>
      <c r="F57" s="178"/>
    </row>
    <row r="58" spans="1:6" s="332" customFormat="1" ht="11.45" customHeight="1" x14ac:dyDescent="0.2">
      <c r="A58" s="19">
        <f t="shared" si="0"/>
        <v>52</v>
      </c>
      <c r="B58" s="19">
        <f t="shared" si="1"/>
        <v>747</v>
      </c>
      <c r="C58" s="19">
        <v>17</v>
      </c>
      <c r="D58" s="33" t="s">
        <v>12</v>
      </c>
      <c r="E58" s="201" t="s">
        <v>10169</v>
      </c>
      <c r="F58" s="178"/>
    </row>
    <row r="59" spans="1:6" s="332" customFormat="1" ht="11.45" customHeight="1" x14ac:dyDescent="0.2">
      <c r="A59" s="19">
        <f t="shared" si="0"/>
        <v>53</v>
      </c>
      <c r="B59" s="19">
        <f t="shared" si="1"/>
        <v>764</v>
      </c>
      <c r="C59" s="19">
        <v>17</v>
      </c>
      <c r="D59" s="33" t="s">
        <v>12</v>
      </c>
      <c r="E59" s="201" t="s">
        <v>10170</v>
      </c>
      <c r="F59" s="178"/>
    </row>
    <row r="60" spans="1:6" s="332" customFormat="1" ht="11.45" customHeight="1" x14ac:dyDescent="0.2">
      <c r="A60" s="19">
        <f t="shared" si="0"/>
        <v>54</v>
      </c>
      <c r="B60" s="19">
        <f t="shared" si="1"/>
        <v>781</v>
      </c>
      <c r="C60" s="19">
        <v>17</v>
      </c>
      <c r="D60" s="33" t="s">
        <v>12</v>
      </c>
      <c r="E60" s="201" t="s">
        <v>10745</v>
      </c>
      <c r="F60" s="178"/>
    </row>
    <row r="61" spans="1:6" s="332" customFormat="1" ht="11.45" customHeight="1" x14ac:dyDescent="0.2">
      <c r="A61" s="19">
        <f t="shared" si="0"/>
        <v>55</v>
      </c>
      <c r="B61" s="19">
        <f t="shared" si="1"/>
        <v>798</v>
      </c>
      <c r="C61" s="19">
        <v>17</v>
      </c>
      <c r="D61" s="33" t="s">
        <v>12</v>
      </c>
      <c r="E61" s="201" t="s">
        <v>10171</v>
      </c>
      <c r="F61" s="178"/>
    </row>
    <row r="62" spans="1:6" s="332" customFormat="1" ht="11.45" customHeight="1" x14ac:dyDescent="0.2">
      <c r="A62" s="19">
        <f t="shared" si="0"/>
        <v>56</v>
      </c>
      <c r="B62" s="19">
        <f t="shared" si="1"/>
        <v>815</v>
      </c>
      <c r="C62" s="19">
        <v>17</v>
      </c>
      <c r="D62" s="33" t="s">
        <v>12</v>
      </c>
      <c r="E62" s="201" t="s">
        <v>10172</v>
      </c>
      <c r="F62" s="178"/>
    </row>
    <row r="63" spans="1:6" s="332" customFormat="1" ht="11.45" customHeight="1" x14ac:dyDescent="0.2">
      <c r="A63" s="19">
        <f t="shared" si="0"/>
        <v>57</v>
      </c>
      <c r="B63" s="19">
        <f t="shared" si="1"/>
        <v>832</v>
      </c>
      <c r="C63" s="19">
        <v>17</v>
      </c>
      <c r="D63" s="33" t="s">
        <v>12</v>
      </c>
      <c r="E63" s="201" t="s">
        <v>11734</v>
      </c>
      <c r="F63" s="178"/>
    </row>
    <row r="64" spans="1:6" s="332" customFormat="1" ht="11.45" customHeight="1" x14ac:dyDescent="0.2">
      <c r="A64" s="19">
        <f t="shared" si="0"/>
        <v>58</v>
      </c>
      <c r="B64" s="19">
        <f t="shared" si="1"/>
        <v>849</v>
      </c>
      <c r="C64" s="19">
        <v>17</v>
      </c>
      <c r="D64" s="33" t="s">
        <v>12</v>
      </c>
      <c r="E64" s="201" t="s">
        <v>10173</v>
      </c>
      <c r="F64" s="178"/>
    </row>
    <row r="65" spans="1:6" s="332" customFormat="1" ht="11.45" customHeight="1" x14ac:dyDescent="0.2">
      <c r="A65" s="19">
        <f t="shared" si="0"/>
        <v>59</v>
      </c>
      <c r="B65" s="19">
        <f t="shared" si="1"/>
        <v>866</v>
      </c>
      <c r="C65" s="19">
        <v>17</v>
      </c>
      <c r="D65" s="33" t="s">
        <v>12</v>
      </c>
      <c r="E65" s="201" t="s">
        <v>10174</v>
      </c>
      <c r="F65" s="178"/>
    </row>
    <row r="66" spans="1:6" s="332" customFormat="1" ht="11.45" customHeight="1" x14ac:dyDescent="0.2">
      <c r="A66" s="19">
        <f t="shared" si="0"/>
        <v>60</v>
      </c>
      <c r="B66" s="19">
        <f t="shared" si="1"/>
        <v>883</v>
      </c>
      <c r="C66" s="19">
        <v>17</v>
      </c>
      <c r="D66" s="33" t="s">
        <v>12</v>
      </c>
      <c r="E66" s="201" t="s">
        <v>11735</v>
      </c>
      <c r="F66" s="178"/>
    </row>
    <row r="67" spans="1:6" s="332" customFormat="1" ht="11.45" customHeight="1" x14ac:dyDescent="0.2">
      <c r="A67" s="19">
        <f t="shared" si="0"/>
        <v>61</v>
      </c>
      <c r="B67" s="19">
        <f t="shared" si="1"/>
        <v>900</v>
      </c>
      <c r="C67" s="19">
        <v>17</v>
      </c>
      <c r="D67" s="33" t="s">
        <v>12</v>
      </c>
      <c r="E67" s="201" t="s">
        <v>10175</v>
      </c>
      <c r="F67" s="178"/>
    </row>
    <row r="68" spans="1:6" s="332" customFormat="1" ht="11.45" customHeight="1" x14ac:dyDescent="0.2">
      <c r="A68" s="19">
        <f t="shared" si="0"/>
        <v>62</v>
      </c>
      <c r="B68" s="19">
        <f t="shared" si="1"/>
        <v>917</v>
      </c>
      <c r="C68" s="19">
        <v>17</v>
      </c>
      <c r="D68" s="33" t="s">
        <v>12</v>
      </c>
      <c r="E68" s="201" t="s">
        <v>10176</v>
      </c>
      <c r="F68" s="178"/>
    </row>
    <row r="69" spans="1:6" s="332" customFormat="1" ht="11.45" customHeight="1" x14ac:dyDescent="0.2">
      <c r="A69" s="19">
        <f t="shared" si="0"/>
        <v>63</v>
      </c>
      <c r="B69" s="19">
        <f t="shared" si="1"/>
        <v>934</v>
      </c>
      <c r="C69" s="19">
        <v>17</v>
      </c>
      <c r="D69" s="33" t="s">
        <v>12</v>
      </c>
      <c r="E69" s="201" t="s">
        <v>10177</v>
      </c>
      <c r="F69" s="178"/>
    </row>
    <row r="70" spans="1:6" s="332" customFormat="1" ht="11.45" customHeight="1" x14ac:dyDescent="0.2">
      <c r="A70" s="19">
        <f t="shared" si="0"/>
        <v>64</v>
      </c>
      <c r="B70" s="19">
        <f t="shared" si="1"/>
        <v>951</v>
      </c>
      <c r="C70" s="19">
        <v>17</v>
      </c>
      <c r="D70" s="33" t="s">
        <v>12</v>
      </c>
      <c r="E70" s="201" t="s">
        <v>10178</v>
      </c>
      <c r="F70" s="178"/>
    </row>
    <row r="71" spans="1:6" s="332" customFormat="1" ht="11.45" customHeight="1" x14ac:dyDescent="0.2">
      <c r="A71" s="19">
        <f t="shared" si="0"/>
        <v>65</v>
      </c>
      <c r="B71" s="19">
        <f t="shared" si="1"/>
        <v>968</v>
      </c>
      <c r="C71" s="19">
        <v>17</v>
      </c>
      <c r="D71" s="33" t="s">
        <v>12</v>
      </c>
      <c r="E71" s="201" t="s">
        <v>11736</v>
      </c>
      <c r="F71" s="178"/>
    </row>
    <row r="72" spans="1:6" s="332" customFormat="1" ht="11.45" customHeight="1" x14ac:dyDescent="0.2">
      <c r="A72" s="19">
        <f t="shared" ref="A72:A143" si="2">+A71+1</f>
        <v>66</v>
      </c>
      <c r="B72" s="19">
        <f t="shared" ref="B72:B143" si="3">C71+B71</f>
        <v>985</v>
      </c>
      <c r="C72" s="19">
        <v>17</v>
      </c>
      <c r="D72" s="33" t="s">
        <v>12</v>
      </c>
      <c r="E72" s="201" t="s">
        <v>10179</v>
      </c>
      <c r="F72" s="178"/>
    </row>
    <row r="73" spans="1:6" s="332" customFormat="1" ht="11.45" customHeight="1" x14ac:dyDescent="0.2">
      <c r="A73" s="19">
        <f t="shared" si="2"/>
        <v>67</v>
      </c>
      <c r="B73" s="19">
        <f t="shared" si="3"/>
        <v>1002</v>
      </c>
      <c r="C73" s="19">
        <v>17</v>
      </c>
      <c r="D73" s="33" t="s">
        <v>12</v>
      </c>
      <c r="E73" s="201" t="s">
        <v>10180</v>
      </c>
      <c r="F73" s="178"/>
    </row>
    <row r="74" spans="1:6" s="332" customFormat="1" ht="11.45" customHeight="1" x14ac:dyDescent="0.2">
      <c r="A74" s="19">
        <f t="shared" si="2"/>
        <v>68</v>
      </c>
      <c r="B74" s="19">
        <f t="shared" si="3"/>
        <v>1019</v>
      </c>
      <c r="C74" s="19">
        <v>17</v>
      </c>
      <c r="D74" s="33" t="s">
        <v>12</v>
      </c>
      <c r="E74" s="201" t="s">
        <v>11737</v>
      </c>
      <c r="F74" s="178"/>
    </row>
    <row r="75" spans="1:6" s="332" customFormat="1" ht="11.45" customHeight="1" x14ac:dyDescent="0.2">
      <c r="A75" s="19">
        <f t="shared" si="2"/>
        <v>69</v>
      </c>
      <c r="B75" s="19">
        <f t="shared" si="3"/>
        <v>1036</v>
      </c>
      <c r="C75" s="19">
        <v>17</v>
      </c>
      <c r="D75" s="33" t="s">
        <v>12</v>
      </c>
      <c r="E75" s="201" t="s">
        <v>10181</v>
      </c>
      <c r="F75" s="178"/>
    </row>
    <row r="76" spans="1:6" s="332" customFormat="1" ht="11.45" customHeight="1" x14ac:dyDescent="0.2">
      <c r="A76" s="19">
        <f t="shared" si="2"/>
        <v>70</v>
      </c>
      <c r="B76" s="19">
        <f t="shared" si="3"/>
        <v>1053</v>
      </c>
      <c r="C76" s="19">
        <v>17</v>
      </c>
      <c r="D76" s="33" t="s">
        <v>12</v>
      </c>
      <c r="E76" s="201" t="s">
        <v>10182</v>
      </c>
      <c r="F76" s="178"/>
    </row>
    <row r="77" spans="1:6" s="332" customFormat="1" ht="11.45" customHeight="1" x14ac:dyDescent="0.2">
      <c r="A77" s="19">
        <f t="shared" si="2"/>
        <v>71</v>
      </c>
      <c r="B77" s="19">
        <f t="shared" si="3"/>
        <v>1070</v>
      </c>
      <c r="C77" s="19">
        <v>17</v>
      </c>
      <c r="D77" s="33" t="s">
        <v>12</v>
      </c>
      <c r="E77" s="201" t="s">
        <v>10183</v>
      </c>
      <c r="F77" s="178"/>
    </row>
    <row r="78" spans="1:6" s="332" customFormat="1" ht="11.45" customHeight="1" x14ac:dyDescent="0.2">
      <c r="A78" s="19">
        <f t="shared" si="2"/>
        <v>72</v>
      </c>
      <c r="B78" s="19">
        <f t="shared" si="3"/>
        <v>1087</v>
      </c>
      <c r="C78" s="19">
        <v>17</v>
      </c>
      <c r="D78" s="33" t="s">
        <v>12</v>
      </c>
      <c r="E78" s="201" t="s">
        <v>10184</v>
      </c>
      <c r="F78" s="178"/>
    </row>
    <row r="79" spans="1:6" s="332" customFormat="1" ht="11.45" customHeight="1" x14ac:dyDescent="0.2">
      <c r="A79" s="19">
        <f t="shared" si="2"/>
        <v>73</v>
      </c>
      <c r="B79" s="19">
        <f t="shared" si="3"/>
        <v>1104</v>
      </c>
      <c r="C79" s="19">
        <v>17</v>
      </c>
      <c r="D79" s="33" t="s">
        <v>12</v>
      </c>
      <c r="E79" s="201" t="s">
        <v>10185</v>
      </c>
      <c r="F79" s="178"/>
    </row>
    <row r="80" spans="1:6" s="332" customFormat="1" ht="11.45" customHeight="1" x14ac:dyDescent="0.2">
      <c r="A80" s="19">
        <f t="shared" si="2"/>
        <v>74</v>
      </c>
      <c r="B80" s="19">
        <f t="shared" si="3"/>
        <v>1121</v>
      </c>
      <c r="C80" s="19">
        <v>17</v>
      </c>
      <c r="D80" s="33" t="s">
        <v>12</v>
      </c>
      <c r="E80" s="201" t="s">
        <v>9038</v>
      </c>
      <c r="F80" s="178"/>
    </row>
    <row r="81" spans="1:6" s="332" customFormat="1" ht="11.45" customHeight="1" x14ac:dyDescent="0.2">
      <c r="A81" s="19">
        <f t="shared" si="2"/>
        <v>75</v>
      </c>
      <c r="B81" s="19">
        <f t="shared" si="3"/>
        <v>1138</v>
      </c>
      <c r="C81" s="19">
        <v>17</v>
      </c>
      <c r="D81" s="33" t="s">
        <v>12</v>
      </c>
      <c r="E81" s="201" t="s">
        <v>9039</v>
      </c>
      <c r="F81" s="178"/>
    </row>
    <row r="82" spans="1:6" s="332" customFormat="1" ht="11.45" customHeight="1" x14ac:dyDescent="0.2">
      <c r="A82" s="19">
        <f t="shared" si="2"/>
        <v>76</v>
      </c>
      <c r="B82" s="19">
        <f t="shared" si="3"/>
        <v>1155</v>
      </c>
      <c r="C82" s="19">
        <v>17</v>
      </c>
      <c r="D82" s="33" t="s">
        <v>12</v>
      </c>
      <c r="E82" s="201" t="s">
        <v>10186</v>
      </c>
      <c r="F82" s="178"/>
    </row>
    <row r="83" spans="1:6" s="332" customFormat="1" ht="11.45" customHeight="1" x14ac:dyDescent="0.2">
      <c r="A83" s="19">
        <f t="shared" si="2"/>
        <v>77</v>
      </c>
      <c r="B83" s="19">
        <f t="shared" si="3"/>
        <v>1172</v>
      </c>
      <c r="C83" s="19">
        <v>17</v>
      </c>
      <c r="D83" s="33" t="s">
        <v>12</v>
      </c>
      <c r="E83" s="201" t="s">
        <v>9040</v>
      </c>
      <c r="F83" s="178"/>
    </row>
    <row r="84" spans="1:6" s="332" customFormat="1" ht="11.45" customHeight="1" x14ac:dyDescent="0.2">
      <c r="A84" s="19">
        <f t="shared" si="2"/>
        <v>78</v>
      </c>
      <c r="B84" s="19">
        <f t="shared" si="3"/>
        <v>1189</v>
      </c>
      <c r="C84" s="19">
        <v>17</v>
      </c>
      <c r="D84" s="33" t="s">
        <v>12</v>
      </c>
      <c r="E84" s="201" t="s">
        <v>9041</v>
      </c>
      <c r="F84" s="178"/>
    </row>
    <row r="85" spans="1:6" s="332" customFormat="1" ht="11.45" customHeight="1" x14ac:dyDescent="0.2">
      <c r="A85" s="19">
        <f t="shared" si="2"/>
        <v>79</v>
      </c>
      <c r="B85" s="19">
        <f t="shared" si="3"/>
        <v>1206</v>
      </c>
      <c r="C85" s="19">
        <v>17</v>
      </c>
      <c r="D85" s="33" t="s">
        <v>12</v>
      </c>
      <c r="E85" s="201" t="s">
        <v>9042</v>
      </c>
      <c r="F85" s="178"/>
    </row>
    <row r="86" spans="1:6" s="332" customFormat="1" ht="11.45" customHeight="1" x14ac:dyDescent="0.2">
      <c r="A86" s="19">
        <f t="shared" si="2"/>
        <v>80</v>
      </c>
      <c r="B86" s="19">
        <f t="shared" si="3"/>
        <v>1223</v>
      </c>
      <c r="C86" s="19">
        <v>17</v>
      </c>
      <c r="D86" s="33" t="s">
        <v>12</v>
      </c>
      <c r="E86" s="201" t="s">
        <v>9043</v>
      </c>
      <c r="F86" s="178"/>
    </row>
    <row r="87" spans="1:6" s="332" customFormat="1" ht="11.45" customHeight="1" x14ac:dyDescent="0.2">
      <c r="A87" s="19">
        <f t="shared" si="2"/>
        <v>81</v>
      </c>
      <c r="B87" s="19">
        <f t="shared" si="3"/>
        <v>1240</v>
      </c>
      <c r="C87" s="19">
        <v>17</v>
      </c>
      <c r="D87" s="33" t="s">
        <v>12</v>
      </c>
      <c r="E87" s="201" t="s">
        <v>10187</v>
      </c>
      <c r="F87" s="178"/>
    </row>
    <row r="88" spans="1:6" s="332" customFormat="1" ht="11.45" customHeight="1" x14ac:dyDescent="0.2">
      <c r="A88" s="19">
        <f t="shared" si="2"/>
        <v>82</v>
      </c>
      <c r="B88" s="19">
        <f t="shared" si="3"/>
        <v>1257</v>
      </c>
      <c r="C88" s="19">
        <v>17</v>
      </c>
      <c r="D88" s="33" t="s">
        <v>12</v>
      </c>
      <c r="E88" s="201" t="s">
        <v>9044</v>
      </c>
      <c r="F88" s="178"/>
    </row>
    <row r="89" spans="1:6" s="332" customFormat="1" ht="11.45" customHeight="1" x14ac:dyDescent="0.2">
      <c r="A89" s="19">
        <f t="shared" si="2"/>
        <v>83</v>
      </c>
      <c r="B89" s="19">
        <f t="shared" si="3"/>
        <v>1274</v>
      </c>
      <c r="C89" s="19">
        <v>17</v>
      </c>
      <c r="D89" s="33" t="s">
        <v>12</v>
      </c>
      <c r="E89" s="201" t="s">
        <v>9045</v>
      </c>
      <c r="F89" s="178"/>
    </row>
    <row r="90" spans="1:6" s="332" customFormat="1" ht="11.45" customHeight="1" x14ac:dyDescent="0.2">
      <c r="A90" s="19">
        <f t="shared" si="2"/>
        <v>84</v>
      </c>
      <c r="B90" s="19">
        <f t="shared" si="3"/>
        <v>1291</v>
      </c>
      <c r="C90" s="19">
        <v>17</v>
      </c>
      <c r="D90" s="33" t="s">
        <v>12</v>
      </c>
      <c r="E90" s="201" t="s">
        <v>9046</v>
      </c>
      <c r="F90" s="178"/>
    </row>
    <row r="91" spans="1:6" s="332" customFormat="1" ht="11.45" customHeight="1" x14ac:dyDescent="0.2">
      <c r="A91" s="19">
        <f t="shared" si="2"/>
        <v>85</v>
      </c>
      <c r="B91" s="19">
        <f t="shared" si="3"/>
        <v>1308</v>
      </c>
      <c r="C91" s="19">
        <v>17</v>
      </c>
      <c r="D91" s="33" t="s">
        <v>12</v>
      </c>
      <c r="E91" s="201" t="s">
        <v>10188</v>
      </c>
      <c r="F91" s="178"/>
    </row>
    <row r="92" spans="1:6" s="332" customFormat="1" ht="11.45" customHeight="1" x14ac:dyDescent="0.2">
      <c r="A92" s="19">
        <f t="shared" si="2"/>
        <v>86</v>
      </c>
      <c r="B92" s="19">
        <f t="shared" si="3"/>
        <v>1325</v>
      </c>
      <c r="C92" s="19">
        <v>17</v>
      </c>
      <c r="D92" s="33" t="s">
        <v>12</v>
      </c>
      <c r="E92" s="201" t="s">
        <v>10189</v>
      </c>
      <c r="F92" s="178"/>
    </row>
    <row r="93" spans="1:6" s="332" customFormat="1" ht="11.45" customHeight="1" x14ac:dyDescent="0.2">
      <c r="A93" s="19">
        <f t="shared" si="2"/>
        <v>87</v>
      </c>
      <c r="B93" s="19">
        <f t="shared" si="3"/>
        <v>1342</v>
      </c>
      <c r="C93" s="19">
        <v>17</v>
      </c>
      <c r="D93" s="33" t="s">
        <v>12</v>
      </c>
      <c r="E93" s="201" t="s">
        <v>10190</v>
      </c>
      <c r="F93" s="178"/>
    </row>
    <row r="94" spans="1:6" s="332" customFormat="1" ht="11.45" customHeight="1" x14ac:dyDescent="0.2">
      <c r="A94" s="19">
        <f t="shared" si="2"/>
        <v>88</v>
      </c>
      <c r="B94" s="19">
        <f t="shared" si="3"/>
        <v>1359</v>
      </c>
      <c r="C94" s="19">
        <v>17</v>
      </c>
      <c r="D94" s="33" t="s">
        <v>12</v>
      </c>
      <c r="E94" s="201" t="s">
        <v>10191</v>
      </c>
      <c r="F94" s="178"/>
    </row>
    <row r="95" spans="1:6" s="332" customFormat="1" ht="11.45" customHeight="1" x14ac:dyDescent="0.2">
      <c r="A95" s="19">
        <f t="shared" si="2"/>
        <v>89</v>
      </c>
      <c r="B95" s="19">
        <f t="shared" si="3"/>
        <v>1376</v>
      </c>
      <c r="C95" s="19">
        <v>17</v>
      </c>
      <c r="D95" s="33" t="s">
        <v>12</v>
      </c>
      <c r="E95" s="201" t="s">
        <v>11099</v>
      </c>
      <c r="F95" s="178"/>
    </row>
    <row r="96" spans="1:6" s="332" customFormat="1" ht="11.45" customHeight="1" x14ac:dyDescent="0.2">
      <c r="A96" s="19">
        <f t="shared" si="2"/>
        <v>90</v>
      </c>
      <c r="B96" s="19">
        <f t="shared" si="3"/>
        <v>1393</v>
      </c>
      <c r="C96" s="19">
        <v>17</v>
      </c>
      <c r="D96" s="33" t="s">
        <v>12</v>
      </c>
      <c r="E96" s="201" t="s">
        <v>11100</v>
      </c>
      <c r="F96" s="178"/>
    </row>
    <row r="97" spans="1:6" s="332" customFormat="1" ht="11.45" customHeight="1" x14ac:dyDescent="0.2">
      <c r="A97" s="19">
        <f t="shared" si="2"/>
        <v>91</v>
      </c>
      <c r="B97" s="19">
        <f t="shared" si="3"/>
        <v>1410</v>
      </c>
      <c r="C97" s="19">
        <v>17</v>
      </c>
      <c r="D97" s="33" t="s">
        <v>12</v>
      </c>
      <c r="E97" s="201" t="s">
        <v>11101</v>
      </c>
      <c r="F97" s="178"/>
    </row>
    <row r="98" spans="1:6" s="332" customFormat="1" ht="11.45" customHeight="1" x14ac:dyDescent="0.2">
      <c r="A98" s="19">
        <f t="shared" si="2"/>
        <v>92</v>
      </c>
      <c r="B98" s="19">
        <f t="shared" si="3"/>
        <v>1427</v>
      </c>
      <c r="C98" s="19">
        <v>17</v>
      </c>
      <c r="D98" s="33" t="s">
        <v>12</v>
      </c>
      <c r="E98" s="201" t="s">
        <v>11102</v>
      </c>
      <c r="F98" s="178"/>
    </row>
    <row r="99" spans="1:6" s="332" customFormat="1" ht="11.45" customHeight="1" x14ac:dyDescent="0.2">
      <c r="A99" s="19">
        <f t="shared" si="2"/>
        <v>93</v>
      </c>
      <c r="B99" s="19">
        <f t="shared" si="3"/>
        <v>1444</v>
      </c>
      <c r="C99" s="19">
        <v>17</v>
      </c>
      <c r="D99" s="33" t="s">
        <v>12</v>
      </c>
      <c r="E99" s="201" t="s">
        <v>11103</v>
      </c>
      <c r="F99" s="178"/>
    </row>
    <row r="100" spans="1:6" s="332" customFormat="1" ht="11.45" customHeight="1" x14ac:dyDescent="0.2">
      <c r="A100" s="19">
        <f t="shared" si="2"/>
        <v>94</v>
      </c>
      <c r="B100" s="19">
        <f t="shared" si="3"/>
        <v>1461</v>
      </c>
      <c r="C100" s="19">
        <v>17</v>
      </c>
      <c r="D100" s="33" t="s">
        <v>12</v>
      </c>
      <c r="E100" s="201" t="s">
        <v>11104</v>
      </c>
      <c r="F100" s="178"/>
    </row>
    <row r="101" spans="1:6" s="332" customFormat="1" ht="11.45" customHeight="1" x14ac:dyDescent="0.2">
      <c r="A101" s="19">
        <f t="shared" si="2"/>
        <v>95</v>
      </c>
      <c r="B101" s="19">
        <f t="shared" si="3"/>
        <v>1478</v>
      </c>
      <c r="C101" s="19">
        <v>17</v>
      </c>
      <c r="D101" s="33" t="s">
        <v>12</v>
      </c>
      <c r="E101" s="201" t="s">
        <v>11105</v>
      </c>
      <c r="F101" s="178"/>
    </row>
    <row r="102" spans="1:6" s="332" customFormat="1" ht="11.45" customHeight="1" x14ac:dyDescent="0.2">
      <c r="A102" s="19">
        <f t="shared" si="2"/>
        <v>96</v>
      </c>
      <c r="B102" s="19">
        <f t="shared" si="3"/>
        <v>1495</v>
      </c>
      <c r="C102" s="19">
        <v>17</v>
      </c>
      <c r="D102" s="33" t="s">
        <v>12</v>
      </c>
      <c r="E102" s="201" t="s">
        <v>11106</v>
      </c>
      <c r="F102" s="178"/>
    </row>
    <row r="103" spans="1:6" s="332" customFormat="1" ht="11.45" customHeight="1" x14ac:dyDescent="0.2">
      <c r="A103" s="19">
        <f t="shared" si="2"/>
        <v>97</v>
      </c>
      <c r="B103" s="19">
        <f t="shared" si="3"/>
        <v>1512</v>
      </c>
      <c r="C103" s="19">
        <v>17</v>
      </c>
      <c r="D103" s="33" t="s">
        <v>12</v>
      </c>
      <c r="E103" s="421" t="s">
        <v>12706</v>
      </c>
      <c r="F103" s="178"/>
    </row>
    <row r="104" spans="1:6" s="332" customFormat="1" ht="11.45" customHeight="1" x14ac:dyDescent="0.2">
      <c r="A104" s="19">
        <f t="shared" si="2"/>
        <v>98</v>
      </c>
      <c r="B104" s="19">
        <f t="shared" si="3"/>
        <v>1529</v>
      </c>
      <c r="C104" s="19">
        <v>17</v>
      </c>
      <c r="D104" s="33" t="s">
        <v>12</v>
      </c>
      <c r="E104" s="421" t="s">
        <v>12707</v>
      </c>
      <c r="F104" s="178"/>
    </row>
    <row r="105" spans="1:6" s="332" customFormat="1" ht="11.45" customHeight="1" x14ac:dyDescent="0.2">
      <c r="A105" s="19">
        <f t="shared" si="2"/>
        <v>99</v>
      </c>
      <c r="B105" s="19">
        <f t="shared" si="3"/>
        <v>1546</v>
      </c>
      <c r="C105" s="19">
        <v>17</v>
      </c>
      <c r="D105" s="33" t="s">
        <v>12</v>
      </c>
      <c r="E105" s="421" t="s">
        <v>12708</v>
      </c>
      <c r="F105" s="178"/>
    </row>
    <row r="106" spans="1:6" s="332" customFormat="1" ht="11.45" customHeight="1" x14ac:dyDescent="0.2">
      <c r="A106" s="19">
        <f t="shared" si="2"/>
        <v>100</v>
      </c>
      <c r="B106" s="19">
        <f t="shared" si="3"/>
        <v>1563</v>
      </c>
      <c r="C106" s="19">
        <v>17</v>
      </c>
      <c r="D106" s="33" t="s">
        <v>12</v>
      </c>
      <c r="E106" s="421" t="s">
        <v>12709</v>
      </c>
      <c r="F106" s="178"/>
    </row>
    <row r="107" spans="1:6" s="332" customFormat="1" ht="11.45" customHeight="1" x14ac:dyDescent="0.2">
      <c r="A107" s="19">
        <f t="shared" si="2"/>
        <v>101</v>
      </c>
      <c r="B107" s="19">
        <f t="shared" si="3"/>
        <v>1580</v>
      </c>
      <c r="C107" s="19">
        <v>17</v>
      </c>
      <c r="D107" s="33" t="s">
        <v>12</v>
      </c>
      <c r="E107" s="421" t="s">
        <v>12710</v>
      </c>
      <c r="F107" s="178"/>
    </row>
    <row r="108" spans="1:6" s="332" customFormat="1" ht="11.45" customHeight="1" x14ac:dyDescent="0.2">
      <c r="A108" s="19">
        <f t="shared" si="2"/>
        <v>102</v>
      </c>
      <c r="B108" s="19">
        <f t="shared" si="3"/>
        <v>1597</v>
      </c>
      <c r="C108" s="19">
        <v>17</v>
      </c>
      <c r="D108" s="33" t="s">
        <v>12</v>
      </c>
      <c r="E108" s="421" t="s">
        <v>12711</v>
      </c>
      <c r="F108" s="178"/>
    </row>
    <row r="109" spans="1:6" s="332" customFormat="1" ht="11.45" customHeight="1" x14ac:dyDescent="0.2">
      <c r="A109" s="19">
        <f t="shared" si="2"/>
        <v>103</v>
      </c>
      <c r="B109" s="19">
        <f t="shared" si="3"/>
        <v>1614</v>
      </c>
      <c r="C109" s="19">
        <v>17</v>
      </c>
      <c r="D109" s="33" t="s">
        <v>12</v>
      </c>
      <c r="E109" s="421" t="s">
        <v>12712</v>
      </c>
      <c r="F109" s="178"/>
    </row>
    <row r="110" spans="1:6" s="332" customFormat="1" ht="11.45" customHeight="1" x14ac:dyDescent="0.2">
      <c r="A110" s="19">
        <f t="shared" si="2"/>
        <v>104</v>
      </c>
      <c r="B110" s="19">
        <f t="shared" si="3"/>
        <v>1631</v>
      </c>
      <c r="C110" s="19">
        <v>17</v>
      </c>
      <c r="D110" s="33" t="s">
        <v>12</v>
      </c>
      <c r="E110" s="421" t="s">
        <v>12713</v>
      </c>
      <c r="F110" s="178"/>
    </row>
    <row r="111" spans="1:6" s="416" customFormat="1" ht="11.45" customHeight="1" x14ac:dyDescent="0.2">
      <c r="A111" s="363">
        <f t="shared" si="2"/>
        <v>105</v>
      </c>
      <c r="B111" s="363">
        <f t="shared" ref="B111:B122" si="4">C110+B110</f>
        <v>1648</v>
      </c>
      <c r="C111" s="363">
        <v>17</v>
      </c>
      <c r="D111" s="360" t="s">
        <v>12</v>
      </c>
      <c r="E111" s="422" t="s">
        <v>12714</v>
      </c>
      <c r="F111" s="374"/>
    </row>
    <row r="112" spans="1:6" s="416" customFormat="1" ht="11.45" customHeight="1" x14ac:dyDescent="0.2">
      <c r="A112" s="363">
        <f t="shared" si="2"/>
        <v>106</v>
      </c>
      <c r="B112" s="363">
        <f t="shared" si="4"/>
        <v>1665</v>
      </c>
      <c r="C112" s="363">
        <v>17</v>
      </c>
      <c r="D112" s="360" t="s">
        <v>12</v>
      </c>
      <c r="E112" s="422" t="s">
        <v>12715</v>
      </c>
      <c r="F112" s="374"/>
    </row>
    <row r="113" spans="1:6" s="416" customFormat="1" ht="11.45" customHeight="1" x14ac:dyDescent="0.2">
      <c r="A113" s="363">
        <f t="shared" si="2"/>
        <v>107</v>
      </c>
      <c r="B113" s="363">
        <f t="shared" si="4"/>
        <v>1682</v>
      </c>
      <c r="C113" s="363">
        <v>17</v>
      </c>
      <c r="D113" s="360" t="s">
        <v>12</v>
      </c>
      <c r="E113" s="422" t="s">
        <v>12716</v>
      </c>
      <c r="F113" s="374"/>
    </row>
    <row r="114" spans="1:6" s="416" customFormat="1" ht="11.45" customHeight="1" x14ac:dyDescent="0.2">
      <c r="A114" s="363">
        <f t="shared" si="2"/>
        <v>108</v>
      </c>
      <c r="B114" s="363">
        <f t="shared" si="4"/>
        <v>1699</v>
      </c>
      <c r="C114" s="363">
        <v>17</v>
      </c>
      <c r="D114" s="360" t="s">
        <v>12</v>
      </c>
      <c r="E114" s="422" t="s">
        <v>12717</v>
      </c>
      <c r="F114" s="374"/>
    </row>
    <row r="115" spans="1:6" s="416" customFormat="1" ht="11.45" customHeight="1" x14ac:dyDescent="0.2">
      <c r="A115" s="363">
        <f t="shared" si="2"/>
        <v>109</v>
      </c>
      <c r="B115" s="363">
        <f t="shared" si="4"/>
        <v>1716</v>
      </c>
      <c r="C115" s="363">
        <v>17</v>
      </c>
      <c r="D115" s="360" t="s">
        <v>12</v>
      </c>
      <c r="E115" s="422" t="s">
        <v>12718</v>
      </c>
      <c r="F115" s="374"/>
    </row>
    <row r="116" spans="1:6" s="416" customFormat="1" ht="11.45" customHeight="1" x14ac:dyDescent="0.2">
      <c r="A116" s="363">
        <f t="shared" si="2"/>
        <v>110</v>
      </c>
      <c r="B116" s="363">
        <f t="shared" si="4"/>
        <v>1733</v>
      </c>
      <c r="C116" s="363">
        <v>17</v>
      </c>
      <c r="D116" s="360" t="s">
        <v>12</v>
      </c>
      <c r="E116" s="422" t="s">
        <v>12719</v>
      </c>
      <c r="F116" s="374"/>
    </row>
    <row r="117" spans="1:6" s="416" customFormat="1" ht="11.45" customHeight="1" x14ac:dyDescent="0.2">
      <c r="A117" s="363">
        <f t="shared" si="2"/>
        <v>111</v>
      </c>
      <c r="B117" s="363">
        <f t="shared" si="4"/>
        <v>1750</v>
      </c>
      <c r="C117" s="363">
        <v>17</v>
      </c>
      <c r="D117" s="360" t="s">
        <v>12</v>
      </c>
      <c r="E117" s="422" t="s">
        <v>15187</v>
      </c>
      <c r="F117" s="374"/>
    </row>
    <row r="118" spans="1:6" s="416" customFormat="1" ht="11.45" customHeight="1" x14ac:dyDescent="0.2">
      <c r="A118" s="363">
        <f t="shared" si="2"/>
        <v>112</v>
      </c>
      <c r="B118" s="363">
        <f t="shared" si="4"/>
        <v>1767</v>
      </c>
      <c r="C118" s="363">
        <v>17</v>
      </c>
      <c r="D118" s="360" t="s">
        <v>12</v>
      </c>
      <c r="E118" s="422" t="s">
        <v>12720</v>
      </c>
      <c r="F118" s="374"/>
    </row>
    <row r="119" spans="1:6" s="332" customFormat="1" ht="11.45" customHeight="1" x14ac:dyDescent="0.2">
      <c r="A119" s="363">
        <f t="shared" si="2"/>
        <v>113</v>
      </c>
      <c r="B119" s="363">
        <f t="shared" si="4"/>
        <v>1784</v>
      </c>
      <c r="C119" s="19">
        <v>17</v>
      </c>
      <c r="D119" s="33" t="s">
        <v>12</v>
      </c>
      <c r="E119" s="103" t="s">
        <v>10192</v>
      </c>
      <c r="F119" s="178"/>
    </row>
    <row r="120" spans="1:6" s="332" customFormat="1" ht="11.45" customHeight="1" x14ac:dyDescent="0.2">
      <c r="A120" s="363">
        <f t="shared" si="2"/>
        <v>114</v>
      </c>
      <c r="B120" s="363">
        <f t="shared" si="4"/>
        <v>1801</v>
      </c>
      <c r="C120" s="19">
        <v>17</v>
      </c>
      <c r="D120" s="33" t="s">
        <v>12</v>
      </c>
      <c r="E120" s="103" t="s">
        <v>10193</v>
      </c>
      <c r="F120" s="178"/>
    </row>
    <row r="121" spans="1:6" s="332" customFormat="1" ht="11.45" customHeight="1" x14ac:dyDescent="0.2">
      <c r="A121" s="363">
        <f t="shared" si="2"/>
        <v>115</v>
      </c>
      <c r="B121" s="363">
        <f t="shared" si="4"/>
        <v>1818</v>
      </c>
      <c r="C121" s="19">
        <v>17</v>
      </c>
      <c r="D121" s="33" t="s">
        <v>12</v>
      </c>
      <c r="E121" s="103" t="s">
        <v>10194</v>
      </c>
      <c r="F121" s="178"/>
    </row>
    <row r="122" spans="1:6" s="332" customFormat="1" ht="11.45" customHeight="1" x14ac:dyDescent="0.2">
      <c r="A122" s="363">
        <f t="shared" si="2"/>
        <v>116</v>
      </c>
      <c r="B122" s="363">
        <f t="shared" si="4"/>
        <v>1835</v>
      </c>
      <c r="C122" s="19">
        <v>17</v>
      </c>
      <c r="D122" s="33" t="s">
        <v>12</v>
      </c>
      <c r="E122" s="103" t="s">
        <v>10195</v>
      </c>
      <c r="F122" s="178"/>
    </row>
    <row r="123" spans="1:6" s="332" customFormat="1" ht="11.45" customHeight="1" x14ac:dyDescent="0.2">
      <c r="A123" s="363">
        <f t="shared" si="2"/>
        <v>117</v>
      </c>
      <c r="B123" s="363">
        <f t="shared" si="3"/>
        <v>1852</v>
      </c>
      <c r="C123" s="19">
        <v>17</v>
      </c>
      <c r="D123" s="33" t="s">
        <v>12</v>
      </c>
      <c r="E123" s="41" t="s">
        <v>10196</v>
      </c>
      <c r="F123" s="178"/>
    </row>
    <row r="124" spans="1:6" s="332" customFormat="1" ht="11.45" customHeight="1" x14ac:dyDescent="0.2">
      <c r="A124" s="363">
        <f t="shared" si="2"/>
        <v>118</v>
      </c>
      <c r="B124" s="363">
        <f t="shared" si="3"/>
        <v>1869</v>
      </c>
      <c r="C124" s="19">
        <v>17</v>
      </c>
      <c r="D124" s="33" t="s">
        <v>12</v>
      </c>
      <c r="E124" s="41" t="s">
        <v>10197</v>
      </c>
      <c r="F124" s="178"/>
    </row>
    <row r="125" spans="1:6" s="332" customFormat="1" ht="11.45" customHeight="1" x14ac:dyDescent="0.2">
      <c r="A125" s="363">
        <f t="shared" si="2"/>
        <v>119</v>
      </c>
      <c r="B125" s="363">
        <f t="shared" si="3"/>
        <v>1886</v>
      </c>
      <c r="C125" s="19">
        <v>17</v>
      </c>
      <c r="D125" s="33" t="s">
        <v>12</v>
      </c>
      <c r="E125" s="41" t="s">
        <v>10198</v>
      </c>
      <c r="F125" s="178"/>
    </row>
    <row r="126" spans="1:6" s="332" customFormat="1" ht="11.45" customHeight="1" x14ac:dyDescent="0.2">
      <c r="A126" s="363">
        <f t="shared" si="2"/>
        <v>120</v>
      </c>
      <c r="B126" s="363">
        <f t="shared" si="3"/>
        <v>1903</v>
      </c>
      <c r="C126" s="19">
        <v>17</v>
      </c>
      <c r="D126" s="33" t="s">
        <v>12</v>
      </c>
      <c r="E126" s="41" t="s">
        <v>10199</v>
      </c>
      <c r="F126" s="178"/>
    </row>
    <row r="127" spans="1:6" s="332" customFormat="1" ht="11.45" customHeight="1" x14ac:dyDescent="0.2">
      <c r="A127" s="363">
        <f t="shared" si="2"/>
        <v>121</v>
      </c>
      <c r="B127" s="363">
        <f t="shared" si="3"/>
        <v>1920</v>
      </c>
      <c r="C127" s="19">
        <v>17</v>
      </c>
      <c r="D127" s="33" t="s">
        <v>12</v>
      </c>
      <c r="E127" s="41" t="s">
        <v>10200</v>
      </c>
      <c r="F127" s="178"/>
    </row>
    <row r="128" spans="1:6" s="332" customFormat="1" ht="11.45" customHeight="1" x14ac:dyDescent="0.2">
      <c r="A128" s="363">
        <f t="shared" si="2"/>
        <v>122</v>
      </c>
      <c r="B128" s="363">
        <f t="shared" si="3"/>
        <v>1937</v>
      </c>
      <c r="C128" s="19">
        <v>17</v>
      </c>
      <c r="D128" s="33" t="s">
        <v>12</v>
      </c>
      <c r="E128" s="41" t="s">
        <v>10201</v>
      </c>
      <c r="F128" s="178"/>
    </row>
    <row r="129" spans="1:6" s="332" customFormat="1" ht="11.45" customHeight="1" x14ac:dyDescent="0.2">
      <c r="A129" s="363">
        <f t="shared" si="2"/>
        <v>123</v>
      </c>
      <c r="B129" s="363">
        <f t="shared" si="3"/>
        <v>1954</v>
      </c>
      <c r="C129" s="19">
        <v>17</v>
      </c>
      <c r="D129" s="33" t="s">
        <v>12</v>
      </c>
      <c r="E129" s="41" t="s">
        <v>10202</v>
      </c>
      <c r="F129" s="178"/>
    </row>
    <row r="130" spans="1:6" s="332" customFormat="1" ht="11.45" customHeight="1" x14ac:dyDescent="0.2">
      <c r="A130" s="363">
        <f t="shared" si="2"/>
        <v>124</v>
      </c>
      <c r="B130" s="363">
        <f t="shared" si="3"/>
        <v>1971</v>
      </c>
      <c r="C130" s="19">
        <v>17</v>
      </c>
      <c r="D130" s="33" t="s">
        <v>12</v>
      </c>
      <c r="E130" s="41" t="s">
        <v>10203</v>
      </c>
      <c r="F130" s="178"/>
    </row>
    <row r="131" spans="1:6" s="332" customFormat="1" ht="11.45" customHeight="1" x14ac:dyDescent="0.2">
      <c r="A131" s="363">
        <f t="shared" si="2"/>
        <v>125</v>
      </c>
      <c r="B131" s="363">
        <f t="shared" si="3"/>
        <v>1988</v>
      </c>
      <c r="C131" s="19">
        <v>17</v>
      </c>
      <c r="D131" s="33" t="s">
        <v>12</v>
      </c>
      <c r="E131" s="41" t="s">
        <v>10204</v>
      </c>
      <c r="F131" s="178"/>
    </row>
    <row r="132" spans="1:6" s="332" customFormat="1" ht="11.45" customHeight="1" x14ac:dyDescent="0.2">
      <c r="A132" s="363">
        <f t="shared" si="2"/>
        <v>126</v>
      </c>
      <c r="B132" s="363">
        <f t="shared" si="3"/>
        <v>2005</v>
      </c>
      <c r="C132" s="19">
        <v>17</v>
      </c>
      <c r="D132" s="33" t="s">
        <v>12</v>
      </c>
      <c r="E132" s="41" t="s">
        <v>10205</v>
      </c>
      <c r="F132" s="178"/>
    </row>
    <row r="133" spans="1:6" s="332" customFormat="1" ht="11.45" customHeight="1" x14ac:dyDescent="0.2">
      <c r="A133" s="363">
        <f t="shared" si="2"/>
        <v>127</v>
      </c>
      <c r="B133" s="363">
        <f t="shared" si="3"/>
        <v>2022</v>
      </c>
      <c r="C133" s="19">
        <v>17</v>
      </c>
      <c r="D133" s="33" t="s">
        <v>12</v>
      </c>
      <c r="E133" s="41" t="s">
        <v>10206</v>
      </c>
      <c r="F133" s="178"/>
    </row>
    <row r="134" spans="1:6" s="332" customFormat="1" ht="11.45" customHeight="1" x14ac:dyDescent="0.2">
      <c r="A134" s="363">
        <f t="shared" si="2"/>
        <v>128</v>
      </c>
      <c r="B134" s="363">
        <f t="shared" si="3"/>
        <v>2039</v>
      </c>
      <c r="C134" s="19">
        <v>17</v>
      </c>
      <c r="D134" s="33" t="s">
        <v>12</v>
      </c>
      <c r="E134" s="41" t="s">
        <v>10207</v>
      </c>
      <c r="F134" s="178"/>
    </row>
    <row r="135" spans="1:6" s="332" customFormat="1" ht="11.45" customHeight="1" x14ac:dyDescent="0.2">
      <c r="A135" s="363">
        <f t="shared" si="2"/>
        <v>129</v>
      </c>
      <c r="B135" s="363">
        <f t="shared" si="3"/>
        <v>2056</v>
      </c>
      <c r="C135" s="19">
        <v>17</v>
      </c>
      <c r="D135" s="33" t="s">
        <v>12</v>
      </c>
      <c r="E135" s="41" t="s">
        <v>10208</v>
      </c>
      <c r="F135" s="178"/>
    </row>
    <row r="136" spans="1:6" s="332" customFormat="1" ht="11.45" customHeight="1" x14ac:dyDescent="0.2">
      <c r="A136" s="363">
        <f t="shared" si="2"/>
        <v>130</v>
      </c>
      <c r="B136" s="363">
        <f t="shared" si="3"/>
        <v>2073</v>
      </c>
      <c r="C136" s="19">
        <v>17</v>
      </c>
      <c r="D136" s="33" t="s">
        <v>12</v>
      </c>
      <c r="E136" s="41" t="s">
        <v>10209</v>
      </c>
      <c r="F136" s="178"/>
    </row>
    <row r="137" spans="1:6" s="332" customFormat="1" ht="11.45" customHeight="1" x14ac:dyDescent="0.2">
      <c r="A137" s="363">
        <f t="shared" si="2"/>
        <v>131</v>
      </c>
      <c r="B137" s="363">
        <f t="shared" si="3"/>
        <v>2090</v>
      </c>
      <c r="C137" s="19">
        <v>17</v>
      </c>
      <c r="D137" s="33" t="s">
        <v>12</v>
      </c>
      <c r="E137" s="41" t="s">
        <v>10210</v>
      </c>
      <c r="F137" s="178"/>
    </row>
    <row r="138" spans="1:6" s="332" customFormat="1" ht="11.45" customHeight="1" x14ac:dyDescent="0.2">
      <c r="A138" s="363">
        <f t="shared" si="2"/>
        <v>132</v>
      </c>
      <c r="B138" s="363">
        <f t="shared" si="3"/>
        <v>2107</v>
      </c>
      <c r="C138" s="19">
        <v>17</v>
      </c>
      <c r="D138" s="33" t="s">
        <v>12</v>
      </c>
      <c r="E138" s="41" t="s">
        <v>10211</v>
      </c>
      <c r="F138" s="178"/>
    </row>
    <row r="139" spans="1:6" s="332" customFormat="1" ht="11.45" customHeight="1" x14ac:dyDescent="0.2">
      <c r="A139" s="363">
        <f t="shared" si="2"/>
        <v>133</v>
      </c>
      <c r="B139" s="363">
        <f t="shared" si="3"/>
        <v>2124</v>
      </c>
      <c r="C139" s="19">
        <v>17</v>
      </c>
      <c r="D139" s="33" t="s">
        <v>12</v>
      </c>
      <c r="E139" s="41" t="s">
        <v>10212</v>
      </c>
      <c r="F139" s="178"/>
    </row>
    <row r="140" spans="1:6" s="332" customFormat="1" ht="11.45" customHeight="1" x14ac:dyDescent="0.2">
      <c r="A140" s="363">
        <f t="shared" si="2"/>
        <v>134</v>
      </c>
      <c r="B140" s="363">
        <f t="shared" si="3"/>
        <v>2141</v>
      </c>
      <c r="C140" s="19">
        <v>17</v>
      </c>
      <c r="D140" s="33" t="s">
        <v>12</v>
      </c>
      <c r="E140" s="41" t="s">
        <v>10213</v>
      </c>
      <c r="F140" s="178"/>
    </row>
    <row r="141" spans="1:6" s="332" customFormat="1" ht="11.45" customHeight="1" x14ac:dyDescent="0.2">
      <c r="A141" s="363">
        <f t="shared" si="2"/>
        <v>135</v>
      </c>
      <c r="B141" s="363">
        <f t="shared" si="3"/>
        <v>2158</v>
      </c>
      <c r="C141" s="19">
        <v>17</v>
      </c>
      <c r="D141" s="33" t="s">
        <v>12</v>
      </c>
      <c r="E141" s="41" t="s">
        <v>10214</v>
      </c>
      <c r="F141" s="178"/>
    </row>
    <row r="142" spans="1:6" s="332" customFormat="1" ht="11.45" customHeight="1" x14ac:dyDescent="0.2">
      <c r="A142" s="363">
        <f t="shared" si="2"/>
        <v>136</v>
      </c>
      <c r="B142" s="363">
        <f t="shared" si="3"/>
        <v>2175</v>
      </c>
      <c r="C142" s="19">
        <v>17</v>
      </c>
      <c r="D142" s="33" t="s">
        <v>12</v>
      </c>
      <c r="E142" s="41" t="s">
        <v>10215</v>
      </c>
      <c r="F142" s="178"/>
    </row>
    <row r="143" spans="1:6" s="332" customFormat="1" ht="11.45" customHeight="1" x14ac:dyDescent="0.2">
      <c r="A143" s="363">
        <f t="shared" si="2"/>
        <v>137</v>
      </c>
      <c r="B143" s="363">
        <f t="shared" si="3"/>
        <v>2192</v>
      </c>
      <c r="C143" s="19">
        <v>17</v>
      </c>
      <c r="D143" s="33" t="s">
        <v>12</v>
      </c>
      <c r="E143" s="41" t="s">
        <v>10216</v>
      </c>
      <c r="F143" s="178"/>
    </row>
    <row r="144" spans="1:6" s="332" customFormat="1" ht="11.45" customHeight="1" x14ac:dyDescent="0.2">
      <c r="A144" s="363">
        <f t="shared" ref="A144:A211" si="5">+A143+1</f>
        <v>138</v>
      </c>
      <c r="B144" s="363">
        <f t="shared" ref="B144:B211" si="6">C143+B143</f>
        <v>2209</v>
      </c>
      <c r="C144" s="19">
        <v>17</v>
      </c>
      <c r="D144" s="33" t="s">
        <v>12</v>
      </c>
      <c r="E144" s="41" t="s">
        <v>10217</v>
      </c>
      <c r="F144" s="178"/>
    </row>
    <row r="145" spans="1:6" s="332" customFormat="1" ht="11.45" customHeight="1" x14ac:dyDescent="0.2">
      <c r="A145" s="363">
        <f t="shared" si="5"/>
        <v>139</v>
      </c>
      <c r="B145" s="363">
        <f t="shared" si="6"/>
        <v>2226</v>
      </c>
      <c r="C145" s="19">
        <v>17</v>
      </c>
      <c r="D145" s="33" t="s">
        <v>12</v>
      </c>
      <c r="E145" s="41" t="s">
        <v>10218</v>
      </c>
      <c r="F145" s="178"/>
    </row>
    <row r="146" spans="1:6" s="332" customFormat="1" ht="11.45" customHeight="1" x14ac:dyDescent="0.2">
      <c r="A146" s="363">
        <f t="shared" si="5"/>
        <v>140</v>
      </c>
      <c r="B146" s="363">
        <f t="shared" si="6"/>
        <v>2243</v>
      </c>
      <c r="C146" s="19">
        <v>17</v>
      </c>
      <c r="D146" s="33" t="s">
        <v>12</v>
      </c>
      <c r="E146" s="41" t="s">
        <v>10219</v>
      </c>
      <c r="F146" s="178"/>
    </row>
    <row r="147" spans="1:6" s="332" customFormat="1" ht="11.45" customHeight="1" x14ac:dyDescent="0.2">
      <c r="A147" s="363">
        <f t="shared" si="5"/>
        <v>141</v>
      </c>
      <c r="B147" s="363">
        <f t="shared" si="6"/>
        <v>2260</v>
      </c>
      <c r="C147" s="19">
        <v>17</v>
      </c>
      <c r="D147" s="33" t="s">
        <v>12</v>
      </c>
      <c r="E147" s="41" t="s">
        <v>10220</v>
      </c>
      <c r="F147" s="178"/>
    </row>
    <row r="148" spans="1:6" s="202" customFormat="1" ht="11.45" customHeight="1" x14ac:dyDescent="0.2">
      <c r="A148" s="363">
        <f t="shared" si="5"/>
        <v>142</v>
      </c>
      <c r="B148" s="363">
        <f t="shared" si="6"/>
        <v>2277</v>
      </c>
      <c r="C148" s="19">
        <v>17</v>
      </c>
      <c r="D148" s="33" t="s">
        <v>12</v>
      </c>
      <c r="E148" s="41" t="s">
        <v>10221</v>
      </c>
      <c r="F148" s="178"/>
    </row>
    <row r="149" spans="1:6" s="202" customFormat="1" ht="11.45" customHeight="1" x14ac:dyDescent="0.2">
      <c r="A149" s="363">
        <f t="shared" si="5"/>
        <v>143</v>
      </c>
      <c r="B149" s="363">
        <f t="shared" si="6"/>
        <v>2294</v>
      </c>
      <c r="C149" s="19">
        <v>17</v>
      </c>
      <c r="D149" s="33" t="s">
        <v>12</v>
      </c>
      <c r="E149" s="41" t="s">
        <v>10222</v>
      </c>
      <c r="F149" s="178"/>
    </row>
    <row r="150" spans="1:6" s="202" customFormat="1" ht="11.45" customHeight="1" x14ac:dyDescent="0.2">
      <c r="A150" s="363">
        <f t="shared" si="5"/>
        <v>144</v>
      </c>
      <c r="B150" s="363">
        <f t="shared" si="6"/>
        <v>2311</v>
      </c>
      <c r="C150" s="19">
        <v>17</v>
      </c>
      <c r="D150" s="33" t="s">
        <v>12</v>
      </c>
      <c r="E150" s="41" t="s">
        <v>10223</v>
      </c>
      <c r="F150" s="178"/>
    </row>
    <row r="151" spans="1:6" s="202" customFormat="1" ht="11.45" customHeight="1" x14ac:dyDescent="0.2">
      <c r="A151" s="363">
        <f t="shared" si="5"/>
        <v>145</v>
      </c>
      <c r="B151" s="363">
        <f t="shared" si="6"/>
        <v>2328</v>
      </c>
      <c r="C151" s="19">
        <v>17</v>
      </c>
      <c r="D151" s="33" t="s">
        <v>12</v>
      </c>
      <c r="E151" s="41" t="s">
        <v>10224</v>
      </c>
      <c r="F151" s="178"/>
    </row>
    <row r="152" spans="1:6" s="202" customFormat="1" ht="11.45" customHeight="1" x14ac:dyDescent="0.2">
      <c r="A152" s="363">
        <f t="shared" si="5"/>
        <v>146</v>
      </c>
      <c r="B152" s="363">
        <f t="shared" si="6"/>
        <v>2345</v>
      </c>
      <c r="C152" s="19">
        <v>17</v>
      </c>
      <c r="D152" s="33" t="s">
        <v>12</v>
      </c>
      <c r="E152" s="41" t="s">
        <v>10225</v>
      </c>
      <c r="F152" s="178"/>
    </row>
    <row r="153" spans="1:6" s="202" customFormat="1" ht="11.45" customHeight="1" x14ac:dyDescent="0.2">
      <c r="A153" s="363">
        <f t="shared" si="5"/>
        <v>147</v>
      </c>
      <c r="B153" s="363">
        <f t="shared" si="6"/>
        <v>2362</v>
      </c>
      <c r="C153" s="19">
        <v>17</v>
      </c>
      <c r="D153" s="33" t="s">
        <v>12</v>
      </c>
      <c r="E153" s="41" t="s">
        <v>10226</v>
      </c>
      <c r="F153" s="178"/>
    </row>
    <row r="154" spans="1:6" s="202" customFormat="1" ht="11.45" customHeight="1" x14ac:dyDescent="0.2">
      <c r="A154" s="363">
        <f t="shared" si="5"/>
        <v>148</v>
      </c>
      <c r="B154" s="363">
        <f t="shared" si="6"/>
        <v>2379</v>
      </c>
      <c r="C154" s="19">
        <v>17</v>
      </c>
      <c r="D154" s="33" t="s">
        <v>12</v>
      </c>
      <c r="E154" s="41" t="s">
        <v>10227</v>
      </c>
      <c r="F154" s="178"/>
    </row>
    <row r="155" spans="1:6" s="202" customFormat="1" ht="11.45" customHeight="1" x14ac:dyDescent="0.2">
      <c r="A155" s="363">
        <f t="shared" si="5"/>
        <v>149</v>
      </c>
      <c r="B155" s="363">
        <f t="shared" si="6"/>
        <v>2396</v>
      </c>
      <c r="C155" s="19">
        <v>17</v>
      </c>
      <c r="D155" s="33" t="s">
        <v>12</v>
      </c>
      <c r="E155" s="41" t="s">
        <v>11107</v>
      </c>
      <c r="F155" s="178"/>
    </row>
    <row r="156" spans="1:6" s="202" customFormat="1" ht="11.45" customHeight="1" x14ac:dyDescent="0.2">
      <c r="A156" s="363">
        <f t="shared" si="5"/>
        <v>150</v>
      </c>
      <c r="B156" s="363">
        <f t="shared" si="6"/>
        <v>2413</v>
      </c>
      <c r="C156" s="19">
        <v>17</v>
      </c>
      <c r="D156" s="33" t="s">
        <v>12</v>
      </c>
      <c r="E156" s="41" t="s">
        <v>11108</v>
      </c>
      <c r="F156" s="178"/>
    </row>
    <row r="157" spans="1:6" s="202" customFormat="1" ht="11.45" customHeight="1" x14ac:dyDescent="0.2">
      <c r="A157" s="363">
        <f t="shared" si="5"/>
        <v>151</v>
      </c>
      <c r="B157" s="363">
        <f t="shared" si="6"/>
        <v>2430</v>
      </c>
      <c r="C157" s="19">
        <v>17</v>
      </c>
      <c r="D157" s="33" t="s">
        <v>12</v>
      </c>
      <c r="E157" s="41" t="s">
        <v>11109</v>
      </c>
      <c r="F157" s="178"/>
    </row>
    <row r="158" spans="1:6" s="202" customFormat="1" ht="11.45" customHeight="1" x14ac:dyDescent="0.2">
      <c r="A158" s="363">
        <f t="shared" si="5"/>
        <v>152</v>
      </c>
      <c r="B158" s="363">
        <f t="shared" si="6"/>
        <v>2447</v>
      </c>
      <c r="C158" s="19">
        <v>17</v>
      </c>
      <c r="D158" s="33" t="s">
        <v>12</v>
      </c>
      <c r="E158" s="41" t="s">
        <v>11110</v>
      </c>
      <c r="F158" s="178"/>
    </row>
    <row r="159" spans="1:6" s="202" customFormat="1" ht="11.45" customHeight="1" x14ac:dyDescent="0.2">
      <c r="A159" s="363">
        <f t="shared" si="5"/>
        <v>153</v>
      </c>
      <c r="B159" s="363">
        <f t="shared" si="6"/>
        <v>2464</v>
      </c>
      <c r="C159" s="19">
        <v>17</v>
      </c>
      <c r="D159" s="33" t="s">
        <v>12</v>
      </c>
      <c r="E159" s="386" t="s">
        <v>12721</v>
      </c>
      <c r="F159" s="178"/>
    </row>
    <row r="160" spans="1:6" s="202" customFormat="1" ht="11.45" customHeight="1" x14ac:dyDescent="0.2">
      <c r="A160" s="363">
        <f t="shared" si="5"/>
        <v>154</v>
      </c>
      <c r="B160" s="363">
        <f t="shared" si="6"/>
        <v>2481</v>
      </c>
      <c r="C160" s="19">
        <v>17</v>
      </c>
      <c r="D160" s="33" t="s">
        <v>12</v>
      </c>
      <c r="E160" s="386" t="s">
        <v>12722</v>
      </c>
      <c r="F160" s="178"/>
    </row>
    <row r="161" spans="1:6" s="202" customFormat="1" ht="11.45" customHeight="1" x14ac:dyDescent="0.2">
      <c r="A161" s="363">
        <f t="shared" si="5"/>
        <v>155</v>
      </c>
      <c r="B161" s="363">
        <f t="shared" si="6"/>
        <v>2498</v>
      </c>
      <c r="C161" s="19">
        <v>17</v>
      </c>
      <c r="D161" s="33" t="s">
        <v>12</v>
      </c>
      <c r="E161" s="386" t="s">
        <v>12723</v>
      </c>
      <c r="F161" s="178"/>
    </row>
    <row r="162" spans="1:6" s="202" customFormat="1" ht="11.45" customHeight="1" x14ac:dyDescent="0.2">
      <c r="A162" s="363">
        <f t="shared" si="5"/>
        <v>156</v>
      </c>
      <c r="B162" s="363">
        <f t="shared" si="6"/>
        <v>2515</v>
      </c>
      <c r="C162" s="19">
        <v>17</v>
      </c>
      <c r="D162" s="33" t="s">
        <v>12</v>
      </c>
      <c r="E162" s="386" t="s">
        <v>12724</v>
      </c>
      <c r="F162" s="420"/>
    </row>
    <row r="163" spans="1:6" s="202" customFormat="1" ht="11.45" customHeight="1" x14ac:dyDescent="0.2">
      <c r="A163" s="363">
        <f t="shared" si="5"/>
        <v>157</v>
      </c>
      <c r="B163" s="363">
        <f t="shared" ref="B163:B167" si="7">C162+B162</f>
        <v>2532</v>
      </c>
      <c r="C163" s="363">
        <v>17</v>
      </c>
      <c r="D163" s="360" t="s">
        <v>12</v>
      </c>
      <c r="E163" s="388" t="s">
        <v>12725</v>
      </c>
      <c r="F163" s="378"/>
    </row>
    <row r="164" spans="1:6" s="202" customFormat="1" ht="11.45" customHeight="1" x14ac:dyDescent="0.2">
      <c r="A164" s="363">
        <f t="shared" si="5"/>
        <v>158</v>
      </c>
      <c r="B164" s="363">
        <f t="shared" si="7"/>
        <v>2549</v>
      </c>
      <c r="C164" s="363">
        <v>17</v>
      </c>
      <c r="D164" s="360" t="s">
        <v>12</v>
      </c>
      <c r="E164" s="388" t="s">
        <v>12726</v>
      </c>
      <c r="F164" s="378"/>
    </row>
    <row r="165" spans="1:6" s="202" customFormat="1" ht="11.45" customHeight="1" x14ac:dyDescent="0.2">
      <c r="A165" s="363">
        <f t="shared" si="5"/>
        <v>159</v>
      </c>
      <c r="B165" s="363">
        <f t="shared" si="7"/>
        <v>2566</v>
      </c>
      <c r="C165" s="363">
        <v>17</v>
      </c>
      <c r="D165" s="360" t="s">
        <v>12</v>
      </c>
      <c r="E165" s="388" t="s">
        <v>12727</v>
      </c>
      <c r="F165" s="378"/>
    </row>
    <row r="166" spans="1:6" s="202" customFormat="1" ht="11.45" customHeight="1" x14ac:dyDescent="0.2">
      <c r="A166" s="363">
        <f t="shared" si="5"/>
        <v>160</v>
      </c>
      <c r="B166" s="363">
        <f t="shared" si="7"/>
        <v>2583</v>
      </c>
      <c r="C166" s="363">
        <v>17</v>
      </c>
      <c r="D166" s="360" t="s">
        <v>12</v>
      </c>
      <c r="E166" s="388" t="s">
        <v>12728</v>
      </c>
      <c r="F166" s="424"/>
    </row>
    <row r="167" spans="1:6" s="202" customFormat="1" ht="11.45" customHeight="1" x14ac:dyDescent="0.2">
      <c r="A167" s="363">
        <f t="shared" si="5"/>
        <v>161</v>
      </c>
      <c r="B167" s="363">
        <f t="shared" si="7"/>
        <v>2600</v>
      </c>
      <c r="C167" s="19">
        <v>17</v>
      </c>
      <c r="D167" s="33" t="s">
        <v>12</v>
      </c>
      <c r="E167" s="103" t="s">
        <v>10228</v>
      </c>
      <c r="F167" s="420"/>
    </row>
    <row r="168" spans="1:6" s="202" customFormat="1" ht="11.45" customHeight="1" x14ac:dyDescent="0.2">
      <c r="A168" s="363">
        <f t="shared" si="5"/>
        <v>162</v>
      </c>
      <c r="B168" s="363">
        <f t="shared" si="6"/>
        <v>2617</v>
      </c>
      <c r="C168" s="19">
        <v>17</v>
      </c>
      <c r="D168" s="33" t="s">
        <v>12</v>
      </c>
      <c r="E168" s="103" t="s">
        <v>10229</v>
      </c>
      <c r="F168" s="420"/>
    </row>
    <row r="169" spans="1:6" s="202" customFormat="1" ht="11.45" customHeight="1" x14ac:dyDescent="0.2">
      <c r="A169" s="363">
        <f t="shared" si="5"/>
        <v>163</v>
      </c>
      <c r="B169" s="363">
        <f t="shared" si="6"/>
        <v>2634</v>
      </c>
      <c r="C169" s="19">
        <v>17</v>
      </c>
      <c r="D169" s="33" t="s">
        <v>12</v>
      </c>
      <c r="E169" s="103" t="s">
        <v>10230</v>
      </c>
      <c r="F169" s="420"/>
    </row>
    <row r="170" spans="1:6" s="202" customFormat="1" ht="11.45" customHeight="1" x14ac:dyDescent="0.2">
      <c r="A170" s="363">
        <f t="shared" si="5"/>
        <v>164</v>
      </c>
      <c r="B170" s="363">
        <f t="shared" si="6"/>
        <v>2651</v>
      </c>
      <c r="C170" s="19">
        <v>17</v>
      </c>
      <c r="D170" s="33" t="s">
        <v>12</v>
      </c>
      <c r="E170" s="103" t="s">
        <v>10231</v>
      </c>
      <c r="F170" s="420"/>
    </row>
    <row r="171" spans="1:6" s="202" customFormat="1" ht="11.45" customHeight="1" x14ac:dyDescent="0.2">
      <c r="A171" s="363">
        <f t="shared" si="5"/>
        <v>165</v>
      </c>
      <c r="B171" s="363">
        <f t="shared" si="6"/>
        <v>2668</v>
      </c>
      <c r="C171" s="19">
        <v>17</v>
      </c>
      <c r="D171" s="33" t="s">
        <v>12</v>
      </c>
      <c r="E171" s="41" t="s">
        <v>10232</v>
      </c>
      <c r="F171" s="420"/>
    </row>
    <row r="172" spans="1:6" s="202" customFormat="1" ht="11.45" customHeight="1" x14ac:dyDescent="0.2">
      <c r="A172" s="363">
        <f t="shared" si="5"/>
        <v>166</v>
      </c>
      <c r="B172" s="363">
        <f t="shared" si="6"/>
        <v>2685</v>
      </c>
      <c r="C172" s="19">
        <v>17</v>
      </c>
      <c r="D172" s="33" t="s">
        <v>12</v>
      </c>
      <c r="E172" s="41" t="s">
        <v>10233</v>
      </c>
      <c r="F172" s="420"/>
    </row>
    <row r="173" spans="1:6" s="202" customFormat="1" ht="11.45" customHeight="1" x14ac:dyDescent="0.2">
      <c r="A173" s="363">
        <f t="shared" si="5"/>
        <v>167</v>
      </c>
      <c r="B173" s="363">
        <f t="shared" si="6"/>
        <v>2702</v>
      </c>
      <c r="C173" s="19">
        <v>17</v>
      </c>
      <c r="D173" s="33" t="s">
        <v>12</v>
      </c>
      <c r="E173" s="41" t="s">
        <v>10234</v>
      </c>
      <c r="F173" s="420"/>
    </row>
    <row r="174" spans="1:6" s="202" customFormat="1" ht="11.45" customHeight="1" x14ac:dyDescent="0.2">
      <c r="A174" s="363">
        <f t="shared" si="5"/>
        <v>168</v>
      </c>
      <c r="B174" s="363">
        <f t="shared" si="6"/>
        <v>2719</v>
      </c>
      <c r="C174" s="19">
        <v>17</v>
      </c>
      <c r="D174" s="33" t="s">
        <v>12</v>
      </c>
      <c r="E174" s="41" t="s">
        <v>10235</v>
      </c>
      <c r="F174" s="420"/>
    </row>
    <row r="175" spans="1:6" s="202" customFormat="1" ht="11.45" customHeight="1" x14ac:dyDescent="0.2">
      <c r="A175" s="363">
        <f t="shared" si="5"/>
        <v>169</v>
      </c>
      <c r="B175" s="363">
        <f t="shared" si="6"/>
        <v>2736</v>
      </c>
      <c r="C175" s="19">
        <v>17</v>
      </c>
      <c r="D175" s="33" t="s">
        <v>12</v>
      </c>
      <c r="E175" s="41" t="s">
        <v>10236</v>
      </c>
      <c r="F175" s="420"/>
    </row>
    <row r="176" spans="1:6" s="202" customFormat="1" ht="11.45" customHeight="1" x14ac:dyDescent="0.2">
      <c r="A176" s="363">
        <f t="shared" si="5"/>
        <v>170</v>
      </c>
      <c r="B176" s="363">
        <f t="shared" si="6"/>
        <v>2753</v>
      </c>
      <c r="C176" s="19">
        <v>17</v>
      </c>
      <c r="D176" s="33" t="s">
        <v>12</v>
      </c>
      <c r="E176" s="41" t="s">
        <v>10237</v>
      </c>
      <c r="F176" s="420"/>
    </row>
    <row r="177" spans="1:6" s="202" customFormat="1" ht="11.45" customHeight="1" x14ac:dyDescent="0.2">
      <c r="A177" s="363">
        <f t="shared" si="5"/>
        <v>171</v>
      </c>
      <c r="B177" s="363">
        <f t="shared" si="6"/>
        <v>2770</v>
      </c>
      <c r="C177" s="19">
        <v>17</v>
      </c>
      <c r="D177" s="33" t="s">
        <v>12</v>
      </c>
      <c r="E177" s="41" t="s">
        <v>10238</v>
      </c>
      <c r="F177" s="420"/>
    </row>
    <row r="178" spans="1:6" s="202" customFormat="1" ht="11.45" customHeight="1" x14ac:dyDescent="0.2">
      <c r="A178" s="363">
        <f t="shared" si="5"/>
        <v>172</v>
      </c>
      <c r="B178" s="363">
        <f t="shared" si="6"/>
        <v>2787</v>
      </c>
      <c r="C178" s="19">
        <v>17</v>
      </c>
      <c r="D178" s="33" t="s">
        <v>12</v>
      </c>
      <c r="E178" s="41" t="s">
        <v>10239</v>
      </c>
      <c r="F178" s="420"/>
    </row>
    <row r="179" spans="1:6" s="202" customFormat="1" ht="11.45" customHeight="1" x14ac:dyDescent="0.2">
      <c r="A179" s="363">
        <f t="shared" si="5"/>
        <v>173</v>
      </c>
      <c r="B179" s="363">
        <f t="shared" si="6"/>
        <v>2804</v>
      </c>
      <c r="C179" s="19">
        <v>17</v>
      </c>
      <c r="D179" s="33" t="s">
        <v>12</v>
      </c>
      <c r="E179" s="41" t="s">
        <v>10240</v>
      </c>
      <c r="F179" s="420"/>
    </row>
    <row r="180" spans="1:6" s="202" customFormat="1" ht="11.45" customHeight="1" x14ac:dyDescent="0.2">
      <c r="A180" s="363">
        <f t="shared" si="5"/>
        <v>174</v>
      </c>
      <c r="B180" s="363">
        <f t="shared" si="6"/>
        <v>2821</v>
      </c>
      <c r="C180" s="19">
        <v>17</v>
      </c>
      <c r="D180" s="33" t="s">
        <v>12</v>
      </c>
      <c r="E180" s="41" t="s">
        <v>10241</v>
      </c>
      <c r="F180" s="420"/>
    </row>
    <row r="181" spans="1:6" s="202" customFormat="1" ht="11.45" customHeight="1" x14ac:dyDescent="0.2">
      <c r="A181" s="363">
        <f t="shared" si="5"/>
        <v>175</v>
      </c>
      <c r="B181" s="363">
        <f t="shared" si="6"/>
        <v>2838</v>
      </c>
      <c r="C181" s="19">
        <v>17</v>
      </c>
      <c r="D181" s="33" t="s">
        <v>12</v>
      </c>
      <c r="E181" s="41" t="s">
        <v>10242</v>
      </c>
      <c r="F181" s="420"/>
    </row>
    <row r="182" spans="1:6" s="202" customFormat="1" ht="11.45" customHeight="1" x14ac:dyDescent="0.2">
      <c r="A182" s="363">
        <f t="shared" si="5"/>
        <v>176</v>
      </c>
      <c r="B182" s="363">
        <f t="shared" si="6"/>
        <v>2855</v>
      </c>
      <c r="C182" s="19">
        <v>17</v>
      </c>
      <c r="D182" s="33" t="s">
        <v>12</v>
      </c>
      <c r="E182" s="41" t="s">
        <v>10243</v>
      </c>
      <c r="F182" s="420"/>
    </row>
    <row r="183" spans="1:6" s="202" customFormat="1" ht="11.45" customHeight="1" x14ac:dyDescent="0.2">
      <c r="A183" s="363">
        <f t="shared" si="5"/>
        <v>177</v>
      </c>
      <c r="B183" s="363">
        <f t="shared" si="6"/>
        <v>2872</v>
      </c>
      <c r="C183" s="19">
        <v>17</v>
      </c>
      <c r="D183" s="33" t="s">
        <v>12</v>
      </c>
      <c r="E183" s="41" t="s">
        <v>10244</v>
      </c>
      <c r="F183" s="420"/>
    </row>
    <row r="184" spans="1:6" s="202" customFormat="1" ht="11.45" customHeight="1" x14ac:dyDescent="0.2">
      <c r="A184" s="363">
        <f t="shared" si="5"/>
        <v>178</v>
      </c>
      <c r="B184" s="363">
        <f t="shared" si="6"/>
        <v>2889</v>
      </c>
      <c r="C184" s="19">
        <v>17</v>
      </c>
      <c r="D184" s="33" t="s">
        <v>12</v>
      </c>
      <c r="E184" s="41" t="s">
        <v>10245</v>
      </c>
      <c r="F184" s="420"/>
    </row>
    <row r="185" spans="1:6" s="202" customFormat="1" ht="11.45" customHeight="1" x14ac:dyDescent="0.2">
      <c r="A185" s="363">
        <f t="shared" si="5"/>
        <v>179</v>
      </c>
      <c r="B185" s="363">
        <f t="shared" si="6"/>
        <v>2906</v>
      </c>
      <c r="C185" s="19">
        <v>17</v>
      </c>
      <c r="D185" s="33" t="s">
        <v>12</v>
      </c>
      <c r="E185" s="41" t="s">
        <v>10246</v>
      </c>
      <c r="F185" s="420"/>
    </row>
    <row r="186" spans="1:6" s="202" customFormat="1" ht="11.45" customHeight="1" x14ac:dyDescent="0.2">
      <c r="A186" s="363">
        <f t="shared" si="5"/>
        <v>180</v>
      </c>
      <c r="B186" s="363">
        <f t="shared" si="6"/>
        <v>2923</v>
      </c>
      <c r="C186" s="19">
        <v>17</v>
      </c>
      <c r="D186" s="33" t="s">
        <v>12</v>
      </c>
      <c r="E186" s="41" t="s">
        <v>10247</v>
      </c>
      <c r="F186" s="420"/>
    </row>
    <row r="187" spans="1:6" s="202" customFormat="1" ht="11.45" customHeight="1" x14ac:dyDescent="0.2">
      <c r="A187" s="363">
        <f t="shared" si="5"/>
        <v>181</v>
      </c>
      <c r="B187" s="363">
        <f t="shared" si="6"/>
        <v>2940</v>
      </c>
      <c r="C187" s="19">
        <v>17</v>
      </c>
      <c r="D187" s="33" t="s">
        <v>12</v>
      </c>
      <c r="E187" s="41" t="s">
        <v>10248</v>
      </c>
      <c r="F187" s="420"/>
    </row>
    <row r="188" spans="1:6" s="202" customFormat="1" ht="11.45" customHeight="1" x14ac:dyDescent="0.2">
      <c r="A188" s="363">
        <f t="shared" si="5"/>
        <v>182</v>
      </c>
      <c r="B188" s="363">
        <f t="shared" si="6"/>
        <v>2957</v>
      </c>
      <c r="C188" s="19">
        <v>17</v>
      </c>
      <c r="D188" s="33" t="s">
        <v>12</v>
      </c>
      <c r="E188" s="41" t="s">
        <v>10249</v>
      </c>
      <c r="F188" s="420"/>
    </row>
    <row r="189" spans="1:6" s="202" customFormat="1" ht="11.45" customHeight="1" x14ac:dyDescent="0.2">
      <c r="A189" s="363">
        <f t="shared" si="5"/>
        <v>183</v>
      </c>
      <c r="B189" s="363">
        <f t="shared" si="6"/>
        <v>2974</v>
      </c>
      <c r="C189" s="19">
        <v>17</v>
      </c>
      <c r="D189" s="33" t="s">
        <v>12</v>
      </c>
      <c r="E189" s="41" t="s">
        <v>10250</v>
      </c>
      <c r="F189" s="420"/>
    </row>
    <row r="190" spans="1:6" s="202" customFormat="1" ht="11.45" customHeight="1" x14ac:dyDescent="0.2">
      <c r="A190" s="363">
        <f t="shared" si="5"/>
        <v>184</v>
      </c>
      <c r="B190" s="363">
        <f t="shared" si="6"/>
        <v>2991</v>
      </c>
      <c r="C190" s="19">
        <v>17</v>
      </c>
      <c r="D190" s="33" t="s">
        <v>12</v>
      </c>
      <c r="E190" s="41" t="s">
        <v>10251</v>
      </c>
      <c r="F190" s="420"/>
    </row>
    <row r="191" spans="1:6" s="202" customFormat="1" ht="11.45" customHeight="1" x14ac:dyDescent="0.2">
      <c r="A191" s="363">
        <f t="shared" si="5"/>
        <v>185</v>
      </c>
      <c r="B191" s="363">
        <f t="shared" si="6"/>
        <v>3008</v>
      </c>
      <c r="C191" s="19">
        <v>17</v>
      </c>
      <c r="D191" s="33" t="s">
        <v>12</v>
      </c>
      <c r="E191" s="41" t="s">
        <v>10746</v>
      </c>
      <c r="F191" s="420"/>
    </row>
    <row r="192" spans="1:6" s="202" customFormat="1" ht="11.45" customHeight="1" x14ac:dyDescent="0.2">
      <c r="A192" s="363">
        <f t="shared" si="5"/>
        <v>186</v>
      </c>
      <c r="B192" s="363">
        <f t="shared" si="6"/>
        <v>3025</v>
      </c>
      <c r="C192" s="19">
        <v>17</v>
      </c>
      <c r="D192" s="33" t="s">
        <v>12</v>
      </c>
      <c r="E192" s="41" t="s">
        <v>10252</v>
      </c>
      <c r="F192" s="420"/>
    </row>
    <row r="193" spans="1:6" s="202" customFormat="1" ht="11.45" customHeight="1" x14ac:dyDescent="0.2">
      <c r="A193" s="363">
        <f t="shared" si="5"/>
        <v>187</v>
      </c>
      <c r="B193" s="363">
        <f t="shared" si="6"/>
        <v>3042</v>
      </c>
      <c r="C193" s="19">
        <v>17</v>
      </c>
      <c r="D193" s="33" t="s">
        <v>12</v>
      </c>
      <c r="E193" s="41" t="s">
        <v>10253</v>
      </c>
      <c r="F193" s="420"/>
    </row>
    <row r="194" spans="1:6" s="202" customFormat="1" ht="11.45" customHeight="1" x14ac:dyDescent="0.2">
      <c r="A194" s="363">
        <f t="shared" si="5"/>
        <v>188</v>
      </c>
      <c r="B194" s="363">
        <f t="shared" si="6"/>
        <v>3059</v>
      </c>
      <c r="C194" s="19">
        <v>17</v>
      </c>
      <c r="D194" s="33" t="s">
        <v>12</v>
      </c>
      <c r="E194" s="41" t="s">
        <v>10254</v>
      </c>
      <c r="F194" s="420"/>
    </row>
    <row r="195" spans="1:6" s="202" customFormat="1" ht="11.45" customHeight="1" x14ac:dyDescent="0.2">
      <c r="A195" s="363">
        <f t="shared" si="5"/>
        <v>189</v>
      </c>
      <c r="B195" s="363">
        <f t="shared" si="6"/>
        <v>3076</v>
      </c>
      <c r="C195" s="19">
        <v>17</v>
      </c>
      <c r="D195" s="33" t="s">
        <v>12</v>
      </c>
      <c r="E195" s="41" t="s">
        <v>10255</v>
      </c>
      <c r="F195" s="420"/>
    </row>
    <row r="196" spans="1:6" s="202" customFormat="1" ht="11.45" customHeight="1" x14ac:dyDescent="0.2">
      <c r="A196" s="363">
        <f t="shared" si="5"/>
        <v>190</v>
      </c>
      <c r="B196" s="363">
        <f t="shared" si="6"/>
        <v>3093</v>
      </c>
      <c r="C196" s="19">
        <v>17</v>
      </c>
      <c r="D196" s="33" t="s">
        <v>12</v>
      </c>
      <c r="E196" s="41" t="s">
        <v>10256</v>
      </c>
      <c r="F196" s="420"/>
    </row>
    <row r="197" spans="1:6" s="202" customFormat="1" ht="11.45" customHeight="1" x14ac:dyDescent="0.2">
      <c r="A197" s="363">
        <f t="shared" si="5"/>
        <v>191</v>
      </c>
      <c r="B197" s="363">
        <f t="shared" si="6"/>
        <v>3110</v>
      </c>
      <c r="C197" s="19">
        <v>17</v>
      </c>
      <c r="D197" s="33" t="s">
        <v>12</v>
      </c>
      <c r="E197" s="41" t="s">
        <v>10257</v>
      </c>
      <c r="F197" s="420"/>
    </row>
    <row r="198" spans="1:6" s="202" customFormat="1" ht="11.45" customHeight="1" x14ac:dyDescent="0.2">
      <c r="A198" s="363">
        <f t="shared" si="5"/>
        <v>192</v>
      </c>
      <c r="B198" s="363">
        <f t="shared" si="6"/>
        <v>3127</v>
      </c>
      <c r="C198" s="19">
        <v>17</v>
      </c>
      <c r="D198" s="33" t="s">
        <v>12</v>
      </c>
      <c r="E198" s="41" t="s">
        <v>10258</v>
      </c>
      <c r="F198" s="420"/>
    </row>
    <row r="199" spans="1:6" s="202" customFormat="1" ht="11.45" customHeight="1" x14ac:dyDescent="0.2">
      <c r="A199" s="363">
        <f t="shared" si="5"/>
        <v>193</v>
      </c>
      <c r="B199" s="363">
        <f t="shared" si="6"/>
        <v>3144</v>
      </c>
      <c r="C199" s="19">
        <v>17</v>
      </c>
      <c r="D199" s="33" t="s">
        <v>12</v>
      </c>
      <c r="E199" s="41" t="s">
        <v>10259</v>
      </c>
      <c r="F199" s="420"/>
    </row>
    <row r="200" spans="1:6" s="202" customFormat="1" ht="11.45" customHeight="1" x14ac:dyDescent="0.2">
      <c r="A200" s="363">
        <f t="shared" si="5"/>
        <v>194</v>
      </c>
      <c r="B200" s="363">
        <f t="shared" si="6"/>
        <v>3161</v>
      </c>
      <c r="C200" s="19">
        <v>17</v>
      </c>
      <c r="D200" s="33" t="s">
        <v>12</v>
      </c>
      <c r="E200" s="41" t="s">
        <v>10260</v>
      </c>
      <c r="F200" s="420"/>
    </row>
    <row r="201" spans="1:6" s="202" customFormat="1" ht="11.45" customHeight="1" x14ac:dyDescent="0.2">
      <c r="A201" s="363">
        <f t="shared" si="5"/>
        <v>195</v>
      </c>
      <c r="B201" s="363">
        <f t="shared" si="6"/>
        <v>3178</v>
      </c>
      <c r="C201" s="19">
        <v>17</v>
      </c>
      <c r="D201" s="33" t="s">
        <v>12</v>
      </c>
      <c r="E201" s="41" t="s">
        <v>10261</v>
      </c>
      <c r="F201" s="420"/>
    </row>
    <row r="202" spans="1:6" s="202" customFormat="1" ht="11.45" customHeight="1" x14ac:dyDescent="0.2">
      <c r="A202" s="363">
        <f t="shared" si="5"/>
        <v>196</v>
      </c>
      <c r="B202" s="363">
        <f t="shared" si="6"/>
        <v>3195</v>
      </c>
      <c r="C202" s="19">
        <v>17</v>
      </c>
      <c r="D202" s="33" t="s">
        <v>12</v>
      </c>
      <c r="E202" s="41" t="s">
        <v>10262</v>
      </c>
      <c r="F202" s="420"/>
    </row>
    <row r="203" spans="1:6" s="202" customFormat="1" ht="11.45" customHeight="1" x14ac:dyDescent="0.2">
      <c r="A203" s="363">
        <f t="shared" si="5"/>
        <v>197</v>
      </c>
      <c r="B203" s="363">
        <f t="shared" si="6"/>
        <v>3212</v>
      </c>
      <c r="C203" s="19">
        <v>17</v>
      </c>
      <c r="D203" s="33" t="s">
        <v>12</v>
      </c>
      <c r="E203" s="41" t="s">
        <v>11111</v>
      </c>
      <c r="F203" s="420"/>
    </row>
    <row r="204" spans="1:6" s="202" customFormat="1" ht="11.45" customHeight="1" x14ac:dyDescent="0.2">
      <c r="A204" s="363">
        <f t="shared" si="5"/>
        <v>198</v>
      </c>
      <c r="B204" s="363">
        <f t="shared" si="6"/>
        <v>3229</v>
      </c>
      <c r="C204" s="19">
        <v>17</v>
      </c>
      <c r="D204" s="33" t="s">
        <v>12</v>
      </c>
      <c r="E204" s="41" t="s">
        <v>11112</v>
      </c>
      <c r="F204" s="420"/>
    </row>
    <row r="205" spans="1:6" s="202" customFormat="1" ht="11.45" customHeight="1" x14ac:dyDescent="0.2">
      <c r="A205" s="363">
        <f t="shared" si="5"/>
        <v>199</v>
      </c>
      <c r="B205" s="363">
        <f t="shared" si="6"/>
        <v>3246</v>
      </c>
      <c r="C205" s="19">
        <v>17</v>
      </c>
      <c r="D205" s="33" t="s">
        <v>12</v>
      </c>
      <c r="E205" s="41" t="s">
        <v>11113</v>
      </c>
      <c r="F205" s="420"/>
    </row>
    <row r="206" spans="1:6" s="202" customFormat="1" ht="11.45" customHeight="1" x14ac:dyDescent="0.2">
      <c r="A206" s="363">
        <f t="shared" si="5"/>
        <v>200</v>
      </c>
      <c r="B206" s="363">
        <f t="shared" si="6"/>
        <v>3263</v>
      </c>
      <c r="C206" s="19">
        <v>17</v>
      </c>
      <c r="D206" s="33" t="s">
        <v>12</v>
      </c>
      <c r="E206" s="41" t="s">
        <v>11114</v>
      </c>
      <c r="F206" s="420"/>
    </row>
    <row r="207" spans="1:6" s="202" customFormat="1" ht="11.45" customHeight="1" x14ac:dyDescent="0.2">
      <c r="A207" s="363">
        <f t="shared" si="5"/>
        <v>201</v>
      </c>
      <c r="B207" s="363">
        <f t="shared" si="6"/>
        <v>3280</v>
      </c>
      <c r="C207" s="19">
        <v>17</v>
      </c>
      <c r="D207" s="33" t="s">
        <v>12</v>
      </c>
      <c r="E207" s="386" t="s">
        <v>12729</v>
      </c>
      <c r="F207" s="420"/>
    </row>
    <row r="208" spans="1:6" s="202" customFormat="1" ht="11.45" customHeight="1" x14ac:dyDescent="0.2">
      <c r="A208" s="363">
        <f t="shared" si="5"/>
        <v>202</v>
      </c>
      <c r="B208" s="363">
        <f t="shared" si="6"/>
        <v>3297</v>
      </c>
      <c r="C208" s="19">
        <v>17</v>
      </c>
      <c r="D208" s="33" t="s">
        <v>12</v>
      </c>
      <c r="E208" s="386" t="s">
        <v>12730</v>
      </c>
      <c r="F208" s="420"/>
    </row>
    <row r="209" spans="1:6" s="202" customFormat="1" ht="11.45" customHeight="1" x14ac:dyDescent="0.2">
      <c r="A209" s="363">
        <f t="shared" si="5"/>
        <v>203</v>
      </c>
      <c r="B209" s="363">
        <f t="shared" si="6"/>
        <v>3314</v>
      </c>
      <c r="C209" s="19">
        <v>17</v>
      </c>
      <c r="D209" s="33" t="s">
        <v>12</v>
      </c>
      <c r="E209" s="386" t="s">
        <v>12731</v>
      </c>
      <c r="F209" s="420"/>
    </row>
    <row r="210" spans="1:6" s="202" customFormat="1" ht="11.45" customHeight="1" x14ac:dyDescent="0.2">
      <c r="A210" s="363">
        <f t="shared" si="5"/>
        <v>204</v>
      </c>
      <c r="B210" s="363">
        <f t="shared" si="6"/>
        <v>3331</v>
      </c>
      <c r="C210" s="19">
        <v>17</v>
      </c>
      <c r="D210" s="33" t="s">
        <v>12</v>
      </c>
      <c r="E210" s="386" t="s">
        <v>12732</v>
      </c>
      <c r="F210" s="420"/>
    </row>
    <row r="211" spans="1:6" s="202" customFormat="1" ht="11.45" customHeight="1" x14ac:dyDescent="0.2">
      <c r="A211" s="363">
        <f t="shared" si="5"/>
        <v>205</v>
      </c>
      <c r="B211" s="363">
        <f t="shared" si="6"/>
        <v>3348</v>
      </c>
      <c r="C211" s="363">
        <v>17</v>
      </c>
      <c r="D211" s="360" t="s">
        <v>12</v>
      </c>
      <c r="E211" s="388" t="s">
        <v>12733</v>
      </c>
      <c r="F211" s="423"/>
    </row>
    <row r="212" spans="1:6" s="202" customFormat="1" ht="11.45" customHeight="1" x14ac:dyDescent="0.2">
      <c r="A212" s="363">
        <f t="shared" ref="A212:A215" si="8">+A211+1</f>
        <v>206</v>
      </c>
      <c r="B212" s="363">
        <f t="shared" ref="B212:B215" si="9">C211+B211</f>
        <v>3365</v>
      </c>
      <c r="C212" s="363">
        <v>17</v>
      </c>
      <c r="D212" s="360" t="s">
        <v>12</v>
      </c>
      <c r="E212" s="388" t="s">
        <v>12734</v>
      </c>
      <c r="F212" s="423"/>
    </row>
    <row r="213" spans="1:6" s="202" customFormat="1" ht="11.45" customHeight="1" x14ac:dyDescent="0.2">
      <c r="A213" s="363">
        <f t="shared" si="8"/>
        <v>207</v>
      </c>
      <c r="B213" s="363">
        <f t="shared" si="9"/>
        <v>3382</v>
      </c>
      <c r="C213" s="363">
        <v>17</v>
      </c>
      <c r="D213" s="360" t="s">
        <v>12</v>
      </c>
      <c r="E213" s="388" t="s">
        <v>12735</v>
      </c>
      <c r="F213" s="423"/>
    </row>
    <row r="214" spans="1:6" s="202" customFormat="1" ht="11.45" customHeight="1" x14ac:dyDescent="0.2">
      <c r="A214" s="363">
        <f t="shared" si="8"/>
        <v>208</v>
      </c>
      <c r="B214" s="363">
        <f t="shared" si="9"/>
        <v>3399</v>
      </c>
      <c r="C214" s="363">
        <v>17</v>
      </c>
      <c r="D214" s="360" t="s">
        <v>12</v>
      </c>
      <c r="E214" s="388" t="s">
        <v>12736</v>
      </c>
      <c r="F214" s="423"/>
    </row>
    <row r="215" spans="1:6" s="202" customFormat="1" ht="11.45" customHeight="1" x14ac:dyDescent="0.2">
      <c r="A215" s="363">
        <f t="shared" si="8"/>
        <v>209</v>
      </c>
      <c r="B215" s="363">
        <f t="shared" si="9"/>
        <v>3416</v>
      </c>
      <c r="C215" s="19">
        <v>17</v>
      </c>
      <c r="D215" s="33" t="s">
        <v>12</v>
      </c>
      <c r="E215" s="103" t="s">
        <v>10263</v>
      </c>
      <c r="F215" s="166"/>
    </row>
    <row r="216" spans="1:6" s="64" customFormat="1" x14ac:dyDescent="0.2">
      <c r="A216" s="363">
        <f t="shared" ref="A216:A220" si="10">+A215+1</f>
        <v>210</v>
      </c>
      <c r="B216" s="363">
        <f t="shared" ref="B216:B220" si="11">C215+B215</f>
        <v>3433</v>
      </c>
      <c r="C216" s="19">
        <v>17</v>
      </c>
      <c r="D216" s="33" t="s">
        <v>12</v>
      </c>
      <c r="E216" s="103" t="s">
        <v>10264</v>
      </c>
      <c r="F216" s="32"/>
    </row>
    <row r="217" spans="1:6" s="202" customFormat="1" ht="11.45" customHeight="1" x14ac:dyDescent="0.2">
      <c r="A217" s="363">
        <f t="shared" si="10"/>
        <v>211</v>
      </c>
      <c r="B217" s="363">
        <f t="shared" si="11"/>
        <v>3450</v>
      </c>
      <c r="C217" s="19">
        <v>17</v>
      </c>
      <c r="D217" s="33" t="s">
        <v>12</v>
      </c>
      <c r="E217" s="103" t="s">
        <v>10265</v>
      </c>
      <c r="F217" s="420"/>
    </row>
    <row r="218" spans="1:6" s="202" customFormat="1" ht="11.45" customHeight="1" x14ac:dyDescent="0.2">
      <c r="A218" s="363">
        <f t="shared" si="10"/>
        <v>212</v>
      </c>
      <c r="B218" s="363">
        <f t="shared" si="11"/>
        <v>3467</v>
      </c>
      <c r="C218" s="19">
        <v>17</v>
      </c>
      <c r="D218" s="33" t="s">
        <v>12</v>
      </c>
      <c r="E218" s="103" t="s">
        <v>10266</v>
      </c>
      <c r="F218" s="420"/>
    </row>
    <row r="219" spans="1:6" s="64" customFormat="1" x14ac:dyDescent="0.2">
      <c r="A219" s="363">
        <f t="shared" si="10"/>
        <v>213</v>
      </c>
      <c r="B219" s="363">
        <f t="shared" si="11"/>
        <v>3484</v>
      </c>
      <c r="C219" s="48">
        <v>150</v>
      </c>
      <c r="D219" s="49" t="s">
        <v>9</v>
      </c>
      <c r="E219" s="41" t="s">
        <v>50</v>
      </c>
      <c r="F219" s="32" t="s">
        <v>25</v>
      </c>
    </row>
    <row r="220" spans="1:6" s="64" customFormat="1" ht="12.75" thickBot="1" x14ac:dyDescent="0.25">
      <c r="A220" s="363">
        <f t="shared" si="10"/>
        <v>214</v>
      </c>
      <c r="B220" s="363">
        <f t="shared" si="11"/>
        <v>3634</v>
      </c>
      <c r="C220" s="94">
        <v>12</v>
      </c>
      <c r="D220" s="95" t="s">
        <v>9</v>
      </c>
      <c r="E220" s="106" t="s">
        <v>323</v>
      </c>
      <c r="F220" s="97" t="s">
        <v>10267</v>
      </c>
    </row>
    <row r="221" spans="1:6" s="64" customFormat="1" ht="12.75" thickTop="1" x14ac:dyDescent="0.2">
      <c r="A221" s="98" t="s">
        <v>54</v>
      </c>
      <c r="B221" s="98"/>
      <c r="C221" s="370">
        <f>B220+C220-1</f>
        <v>3645</v>
      </c>
      <c r="D221" s="98"/>
      <c r="E221" s="136"/>
    </row>
    <row r="222" spans="1:6" s="64" customFormat="1" x14ac:dyDescent="0.2"/>
    <row r="223" spans="1:6" s="64" customFormat="1" x14ac:dyDescent="0.2"/>
  </sheetData>
  <mergeCells count="4">
    <mergeCell ref="A3:B3"/>
    <mergeCell ref="C3:F3"/>
    <mergeCell ref="A4:B4"/>
    <mergeCell ref="C4:F5"/>
  </mergeCells>
  <conditionalFormatting sqref="A3:F3">
    <cfRule type="containsText" dxfId="36"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36B86CC-4EB0-4382-B620-9AB233DB89E8}">
            <xm:f>NOT(ISERROR(SEARCH($C$3,A3)))</xm:f>
            <xm:f>$C$3</xm:f>
            <x14:dxf>
              <font>
                <color rgb="FFFFFF00"/>
              </font>
            </x14:dxf>
          </x14:cfRule>
          <xm:sqref>A3:F3</xm:sqref>
        </x14:conditionalFormatting>
      </x14:conditionalFormatting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189"/>
  <sheetViews>
    <sheetView topLeftCell="A3" zoomScaleNormal="100" zoomScaleSheetLayoutView="80" workbookViewId="0">
      <selection activeCell="I29" sqref="I2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6" customHeight="1" x14ac:dyDescent="0.2">
      <c r="A3" s="806" t="s">
        <v>1</v>
      </c>
      <c r="B3" s="806"/>
      <c r="C3" s="806" t="str">
        <f>+T22001000!C3</f>
        <v>Diseño de registro. 2025</v>
      </c>
      <c r="D3" s="806"/>
      <c r="E3" s="806"/>
      <c r="F3" s="805"/>
    </row>
    <row r="4" spans="1:6" ht="13.35" customHeight="1" x14ac:dyDescent="0.2">
      <c r="A4" s="790" t="str">
        <f>+T22001000!A4</f>
        <v>Versión 0.2</v>
      </c>
      <c r="B4" s="790"/>
      <c r="C4" s="794" t="s">
        <v>9048</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8004</v>
      </c>
    </row>
    <row r="10" spans="1:6" x14ac:dyDescent="0.2">
      <c r="A10" s="430">
        <f t="shared" si="0"/>
        <v>4</v>
      </c>
      <c r="B10" s="430">
        <f>B9+C9</f>
        <v>8</v>
      </c>
      <c r="C10" s="430">
        <v>1</v>
      </c>
      <c r="D10" s="444" t="s">
        <v>9</v>
      </c>
      <c r="E10" s="500" t="s">
        <v>16</v>
      </c>
      <c r="F10" s="10" t="s">
        <v>327</v>
      </c>
    </row>
    <row r="11" spans="1:6" x14ac:dyDescent="0.2">
      <c r="A11" s="430">
        <f t="shared" si="0"/>
        <v>5</v>
      </c>
      <c r="B11" s="430">
        <v>9</v>
      </c>
      <c r="C11" s="430">
        <v>2</v>
      </c>
      <c r="D11" s="444" t="s">
        <v>12</v>
      </c>
      <c r="E11" s="500" t="s">
        <v>17</v>
      </c>
      <c r="F11" s="10" t="s">
        <v>3329</v>
      </c>
    </row>
    <row r="12" spans="1:6" x14ac:dyDescent="0.2">
      <c r="A12" s="430">
        <f t="shared" si="0"/>
        <v>6</v>
      </c>
      <c r="B12" s="430">
        <f t="shared" ref="B12:B75" si="1">C11+B11</f>
        <v>11</v>
      </c>
      <c r="C12" s="430">
        <v>1</v>
      </c>
      <c r="D12" s="444" t="s">
        <v>9</v>
      </c>
      <c r="E12" s="500" t="s">
        <v>1810</v>
      </c>
      <c r="F12" s="9" t="s">
        <v>20</v>
      </c>
    </row>
    <row r="13" spans="1:6" x14ac:dyDescent="0.2">
      <c r="A13" s="430">
        <f t="shared" si="0"/>
        <v>7</v>
      </c>
      <c r="B13" s="430">
        <f t="shared" si="1"/>
        <v>12</v>
      </c>
      <c r="C13" s="430">
        <v>1</v>
      </c>
      <c r="D13" s="444" t="s">
        <v>9</v>
      </c>
      <c r="E13" s="500" t="s">
        <v>9049</v>
      </c>
      <c r="F13" s="9" t="s">
        <v>22</v>
      </c>
    </row>
    <row r="14" spans="1:6" x14ac:dyDescent="0.2">
      <c r="A14" s="430">
        <f t="shared" si="0"/>
        <v>8</v>
      </c>
      <c r="B14" s="430">
        <f t="shared" si="1"/>
        <v>13</v>
      </c>
      <c r="C14" s="430">
        <v>3</v>
      </c>
      <c r="D14" s="444" t="s">
        <v>12</v>
      </c>
      <c r="E14" s="500" t="s">
        <v>23</v>
      </c>
      <c r="F14" s="9"/>
    </row>
    <row r="15" spans="1:6" x14ac:dyDescent="0.2">
      <c r="A15" s="430">
        <f t="shared" si="0"/>
        <v>9</v>
      </c>
      <c r="B15" s="430">
        <f t="shared" si="1"/>
        <v>16</v>
      </c>
      <c r="C15" s="430">
        <v>9</v>
      </c>
      <c r="D15" s="444" t="s">
        <v>9</v>
      </c>
      <c r="E15" s="500" t="s">
        <v>9050</v>
      </c>
      <c r="F15" s="9"/>
    </row>
    <row r="16" spans="1:6" x14ac:dyDescent="0.2">
      <c r="A16" s="430">
        <f t="shared" si="0"/>
        <v>10</v>
      </c>
      <c r="B16" s="430">
        <f t="shared" si="1"/>
        <v>25</v>
      </c>
      <c r="C16" s="430">
        <v>8</v>
      </c>
      <c r="D16" s="444" t="s">
        <v>12</v>
      </c>
      <c r="E16" s="500" t="s">
        <v>9051</v>
      </c>
      <c r="F16" s="9"/>
    </row>
    <row r="17" spans="1:7" ht="24" x14ac:dyDescent="0.2">
      <c r="A17" s="447">
        <f t="shared" si="0"/>
        <v>11</v>
      </c>
      <c r="B17" s="447">
        <f t="shared" si="1"/>
        <v>33</v>
      </c>
      <c r="C17" s="447">
        <v>1</v>
      </c>
      <c r="D17" s="448" t="s">
        <v>12</v>
      </c>
      <c r="E17" s="91" t="s">
        <v>15073</v>
      </c>
      <c r="F17" s="530" t="s">
        <v>15306</v>
      </c>
      <c r="G17" s="785"/>
    </row>
    <row r="18" spans="1:7" ht="24" x14ac:dyDescent="0.2">
      <c r="A18" s="363">
        <f t="shared" si="0"/>
        <v>12</v>
      </c>
      <c r="B18" s="363">
        <f t="shared" si="1"/>
        <v>34</v>
      </c>
      <c r="C18" s="363">
        <v>1</v>
      </c>
      <c r="D18" s="360" t="s">
        <v>12</v>
      </c>
      <c r="E18" s="410" t="s">
        <v>13673</v>
      </c>
      <c r="F18" s="389" t="s">
        <v>15305</v>
      </c>
      <c r="G18" s="785"/>
    </row>
    <row r="19" spans="1:7" ht="24" x14ac:dyDescent="0.2">
      <c r="A19" s="363">
        <f t="shared" si="0"/>
        <v>13</v>
      </c>
      <c r="B19" s="363">
        <f t="shared" si="1"/>
        <v>35</v>
      </c>
      <c r="C19" s="363">
        <v>1</v>
      </c>
      <c r="D19" s="360" t="s">
        <v>12</v>
      </c>
      <c r="E19" s="410" t="s">
        <v>13674</v>
      </c>
      <c r="F19" s="389" t="s">
        <v>15305</v>
      </c>
      <c r="G19" s="785"/>
    </row>
    <row r="20" spans="1:7" x14ac:dyDescent="0.2">
      <c r="A20" s="363">
        <f t="shared" si="0"/>
        <v>14</v>
      </c>
      <c r="B20" s="363">
        <f t="shared" si="1"/>
        <v>36</v>
      </c>
      <c r="C20" s="430">
        <v>17</v>
      </c>
      <c r="D20" s="448" t="s">
        <v>745</v>
      </c>
      <c r="E20" s="473" t="s">
        <v>9052</v>
      </c>
      <c r="F20" s="400" t="s">
        <v>15302</v>
      </c>
    </row>
    <row r="21" spans="1:7" x14ac:dyDescent="0.2">
      <c r="A21" s="363">
        <f t="shared" si="0"/>
        <v>15</v>
      </c>
      <c r="B21" s="363">
        <f t="shared" si="1"/>
        <v>53</v>
      </c>
      <c r="C21" s="430">
        <v>17</v>
      </c>
      <c r="D21" s="444" t="s">
        <v>12</v>
      </c>
      <c r="E21" s="473" t="s">
        <v>9053</v>
      </c>
      <c r="F21" s="400" t="s">
        <v>15302</v>
      </c>
    </row>
    <row r="22" spans="1:7" ht="24" x14ac:dyDescent="0.2">
      <c r="A22" s="363">
        <f t="shared" si="0"/>
        <v>16</v>
      </c>
      <c r="B22" s="363">
        <f t="shared" si="1"/>
        <v>70</v>
      </c>
      <c r="C22" s="25">
        <v>17</v>
      </c>
      <c r="D22" s="27" t="s">
        <v>12</v>
      </c>
      <c r="E22" s="568" t="s">
        <v>11738</v>
      </c>
      <c r="F22" s="584"/>
    </row>
    <row r="23" spans="1:7" ht="24" x14ac:dyDescent="0.2">
      <c r="A23" s="363">
        <f t="shared" si="0"/>
        <v>17</v>
      </c>
      <c r="B23" s="363">
        <f t="shared" si="1"/>
        <v>87</v>
      </c>
      <c r="C23" s="25">
        <v>17</v>
      </c>
      <c r="D23" s="27" t="s">
        <v>12</v>
      </c>
      <c r="E23" s="568" t="s">
        <v>11739</v>
      </c>
      <c r="F23" s="584"/>
    </row>
    <row r="24" spans="1:7" ht="24" x14ac:dyDescent="0.2">
      <c r="A24" s="363">
        <f t="shared" si="0"/>
        <v>18</v>
      </c>
      <c r="B24" s="363">
        <f t="shared" si="1"/>
        <v>104</v>
      </c>
      <c r="C24" s="25">
        <v>17</v>
      </c>
      <c r="D24" s="27" t="s">
        <v>12</v>
      </c>
      <c r="E24" s="568" t="s">
        <v>11740</v>
      </c>
      <c r="F24" s="584"/>
    </row>
    <row r="25" spans="1:7" ht="24" x14ac:dyDescent="0.2">
      <c r="A25" s="363">
        <f t="shared" si="0"/>
        <v>19</v>
      </c>
      <c r="B25" s="363">
        <f t="shared" si="1"/>
        <v>121</v>
      </c>
      <c r="C25" s="25">
        <v>17</v>
      </c>
      <c r="D25" s="27" t="s">
        <v>12</v>
      </c>
      <c r="E25" s="568" t="s">
        <v>11741</v>
      </c>
      <c r="F25" s="584"/>
    </row>
    <row r="26" spans="1:7" ht="24" x14ac:dyDescent="0.2">
      <c r="A26" s="363">
        <f t="shared" si="0"/>
        <v>20</v>
      </c>
      <c r="B26" s="363">
        <f t="shared" si="1"/>
        <v>138</v>
      </c>
      <c r="C26" s="25">
        <v>17</v>
      </c>
      <c r="D26" s="27" t="s">
        <v>12</v>
      </c>
      <c r="E26" s="568" t="s">
        <v>11742</v>
      </c>
      <c r="F26" s="584"/>
    </row>
    <row r="27" spans="1:7" ht="24" x14ac:dyDescent="0.2">
      <c r="A27" s="363">
        <f t="shared" si="0"/>
        <v>21</v>
      </c>
      <c r="B27" s="363">
        <f t="shared" si="1"/>
        <v>155</v>
      </c>
      <c r="C27" s="25">
        <v>17</v>
      </c>
      <c r="D27" s="27" t="s">
        <v>12</v>
      </c>
      <c r="E27" s="568" t="s">
        <v>11743</v>
      </c>
      <c r="F27" s="584"/>
    </row>
    <row r="28" spans="1:7" ht="24" x14ac:dyDescent="0.2">
      <c r="A28" s="363">
        <f t="shared" si="0"/>
        <v>22</v>
      </c>
      <c r="B28" s="363">
        <f t="shared" si="1"/>
        <v>172</v>
      </c>
      <c r="C28" s="25">
        <v>17</v>
      </c>
      <c r="D28" s="27" t="s">
        <v>12</v>
      </c>
      <c r="E28" s="568" t="s">
        <v>11744</v>
      </c>
      <c r="F28" s="584"/>
    </row>
    <row r="29" spans="1:7" ht="24" x14ac:dyDescent="0.2">
      <c r="A29" s="363">
        <f t="shared" si="0"/>
        <v>23</v>
      </c>
      <c r="B29" s="363">
        <f t="shared" si="1"/>
        <v>189</v>
      </c>
      <c r="C29" s="25">
        <v>17</v>
      </c>
      <c r="D29" s="27" t="s">
        <v>12</v>
      </c>
      <c r="E29" s="568" t="s">
        <v>11745</v>
      </c>
      <c r="F29" s="584"/>
    </row>
    <row r="30" spans="1:7" ht="24" x14ac:dyDescent="0.2">
      <c r="A30" s="363">
        <f t="shared" si="0"/>
        <v>24</v>
      </c>
      <c r="B30" s="363">
        <f t="shared" si="1"/>
        <v>206</v>
      </c>
      <c r="C30" s="25">
        <v>17</v>
      </c>
      <c r="D30" s="27" t="s">
        <v>12</v>
      </c>
      <c r="E30" s="568" t="s">
        <v>11746</v>
      </c>
      <c r="F30" s="584"/>
    </row>
    <row r="31" spans="1:7" ht="24" x14ac:dyDescent="0.2">
      <c r="A31" s="363">
        <f t="shared" si="0"/>
        <v>25</v>
      </c>
      <c r="B31" s="363">
        <f t="shared" si="1"/>
        <v>223</v>
      </c>
      <c r="C31" s="25">
        <v>17</v>
      </c>
      <c r="D31" s="27" t="s">
        <v>12</v>
      </c>
      <c r="E31" s="568" t="s">
        <v>11747</v>
      </c>
      <c r="F31" s="584"/>
    </row>
    <row r="32" spans="1:7" ht="24" x14ac:dyDescent="0.2">
      <c r="A32" s="363">
        <f t="shared" si="0"/>
        <v>26</v>
      </c>
      <c r="B32" s="363">
        <f t="shared" si="1"/>
        <v>240</v>
      </c>
      <c r="C32" s="25">
        <v>17</v>
      </c>
      <c r="D32" s="27" t="s">
        <v>12</v>
      </c>
      <c r="E32" s="568" t="s">
        <v>11748</v>
      </c>
      <c r="F32" s="584"/>
    </row>
    <row r="33" spans="1:6" ht="24" x14ac:dyDescent="0.2">
      <c r="A33" s="363">
        <f t="shared" si="0"/>
        <v>27</v>
      </c>
      <c r="B33" s="363">
        <f t="shared" si="1"/>
        <v>257</v>
      </c>
      <c r="C33" s="25">
        <v>17</v>
      </c>
      <c r="D33" s="27" t="s">
        <v>12</v>
      </c>
      <c r="E33" s="568" t="s">
        <v>11749</v>
      </c>
      <c r="F33" s="584"/>
    </row>
    <row r="34" spans="1:6" ht="24" x14ac:dyDescent="0.2">
      <c r="A34" s="363">
        <f t="shared" si="0"/>
        <v>28</v>
      </c>
      <c r="B34" s="363">
        <f t="shared" si="1"/>
        <v>274</v>
      </c>
      <c r="C34" s="25">
        <v>17</v>
      </c>
      <c r="D34" s="27" t="s">
        <v>12</v>
      </c>
      <c r="E34" s="568" t="s">
        <v>11750</v>
      </c>
      <c r="F34" s="584"/>
    </row>
    <row r="35" spans="1:6" ht="24" x14ac:dyDescent="0.2">
      <c r="A35" s="363">
        <f t="shared" si="0"/>
        <v>29</v>
      </c>
      <c r="B35" s="363">
        <f t="shared" si="1"/>
        <v>291</v>
      </c>
      <c r="C35" s="25">
        <v>17</v>
      </c>
      <c r="D35" s="27" t="s">
        <v>12</v>
      </c>
      <c r="E35" s="568" t="s">
        <v>11751</v>
      </c>
      <c r="F35" s="584"/>
    </row>
    <row r="36" spans="1:6" ht="24" x14ac:dyDescent="0.2">
      <c r="A36" s="363">
        <f t="shared" si="0"/>
        <v>30</v>
      </c>
      <c r="B36" s="363">
        <f t="shared" si="1"/>
        <v>308</v>
      </c>
      <c r="C36" s="25">
        <v>17</v>
      </c>
      <c r="D36" s="27" t="s">
        <v>12</v>
      </c>
      <c r="E36" s="568" t="s">
        <v>11752</v>
      </c>
      <c r="F36" s="584"/>
    </row>
    <row r="37" spans="1:6" ht="24" x14ac:dyDescent="0.2">
      <c r="A37" s="363">
        <f t="shared" si="0"/>
        <v>31</v>
      </c>
      <c r="B37" s="363">
        <f t="shared" si="1"/>
        <v>325</v>
      </c>
      <c r="C37" s="25">
        <v>17</v>
      </c>
      <c r="D37" s="27" t="s">
        <v>12</v>
      </c>
      <c r="E37" s="568" t="s">
        <v>11753</v>
      </c>
      <c r="F37" s="584"/>
    </row>
    <row r="38" spans="1:6" ht="24" x14ac:dyDescent="0.2">
      <c r="A38" s="363">
        <f t="shared" si="0"/>
        <v>32</v>
      </c>
      <c r="B38" s="363">
        <f t="shared" si="1"/>
        <v>342</v>
      </c>
      <c r="C38" s="25">
        <v>17</v>
      </c>
      <c r="D38" s="27" t="s">
        <v>12</v>
      </c>
      <c r="E38" s="568" t="s">
        <v>11754</v>
      </c>
      <c r="F38" s="584"/>
    </row>
    <row r="39" spans="1:6" ht="24" x14ac:dyDescent="0.2">
      <c r="A39" s="363">
        <f t="shared" si="0"/>
        <v>33</v>
      </c>
      <c r="B39" s="363">
        <f t="shared" si="1"/>
        <v>359</v>
      </c>
      <c r="C39" s="25">
        <v>17</v>
      </c>
      <c r="D39" s="27" t="s">
        <v>12</v>
      </c>
      <c r="E39" s="568" t="s">
        <v>11755</v>
      </c>
      <c r="F39" s="584"/>
    </row>
    <row r="40" spans="1:6" ht="24" x14ac:dyDescent="0.2">
      <c r="A40" s="363">
        <f t="shared" si="0"/>
        <v>34</v>
      </c>
      <c r="B40" s="363">
        <f t="shared" si="1"/>
        <v>376</v>
      </c>
      <c r="C40" s="25">
        <v>17</v>
      </c>
      <c r="D40" s="27" t="s">
        <v>12</v>
      </c>
      <c r="E40" s="568" t="s">
        <v>11756</v>
      </c>
      <c r="F40" s="584"/>
    </row>
    <row r="41" spans="1:6" ht="24" x14ac:dyDescent="0.2">
      <c r="A41" s="363">
        <f t="shared" si="0"/>
        <v>35</v>
      </c>
      <c r="B41" s="363">
        <f t="shared" si="1"/>
        <v>393</v>
      </c>
      <c r="C41" s="25">
        <v>17</v>
      </c>
      <c r="D41" s="27" t="s">
        <v>12</v>
      </c>
      <c r="E41" s="568" t="s">
        <v>11757</v>
      </c>
      <c r="F41" s="584"/>
    </row>
    <row r="42" spans="1:6" ht="24" x14ac:dyDescent="0.2">
      <c r="A42" s="363">
        <f t="shared" si="0"/>
        <v>36</v>
      </c>
      <c r="B42" s="363">
        <f t="shared" si="1"/>
        <v>410</v>
      </c>
      <c r="C42" s="25">
        <v>17</v>
      </c>
      <c r="D42" s="27" t="s">
        <v>12</v>
      </c>
      <c r="E42" s="568" t="s">
        <v>11758</v>
      </c>
      <c r="F42" s="584"/>
    </row>
    <row r="43" spans="1:6" ht="24" x14ac:dyDescent="0.2">
      <c r="A43" s="363">
        <f t="shared" si="0"/>
        <v>37</v>
      </c>
      <c r="B43" s="363">
        <f t="shared" si="1"/>
        <v>427</v>
      </c>
      <c r="C43" s="25">
        <v>17</v>
      </c>
      <c r="D43" s="27" t="s">
        <v>12</v>
      </c>
      <c r="E43" s="568" t="s">
        <v>11759</v>
      </c>
      <c r="F43" s="584"/>
    </row>
    <row r="44" spans="1:6" ht="24" x14ac:dyDescent="0.2">
      <c r="A44" s="363">
        <f t="shared" si="0"/>
        <v>38</v>
      </c>
      <c r="B44" s="363">
        <f t="shared" si="1"/>
        <v>444</v>
      </c>
      <c r="C44" s="25">
        <v>17</v>
      </c>
      <c r="D44" s="27" t="s">
        <v>12</v>
      </c>
      <c r="E44" s="568" t="s">
        <v>11760</v>
      </c>
      <c r="F44" s="584"/>
    </row>
    <row r="45" spans="1:6" ht="24" x14ac:dyDescent="0.2">
      <c r="A45" s="363">
        <f t="shared" si="0"/>
        <v>39</v>
      </c>
      <c r="B45" s="363">
        <f t="shared" si="1"/>
        <v>461</v>
      </c>
      <c r="C45" s="25">
        <v>17</v>
      </c>
      <c r="D45" s="27" t="s">
        <v>12</v>
      </c>
      <c r="E45" s="568" t="s">
        <v>11761</v>
      </c>
      <c r="F45" s="584"/>
    </row>
    <row r="46" spans="1:6" ht="24" x14ac:dyDescent="0.2">
      <c r="A46" s="363">
        <f t="shared" si="0"/>
        <v>40</v>
      </c>
      <c r="B46" s="363">
        <f t="shared" si="1"/>
        <v>478</v>
      </c>
      <c r="C46" s="25">
        <v>17</v>
      </c>
      <c r="D46" s="27" t="s">
        <v>12</v>
      </c>
      <c r="E46" s="568" t="s">
        <v>11762</v>
      </c>
      <c r="F46" s="584"/>
    </row>
    <row r="47" spans="1:6" ht="24" x14ac:dyDescent="0.2">
      <c r="A47" s="363">
        <f t="shared" si="0"/>
        <v>41</v>
      </c>
      <c r="B47" s="363">
        <f t="shared" si="1"/>
        <v>495</v>
      </c>
      <c r="C47" s="25">
        <v>17</v>
      </c>
      <c r="D47" s="27" t="s">
        <v>12</v>
      </c>
      <c r="E47" s="568" t="s">
        <v>11763</v>
      </c>
      <c r="F47" s="584"/>
    </row>
    <row r="48" spans="1:6" ht="24" x14ac:dyDescent="0.2">
      <c r="A48" s="363">
        <f t="shared" si="0"/>
        <v>42</v>
      </c>
      <c r="B48" s="363">
        <f t="shared" si="1"/>
        <v>512</v>
      </c>
      <c r="C48" s="25">
        <v>17</v>
      </c>
      <c r="D48" s="27" t="s">
        <v>12</v>
      </c>
      <c r="E48" s="568" t="s">
        <v>11764</v>
      </c>
      <c r="F48" s="584"/>
    </row>
    <row r="49" spans="1:6" ht="24" x14ac:dyDescent="0.2">
      <c r="A49" s="363">
        <f t="shared" si="0"/>
        <v>43</v>
      </c>
      <c r="B49" s="363">
        <f t="shared" si="1"/>
        <v>529</v>
      </c>
      <c r="C49" s="25">
        <v>17</v>
      </c>
      <c r="D49" s="27" t="s">
        <v>12</v>
      </c>
      <c r="E49" s="568" t="s">
        <v>11765</v>
      </c>
      <c r="F49" s="584"/>
    </row>
    <row r="50" spans="1:6" ht="24" x14ac:dyDescent="0.2">
      <c r="A50" s="363">
        <f t="shared" si="0"/>
        <v>44</v>
      </c>
      <c r="B50" s="363">
        <f t="shared" si="1"/>
        <v>546</v>
      </c>
      <c r="C50" s="25">
        <v>17</v>
      </c>
      <c r="D50" s="27" t="s">
        <v>12</v>
      </c>
      <c r="E50" s="568" t="s">
        <v>11766</v>
      </c>
      <c r="F50" s="584"/>
    </row>
    <row r="51" spans="1:6" ht="24" x14ac:dyDescent="0.2">
      <c r="A51" s="363">
        <f t="shared" si="0"/>
        <v>45</v>
      </c>
      <c r="B51" s="363">
        <f t="shared" si="1"/>
        <v>563</v>
      </c>
      <c r="C51" s="25">
        <v>17</v>
      </c>
      <c r="D51" s="27" t="s">
        <v>12</v>
      </c>
      <c r="E51" s="568" t="s">
        <v>11767</v>
      </c>
      <c r="F51" s="584"/>
    </row>
    <row r="52" spans="1:6" ht="24" x14ac:dyDescent="0.2">
      <c r="A52" s="363">
        <f t="shared" si="0"/>
        <v>46</v>
      </c>
      <c r="B52" s="363">
        <f t="shared" si="1"/>
        <v>580</v>
      </c>
      <c r="C52" s="25">
        <v>17</v>
      </c>
      <c r="D52" s="27" t="s">
        <v>12</v>
      </c>
      <c r="E52" s="568" t="s">
        <v>11768</v>
      </c>
      <c r="F52" s="584"/>
    </row>
    <row r="53" spans="1:6" ht="24" x14ac:dyDescent="0.2">
      <c r="A53" s="363">
        <f t="shared" si="0"/>
        <v>47</v>
      </c>
      <c r="B53" s="363">
        <f t="shared" si="1"/>
        <v>597</v>
      </c>
      <c r="C53" s="25">
        <v>17</v>
      </c>
      <c r="D53" s="27" t="s">
        <v>12</v>
      </c>
      <c r="E53" s="568" t="s">
        <v>11769</v>
      </c>
      <c r="F53" s="584"/>
    </row>
    <row r="54" spans="1:6" ht="24" x14ac:dyDescent="0.2">
      <c r="A54" s="363">
        <f t="shared" si="0"/>
        <v>48</v>
      </c>
      <c r="B54" s="363">
        <f t="shared" si="1"/>
        <v>614</v>
      </c>
      <c r="C54" s="25">
        <v>17</v>
      </c>
      <c r="D54" s="27" t="s">
        <v>12</v>
      </c>
      <c r="E54" s="568" t="s">
        <v>11770</v>
      </c>
      <c r="F54" s="584"/>
    </row>
    <row r="55" spans="1:6" ht="24" x14ac:dyDescent="0.2">
      <c r="A55" s="363">
        <f t="shared" si="0"/>
        <v>49</v>
      </c>
      <c r="B55" s="363">
        <f t="shared" si="1"/>
        <v>631</v>
      </c>
      <c r="C55" s="25">
        <v>17</v>
      </c>
      <c r="D55" s="27" t="s">
        <v>12</v>
      </c>
      <c r="E55" s="568" t="s">
        <v>11771</v>
      </c>
      <c r="F55" s="584"/>
    </row>
    <row r="56" spans="1:6" ht="24" x14ac:dyDescent="0.2">
      <c r="A56" s="363">
        <f t="shared" si="0"/>
        <v>50</v>
      </c>
      <c r="B56" s="363">
        <f t="shared" si="1"/>
        <v>648</v>
      </c>
      <c r="C56" s="25">
        <v>17</v>
      </c>
      <c r="D56" s="27" t="s">
        <v>12</v>
      </c>
      <c r="E56" s="568" t="s">
        <v>11772</v>
      </c>
      <c r="F56" s="584"/>
    </row>
    <row r="57" spans="1:6" ht="24" x14ac:dyDescent="0.2">
      <c r="A57" s="363">
        <f t="shared" si="0"/>
        <v>51</v>
      </c>
      <c r="B57" s="363">
        <f t="shared" si="1"/>
        <v>665</v>
      </c>
      <c r="C57" s="537">
        <v>17</v>
      </c>
      <c r="D57" s="508" t="s">
        <v>12</v>
      </c>
      <c r="E57" s="568" t="s">
        <v>11773</v>
      </c>
      <c r="F57" s="652"/>
    </row>
    <row r="58" spans="1:6" ht="24" x14ac:dyDescent="0.2">
      <c r="A58" s="363">
        <f t="shared" si="0"/>
        <v>52</v>
      </c>
      <c r="B58" s="363">
        <f t="shared" si="1"/>
        <v>682</v>
      </c>
      <c r="C58" s="537">
        <v>17</v>
      </c>
      <c r="D58" s="508" t="s">
        <v>12</v>
      </c>
      <c r="E58" s="568" t="s">
        <v>11774</v>
      </c>
      <c r="F58" s="652"/>
    </row>
    <row r="59" spans="1:6" ht="24" x14ac:dyDescent="0.2">
      <c r="A59" s="363">
        <f t="shared" si="0"/>
        <v>53</v>
      </c>
      <c r="B59" s="363">
        <f t="shared" si="1"/>
        <v>699</v>
      </c>
      <c r="C59" s="537">
        <v>17</v>
      </c>
      <c r="D59" s="508" t="s">
        <v>12</v>
      </c>
      <c r="E59" s="568" t="s">
        <v>11775</v>
      </c>
      <c r="F59" s="652"/>
    </row>
    <row r="60" spans="1:6" ht="24" x14ac:dyDescent="0.2">
      <c r="A60" s="363">
        <f t="shared" si="0"/>
        <v>54</v>
      </c>
      <c r="B60" s="363">
        <f t="shared" si="1"/>
        <v>716</v>
      </c>
      <c r="C60" s="25">
        <v>17</v>
      </c>
      <c r="D60" s="27" t="s">
        <v>12</v>
      </c>
      <c r="E60" s="568" t="s">
        <v>11776</v>
      </c>
      <c r="F60" s="584"/>
    </row>
    <row r="61" spans="1:6" ht="24" x14ac:dyDescent="0.2">
      <c r="A61" s="363">
        <f t="shared" si="0"/>
        <v>55</v>
      </c>
      <c r="B61" s="363">
        <f t="shared" si="1"/>
        <v>733</v>
      </c>
      <c r="C61" s="25">
        <v>17</v>
      </c>
      <c r="D61" s="27" t="s">
        <v>12</v>
      </c>
      <c r="E61" s="568" t="s">
        <v>11777</v>
      </c>
      <c r="F61" s="584"/>
    </row>
    <row r="62" spans="1:6" ht="24" x14ac:dyDescent="0.2">
      <c r="A62" s="363">
        <f t="shared" si="0"/>
        <v>56</v>
      </c>
      <c r="B62" s="363">
        <f t="shared" si="1"/>
        <v>750</v>
      </c>
      <c r="C62" s="25">
        <v>17</v>
      </c>
      <c r="D62" s="27" t="s">
        <v>12</v>
      </c>
      <c r="E62" s="568" t="s">
        <v>11778</v>
      </c>
      <c r="F62" s="584"/>
    </row>
    <row r="63" spans="1:6" ht="24" x14ac:dyDescent="0.2">
      <c r="A63" s="363">
        <f t="shared" si="0"/>
        <v>57</v>
      </c>
      <c r="B63" s="363">
        <f t="shared" si="1"/>
        <v>767</v>
      </c>
      <c r="C63" s="25">
        <v>17</v>
      </c>
      <c r="D63" s="27" t="s">
        <v>12</v>
      </c>
      <c r="E63" s="568" t="s">
        <v>11779</v>
      </c>
      <c r="F63" s="584"/>
    </row>
    <row r="64" spans="1:6" ht="24" x14ac:dyDescent="0.2">
      <c r="A64" s="363">
        <f t="shared" si="0"/>
        <v>58</v>
      </c>
      <c r="B64" s="363">
        <f t="shared" si="1"/>
        <v>784</v>
      </c>
      <c r="C64" s="25">
        <v>17</v>
      </c>
      <c r="D64" s="27" t="s">
        <v>12</v>
      </c>
      <c r="E64" s="568" t="s">
        <v>11780</v>
      </c>
      <c r="F64" s="584"/>
    </row>
    <row r="65" spans="1:6" ht="24" x14ac:dyDescent="0.2">
      <c r="A65" s="363">
        <f t="shared" si="0"/>
        <v>59</v>
      </c>
      <c r="B65" s="363">
        <f t="shared" si="1"/>
        <v>801</v>
      </c>
      <c r="C65" s="25">
        <v>17</v>
      </c>
      <c r="D65" s="27" t="s">
        <v>12</v>
      </c>
      <c r="E65" s="568" t="s">
        <v>11781</v>
      </c>
      <c r="F65" s="584"/>
    </row>
    <row r="66" spans="1:6" ht="24" x14ac:dyDescent="0.2">
      <c r="A66" s="363">
        <f t="shared" si="0"/>
        <v>60</v>
      </c>
      <c r="B66" s="363">
        <f t="shared" si="1"/>
        <v>818</v>
      </c>
      <c r="C66" s="537">
        <v>17</v>
      </c>
      <c r="D66" s="508" t="s">
        <v>12</v>
      </c>
      <c r="E66" s="568" t="s">
        <v>11782</v>
      </c>
      <c r="F66" s="652"/>
    </row>
    <row r="67" spans="1:6" ht="24" x14ac:dyDescent="0.2">
      <c r="A67" s="363">
        <f t="shared" si="0"/>
        <v>61</v>
      </c>
      <c r="B67" s="363">
        <f t="shared" si="1"/>
        <v>835</v>
      </c>
      <c r="C67" s="537">
        <v>17</v>
      </c>
      <c r="D67" s="508" t="s">
        <v>12</v>
      </c>
      <c r="E67" s="568" t="s">
        <v>11783</v>
      </c>
      <c r="F67" s="652"/>
    </row>
    <row r="68" spans="1:6" ht="36" x14ac:dyDescent="0.2">
      <c r="A68" s="363">
        <f t="shared" si="0"/>
        <v>62</v>
      </c>
      <c r="B68" s="363">
        <f t="shared" si="1"/>
        <v>852</v>
      </c>
      <c r="C68" s="537">
        <v>17</v>
      </c>
      <c r="D68" s="508" t="s">
        <v>12</v>
      </c>
      <c r="E68" s="568" t="s">
        <v>11784</v>
      </c>
      <c r="F68" s="652"/>
    </row>
    <row r="69" spans="1:6" ht="24" x14ac:dyDescent="0.2">
      <c r="A69" s="363">
        <f t="shared" si="0"/>
        <v>63</v>
      </c>
      <c r="B69" s="363">
        <f t="shared" si="1"/>
        <v>869</v>
      </c>
      <c r="C69" s="537">
        <v>17</v>
      </c>
      <c r="D69" s="508" t="s">
        <v>12</v>
      </c>
      <c r="E69" s="568" t="s">
        <v>11785</v>
      </c>
      <c r="F69" s="652"/>
    </row>
    <row r="70" spans="1:6" ht="24" x14ac:dyDescent="0.2">
      <c r="A70" s="363">
        <f t="shared" si="0"/>
        <v>64</v>
      </c>
      <c r="B70" s="363">
        <f t="shared" si="1"/>
        <v>886</v>
      </c>
      <c r="C70" s="537">
        <v>17</v>
      </c>
      <c r="D70" s="508" t="s">
        <v>12</v>
      </c>
      <c r="E70" s="568" t="s">
        <v>11786</v>
      </c>
      <c r="F70" s="652"/>
    </row>
    <row r="71" spans="1:6" s="15" customFormat="1" ht="24" x14ac:dyDescent="0.2">
      <c r="A71" s="363">
        <f t="shared" si="0"/>
        <v>65</v>
      </c>
      <c r="B71" s="363">
        <f t="shared" si="1"/>
        <v>903</v>
      </c>
      <c r="C71" s="537">
        <v>17</v>
      </c>
      <c r="D71" s="508" t="s">
        <v>12</v>
      </c>
      <c r="E71" s="568" t="s">
        <v>11787</v>
      </c>
      <c r="F71" s="652"/>
    </row>
    <row r="72" spans="1:6" s="15" customFormat="1" ht="24" x14ac:dyDescent="0.2">
      <c r="A72" s="363">
        <f t="shared" ref="A72:A135" si="2">+A71+1</f>
        <v>66</v>
      </c>
      <c r="B72" s="363">
        <f t="shared" si="1"/>
        <v>920</v>
      </c>
      <c r="C72" s="25">
        <v>17</v>
      </c>
      <c r="D72" s="27" t="s">
        <v>12</v>
      </c>
      <c r="E72" s="568" t="s">
        <v>11788</v>
      </c>
      <c r="F72" s="584"/>
    </row>
    <row r="73" spans="1:6" s="15" customFormat="1" ht="24" x14ac:dyDescent="0.2">
      <c r="A73" s="363">
        <f t="shared" si="2"/>
        <v>67</v>
      </c>
      <c r="B73" s="363">
        <f t="shared" si="1"/>
        <v>937</v>
      </c>
      <c r="C73" s="25">
        <v>17</v>
      </c>
      <c r="D73" s="27" t="s">
        <v>12</v>
      </c>
      <c r="E73" s="568" t="s">
        <v>11789</v>
      </c>
      <c r="F73" s="584"/>
    </row>
    <row r="74" spans="1:6" s="15" customFormat="1" ht="24" x14ac:dyDescent="0.2">
      <c r="A74" s="363">
        <f t="shared" si="2"/>
        <v>68</v>
      </c>
      <c r="B74" s="363">
        <f t="shared" si="1"/>
        <v>954</v>
      </c>
      <c r="C74" s="25">
        <v>17</v>
      </c>
      <c r="D74" s="27" t="s">
        <v>12</v>
      </c>
      <c r="E74" s="568" t="s">
        <v>11790</v>
      </c>
      <c r="F74" s="584"/>
    </row>
    <row r="75" spans="1:6" s="15" customFormat="1" ht="24" x14ac:dyDescent="0.2">
      <c r="A75" s="363">
        <f t="shared" si="2"/>
        <v>69</v>
      </c>
      <c r="B75" s="363">
        <f t="shared" si="1"/>
        <v>971</v>
      </c>
      <c r="C75" s="25">
        <v>17</v>
      </c>
      <c r="D75" s="27" t="s">
        <v>12</v>
      </c>
      <c r="E75" s="568" t="s">
        <v>11791</v>
      </c>
      <c r="F75" s="584"/>
    </row>
    <row r="76" spans="1:6" s="15" customFormat="1" ht="24" x14ac:dyDescent="0.2">
      <c r="A76" s="363">
        <f t="shared" si="2"/>
        <v>70</v>
      </c>
      <c r="B76" s="363">
        <f t="shared" ref="B76:B139" si="3">C75+B75</f>
        <v>988</v>
      </c>
      <c r="C76" s="25">
        <v>17</v>
      </c>
      <c r="D76" s="27" t="s">
        <v>12</v>
      </c>
      <c r="E76" s="568" t="s">
        <v>11792</v>
      </c>
      <c r="F76" s="584"/>
    </row>
    <row r="77" spans="1:6" s="15" customFormat="1" ht="24" x14ac:dyDescent="0.2">
      <c r="A77" s="363">
        <f t="shared" si="2"/>
        <v>71</v>
      </c>
      <c r="B77" s="363">
        <f t="shared" si="3"/>
        <v>1005</v>
      </c>
      <c r="C77" s="25">
        <v>17</v>
      </c>
      <c r="D77" s="27" t="s">
        <v>12</v>
      </c>
      <c r="E77" s="568" t="s">
        <v>11793</v>
      </c>
      <c r="F77" s="584"/>
    </row>
    <row r="78" spans="1:6" s="15" customFormat="1" ht="24" x14ac:dyDescent="0.2">
      <c r="A78" s="363">
        <f t="shared" si="2"/>
        <v>72</v>
      </c>
      <c r="B78" s="363">
        <f t="shared" si="3"/>
        <v>1022</v>
      </c>
      <c r="C78" s="537">
        <v>17</v>
      </c>
      <c r="D78" s="508" t="s">
        <v>12</v>
      </c>
      <c r="E78" s="568" t="s">
        <v>11794</v>
      </c>
      <c r="F78" s="652"/>
    </row>
    <row r="79" spans="1:6" s="15" customFormat="1" ht="24" x14ac:dyDescent="0.2">
      <c r="A79" s="363">
        <f t="shared" si="2"/>
        <v>73</v>
      </c>
      <c r="B79" s="363">
        <f t="shared" si="3"/>
        <v>1039</v>
      </c>
      <c r="C79" s="537">
        <v>17</v>
      </c>
      <c r="D79" s="508" t="s">
        <v>12</v>
      </c>
      <c r="E79" s="568" t="s">
        <v>11795</v>
      </c>
      <c r="F79" s="652"/>
    </row>
    <row r="80" spans="1:6" s="15" customFormat="1" ht="36" x14ac:dyDescent="0.2">
      <c r="A80" s="363">
        <f t="shared" si="2"/>
        <v>74</v>
      </c>
      <c r="B80" s="363">
        <f t="shared" si="3"/>
        <v>1056</v>
      </c>
      <c r="C80" s="537">
        <v>17</v>
      </c>
      <c r="D80" s="508" t="s">
        <v>12</v>
      </c>
      <c r="E80" s="568" t="s">
        <v>11796</v>
      </c>
      <c r="F80" s="652"/>
    </row>
    <row r="81" spans="1:7" s="15" customFormat="1" ht="24" x14ac:dyDescent="0.2">
      <c r="A81" s="363">
        <f t="shared" si="2"/>
        <v>75</v>
      </c>
      <c r="B81" s="363">
        <f t="shared" si="3"/>
        <v>1073</v>
      </c>
      <c r="C81" s="537">
        <v>17</v>
      </c>
      <c r="D81" s="508" t="s">
        <v>12</v>
      </c>
      <c r="E81" s="568" t="s">
        <v>11797</v>
      </c>
      <c r="F81" s="652"/>
    </row>
    <row r="82" spans="1:7" s="15" customFormat="1" ht="24" x14ac:dyDescent="0.2">
      <c r="A82" s="363">
        <f t="shared" si="2"/>
        <v>76</v>
      </c>
      <c r="B82" s="363">
        <f t="shared" si="3"/>
        <v>1090</v>
      </c>
      <c r="C82" s="537">
        <v>17</v>
      </c>
      <c r="D82" s="508" t="s">
        <v>12</v>
      </c>
      <c r="E82" s="568" t="s">
        <v>11798</v>
      </c>
      <c r="F82" s="652"/>
    </row>
    <row r="83" spans="1:7" s="15" customFormat="1" ht="24" x14ac:dyDescent="0.2">
      <c r="A83" s="363">
        <f t="shared" si="2"/>
        <v>77</v>
      </c>
      <c r="B83" s="363">
        <f t="shared" si="3"/>
        <v>1107</v>
      </c>
      <c r="C83" s="537">
        <v>17</v>
      </c>
      <c r="D83" s="508" t="s">
        <v>12</v>
      </c>
      <c r="E83" s="568" t="s">
        <v>11799</v>
      </c>
      <c r="F83" s="652"/>
    </row>
    <row r="84" spans="1:7" s="15" customFormat="1" ht="24" x14ac:dyDescent="0.2">
      <c r="A84" s="363">
        <f t="shared" si="2"/>
        <v>78</v>
      </c>
      <c r="B84" s="363">
        <f t="shared" si="3"/>
        <v>1124</v>
      </c>
      <c r="C84" s="537">
        <v>17</v>
      </c>
      <c r="D84" s="508" t="s">
        <v>12</v>
      </c>
      <c r="E84" s="568" t="s">
        <v>11800</v>
      </c>
      <c r="F84" s="652"/>
    </row>
    <row r="85" spans="1:7" s="15" customFormat="1" ht="24" x14ac:dyDescent="0.2">
      <c r="A85" s="363">
        <f t="shared" si="2"/>
        <v>79</v>
      </c>
      <c r="B85" s="363">
        <f t="shared" si="3"/>
        <v>1141</v>
      </c>
      <c r="C85" s="537">
        <v>17</v>
      </c>
      <c r="D85" s="508" t="s">
        <v>12</v>
      </c>
      <c r="E85" s="568" t="s">
        <v>11801</v>
      </c>
      <c r="F85" s="652"/>
    </row>
    <row r="86" spans="1:7" s="15" customFormat="1" ht="24" x14ac:dyDescent="0.2">
      <c r="A86" s="363">
        <f t="shared" si="2"/>
        <v>80</v>
      </c>
      <c r="B86" s="363">
        <f t="shared" si="3"/>
        <v>1158</v>
      </c>
      <c r="C86" s="537">
        <v>17</v>
      </c>
      <c r="D86" s="508" t="s">
        <v>12</v>
      </c>
      <c r="E86" s="568" t="s">
        <v>11802</v>
      </c>
      <c r="F86" s="652"/>
    </row>
    <row r="87" spans="1:7" s="15" customFormat="1" ht="24" x14ac:dyDescent="0.2">
      <c r="A87" s="363">
        <f t="shared" si="2"/>
        <v>81</v>
      </c>
      <c r="B87" s="363">
        <f t="shared" si="3"/>
        <v>1175</v>
      </c>
      <c r="C87" s="537">
        <v>17</v>
      </c>
      <c r="D87" s="508" t="s">
        <v>12</v>
      </c>
      <c r="E87" s="568" t="s">
        <v>11803</v>
      </c>
      <c r="F87" s="652"/>
    </row>
    <row r="88" spans="1:7" s="15" customFormat="1" ht="24" x14ac:dyDescent="0.2">
      <c r="A88" s="363">
        <f t="shared" si="2"/>
        <v>82</v>
      </c>
      <c r="B88" s="363">
        <f t="shared" si="3"/>
        <v>1192</v>
      </c>
      <c r="C88" s="537">
        <v>17</v>
      </c>
      <c r="D88" s="508" t="s">
        <v>12</v>
      </c>
      <c r="E88" s="568" t="s">
        <v>11804</v>
      </c>
      <c r="F88" s="652"/>
    </row>
    <row r="89" spans="1:7" s="15" customFormat="1" ht="24" x14ac:dyDescent="0.2">
      <c r="A89" s="363">
        <f t="shared" si="2"/>
        <v>83</v>
      </c>
      <c r="B89" s="363">
        <f t="shared" si="3"/>
        <v>1209</v>
      </c>
      <c r="C89" s="537">
        <v>17</v>
      </c>
      <c r="D89" s="508" t="s">
        <v>12</v>
      </c>
      <c r="E89" s="568" t="s">
        <v>11805</v>
      </c>
      <c r="F89" s="652"/>
    </row>
    <row r="90" spans="1:7" s="15" customFormat="1" ht="24" x14ac:dyDescent="0.2">
      <c r="A90" s="363">
        <f t="shared" si="2"/>
        <v>84</v>
      </c>
      <c r="B90" s="363">
        <f t="shared" si="3"/>
        <v>1226</v>
      </c>
      <c r="C90" s="537">
        <v>17</v>
      </c>
      <c r="D90" s="508" t="s">
        <v>12</v>
      </c>
      <c r="E90" s="568" t="s">
        <v>11806</v>
      </c>
      <c r="F90" s="652"/>
    </row>
    <row r="91" spans="1:7" s="15" customFormat="1" ht="24" x14ac:dyDescent="0.2">
      <c r="A91" s="363">
        <f t="shared" si="2"/>
        <v>85</v>
      </c>
      <c r="B91" s="363">
        <f t="shared" si="3"/>
        <v>1243</v>
      </c>
      <c r="C91" s="537">
        <v>17</v>
      </c>
      <c r="D91" s="508" t="s">
        <v>12</v>
      </c>
      <c r="E91" s="568" t="s">
        <v>11807</v>
      </c>
      <c r="F91" s="652"/>
    </row>
    <row r="92" spans="1:7" s="15" customFormat="1" ht="36" x14ac:dyDescent="0.2">
      <c r="A92" s="363">
        <f t="shared" si="2"/>
        <v>86</v>
      </c>
      <c r="B92" s="363">
        <f t="shared" si="3"/>
        <v>1260</v>
      </c>
      <c r="C92" s="537">
        <v>17</v>
      </c>
      <c r="D92" s="508" t="s">
        <v>12</v>
      </c>
      <c r="E92" s="568" t="s">
        <v>11808</v>
      </c>
      <c r="F92" s="652"/>
    </row>
    <row r="93" spans="1:7" s="15" customFormat="1" ht="24" x14ac:dyDescent="0.2">
      <c r="A93" s="363">
        <f t="shared" si="2"/>
        <v>87</v>
      </c>
      <c r="B93" s="363">
        <f t="shared" si="3"/>
        <v>1277</v>
      </c>
      <c r="C93" s="537">
        <v>17</v>
      </c>
      <c r="D93" s="508" t="s">
        <v>12</v>
      </c>
      <c r="E93" s="568" t="s">
        <v>11809</v>
      </c>
      <c r="F93" s="652"/>
    </row>
    <row r="94" spans="1:7" s="15" customFormat="1" ht="24" x14ac:dyDescent="0.2">
      <c r="A94" s="363">
        <f t="shared" si="2"/>
        <v>88</v>
      </c>
      <c r="B94" s="363">
        <f t="shared" si="3"/>
        <v>1294</v>
      </c>
      <c r="C94" s="537">
        <v>17</v>
      </c>
      <c r="D94" s="508" t="s">
        <v>12</v>
      </c>
      <c r="E94" s="568" t="s">
        <v>11810</v>
      </c>
      <c r="F94" s="652"/>
    </row>
    <row r="95" spans="1:7" s="15" customFormat="1" ht="24" x14ac:dyDescent="0.2">
      <c r="A95" s="363">
        <f t="shared" si="2"/>
        <v>89</v>
      </c>
      <c r="B95" s="363">
        <f t="shared" si="3"/>
        <v>1311</v>
      </c>
      <c r="C95" s="537">
        <v>17</v>
      </c>
      <c r="D95" s="508" t="s">
        <v>12</v>
      </c>
      <c r="E95" s="568" t="s">
        <v>11811</v>
      </c>
      <c r="F95" s="652"/>
      <c r="G95" s="156"/>
    </row>
    <row r="96" spans="1:7" s="15" customFormat="1" ht="24" x14ac:dyDescent="0.2">
      <c r="A96" s="363">
        <f t="shared" si="2"/>
        <v>90</v>
      </c>
      <c r="B96" s="363">
        <f t="shared" si="3"/>
        <v>1328</v>
      </c>
      <c r="C96" s="25">
        <v>17</v>
      </c>
      <c r="D96" s="27" t="s">
        <v>12</v>
      </c>
      <c r="E96" s="568" t="s">
        <v>11812</v>
      </c>
      <c r="F96" s="584"/>
      <c r="G96" s="156"/>
    </row>
    <row r="97" spans="1:7" s="15" customFormat="1" ht="24" x14ac:dyDescent="0.2">
      <c r="A97" s="363">
        <f t="shared" si="2"/>
        <v>91</v>
      </c>
      <c r="B97" s="363">
        <f t="shared" si="3"/>
        <v>1345</v>
      </c>
      <c r="C97" s="25">
        <v>17</v>
      </c>
      <c r="D97" s="27" t="s">
        <v>12</v>
      </c>
      <c r="E97" s="568" t="s">
        <v>11813</v>
      </c>
      <c r="F97" s="584"/>
      <c r="G97" s="156"/>
    </row>
    <row r="98" spans="1:7" s="15" customFormat="1" ht="24" x14ac:dyDescent="0.2">
      <c r="A98" s="363">
        <f t="shared" si="2"/>
        <v>92</v>
      </c>
      <c r="B98" s="363">
        <f t="shared" si="3"/>
        <v>1362</v>
      </c>
      <c r="C98" s="25">
        <v>17</v>
      </c>
      <c r="D98" s="27" t="s">
        <v>12</v>
      </c>
      <c r="E98" s="568" t="s">
        <v>11814</v>
      </c>
      <c r="F98" s="584"/>
      <c r="G98" s="156"/>
    </row>
    <row r="99" spans="1:7" s="15" customFormat="1" ht="24" x14ac:dyDescent="0.2">
      <c r="A99" s="363">
        <f t="shared" si="2"/>
        <v>93</v>
      </c>
      <c r="B99" s="363">
        <f t="shared" si="3"/>
        <v>1379</v>
      </c>
      <c r="C99" s="25">
        <v>17</v>
      </c>
      <c r="D99" s="27" t="s">
        <v>12</v>
      </c>
      <c r="E99" s="568" t="s">
        <v>11815</v>
      </c>
      <c r="F99" s="584"/>
      <c r="G99" s="156"/>
    </row>
    <row r="100" spans="1:7" s="15" customFormat="1" ht="24" x14ac:dyDescent="0.2">
      <c r="A100" s="363">
        <f t="shared" si="2"/>
        <v>94</v>
      </c>
      <c r="B100" s="363">
        <f t="shared" si="3"/>
        <v>1396</v>
      </c>
      <c r="C100" s="25">
        <v>17</v>
      </c>
      <c r="D100" s="27" t="s">
        <v>12</v>
      </c>
      <c r="E100" s="568" t="s">
        <v>11816</v>
      </c>
      <c r="F100" s="584"/>
      <c r="G100" s="156"/>
    </row>
    <row r="101" spans="1:7" s="15" customFormat="1" ht="24" x14ac:dyDescent="0.2">
      <c r="A101" s="363">
        <f t="shared" si="2"/>
        <v>95</v>
      </c>
      <c r="B101" s="363">
        <f t="shared" si="3"/>
        <v>1413</v>
      </c>
      <c r="C101" s="537">
        <v>17</v>
      </c>
      <c r="D101" s="508" t="s">
        <v>12</v>
      </c>
      <c r="E101" s="568" t="s">
        <v>11817</v>
      </c>
      <c r="F101" s="652"/>
      <c r="G101" s="156"/>
    </row>
    <row r="102" spans="1:7" s="15" customFormat="1" ht="24" x14ac:dyDescent="0.2">
      <c r="A102" s="363">
        <f t="shared" si="2"/>
        <v>96</v>
      </c>
      <c r="B102" s="363">
        <f t="shared" si="3"/>
        <v>1430</v>
      </c>
      <c r="C102" s="537">
        <v>17</v>
      </c>
      <c r="D102" s="508" t="s">
        <v>12</v>
      </c>
      <c r="E102" s="568" t="s">
        <v>11818</v>
      </c>
      <c r="F102" s="652"/>
      <c r="G102" s="156"/>
    </row>
    <row r="103" spans="1:7" s="15" customFormat="1" ht="24" x14ac:dyDescent="0.2">
      <c r="A103" s="363">
        <f t="shared" si="2"/>
        <v>97</v>
      </c>
      <c r="B103" s="363">
        <f t="shared" si="3"/>
        <v>1447</v>
      </c>
      <c r="C103" s="537">
        <v>17</v>
      </c>
      <c r="D103" s="508" t="s">
        <v>12</v>
      </c>
      <c r="E103" s="568" t="s">
        <v>11819</v>
      </c>
      <c r="F103" s="652"/>
      <c r="G103" s="156"/>
    </row>
    <row r="104" spans="1:7" s="15" customFormat="1" ht="36" x14ac:dyDescent="0.2">
      <c r="A104" s="363">
        <f t="shared" si="2"/>
        <v>98</v>
      </c>
      <c r="B104" s="363">
        <f t="shared" si="3"/>
        <v>1464</v>
      </c>
      <c r="C104" s="537">
        <v>17</v>
      </c>
      <c r="D104" s="508" t="s">
        <v>12</v>
      </c>
      <c r="E104" s="568" t="s">
        <v>11820</v>
      </c>
      <c r="F104" s="652"/>
      <c r="G104" s="156"/>
    </row>
    <row r="105" spans="1:7" s="15" customFormat="1" ht="24" x14ac:dyDescent="0.2">
      <c r="A105" s="363">
        <f t="shared" si="2"/>
        <v>99</v>
      </c>
      <c r="B105" s="363">
        <f t="shared" si="3"/>
        <v>1481</v>
      </c>
      <c r="C105" s="537">
        <v>17</v>
      </c>
      <c r="D105" s="508" t="s">
        <v>12</v>
      </c>
      <c r="E105" s="568" t="s">
        <v>11821</v>
      </c>
      <c r="F105" s="652"/>
      <c r="G105" s="156"/>
    </row>
    <row r="106" spans="1:7" s="15" customFormat="1" ht="24" x14ac:dyDescent="0.2">
      <c r="A106" s="363">
        <f t="shared" si="2"/>
        <v>100</v>
      </c>
      <c r="B106" s="363">
        <f t="shared" si="3"/>
        <v>1498</v>
      </c>
      <c r="C106" s="537">
        <v>17</v>
      </c>
      <c r="D106" s="508" t="s">
        <v>12</v>
      </c>
      <c r="E106" s="568" t="s">
        <v>11822</v>
      </c>
      <c r="F106" s="652"/>
      <c r="G106" s="156"/>
    </row>
    <row r="107" spans="1:7" s="15" customFormat="1" ht="24" x14ac:dyDescent="0.2">
      <c r="A107" s="363">
        <f t="shared" si="2"/>
        <v>101</v>
      </c>
      <c r="B107" s="363">
        <f t="shared" si="3"/>
        <v>1515</v>
      </c>
      <c r="C107" s="537">
        <v>17</v>
      </c>
      <c r="D107" s="508" t="s">
        <v>12</v>
      </c>
      <c r="E107" s="568" t="s">
        <v>11823</v>
      </c>
      <c r="F107" s="652"/>
      <c r="G107" s="156"/>
    </row>
    <row r="108" spans="1:7" s="15" customFormat="1" ht="24" x14ac:dyDescent="0.2">
      <c r="A108" s="363">
        <f t="shared" si="2"/>
        <v>102</v>
      </c>
      <c r="B108" s="363">
        <f t="shared" si="3"/>
        <v>1532</v>
      </c>
      <c r="C108" s="537">
        <v>17</v>
      </c>
      <c r="D108" s="508" t="s">
        <v>12</v>
      </c>
      <c r="E108" s="568" t="s">
        <v>11824</v>
      </c>
      <c r="F108" s="652"/>
      <c r="G108" s="156"/>
    </row>
    <row r="109" spans="1:7" s="15" customFormat="1" ht="24" x14ac:dyDescent="0.2">
      <c r="A109" s="363">
        <f t="shared" si="2"/>
        <v>103</v>
      </c>
      <c r="B109" s="363">
        <f t="shared" si="3"/>
        <v>1549</v>
      </c>
      <c r="C109" s="537">
        <v>17</v>
      </c>
      <c r="D109" s="508" t="s">
        <v>12</v>
      </c>
      <c r="E109" s="568" t="s">
        <v>11825</v>
      </c>
      <c r="F109" s="652"/>
      <c r="G109" s="156"/>
    </row>
    <row r="110" spans="1:7" s="15" customFormat="1" ht="24" x14ac:dyDescent="0.2">
      <c r="A110" s="363">
        <f t="shared" si="2"/>
        <v>104</v>
      </c>
      <c r="B110" s="363">
        <f t="shared" si="3"/>
        <v>1566</v>
      </c>
      <c r="C110" s="537">
        <v>17</v>
      </c>
      <c r="D110" s="508" t="s">
        <v>12</v>
      </c>
      <c r="E110" s="568" t="s">
        <v>11826</v>
      </c>
      <c r="F110" s="652"/>
      <c r="G110" s="156"/>
    </row>
    <row r="111" spans="1:7" s="15" customFormat="1" ht="24" x14ac:dyDescent="0.2">
      <c r="A111" s="363">
        <f t="shared" si="2"/>
        <v>105</v>
      </c>
      <c r="B111" s="363">
        <f t="shared" si="3"/>
        <v>1583</v>
      </c>
      <c r="C111" s="537">
        <v>17</v>
      </c>
      <c r="D111" s="508" t="s">
        <v>12</v>
      </c>
      <c r="E111" s="568" t="s">
        <v>11827</v>
      </c>
      <c r="F111" s="652"/>
      <c r="G111" s="156"/>
    </row>
    <row r="112" spans="1:7" s="15" customFormat="1" ht="24" x14ac:dyDescent="0.2">
      <c r="A112" s="363">
        <f t="shared" si="2"/>
        <v>106</v>
      </c>
      <c r="B112" s="363">
        <f t="shared" si="3"/>
        <v>1600</v>
      </c>
      <c r="C112" s="537">
        <v>17</v>
      </c>
      <c r="D112" s="508" t="s">
        <v>12</v>
      </c>
      <c r="E112" s="568" t="s">
        <v>11828</v>
      </c>
      <c r="F112" s="652"/>
      <c r="G112" s="156"/>
    </row>
    <row r="113" spans="1:7" s="15" customFormat="1" ht="24" x14ac:dyDescent="0.2">
      <c r="A113" s="363">
        <f t="shared" si="2"/>
        <v>107</v>
      </c>
      <c r="B113" s="363">
        <f t="shared" si="3"/>
        <v>1617</v>
      </c>
      <c r="C113" s="537">
        <v>17</v>
      </c>
      <c r="D113" s="508" t="s">
        <v>12</v>
      </c>
      <c r="E113" s="568" t="s">
        <v>11829</v>
      </c>
      <c r="F113" s="652"/>
      <c r="G113" s="156"/>
    </row>
    <row r="114" spans="1:7" s="15" customFormat="1" ht="36" x14ac:dyDescent="0.2">
      <c r="A114" s="363">
        <f t="shared" si="2"/>
        <v>108</v>
      </c>
      <c r="B114" s="363">
        <f t="shared" si="3"/>
        <v>1634</v>
      </c>
      <c r="C114" s="537">
        <v>17</v>
      </c>
      <c r="D114" s="508" t="s">
        <v>12</v>
      </c>
      <c r="E114" s="568" t="s">
        <v>11830</v>
      </c>
      <c r="F114" s="652"/>
      <c r="G114" s="156"/>
    </row>
    <row r="115" spans="1:7" s="15" customFormat="1" ht="24" x14ac:dyDescent="0.2">
      <c r="A115" s="363">
        <f t="shared" si="2"/>
        <v>109</v>
      </c>
      <c r="B115" s="363">
        <f t="shared" si="3"/>
        <v>1651</v>
      </c>
      <c r="C115" s="537">
        <v>17</v>
      </c>
      <c r="D115" s="508" t="s">
        <v>12</v>
      </c>
      <c r="E115" s="568" t="s">
        <v>11831</v>
      </c>
      <c r="F115" s="652"/>
      <c r="G115" s="156"/>
    </row>
    <row r="116" spans="1:7" s="15" customFormat="1" ht="36" x14ac:dyDescent="0.2">
      <c r="A116" s="363">
        <f t="shared" si="2"/>
        <v>110</v>
      </c>
      <c r="B116" s="363">
        <f t="shared" si="3"/>
        <v>1668</v>
      </c>
      <c r="C116" s="537">
        <v>17</v>
      </c>
      <c r="D116" s="508" t="s">
        <v>12</v>
      </c>
      <c r="E116" s="568" t="s">
        <v>11832</v>
      </c>
      <c r="F116" s="652"/>
      <c r="G116" s="156"/>
    </row>
    <row r="117" spans="1:7" s="15" customFormat="1" ht="24" x14ac:dyDescent="0.2">
      <c r="A117" s="363">
        <f t="shared" si="2"/>
        <v>111</v>
      </c>
      <c r="B117" s="363">
        <f t="shared" si="3"/>
        <v>1685</v>
      </c>
      <c r="C117" s="537">
        <v>17</v>
      </c>
      <c r="D117" s="508" t="s">
        <v>12</v>
      </c>
      <c r="E117" s="568" t="s">
        <v>11833</v>
      </c>
      <c r="F117" s="652"/>
      <c r="G117" s="156"/>
    </row>
    <row r="118" spans="1:7" s="15" customFormat="1" ht="24" x14ac:dyDescent="0.2">
      <c r="A118" s="363">
        <f t="shared" si="2"/>
        <v>112</v>
      </c>
      <c r="B118" s="363">
        <f t="shared" si="3"/>
        <v>1702</v>
      </c>
      <c r="C118" s="537">
        <v>17</v>
      </c>
      <c r="D118" s="508" t="s">
        <v>12</v>
      </c>
      <c r="E118" s="568" t="s">
        <v>11834</v>
      </c>
      <c r="F118" s="652"/>
      <c r="G118" s="156"/>
    </row>
    <row r="119" spans="1:7" s="15" customFormat="1" ht="24" x14ac:dyDescent="0.2">
      <c r="A119" s="363">
        <f t="shared" si="2"/>
        <v>113</v>
      </c>
      <c r="B119" s="363">
        <f t="shared" si="3"/>
        <v>1719</v>
      </c>
      <c r="C119" s="537">
        <v>17</v>
      </c>
      <c r="D119" s="508" t="s">
        <v>12</v>
      </c>
      <c r="E119" s="568" t="s">
        <v>11835</v>
      </c>
      <c r="F119" s="652"/>
      <c r="G119" s="156"/>
    </row>
    <row r="120" spans="1:7" s="15" customFormat="1" ht="24" x14ac:dyDescent="0.2">
      <c r="A120" s="363">
        <f t="shared" si="2"/>
        <v>114</v>
      </c>
      <c r="B120" s="363">
        <f t="shared" si="3"/>
        <v>1736</v>
      </c>
      <c r="C120" s="537">
        <v>17</v>
      </c>
      <c r="D120" s="508" t="s">
        <v>12</v>
      </c>
      <c r="E120" s="568" t="s">
        <v>11836</v>
      </c>
      <c r="F120" s="652"/>
      <c r="G120" s="156"/>
    </row>
    <row r="121" spans="1:7" s="15" customFormat="1" ht="24" x14ac:dyDescent="0.2">
      <c r="A121" s="363">
        <f t="shared" si="2"/>
        <v>115</v>
      </c>
      <c r="B121" s="363">
        <f t="shared" si="3"/>
        <v>1753</v>
      </c>
      <c r="C121" s="537">
        <v>17</v>
      </c>
      <c r="D121" s="508" t="s">
        <v>12</v>
      </c>
      <c r="E121" s="568" t="s">
        <v>11837</v>
      </c>
      <c r="F121" s="652"/>
      <c r="G121" s="156"/>
    </row>
    <row r="122" spans="1:7" s="15" customFormat="1" ht="24" x14ac:dyDescent="0.2">
      <c r="A122" s="363">
        <f t="shared" si="2"/>
        <v>116</v>
      </c>
      <c r="B122" s="363">
        <f t="shared" si="3"/>
        <v>1770</v>
      </c>
      <c r="C122" s="537">
        <v>17</v>
      </c>
      <c r="D122" s="508" t="s">
        <v>12</v>
      </c>
      <c r="E122" s="568" t="s">
        <v>11838</v>
      </c>
      <c r="F122" s="652"/>
      <c r="G122" s="156"/>
    </row>
    <row r="123" spans="1:7" s="15" customFormat="1" ht="24" x14ac:dyDescent="0.2">
      <c r="A123" s="363">
        <f t="shared" si="2"/>
        <v>117</v>
      </c>
      <c r="B123" s="363">
        <f t="shared" si="3"/>
        <v>1787</v>
      </c>
      <c r="C123" s="537">
        <v>17</v>
      </c>
      <c r="D123" s="508" t="s">
        <v>12</v>
      </c>
      <c r="E123" s="568" t="s">
        <v>11839</v>
      </c>
      <c r="F123" s="652"/>
      <c r="G123" s="156"/>
    </row>
    <row r="124" spans="1:7" s="15" customFormat="1" ht="24" x14ac:dyDescent="0.2">
      <c r="A124" s="363">
        <f t="shared" si="2"/>
        <v>118</v>
      </c>
      <c r="B124" s="363">
        <f t="shared" si="3"/>
        <v>1804</v>
      </c>
      <c r="C124" s="537">
        <v>17</v>
      </c>
      <c r="D124" s="508" t="s">
        <v>12</v>
      </c>
      <c r="E124" s="568" t="s">
        <v>11840</v>
      </c>
      <c r="F124" s="652"/>
      <c r="G124" s="156"/>
    </row>
    <row r="125" spans="1:7" ht="24" x14ac:dyDescent="0.2">
      <c r="A125" s="363">
        <f t="shared" si="2"/>
        <v>119</v>
      </c>
      <c r="B125" s="363">
        <f t="shared" si="3"/>
        <v>1821</v>
      </c>
      <c r="C125" s="537">
        <v>17</v>
      </c>
      <c r="D125" s="508" t="s">
        <v>12</v>
      </c>
      <c r="E125" s="568" t="s">
        <v>11841</v>
      </c>
      <c r="F125" s="652"/>
      <c r="G125" s="156"/>
    </row>
    <row r="126" spans="1:7" ht="24" x14ac:dyDescent="0.2">
      <c r="A126" s="363">
        <f t="shared" si="2"/>
        <v>120</v>
      </c>
      <c r="B126" s="363">
        <f t="shared" si="3"/>
        <v>1838</v>
      </c>
      <c r="C126" s="537">
        <v>17</v>
      </c>
      <c r="D126" s="508" t="s">
        <v>12</v>
      </c>
      <c r="E126" s="568" t="s">
        <v>9054</v>
      </c>
      <c r="F126" s="652"/>
    </row>
    <row r="127" spans="1:7" ht="24" x14ac:dyDescent="0.2">
      <c r="A127" s="363">
        <f t="shared" si="2"/>
        <v>121</v>
      </c>
      <c r="B127" s="363">
        <f t="shared" si="3"/>
        <v>1855</v>
      </c>
      <c r="C127" s="537">
        <v>17</v>
      </c>
      <c r="D127" s="508" t="s">
        <v>12</v>
      </c>
      <c r="E127" s="568" t="s">
        <v>9055</v>
      </c>
      <c r="F127" s="652"/>
    </row>
    <row r="128" spans="1:7" ht="24" x14ac:dyDescent="0.2">
      <c r="A128" s="363">
        <f t="shared" si="2"/>
        <v>122</v>
      </c>
      <c r="B128" s="363">
        <f t="shared" si="3"/>
        <v>1872</v>
      </c>
      <c r="C128" s="537">
        <v>17</v>
      </c>
      <c r="D128" s="508" t="s">
        <v>12</v>
      </c>
      <c r="E128" s="568" t="s">
        <v>9056</v>
      </c>
      <c r="F128" s="652"/>
    </row>
    <row r="129" spans="1:6" ht="24" x14ac:dyDescent="0.2">
      <c r="A129" s="363">
        <f t="shared" si="2"/>
        <v>123</v>
      </c>
      <c r="B129" s="363">
        <f t="shared" si="3"/>
        <v>1889</v>
      </c>
      <c r="C129" s="537">
        <v>17</v>
      </c>
      <c r="D129" s="508" t="s">
        <v>12</v>
      </c>
      <c r="E129" s="553" t="s">
        <v>11842</v>
      </c>
      <c r="F129" s="652"/>
    </row>
    <row r="130" spans="1:6" ht="24" x14ac:dyDescent="0.2">
      <c r="A130" s="363">
        <f t="shared" si="2"/>
        <v>124</v>
      </c>
      <c r="B130" s="363">
        <f t="shared" si="3"/>
        <v>1906</v>
      </c>
      <c r="C130" s="537">
        <v>17</v>
      </c>
      <c r="D130" s="508" t="s">
        <v>12</v>
      </c>
      <c r="E130" s="553" t="s">
        <v>11843</v>
      </c>
      <c r="F130" s="652"/>
    </row>
    <row r="131" spans="1:6" ht="24" x14ac:dyDescent="0.2">
      <c r="A131" s="363">
        <f t="shared" si="2"/>
        <v>125</v>
      </c>
      <c r="B131" s="363">
        <f t="shared" si="3"/>
        <v>1923</v>
      </c>
      <c r="C131" s="537">
        <v>17</v>
      </c>
      <c r="D131" s="508" t="s">
        <v>12</v>
      </c>
      <c r="E131" s="553" t="s">
        <v>11844</v>
      </c>
      <c r="F131" s="652"/>
    </row>
    <row r="132" spans="1:6" ht="24" x14ac:dyDescent="0.2">
      <c r="A132" s="363">
        <f t="shared" si="2"/>
        <v>126</v>
      </c>
      <c r="B132" s="363">
        <f t="shared" si="3"/>
        <v>1940</v>
      </c>
      <c r="C132" s="537">
        <v>17</v>
      </c>
      <c r="D132" s="508" t="s">
        <v>12</v>
      </c>
      <c r="E132" s="553" t="s">
        <v>11845</v>
      </c>
      <c r="F132" s="652"/>
    </row>
    <row r="133" spans="1:6" ht="24" x14ac:dyDescent="0.2">
      <c r="A133" s="363">
        <f t="shared" si="2"/>
        <v>127</v>
      </c>
      <c r="B133" s="363">
        <f t="shared" si="3"/>
        <v>1957</v>
      </c>
      <c r="C133" s="537">
        <v>17</v>
      </c>
      <c r="D133" s="508" t="s">
        <v>12</v>
      </c>
      <c r="E133" s="553" t="s">
        <v>11846</v>
      </c>
      <c r="F133" s="652"/>
    </row>
    <row r="134" spans="1:6" ht="24" x14ac:dyDescent="0.2">
      <c r="A134" s="363">
        <f t="shared" si="2"/>
        <v>128</v>
      </c>
      <c r="B134" s="363">
        <f t="shared" si="3"/>
        <v>1974</v>
      </c>
      <c r="C134" s="537">
        <v>17</v>
      </c>
      <c r="D134" s="508" t="s">
        <v>12</v>
      </c>
      <c r="E134" s="553" t="s">
        <v>11847</v>
      </c>
      <c r="F134" s="652"/>
    </row>
    <row r="135" spans="1:6" ht="24" x14ac:dyDescent="0.2">
      <c r="A135" s="363">
        <f t="shared" si="2"/>
        <v>129</v>
      </c>
      <c r="B135" s="363">
        <f t="shared" si="3"/>
        <v>1991</v>
      </c>
      <c r="C135" s="537">
        <v>17</v>
      </c>
      <c r="D135" s="508" t="s">
        <v>12</v>
      </c>
      <c r="E135" s="553" t="s">
        <v>11848</v>
      </c>
      <c r="F135" s="652"/>
    </row>
    <row r="136" spans="1:6" ht="24" x14ac:dyDescent="0.2">
      <c r="A136" s="363">
        <f t="shared" ref="A136:A178" si="4">+A135+1</f>
        <v>130</v>
      </c>
      <c r="B136" s="363">
        <f t="shared" si="3"/>
        <v>2008</v>
      </c>
      <c r="C136" s="537">
        <v>17</v>
      </c>
      <c r="D136" s="508" t="s">
        <v>12</v>
      </c>
      <c r="E136" s="553" t="s">
        <v>11849</v>
      </c>
      <c r="F136" s="652"/>
    </row>
    <row r="137" spans="1:6" ht="24" x14ac:dyDescent="0.2">
      <c r="A137" s="363">
        <f t="shared" si="4"/>
        <v>131</v>
      </c>
      <c r="B137" s="363">
        <f t="shared" si="3"/>
        <v>2025</v>
      </c>
      <c r="C137" s="537">
        <v>17</v>
      </c>
      <c r="D137" s="508" t="s">
        <v>12</v>
      </c>
      <c r="E137" s="553" t="s">
        <v>11850</v>
      </c>
      <c r="F137" s="652"/>
    </row>
    <row r="138" spans="1:6" ht="24" x14ac:dyDescent="0.2">
      <c r="A138" s="363">
        <f t="shared" si="4"/>
        <v>132</v>
      </c>
      <c r="B138" s="363">
        <f t="shared" si="3"/>
        <v>2042</v>
      </c>
      <c r="C138" s="537">
        <v>17</v>
      </c>
      <c r="D138" s="508" t="s">
        <v>12</v>
      </c>
      <c r="E138" s="568" t="s">
        <v>11851</v>
      </c>
      <c r="F138" s="652"/>
    </row>
    <row r="139" spans="1:6" ht="24" x14ac:dyDescent="0.2">
      <c r="A139" s="363">
        <f t="shared" si="4"/>
        <v>133</v>
      </c>
      <c r="B139" s="363">
        <f t="shared" si="3"/>
        <v>2059</v>
      </c>
      <c r="C139" s="537">
        <v>17</v>
      </c>
      <c r="D139" s="508" t="s">
        <v>12</v>
      </c>
      <c r="E139" s="568" t="s">
        <v>11852</v>
      </c>
      <c r="F139" s="652"/>
    </row>
    <row r="140" spans="1:6" ht="36" x14ac:dyDescent="0.2">
      <c r="A140" s="363">
        <f t="shared" si="4"/>
        <v>134</v>
      </c>
      <c r="B140" s="363">
        <f t="shared" ref="B140:B178" si="5">C139+B139</f>
        <v>2076</v>
      </c>
      <c r="C140" s="537">
        <v>17</v>
      </c>
      <c r="D140" s="508" t="s">
        <v>12</v>
      </c>
      <c r="E140" s="568" t="s">
        <v>11853</v>
      </c>
      <c r="F140" s="652"/>
    </row>
    <row r="141" spans="1:6" ht="24" x14ac:dyDescent="0.2">
      <c r="A141" s="363">
        <f t="shared" si="4"/>
        <v>135</v>
      </c>
      <c r="B141" s="363">
        <f t="shared" si="5"/>
        <v>2093</v>
      </c>
      <c r="C141" s="537">
        <v>17</v>
      </c>
      <c r="D141" s="508" t="s">
        <v>12</v>
      </c>
      <c r="E141" s="568" t="s">
        <v>11854</v>
      </c>
      <c r="F141" s="652"/>
    </row>
    <row r="142" spans="1:6" ht="24" x14ac:dyDescent="0.2">
      <c r="A142" s="363">
        <f t="shared" si="4"/>
        <v>136</v>
      </c>
      <c r="B142" s="363">
        <f t="shared" si="5"/>
        <v>2110</v>
      </c>
      <c r="C142" s="537">
        <v>17</v>
      </c>
      <c r="D142" s="508" t="s">
        <v>12</v>
      </c>
      <c r="E142" s="568" t="s">
        <v>11855</v>
      </c>
      <c r="F142" s="652"/>
    </row>
    <row r="143" spans="1:6" ht="24" x14ac:dyDescent="0.2">
      <c r="A143" s="363">
        <f t="shared" si="4"/>
        <v>137</v>
      </c>
      <c r="B143" s="363">
        <f t="shared" si="5"/>
        <v>2127</v>
      </c>
      <c r="C143" s="537">
        <v>17</v>
      </c>
      <c r="D143" s="508" t="s">
        <v>12</v>
      </c>
      <c r="E143" s="568" t="s">
        <v>9057</v>
      </c>
      <c r="F143" s="652"/>
    </row>
    <row r="144" spans="1:6" ht="24" x14ac:dyDescent="0.2">
      <c r="A144" s="363">
        <f t="shared" si="4"/>
        <v>138</v>
      </c>
      <c r="B144" s="363">
        <f t="shared" si="5"/>
        <v>2144</v>
      </c>
      <c r="C144" s="537">
        <v>17</v>
      </c>
      <c r="D144" s="508" t="s">
        <v>12</v>
      </c>
      <c r="E144" s="568" t="s">
        <v>11856</v>
      </c>
      <c r="F144" s="652"/>
    </row>
    <row r="145" spans="1:6" ht="24" x14ac:dyDescent="0.2">
      <c r="A145" s="363">
        <f t="shared" si="4"/>
        <v>139</v>
      </c>
      <c r="B145" s="363">
        <f t="shared" si="5"/>
        <v>2161</v>
      </c>
      <c r="C145" s="537">
        <v>17</v>
      </c>
      <c r="D145" s="508" t="s">
        <v>12</v>
      </c>
      <c r="E145" s="568" t="s">
        <v>11857</v>
      </c>
      <c r="F145" s="652"/>
    </row>
    <row r="146" spans="1:6" s="15" customFormat="1" ht="24" x14ac:dyDescent="0.2">
      <c r="A146" s="363">
        <f t="shared" si="4"/>
        <v>140</v>
      </c>
      <c r="B146" s="363">
        <f t="shared" si="5"/>
        <v>2178</v>
      </c>
      <c r="C146" s="537">
        <v>17</v>
      </c>
      <c r="D146" s="508" t="s">
        <v>12</v>
      </c>
      <c r="E146" s="568" t="s">
        <v>11858</v>
      </c>
      <c r="F146" s="652"/>
    </row>
    <row r="147" spans="1:6" s="15" customFormat="1" ht="24" x14ac:dyDescent="0.2">
      <c r="A147" s="363">
        <f t="shared" si="4"/>
        <v>141</v>
      </c>
      <c r="B147" s="363">
        <f t="shared" si="5"/>
        <v>2195</v>
      </c>
      <c r="C147" s="537">
        <v>17</v>
      </c>
      <c r="D147" s="508" t="s">
        <v>12</v>
      </c>
      <c r="E147" s="568" t="s">
        <v>11859</v>
      </c>
      <c r="F147" s="652"/>
    </row>
    <row r="148" spans="1:6" s="15" customFormat="1" ht="24" x14ac:dyDescent="0.2">
      <c r="A148" s="363">
        <f t="shared" si="4"/>
        <v>142</v>
      </c>
      <c r="B148" s="363">
        <f t="shared" si="5"/>
        <v>2212</v>
      </c>
      <c r="C148" s="537">
        <v>17</v>
      </c>
      <c r="D148" s="508" t="s">
        <v>12</v>
      </c>
      <c r="E148" s="568" t="s">
        <v>11860</v>
      </c>
      <c r="F148" s="652"/>
    </row>
    <row r="149" spans="1:6" s="15" customFormat="1" ht="24" x14ac:dyDescent="0.2">
      <c r="A149" s="363">
        <f t="shared" si="4"/>
        <v>143</v>
      </c>
      <c r="B149" s="363">
        <f t="shared" si="5"/>
        <v>2229</v>
      </c>
      <c r="C149" s="537">
        <v>17</v>
      </c>
      <c r="D149" s="508" t="s">
        <v>12</v>
      </c>
      <c r="E149" s="568" t="s">
        <v>11861</v>
      </c>
      <c r="F149" s="652"/>
    </row>
    <row r="150" spans="1:6" s="15" customFormat="1" ht="24" x14ac:dyDescent="0.2">
      <c r="A150" s="363">
        <f t="shared" si="4"/>
        <v>144</v>
      </c>
      <c r="B150" s="363">
        <f t="shared" si="5"/>
        <v>2246</v>
      </c>
      <c r="C150" s="537">
        <v>17</v>
      </c>
      <c r="D150" s="508" t="s">
        <v>12</v>
      </c>
      <c r="E150" s="568" t="s">
        <v>11862</v>
      </c>
      <c r="F150" s="652"/>
    </row>
    <row r="151" spans="1:6" s="15" customFormat="1" ht="24" x14ac:dyDescent="0.2">
      <c r="A151" s="363">
        <f t="shared" si="4"/>
        <v>145</v>
      </c>
      <c r="B151" s="363">
        <f t="shared" si="5"/>
        <v>2263</v>
      </c>
      <c r="C151" s="537">
        <v>17</v>
      </c>
      <c r="D151" s="508" t="s">
        <v>12</v>
      </c>
      <c r="E151" s="568" t="s">
        <v>11863</v>
      </c>
      <c r="F151" s="652"/>
    </row>
    <row r="152" spans="1:6" s="15" customFormat="1" ht="36" x14ac:dyDescent="0.2">
      <c r="A152" s="363">
        <f t="shared" si="4"/>
        <v>146</v>
      </c>
      <c r="B152" s="363">
        <f t="shared" si="5"/>
        <v>2280</v>
      </c>
      <c r="C152" s="537">
        <v>17</v>
      </c>
      <c r="D152" s="508" t="s">
        <v>12</v>
      </c>
      <c r="E152" s="568" t="s">
        <v>11864</v>
      </c>
      <c r="F152" s="652"/>
    </row>
    <row r="153" spans="1:6" s="15" customFormat="1" ht="24" x14ac:dyDescent="0.2">
      <c r="A153" s="363">
        <f t="shared" si="4"/>
        <v>147</v>
      </c>
      <c r="B153" s="363">
        <f t="shared" si="5"/>
        <v>2297</v>
      </c>
      <c r="C153" s="537">
        <v>17</v>
      </c>
      <c r="D153" s="508" t="s">
        <v>12</v>
      </c>
      <c r="E153" s="568" t="s">
        <v>11865</v>
      </c>
      <c r="F153" s="652"/>
    </row>
    <row r="154" spans="1:6" s="15" customFormat="1" ht="24" x14ac:dyDescent="0.2">
      <c r="A154" s="363">
        <f t="shared" si="4"/>
        <v>148</v>
      </c>
      <c r="B154" s="363">
        <f t="shared" si="5"/>
        <v>2314</v>
      </c>
      <c r="C154" s="537">
        <v>17</v>
      </c>
      <c r="D154" s="508" t="s">
        <v>12</v>
      </c>
      <c r="E154" s="568" t="s">
        <v>11866</v>
      </c>
      <c r="F154" s="652"/>
    </row>
    <row r="155" spans="1:6" s="15" customFormat="1" ht="24" x14ac:dyDescent="0.2">
      <c r="A155" s="363">
        <f t="shared" si="4"/>
        <v>149</v>
      </c>
      <c r="B155" s="363">
        <f t="shared" si="5"/>
        <v>2331</v>
      </c>
      <c r="C155" s="537">
        <v>17</v>
      </c>
      <c r="D155" s="508" t="s">
        <v>12</v>
      </c>
      <c r="E155" s="568" t="s">
        <v>11867</v>
      </c>
      <c r="F155" s="652"/>
    </row>
    <row r="156" spans="1:6" s="15" customFormat="1" ht="24" x14ac:dyDescent="0.2">
      <c r="A156" s="363">
        <f t="shared" si="4"/>
        <v>150</v>
      </c>
      <c r="B156" s="363">
        <f t="shared" si="5"/>
        <v>2348</v>
      </c>
      <c r="C156" s="537">
        <v>17</v>
      </c>
      <c r="D156" s="508" t="s">
        <v>12</v>
      </c>
      <c r="E156" s="568" t="s">
        <v>11868</v>
      </c>
      <c r="F156" s="652"/>
    </row>
    <row r="157" spans="1:6" s="15" customFormat="1" ht="24" x14ac:dyDescent="0.2">
      <c r="A157" s="363">
        <f t="shared" si="4"/>
        <v>151</v>
      </c>
      <c r="B157" s="363">
        <f t="shared" si="5"/>
        <v>2365</v>
      </c>
      <c r="C157" s="537">
        <v>17</v>
      </c>
      <c r="D157" s="508" t="s">
        <v>12</v>
      </c>
      <c r="E157" s="568" t="s">
        <v>11869</v>
      </c>
      <c r="F157" s="652"/>
    </row>
    <row r="158" spans="1:6" s="15" customFormat="1" ht="24" x14ac:dyDescent="0.2">
      <c r="A158" s="363">
        <f t="shared" si="4"/>
        <v>152</v>
      </c>
      <c r="B158" s="363">
        <f t="shared" si="5"/>
        <v>2382</v>
      </c>
      <c r="C158" s="537">
        <v>17</v>
      </c>
      <c r="D158" s="508" t="s">
        <v>12</v>
      </c>
      <c r="E158" s="568" t="s">
        <v>11870</v>
      </c>
      <c r="F158" s="652"/>
    </row>
    <row r="159" spans="1:6" s="15" customFormat="1" ht="24" x14ac:dyDescent="0.2">
      <c r="A159" s="363">
        <f t="shared" si="4"/>
        <v>153</v>
      </c>
      <c r="B159" s="363">
        <f t="shared" si="5"/>
        <v>2399</v>
      </c>
      <c r="C159" s="537">
        <v>17</v>
      </c>
      <c r="D159" s="508" t="s">
        <v>12</v>
      </c>
      <c r="E159" s="568" t="s">
        <v>11871</v>
      </c>
      <c r="F159" s="652"/>
    </row>
    <row r="160" spans="1:6" s="15" customFormat="1" ht="24" x14ac:dyDescent="0.2">
      <c r="A160" s="363">
        <f t="shared" si="4"/>
        <v>154</v>
      </c>
      <c r="B160" s="363">
        <f t="shared" si="5"/>
        <v>2416</v>
      </c>
      <c r="C160" s="537">
        <v>17</v>
      </c>
      <c r="D160" s="508" t="s">
        <v>12</v>
      </c>
      <c r="E160" s="568" t="s">
        <v>11872</v>
      </c>
      <c r="F160" s="652"/>
    </row>
    <row r="161" spans="1:6" s="15" customFormat="1" ht="24" x14ac:dyDescent="0.2">
      <c r="A161" s="363">
        <f t="shared" si="4"/>
        <v>155</v>
      </c>
      <c r="B161" s="363">
        <f t="shared" si="5"/>
        <v>2433</v>
      </c>
      <c r="C161" s="537">
        <v>17</v>
      </c>
      <c r="D161" s="508" t="s">
        <v>12</v>
      </c>
      <c r="E161" s="568" t="s">
        <v>11873</v>
      </c>
      <c r="F161" s="652"/>
    </row>
    <row r="162" spans="1:6" s="15" customFormat="1" ht="24" x14ac:dyDescent="0.2">
      <c r="A162" s="363">
        <f t="shared" si="4"/>
        <v>156</v>
      </c>
      <c r="B162" s="363">
        <f t="shared" si="5"/>
        <v>2450</v>
      </c>
      <c r="C162" s="537">
        <v>17</v>
      </c>
      <c r="D162" s="508" t="s">
        <v>12</v>
      </c>
      <c r="E162" s="568" t="s">
        <v>11874</v>
      </c>
      <c r="F162" s="652"/>
    </row>
    <row r="163" spans="1:6" s="15" customFormat="1" ht="24" x14ac:dyDescent="0.2">
      <c r="A163" s="363">
        <f t="shared" si="4"/>
        <v>157</v>
      </c>
      <c r="B163" s="363">
        <f t="shared" si="5"/>
        <v>2467</v>
      </c>
      <c r="C163" s="537">
        <v>17</v>
      </c>
      <c r="D163" s="508" t="s">
        <v>12</v>
      </c>
      <c r="E163" s="568" t="s">
        <v>11875</v>
      </c>
      <c r="F163" s="652"/>
    </row>
    <row r="164" spans="1:6" s="15" customFormat="1" ht="36" x14ac:dyDescent="0.2">
      <c r="A164" s="363">
        <f t="shared" si="4"/>
        <v>158</v>
      </c>
      <c r="B164" s="363">
        <f t="shared" si="5"/>
        <v>2484</v>
      </c>
      <c r="C164" s="537">
        <v>17</v>
      </c>
      <c r="D164" s="508" t="s">
        <v>12</v>
      </c>
      <c r="E164" s="568" t="s">
        <v>11876</v>
      </c>
      <c r="F164" s="652"/>
    </row>
    <row r="165" spans="1:6" s="15" customFormat="1" ht="24" x14ac:dyDescent="0.2">
      <c r="A165" s="363">
        <f t="shared" si="4"/>
        <v>159</v>
      </c>
      <c r="B165" s="363">
        <f t="shared" si="5"/>
        <v>2501</v>
      </c>
      <c r="C165" s="25">
        <v>17</v>
      </c>
      <c r="D165" s="27" t="s">
        <v>12</v>
      </c>
      <c r="E165" s="653" t="s">
        <v>13675</v>
      </c>
      <c r="F165" s="584"/>
    </row>
    <row r="166" spans="1:6" s="15" customFormat="1" ht="24" x14ac:dyDescent="0.2">
      <c r="A166" s="363">
        <f t="shared" si="4"/>
        <v>160</v>
      </c>
      <c r="B166" s="363">
        <f t="shared" si="5"/>
        <v>2518</v>
      </c>
      <c r="C166" s="25">
        <v>17</v>
      </c>
      <c r="D166" s="27" t="s">
        <v>12</v>
      </c>
      <c r="E166" s="653" t="s">
        <v>13676</v>
      </c>
      <c r="F166" s="584"/>
    </row>
    <row r="167" spans="1:6" s="15" customFormat="1" ht="24" x14ac:dyDescent="0.2">
      <c r="A167" s="363">
        <f t="shared" si="4"/>
        <v>161</v>
      </c>
      <c r="B167" s="363">
        <f t="shared" si="5"/>
        <v>2535</v>
      </c>
      <c r="C167" s="25">
        <v>17</v>
      </c>
      <c r="D167" s="27" t="s">
        <v>12</v>
      </c>
      <c r="E167" s="653" t="s">
        <v>13677</v>
      </c>
      <c r="F167" s="584"/>
    </row>
    <row r="168" spans="1:6" s="15" customFormat="1" ht="24" x14ac:dyDescent="0.2">
      <c r="A168" s="363">
        <f t="shared" si="4"/>
        <v>162</v>
      </c>
      <c r="B168" s="363">
        <f t="shared" si="5"/>
        <v>2552</v>
      </c>
      <c r="C168" s="25">
        <v>17</v>
      </c>
      <c r="D168" s="27" t="s">
        <v>12</v>
      </c>
      <c r="E168" s="653" t="s">
        <v>13678</v>
      </c>
      <c r="F168" s="584"/>
    </row>
    <row r="169" spans="1:6" s="15" customFormat="1" ht="24" x14ac:dyDescent="0.2">
      <c r="A169" s="363">
        <f t="shared" si="4"/>
        <v>163</v>
      </c>
      <c r="B169" s="363">
        <f t="shared" si="5"/>
        <v>2569</v>
      </c>
      <c r="C169" s="25">
        <v>17</v>
      </c>
      <c r="D169" s="27" t="s">
        <v>12</v>
      </c>
      <c r="E169" s="653" t="s">
        <v>13679</v>
      </c>
      <c r="F169" s="584"/>
    </row>
    <row r="170" spans="1:6" s="15" customFormat="1" ht="24" x14ac:dyDescent="0.2">
      <c r="A170" s="363">
        <f t="shared" si="4"/>
        <v>164</v>
      </c>
      <c r="B170" s="363">
        <f t="shared" si="5"/>
        <v>2586</v>
      </c>
      <c r="C170" s="25">
        <v>17</v>
      </c>
      <c r="D170" s="27" t="s">
        <v>12</v>
      </c>
      <c r="E170" s="653" t="s">
        <v>13680</v>
      </c>
      <c r="F170" s="584"/>
    </row>
    <row r="171" spans="1:6" s="15" customFormat="1" ht="24" x14ac:dyDescent="0.2">
      <c r="A171" s="363">
        <f t="shared" si="4"/>
        <v>165</v>
      </c>
      <c r="B171" s="363">
        <f t="shared" si="5"/>
        <v>2603</v>
      </c>
      <c r="C171" s="25">
        <v>17</v>
      </c>
      <c r="D171" s="27" t="s">
        <v>12</v>
      </c>
      <c r="E171" s="653" t="s">
        <v>13681</v>
      </c>
      <c r="F171" s="584"/>
    </row>
    <row r="172" spans="1:6" s="15" customFormat="1" ht="24" x14ac:dyDescent="0.2">
      <c r="A172" s="363">
        <f t="shared" si="4"/>
        <v>166</v>
      </c>
      <c r="B172" s="363">
        <f t="shared" si="5"/>
        <v>2620</v>
      </c>
      <c r="C172" s="25">
        <v>17</v>
      </c>
      <c r="D172" s="27" t="s">
        <v>12</v>
      </c>
      <c r="E172" s="653" t="s">
        <v>13682</v>
      </c>
      <c r="F172" s="584"/>
    </row>
    <row r="173" spans="1:6" s="15" customFormat="1" ht="24" x14ac:dyDescent="0.2">
      <c r="A173" s="363">
        <f t="shared" si="4"/>
        <v>167</v>
      </c>
      <c r="B173" s="363">
        <f t="shared" si="5"/>
        <v>2637</v>
      </c>
      <c r="C173" s="25">
        <v>17</v>
      </c>
      <c r="D173" s="27" t="s">
        <v>12</v>
      </c>
      <c r="E173" s="653" t="s">
        <v>13683</v>
      </c>
      <c r="F173" s="584"/>
    </row>
    <row r="174" spans="1:6" s="15" customFormat="1" ht="24" x14ac:dyDescent="0.2">
      <c r="A174" s="363">
        <f t="shared" si="4"/>
        <v>168</v>
      </c>
      <c r="B174" s="363">
        <f t="shared" si="5"/>
        <v>2654</v>
      </c>
      <c r="C174" s="25">
        <v>17</v>
      </c>
      <c r="D174" s="27" t="s">
        <v>12</v>
      </c>
      <c r="E174" s="653" t="s">
        <v>13684</v>
      </c>
      <c r="F174" s="584"/>
    </row>
    <row r="175" spans="1:6" s="15" customFormat="1" ht="24" x14ac:dyDescent="0.2">
      <c r="A175" s="363">
        <f t="shared" si="4"/>
        <v>169</v>
      </c>
      <c r="B175" s="363">
        <f t="shared" si="5"/>
        <v>2671</v>
      </c>
      <c r="C175" s="25">
        <v>17</v>
      </c>
      <c r="D175" s="27" t="s">
        <v>12</v>
      </c>
      <c r="E175" s="653" t="s">
        <v>13685</v>
      </c>
      <c r="F175" s="584"/>
    </row>
    <row r="176" spans="1:6" s="15" customFormat="1" ht="36" x14ac:dyDescent="0.2">
      <c r="A176" s="363">
        <f t="shared" si="4"/>
        <v>170</v>
      </c>
      <c r="B176" s="363">
        <f t="shared" si="5"/>
        <v>2688</v>
      </c>
      <c r="C176" s="25">
        <v>17</v>
      </c>
      <c r="D176" s="27" t="s">
        <v>12</v>
      </c>
      <c r="E176" s="653" t="s">
        <v>13686</v>
      </c>
      <c r="F176" s="584"/>
    </row>
    <row r="177" spans="1:6" s="15" customFormat="1" x14ac:dyDescent="0.2">
      <c r="A177" s="363">
        <f>+A176+1</f>
        <v>171</v>
      </c>
      <c r="B177" s="363">
        <f>C176+B176</f>
        <v>2705</v>
      </c>
      <c r="C177" s="540">
        <v>150</v>
      </c>
      <c r="D177" s="541" t="s">
        <v>9</v>
      </c>
      <c r="E177" s="23" t="s">
        <v>50</v>
      </c>
      <c r="F177" s="652" t="s">
        <v>25</v>
      </c>
    </row>
    <row r="178" spans="1:6" s="15" customFormat="1" ht="12.75" thickBot="1" x14ac:dyDescent="0.25">
      <c r="A178" s="363">
        <f t="shared" si="4"/>
        <v>172</v>
      </c>
      <c r="B178" s="363">
        <f t="shared" si="5"/>
        <v>2855</v>
      </c>
      <c r="C178" s="585">
        <v>12</v>
      </c>
      <c r="D178" s="586" t="s">
        <v>9</v>
      </c>
      <c r="E178" s="654" t="s">
        <v>323</v>
      </c>
      <c r="F178" s="588" t="s">
        <v>9058</v>
      </c>
    </row>
    <row r="179" spans="1:6" s="15" customFormat="1" ht="12.75" thickTop="1" x14ac:dyDescent="0.2">
      <c r="A179" s="119" t="s">
        <v>54</v>
      </c>
      <c r="B179" s="119"/>
      <c r="C179" s="370">
        <f>B178+C178-1</f>
        <v>2866</v>
      </c>
      <c r="D179" s="119"/>
      <c r="E179" s="146"/>
      <c r="F179" s="119"/>
    </row>
    <row r="180" spans="1:6" x14ac:dyDescent="0.2">
      <c r="A180" s="64"/>
      <c r="B180" s="64"/>
      <c r="C180" s="64"/>
      <c r="D180" s="64"/>
      <c r="E180" s="64"/>
      <c r="F180" s="64"/>
    </row>
    <row r="181" spans="1:6" x14ac:dyDescent="0.2">
      <c r="A181" s="64"/>
      <c r="B181" s="64"/>
      <c r="C181" s="64"/>
      <c r="D181" s="64"/>
      <c r="E181" s="64"/>
      <c r="F181" s="64"/>
    </row>
    <row r="183" spans="1:6" x14ac:dyDescent="0.2">
      <c r="A183" s="804" t="s">
        <v>15167</v>
      </c>
      <c r="B183" s="804"/>
      <c r="C183" s="804"/>
      <c r="D183" s="805"/>
    </row>
    <row r="184" spans="1:6" x14ac:dyDescent="0.2">
      <c r="A184" s="601" t="s">
        <v>15296</v>
      </c>
      <c r="B184" s="601"/>
      <c r="C184" s="601"/>
      <c r="D184" s="601"/>
      <c r="E184" s="601"/>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sheetData>
  <mergeCells count="5">
    <mergeCell ref="A3:B3"/>
    <mergeCell ref="C3:F3"/>
    <mergeCell ref="A4:B4"/>
    <mergeCell ref="C4:F5"/>
    <mergeCell ref="A183:D183"/>
  </mergeCells>
  <conditionalFormatting sqref="A3:F3">
    <cfRule type="containsText" dxfId="34"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87F0CC7-7A53-4039-B5FE-2AAEA82F299E}">
            <xm:f>NOT(ISERROR(SEARCH($C$3,A3)))</xm:f>
            <xm:f>$C$3</xm:f>
            <x14:dxf>
              <font>
                <color rgb="FFFFFF00"/>
              </font>
            </x14:dxf>
          </x14:cfRule>
          <xm:sqref>A3:F3</xm:sqref>
        </x14:conditionalFormatting>
      </x14:conditionalFormatting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252"/>
  <sheetViews>
    <sheetView topLeftCell="A98" zoomScaleNormal="100" workbookViewId="0">
      <selection activeCell="E103" sqref="E10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9059</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16" si="0">+A7+1</f>
        <v>2</v>
      </c>
      <c r="B8" s="430">
        <f>C7+B7</f>
        <v>3</v>
      </c>
      <c r="C8" s="430">
        <v>3</v>
      </c>
      <c r="D8" s="444" t="s">
        <v>12</v>
      </c>
      <c r="E8" s="445" t="s">
        <v>13</v>
      </c>
      <c r="F8" s="9">
        <v>220</v>
      </c>
    </row>
    <row r="9" spans="1:6" x14ac:dyDescent="0.2">
      <c r="A9" s="430">
        <f t="shared" si="0"/>
        <v>3</v>
      </c>
      <c r="B9" s="430">
        <f>C8+B8</f>
        <v>6</v>
      </c>
      <c r="C9" s="430">
        <v>2</v>
      </c>
      <c r="D9" s="444" t="s">
        <v>9</v>
      </c>
      <c r="E9" s="445" t="s">
        <v>14</v>
      </c>
      <c r="F9" s="10" t="s">
        <v>8004</v>
      </c>
    </row>
    <row r="10" spans="1:6" x14ac:dyDescent="0.2">
      <c r="A10" s="430">
        <f t="shared" si="0"/>
        <v>4</v>
      </c>
      <c r="B10" s="430">
        <f>B9+C9</f>
        <v>8</v>
      </c>
      <c r="C10" s="430">
        <v>1</v>
      </c>
      <c r="D10" s="444" t="s">
        <v>9</v>
      </c>
      <c r="E10" s="445" t="s">
        <v>16</v>
      </c>
      <c r="F10" s="10" t="s">
        <v>327</v>
      </c>
    </row>
    <row r="11" spans="1:6" x14ac:dyDescent="0.2">
      <c r="A11" s="430">
        <f t="shared" si="0"/>
        <v>5</v>
      </c>
      <c r="B11" s="430">
        <v>9</v>
      </c>
      <c r="C11" s="430">
        <v>2</v>
      </c>
      <c r="D11" s="444" t="s">
        <v>12</v>
      </c>
      <c r="E11" s="445" t="s">
        <v>17</v>
      </c>
      <c r="F11" s="10" t="s">
        <v>770</v>
      </c>
    </row>
    <row r="12" spans="1:6" x14ac:dyDescent="0.2">
      <c r="A12" s="430">
        <f t="shared" si="0"/>
        <v>6</v>
      </c>
      <c r="B12" s="430">
        <f>C11+B11</f>
        <v>11</v>
      </c>
      <c r="C12" s="430">
        <v>1</v>
      </c>
      <c r="D12" s="444" t="s">
        <v>9</v>
      </c>
      <c r="E12" s="445" t="s">
        <v>1810</v>
      </c>
      <c r="F12" s="9" t="s">
        <v>20</v>
      </c>
    </row>
    <row r="13" spans="1:6" x14ac:dyDescent="0.2">
      <c r="A13" s="430">
        <f t="shared" si="0"/>
        <v>7</v>
      </c>
      <c r="B13" s="430">
        <f t="shared" ref="B13:B16" si="1">C12+B12</f>
        <v>12</v>
      </c>
      <c r="C13" s="430">
        <v>1</v>
      </c>
      <c r="D13" s="444" t="s">
        <v>9</v>
      </c>
      <c r="E13" s="445" t="s">
        <v>284</v>
      </c>
      <c r="F13" s="9"/>
    </row>
    <row r="14" spans="1:6"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500" t="s">
        <v>9050</v>
      </c>
      <c r="F15" s="9"/>
    </row>
    <row r="16" spans="1:6" x14ac:dyDescent="0.2">
      <c r="A16" s="430">
        <f t="shared" si="0"/>
        <v>10</v>
      </c>
      <c r="B16" s="430">
        <f t="shared" si="1"/>
        <v>25</v>
      </c>
      <c r="C16" s="430">
        <v>8</v>
      </c>
      <c r="D16" s="444" t="s">
        <v>12</v>
      </c>
      <c r="E16" s="500" t="s">
        <v>9060</v>
      </c>
      <c r="F16" s="9"/>
    </row>
    <row r="17" spans="1:7" ht="24" x14ac:dyDescent="0.2">
      <c r="A17" s="363">
        <f>+A16+1</f>
        <v>11</v>
      </c>
      <c r="B17" s="363">
        <f>C16+B16</f>
        <v>33</v>
      </c>
      <c r="C17" s="363">
        <v>17</v>
      </c>
      <c r="D17" s="360" t="s">
        <v>12</v>
      </c>
      <c r="E17" s="389" t="s">
        <v>13687</v>
      </c>
      <c r="F17" s="592"/>
    </row>
    <row r="18" spans="1:7" ht="24" x14ac:dyDescent="0.2">
      <c r="A18" s="363">
        <f t="shared" ref="A18:A81" si="2">+A17+1</f>
        <v>12</v>
      </c>
      <c r="B18" s="363">
        <f t="shared" ref="B18:B81" si="3">C17+B17</f>
        <v>50</v>
      </c>
      <c r="C18" s="363">
        <v>17</v>
      </c>
      <c r="D18" s="360" t="s">
        <v>12</v>
      </c>
      <c r="E18" s="389" t="s">
        <v>13688</v>
      </c>
      <c r="F18" s="592"/>
    </row>
    <row r="19" spans="1:7" ht="24" x14ac:dyDescent="0.2">
      <c r="A19" s="363">
        <f t="shared" si="2"/>
        <v>13</v>
      </c>
      <c r="B19" s="363">
        <f t="shared" si="3"/>
        <v>67</v>
      </c>
      <c r="C19" s="363">
        <v>17</v>
      </c>
      <c r="D19" s="360" t="s">
        <v>12</v>
      </c>
      <c r="E19" s="389" t="s">
        <v>13689</v>
      </c>
      <c r="F19" s="592"/>
    </row>
    <row r="20" spans="1:7" ht="24" x14ac:dyDescent="0.2">
      <c r="A20" s="363">
        <f t="shared" si="2"/>
        <v>14</v>
      </c>
      <c r="B20" s="363">
        <f t="shared" si="3"/>
        <v>84</v>
      </c>
      <c r="C20" s="363">
        <v>17</v>
      </c>
      <c r="D20" s="360" t="s">
        <v>12</v>
      </c>
      <c r="E20" s="389" t="s">
        <v>13690</v>
      </c>
      <c r="F20" s="592"/>
    </row>
    <row r="21" spans="1:7" ht="24" x14ac:dyDescent="0.2">
      <c r="A21" s="363">
        <f t="shared" si="2"/>
        <v>15</v>
      </c>
      <c r="B21" s="363">
        <f t="shared" si="3"/>
        <v>101</v>
      </c>
      <c r="C21" s="363">
        <v>17</v>
      </c>
      <c r="D21" s="360" t="s">
        <v>12</v>
      </c>
      <c r="E21" s="389" t="s">
        <v>13691</v>
      </c>
      <c r="F21" s="592"/>
    </row>
    <row r="22" spans="1:7" ht="24" x14ac:dyDescent="0.2">
      <c r="A22" s="363">
        <f t="shared" si="2"/>
        <v>16</v>
      </c>
      <c r="B22" s="363">
        <f t="shared" si="3"/>
        <v>118</v>
      </c>
      <c r="C22" s="363">
        <v>17</v>
      </c>
      <c r="D22" s="360" t="s">
        <v>12</v>
      </c>
      <c r="E22" s="389" t="s">
        <v>13692</v>
      </c>
      <c r="F22" s="592"/>
    </row>
    <row r="23" spans="1:7" ht="24" x14ac:dyDescent="0.2">
      <c r="A23" s="363">
        <f t="shared" si="2"/>
        <v>17</v>
      </c>
      <c r="B23" s="363">
        <f t="shared" si="3"/>
        <v>135</v>
      </c>
      <c r="C23" s="363">
        <v>17</v>
      </c>
      <c r="D23" s="360" t="s">
        <v>12</v>
      </c>
      <c r="E23" s="389" t="s">
        <v>13693</v>
      </c>
      <c r="F23" s="592"/>
    </row>
    <row r="24" spans="1:7" ht="24" x14ac:dyDescent="0.2">
      <c r="A24" s="363">
        <f t="shared" si="2"/>
        <v>18</v>
      </c>
      <c r="B24" s="363">
        <f t="shared" si="3"/>
        <v>152</v>
      </c>
      <c r="C24" s="363">
        <v>17</v>
      </c>
      <c r="D24" s="360" t="s">
        <v>12</v>
      </c>
      <c r="E24" s="389" t="s">
        <v>13694</v>
      </c>
      <c r="F24" s="592"/>
    </row>
    <row r="25" spans="1:7" ht="24" x14ac:dyDescent="0.2">
      <c r="A25" s="363">
        <f t="shared" si="2"/>
        <v>19</v>
      </c>
      <c r="B25" s="363">
        <f t="shared" si="3"/>
        <v>169</v>
      </c>
      <c r="C25" s="363">
        <v>17</v>
      </c>
      <c r="D25" s="360" t="s">
        <v>12</v>
      </c>
      <c r="E25" s="389" t="s">
        <v>13695</v>
      </c>
      <c r="F25" s="592"/>
    </row>
    <row r="26" spans="1:7" ht="24" x14ac:dyDescent="0.2">
      <c r="A26" s="363">
        <f t="shared" si="2"/>
        <v>20</v>
      </c>
      <c r="B26" s="363">
        <f t="shared" si="3"/>
        <v>186</v>
      </c>
      <c r="C26" s="363">
        <v>17</v>
      </c>
      <c r="D26" s="360" t="s">
        <v>12</v>
      </c>
      <c r="E26" s="389" t="s">
        <v>13696</v>
      </c>
      <c r="F26" s="592"/>
    </row>
    <row r="27" spans="1:7" ht="24" x14ac:dyDescent="0.2">
      <c r="A27" s="363">
        <f t="shared" si="2"/>
        <v>21</v>
      </c>
      <c r="B27" s="363">
        <f t="shared" si="3"/>
        <v>203</v>
      </c>
      <c r="C27" s="363">
        <v>17</v>
      </c>
      <c r="D27" s="360" t="s">
        <v>12</v>
      </c>
      <c r="E27" s="389" t="s">
        <v>13697</v>
      </c>
      <c r="F27" s="592"/>
    </row>
    <row r="28" spans="1:7" ht="36" x14ac:dyDescent="0.2">
      <c r="A28" s="363">
        <f t="shared" si="2"/>
        <v>22</v>
      </c>
      <c r="B28" s="363">
        <f t="shared" si="3"/>
        <v>220</v>
      </c>
      <c r="C28" s="363">
        <v>17</v>
      </c>
      <c r="D28" s="360" t="s">
        <v>12</v>
      </c>
      <c r="E28" s="389" t="s">
        <v>15323</v>
      </c>
      <c r="F28" s="592"/>
    </row>
    <row r="29" spans="1:7" ht="24" x14ac:dyDescent="0.2">
      <c r="A29" s="363">
        <f t="shared" si="2"/>
        <v>23</v>
      </c>
      <c r="B29" s="363">
        <f t="shared" si="3"/>
        <v>237</v>
      </c>
      <c r="C29" s="504">
        <v>17</v>
      </c>
      <c r="D29" s="591" t="s">
        <v>12</v>
      </c>
      <c r="E29" s="653" t="s">
        <v>11877</v>
      </c>
      <c r="F29" s="592"/>
    </row>
    <row r="30" spans="1:7" ht="24" x14ac:dyDescent="0.2">
      <c r="A30" s="363">
        <f t="shared" si="2"/>
        <v>24</v>
      </c>
      <c r="B30" s="363">
        <f t="shared" si="3"/>
        <v>254</v>
      </c>
      <c r="C30" s="504">
        <v>17</v>
      </c>
      <c r="D30" s="591" t="s">
        <v>12</v>
      </c>
      <c r="E30" s="653" t="s">
        <v>11878</v>
      </c>
      <c r="F30" s="592"/>
    </row>
    <row r="31" spans="1:7" ht="24" x14ac:dyDescent="0.2">
      <c r="A31" s="363">
        <f t="shared" si="2"/>
        <v>25</v>
      </c>
      <c r="B31" s="363">
        <f t="shared" si="3"/>
        <v>271</v>
      </c>
      <c r="C31" s="504">
        <v>17</v>
      </c>
      <c r="D31" s="591" t="s">
        <v>12</v>
      </c>
      <c r="E31" s="653" t="s">
        <v>11879</v>
      </c>
      <c r="F31" s="592"/>
    </row>
    <row r="32" spans="1:7" ht="24" x14ac:dyDescent="0.2">
      <c r="A32" s="363">
        <f t="shared" si="2"/>
        <v>26</v>
      </c>
      <c r="B32" s="363">
        <f t="shared" si="3"/>
        <v>288</v>
      </c>
      <c r="C32" s="459">
        <v>1</v>
      </c>
      <c r="D32" s="490" t="s">
        <v>12</v>
      </c>
      <c r="E32" s="522" t="s">
        <v>13698</v>
      </c>
      <c r="F32" s="530" t="s">
        <v>15307</v>
      </c>
      <c r="G32" s="156"/>
    </row>
    <row r="33" spans="1:6" x14ac:dyDescent="0.2">
      <c r="A33" s="363">
        <f t="shared" si="2"/>
        <v>27</v>
      </c>
      <c r="B33" s="363">
        <f t="shared" si="3"/>
        <v>289</v>
      </c>
      <c r="C33" s="363">
        <v>1</v>
      </c>
      <c r="D33" s="360" t="s">
        <v>12</v>
      </c>
      <c r="E33" s="410" t="s">
        <v>13699</v>
      </c>
      <c r="F33" s="400" t="s">
        <v>15308</v>
      </c>
    </row>
    <row r="34" spans="1:6" x14ac:dyDescent="0.2">
      <c r="A34" s="363">
        <f t="shared" si="2"/>
        <v>28</v>
      </c>
      <c r="B34" s="363">
        <f t="shared" si="3"/>
        <v>290</v>
      </c>
      <c r="C34" s="363">
        <v>1</v>
      </c>
      <c r="D34" s="360" t="s">
        <v>12</v>
      </c>
      <c r="E34" s="410" t="s">
        <v>13700</v>
      </c>
      <c r="F34" s="400" t="s">
        <v>15305</v>
      </c>
    </row>
    <row r="35" spans="1:6" x14ac:dyDescent="0.2">
      <c r="A35" s="363">
        <f t="shared" si="2"/>
        <v>29</v>
      </c>
      <c r="B35" s="363">
        <f t="shared" si="3"/>
        <v>291</v>
      </c>
      <c r="C35" s="447">
        <v>17</v>
      </c>
      <c r="D35" s="448" t="s">
        <v>745</v>
      </c>
      <c r="E35" s="499" t="s">
        <v>9063</v>
      </c>
      <c r="F35" s="400" t="s">
        <v>15302</v>
      </c>
    </row>
    <row r="36" spans="1:6" x14ac:dyDescent="0.2">
      <c r="A36" s="363">
        <f t="shared" si="2"/>
        <v>30</v>
      </c>
      <c r="B36" s="363">
        <f t="shared" si="3"/>
        <v>308</v>
      </c>
      <c r="C36" s="447">
        <v>17</v>
      </c>
      <c r="D36" s="448" t="s">
        <v>12</v>
      </c>
      <c r="E36" s="499" t="s">
        <v>9064</v>
      </c>
      <c r="F36" s="400" t="s">
        <v>15302</v>
      </c>
    </row>
    <row r="37" spans="1:6" ht="24" x14ac:dyDescent="0.2">
      <c r="A37" s="363">
        <f t="shared" si="2"/>
        <v>31</v>
      </c>
      <c r="B37" s="363">
        <f t="shared" si="3"/>
        <v>325</v>
      </c>
      <c r="C37" s="431">
        <v>17</v>
      </c>
      <c r="D37" s="434" t="s">
        <v>12</v>
      </c>
      <c r="E37" s="436" t="s">
        <v>9061</v>
      </c>
      <c r="F37" s="9"/>
    </row>
    <row r="38" spans="1:6" ht="24" x14ac:dyDescent="0.2">
      <c r="A38" s="363">
        <f t="shared" si="2"/>
        <v>32</v>
      </c>
      <c r="B38" s="363">
        <f t="shared" si="3"/>
        <v>342</v>
      </c>
      <c r="C38" s="431">
        <v>17</v>
      </c>
      <c r="D38" s="434" t="s">
        <v>12</v>
      </c>
      <c r="E38" s="436" t="s">
        <v>9062</v>
      </c>
      <c r="F38" s="9"/>
    </row>
    <row r="39" spans="1:6" ht="36" x14ac:dyDescent="0.2">
      <c r="A39" s="363">
        <f t="shared" si="2"/>
        <v>33</v>
      </c>
      <c r="B39" s="363">
        <f t="shared" si="3"/>
        <v>359</v>
      </c>
      <c r="C39" s="447">
        <v>17</v>
      </c>
      <c r="D39" s="448" t="s">
        <v>12</v>
      </c>
      <c r="E39" s="499" t="s">
        <v>9065</v>
      </c>
      <c r="F39" s="292"/>
    </row>
    <row r="40" spans="1:6" ht="36" x14ac:dyDescent="0.2">
      <c r="A40" s="363">
        <f t="shared" si="2"/>
        <v>34</v>
      </c>
      <c r="B40" s="363">
        <f t="shared" si="3"/>
        <v>376</v>
      </c>
      <c r="C40" s="447">
        <v>17</v>
      </c>
      <c r="D40" s="448" t="s">
        <v>12</v>
      </c>
      <c r="E40" s="499" t="s">
        <v>9066</v>
      </c>
      <c r="F40" s="292"/>
    </row>
    <row r="41" spans="1:6" ht="36" x14ac:dyDescent="0.2">
      <c r="A41" s="363">
        <f t="shared" si="2"/>
        <v>35</v>
      </c>
      <c r="B41" s="363">
        <f t="shared" si="3"/>
        <v>393</v>
      </c>
      <c r="C41" s="447">
        <v>17</v>
      </c>
      <c r="D41" s="448" t="s">
        <v>12</v>
      </c>
      <c r="E41" s="499" t="s">
        <v>9067</v>
      </c>
      <c r="F41" s="292"/>
    </row>
    <row r="42" spans="1:6" ht="36" x14ac:dyDescent="0.2">
      <c r="A42" s="363">
        <f t="shared" si="2"/>
        <v>36</v>
      </c>
      <c r="B42" s="363">
        <f t="shared" si="3"/>
        <v>410</v>
      </c>
      <c r="C42" s="447">
        <v>17</v>
      </c>
      <c r="D42" s="448" t="s">
        <v>12</v>
      </c>
      <c r="E42" s="499" t="s">
        <v>9068</v>
      </c>
      <c r="F42" s="292"/>
    </row>
    <row r="43" spans="1:6" ht="36" x14ac:dyDescent="0.2">
      <c r="A43" s="363">
        <f t="shared" si="2"/>
        <v>37</v>
      </c>
      <c r="B43" s="363">
        <f t="shared" si="3"/>
        <v>427</v>
      </c>
      <c r="C43" s="447">
        <v>17</v>
      </c>
      <c r="D43" s="448" t="s">
        <v>12</v>
      </c>
      <c r="E43" s="499" t="s">
        <v>9069</v>
      </c>
      <c r="F43" s="292"/>
    </row>
    <row r="44" spans="1:6" ht="36" x14ac:dyDescent="0.2">
      <c r="A44" s="363">
        <f t="shared" si="2"/>
        <v>38</v>
      </c>
      <c r="B44" s="363">
        <f t="shared" si="3"/>
        <v>444</v>
      </c>
      <c r="C44" s="447">
        <v>17</v>
      </c>
      <c r="D44" s="448" t="s">
        <v>12</v>
      </c>
      <c r="E44" s="499" t="s">
        <v>9070</v>
      </c>
      <c r="F44" s="292"/>
    </row>
    <row r="45" spans="1:6" ht="36" x14ac:dyDescent="0.2">
      <c r="A45" s="363">
        <f t="shared" si="2"/>
        <v>39</v>
      </c>
      <c r="B45" s="363">
        <f t="shared" si="3"/>
        <v>461</v>
      </c>
      <c r="C45" s="447">
        <v>17</v>
      </c>
      <c r="D45" s="448" t="s">
        <v>12</v>
      </c>
      <c r="E45" s="499" t="s">
        <v>9071</v>
      </c>
      <c r="F45" s="292"/>
    </row>
    <row r="46" spans="1:6" ht="36" x14ac:dyDescent="0.2">
      <c r="A46" s="363">
        <f t="shared" si="2"/>
        <v>40</v>
      </c>
      <c r="B46" s="363">
        <f t="shared" si="3"/>
        <v>478</v>
      </c>
      <c r="C46" s="447">
        <v>17</v>
      </c>
      <c r="D46" s="448" t="s">
        <v>12</v>
      </c>
      <c r="E46" s="499" t="s">
        <v>9072</v>
      </c>
      <c r="F46" s="292"/>
    </row>
    <row r="47" spans="1:6" ht="36" x14ac:dyDescent="0.2">
      <c r="A47" s="363">
        <f t="shared" si="2"/>
        <v>41</v>
      </c>
      <c r="B47" s="363">
        <f t="shared" si="3"/>
        <v>495</v>
      </c>
      <c r="C47" s="447">
        <v>17</v>
      </c>
      <c r="D47" s="448" t="s">
        <v>12</v>
      </c>
      <c r="E47" s="499" t="s">
        <v>9073</v>
      </c>
      <c r="F47" s="292"/>
    </row>
    <row r="48" spans="1:6" ht="36" x14ac:dyDescent="0.2">
      <c r="A48" s="363">
        <f t="shared" si="2"/>
        <v>42</v>
      </c>
      <c r="B48" s="363">
        <f t="shared" si="3"/>
        <v>512</v>
      </c>
      <c r="C48" s="447">
        <v>17</v>
      </c>
      <c r="D48" s="448" t="s">
        <v>12</v>
      </c>
      <c r="E48" s="500" t="s">
        <v>11115</v>
      </c>
      <c r="F48" s="292"/>
    </row>
    <row r="49" spans="1:6" ht="36" x14ac:dyDescent="0.2">
      <c r="A49" s="363">
        <f t="shared" si="2"/>
        <v>43</v>
      </c>
      <c r="B49" s="363">
        <f t="shared" si="3"/>
        <v>529</v>
      </c>
      <c r="C49" s="447">
        <v>17</v>
      </c>
      <c r="D49" s="448" t="s">
        <v>12</v>
      </c>
      <c r="E49" s="500" t="s">
        <v>11116</v>
      </c>
      <c r="F49" s="292"/>
    </row>
    <row r="50" spans="1:6" ht="36" x14ac:dyDescent="0.2">
      <c r="A50" s="363">
        <f t="shared" si="2"/>
        <v>44</v>
      </c>
      <c r="B50" s="363">
        <f t="shared" si="3"/>
        <v>546</v>
      </c>
      <c r="C50" s="447">
        <v>17</v>
      </c>
      <c r="D50" s="448" t="s">
        <v>12</v>
      </c>
      <c r="E50" s="500" t="s">
        <v>11117</v>
      </c>
      <c r="F50" s="292"/>
    </row>
    <row r="51" spans="1:6" ht="36" x14ac:dyDescent="0.2">
      <c r="A51" s="363">
        <f t="shared" si="2"/>
        <v>45</v>
      </c>
      <c r="B51" s="363">
        <f t="shared" si="3"/>
        <v>563</v>
      </c>
      <c r="C51" s="430">
        <v>17</v>
      </c>
      <c r="D51" s="444" t="s">
        <v>12</v>
      </c>
      <c r="E51" s="522" t="s">
        <v>13701</v>
      </c>
      <c r="F51" s="462"/>
    </row>
    <row r="52" spans="1:6" ht="36" x14ac:dyDescent="0.2">
      <c r="A52" s="363">
        <f t="shared" si="2"/>
        <v>46</v>
      </c>
      <c r="B52" s="363">
        <f t="shared" si="3"/>
        <v>580</v>
      </c>
      <c r="C52" s="430">
        <v>17</v>
      </c>
      <c r="D52" s="444" t="s">
        <v>12</v>
      </c>
      <c r="E52" s="522" t="s">
        <v>13702</v>
      </c>
      <c r="F52" s="462"/>
    </row>
    <row r="53" spans="1:6" ht="36" x14ac:dyDescent="0.2">
      <c r="A53" s="363">
        <f t="shared" si="2"/>
        <v>47</v>
      </c>
      <c r="B53" s="363">
        <f t="shared" si="3"/>
        <v>597</v>
      </c>
      <c r="C53" s="430">
        <v>17</v>
      </c>
      <c r="D53" s="444" t="s">
        <v>12</v>
      </c>
      <c r="E53" s="522" t="s">
        <v>13703</v>
      </c>
      <c r="F53" s="462"/>
    </row>
    <row r="54" spans="1:6" ht="36" x14ac:dyDescent="0.2">
      <c r="A54" s="363">
        <f t="shared" si="2"/>
        <v>48</v>
      </c>
      <c r="B54" s="363">
        <f t="shared" si="3"/>
        <v>614</v>
      </c>
      <c r="C54" s="363">
        <v>17</v>
      </c>
      <c r="D54" s="360" t="s">
        <v>12</v>
      </c>
      <c r="E54" s="410" t="s">
        <v>15324</v>
      </c>
      <c r="F54" s="400"/>
    </row>
    <row r="55" spans="1:6" ht="36" x14ac:dyDescent="0.2">
      <c r="A55" s="363">
        <f t="shared" si="2"/>
        <v>49</v>
      </c>
      <c r="B55" s="363">
        <f t="shared" si="3"/>
        <v>631</v>
      </c>
      <c r="C55" s="363">
        <v>17</v>
      </c>
      <c r="D55" s="360" t="s">
        <v>12</v>
      </c>
      <c r="E55" s="410" t="s">
        <v>15325</v>
      </c>
      <c r="F55" s="400"/>
    </row>
    <row r="56" spans="1:6" ht="36" x14ac:dyDescent="0.2">
      <c r="A56" s="363">
        <f t="shared" si="2"/>
        <v>50</v>
      </c>
      <c r="B56" s="363">
        <f t="shared" si="3"/>
        <v>648</v>
      </c>
      <c r="C56" s="363">
        <v>17</v>
      </c>
      <c r="D56" s="360" t="s">
        <v>12</v>
      </c>
      <c r="E56" s="410" t="s">
        <v>15326</v>
      </c>
      <c r="F56" s="400"/>
    </row>
    <row r="57" spans="1:6" ht="36" x14ac:dyDescent="0.2">
      <c r="A57" s="363">
        <f t="shared" si="2"/>
        <v>51</v>
      </c>
      <c r="B57" s="363">
        <f t="shared" si="3"/>
        <v>665</v>
      </c>
      <c r="C57" s="447">
        <v>17</v>
      </c>
      <c r="D57" s="448" t="s">
        <v>12</v>
      </c>
      <c r="E57" s="499" t="s">
        <v>9074</v>
      </c>
      <c r="F57" s="292"/>
    </row>
    <row r="58" spans="1:6" ht="36" x14ac:dyDescent="0.2">
      <c r="A58" s="363">
        <f t="shared" si="2"/>
        <v>52</v>
      </c>
      <c r="B58" s="363">
        <f t="shared" si="3"/>
        <v>682</v>
      </c>
      <c r="C58" s="447">
        <v>17</v>
      </c>
      <c r="D58" s="448" t="s">
        <v>12</v>
      </c>
      <c r="E58" s="499" t="s">
        <v>9075</v>
      </c>
      <c r="F58" s="292"/>
    </row>
    <row r="59" spans="1:6" ht="36" x14ac:dyDescent="0.2">
      <c r="A59" s="363">
        <f t="shared" si="2"/>
        <v>53</v>
      </c>
      <c r="B59" s="363">
        <f t="shared" si="3"/>
        <v>699</v>
      </c>
      <c r="C59" s="447">
        <v>17</v>
      </c>
      <c r="D59" s="448" t="s">
        <v>12</v>
      </c>
      <c r="E59" s="499" t="s">
        <v>9076</v>
      </c>
      <c r="F59" s="292"/>
    </row>
    <row r="60" spans="1:6" ht="24" x14ac:dyDescent="0.2">
      <c r="A60" s="363">
        <f t="shared" si="2"/>
        <v>54</v>
      </c>
      <c r="B60" s="363">
        <f t="shared" si="3"/>
        <v>716</v>
      </c>
      <c r="C60" s="447">
        <v>17</v>
      </c>
      <c r="D60" s="448" t="s">
        <v>12</v>
      </c>
      <c r="E60" s="499" t="s">
        <v>9077</v>
      </c>
      <c r="F60" s="292"/>
    </row>
    <row r="61" spans="1:6" ht="24" x14ac:dyDescent="0.2">
      <c r="A61" s="363">
        <f t="shared" si="2"/>
        <v>55</v>
      </c>
      <c r="B61" s="363">
        <f t="shared" si="3"/>
        <v>733</v>
      </c>
      <c r="C61" s="447">
        <v>17</v>
      </c>
      <c r="D61" s="448" t="s">
        <v>12</v>
      </c>
      <c r="E61" s="499" t="s">
        <v>9078</v>
      </c>
      <c r="F61" s="292"/>
    </row>
    <row r="62" spans="1:6" ht="36" x14ac:dyDescent="0.2">
      <c r="A62" s="363">
        <f t="shared" si="2"/>
        <v>56</v>
      </c>
      <c r="B62" s="363">
        <f t="shared" si="3"/>
        <v>750</v>
      </c>
      <c r="C62" s="447">
        <v>17</v>
      </c>
      <c r="D62" s="448" t="s">
        <v>12</v>
      </c>
      <c r="E62" s="499" t="s">
        <v>9079</v>
      </c>
      <c r="F62" s="292"/>
    </row>
    <row r="63" spans="1:6" ht="36" x14ac:dyDescent="0.2">
      <c r="A63" s="363">
        <f t="shared" si="2"/>
        <v>57</v>
      </c>
      <c r="B63" s="363">
        <f t="shared" si="3"/>
        <v>767</v>
      </c>
      <c r="C63" s="447">
        <v>17</v>
      </c>
      <c r="D63" s="448" t="s">
        <v>12</v>
      </c>
      <c r="E63" s="499" t="s">
        <v>9080</v>
      </c>
      <c r="F63" s="292"/>
    </row>
    <row r="64" spans="1:6" ht="24" x14ac:dyDescent="0.2">
      <c r="A64" s="363">
        <f t="shared" si="2"/>
        <v>58</v>
      </c>
      <c r="B64" s="363">
        <f t="shared" si="3"/>
        <v>784</v>
      </c>
      <c r="C64" s="447">
        <v>17</v>
      </c>
      <c r="D64" s="448" t="s">
        <v>12</v>
      </c>
      <c r="E64" s="499" t="s">
        <v>9081</v>
      </c>
      <c r="F64" s="292"/>
    </row>
    <row r="65" spans="1:6" ht="24" x14ac:dyDescent="0.2">
      <c r="A65" s="363">
        <f t="shared" si="2"/>
        <v>59</v>
      </c>
      <c r="B65" s="363">
        <f t="shared" si="3"/>
        <v>801</v>
      </c>
      <c r="C65" s="447">
        <v>17</v>
      </c>
      <c r="D65" s="448" t="s">
        <v>12</v>
      </c>
      <c r="E65" s="499" t="s">
        <v>9082</v>
      </c>
      <c r="F65" s="292"/>
    </row>
    <row r="66" spans="1:6" ht="36" x14ac:dyDescent="0.2">
      <c r="A66" s="363">
        <f t="shared" si="2"/>
        <v>60</v>
      </c>
      <c r="B66" s="363">
        <f t="shared" si="3"/>
        <v>818</v>
      </c>
      <c r="C66" s="447">
        <v>17</v>
      </c>
      <c r="D66" s="448" t="s">
        <v>12</v>
      </c>
      <c r="E66" s="499" t="s">
        <v>9083</v>
      </c>
      <c r="F66" s="292"/>
    </row>
    <row r="67" spans="1:6" ht="36" x14ac:dyDescent="0.2">
      <c r="A67" s="363">
        <f t="shared" si="2"/>
        <v>61</v>
      </c>
      <c r="B67" s="363">
        <f t="shared" si="3"/>
        <v>835</v>
      </c>
      <c r="C67" s="447">
        <v>17</v>
      </c>
      <c r="D67" s="448" t="s">
        <v>12</v>
      </c>
      <c r="E67" s="499" t="s">
        <v>9084</v>
      </c>
      <c r="F67" s="292"/>
    </row>
    <row r="68" spans="1:6" ht="24" x14ac:dyDescent="0.2">
      <c r="A68" s="363">
        <f t="shared" si="2"/>
        <v>62</v>
      </c>
      <c r="B68" s="363">
        <f t="shared" si="3"/>
        <v>852</v>
      </c>
      <c r="C68" s="447">
        <v>17</v>
      </c>
      <c r="D68" s="448" t="s">
        <v>12</v>
      </c>
      <c r="E68" s="499" t="s">
        <v>9085</v>
      </c>
      <c r="F68" s="292"/>
    </row>
    <row r="69" spans="1:6" ht="24" x14ac:dyDescent="0.2">
      <c r="A69" s="363">
        <f t="shared" si="2"/>
        <v>63</v>
      </c>
      <c r="B69" s="363">
        <f t="shared" si="3"/>
        <v>869</v>
      </c>
      <c r="C69" s="447">
        <v>17</v>
      </c>
      <c r="D69" s="448" t="s">
        <v>12</v>
      </c>
      <c r="E69" s="499" t="s">
        <v>9086</v>
      </c>
      <c r="F69" s="292"/>
    </row>
    <row r="70" spans="1:6" ht="36" x14ac:dyDescent="0.2">
      <c r="A70" s="363">
        <f t="shared" si="2"/>
        <v>64</v>
      </c>
      <c r="B70" s="363">
        <f t="shared" si="3"/>
        <v>886</v>
      </c>
      <c r="C70" s="447">
        <v>17</v>
      </c>
      <c r="D70" s="448" t="s">
        <v>12</v>
      </c>
      <c r="E70" s="499" t="s">
        <v>9087</v>
      </c>
      <c r="F70" s="292"/>
    </row>
    <row r="71" spans="1:6" ht="36" x14ac:dyDescent="0.2">
      <c r="A71" s="363">
        <f t="shared" si="2"/>
        <v>65</v>
      </c>
      <c r="B71" s="363">
        <f t="shared" si="3"/>
        <v>903</v>
      </c>
      <c r="C71" s="447">
        <v>17</v>
      </c>
      <c r="D71" s="448" t="s">
        <v>12</v>
      </c>
      <c r="E71" s="499" t="s">
        <v>9088</v>
      </c>
      <c r="F71" s="292"/>
    </row>
    <row r="72" spans="1:6" ht="24" x14ac:dyDescent="0.2">
      <c r="A72" s="363">
        <f t="shared" si="2"/>
        <v>66</v>
      </c>
      <c r="B72" s="363">
        <f t="shared" si="3"/>
        <v>920</v>
      </c>
      <c r="C72" s="447">
        <v>17</v>
      </c>
      <c r="D72" s="448" t="s">
        <v>12</v>
      </c>
      <c r="E72" s="499" t="s">
        <v>9089</v>
      </c>
      <c r="F72" s="292"/>
    </row>
    <row r="73" spans="1:6" ht="24" x14ac:dyDescent="0.2">
      <c r="A73" s="363">
        <f t="shared" si="2"/>
        <v>67</v>
      </c>
      <c r="B73" s="363">
        <f t="shared" si="3"/>
        <v>937</v>
      </c>
      <c r="C73" s="447">
        <v>17</v>
      </c>
      <c r="D73" s="448" t="s">
        <v>12</v>
      </c>
      <c r="E73" s="499" t="s">
        <v>9090</v>
      </c>
      <c r="F73" s="292"/>
    </row>
    <row r="74" spans="1:6" ht="36" x14ac:dyDescent="0.2">
      <c r="A74" s="363">
        <f t="shared" si="2"/>
        <v>68</v>
      </c>
      <c r="B74" s="363">
        <f t="shared" si="3"/>
        <v>954</v>
      </c>
      <c r="C74" s="447">
        <v>17</v>
      </c>
      <c r="D74" s="448" t="s">
        <v>12</v>
      </c>
      <c r="E74" s="499" t="s">
        <v>9091</v>
      </c>
      <c r="F74" s="292"/>
    </row>
    <row r="75" spans="1:6" ht="36" x14ac:dyDescent="0.2">
      <c r="A75" s="363">
        <f t="shared" si="2"/>
        <v>69</v>
      </c>
      <c r="B75" s="363">
        <f t="shared" si="3"/>
        <v>971</v>
      </c>
      <c r="C75" s="447">
        <v>17</v>
      </c>
      <c r="D75" s="448" t="s">
        <v>12</v>
      </c>
      <c r="E75" s="499" t="s">
        <v>9092</v>
      </c>
      <c r="F75" s="292"/>
    </row>
    <row r="76" spans="1:6" ht="24" x14ac:dyDescent="0.2">
      <c r="A76" s="363">
        <f t="shared" si="2"/>
        <v>70</v>
      </c>
      <c r="B76" s="363">
        <f t="shared" si="3"/>
        <v>988</v>
      </c>
      <c r="C76" s="447">
        <v>17</v>
      </c>
      <c r="D76" s="448" t="s">
        <v>12</v>
      </c>
      <c r="E76" s="499" t="s">
        <v>9093</v>
      </c>
      <c r="F76" s="292"/>
    </row>
    <row r="77" spans="1:6" ht="24" x14ac:dyDescent="0.2">
      <c r="A77" s="363">
        <f t="shared" si="2"/>
        <v>71</v>
      </c>
      <c r="B77" s="363">
        <f t="shared" si="3"/>
        <v>1005</v>
      </c>
      <c r="C77" s="447">
        <v>17</v>
      </c>
      <c r="D77" s="448" t="s">
        <v>12</v>
      </c>
      <c r="E77" s="499" t="s">
        <v>9094</v>
      </c>
      <c r="F77" s="292"/>
    </row>
    <row r="78" spans="1:6" ht="36" x14ac:dyDescent="0.2">
      <c r="A78" s="363">
        <f t="shared" si="2"/>
        <v>72</v>
      </c>
      <c r="B78" s="363">
        <f t="shared" si="3"/>
        <v>1022</v>
      </c>
      <c r="C78" s="447">
        <v>17</v>
      </c>
      <c r="D78" s="448" t="s">
        <v>12</v>
      </c>
      <c r="E78" s="499" t="s">
        <v>9095</v>
      </c>
      <c r="F78" s="292"/>
    </row>
    <row r="79" spans="1:6" ht="36" x14ac:dyDescent="0.2">
      <c r="A79" s="363">
        <f t="shared" si="2"/>
        <v>73</v>
      </c>
      <c r="B79" s="363">
        <f t="shared" si="3"/>
        <v>1039</v>
      </c>
      <c r="C79" s="447">
        <v>17</v>
      </c>
      <c r="D79" s="448" t="s">
        <v>12</v>
      </c>
      <c r="E79" s="499" t="s">
        <v>9096</v>
      </c>
      <c r="F79" s="292"/>
    </row>
    <row r="80" spans="1:6" ht="24" x14ac:dyDescent="0.2">
      <c r="A80" s="363">
        <f t="shared" si="2"/>
        <v>74</v>
      </c>
      <c r="B80" s="363">
        <f t="shared" si="3"/>
        <v>1056</v>
      </c>
      <c r="C80" s="447">
        <v>17</v>
      </c>
      <c r="D80" s="448" t="s">
        <v>12</v>
      </c>
      <c r="E80" s="499" t="s">
        <v>9097</v>
      </c>
      <c r="F80" s="292"/>
    </row>
    <row r="81" spans="1:6" ht="24" x14ac:dyDescent="0.2">
      <c r="A81" s="363">
        <f t="shared" si="2"/>
        <v>75</v>
      </c>
      <c r="B81" s="363">
        <f t="shared" si="3"/>
        <v>1073</v>
      </c>
      <c r="C81" s="447">
        <v>17</v>
      </c>
      <c r="D81" s="448" t="s">
        <v>12</v>
      </c>
      <c r="E81" s="499" t="s">
        <v>9098</v>
      </c>
      <c r="F81" s="292"/>
    </row>
    <row r="82" spans="1:6" ht="36" x14ac:dyDescent="0.2">
      <c r="A82" s="363">
        <f t="shared" ref="A82:A109" si="4">+A81+1</f>
        <v>76</v>
      </c>
      <c r="B82" s="363">
        <f t="shared" ref="B82:B109" si="5">C81+B81</f>
        <v>1090</v>
      </c>
      <c r="C82" s="447">
        <v>17</v>
      </c>
      <c r="D82" s="448" t="s">
        <v>12</v>
      </c>
      <c r="E82" s="499" t="s">
        <v>9099</v>
      </c>
      <c r="F82" s="292"/>
    </row>
    <row r="83" spans="1:6" ht="36" x14ac:dyDescent="0.2">
      <c r="A83" s="363">
        <f t="shared" si="4"/>
        <v>77</v>
      </c>
      <c r="B83" s="363">
        <f t="shared" si="5"/>
        <v>1107</v>
      </c>
      <c r="C83" s="447">
        <v>17</v>
      </c>
      <c r="D83" s="448" t="s">
        <v>12</v>
      </c>
      <c r="E83" s="499" t="s">
        <v>9100</v>
      </c>
      <c r="F83" s="292"/>
    </row>
    <row r="84" spans="1:6" ht="24" x14ac:dyDescent="0.2">
      <c r="A84" s="363">
        <f t="shared" si="4"/>
        <v>78</v>
      </c>
      <c r="B84" s="363">
        <f t="shared" si="5"/>
        <v>1124</v>
      </c>
      <c r="C84" s="447">
        <v>17</v>
      </c>
      <c r="D84" s="448" t="s">
        <v>12</v>
      </c>
      <c r="E84" s="499" t="s">
        <v>9101</v>
      </c>
      <c r="F84" s="292"/>
    </row>
    <row r="85" spans="1:6" ht="24" x14ac:dyDescent="0.2">
      <c r="A85" s="363">
        <f t="shared" si="4"/>
        <v>79</v>
      </c>
      <c r="B85" s="363">
        <f t="shared" si="5"/>
        <v>1141</v>
      </c>
      <c r="C85" s="447">
        <v>17</v>
      </c>
      <c r="D85" s="448" t="s">
        <v>12</v>
      </c>
      <c r="E85" s="499" t="s">
        <v>9102</v>
      </c>
      <c r="F85" s="292"/>
    </row>
    <row r="86" spans="1:6" ht="36" x14ac:dyDescent="0.2">
      <c r="A86" s="363">
        <f t="shared" si="4"/>
        <v>80</v>
      </c>
      <c r="B86" s="363">
        <f t="shared" si="5"/>
        <v>1158</v>
      </c>
      <c r="C86" s="447">
        <v>17</v>
      </c>
      <c r="D86" s="448" t="s">
        <v>12</v>
      </c>
      <c r="E86" s="499" t="s">
        <v>9103</v>
      </c>
      <c r="F86" s="292"/>
    </row>
    <row r="87" spans="1:6" ht="36" x14ac:dyDescent="0.2">
      <c r="A87" s="363">
        <f t="shared" si="4"/>
        <v>81</v>
      </c>
      <c r="B87" s="363">
        <f t="shared" si="5"/>
        <v>1175</v>
      </c>
      <c r="C87" s="447">
        <v>17</v>
      </c>
      <c r="D87" s="448" t="s">
        <v>12</v>
      </c>
      <c r="E87" s="499" t="s">
        <v>9104</v>
      </c>
      <c r="F87" s="292"/>
    </row>
    <row r="88" spans="1:6" ht="24" x14ac:dyDescent="0.2">
      <c r="A88" s="363">
        <f t="shared" si="4"/>
        <v>82</v>
      </c>
      <c r="B88" s="363">
        <f t="shared" si="5"/>
        <v>1192</v>
      </c>
      <c r="C88" s="447">
        <v>17</v>
      </c>
      <c r="D88" s="448" t="s">
        <v>12</v>
      </c>
      <c r="E88" s="499" t="s">
        <v>9105</v>
      </c>
      <c r="F88" s="292"/>
    </row>
    <row r="89" spans="1:6" ht="24" x14ac:dyDescent="0.2">
      <c r="A89" s="363">
        <f t="shared" si="4"/>
        <v>83</v>
      </c>
      <c r="B89" s="363">
        <f t="shared" si="5"/>
        <v>1209</v>
      </c>
      <c r="C89" s="447">
        <v>17</v>
      </c>
      <c r="D89" s="448" t="s">
        <v>12</v>
      </c>
      <c r="E89" s="499" t="s">
        <v>9106</v>
      </c>
      <c r="F89" s="292"/>
    </row>
    <row r="90" spans="1:6" ht="36" x14ac:dyDescent="0.2">
      <c r="A90" s="363">
        <f t="shared" si="4"/>
        <v>84</v>
      </c>
      <c r="B90" s="363">
        <f t="shared" si="5"/>
        <v>1226</v>
      </c>
      <c r="C90" s="447">
        <v>17</v>
      </c>
      <c r="D90" s="448" t="s">
        <v>12</v>
      </c>
      <c r="E90" s="499" t="s">
        <v>9107</v>
      </c>
      <c r="F90" s="292"/>
    </row>
    <row r="91" spans="1:6" ht="36" x14ac:dyDescent="0.2">
      <c r="A91" s="363">
        <f t="shared" si="4"/>
        <v>85</v>
      </c>
      <c r="B91" s="363">
        <f t="shared" si="5"/>
        <v>1243</v>
      </c>
      <c r="C91" s="447">
        <v>17</v>
      </c>
      <c r="D91" s="448" t="s">
        <v>12</v>
      </c>
      <c r="E91" s="499" t="s">
        <v>9108</v>
      </c>
      <c r="F91" s="292"/>
    </row>
    <row r="92" spans="1:6" ht="24" x14ac:dyDescent="0.2">
      <c r="A92" s="363">
        <f t="shared" si="4"/>
        <v>86</v>
      </c>
      <c r="B92" s="363">
        <f t="shared" si="5"/>
        <v>1260</v>
      </c>
      <c r="C92" s="447">
        <v>17</v>
      </c>
      <c r="D92" s="448" t="s">
        <v>12</v>
      </c>
      <c r="E92" s="499" t="s">
        <v>11118</v>
      </c>
      <c r="F92" s="292"/>
    </row>
    <row r="93" spans="1:6" ht="24" x14ac:dyDescent="0.2">
      <c r="A93" s="363">
        <f t="shared" si="4"/>
        <v>87</v>
      </c>
      <c r="B93" s="363">
        <f t="shared" si="5"/>
        <v>1277</v>
      </c>
      <c r="C93" s="447">
        <v>17</v>
      </c>
      <c r="D93" s="448" t="s">
        <v>12</v>
      </c>
      <c r="E93" s="499" t="s">
        <v>11119</v>
      </c>
      <c r="F93" s="292"/>
    </row>
    <row r="94" spans="1:6" ht="36" x14ac:dyDescent="0.2">
      <c r="A94" s="363">
        <f t="shared" si="4"/>
        <v>88</v>
      </c>
      <c r="B94" s="363">
        <f t="shared" si="5"/>
        <v>1294</v>
      </c>
      <c r="C94" s="447">
        <v>17</v>
      </c>
      <c r="D94" s="448" t="s">
        <v>12</v>
      </c>
      <c r="E94" s="499" t="s">
        <v>11120</v>
      </c>
      <c r="F94" s="292"/>
    </row>
    <row r="95" spans="1:6" ht="36" x14ac:dyDescent="0.2">
      <c r="A95" s="363">
        <f t="shared" si="4"/>
        <v>89</v>
      </c>
      <c r="B95" s="363">
        <f t="shared" si="5"/>
        <v>1311</v>
      </c>
      <c r="C95" s="447">
        <v>17</v>
      </c>
      <c r="D95" s="448" t="s">
        <v>12</v>
      </c>
      <c r="E95" s="499" t="s">
        <v>11121</v>
      </c>
      <c r="F95" s="292"/>
    </row>
    <row r="96" spans="1:6" ht="24" x14ac:dyDescent="0.2">
      <c r="A96" s="363">
        <f t="shared" si="4"/>
        <v>90</v>
      </c>
      <c r="B96" s="363">
        <f t="shared" si="5"/>
        <v>1328</v>
      </c>
      <c r="C96" s="578">
        <v>17</v>
      </c>
      <c r="D96" s="579" t="s">
        <v>12</v>
      </c>
      <c r="E96" s="522" t="s">
        <v>13704</v>
      </c>
      <c r="F96" s="462"/>
    </row>
    <row r="97" spans="1:6" ht="24" x14ac:dyDescent="0.2">
      <c r="A97" s="363">
        <f t="shared" si="4"/>
        <v>91</v>
      </c>
      <c r="B97" s="363">
        <f t="shared" si="5"/>
        <v>1345</v>
      </c>
      <c r="C97" s="578">
        <v>17</v>
      </c>
      <c r="D97" s="579" t="s">
        <v>12</v>
      </c>
      <c r="E97" s="522" t="s">
        <v>13705</v>
      </c>
      <c r="F97" s="462"/>
    </row>
    <row r="98" spans="1:6" ht="36" x14ac:dyDescent="0.2">
      <c r="A98" s="363">
        <f t="shared" si="4"/>
        <v>92</v>
      </c>
      <c r="B98" s="363">
        <f t="shared" si="5"/>
        <v>1362</v>
      </c>
      <c r="C98" s="578">
        <v>17</v>
      </c>
      <c r="D98" s="579" t="s">
        <v>12</v>
      </c>
      <c r="E98" s="522" t="s">
        <v>13706</v>
      </c>
      <c r="F98" s="462"/>
    </row>
    <row r="99" spans="1:6" ht="36" x14ac:dyDescent="0.2">
      <c r="A99" s="363">
        <f t="shared" si="4"/>
        <v>93</v>
      </c>
      <c r="B99" s="363">
        <f t="shared" si="5"/>
        <v>1379</v>
      </c>
      <c r="C99" s="578">
        <v>17</v>
      </c>
      <c r="D99" s="579" t="s">
        <v>12</v>
      </c>
      <c r="E99" s="522" t="s">
        <v>13707</v>
      </c>
      <c r="F99" s="462"/>
    </row>
    <row r="100" spans="1:6" ht="36" x14ac:dyDescent="0.2">
      <c r="A100" s="363">
        <f t="shared" si="4"/>
        <v>94</v>
      </c>
      <c r="B100" s="363">
        <f t="shared" si="5"/>
        <v>1396</v>
      </c>
      <c r="C100" s="363">
        <v>17</v>
      </c>
      <c r="D100" s="360" t="s">
        <v>12</v>
      </c>
      <c r="E100" s="410" t="s">
        <v>15327</v>
      </c>
      <c r="F100" s="400"/>
    </row>
    <row r="101" spans="1:6" ht="24" x14ac:dyDescent="0.2">
      <c r="A101" s="363">
        <f t="shared" si="4"/>
        <v>95</v>
      </c>
      <c r="B101" s="363">
        <f t="shared" si="5"/>
        <v>1413</v>
      </c>
      <c r="C101" s="363">
        <v>17</v>
      </c>
      <c r="D101" s="360" t="s">
        <v>12</v>
      </c>
      <c r="E101" s="410" t="s">
        <v>15328</v>
      </c>
      <c r="F101" s="400"/>
    </row>
    <row r="102" spans="1:6" ht="36" x14ac:dyDescent="0.2">
      <c r="A102" s="363">
        <f t="shared" si="4"/>
        <v>96</v>
      </c>
      <c r="B102" s="363">
        <f t="shared" si="5"/>
        <v>1430</v>
      </c>
      <c r="C102" s="363">
        <v>17</v>
      </c>
      <c r="D102" s="360" t="s">
        <v>12</v>
      </c>
      <c r="E102" s="410" t="s">
        <v>15329</v>
      </c>
      <c r="F102" s="400"/>
    </row>
    <row r="103" spans="1:6" ht="36" x14ac:dyDescent="0.2">
      <c r="A103" s="363">
        <f t="shared" si="4"/>
        <v>97</v>
      </c>
      <c r="B103" s="363">
        <f t="shared" si="5"/>
        <v>1447</v>
      </c>
      <c r="C103" s="363">
        <v>17</v>
      </c>
      <c r="D103" s="360" t="s">
        <v>12</v>
      </c>
      <c r="E103" s="410" t="s">
        <v>15330</v>
      </c>
      <c r="F103" s="400"/>
    </row>
    <row r="104" spans="1:6" ht="24" x14ac:dyDescent="0.2">
      <c r="A104" s="363">
        <f t="shared" si="4"/>
        <v>98</v>
      </c>
      <c r="B104" s="363">
        <f t="shared" si="5"/>
        <v>1464</v>
      </c>
      <c r="C104" s="447">
        <v>17</v>
      </c>
      <c r="D104" s="448" t="s">
        <v>12</v>
      </c>
      <c r="E104" s="499" t="s">
        <v>9109</v>
      </c>
      <c r="F104" s="9"/>
    </row>
    <row r="105" spans="1:6" ht="24" x14ac:dyDescent="0.2">
      <c r="A105" s="363">
        <f t="shared" si="4"/>
        <v>99</v>
      </c>
      <c r="B105" s="363">
        <f t="shared" si="5"/>
        <v>1481</v>
      </c>
      <c r="C105" s="447">
        <v>17</v>
      </c>
      <c r="D105" s="448" t="s">
        <v>12</v>
      </c>
      <c r="E105" s="499" t="s">
        <v>9110</v>
      </c>
      <c r="F105" s="9"/>
    </row>
    <row r="106" spans="1:6" ht="36" x14ac:dyDescent="0.2">
      <c r="A106" s="363">
        <f t="shared" si="4"/>
        <v>100</v>
      </c>
      <c r="B106" s="363">
        <f t="shared" si="5"/>
        <v>1498</v>
      </c>
      <c r="C106" s="447">
        <v>17</v>
      </c>
      <c r="D106" s="448" t="s">
        <v>12</v>
      </c>
      <c r="E106" s="499" t="s">
        <v>9111</v>
      </c>
      <c r="F106" s="9"/>
    </row>
    <row r="107" spans="1:6" ht="36" x14ac:dyDescent="0.2">
      <c r="A107" s="363">
        <f t="shared" si="4"/>
        <v>101</v>
      </c>
      <c r="B107" s="363">
        <f t="shared" si="5"/>
        <v>1515</v>
      </c>
      <c r="C107" s="447">
        <v>17</v>
      </c>
      <c r="D107" s="448" t="s">
        <v>12</v>
      </c>
      <c r="E107" s="499" t="s">
        <v>9112</v>
      </c>
      <c r="F107" s="9"/>
    </row>
    <row r="108" spans="1:6" x14ac:dyDescent="0.2">
      <c r="A108" s="363">
        <f t="shared" si="4"/>
        <v>102</v>
      </c>
      <c r="B108" s="363">
        <f t="shared" si="5"/>
        <v>1532</v>
      </c>
      <c r="C108" s="439">
        <v>150</v>
      </c>
      <c r="D108" s="524" t="s">
        <v>9</v>
      </c>
      <c r="E108" s="24" t="s">
        <v>50</v>
      </c>
      <c r="F108" s="292" t="s">
        <v>25</v>
      </c>
    </row>
    <row r="109" spans="1:6" ht="12.75" thickBot="1" x14ac:dyDescent="0.25">
      <c r="A109" s="363">
        <f t="shared" si="4"/>
        <v>103</v>
      </c>
      <c r="B109" s="363">
        <f t="shared" si="5"/>
        <v>1682</v>
      </c>
      <c r="C109" s="655">
        <v>12</v>
      </c>
      <c r="D109" s="656" t="s">
        <v>9</v>
      </c>
      <c r="E109" s="657" t="s">
        <v>323</v>
      </c>
      <c r="F109" s="658" t="s">
        <v>9113</v>
      </c>
    </row>
    <row r="110" spans="1:6" x14ac:dyDescent="0.2">
      <c r="A110" t="s">
        <v>54</v>
      </c>
      <c r="C110" s="370">
        <f>B109+C109-1</f>
        <v>1693</v>
      </c>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804" t="s">
        <v>15167</v>
      </c>
      <c r="B114" s="804"/>
      <c r="C114" s="804"/>
      <c r="D114" s="805"/>
      <c r="E114" s="64"/>
      <c r="F114" s="64"/>
    </row>
    <row r="115" spans="1:6" x14ac:dyDescent="0.2">
      <c r="A115" s="804" t="s">
        <v>15309</v>
      </c>
      <c r="B115" s="805"/>
      <c r="C115" s="805"/>
      <c r="D115" s="805"/>
      <c r="E115" s="805"/>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row>
    <row r="250" spans="1:6" x14ac:dyDescent="0.2">
      <c r="A250" s="64"/>
      <c r="B250" s="64"/>
      <c r="C250" s="64"/>
      <c r="D250" s="64"/>
      <c r="E250" s="64"/>
    </row>
    <row r="251" spans="1:6" x14ac:dyDescent="0.2">
      <c r="A251" s="64"/>
      <c r="B251" s="64"/>
      <c r="C251" s="64"/>
      <c r="D251" s="64"/>
      <c r="E251" s="64"/>
    </row>
    <row r="252" spans="1:6" x14ac:dyDescent="0.2">
      <c r="A252" s="64"/>
      <c r="B252" s="64"/>
      <c r="C252" s="64"/>
      <c r="D252" s="64"/>
      <c r="E252" s="64"/>
    </row>
  </sheetData>
  <mergeCells count="6">
    <mergeCell ref="A115:E115"/>
    <mergeCell ref="A3:B3"/>
    <mergeCell ref="C3:F3"/>
    <mergeCell ref="A4:B4"/>
    <mergeCell ref="C4:F5"/>
    <mergeCell ref="A114:D114"/>
  </mergeCells>
  <conditionalFormatting sqref="A3:F3">
    <cfRule type="containsText" dxfId="32"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145E324-A784-4275-A9B0-D2B515226746}">
            <xm:f>NOT(ISERROR(SEARCH($C$3,A3)))</xm:f>
            <xm:f>$C$3</xm:f>
            <x14:dxf>
              <font>
                <color rgb="FFFFFF00"/>
              </font>
            </x14:dxf>
          </x14:cfRule>
          <xm:sqref>A3:F3</xm:sqref>
        </x14:conditionalFormatting>
      </x14:conditionalFormatting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G103"/>
  <sheetViews>
    <sheetView topLeftCell="A74" zoomScaleNormal="100" workbookViewId="0">
      <selection activeCell="A102" sqref="A102:F102"/>
    </sheetView>
  </sheetViews>
  <sheetFormatPr baseColWidth="10" defaultRowHeight="12" x14ac:dyDescent="0.2"/>
  <cols>
    <col min="5" max="5" width="78.140625" customWidth="1"/>
    <col min="6" max="6" width="14.85546875" customWidth="1"/>
  </cols>
  <sheetData>
    <row r="1" spans="1:6" ht="21" x14ac:dyDescent="0.35">
      <c r="B1" s="1" t="s">
        <v>0</v>
      </c>
    </row>
    <row r="3" spans="1:6" ht="12.75" x14ac:dyDescent="0.2">
      <c r="A3" s="806" t="s">
        <v>1</v>
      </c>
      <c r="B3" s="806"/>
      <c r="C3" s="806" t="str">
        <f>+T22001000!C3</f>
        <v>Diseño de registro. 2025</v>
      </c>
      <c r="D3" s="806"/>
      <c r="E3" s="806"/>
      <c r="F3" s="805"/>
    </row>
    <row r="4" spans="1:6" ht="12.75" x14ac:dyDescent="0.2">
      <c r="A4" s="790" t="str">
        <f>+T22001000!A4</f>
        <v>Versión 0.2</v>
      </c>
      <c r="B4" s="790"/>
      <c r="C4" s="794" t="s">
        <v>9059</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s="183" customFormat="1" x14ac:dyDescent="0.2">
      <c r="A7" s="487">
        <v>1</v>
      </c>
      <c r="B7" s="487">
        <v>1</v>
      </c>
      <c r="C7" s="487">
        <v>2</v>
      </c>
      <c r="D7" s="488" t="s">
        <v>9</v>
      </c>
      <c r="E7" s="446" t="s">
        <v>10</v>
      </c>
      <c r="F7" s="489" t="s">
        <v>11</v>
      </c>
    </row>
    <row r="8" spans="1:6" s="183" customFormat="1" x14ac:dyDescent="0.2">
      <c r="A8" s="487">
        <f t="shared" ref="A8:A71" si="0">+A7+1</f>
        <v>2</v>
      </c>
      <c r="B8" s="487">
        <f>C7+B7</f>
        <v>3</v>
      </c>
      <c r="C8" s="487">
        <v>3</v>
      </c>
      <c r="D8" s="488" t="s">
        <v>12</v>
      </c>
      <c r="E8" s="446" t="s">
        <v>13</v>
      </c>
      <c r="F8" s="489">
        <v>220</v>
      </c>
    </row>
    <row r="9" spans="1:6" s="183" customFormat="1" x14ac:dyDescent="0.2">
      <c r="A9" s="487">
        <f t="shared" si="0"/>
        <v>3</v>
      </c>
      <c r="B9" s="487">
        <f>C8+B8</f>
        <v>6</v>
      </c>
      <c r="C9" s="487">
        <v>2</v>
      </c>
      <c r="D9" s="488" t="s">
        <v>9</v>
      </c>
      <c r="E9" s="446" t="s">
        <v>14</v>
      </c>
      <c r="F9" s="571" t="s">
        <v>8004</v>
      </c>
    </row>
    <row r="10" spans="1:6" s="183" customFormat="1" x14ac:dyDescent="0.2">
      <c r="A10" s="487">
        <f t="shared" si="0"/>
        <v>4</v>
      </c>
      <c r="B10" s="487">
        <f>B9+C9</f>
        <v>8</v>
      </c>
      <c r="C10" s="487">
        <v>1</v>
      </c>
      <c r="D10" s="488" t="s">
        <v>9</v>
      </c>
      <c r="E10" s="446" t="s">
        <v>16</v>
      </c>
      <c r="F10" s="571" t="s">
        <v>327</v>
      </c>
    </row>
    <row r="11" spans="1:6" s="183" customFormat="1" x14ac:dyDescent="0.2">
      <c r="A11" s="487">
        <f t="shared" si="0"/>
        <v>5</v>
      </c>
      <c r="B11" s="487">
        <v>9</v>
      </c>
      <c r="C11" s="487">
        <v>2</v>
      </c>
      <c r="D11" s="488" t="s">
        <v>12</v>
      </c>
      <c r="E11" s="446" t="s">
        <v>17</v>
      </c>
      <c r="F11" s="571" t="s">
        <v>6269</v>
      </c>
    </row>
    <row r="12" spans="1:6" s="183" customFormat="1" x14ac:dyDescent="0.2">
      <c r="A12" s="487">
        <f t="shared" si="0"/>
        <v>6</v>
      </c>
      <c r="B12" s="487">
        <f t="shared" ref="B12:B75" si="1">C11+B11</f>
        <v>11</v>
      </c>
      <c r="C12" s="487">
        <v>1</v>
      </c>
      <c r="D12" s="488" t="s">
        <v>9</v>
      </c>
      <c r="E12" s="446" t="s">
        <v>1810</v>
      </c>
      <c r="F12" s="489" t="s">
        <v>20</v>
      </c>
    </row>
    <row r="13" spans="1:6" s="183" customFormat="1" x14ac:dyDescent="0.2">
      <c r="A13" s="487">
        <f t="shared" si="0"/>
        <v>7</v>
      </c>
      <c r="B13" s="487">
        <f t="shared" si="1"/>
        <v>12</v>
      </c>
      <c r="C13" s="487">
        <v>1</v>
      </c>
      <c r="D13" s="488" t="s">
        <v>9</v>
      </c>
      <c r="E13" s="446" t="s">
        <v>284</v>
      </c>
      <c r="F13" s="489"/>
    </row>
    <row r="14" spans="1:6" s="183" customFormat="1" x14ac:dyDescent="0.2">
      <c r="A14" s="487">
        <f t="shared" si="0"/>
        <v>8</v>
      </c>
      <c r="B14" s="487">
        <f t="shared" si="1"/>
        <v>13</v>
      </c>
      <c r="C14" s="487">
        <v>3</v>
      </c>
      <c r="D14" s="488" t="s">
        <v>12</v>
      </c>
      <c r="E14" s="446" t="s">
        <v>23</v>
      </c>
      <c r="F14" s="489"/>
    </row>
    <row r="15" spans="1:6" s="183" customFormat="1" x14ac:dyDescent="0.2">
      <c r="A15" s="487">
        <f t="shared" si="0"/>
        <v>9</v>
      </c>
      <c r="B15" s="487">
        <f t="shared" si="1"/>
        <v>16</v>
      </c>
      <c r="C15" s="487">
        <v>9</v>
      </c>
      <c r="D15" s="488" t="s">
        <v>9</v>
      </c>
      <c r="E15" s="499" t="s">
        <v>9050</v>
      </c>
      <c r="F15" s="489"/>
    </row>
    <row r="16" spans="1:6" s="183" customFormat="1" x14ac:dyDescent="0.2">
      <c r="A16" s="487">
        <f t="shared" si="0"/>
        <v>10</v>
      </c>
      <c r="B16" s="487">
        <f t="shared" si="1"/>
        <v>25</v>
      </c>
      <c r="C16" s="487">
        <v>8</v>
      </c>
      <c r="D16" s="488" t="s">
        <v>12</v>
      </c>
      <c r="E16" s="499" t="s">
        <v>9060</v>
      </c>
      <c r="F16" s="489"/>
    </row>
    <row r="17" spans="1:6" s="183" customFormat="1" ht="24" x14ac:dyDescent="0.2">
      <c r="A17" s="487">
        <f t="shared" si="0"/>
        <v>11</v>
      </c>
      <c r="B17" s="487">
        <f t="shared" si="1"/>
        <v>33</v>
      </c>
      <c r="C17" s="447">
        <v>1</v>
      </c>
      <c r="D17" s="448" t="s">
        <v>12</v>
      </c>
      <c r="E17" s="522" t="s">
        <v>13708</v>
      </c>
      <c r="F17" s="530" t="s">
        <v>15306</v>
      </c>
    </row>
    <row r="18" spans="1:6" s="183" customFormat="1" ht="24" x14ac:dyDescent="0.2">
      <c r="A18" s="363">
        <f t="shared" si="0"/>
        <v>12</v>
      </c>
      <c r="B18" s="363">
        <f t="shared" si="1"/>
        <v>34</v>
      </c>
      <c r="C18" s="363">
        <v>1</v>
      </c>
      <c r="D18" s="360" t="s">
        <v>12</v>
      </c>
      <c r="E18" s="410" t="s">
        <v>13699</v>
      </c>
      <c r="F18" s="389" t="s">
        <v>15305</v>
      </c>
    </row>
    <row r="19" spans="1:6" s="183" customFormat="1" ht="24" x14ac:dyDescent="0.2">
      <c r="A19" s="363">
        <f t="shared" si="0"/>
        <v>13</v>
      </c>
      <c r="B19" s="363">
        <f t="shared" si="1"/>
        <v>35</v>
      </c>
      <c r="C19" s="363">
        <v>1</v>
      </c>
      <c r="D19" s="360" t="s">
        <v>12</v>
      </c>
      <c r="E19" s="410" t="s">
        <v>13700</v>
      </c>
      <c r="F19" s="389" t="s">
        <v>15305</v>
      </c>
    </row>
    <row r="20" spans="1:6" s="183" customFormat="1" ht="24" x14ac:dyDescent="0.2">
      <c r="A20" s="363">
        <f t="shared" si="0"/>
        <v>14</v>
      </c>
      <c r="B20" s="363">
        <f t="shared" si="1"/>
        <v>36</v>
      </c>
      <c r="C20" s="447">
        <v>17</v>
      </c>
      <c r="D20" s="448" t="s">
        <v>745</v>
      </c>
      <c r="E20" s="489" t="s">
        <v>9114</v>
      </c>
      <c r="F20" s="400" t="s">
        <v>15302</v>
      </c>
    </row>
    <row r="21" spans="1:6" s="61" customFormat="1" ht="24" x14ac:dyDescent="0.2">
      <c r="A21" s="363">
        <f t="shared" si="0"/>
        <v>15</v>
      </c>
      <c r="B21" s="363">
        <f t="shared" si="1"/>
        <v>53</v>
      </c>
      <c r="C21" s="447">
        <v>17</v>
      </c>
      <c r="D21" s="448" t="s">
        <v>745</v>
      </c>
      <c r="E21" s="489" t="s">
        <v>9115</v>
      </c>
      <c r="F21" s="400" t="s">
        <v>15302</v>
      </c>
    </row>
    <row r="22" spans="1:6" s="61" customFormat="1" ht="24" x14ac:dyDescent="0.2">
      <c r="A22" s="363">
        <f t="shared" si="0"/>
        <v>16</v>
      </c>
      <c r="B22" s="363">
        <f t="shared" si="1"/>
        <v>70</v>
      </c>
      <c r="C22" s="447">
        <v>17</v>
      </c>
      <c r="D22" s="448" t="s">
        <v>12</v>
      </c>
      <c r="E22" s="489" t="s">
        <v>9116</v>
      </c>
      <c r="F22" s="400" t="s">
        <v>15302</v>
      </c>
    </row>
    <row r="23" spans="1:6" s="183" customFormat="1" ht="36" x14ac:dyDescent="0.2">
      <c r="A23" s="363">
        <f t="shared" si="0"/>
        <v>17</v>
      </c>
      <c r="B23" s="363">
        <f t="shared" si="1"/>
        <v>87</v>
      </c>
      <c r="C23" s="447">
        <v>17</v>
      </c>
      <c r="D23" s="448" t="s">
        <v>12</v>
      </c>
      <c r="E23" s="480" t="s">
        <v>11940</v>
      </c>
      <c r="F23" s="292"/>
    </row>
    <row r="24" spans="1:6" s="183" customFormat="1" ht="36" x14ac:dyDescent="0.2">
      <c r="A24" s="363">
        <f t="shared" si="0"/>
        <v>18</v>
      </c>
      <c r="B24" s="363">
        <f t="shared" si="1"/>
        <v>104</v>
      </c>
      <c r="C24" s="447">
        <v>17</v>
      </c>
      <c r="D24" s="448" t="s">
        <v>12</v>
      </c>
      <c r="E24" s="480" t="s">
        <v>11941</v>
      </c>
      <c r="F24" s="292"/>
    </row>
    <row r="25" spans="1:6" s="183" customFormat="1" ht="36" x14ac:dyDescent="0.2">
      <c r="A25" s="363">
        <f t="shared" si="0"/>
        <v>19</v>
      </c>
      <c r="B25" s="363">
        <f t="shared" si="1"/>
        <v>121</v>
      </c>
      <c r="C25" s="447">
        <v>17</v>
      </c>
      <c r="D25" s="448" t="s">
        <v>12</v>
      </c>
      <c r="E25" s="480" t="s">
        <v>11942</v>
      </c>
      <c r="F25" s="292"/>
    </row>
    <row r="26" spans="1:6" s="183" customFormat="1" ht="36" x14ac:dyDescent="0.2">
      <c r="A26" s="363">
        <f t="shared" si="0"/>
        <v>20</v>
      </c>
      <c r="B26" s="363">
        <f t="shared" si="1"/>
        <v>138</v>
      </c>
      <c r="C26" s="447">
        <v>17</v>
      </c>
      <c r="D26" s="448" t="s">
        <v>12</v>
      </c>
      <c r="E26" s="480" t="s">
        <v>11943</v>
      </c>
      <c r="F26" s="292"/>
    </row>
    <row r="27" spans="1:6" s="183" customFormat="1" ht="36" x14ac:dyDescent="0.2">
      <c r="A27" s="363">
        <f t="shared" si="0"/>
        <v>21</v>
      </c>
      <c r="B27" s="363">
        <f t="shared" si="1"/>
        <v>155</v>
      </c>
      <c r="C27" s="447">
        <v>17</v>
      </c>
      <c r="D27" s="448" t="s">
        <v>12</v>
      </c>
      <c r="E27" s="480" t="s">
        <v>11944</v>
      </c>
      <c r="F27" s="292"/>
    </row>
    <row r="28" spans="1:6" s="183" customFormat="1" ht="36" x14ac:dyDescent="0.2">
      <c r="A28" s="363">
        <f t="shared" si="0"/>
        <v>22</v>
      </c>
      <c r="B28" s="363">
        <f t="shared" si="1"/>
        <v>172</v>
      </c>
      <c r="C28" s="447">
        <v>17</v>
      </c>
      <c r="D28" s="448" t="s">
        <v>12</v>
      </c>
      <c r="E28" s="480" t="s">
        <v>11945</v>
      </c>
      <c r="F28" s="292"/>
    </row>
    <row r="29" spans="1:6" s="183" customFormat="1" ht="36" x14ac:dyDescent="0.2">
      <c r="A29" s="363">
        <f t="shared" si="0"/>
        <v>23</v>
      </c>
      <c r="B29" s="363">
        <f t="shared" si="1"/>
        <v>189</v>
      </c>
      <c r="C29" s="447">
        <v>17</v>
      </c>
      <c r="D29" s="448" t="s">
        <v>12</v>
      </c>
      <c r="E29" s="480" t="s">
        <v>11946</v>
      </c>
      <c r="F29" s="292"/>
    </row>
    <row r="30" spans="1:6" s="183" customFormat="1" ht="36" x14ac:dyDescent="0.2">
      <c r="A30" s="363">
        <f t="shared" si="0"/>
        <v>24</v>
      </c>
      <c r="B30" s="363">
        <f t="shared" si="1"/>
        <v>206</v>
      </c>
      <c r="C30" s="447">
        <v>17</v>
      </c>
      <c r="D30" s="448" t="s">
        <v>12</v>
      </c>
      <c r="E30" s="480" t="s">
        <v>11947</v>
      </c>
      <c r="F30" s="292"/>
    </row>
    <row r="31" spans="1:6" s="183" customFormat="1" ht="36" x14ac:dyDescent="0.2">
      <c r="A31" s="363">
        <f t="shared" si="0"/>
        <v>25</v>
      </c>
      <c r="B31" s="363">
        <f t="shared" si="1"/>
        <v>223</v>
      </c>
      <c r="C31" s="447">
        <v>17</v>
      </c>
      <c r="D31" s="448" t="s">
        <v>12</v>
      </c>
      <c r="E31" s="480" t="s">
        <v>11948</v>
      </c>
      <c r="F31" s="292"/>
    </row>
    <row r="32" spans="1:6" s="183" customFormat="1" ht="36" x14ac:dyDescent="0.2">
      <c r="A32" s="363">
        <f t="shared" si="0"/>
        <v>26</v>
      </c>
      <c r="B32" s="363">
        <f t="shared" si="1"/>
        <v>240</v>
      </c>
      <c r="C32" s="447">
        <v>17</v>
      </c>
      <c r="D32" s="448" t="s">
        <v>12</v>
      </c>
      <c r="E32" s="480" t="s">
        <v>11949</v>
      </c>
      <c r="F32" s="292"/>
    </row>
    <row r="33" spans="1:7" s="183" customFormat="1" ht="36" x14ac:dyDescent="0.2">
      <c r="A33" s="363">
        <f t="shared" si="0"/>
        <v>27</v>
      </c>
      <c r="B33" s="363">
        <f t="shared" si="1"/>
        <v>257</v>
      </c>
      <c r="C33" s="447">
        <v>17</v>
      </c>
      <c r="D33" s="448" t="s">
        <v>12</v>
      </c>
      <c r="E33" s="480" t="s">
        <v>11950</v>
      </c>
      <c r="F33" s="292"/>
    </row>
    <row r="34" spans="1:7" s="183" customFormat="1" ht="36" x14ac:dyDescent="0.2">
      <c r="A34" s="363">
        <f t="shared" si="0"/>
        <v>28</v>
      </c>
      <c r="B34" s="363">
        <f t="shared" si="1"/>
        <v>274</v>
      </c>
      <c r="C34" s="447">
        <v>17</v>
      </c>
      <c r="D34" s="448" t="s">
        <v>12</v>
      </c>
      <c r="E34" s="480" t="s">
        <v>11951</v>
      </c>
      <c r="F34" s="292"/>
      <c r="G34" s="63"/>
    </row>
    <row r="35" spans="1:7" s="183" customFormat="1" ht="36" x14ac:dyDescent="0.2">
      <c r="A35" s="363">
        <f t="shared" si="0"/>
        <v>29</v>
      </c>
      <c r="B35" s="363">
        <f t="shared" si="1"/>
        <v>291</v>
      </c>
      <c r="C35" s="447">
        <v>17</v>
      </c>
      <c r="D35" s="448" t="s">
        <v>12</v>
      </c>
      <c r="E35" s="480" t="s">
        <v>11952</v>
      </c>
      <c r="F35" s="292"/>
      <c r="G35" s="63"/>
    </row>
    <row r="36" spans="1:7" s="183" customFormat="1" ht="36" x14ac:dyDescent="0.2">
      <c r="A36" s="363">
        <f t="shared" si="0"/>
        <v>30</v>
      </c>
      <c r="B36" s="363">
        <f t="shared" si="1"/>
        <v>308</v>
      </c>
      <c r="C36" s="447">
        <v>17</v>
      </c>
      <c r="D36" s="448" t="s">
        <v>12</v>
      </c>
      <c r="E36" s="480" t="s">
        <v>11953</v>
      </c>
      <c r="F36" s="292"/>
      <c r="G36" s="63"/>
    </row>
    <row r="37" spans="1:7" s="183" customFormat="1" ht="36" x14ac:dyDescent="0.2">
      <c r="A37" s="363">
        <f t="shared" si="0"/>
        <v>31</v>
      </c>
      <c r="B37" s="363">
        <f t="shared" si="1"/>
        <v>325</v>
      </c>
      <c r="C37" s="447">
        <v>17</v>
      </c>
      <c r="D37" s="448" t="s">
        <v>12</v>
      </c>
      <c r="E37" s="480" t="s">
        <v>11954</v>
      </c>
      <c r="F37" s="292"/>
      <c r="G37" s="63"/>
    </row>
    <row r="38" spans="1:7" s="183" customFormat="1" ht="36" x14ac:dyDescent="0.2">
      <c r="A38" s="363">
        <f t="shared" si="0"/>
        <v>32</v>
      </c>
      <c r="B38" s="363">
        <f t="shared" si="1"/>
        <v>342</v>
      </c>
      <c r="C38" s="447">
        <v>17</v>
      </c>
      <c r="D38" s="448" t="s">
        <v>12</v>
      </c>
      <c r="E38" s="480" t="s">
        <v>11955</v>
      </c>
      <c r="F38" s="292"/>
      <c r="G38" s="63"/>
    </row>
    <row r="39" spans="1:7" s="183" customFormat="1" ht="36" x14ac:dyDescent="0.2">
      <c r="A39" s="363">
        <f t="shared" si="0"/>
        <v>33</v>
      </c>
      <c r="B39" s="363">
        <f t="shared" si="1"/>
        <v>359</v>
      </c>
      <c r="C39" s="447">
        <v>17</v>
      </c>
      <c r="D39" s="448" t="s">
        <v>12</v>
      </c>
      <c r="E39" s="480" t="s">
        <v>11956</v>
      </c>
      <c r="F39" s="292"/>
      <c r="G39" s="63"/>
    </row>
    <row r="40" spans="1:7" s="183" customFormat="1" ht="36" x14ac:dyDescent="0.2">
      <c r="A40" s="363">
        <f t="shared" si="0"/>
        <v>34</v>
      </c>
      <c r="B40" s="363">
        <f t="shared" si="1"/>
        <v>376</v>
      </c>
      <c r="C40" s="447">
        <v>17</v>
      </c>
      <c r="D40" s="448" t="s">
        <v>12</v>
      </c>
      <c r="E40" s="480" t="s">
        <v>11957</v>
      </c>
      <c r="F40" s="292"/>
      <c r="G40" s="63"/>
    </row>
    <row r="41" spans="1:7" s="183" customFormat="1" ht="36" x14ac:dyDescent="0.2">
      <c r="A41" s="363">
        <f t="shared" si="0"/>
        <v>35</v>
      </c>
      <c r="B41" s="363">
        <f t="shared" si="1"/>
        <v>393</v>
      </c>
      <c r="C41" s="447">
        <v>17</v>
      </c>
      <c r="D41" s="448" t="s">
        <v>12</v>
      </c>
      <c r="E41" s="480" t="s">
        <v>11958</v>
      </c>
      <c r="F41" s="292"/>
      <c r="G41" s="63"/>
    </row>
    <row r="42" spans="1:7" s="183" customFormat="1" ht="36" x14ac:dyDescent="0.2">
      <c r="A42" s="363">
        <f t="shared" si="0"/>
        <v>36</v>
      </c>
      <c r="B42" s="363">
        <f t="shared" si="1"/>
        <v>410</v>
      </c>
      <c r="C42" s="447">
        <v>17</v>
      </c>
      <c r="D42" s="448" t="s">
        <v>12</v>
      </c>
      <c r="E42" s="480" t="s">
        <v>11959</v>
      </c>
      <c r="F42" s="292"/>
      <c r="G42" s="63"/>
    </row>
    <row r="43" spans="1:7" s="183" customFormat="1" ht="36" x14ac:dyDescent="0.2">
      <c r="A43" s="363">
        <f t="shared" si="0"/>
        <v>37</v>
      </c>
      <c r="B43" s="363">
        <f t="shared" si="1"/>
        <v>427</v>
      </c>
      <c r="C43" s="447">
        <v>17</v>
      </c>
      <c r="D43" s="448" t="s">
        <v>12</v>
      </c>
      <c r="E43" s="480" t="s">
        <v>11960</v>
      </c>
      <c r="F43" s="292"/>
      <c r="G43" s="63"/>
    </row>
    <row r="44" spans="1:7" s="183" customFormat="1" ht="36" x14ac:dyDescent="0.2">
      <c r="A44" s="363">
        <f t="shared" si="0"/>
        <v>38</v>
      </c>
      <c r="B44" s="363">
        <f t="shared" si="1"/>
        <v>444</v>
      </c>
      <c r="C44" s="447">
        <v>17</v>
      </c>
      <c r="D44" s="448" t="s">
        <v>12</v>
      </c>
      <c r="E44" s="480" t="s">
        <v>11961</v>
      </c>
      <c r="F44" s="292"/>
      <c r="G44" s="63"/>
    </row>
    <row r="45" spans="1:7" s="183" customFormat="1" ht="36" x14ac:dyDescent="0.2">
      <c r="A45" s="363">
        <f t="shared" si="0"/>
        <v>39</v>
      </c>
      <c r="B45" s="363">
        <f t="shared" si="1"/>
        <v>461</v>
      </c>
      <c r="C45" s="447">
        <v>17</v>
      </c>
      <c r="D45" s="448" t="s">
        <v>12</v>
      </c>
      <c r="E45" s="480" t="s">
        <v>11962</v>
      </c>
      <c r="F45" s="292"/>
      <c r="G45" s="63"/>
    </row>
    <row r="46" spans="1:7" s="183" customFormat="1" ht="36" x14ac:dyDescent="0.2">
      <c r="A46" s="363">
        <f t="shared" si="0"/>
        <v>40</v>
      </c>
      <c r="B46" s="363">
        <f t="shared" si="1"/>
        <v>478</v>
      </c>
      <c r="C46" s="447">
        <v>17</v>
      </c>
      <c r="D46" s="448" t="s">
        <v>12</v>
      </c>
      <c r="E46" s="480" t="s">
        <v>11963</v>
      </c>
      <c r="F46" s="292"/>
      <c r="G46" s="63"/>
    </row>
    <row r="47" spans="1:7" s="183" customFormat="1" ht="36" x14ac:dyDescent="0.2">
      <c r="A47" s="363">
        <f t="shared" si="0"/>
        <v>41</v>
      </c>
      <c r="B47" s="363">
        <f t="shared" si="1"/>
        <v>495</v>
      </c>
      <c r="C47" s="447">
        <v>17</v>
      </c>
      <c r="D47" s="448" t="s">
        <v>12</v>
      </c>
      <c r="E47" s="480" t="s">
        <v>11964</v>
      </c>
      <c r="F47" s="292"/>
      <c r="G47" s="63"/>
    </row>
    <row r="48" spans="1:7" s="183" customFormat="1" ht="36" x14ac:dyDescent="0.2">
      <c r="A48" s="363">
        <f t="shared" si="0"/>
        <v>42</v>
      </c>
      <c r="B48" s="363">
        <f t="shared" si="1"/>
        <v>512</v>
      </c>
      <c r="C48" s="447">
        <v>17</v>
      </c>
      <c r="D48" s="448" t="s">
        <v>12</v>
      </c>
      <c r="E48" s="480" t="s">
        <v>11965</v>
      </c>
      <c r="F48" s="292"/>
      <c r="G48" s="63"/>
    </row>
    <row r="49" spans="1:7" s="183" customFormat="1" ht="36" x14ac:dyDescent="0.2">
      <c r="A49" s="363">
        <f t="shared" si="0"/>
        <v>43</v>
      </c>
      <c r="B49" s="363">
        <f t="shared" si="1"/>
        <v>529</v>
      </c>
      <c r="C49" s="447">
        <v>17</v>
      </c>
      <c r="D49" s="448" t="s">
        <v>12</v>
      </c>
      <c r="E49" s="480" t="s">
        <v>11966</v>
      </c>
      <c r="F49" s="292"/>
      <c r="G49" s="63"/>
    </row>
    <row r="50" spans="1:7" s="183" customFormat="1" ht="36" x14ac:dyDescent="0.2">
      <c r="A50" s="363">
        <f t="shared" si="0"/>
        <v>44</v>
      </c>
      <c r="B50" s="363">
        <f t="shared" si="1"/>
        <v>546</v>
      </c>
      <c r="C50" s="447">
        <v>17</v>
      </c>
      <c r="D50" s="448" t="s">
        <v>12</v>
      </c>
      <c r="E50" s="480" t="s">
        <v>11967</v>
      </c>
      <c r="F50" s="292"/>
      <c r="G50" s="63"/>
    </row>
    <row r="51" spans="1:7" s="183" customFormat="1" ht="36" x14ac:dyDescent="0.2">
      <c r="A51" s="363">
        <f t="shared" si="0"/>
        <v>45</v>
      </c>
      <c r="B51" s="363">
        <f t="shared" si="1"/>
        <v>563</v>
      </c>
      <c r="C51" s="447">
        <v>17</v>
      </c>
      <c r="D51" s="448" t="s">
        <v>12</v>
      </c>
      <c r="E51" s="480" t="s">
        <v>11968</v>
      </c>
      <c r="F51" s="292"/>
      <c r="G51" s="63"/>
    </row>
    <row r="52" spans="1:7" s="183" customFormat="1" ht="36" x14ac:dyDescent="0.2">
      <c r="A52" s="363">
        <f t="shared" si="0"/>
        <v>46</v>
      </c>
      <c r="B52" s="363">
        <f t="shared" si="1"/>
        <v>580</v>
      </c>
      <c r="C52" s="447">
        <v>17</v>
      </c>
      <c r="D52" s="448" t="s">
        <v>12</v>
      </c>
      <c r="E52" s="480" t="s">
        <v>11969</v>
      </c>
      <c r="F52" s="292"/>
      <c r="G52" s="63"/>
    </row>
    <row r="53" spans="1:7" s="183" customFormat="1" ht="36" x14ac:dyDescent="0.2">
      <c r="A53" s="363">
        <f t="shared" si="0"/>
        <v>47</v>
      </c>
      <c r="B53" s="363">
        <f t="shared" si="1"/>
        <v>597</v>
      </c>
      <c r="C53" s="447">
        <v>17</v>
      </c>
      <c r="D53" s="448" t="s">
        <v>12</v>
      </c>
      <c r="E53" s="480" t="s">
        <v>11970</v>
      </c>
      <c r="F53" s="292"/>
      <c r="G53" s="63"/>
    </row>
    <row r="54" spans="1:7" s="183" customFormat="1" ht="36" x14ac:dyDescent="0.2">
      <c r="A54" s="363">
        <f t="shared" si="0"/>
        <v>48</v>
      </c>
      <c r="B54" s="363">
        <f t="shared" si="1"/>
        <v>614</v>
      </c>
      <c r="C54" s="447">
        <v>17</v>
      </c>
      <c r="D54" s="448" t="s">
        <v>12</v>
      </c>
      <c r="E54" s="480" t="s">
        <v>11971</v>
      </c>
      <c r="F54" s="292"/>
      <c r="G54" s="63"/>
    </row>
    <row r="55" spans="1:7" s="183" customFormat="1" ht="36" x14ac:dyDescent="0.2">
      <c r="A55" s="363">
        <f t="shared" si="0"/>
        <v>49</v>
      </c>
      <c r="B55" s="363">
        <f t="shared" si="1"/>
        <v>631</v>
      </c>
      <c r="C55" s="447">
        <v>17</v>
      </c>
      <c r="D55" s="448" t="s">
        <v>12</v>
      </c>
      <c r="E55" s="480" t="s">
        <v>11972</v>
      </c>
      <c r="F55" s="292"/>
      <c r="G55" s="63"/>
    </row>
    <row r="56" spans="1:7" s="183" customFormat="1" ht="36" x14ac:dyDescent="0.2">
      <c r="A56" s="363">
        <f t="shared" si="0"/>
        <v>50</v>
      </c>
      <c r="B56" s="363">
        <f t="shared" si="1"/>
        <v>648</v>
      </c>
      <c r="C56" s="447">
        <v>17</v>
      </c>
      <c r="D56" s="448" t="s">
        <v>12</v>
      </c>
      <c r="E56" s="480" t="s">
        <v>11973</v>
      </c>
      <c r="F56" s="292"/>
      <c r="G56" s="63"/>
    </row>
    <row r="57" spans="1:7" s="183" customFormat="1" ht="36" x14ac:dyDescent="0.2">
      <c r="A57" s="363">
        <f t="shared" si="0"/>
        <v>51</v>
      </c>
      <c r="B57" s="363">
        <f t="shared" si="1"/>
        <v>665</v>
      </c>
      <c r="C57" s="447">
        <v>17</v>
      </c>
      <c r="D57" s="448" t="s">
        <v>12</v>
      </c>
      <c r="E57" s="480" t="s">
        <v>11974</v>
      </c>
      <c r="F57" s="292"/>
      <c r="G57" s="63"/>
    </row>
    <row r="58" spans="1:7" s="183" customFormat="1" ht="36" x14ac:dyDescent="0.2">
      <c r="A58" s="363">
        <f t="shared" si="0"/>
        <v>52</v>
      </c>
      <c r="B58" s="363">
        <f t="shared" si="1"/>
        <v>682</v>
      </c>
      <c r="C58" s="447">
        <v>17</v>
      </c>
      <c r="D58" s="448" t="s">
        <v>12</v>
      </c>
      <c r="E58" s="480" t="s">
        <v>11975</v>
      </c>
      <c r="F58" s="292"/>
      <c r="G58" s="63"/>
    </row>
    <row r="59" spans="1:7" s="183" customFormat="1" ht="36" x14ac:dyDescent="0.2">
      <c r="A59" s="363">
        <f t="shared" si="0"/>
        <v>53</v>
      </c>
      <c r="B59" s="363">
        <f t="shared" si="1"/>
        <v>699</v>
      </c>
      <c r="C59" s="447">
        <v>17</v>
      </c>
      <c r="D59" s="448" t="s">
        <v>12</v>
      </c>
      <c r="E59" s="480" t="s">
        <v>11976</v>
      </c>
      <c r="F59" s="292"/>
      <c r="G59" s="63"/>
    </row>
    <row r="60" spans="1:7" s="183" customFormat="1" ht="36" x14ac:dyDescent="0.2">
      <c r="A60" s="363">
        <f t="shared" si="0"/>
        <v>54</v>
      </c>
      <c r="B60" s="363">
        <f t="shared" si="1"/>
        <v>716</v>
      </c>
      <c r="C60" s="447">
        <v>17</v>
      </c>
      <c r="D60" s="448" t="s">
        <v>12</v>
      </c>
      <c r="E60" s="480" t="s">
        <v>11977</v>
      </c>
      <c r="F60" s="292"/>
      <c r="G60" s="63"/>
    </row>
    <row r="61" spans="1:7" s="183" customFormat="1" ht="36" x14ac:dyDescent="0.2">
      <c r="A61" s="363">
        <f t="shared" si="0"/>
        <v>55</v>
      </c>
      <c r="B61" s="363">
        <f t="shared" si="1"/>
        <v>733</v>
      </c>
      <c r="C61" s="447">
        <v>17</v>
      </c>
      <c r="D61" s="448" t="s">
        <v>12</v>
      </c>
      <c r="E61" s="480" t="s">
        <v>11978</v>
      </c>
      <c r="F61" s="292"/>
      <c r="G61" s="63"/>
    </row>
    <row r="62" spans="1:7" s="183" customFormat="1" ht="36" x14ac:dyDescent="0.2">
      <c r="A62" s="363">
        <f t="shared" si="0"/>
        <v>56</v>
      </c>
      <c r="B62" s="363">
        <f t="shared" si="1"/>
        <v>750</v>
      </c>
      <c r="C62" s="447">
        <v>17</v>
      </c>
      <c r="D62" s="448" t="s">
        <v>12</v>
      </c>
      <c r="E62" s="480" t="s">
        <v>11979</v>
      </c>
      <c r="F62" s="292"/>
      <c r="G62" s="63"/>
    </row>
    <row r="63" spans="1:7" s="183" customFormat="1" ht="36" x14ac:dyDescent="0.2">
      <c r="A63" s="363">
        <f t="shared" si="0"/>
        <v>57</v>
      </c>
      <c r="B63" s="363">
        <f t="shared" si="1"/>
        <v>767</v>
      </c>
      <c r="C63" s="447">
        <v>17</v>
      </c>
      <c r="D63" s="448" t="s">
        <v>12</v>
      </c>
      <c r="E63" s="480" t="s">
        <v>11980</v>
      </c>
      <c r="F63" s="292"/>
      <c r="G63" s="63"/>
    </row>
    <row r="64" spans="1:7" s="183" customFormat="1" ht="36" x14ac:dyDescent="0.2">
      <c r="A64" s="363">
        <f t="shared" si="0"/>
        <v>58</v>
      </c>
      <c r="B64" s="363">
        <f t="shared" si="1"/>
        <v>784</v>
      </c>
      <c r="C64" s="447">
        <v>17</v>
      </c>
      <c r="D64" s="448" t="s">
        <v>12</v>
      </c>
      <c r="E64" s="480" t="s">
        <v>11981</v>
      </c>
      <c r="F64" s="292"/>
      <c r="G64" s="63"/>
    </row>
    <row r="65" spans="1:7" s="183" customFormat="1" ht="36" x14ac:dyDescent="0.2">
      <c r="A65" s="363">
        <f t="shared" si="0"/>
        <v>59</v>
      </c>
      <c r="B65" s="363">
        <f t="shared" si="1"/>
        <v>801</v>
      </c>
      <c r="C65" s="447">
        <v>17</v>
      </c>
      <c r="D65" s="448" t="s">
        <v>12</v>
      </c>
      <c r="E65" s="480" t="s">
        <v>11982</v>
      </c>
      <c r="F65" s="292"/>
      <c r="G65" s="63"/>
    </row>
    <row r="66" spans="1:7" s="183" customFormat="1" ht="36" x14ac:dyDescent="0.2">
      <c r="A66" s="363">
        <f t="shared" si="0"/>
        <v>60</v>
      </c>
      <c r="B66" s="363">
        <f t="shared" si="1"/>
        <v>818</v>
      </c>
      <c r="C66" s="447">
        <v>17</v>
      </c>
      <c r="D66" s="448" t="s">
        <v>12</v>
      </c>
      <c r="E66" s="480" t="s">
        <v>11983</v>
      </c>
      <c r="F66" s="292"/>
      <c r="G66" s="63"/>
    </row>
    <row r="67" spans="1:7" s="183" customFormat="1" ht="36" x14ac:dyDescent="0.2">
      <c r="A67" s="363">
        <f t="shared" si="0"/>
        <v>61</v>
      </c>
      <c r="B67" s="363">
        <f t="shared" si="1"/>
        <v>835</v>
      </c>
      <c r="C67" s="447">
        <v>17</v>
      </c>
      <c r="D67" s="448" t="s">
        <v>12</v>
      </c>
      <c r="E67" s="480" t="s">
        <v>11984</v>
      </c>
      <c r="F67" s="292"/>
      <c r="G67" s="63"/>
    </row>
    <row r="68" spans="1:7" s="183" customFormat="1" ht="36" x14ac:dyDescent="0.2">
      <c r="A68" s="363">
        <f t="shared" si="0"/>
        <v>62</v>
      </c>
      <c r="B68" s="363">
        <f t="shared" si="1"/>
        <v>852</v>
      </c>
      <c r="C68" s="447">
        <v>17</v>
      </c>
      <c r="D68" s="448" t="s">
        <v>12</v>
      </c>
      <c r="E68" s="480" t="s">
        <v>11985</v>
      </c>
      <c r="F68" s="292"/>
      <c r="G68" s="63"/>
    </row>
    <row r="69" spans="1:7" s="183" customFormat="1" ht="36" x14ac:dyDescent="0.2">
      <c r="A69" s="363">
        <f t="shared" si="0"/>
        <v>63</v>
      </c>
      <c r="B69" s="363">
        <f t="shared" si="1"/>
        <v>869</v>
      </c>
      <c r="C69" s="447">
        <v>17</v>
      </c>
      <c r="D69" s="448" t="s">
        <v>12</v>
      </c>
      <c r="E69" s="480" t="s">
        <v>11986</v>
      </c>
      <c r="F69" s="292"/>
      <c r="G69" s="63"/>
    </row>
    <row r="70" spans="1:7" s="183" customFormat="1" ht="36" x14ac:dyDescent="0.2">
      <c r="A70" s="363">
        <f t="shared" si="0"/>
        <v>64</v>
      </c>
      <c r="B70" s="363">
        <f t="shared" si="1"/>
        <v>886</v>
      </c>
      <c r="C70" s="447">
        <v>17</v>
      </c>
      <c r="D70" s="448" t="s">
        <v>12</v>
      </c>
      <c r="E70" s="480" t="s">
        <v>11987</v>
      </c>
      <c r="F70" s="292"/>
      <c r="G70" s="63"/>
    </row>
    <row r="71" spans="1:7" s="183" customFormat="1" ht="36" x14ac:dyDescent="0.2">
      <c r="A71" s="363">
        <f t="shared" si="0"/>
        <v>65</v>
      </c>
      <c r="B71" s="363">
        <f t="shared" si="1"/>
        <v>903</v>
      </c>
      <c r="C71" s="447">
        <v>17</v>
      </c>
      <c r="D71" s="448" t="s">
        <v>12</v>
      </c>
      <c r="E71" s="480" t="s">
        <v>11988</v>
      </c>
      <c r="F71" s="292"/>
      <c r="G71" s="63"/>
    </row>
    <row r="72" spans="1:7" s="183" customFormat="1" ht="36" x14ac:dyDescent="0.2">
      <c r="A72" s="363">
        <f t="shared" ref="A72:A97" si="2">+A71+1</f>
        <v>66</v>
      </c>
      <c r="B72" s="363">
        <f t="shared" si="1"/>
        <v>920</v>
      </c>
      <c r="C72" s="447">
        <v>17</v>
      </c>
      <c r="D72" s="448" t="s">
        <v>12</v>
      </c>
      <c r="E72" s="480" t="s">
        <v>11989</v>
      </c>
      <c r="F72" s="292"/>
      <c r="G72" s="63"/>
    </row>
    <row r="73" spans="1:7" s="183" customFormat="1" ht="36" x14ac:dyDescent="0.2">
      <c r="A73" s="363">
        <f t="shared" si="2"/>
        <v>67</v>
      </c>
      <c r="B73" s="363">
        <f t="shared" si="1"/>
        <v>937</v>
      </c>
      <c r="C73" s="447">
        <v>17</v>
      </c>
      <c r="D73" s="448" t="s">
        <v>12</v>
      </c>
      <c r="E73" s="480" t="s">
        <v>11990</v>
      </c>
      <c r="F73" s="292"/>
      <c r="G73" s="63"/>
    </row>
    <row r="74" spans="1:7" s="183" customFormat="1" ht="36" x14ac:dyDescent="0.2">
      <c r="A74" s="363">
        <f t="shared" si="2"/>
        <v>68</v>
      </c>
      <c r="B74" s="363">
        <f t="shared" si="1"/>
        <v>954</v>
      </c>
      <c r="C74" s="447">
        <v>17</v>
      </c>
      <c r="D74" s="448" t="s">
        <v>12</v>
      </c>
      <c r="E74" s="480" t="s">
        <v>11991</v>
      </c>
      <c r="F74" s="292"/>
      <c r="G74" s="63"/>
    </row>
    <row r="75" spans="1:7" s="183" customFormat="1" ht="36" x14ac:dyDescent="0.2">
      <c r="A75" s="363">
        <f t="shared" si="2"/>
        <v>69</v>
      </c>
      <c r="B75" s="363">
        <f t="shared" si="1"/>
        <v>971</v>
      </c>
      <c r="C75" s="430">
        <v>17</v>
      </c>
      <c r="D75" s="444" t="s">
        <v>12</v>
      </c>
      <c r="E75" s="421" t="s">
        <v>15074</v>
      </c>
      <c r="F75" s="462"/>
      <c r="G75" s="63"/>
    </row>
    <row r="76" spans="1:7" s="183" customFormat="1" ht="36" x14ac:dyDescent="0.2">
      <c r="A76" s="363">
        <f t="shared" si="2"/>
        <v>70</v>
      </c>
      <c r="B76" s="363">
        <f t="shared" ref="B76:B97" si="3">C75+B75</f>
        <v>988</v>
      </c>
      <c r="C76" s="430">
        <v>17</v>
      </c>
      <c r="D76" s="444" t="s">
        <v>12</v>
      </c>
      <c r="E76" s="421" t="s">
        <v>15075</v>
      </c>
      <c r="F76" s="462"/>
      <c r="G76" s="63"/>
    </row>
    <row r="77" spans="1:7" s="183" customFormat="1" ht="36" x14ac:dyDescent="0.2">
      <c r="A77" s="363">
        <f t="shared" si="2"/>
        <v>71</v>
      </c>
      <c r="B77" s="363">
        <f t="shared" si="3"/>
        <v>1005</v>
      </c>
      <c r="C77" s="430">
        <v>17</v>
      </c>
      <c r="D77" s="444" t="s">
        <v>12</v>
      </c>
      <c r="E77" s="421" t="s">
        <v>15076</v>
      </c>
      <c r="F77" s="462"/>
      <c r="G77" s="63"/>
    </row>
    <row r="78" spans="1:7" s="183" customFormat="1" ht="36" x14ac:dyDescent="0.2">
      <c r="A78" s="363">
        <f t="shared" si="2"/>
        <v>72</v>
      </c>
      <c r="B78" s="363">
        <f t="shared" si="3"/>
        <v>1022</v>
      </c>
      <c r="C78" s="430">
        <v>17</v>
      </c>
      <c r="D78" s="444" t="s">
        <v>12</v>
      </c>
      <c r="E78" s="421" t="s">
        <v>15077</v>
      </c>
      <c r="F78" s="462"/>
      <c r="G78" s="63"/>
    </row>
    <row r="79" spans="1:7" s="183" customFormat="1" ht="36" x14ac:dyDescent="0.2">
      <c r="A79" s="363">
        <f t="shared" si="2"/>
        <v>73</v>
      </c>
      <c r="B79" s="363">
        <f t="shared" si="3"/>
        <v>1039</v>
      </c>
      <c r="C79" s="430">
        <v>17</v>
      </c>
      <c r="D79" s="444" t="s">
        <v>12</v>
      </c>
      <c r="E79" s="421" t="s">
        <v>15078</v>
      </c>
      <c r="F79" s="659"/>
      <c r="G79" s="63"/>
    </row>
    <row r="80" spans="1:7" s="183" customFormat="1" ht="36" x14ac:dyDescent="0.2">
      <c r="A80" s="363">
        <f t="shared" si="2"/>
        <v>74</v>
      </c>
      <c r="B80" s="363">
        <f t="shared" si="3"/>
        <v>1056</v>
      </c>
      <c r="C80" s="430">
        <v>17</v>
      </c>
      <c r="D80" s="444" t="s">
        <v>12</v>
      </c>
      <c r="E80" s="421" t="s">
        <v>15079</v>
      </c>
      <c r="F80" s="659"/>
      <c r="G80" s="63"/>
    </row>
    <row r="81" spans="1:7" s="183" customFormat="1" ht="36" x14ac:dyDescent="0.2">
      <c r="A81" s="363">
        <f t="shared" si="2"/>
        <v>75</v>
      </c>
      <c r="B81" s="363">
        <f t="shared" si="3"/>
        <v>1073</v>
      </c>
      <c r="C81" s="363">
        <v>17</v>
      </c>
      <c r="D81" s="360" t="s">
        <v>12</v>
      </c>
      <c r="E81" s="421" t="s">
        <v>15080</v>
      </c>
      <c r="F81" s="400"/>
      <c r="G81" s="63"/>
    </row>
    <row r="82" spans="1:7" s="183" customFormat="1" ht="36" x14ac:dyDescent="0.2">
      <c r="A82" s="363">
        <f t="shared" si="2"/>
        <v>76</v>
      </c>
      <c r="B82" s="363">
        <f t="shared" si="3"/>
        <v>1090</v>
      </c>
      <c r="C82" s="363">
        <v>17</v>
      </c>
      <c r="D82" s="360" t="s">
        <v>12</v>
      </c>
      <c r="E82" s="421" t="s">
        <v>15081</v>
      </c>
      <c r="F82" s="400"/>
      <c r="G82" s="63"/>
    </row>
    <row r="83" spans="1:7" s="183" customFormat="1" ht="36" x14ac:dyDescent="0.2">
      <c r="A83" s="363">
        <f t="shared" si="2"/>
        <v>77</v>
      </c>
      <c r="B83" s="363">
        <f t="shared" si="3"/>
        <v>1107</v>
      </c>
      <c r="C83" s="363">
        <v>17</v>
      </c>
      <c r="D83" s="360" t="s">
        <v>12</v>
      </c>
      <c r="E83" s="421" t="s">
        <v>15082</v>
      </c>
      <c r="F83" s="400"/>
      <c r="G83" s="63"/>
    </row>
    <row r="84" spans="1:7" s="183" customFormat="1" ht="36" x14ac:dyDescent="0.2">
      <c r="A84" s="363">
        <f t="shared" si="2"/>
        <v>78</v>
      </c>
      <c r="B84" s="363">
        <f t="shared" si="3"/>
        <v>1124</v>
      </c>
      <c r="C84" s="363">
        <v>17</v>
      </c>
      <c r="D84" s="360" t="s">
        <v>12</v>
      </c>
      <c r="E84" s="421" t="s">
        <v>15083</v>
      </c>
      <c r="F84" s="400"/>
      <c r="G84" s="63"/>
    </row>
    <row r="85" spans="1:7" s="183" customFormat="1" ht="36" x14ac:dyDescent="0.2">
      <c r="A85" s="363">
        <f t="shared" si="2"/>
        <v>79</v>
      </c>
      <c r="B85" s="363">
        <f t="shared" si="3"/>
        <v>1141</v>
      </c>
      <c r="C85" s="363">
        <v>17</v>
      </c>
      <c r="D85" s="360" t="s">
        <v>12</v>
      </c>
      <c r="E85" s="421" t="s">
        <v>15084</v>
      </c>
      <c r="F85" s="407"/>
      <c r="G85" s="63"/>
    </row>
    <row r="86" spans="1:7" s="183" customFormat="1" ht="36" x14ac:dyDescent="0.2">
      <c r="A86" s="363">
        <f t="shared" si="2"/>
        <v>80</v>
      </c>
      <c r="B86" s="363">
        <f t="shared" si="3"/>
        <v>1158</v>
      </c>
      <c r="C86" s="363">
        <v>17</v>
      </c>
      <c r="D86" s="360" t="s">
        <v>12</v>
      </c>
      <c r="E86" s="421" t="s">
        <v>15085</v>
      </c>
      <c r="F86" s="407"/>
      <c r="G86" s="63"/>
    </row>
    <row r="87" spans="1:7" s="183" customFormat="1" ht="36" x14ac:dyDescent="0.2">
      <c r="A87" s="363">
        <f t="shared" si="2"/>
        <v>81</v>
      </c>
      <c r="B87" s="363">
        <f t="shared" si="3"/>
        <v>1175</v>
      </c>
      <c r="C87" s="447">
        <v>17</v>
      </c>
      <c r="D87" s="448" t="s">
        <v>12</v>
      </c>
      <c r="E87" s="482" t="s">
        <v>13709</v>
      </c>
      <c r="F87" s="483"/>
      <c r="G87" s="63"/>
    </row>
    <row r="88" spans="1:7" s="183" customFormat="1" ht="36" x14ac:dyDescent="0.2">
      <c r="A88" s="363">
        <f t="shared" si="2"/>
        <v>82</v>
      </c>
      <c r="B88" s="363">
        <f t="shared" si="3"/>
        <v>1192</v>
      </c>
      <c r="C88" s="447">
        <v>17</v>
      </c>
      <c r="D88" s="448" t="s">
        <v>12</v>
      </c>
      <c r="E88" s="482" t="s">
        <v>13710</v>
      </c>
      <c r="F88" s="483"/>
      <c r="G88" s="63"/>
    </row>
    <row r="89" spans="1:7" s="183" customFormat="1" ht="36" x14ac:dyDescent="0.2">
      <c r="A89" s="363">
        <f t="shared" si="2"/>
        <v>83</v>
      </c>
      <c r="B89" s="363">
        <f t="shared" si="3"/>
        <v>1209</v>
      </c>
      <c r="C89" s="447">
        <v>17</v>
      </c>
      <c r="D89" s="566" t="s">
        <v>12</v>
      </c>
      <c r="E89" s="482" t="s">
        <v>13711</v>
      </c>
      <c r="F89" s="483"/>
    </row>
    <row r="90" spans="1:7" s="183" customFormat="1" ht="36" x14ac:dyDescent="0.2">
      <c r="A90" s="363">
        <f t="shared" si="2"/>
        <v>84</v>
      </c>
      <c r="B90" s="363">
        <f t="shared" si="3"/>
        <v>1226</v>
      </c>
      <c r="C90" s="447">
        <v>17</v>
      </c>
      <c r="D90" s="448" t="s">
        <v>12</v>
      </c>
      <c r="E90" s="482" t="s">
        <v>13712</v>
      </c>
      <c r="F90" s="483"/>
    </row>
    <row r="91" spans="1:7" s="183" customFormat="1" ht="36" x14ac:dyDescent="0.2">
      <c r="A91" s="363">
        <f t="shared" si="2"/>
        <v>85</v>
      </c>
      <c r="B91" s="363">
        <f t="shared" si="3"/>
        <v>1243</v>
      </c>
      <c r="C91" s="447">
        <v>17</v>
      </c>
      <c r="D91" s="448" t="s">
        <v>12</v>
      </c>
      <c r="E91" s="482" t="s">
        <v>13713</v>
      </c>
      <c r="F91" s="483"/>
    </row>
    <row r="92" spans="1:7" s="183" customFormat="1" ht="36" x14ac:dyDescent="0.2">
      <c r="A92" s="363">
        <f t="shared" si="2"/>
        <v>86</v>
      </c>
      <c r="B92" s="363">
        <f t="shared" si="3"/>
        <v>1260</v>
      </c>
      <c r="C92" s="447">
        <v>17</v>
      </c>
      <c r="D92" s="566" t="s">
        <v>12</v>
      </c>
      <c r="E92" s="482" t="s">
        <v>13714</v>
      </c>
      <c r="F92" s="483"/>
    </row>
    <row r="93" spans="1:7" s="183" customFormat="1" ht="24" x14ac:dyDescent="0.2">
      <c r="A93" s="363">
        <f t="shared" si="2"/>
        <v>87</v>
      </c>
      <c r="B93" s="363">
        <f t="shared" si="3"/>
        <v>1277</v>
      </c>
      <c r="C93" s="447">
        <v>17</v>
      </c>
      <c r="D93" s="566" t="s">
        <v>12</v>
      </c>
      <c r="E93" s="481" t="s">
        <v>9117</v>
      </c>
      <c r="F93" s="483"/>
    </row>
    <row r="94" spans="1:7" s="183" customFormat="1" ht="24" x14ac:dyDescent="0.2">
      <c r="A94" s="363">
        <f t="shared" si="2"/>
        <v>88</v>
      </c>
      <c r="B94" s="363">
        <f t="shared" si="3"/>
        <v>1294</v>
      </c>
      <c r="C94" s="447">
        <v>17</v>
      </c>
      <c r="D94" s="566" t="s">
        <v>12</v>
      </c>
      <c r="E94" s="481" t="s">
        <v>9118</v>
      </c>
      <c r="F94" s="483"/>
    </row>
    <row r="95" spans="1:7" s="183" customFormat="1" ht="24" x14ac:dyDescent="0.2">
      <c r="A95" s="363">
        <f t="shared" si="2"/>
        <v>89</v>
      </c>
      <c r="B95" s="363">
        <f t="shared" si="3"/>
        <v>1311</v>
      </c>
      <c r="C95" s="447">
        <v>17</v>
      </c>
      <c r="D95" s="566" t="s">
        <v>12</v>
      </c>
      <c r="E95" s="481" t="s">
        <v>9119</v>
      </c>
      <c r="F95" s="483"/>
    </row>
    <row r="96" spans="1:7" s="183" customFormat="1" x14ac:dyDescent="0.2">
      <c r="A96" s="363">
        <f t="shared" si="2"/>
        <v>90</v>
      </c>
      <c r="B96" s="363">
        <f t="shared" si="3"/>
        <v>1328</v>
      </c>
      <c r="C96" s="439">
        <v>150</v>
      </c>
      <c r="D96" s="524" t="s">
        <v>9</v>
      </c>
      <c r="E96" s="24" t="s">
        <v>50</v>
      </c>
      <c r="F96" s="292" t="s">
        <v>25</v>
      </c>
    </row>
    <row r="97" spans="1:6" s="183" customFormat="1" ht="12.75" thickBot="1" x14ac:dyDescent="0.25">
      <c r="A97" s="363">
        <f t="shared" si="2"/>
        <v>91</v>
      </c>
      <c r="B97" s="363">
        <f t="shared" si="3"/>
        <v>1478</v>
      </c>
      <c r="C97" s="576">
        <v>12</v>
      </c>
      <c r="D97" s="577" t="s">
        <v>9</v>
      </c>
      <c r="E97" s="496" t="s">
        <v>323</v>
      </c>
      <c r="F97" s="577" t="s">
        <v>9126</v>
      </c>
    </row>
    <row r="98" spans="1:6" ht="12.75" thickTop="1" x14ac:dyDescent="0.2">
      <c r="A98" t="s">
        <v>54</v>
      </c>
      <c r="C98" s="370">
        <f>B97+C97-1</f>
        <v>1489</v>
      </c>
    </row>
    <row r="99" spans="1:6" x14ac:dyDescent="0.2">
      <c r="A99" s="64"/>
      <c r="B99" s="64"/>
      <c r="C99" s="64"/>
      <c r="D99" s="64"/>
      <c r="E99" s="64"/>
    </row>
    <row r="100" spans="1:6" x14ac:dyDescent="0.2">
      <c r="A100" s="64"/>
      <c r="B100" s="64"/>
      <c r="C100" s="64"/>
      <c r="D100" s="64"/>
      <c r="E100" s="64"/>
    </row>
    <row r="101" spans="1:6" x14ac:dyDescent="0.2">
      <c r="A101" s="804" t="s">
        <v>15167</v>
      </c>
      <c r="B101" s="804"/>
      <c r="C101" s="804"/>
      <c r="D101" s="805"/>
      <c r="E101" s="64"/>
    </row>
    <row r="102" spans="1:6" x14ac:dyDescent="0.2">
      <c r="A102" s="804" t="s">
        <v>15310</v>
      </c>
      <c r="B102" s="805"/>
      <c r="C102" s="805"/>
      <c r="D102" s="805"/>
      <c r="E102" s="805"/>
      <c r="F102" s="805"/>
    </row>
    <row r="103" spans="1:6" x14ac:dyDescent="0.2">
      <c r="A103" s="64"/>
      <c r="B103" s="64"/>
      <c r="C103" s="64"/>
      <c r="D103" s="64"/>
      <c r="E103" s="64"/>
    </row>
  </sheetData>
  <mergeCells count="6">
    <mergeCell ref="A102:F102"/>
    <mergeCell ref="A3:B3"/>
    <mergeCell ref="C3:F3"/>
    <mergeCell ref="A4:B4"/>
    <mergeCell ref="C4:F5"/>
    <mergeCell ref="A101:D101"/>
  </mergeCells>
  <conditionalFormatting sqref="A3:F3">
    <cfRule type="containsText" dxfId="30"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F550926-787A-43EA-994B-AE0B5E9498EA}">
            <xm:f>NOT(ISERROR(SEARCH($C$3,A3)))</xm:f>
            <xm:f>$C$3</xm:f>
            <x14:dxf>
              <font>
                <color rgb="FFFFFF00"/>
              </font>
            </x14:dxf>
          </x14:cfRule>
          <xm:sqref>A3:F3</xm:sqref>
        </x14:conditionalFormatting>
      </x14:conditionalFormatting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F217"/>
  <sheetViews>
    <sheetView topLeftCell="A92" zoomScaleNormal="100" workbookViewId="0">
      <selection activeCell="A105" sqref="A105:F105"/>
    </sheetView>
  </sheetViews>
  <sheetFormatPr baseColWidth="10" defaultRowHeight="12" x14ac:dyDescent="0.2"/>
  <cols>
    <col min="1" max="1" width="7" customWidth="1"/>
    <col min="2" max="2" width="7.85546875" customWidth="1"/>
    <col min="3" max="4" width="7.42578125" customWidth="1"/>
    <col min="5" max="5" width="96.140625" customWidth="1"/>
    <col min="6" max="6" width="13.7109375" customWidth="1"/>
  </cols>
  <sheetData>
    <row r="1" spans="1:6" ht="12.95" customHeight="1" x14ac:dyDescent="0.35">
      <c r="B1" s="1" t="s">
        <v>0</v>
      </c>
    </row>
    <row r="2" spans="1:6" ht="21.95" customHeight="1" x14ac:dyDescent="0.2"/>
    <row r="3" spans="1:6" ht="12.95" customHeight="1" x14ac:dyDescent="0.2">
      <c r="A3" s="806" t="s">
        <v>1</v>
      </c>
      <c r="B3" s="806"/>
      <c r="C3" s="806" t="str">
        <f>+T22001000!C3</f>
        <v>Diseño de registro. 2025</v>
      </c>
      <c r="D3" s="806"/>
      <c r="E3" s="806"/>
      <c r="F3" s="805"/>
    </row>
    <row r="4" spans="1:6" ht="12.95" customHeight="1" x14ac:dyDescent="0.2">
      <c r="A4" s="790" t="str">
        <f>+T22001000!A4</f>
        <v>Versión 0.2</v>
      </c>
      <c r="B4" s="790"/>
      <c r="C4" s="794" t="s">
        <v>9059</v>
      </c>
      <c r="D4" s="794"/>
      <c r="E4" s="794"/>
      <c r="F4" s="792"/>
    </row>
    <row r="5" spans="1:6" ht="12.95" customHeight="1" thickBot="1" x14ac:dyDescent="0.25">
      <c r="A5" s="232"/>
      <c r="B5" s="232"/>
      <c r="C5" s="792"/>
      <c r="D5" s="792"/>
      <c r="E5" s="792"/>
      <c r="F5" s="792"/>
    </row>
    <row r="6" spans="1:6" ht="12.95" customHeight="1" x14ac:dyDescent="0.2">
      <c r="A6" s="3" t="s">
        <v>3</v>
      </c>
      <c r="B6" s="3" t="s">
        <v>4</v>
      </c>
      <c r="C6" s="3" t="s">
        <v>5</v>
      </c>
      <c r="D6" s="4" t="s">
        <v>6</v>
      </c>
      <c r="E6" s="5" t="s">
        <v>7</v>
      </c>
      <c r="F6" s="5" t="s">
        <v>8</v>
      </c>
    </row>
    <row r="7" spans="1:6" x14ac:dyDescent="0.2">
      <c r="A7" s="447">
        <v>1</v>
      </c>
      <c r="B7" s="447">
        <v>1</v>
      </c>
      <c r="C7" s="447">
        <v>2</v>
      </c>
      <c r="D7" s="448" t="s">
        <v>9</v>
      </c>
      <c r="E7" s="499" t="s">
        <v>10</v>
      </c>
      <c r="F7" s="292" t="s">
        <v>11</v>
      </c>
    </row>
    <row r="8" spans="1:6" x14ac:dyDescent="0.2">
      <c r="A8" s="447">
        <f t="shared" ref="A8:A71" si="0">+A7+1</f>
        <v>2</v>
      </c>
      <c r="B8" s="447">
        <f>C7+B7</f>
        <v>3</v>
      </c>
      <c r="C8" s="447">
        <v>3</v>
      </c>
      <c r="D8" s="448" t="s">
        <v>12</v>
      </c>
      <c r="E8" s="499" t="s">
        <v>13</v>
      </c>
      <c r="F8" s="292">
        <v>220</v>
      </c>
    </row>
    <row r="9" spans="1:6" x14ac:dyDescent="0.2">
      <c r="A9" s="447">
        <f t="shared" si="0"/>
        <v>3</v>
      </c>
      <c r="B9" s="447">
        <f>C8+B8</f>
        <v>6</v>
      </c>
      <c r="C9" s="447">
        <v>2</v>
      </c>
      <c r="D9" s="448" t="s">
        <v>9</v>
      </c>
      <c r="E9" s="499" t="s">
        <v>14</v>
      </c>
      <c r="F9" s="486" t="s">
        <v>8004</v>
      </c>
    </row>
    <row r="10" spans="1:6" x14ac:dyDescent="0.2">
      <c r="A10" s="447">
        <f t="shared" si="0"/>
        <v>4</v>
      </c>
      <c r="B10" s="447">
        <f>B9+C9</f>
        <v>8</v>
      </c>
      <c r="C10" s="447">
        <v>1</v>
      </c>
      <c r="D10" s="448" t="s">
        <v>9</v>
      </c>
      <c r="E10" s="499" t="s">
        <v>16</v>
      </c>
      <c r="F10" s="486" t="s">
        <v>327</v>
      </c>
    </row>
    <row r="11" spans="1:6" x14ac:dyDescent="0.2">
      <c r="A11" s="447">
        <f t="shared" si="0"/>
        <v>5</v>
      </c>
      <c r="B11" s="447">
        <f t="shared" ref="B11:B16" si="1">B10+C10</f>
        <v>9</v>
      </c>
      <c r="C11" s="447">
        <v>2</v>
      </c>
      <c r="D11" s="448" t="s">
        <v>12</v>
      </c>
      <c r="E11" s="499" t="s">
        <v>17</v>
      </c>
      <c r="F11" s="486" t="s">
        <v>6840</v>
      </c>
    </row>
    <row r="12" spans="1:6" x14ac:dyDescent="0.2">
      <c r="A12" s="447">
        <f t="shared" si="0"/>
        <v>6</v>
      </c>
      <c r="B12" s="447">
        <f t="shared" si="1"/>
        <v>11</v>
      </c>
      <c r="C12" s="447">
        <v>1</v>
      </c>
      <c r="D12" s="448" t="s">
        <v>9</v>
      </c>
      <c r="E12" s="499" t="s">
        <v>1810</v>
      </c>
      <c r="F12" s="292" t="s">
        <v>20</v>
      </c>
    </row>
    <row r="13" spans="1:6" x14ac:dyDescent="0.2">
      <c r="A13" s="447">
        <f t="shared" si="0"/>
        <v>7</v>
      </c>
      <c r="B13" s="447">
        <f t="shared" si="1"/>
        <v>12</v>
      </c>
      <c r="C13" s="447">
        <v>1</v>
      </c>
      <c r="D13" s="448" t="s">
        <v>9</v>
      </c>
      <c r="E13" s="499" t="s">
        <v>3330</v>
      </c>
      <c r="F13" s="292" t="s">
        <v>22</v>
      </c>
    </row>
    <row r="14" spans="1:6" x14ac:dyDescent="0.2">
      <c r="A14" s="447">
        <f t="shared" si="0"/>
        <v>8</v>
      </c>
      <c r="B14" s="447">
        <f t="shared" si="1"/>
        <v>13</v>
      </c>
      <c r="C14" s="447">
        <v>3</v>
      </c>
      <c r="D14" s="448" t="s">
        <v>12</v>
      </c>
      <c r="E14" s="499" t="s">
        <v>23</v>
      </c>
      <c r="F14" s="292"/>
    </row>
    <row r="15" spans="1:6" x14ac:dyDescent="0.2">
      <c r="A15" s="447">
        <f t="shared" si="0"/>
        <v>9</v>
      </c>
      <c r="B15" s="447">
        <f t="shared" si="1"/>
        <v>16</v>
      </c>
      <c r="C15" s="447">
        <v>9</v>
      </c>
      <c r="D15" s="448" t="s">
        <v>9</v>
      </c>
      <c r="E15" s="499" t="s">
        <v>9050</v>
      </c>
      <c r="F15" s="292"/>
    </row>
    <row r="16" spans="1:6" x14ac:dyDescent="0.2">
      <c r="A16" s="447">
        <f t="shared" si="0"/>
        <v>10</v>
      </c>
      <c r="B16" s="447">
        <f t="shared" si="1"/>
        <v>25</v>
      </c>
      <c r="C16" s="447">
        <v>8</v>
      </c>
      <c r="D16" s="448" t="s">
        <v>12</v>
      </c>
      <c r="E16" s="499" t="s">
        <v>9060</v>
      </c>
      <c r="F16" s="292"/>
    </row>
    <row r="17" spans="1:6" ht="24" x14ac:dyDescent="0.2">
      <c r="A17" s="390">
        <f t="shared" si="0"/>
        <v>11</v>
      </c>
      <c r="B17" s="390">
        <f t="shared" ref="B17:B80" si="2">C16+B16</f>
        <v>33</v>
      </c>
      <c r="C17" s="363">
        <v>1</v>
      </c>
      <c r="D17" s="360" t="s">
        <v>12</v>
      </c>
      <c r="E17" s="410" t="s">
        <v>13715</v>
      </c>
      <c r="F17" s="389" t="s">
        <v>15305</v>
      </c>
    </row>
    <row r="18" spans="1:6" ht="24" x14ac:dyDescent="0.2">
      <c r="A18" s="363">
        <f t="shared" si="0"/>
        <v>12</v>
      </c>
      <c r="B18" s="363">
        <f t="shared" si="2"/>
        <v>34</v>
      </c>
      <c r="C18" s="363">
        <v>1</v>
      </c>
      <c r="D18" s="360" t="s">
        <v>12</v>
      </c>
      <c r="E18" s="410" t="s">
        <v>13699</v>
      </c>
      <c r="F18" s="389" t="s">
        <v>15305</v>
      </c>
    </row>
    <row r="19" spans="1:6" ht="24" x14ac:dyDescent="0.2">
      <c r="A19" s="363">
        <f t="shared" si="0"/>
        <v>13</v>
      </c>
      <c r="B19" s="363">
        <f t="shared" si="2"/>
        <v>35</v>
      </c>
      <c r="C19" s="363">
        <v>1</v>
      </c>
      <c r="D19" s="360" t="s">
        <v>12</v>
      </c>
      <c r="E19" s="410" t="s">
        <v>13700</v>
      </c>
      <c r="F19" s="389" t="s">
        <v>15305</v>
      </c>
    </row>
    <row r="20" spans="1:6" ht="24" x14ac:dyDescent="0.2">
      <c r="A20" s="363">
        <f t="shared" si="0"/>
        <v>14</v>
      </c>
      <c r="B20" s="363">
        <f t="shared" si="2"/>
        <v>36</v>
      </c>
      <c r="C20" s="363">
        <v>17</v>
      </c>
      <c r="D20" s="360" t="s">
        <v>745</v>
      </c>
      <c r="E20" s="389" t="s">
        <v>9114</v>
      </c>
      <c r="F20" s="400" t="s">
        <v>15302</v>
      </c>
    </row>
    <row r="21" spans="1:6" x14ac:dyDescent="0.2">
      <c r="A21" s="363">
        <f t="shared" si="0"/>
        <v>15</v>
      </c>
      <c r="B21" s="363">
        <f t="shared" si="2"/>
        <v>53</v>
      </c>
      <c r="C21" s="363">
        <v>17</v>
      </c>
      <c r="D21" s="360" t="s">
        <v>745</v>
      </c>
      <c r="E21" s="389" t="s">
        <v>9115</v>
      </c>
      <c r="F21" s="400" t="s">
        <v>15302</v>
      </c>
    </row>
    <row r="22" spans="1:6" x14ac:dyDescent="0.2">
      <c r="A22" s="363">
        <f t="shared" si="0"/>
        <v>16</v>
      </c>
      <c r="B22" s="363">
        <f t="shared" si="2"/>
        <v>70</v>
      </c>
      <c r="C22" s="363">
        <v>17</v>
      </c>
      <c r="D22" s="360" t="s">
        <v>12</v>
      </c>
      <c r="E22" s="389" t="s">
        <v>9116</v>
      </c>
      <c r="F22" s="400" t="s">
        <v>15302</v>
      </c>
    </row>
    <row r="23" spans="1:6" ht="36" x14ac:dyDescent="0.2">
      <c r="A23" s="363">
        <f t="shared" si="0"/>
        <v>17</v>
      </c>
      <c r="B23" s="363">
        <f t="shared" si="2"/>
        <v>87</v>
      </c>
      <c r="C23" s="447">
        <v>17</v>
      </c>
      <c r="D23" s="566" t="s">
        <v>12</v>
      </c>
      <c r="E23" s="660" t="s">
        <v>11880</v>
      </c>
      <c r="F23" s="483"/>
    </row>
    <row r="24" spans="1:6" ht="36" x14ac:dyDescent="0.2">
      <c r="A24" s="363">
        <f t="shared" si="0"/>
        <v>18</v>
      </c>
      <c r="B24" s="363">
        <f t="shared" si="2"/>
        <v>104</v>
      </c>
      <c r="C24" s="447">
        <v>17</v>
      </c>
      <c r="D24" s="566" t="s">
        <v>12</v>
      </c>
      <c r="E24" s="660" t="s">
        <v>11881</v>
      </c>
      <c r="F24" s="483"/>
    </row>
    <row r="25" spans="1:6" ht="36" x14ac:dyDescent="0.2">
      <c r="A25" s="363">
        <f t="shared" si="0"/>
        <v>19</v>
      </c>
      <c r="B25" s="363">
        <f t="shared" si="2"/>
        <v>121</v>
      </c>
      <c r="C25" s="447">
        <v>17</v>
      </c>
      <c r="D25" s="566" t="s">
        <v>12</v>
      </c>
      <c r="E25" s="660" t="s">
        <v>11882</v>
      </c>
      <c r="F25" s="483"/>
    </row>
    <row r="26" spans="1:6" ht="36" x14ac:dyDescent="0.2">
      <c r="A26" s="363">
        <f t="shared" si="0"/>
        <v>20</v>
      </c>
      <c r="B26" s="363">
        <f t="shared" si="2"/>
        <v>138</v>
      </c>
      <c r="C26" s="447">
        <v>17</v>
      </c>
      <c r="D26" s="566" t="s">
        <v>12</v>
      </c>
      <c r="E26" s="660" t="s">
        <v>11883</v>
      </c>
      <c r="F26" s="483"/>
    </row>
    <row r="27" spans="1:6" ht="36" x14ac:dyDescent="0.2">
      <c r="A27" s="363">
        <f t="shared" si="0"/>
        <v>21</v>
      </c>
      <c r="B27" s="363">
        <f t="shared" si="2"/>
        <v>155</v>
      </c>
      <c r="C27" s="447">
        <v>17</v>
      </c>
      <c r="D27" s="566" t="s">
        <v>12</v>
      </c>
      <c r="E27" s="660" t="s">
        <v>11884</v>
      </c>
      <c r="F27" s="483"/>
    </row>
    <row r="28" spans="1:6" ht="36" x14ac:dyDescent="0.2">
      <c r="A28" s="363">
        <f t="shared" si="0"/>
        <v>22</v>
      </c>
      <c r="B28" s="363">
        <f t="shared" si="2"/>
        <v>172</v>
      </c>
      <c r="C28" s="447">
        <v>17</v>
      </c>
      <c r="D28" s="566" t="s">
        <v>12</v>
      </c>
      <c r="E28" s="660" t="s">
        <v>11885</v>
      </c>
      <c r="F28" s="483"/>
    </row>
    <row r="29" spans="1:6" ht="36" x14ac:dyDescent="0.2">
      <c r="A29" s="363">
        <f t="shared" si="0"/>
        <v>23</v>
      </c>
      <c r="B29" s="363">
        <f t="shared" si="2"/>
        <v>189</v>
      </c>
      <c r="C29" s="447">
        <v>17</v>
      </c>
      <c r="D29" s="566" t="s">
        <v>12</v>
      </c>
      <c r="E29" s="660" t="s">
        <v>11886</v>
      </c>
      <c r="F29" s="483"/>
    </row>
    <row r="30" spans="1:6" ht="36" x14ac:dyDescent="0.2">
      <c r="A30" s="363">
        <f t="shared" si="0"/>
        <v>24</v>
      </c>
      <c r="B30" s="363">
        <f t="shared" si="2"/>
        <v>206</v>
      </c>
      <c r="C30" s="447">
        <v>17</v>
      </c>
      <c r="D30" s="566" t="s">
        <v>12</v>
      </c>
      <c r="E30" s="660" t="s">
        <v>11887</v>
      </c>
      <c r="F30" s="483"/>
    </row>
    <row r="31" spans="1:6" ht="36" x14ac:dyDescent="0.2">
      <c r="A31" s="363">
        <f t="shared" si="0"/>
        <v>25</v>
      </c>
      <c r="B31" s="363">
        <f t="shared" si="2"/>
        <v>223</v>
      </c>
      <c r="C31" s="447">
        <v>17</v>
      </c>
      <c r="D31" s="566" t="s">
        <v>12</v>
      </c>
      <c r="E31" s="660" t="s">
        <v>11888</v>
      </c>
      <c r="F31" s="483"/>
    </row>
    <row r="32" spans="1:6" ht="36" x14ac:dyDescent="0.2">
      <c r="A32" s="363">
        <f t="shared" si="0"/>
        <v>26</v>
      </c>
      <c r="B32" s="363">
        <f t="shared" si="2"/>
        <v>240</v>
      </c>
      <c r="C32" s="447">
        <v>17</v>
      </c>
      <c r="D32" s="566" t="s">
        <v>12</v>
      </c>
      <c r="E32" s="660" t="s">
        <v>11889</v>
      </c>
      <c r="F32" s="483"/>
    </row>
    <row r="33" spans="1:6" ht="36" x14ac:dyDescent="0.2">
      <c r="A33" s="363">
        <f t="shared" si="0"/>
        <v>27</v>
      </c>
      <c r="B33" s="363">
        <f t="shared" si="2"/>
        <v>257</v>
      </c>
      <c r="C33" s="447">
        <v>17</v>
      </c>
      <c r="D33" s="566" t="s">
        <v>12</v>
      </c>
      <c r="E33" s="660" t="s">
        <v>11890</v>
      </c>
      <c r="F33" s="483"/>
    </row>
    <row r="34" spans="1:6" ht="36" x14ac:dyDescent="0.2">
      <c r="A34" s="363">
        <f t="shared" si="0"/>
        <v>28</v>
      </c>
      <c r="B34" s="363">
        <f t="shared" si="2"/>
        <v>274</v>
      </c>
      <c r="C34" s="447">
        <v>17</v>
      </c>
      <c r="D34" s="566" t="s">
        <v>12</v>
      </c>
      <c r="E34" s="660" t="s">
        <v>11891</v>
      </c>
      <c r="F34" s="483"/>
    </row>
    <row r="35" spans="1:6" ht="36" x14ac:dyDescent="0.2">
      <c r="A35" s="363">
        <f t="shared" si="0"/>
        <v>29</v>
      </c>
      <c r="B35" s="363">
        <f t="shared" si="2"/>
        <v>291</v>
      </c>
      <c r="C35" s="447">
        <v>17</v>
      </c>
      <c r="D35" s="566" t="s">
        <v>12</v>
      </c>
      <c r="E35" s="660" t="s">
        <v>11892</v>
      </c>
      <c r="F35" s="483"/>
    </row>
    <row r="36" spans="1:6" ht="36" x14ac:dyDescent="0.2">
      <c r="A36" s="363">
        <f t="shared" si="0"/>
        <v>30</v>
      </c>
      <c r="B36" s="363">
        <f t="shared" si="2"/>
        <v>308</v>
      </c>
      <c r="C36" s="447">
        <v>17</v>
      </c>
      <c r="D36" s="566" t="s">
        <v>12</v>
      </c>
      <c r="E36" s="660" t="s">
        <v>11893</v>
      </c>
      <c r="F36" s="483"/>
    </row>
    <row r="37" spans="1:6" ht="36" x14ac:dyDescent="0.2">
      <c r="A37" s="363">
        <f t="shared" si="0"/>
        <v>31</v>
      </c>
      <c r="B37" s="363">
        <f t="shared" si="2"/>
        <v>325</v>
      </c>
      <c r="C37" s="447">
        <v>17</v>
      </c>
      <c r="D37" s="566" t="s">
        <v>12</v>
      </c>
      <c r="E37" s="660" t="s">
        <v>11894</v>
      </c>
      <c r="F37" s="483"/>
    </row>
    <row r="38" spans="1:6" ht="36" x14ac:dyDescent="0.2">
      <c r="A38" s="363">
        <f t="shared" si="0"/>
        <v>32</v>
      </c>
      <c r="B38" s="363">
        <f t="shared" si="2"/>
        <v>342</v>
      </c>
      <c r="C38" s="447">
        <v>17</v>
      </c>
      <c r="D38" s="566" t="s">
        <v>12</v>
      </c>
      <c r="E38" s="660" t="s">
        <v>11895</v>
      </c>
      <c r="F38" s="483"/>
    </row>
    <row r="39" spans="1:6" ht="36" x14ac:dyDescent="0.2">
      <c r="A39" s="363">
        <f t="shared" si="0"/>
        <v>33</v>
      </c>
      <c r="B39" s="363">
        <f t="shared" si="2"/>
        <v>359</v>
      </c>
      <c r="C39" s="447">
        <v>17</v>
      </c>
      <c r="D39" s="566" t="s">
        <v>12</v>
      </c>
      <c r="E39" s="660" t="s">
        <v>11896</v>
      </c>
      <c r="F39" s="483"/>
    </row>
    <row r="40" spans="1:6" ht="36" x14ac:dyDescent="0.2">
      <c r="A40" s="363">
        <f t="shared" si="0"/>
        <v>34</v>
      </c>
      <c r="B40" s="363">
        <f t="shared" si="2"/>
        <v>376</v>
      </c>
      <c r="C40" s="447">
        <v>17</v>
      </c>
      <c r="D40" s="566" t="s">
        <v>12</v>
      </c>
      <c r="E40" s="660" t="s">
        <v>11897</v>
      </c>
      <c r="F40" s="483"/>
    </row>
    <row r="41" spans="1:6" ht="36" x14ac:dyDescent="0.2">
      <c r="A41" s="363">
        <f t="shared" si="0"/>
        <v>35</v>
      </c>
      <c r="B41" s="363">
        <f t="shared" si="2"/>
        <v>393</v>
      </c>
      <c r="C41" s="447">
        <v>17</v>
      </c>
      <c r="D41" s="566" t="s">
        <v>12</v>
      </c>
      <c r="E41" s="660" t="s">
        <v>11898</v>
      </c>
      <c r="F41" s="483"/>
    </row>
    <row r="42" spans="1:6" ht="36" x14ac:dyDescent="0.2">
      <c r="A42" s="363">
        <f t="shared" si="0"/>
        <v>36</v>
      </c>
      <c r="B42" s="363">
        <f t="shared" si="2"/>
        <v>410</v>
      </c>
      <c r="C42" s="447">
        <v>17</v>
      </c>
      <c r="D42" s="566" t="s">
        <v>12</v>
      </c>
      <c r="E42" s="660" t="s">
        <v>11899</v>
      </c>
      <c r="F42" s="483"/>
    </row>
    <row r="43" spans="1:6" ht="36" x14ac:dyDescent="0.2">
      <c r="A43" s="363">
        <f t="shared" si="0"/>
        <v>37</v>
      </c>
      <c r="B43" s="363">
        <f t="shared" si="2"/>
        <v>427</v>
      </c>
      <c r="C43" s="447">
        <v>17</v>
      </c>
      <c r="D43" s="566" t="s">
        <v>12</v>
      </c>
      <c r="E43" s="660" t="s">
        <v>11900</v>
      </c>
      <c r="F43" s="483"/>
    </row>
    <row r="44" spans="1:6" ht="36" x14ac:dyDescent="0.2">
      <c r="A44" s="363">
        <f t="shared" si="0"/>
        <v>38</v>
      </c>
      <c r="B44" s="363">
        <f t="shared" si="2"/>
        <v>444</v>
      </c>
      <c r="C44" s="447">
        <v>17</v>
      </c>
      <c r="D44" s="566" t="s">
        <v>12</v>
      </c>
      <c r="E44" s="660" t="s">
        <v>11901</v>
      </c>
      <c r="F44" s="483"/>
    </row>
    <row r="45" spans="1:6" ht="36" x14ac:dyDescent="0.2">
      <c r="A45" s="363">
        <f t="shared" si="0"/>
        <v>39</v>
      </c>
      <c r="B45" s="363">
        <f t="shared" si="2"/>
        <v>461</v>
      </c>
      <c r="C45" s="447">
        <v>17</v>
      </c>
      <c r="D45" s="566" t="s">
        <v>12</v>
      </c>
      <c r="E45" s="660" t="s">
        <v>11902</v>
      </c>
      <c r="F45" s="483"/>
    </row>
    <row r="46" spans="1:6" ht="36" x14ac:dyDescent="0.2">
      <c r="A46" s="363">
        <f t="shared" si="0"/>
        <v>40</v>
      </c>
      <c r="B46" s="363">
        <f t="shared" si="2"/>
        <v>478</v>
      </c>
      <c r="C46" s="447">
        <v>17</v>
      </c>
      <c r="D46" s="566" t="s">
        <v>12</v>
      </c>
      <c r="E46" s="660" t="s">
        <v>11903</v>
      </c>
      <c r="F46" s="483"/>
    </row>
    <row r="47" spans="1:6" ht="36" x14ac:dyDescent="0.2">
      <c r="A47" s="363">
        <f t="shared" si="0"/>
        <v>41</v>
      </c>
      <c r="B47" s="363">
        <f t="shared" si="2"/>
        <v>495</v>
      </c>
      <c r="C47" s="447">
        <v>17</v>
      </c>
      <c r="D47" s="566" t="s">
        <v>12</v>
      </c>
      <c r="E47" s="660" t="s">
        <v>11904</v>
      </c>
      <c r="F47" s="483"/>
    </row>
    <row r="48" spans="1:6" ht="36" x14ac:dyDescent="0.2">
      <c r="A48" s="363">
        <f t="shared" si="0"/>
        <v>42</v>
      </c>
      <c r="B48" s="363">
        <f t="shared" si="2"/>
        <v>512</v>
      </c>
      <c r="C48" s="447">
        <v>17</v>
      </c>
      <c r="D48" s="566" t="s">
        <v>12</v>
      </c>
      <c r="E48" s="660" t="s">
        <v>11905</v>
      </c>
      <c r="F48" s="483"/>
    </row>
    <row r="49" spans="1:6" ht="36" x14ac:dyDescent="0.2">
      <c r="A49" s="363">
        <f t="shared" si="0"/>
        <v>43</v>
      </c>
      <c r="B49" s="363">
        <f t="shared" si="2"/>
        <v>529</v>
      </c>
      <c r="C49" s="447">
        <v>17</v>
      </c>
      <c r="D49" s="566" t="s">
        <v>12</v>
      </c>
      <c r="E49" s="660" t="s">
        <v>11906</v>
      </c>
      <c r="F49" s="483"/>
    </row>
    <row r="50" spans="1:6" ht="36" x14ac:dyDescent="0.2">
      <c r="A50" s="363">
        <f t="shared" si="0"/>
        <v>44</v>
      </c>
      <c r="B50" s="363">
        <f t="shared" si="2"/>
        <v>546</v>
      </c>
      <c r="C50" s="447">
        <v>17</v>
      </c>
      <c r="D50" s="566" t="s">
        <v>12</v>
      </c>
      <c r="E50" s="660" t="s">
        <v>11907</v>
      </c>
      <c r="F50" s="483"/>
    </row>
    <row r="51" spans="1:6" ht="36" x14ac:dyDescent="0.2">
      <c r="A51" s="363">
        <f t="shared" si="0"/>
        <v>45</v>
      </c>
      <c r="B51" s="363">
        <f t="shared" si="2"/>
        <v>563</v>
      </c>
      <c r="C51" s="447">
        <v>17</v>
      </c>
      <c r="D51" s="566" t="s">
        <v>12</v>
      </c>
      <c r="E51" s="660" t="s">
        <v>11908</v>
      </c>
      <c r="F51" s="483"/>
    </row>
    <row r="52" spans="1:6" ht="36" x14ac:dyDescent="0.2">
      <c r="A52" s="363">
        <f t="shared" si="0"/>
        <v>46</v>
      </c>
      <c r="B52" s="363">
        <f t="shared" si="2"/>
        <v>580</v>
      </c>
      <c r="C52" s="447">
        <v>17</v>
      </c>
      <c r="D52" s="566" t="s">
        <v>12</v>
      </c>
      <c r="E52" s="660" t="s">
        <v>11909</v>
      </c>
      <c r="F52" s="483"/>
    </row>
    <row r="53" spans="1:6" ht="36" x14ac:dyDescent="0.2">
      <c r="A53" s="363">
        <f t="shared" si="0"/>
        <v>47</v>
      </c>
      <c r="B53" s="363">
        <f t="shared" si="2"/>
        <v>597</v>
      </c>
      <c r="C53" s="447">
        <v>17</v>
      </c>
      <c r="D53" s="566" t="s">
        <v>12</v>
      </c>
      <c r="E53" s="660" t="s">
        <v>11910</v>
      </c>
      <c r="F53" s="483"/>
    </row>
    <row r="54" spans="1:6" ht="36" x14ac:dyDescent="0.2">
      <c r="A54" s="363">
        <f t="shared" si="0"/>
        <v>48</v>
      </c>
      <c r="B54" s="363">
        <f t="shared" si="2"/>
        <v>614</v>
      </c>
      <c r="C54" s="447">
        <v>17</v>
      </c>
      <c r="D54" s="566" t="s">
        <v>12</v>
      </c>
      <c r="E54" s="660" t="s">
        <v>11911</v>
      </c>
      <c r="F54" s="483"/>
    </row>
    <row r="55" spans="1:6" ht="36" x14ac:dyDescent="0.2">
      <c r="A55" s="363">
        <f t="shared" si="0"/>
        <v>49</v>
      </c>
      <c r="B55" s="363">
        <f t="shared" si="2"/>
        <v>631</v>
      </c>
      <c r="C55" s="447">
        <v>17</v>
      </c>
      <c r="D55" s="566" t="s">
        <v>12</v>
      </c>
      <c r="E55" s="660" t="s">
        <v>11912</v>
      </c>
      <c r="F55" s="483"/>
    </row>
    <row r="56" spans="1:6" ht="36" x14ac:dyDescent="0.2">
      <c r="A56" s="363">
        <f t="shared" si="0"/>
        <v>50</v>
      </c>
      <c r="B56" s="363">
        <f t="shared" si="2"/>
        <v>648</v>
      </c>
      <c r="C56" s="447">
        <v>17</v>
      </c>
      <c r="D56" s="566" t="s">
        <v>12</v>
      </c>
      <c r="E56" s="660" t="s">
        <v>11913</v>
      </c>
      <c r="F56" s="483"/>
    </row>
    <row r="57" spans="1:6" ht="36" x14ac:dyDescent="0.2">
      <c r="A57" s="363">
        <f t="shared" si="0"/>
        <v>51</v>
      </c>
      <c r="B57" s="363">
        <f t="shared" si="2"/>
        <v>665</v>
      </c>
      <c r="C57" s="447">
        <v>17</v>
      </c>
      <c r="D57" s="566" t="s">
        <v>12</v>
      </c>
      <c r="E57" s="660" t="s">
        <v>11914</v>
      </c>
      <c r="F57" s="483"/>
    </row>
    <row r="58" spans="1:6" ht="36" x14ac:dyDescent="0.2">
      <c r="A58" s="363">
        <f t="shared" si="0"/>
        <v>52</v>
      </c>
      <c r="B58" s="363">
        <f t="shared" si="2"/>
        <v>682</v>
      </c>
      <c r="C58" s="447">
        <v>17</v>
      </c>
      <c r="D58" s="566" t="s">
        <v>12</v>
      </c>
      <c r="E58" s="660" t="s">
        <v>11915</v>
      </c>
      <c r="F58" s="483"/>
    </row>
    <row r="59" spans="1:6" ht="36" x14ac:dyDescent="0.2">
      <c r="A59" s="363">
        <f t="shared" si="0"/>
        <v>53</v>
      </c>
      <c r="B59" s="363">
        <f t="shared" si="2"/>
        <v>699</v>
      </c>
      <c r="C59" s="447">
        <v>17</v>
      </c>
      <c r="D59" s="566" t="s">
        <v>12</v>
      </c>
      <c r="E59" s="660" t="s">
        <v>11916</v>
      </c>
      <c r="F59" s="483"/>
    </row>
    <row r="60" spans="1:6" ht="36" x14ac:dyDescent="0.2">
      <c r="A60" s="363">
        <f t="shared" si="0"/>
        <v>54</v>
      </c>
      <c r="B60" s="363">
        <f t="shared" si="2"/>
        <v>716</v>
      </c>
      <c r="C60" s="447">
        <v>17</v>
      </c>
      <c r="D60" s="566" t="s">
        <v>12</v>
      </c>
      <c r="E60" s="660" t="s">
        <v>11917</v>
      </c>
      <c r="F60" s="483"/>
    </row>
    <row r="61" spans="1:6" ht="36" x14ac:dyDescent="0.2">
      <c r="A61" s="363">
        <f t="shared" si="0"/>
        <v>55</v>
      </c>
      <c r="B61" s="363">
        <f t="shared" si="2"/>
        <v>733</v>
      </c>
      <c r="C61" s="447">
        <v>17</v>
      </c>
      <c r="D61" s="566" t="s">
        <v>12</v>
      </c>
      <c r="E61" s="660" t="s">
        <v>11918</v>
      </c>
      <c r="F61" s="483"/>
    </row>
    <row r="62" spans="1:6" ht="36" x14ac:dyDescent="0.2">
      <c r="A62" s="363">
        <f t="shared" si="0"/>
        <v>56</v>
      </c>
      <c r="B62" s="363">
        <f t="shared" si="2"/>
        <v>750</v>
      </c>
      <c r="C62" s="447">
        <v>17</v>
      </c>
      <c r="D62" s="566" t="s">
        <v>12</v>
      </c>
      <c r="E62" s="660" t="s">
        <v>11919</v>
      </c>
      <c r="F62" s="483"/>
    </row>
    <row r="63" spans="1:6" ht="36" x14ac:dyDescent="0.2">
      <c r="A63" s="363">
        <f t="shared" si="0"/>
        <v>57</v>
      </c>
      <c r="B63" s="363">
        <f t="shared" si="2"/>
        <v>767</v>
      </c>
      <c r="C63" s="447">
        <v>17</v>
      </c>
      <c r="D63" s="566" t="s">
        <v>12</v>
      </c>
      <c r="E63" s="660" t="s">
        <v>11920</v>
      </c>
      <c r="F63" s="483"/>
    </row>
    <row r="64" spans="1:6" ht="36" x14ac:dyDescent="0.2">
      <c r="A64" s="363">
        <f t="shared" si="0"/>
        <v>58</v>
      </c>
      <c r="B64" s="363">
        <f t="shared" si="2"/>
        <v>784</v>
      </c>
      <c r="C64" s="447">
        <v>17</v>
      </c>
      <c r="D64" s="566" t="s">
        <v>12</v>
      </c>
      <c r="E64" s="660" t="s">
        <v>11921</v>
      </c>
      <c r="F64" s="483"/>
    </row>
    <row r="65" spans="1:6" ht="36" x14ac:dyDescent="0.2">
      <c r="A65" s="363">
        <f t="shared" si="0"/>
        <v>59</v>
      </c>
      <c r="B65" s="363">
        <f t="shared" si="2"/>
        <v>801</v>
      </c>
      <c r="C65" s="447">
        <v>17</v>
      </c>
      <c r="D65" s="566" t="s">
        <v>12</v>
      </c>
      <c r="E65" s="660" t="s">
        <v>11922</v>
      </c>
      <c r="F65" s="483"/>
    </row>
    <row r="66" spans="1:6" ht="36" x14ac:dyDescent="0.2">
      <c r="A66" s="363">
        <f t="shared" si="0"/>
        <v>60</v>
      </c>
      <c r="B66" s="363">
        <f t="shared" si="2"/>
        <v>818</v>
      </c>
      <c r="C66" s="447">
        <v>17</v>
      </c>
      <c r="D66" s="566" t="s">
        <v>12</v>
      </c>
      <c r="E66" s="660" t="s">
        <v>11923</v>
      </c>
      <c r="F66" s="483"/>
    </row>
    <row r="67" spans="1:6" ht="36" x14ac:dyDescent="0.2">
      <c r="A67" s="363">
        <f t="shared" si="0"/>
        <v>61</v>
      </c>
      <c r="B67" s="363">
        <f t="shared" si="2"/>
        <v>835</v>
      </c>
      <c r="C67" s="447">
        <v>17</v>
      </c>
      <c r="D67" s="566" t="s">
        <v>12</v>
      </c>
      <c r="E67" s="660" t="s">
        <v>11924</v>
      </c>
      <c r="F67" s="483"/>
    </row>
    <row r="68" spans="1:6" ht="36" x14ac:dyDescent="0.2">
      <c r="A68" s="363">
        <f t="shared" si="0"/>
        <v>62</v>
      </c>
      <c r="B68" s="363">
        <f t="shared" si="2"/>
        <v>852</v>
      </c>
      <c r="C68" s="447">
        <v>17</v>
      </c>
      <c r="D68" s="566" t="s">
        <v>12</v>
      </c>
      <c r="E68" s="660" t="s">
        <v>11925</v>
      </c>
      <c r="F68" s="483"/>
    </row>
    <row r="69" spans="1:6" ht="36" x14ac:dyDescent="0.2">
      <c r="A69" s="363">
        <f t="shared" si="0"/>
        <v>63</v>
      </c>
      <c r="B69" s="363">
        <f t="shared" si="2"/>
        <v>869</v>
      </c>
      <c r="C69" s="447">
        <v>17</v>
      </c>
      <c r="D69" s="566" t="s">
        <v>12</v>
      </c>
      <c r="E69" s="660" t="s">
        <v>11926</v>
      </c>
      <c r="F69" s="483"/>
    </row>
    <row r="70" spans="1:6" ht="36" x14ac:dyDescent="0.2">
      <c r="A70" s="363">
        <f t="shared" si="0"/>
        <v>64</v>
      </c>
      <c r="B70" s="363">
        <f t="shared" si="2"/>
        <v>886</v>
      </c>
      <c r="C70" s="447">
        <v>17</v>
      </c>
      <c r="D70" s="566" t="s">
        <v>12</v>
      </c>
      <c r="E70" s="660" t="s">
        <v>11927</v>
      </c>
      <c r="F70" s="483"/>
    </row>
    <row r="71" spans="1:6" ht="36" x14ac:dyDescent="0.2">
      <c r="A71" s="363">
        <f t="shared" si="0"/>
        <v>65</v>
      </c>
      <c r="B71" s="363">
        <f t="shared" si="2"/>
        <v>903</v>
      </c>
      <c r="C71" s="447">
        <v>17</v>
      </c>
      <c r="D71" s="566" t="s">
        <v>12</v>
      </c>
      <c r="E71" s="660" t="s">
        <v>11928</v>
      </c>
      <c r="F71" s="483"/>
    </row>
    <row r="72" spans="1:6" ht="36" x14ac:dyDescent="0.2">
      <c r="A72" s="363">
        <f t="shared" ref="A72:A100" si="3">+A71+1</f>
        <v>66</v>
      </c>
      <c r="B72" s="363">
        <f t="shared" si="2"/>
        <v>920</v>
      </c>
      <c r="C72" s="447">
        <v>17</v>
      </c>
      <c r="D72" s="566" t="s">
        <v>12</v>
      </c>
      <c r="E72" s="660" t="s">
        <v>11929</v>
      </c>
      <c r="F72" s="483"/>
    </row>
    <row r="73" spans="1:6" ht="36" x14ac:dyDescent="0.2">
      <c r="A73" s="363">
        <f t="shared" si="3"/>
        <v>67</v>
      </c>
      <c r="B73" s="363">
        <f t="shared" si="2"/>
        <v>937</v>
      </c>
      <c r="C73" s="447">
        <v>17</v>
      </c>
      <c r="D73" s="566" t="s">
        <v>12</v>
      </c>
      <c r="E73" s="660" t="s">
        <v>11930</v>
      </c>
      <c r="F73" s="483"/>
    </row>
    <row r="74" spans="1:6" ht="36" x14ac:dyDescent="0.2">
      <c r="A74" s="363">
        <f t="shared" si="3"/>
        <v>68</v>
      </c>
      <c r="B74" s="363">
        <f t="shared" si="2"/>
        <v>954</v>
      </c>
      <c r="C74" s="447">
        <v>17</v>
      </c>
      <c r="D74" s="566" t="s">
        <v>12</v>
      </c>
      <c r="E74" s="660" t="s">
        <v>11931</v>
      </c>
      <c r="F74" s="292"/>
    </row>
    <row r="75" spans="1:6" ht="36" x14ac:dyDescent="0.2">
      <c r="A75" s="363">
        <f t="shared" si="3"/>
        <v>69</v>
      </c>
      <c r="B75" s="363">
        <f t="shared" si="2"/>
        <v>971</v>
      </c>
      <c r="C75" s="30">
        <v>17</v>
      </c>
      <c r="D75" s="108" t="s">
        <v>12</v>
      </c>
      <c r="E75" s="421" t="s">
        <v>15086</v>
      </c>
      <c r="F75" s="661"/>
    </row>
    <row r="76" spans="1:6" ht="36" x14ac:dyDescent="0.2">
      <c r="A76" s="363">
        <f t="shared" si="3"/>
        <v>70</v>
      </c>
      <c r="B76" s="363">
        <f t="shared" si="2"/>
        <v>988</v>
      </c>
      <c r="C76" s="30">
        <v>17</v>
      </c>
      <c r="D76" s="108" t="s">
        <v>12</v>
      </c>
      <c r="E76" s="421" t="s">
        <v>15087</v>
      </c>
      <c r="F76" s="659"/>
    </row>
    <row r="77" spans="1:6" ht="36" x14ac:dyDescent="0.2">
      <c r="A77" s="363">
        <f t="shared" si="3"/>
        <v>71</v>
      </c>
      <c r="B77" s="363">
        <f t="shared" si="2"/>
        <v>1005</v>
      </c>
      <c r="C77" s="30">
        <v>17</v>
      </c>
      <c r="D77" s="108" t="s">
        <v>12</v>
      </c>
      <c r="E77" s="421" t="s">
        <v>15088</v>
      </c>
      <c r="F77" s="659"/>
    </row>
    <row r="78" spans="1:6" ht="36" x14ac:dyDescent="0.2">
      <c r="A78" s="363">
        <f t="shared" si="3"/>
        <v>72</v>
      </c>
      <c r="B78" s="363">
        <f t="shared" si="2"/>
        <v>1022</v>
      </c>
      <c r="C78" s="30">
        <v>17</v>
      </c>
      <c r="D78" s="108" t="s">
        <v>12</v>
      </c>
      <c r="E78" s="421" t="s">
        <v>15089</v>
      </c>
      <c r="F78" s="462"/>
    </row>
    <row r="79" spans="1:6" ht="36" x14ac:dyDescent="0.2">
      <c r="A79" s="363">
        <f t="shared" si="3"/>
        <v>73</v>
      </c>
      <c r="B79" s="363">
        <f t="shared" si="2"/>
        <v>1039</v>
      </c>
      <c r="C79" s="30">
        <v>17</v>
      </c>
      <c r="D79" s="108" t="s">
        <v>12</v>
      </c>
      <c r="E79" s="421" t="s">
        <v>15090</v>
      </c>
      <c r="F79" s="462"/>
    </row>
    <row r="80" spans="1:6" ht="36" x14ac:dyDescent="0.2">
      <c r="A80" s="363">
        <f t="shared" si="3"/>
        <v>74</v>
      </c>
      <c r="B80" s="363">
        <f t="shared" si="2"/>
        <v>1056</v>
      </c>
      <c r="C80" s="30">
        <v>17</v>
      </c>
      <c r="D80" s="108" t="s">
        <v>12</v>
      </c>
      <c r="E80" s="421" t="s">
        <v>15091</v>
      </c>
      <c r="F80" s="462"/>
    </row>
    <row r="81" spans="1:6" ht="36" x14ac:dyDescent="0.2">
      <c r="A81" s="363">
        <f t="shared" si="3"/>
        <v>75</v>
      </c>
      <c r="B81" s="363">
        <f t="shared" ref="B81:B100" si="4">C80+B80</f>
        <v>1073</v>
      </c>
      <c r="C81" s="363">
        <v>17</v>
      </c>
      <c r="D81" s="406" t="s">
        <v>12</v>
      </c>
      <c r="E81" s="422" t="s">
        <v>13716</v>
      </c>
      <c r="F81" s="662"/>
    </row>
    <row r="82" spans="1:6" ht="36" x14ac:dyDescent="0.2">
      <c r="A82" s="363">
        <f t="shared" si="3"/>
        <v>76</v>
      </c>
      <c r="B82" s="363">
        <f t="shared" si="4"/>
        <v>1090</v>
      </c>
      <c r="C82" s="363">
        <v>17</v>
      </c>
      <c r="D82" s="406" t="s">
        <v>12</v>
      </c>
      <c r="E82" s="422" t="s">
        <v>13717</v>
      </c>
      <c r="F82" s="407"/>
    </row>
    <row r="83" spans="1:6" ht="36" x14ac:dyDescent="0.2">
      <c r="A83" s="363">
        <f t="shared" si="3"/>
        <v>77</v>
      </c>
      <c r="B83" s="363">
        <f t="shared" si="4"/>
        <v>1107</v>
      </c>
      <c r="C83" s="363">
        <v>17</v>
      </c>
      <c r="D83" s="406" t="s">
        <v>12</v>
      </c>
      <c r="E83" s="422" t="s">
        <v>13718</v>
      </c>
      <c r="F83" s="407"/>
    </row>
    <row r="84" spans="1:6" ht="36" x14ac:dyDescent="0.2">
      <c r="A84" s="363">
        <f t="shared" si="3"/>
        <v>78</v>
      </c>
      <c r="B84" s="363">
        <f t="shared" si="4"/>
        <v>1124</v>
      </c>
      <c r="C84" s="363">
        <v>17</v>
      </c>
      <c r="D84" s="406" t="s">
        <v>12</v>
      </c>
      <c r="E84" s="422" t="s">
        <v>13719</v>
      </c>
      <c r="F84" s="400"/>
    </row>
    <row r="85" spans="1:6" ht="36" x14ac:dyDescent="0.2">
      <c r="A85" s="363">
        <f t="shared" si="3"/>
        <v>79</v>
      </c>
      <c r="B85" s="363">
        <f t="shared" si="4"/>
        <v>1141</v>
      </c>
      <c r="C85" s="363">
        <v>17</v>
      </c>
      <c r="D85" s="406" t="s">
        <v>12</v>
      </c>
      <c r="E85" s="422" t="s">
        <v>13720</v>
      </c>
      <c r="F85" s="400"/>
    </row>
    <row r="86" spans="1:6" ht="36" x14ac:dyDescent="0.2">
      <c r="A86" s="363">
        <f t="shared" si="3"/>
        <v>80</v>
      </c>
      <c r="B86" s="363">
        <f t="shared" si="4"/>
        <v>1158</v>
      </c>
      <c r="C86" s="363">
        <v>17</v>
      </c>
      <c r="D86" s="406" t="s">
        <v>12</v>
      </c>
      <c r="E86" s="422" t="s">
        <v>13721</v>
      </c>
      <c r="F86" s="400"/>
    </row>
    <row r="87" spans="1:6" ht="36" x14ac:dyDescent="0.2">
      <c r="A87" s="363">
        <f t="shared" si="3"/>
        <v>81</v>
      </c>
      <c r="B87" s="363">
        <f t="shared" si="4"/>
        <v>1175</v>
      </c>
      <c r="C87" s="447">
        <v>17</v>
      </c>
      <c r="D87" s="566" t="s">
        <v>12</v>
      </c>
      <c r="E87" s="421" t="s">
        <v>15092</v>
      </c>
      <c r="F87" s="9"/>
    </row>
    <row r="88" spans="1:6" ht="36" x14ac:dyDescent="0.2">
      <c r="A88" s="363">
        <f t="shared" si="3"/>
        <v>82</v>
      </c>
      <c r="B88" s="363">
        <f t="shared" si="4"/>
        <v>1192</v>
      </c>
      <c r="C88" s="447">
        <v>17</v>
      </c>
      <c r="D88" s="566" t="s">
        <v>12</v>
      </c>
      <c r="E88" s="421" t="s">
        <v>15093</v>
      </c>
      <c r="F88" s="9"/>
    </row>
    <row r="89" spans="1:6" ht="36" x14ac:dyDescent="0.2">
      <c r="A89" s="363">
        <f t="shared" si="3"/>
        <v>83</v>
      </c>
      <c r="B89" s="363">
        <f t="shared" si="4"/>
        <v>1209</v>
      </c>
      <c r="C89" s="447">
        <v>17</v>
      </c>
      <c r="D89" s="566" t="s">
        <v>12</v>
      </c>
      <c r="E89" s="421" t="s">
        <v>15094</v>
      </c>
      <c r="F89" s="9"/>
    </row>
    <row r="90" spans="1:6" ht="36" x14ac:dyDescent="0.2">
      <c r="A90" s="363">
        <f t="shared" si="3"/>
        <v>84</v>
      </c>
      <c r="B90" s="363">
        <f t="shared" si="4"/>
        <v>1226</v>
      </c>
      <c r="C90" s="447">
        <v>17</v>
      </c>
      <c r="D90" s="566" t="s">
        <v>12</v>
      </c>
      <c r="E90" s="421" t="s">
        <v>15095</v>
      </c>
      <c r="F90" s="9"/>
    </row>
    <row r="91" spans="1:6" ht="36" x14ac:dyDescent="0.2">
      <c r="A91" s="363">
        <f t="shared" si="3"/>
        <v>85</v>
      </c>
      <c r="B91" s="363">
        <f t="shared" si="4"/>
        <v>1243</v>
      </c>
      <c r="C91" s="447">
        <v>17</v>
      </c>
      <c r="D91" s="566" t="s">
        <v>12</v>
      </c>
      <c r="E91" s="421" t="s">
        <v>15096</v>
      </c>
      <c r="F91" s="9"/>
    </row>
    <row r="92" spans="1:6" ht="36" x14ac:dyDescent="0.2">
      <c r="A92" s="363">
        <f t="shared" si="3"/>
        <v>86</v>
      </c>
      <c r="B92" s="363">
        <f t="shared" si="4"/>
        <v>1260</v>
      </c>
      <c r="C92" s="447">
        <v>17</v>
      </c>
      <c r="D92" s="566" t="s">
        <v>12</v>
      </c>
      <c r="E92" s="421" t="s">
        <v>15097</v>
      </c>
      <c r="F92" s="9"/>
    </row>
    <row r="93" spans="1:6" ht="24" x14ac:dyDescent="0.2">
      <c r="A93" s="363">
        <f t="shared" si="3"/>
        <v>87</v>
      </c>
      <c r="B93" s="363">
        <f t="shared" si="4"/>
        <v>1277</v>
      </c>
      <c r="C93" s="447">
        <v>17</v>
      </c>
      <c r="D93" s="566" t="s">
        <v>12</v>
      </c>
      <c r="E93" s="481" t="s">
        <v>9120</v>
      </c>
      <c r="F93" s="9"/>
    </row>
    <row r="94" spans="1:6" ht="24" x14ac:dyDescent="0.2">
      <c r="A94" s="363">
        <f t="shared" si="3"/>
        <v>88</v>
      </c>
      <c r="B94" s="363">
        <f t="shared" si="4"/>
        <v>1294</v>
      </c>
      <c r="C94" s="447">
        <v>17</v>
      </c>
      <c r="D94" s="566" t="s">
        <v>12</v>
      </c>
      <c r="E94" s="481" t="s">
        <v>9121</v>
      </c>
      <c r="F94" s="9"/>
    </row>
    <row r="95" spans="1:6" ht="36" x14ac:dyDescent="0.2">
      <c r="A95" s="363">
        <f t="shared" si="3"/>
        <v>89</v>
      </c>
      <c r="B95" s="363">
        <f t="shared" si="4"/>
        <v>1311</v>
      </c>
      <c r="C95" s="447">
        <v>17</v>
      </c>
      <c r="D95" s="566" t="s">
        <v>12</v>
      </c>
      <c r="E95" s="481" t="s">
        <v>9122</v>
      </c>
      <c r="F95" s="9"/>
    </row>
    <row r="96" spans="1:6" ht="24" x14ac:dyDescent="0.2">
      <c r="A96" s="363">
        <f t="shared" si="3"/>
        <v>90</v>
      </c>
      <c r="B96" s="363">
        <f t="shared" si="4"/>
        <v>1328</v>
      </c>
      <c r="C96" s="447">
        <v>17</v>
      </c>
      <c r="D96" s="566" t="s">
        <v>12</v>
      </c>
      <c r="E96" s="481" t="s">
        <v>9123</v>
      </c>
      <c r="F96" s="9"/>
    </row>
    <row r="97" spans="1:6" ht="24" x14ac:dyDescent="0.2">
      <c r="A97" s="363">
        <f t="shared" si="3"/>
        <v>91</v>
      </c>
      <c r="B97" s="363">
        <f t="shared" si="4"/>
        <v>1345</v>
      </c>
      <c r="C97" s="447">
        <v>17</v>
      </c>
      <c r="D97" s="566" t="s">
        <v>12</v>
      </c>
      <c r="E97" s="481" t="s">
        <v>9124</v>
      </c>
      <c r="F97" s="9"/>
    </row>
    <row r="98" spans="1:6" ht="24" x14ac:dyDescent="0.2">
      <c r="A98" s="363">
        <f t="shared" si="3"/>
        <v>92</v>
      </c>
      <c r="B98" s="363">
        <f t="shared" si="4"/>
        <v>1362</v>
      </c>
      <c r="C98" s="447">
        <v>17</v>
      </c>
      <c r="D98" s="566" t="s">
        <v>12</v>
      </c>
      <c r="E98" s="481" t="s">
        <v>9125</v>
      </c>
      <c r="F98" s="9"/>
    </row>
    <row r="99" spans="1:6" x14ac:dyDescent="0.2">
      <c r="A99" s="363">
        <f t="shared" si="3"/>
        <v>93</v>
      </c>
      <c r="B99" s="363">
        <f t="shared" si="4"/>
        <v>1379</v>
      </c>
      <c r="C99" s="439">
        <v>150</v>
      </c>
      <c r="D99" s="524" t="s">
        <v>9</v>
      </c>
      <c r="E99" s="24" t="s">
        <v>50</v>
      </c>
      <c r="F99" s="292" t="s">
        <v>25</v>
      </c>
    </row>
    <row r="100" spans="1:6" ht="12.75" thickBot="1" x14ac:dyDescent="0.25">
      <c r="A100" s="363">
        <f t="shared" si="3"/>
        <v>94</v>
      </c>
      <c r="B100" s="363">
        <f t="shared" si="4"/>
        <v>1529</v>
      </c>
      <c r="C100" s="576">
        <v>12</v>
      </c>
      <c r="D100" s="577" t="s">
        <v>9</v>
      </c>
      <c r="E100" s="496" t="s">
        <v>323</v>
      </c>
      <c r="F100" s="577" t="s">
        <v>9133</v>
      </c>
    </row>
    <row r="101" spans="1:6" ht="12.75" thickTop="1" x14ac:dyDescent="0.2">
      <c r="A101" s="663" t="s">
        <v>54</v>
      </c>
      <c r="B101" s="664"/>
      <c r="C101" s="370">
        <f>B100+C100-1</f>
        <v>1540</v>
      </c>
    </row>
    <row r="102" spans="1:6" x14ac:dyDescent="0.2">
      <c r="A102" s="64"/>
      <c r="B102" s="64"/>
      <c r="C102" s="64"/>
      <c r="D102" s="64"/>
      <c r="E102" s="64"/>
      <c r="F102" s="64"/>
    </row>
    <row r="103" spans="1:6" x14ac:dyDescent="0.2">
      <c r="A103" s="64"/>
      <c r="B103" s="64"/>
      <c r="C103" s="64"/>
      <c r="D103" s="64"/>
      <c r="E103" s="64"/>
      <c r="F103" s="64"/>
    </row>
    <row r="104" spans="1:6" x14ac:dyDescent="0.2">
      <c r="A104" s="804" t="s">
        <v>15167</v>
      </c>
      <c r="B104" s="804"/>
      <c r="C104" s="804"/>
      <c r="D104" s="805"/>
      <c r="E104" s="64"/>
      <c r="F104" s="64"/>
    </row>
    <row r="105" spans="1:6" x14ac:dyDescent="0.2">
      <c r="A105" s="804" t="s">
        <v>15310</v>
      </c>
      <c r="B105" s="805"/>
      <c r="C105" s="805"/>
      <c r="D105" s="805"/>
      <c r="E105" s="805"/>
      <c r="F105" s="805"/>
    </row>
    <row r="106" spans="1:6" x14ac:dyDescent="0.2">
      <c r="A106" s="64"/>
      <c r="B106" s="64"/>
      <c r="C106" s="64"/>
      <c r="D106" s="64"/>
      <c r="E106" s="64"/>
      <c r="F106" s="64"/>
    </row>
    <row r="107" spans="1:6" x14ac:dyDescent="0.2">
      <c r="A107" s="64"/>
      <c r="B107" s="64"/>
      <c r="C107" s="64"/>
      <c r="D107" s="64"/>
      <c r="E107" s="195"/>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row>
    <row r="207" spans="1:6" x14ac:dyDescent="0.2">
      <c r="A207" s="64"/>
      <c r="B207" s="64"/>
      <c r="C207" s="64"/>
      <c r="D207" s="64"/>
      <c r="E207" s="64"/>
    </row>
    <row r="208" spans="1:6" x14ac:dyDescent="0.2">
      <c r="A208" s="64"/>
      <c r="B208" s="64"/>
      <c r="C208" s="64"/>
      <c r="D208" s="64"/>
      <c r="E208" s="64"/>
    </row>
    <row r="209" spans="1:5" x14ac:dyDescent="0.2">
      <c r="A209" s="64"/>
      <c r="B209" s="64"/>
      <c r="C209" s="64"/>
      <c r="D209" s="64"/>
      <c r="E209" s="64"/>
    </row>
    <row r="210" spans="1:5" x14ac:dyDescent="0.2">
      <c r="A210" s="64"/>
      <c r="B210" s="64"/>
      <c r="C210" s="64"/>
      <c r="D210" s="64"/>
      <c r="E210" s="64"/>
    </row>
    <row r="211" spans="1:5" x14ac:dyDescent="0.2">
      <c r="A211" s="64"/>
      <c r="B211" s="64"/>
      <c r="C211" s="64"/>
      <c r="D211" s="64"/>
      <c r="E211" s="64"/>
    </row>
    <row r="212" spans="1:5" x14ac:dyDescent="0.2">
      <c r="A212" s="64"/>
      <c r="B212" s="64"/>
      <c r="C212" s="64"/>
      <c r="D212" s="64"/>
      <c r="E212" s="64"/>
    </row>
    <row r="213" spans="1:5" x14ac:dyDescent="0.2">
      <c r="A213" s="64"/>
      <c r="B213" s="64"/>
      <c r="C213" s="64"/>
      <c r="D213" s="64"/>
      <c r="E213" s="64"/>
    </row>
    <row r="214" spans="1:5" x14ac:dyDescent="0.2">
      <c r="A214" s="64"/>
      <c r="B214" s="64"/>
      <c r="C214" s="64"/>
      <c r="D214" s="64"/>
      <c r="E214" s="64"/>
    </row>
    <row r="215" spans="1:5" x14ac:dyDescent="0.2">
      <c r="A215" s="64"/>
      <c r="B215" s="64"/>
      <c r="C215" s="64"/>
      <c r="D215" s="64"/>
      <c r="E215" s="64"/>
    </row>
    <row r="216" spans="1:5" x14ac:dyDescent="0.2">
      <c r="A216" s="64"/>
      <c r="B216" s="64"/>
      <c r="C216" s="64"/>
      <c r="D216" s="64"/>
      <c r="E216" s="64"/>
    </row>
    <row r="217" spans="1:5" x14ac:dyDescent="0.2">
      <c r="A217" s="64"/>
      <c r="B217" s="64"/>
      <c r="C217" s="64"/>
      <c r="D217" s="64"/>
      <c r="E217" s="64"/>
    </row>
  </sheetData>
  <mergeCells count="6">
    <mergeCell ref="A105:F105"/>
    <mergeCell ref="A3:B3"/>
    <mergeCell ref="C3:F3"/>
    <mergeCell ref="A4:B4"/>
    <mergeCell ref="C4:F5"/>
    <mergeCell ref="A104:D104"/>
  </mergeCells>
  <conditionalFormatting sqref="A3:F3">
    <cfRule type="containsText" dxfId="28"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D7EBC88-59C3-4C20-9A87-1B74B8CA758F}">
            <xm:f>NOT(ISERROR(SEARCH($C$3,A3)))</xm:f>
            <xm:f>$C$3</xm:f>
            <x14:dxf>
              <font>
                <color rgb="FFFFFF00"/>
              </font>
            </x14:dxf>
          </x14:cfRule>
          <xm:sqref>A3:F3</xm:sqref>
        </x14:conditionalFormatting>
      </x14:conditionalFormatting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F137"/>
  <sheetViews>
    <sheetView topLeftCell="A111" zoomScaleNormal="100" zoomScaleSheetLayoutView="80" workbookViewId="0">
      <selection activeCell="F121" sqref="F121"/>
    </sheetView>
  </sheetViews>
  <sheetFormatPr baseColWidth="10" defaultRowHeight="12" x14ac:dyDescent="0.2"/>
  <cols>
    <col min="1" max="3" width="7.7109375" customWidth="1"/>
    <col min="4" max="4" width="10.7109375" customWidth="1"/>
    <col min="5" max="5" width="111.2851562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331"/>
      <c r="B5" s="331"/>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46" t="s">
        <v>10</v>
      </c>
      <c r="F7" s="292" t="s">
        <v>11</v>
      </c>
    </row>
    <row r="8" spans="1:6" x14ac:dyDescent="0.2">
      <c r="A8" s="447">
        <f t="shared" ref="A8:A71" si="0">+A7+1</f>
        <v>2</v>
      </c>
      <c r="B8" s="447">
        <f t="shared" ref="B8:B71" si="1">C7+B7</f>
        <v>3</v>
      </c>
      <c r="C8" s="447">
        <v>3</v>
      </c>
      <c r="D8" s="448" t="s">
        <v>12</v>
      </c>
      <c r="E8" s="446" t="s">
        <v>13</v>
      </c>
      <c r="F8" s="292">
        <v>220</v>
      </c>
    </row>
    <row r="9" spans="1:6" x14ac:dyDescent="0.2">
      <c r="A9" s="447">
        <f t="shared" si="0"/>
        <v>3</v>
      </c>
      <c r="B9" s="447">
        <f t="shared" si="1"/>
        <v>6</v>
      </c>
      <c r="C9" s="447">
        <v>2</v>
      </c>
      <c r="D9" s="448" t="s">
        <v>9</v>
      </c>
      <c r="E9" s="446" t="s">
        <v>14</v>
      </c>
      <c r="F9" s="486" t="s">
        <v>8004</v>
      </c>
    </row>
    <row r="10" spans="1:6" x14ac:dyDescent="0.2">
      <c r="A10" s="447">
        <f t="shared" si="0"/>
        <v>4</v>
      </c>
      <c r="B10" s="447">
        <f t="shared" si="1"/>
        <v>8</v>
      </c>
      <c r="C10" s="447">
        <v>1</v>
      </c>
      <c r="D10" s="448" t="s">
        <v>9</v>
      </c>
      <c r="E10" s="446" t="s">
        <v>16</v>
      </c>
      <c r="F10" s="486" t="s">
        <v>327</v>
      </c>
    </row>
    <row r="11" spans="1:6" x14ac:dyDescent="0.2">
      <c r="A11" s="447">
        <f t="shared" si="0"/>
        <v>5</v>
      </c>
      <c r="B11" s="447">
        <f t="shared" si="1"/>
        <v>9</v>
      </c>
      <c r="C11" s="447">
        <v>2</v>
      </c>
      <c r="D11" s="448" t="s">
        <v>12</v>
      </c>
      <c r="E11" s="446" t="s">
        <v>17</v>
      </c>
      <c r="F11" s="486" t="s">
        <v>8004</v>
      </c>
    </row>
    <row r="12" spans="1:6" x14ac:dyDescent="0.2">
      <c r="A12" s="447">
        <f t="shared" si="0"/>
        <v>6</v>
      </c>
      <c r="B12" s="447">
        <f t="shared" si="1"/>
        <v>11</v>
      </c>
      <c r="C12" s="447">
        <v>1</v>
      </c>
      <c r="D12" s="448" t="s">
        <v>9</v>
      </c>
      <c r="E12" s="446" t="s">
        <v>1810</v>
      </c>
      <c r="F12" s="292" t="s">
        <v>20</v>
      </c>
    </row>
    <row r="13" spans="1:6" x14ac:dyDescent="0.2">
      <c r="A13" s="447">
        <f t="shared" si="0"/>
        <v>7</v>
      </c>
      <c r="B13" s="447">
        <f t="shared" si="1"/>
        <v>12</v>
      </c>
      <c r="C13" s="447">
        <v>1</v>
      </c>
      <c r="D13" s="448" t="s">
        <v>9</v>
      </c>
      <c r="E13" s="446" t="s">
        <v>3330</v>
      </c>
      <c r="F13" s="292" t="s">
        <v>22</v>
      </c>
    </row>
    <row r="14" spans="1:6" x14ac:dyDescent="0.2">
      <c r="A14" s="447">
        <f t="shared" si="0"/>
        <v>8</v>
      </c>
      <c r="B14" s="447">
        <f t="shared" si="1"/>
        <v>13</v>
      </c>
      <c r="C14" s="447">
        <v>3</v>
      </c>
      <c r="D14" s="448" t="s">
        <v>12</v>
      </c>
      <c r="E14" s="446" t="s">
        <v>23</v>
      </c>
      <c r="F14" s="292"/>
    </row>
    <row r="15" spans="1:6" x14ac:dyDescent="0.2">
      <c r="A15" s="447">
        <f t="shared" si="0"/>
        <v>9</v>
      </c>
      <c r="B15" s="447">
        <f t="shared" si="1"/>
        <v>16</v>
      </c>
      <c r="C15" s="447">
        <v>9</v>
      </c>
      <c r="D15" s="448" t="s">
        <v>9</v>
      </c>
      <c r="E15" s="446" t="s">
        <v>4276</v>
      </c>
      <c r="F15" s="292"/>
    </row>
    <row r="16" spans="1:6" x14ac:dyDescent="0.2">
      <c r="A16" s="447">
        <f t="shared" si="0"/>
        <v>10</v>
      </c>
      <c r="B16" s="447">
        <f t="shared" si="1"/>
        <v>25</v>
      </c>
      <c r="C16" s="447">
        <v>8</v>
      </c>
      <c r="D16" s="448" t="s">
        <v>12</v>
      </c>
      <c r="E16" s="446" t="s">
        <v>4620</v>
      </c>
      <c r="F16" s="292"/>
    </row>
    <row r="17" spans="1:6" ht="24" x14ac:dyDescent="0.2">
      <c r="A17" s="447">
        <f t="shared" si="0"/>
        <v>11</v>
      </c>
      <c r="B17" s="447">
        <f t="shared" si="1"/>
        <v>33</v>
      </c>
      <c r="C17" s="447">
        <v>1</v>
      </c>
      <c r="D17" s="448" t="s">
        <v>12</v>
      </c>
      <c r="E17" s="494" t="s">
        <v>13722</v>
      </c>
      <c r="F17" s="530" t="s">
        <v>15306</v>
      </c>
    </row>
    <row r="18" spans="1:6" ht="24" x14ac:dyDescent="0.2">
      <c r="A18" s="363">
        <f t="shared" si="0"/>
        <v>12</v>
      </c>
      <c r="B18" s="363">
        <f t="shared" si="1"/>
        <v>34</v>
      </c>
      <c r="C18" s="363">
        <v>1</v>
      </c>
      <c r="D18" s="360" t="s">
        <v>12</v>
      </c>
      <c r="E18" s="410" t="s">
        <v>13723</v>
      </c>
      <c r="F18" s="389" t="s">
        <v>15305</v>
      </c>
    </row>
    <row r="19" spans="1:6" ht="24" x14ac:dyDescent="0.2">
      <c r="A19" s="363">
        <f t="shared" si="0"/>
        <v>13</v>
      </c>
      <c r="B19" s="363">
        <f t="shared" si="1"/>
        <v>35</v>
      </c>
      <c r="C19" s="363">
        <v>1</v>
      </c>
      <c r="D19" s="360" t="s">
        <v>12</v>
      </c>
      <c r="E19" s="410" t="s">
        <v>13724</v>
      </c>
      <c r="F19" s="389" t="s">
        <v>15305</v>
      </c>
    </row>
    <row r="20" spans="1:6" s="332" customFormat="1" ht="11.45" customHeight="1" x14ac:dyDescent="0.2">
      <c r="A20" s="363">
        <f t="shared" si="0"/>
        <v>14</v>
      </c>
      <c r="B20" s="363">
        <f t="shared" si="1"/>
        <v>36</v>
      </c>
      <c r="C20" s="447">
        <v>17</v>
      </c>
      <c r="D20" s="448" t="s">
        <v>745</v>
      </c>
      <c r="E20" s="446" t="s">
        <v>10268</v>
      </c>
      <c r="F20" s="400" t="s">
        <v>15302</v>
      </c>
    </row>
    <row r="21" spans="1:6" s="332" customFormat="1" ht="11.45" customHeight="1" x14ac:dyDescent="0.2">
      <c r="A21" s="363">
        <f t="shared" si="0"/>
        <v>15</v>
      </c>
      <c r="B21" s="363">
        <f t="shared" si="1"/>
        <v>53</v>
      </c>
      <c r="C21" s="447">
        <v>17</v>
      </c>
      <c r="D21" s="448" t="s">
        <v>210</v>
      </c>
      <c r="E21" s="446" t="s">
        <v>10269</v>
      </c>
      <c r="F21" s="400" t="s">
        <v>15302</v>
      </c>
    </row>
    <row r="22" spans="1:6" s="332" customFormat="1" ht="11.45" customHeight="1" x14ac:dyDescent="0.2">
      <c r="A22" s="363">
        <f t="shared" si="0"/>
        <v>16</v>
      </c>
      <c r="B22" s="363">
        <f t="shared" si="1"/>
        <v>70</v>
      </c>
      <c r="C22" s="447">
        <v>17</v>
      </c>
      <c r="D22" s="448" t="s">
        <v>12</v>
      </c>
      <c r="E22" s="481" t="s">
        <v>10270</v>
      </c>
      <c r="F22" s="489"/>
    </row>
    <row r="23" spans="1:6" s="332" customFormat="1" ht="11.45" customHeight="1" x14ac:dyDescent="0.2">
      <c r="A23" s="363">
        <f t="shared" si="0"/>
        <v>17</v>
      </c>
      <c r="B23" s="363">
        <f t="shared" si="1"/>
        <v>87</v>
      </c>
      <c r="C23" s="447">
        <v>17</v>
      </c>
      <c r="D23" s="448" t="s">
        <v>12</v>
      </c>
      <c r="E23" s="481" t="s">
        <v>10271</v>
      </c>
      <c r="F23" s="489"/>
    </row>
    <row r="24" spans="1:6" s="332" customFormat="1" ht="11.45" customHeight="1" x14ac:dyDescent="0.2">
      <c r="A24" s="363">
        <f t="shared" si="0"/>
        <v>18</v>
      </c>
      <c r="B24" s="363">
        <f t="shared" si="1"/>
        <v>104</v>
      </c>
      <c r="C24" s="447">
        <v>17</v>
      </c>
      <c r="D24" s="448" t="s">
        <v>12</v>
      </c>
      <c r="E24" s="481" t="s">
        <v>10272</v>
      </c>
      <c r="F24" s="489"/>
    </row>
    <row r="25" spans="1:6" s="332" customFormat="1" ht="11.45" customHeight="1" x14ac:dyDescent="0.2">
      <c r="A25" s="363">
        <f t="shared" si="0"/>
        <v>19</v>
      </c>
      <c r="B25" s="363">
        <f t="shared" si="1"/>
        <v>121</v>
      </c>
      <c r="C25" s="447">
        <v>17</v>
      </c>
      <c r="D25" s="448" t="s">
        <v>12</v>
      </c>
      <c r="E25" s="481" t="s">
        <v>10273</v>
      </c>
      <c r="F25" s="489"/>
    </row>
    <row r="26" spans="1:6" s="332" customFormat="1" ht="11.45" customHeight="1" x14ac:dyDescent="0.2">
      <c r="A26" s="363">
        <f t="shared" si="0"/>
        <v>20</v>
      </c>
      <c r="B26" s="363">
        <f t="shared" si="1"/>
        <v>138</v>
      </c>
      <c r="C26" s="447">
        <v>17</v>
      </c>
      <c r="D26" s="448" t="s">
        <v>12</v>
      </c>
      <c r="E26" s="481" t="s">
        <v>10274</v>
      </c>
      <c r="F26" s="489"/>
    </row>
    <row r="27" spans="1:6" s="332" customFormat="1" ht="11.45" customHeight="1" x14ac:dyDescent="0.2">
      <c r="A27" s="363">
        <f t="shared" si="0"/>
        <v>21</v>
      </c>
      <c r="B27" s="363">
        <f t="shared" si="1"/>
        <v>155</v>
      </c>
      <c r="C27" s="447">
        <v>17</v>
      </c>
      <c r="D27" s="448" t="s">
        <v>12</v>
      </c>
      <c r="E27" s="481" t="s">
        <v>10275</v>
      </c>
      <c r="F27" s="489"/>
    </row>
    <row r="28" spans="1:6" s="332" customFormat="1" ht="11.45" customHeight="1" x14ac:dyDescent="0.2">
      <c r="A28" s="363">
        <f t="shared" si="0"/>
        <v>22</v>
      </c>
      <c r="B28" s="363">
        <f t="shared" si="1"/>
        <v>172</v>
      </c>
      <c r="C28" s="447">
        <v>17</v>
      </c>
      <c r="D28" s="448" t="s">
        <v>12</v>
      </c>
      <c r="E28" s="481" t="s">
        <v>10276</v>
      </c>
      <c r="F28" s="489"/>
    </row>
    <row r="29" spans="1:6" s="332" customFormat="1" ht="11.45" customHeight="1" x14ac:dyDescent="0.2">
      <c r="A29" s="363">
        <f t="shared" si="0"/>
        <v>23</v>
      </c>
      <c r="B29" s="363">
        <f t="shared" si="1"/>
        <v>189</v>
      </c>
      <c r="C29" s="447">
        <v>17</v>
      </c>
      <c r="D29" s="448" t="s">
        <v>12</v>
      </c>
      <c r="E29" s="481" t="s">
        <v>10782</v>
      </c>
      <c r="F29" s="489"/>
    </row>
    <row r="30" spans="1:6" s="332" customFormat="1" ht="11.45" customHeight="1" x14ac:dyDescent="0.2">
      <c r="A30" s="363">
        <f t="shared" si="0"/>
        <v>24</v>
      </c>
      <c r="B30" s="363">
        <f t="shared" si="1"/>
        <v>206</v>
      </c>
      <c r="C30" s="447">
        <v>17</v>
      </c>
      <c r="D30" s="448" t="s">
        <v>12</v>
      </c>
      <c r="E30" s="481" t="s">
        <v>10277</v>
      </c>
      <c r="F30" s="489"/>
    </row>
    <row r="31" spans="1:6" s="332" customFormat="1" ht="21.75" customHeight="1" x14ac:dyDescent="0.2">
      <c r="A31" s="363">
        <f t="shared" si="0"/>
        <v>25</v>
      </c>
      <c r="B31" s="363">
        <f t="shared" si="1"/>
        <v>223</v>
      </c>
      <c r="C31" s="447">
        <v>17</v>
      </c>
      <c r="D31" s="448" t="s">
        <v>12</v>
      </c>
      <c r="E31" s="481" t="s">
        <v>10278</v>
      </c>
      <c r="F31" s="489"/>
    </row>
    <row r="32" spans="1:6" s="332" customFormat="1" ht="11.45" customHeight="1" x14ac:dyDescent="0.2">
      <c r="A32" s="363">
        <f t="shared" si="0"/>
        <v>26</v>
      </c>
      <c r="B32" s="363">
        <f t="shared" si="1"/>
        <v>240</v>
      </c>
      <c r="C32" s="447">
        <v>17</v>
      </c>
      <c r="D32" s="448" t="s">
        <v>12</v>
      </c>
      <c r="E32" s="481" t="s">
        <v>10279</v>
      </c>
      <c r="F32" s="489"/>
    </row>
    <row r="33" spans="1:6" s="332" customFormat="1" ht="11.45" customHeight="1" x14ac:dyDescent="0.2">
      <c r="A33" s="363">
        <f t="shared" si="0"/>
        <v>27</v>
      </c>
      <c r="B33" s="363">
        <f t="shared" si="1"/>
        <v>257</v>
      </c>
      <c r="C33" s="447">
        <v>17</v>
      </c>
      <c r="D33" s="448" t="s">
        <v>12</v>
      </c>
      <c r="E33" s="481" t="s">
        <v>10280</v>
      </c>
      <c r="F33" s="489"/>
    </row>
    <row r="34" spans="1:6" s="332" customFormat="1" ht="11.45" customHeight="1" x14ac:dyDescent="0.2">
      <c r="A34" s="363">
        <f t="shared" si="0"/>
        <v>28</v>
      </c>
      <c r="B34" s="363">
        <f t="shared" si="1"/>
        <v>274</v>
      </c>
      <c r="C34" s="447">
        <v>17</v>
      </c>
      <c r="D34" s="448" t="s">
        <v>12</v>
      </c>
      <c r="E34" s="481" t="s">
        <v>10281</v>
      </c>
      <c r="F34" s="489"/>
    </row>
    <row r="35" spans="1:6" s="332" customFormat="1" ht="11.45" customHeight="1" x14ac:dyDescent="0.2">
      <c r="A35" s="363">
        <f t="shared" si="0"/>
        <v>29</v>
      </c>
      <c r="B35" s="363">
        <f t="shared" si="1"/>
        <v>291</v>
      </c>
      <c r="C35" s="447">
        <v>17</v>
      </c>
      <c r="D35" s="448" t="s">
        <v>12</v>
      </c>
      <c r="E35" s="481" t="s">
        <v>10282</v>
      </c>
      <c r="F35" s="489"/>
    </row>
    <row r="36" spans="1:6" s="61" customFormat="1" ht="11.45" customHeight="1" x14ac:dyDescent="0.2">
      <c r="A36" s="363">
        <f t="shared" si="0"/>
        <v>30</v>
      </c>
      <c r="B36" s="363">
        <f t="shared" si="1"/>
        <v>308</v>
      </c>
      <c r="C36" s="447">
        <v>17</v>
      </c>
      <c r="D36" s="448" t="s">
        <v>12</v>
      </c>
      <c r="E36" s="481" t="s">
        <v>10283</v>
      </c>
      <c r="F36" s="489"/>
    </row>
    <row r="37" spans="1:6" s="61" customFormat="1" ht="11.45" customHeight="1" x14ac:dyDescent="0.2">
      <c r="A37" s="363">
        <f t="shared" si="0"/>
        <v>31</v>
      </c>
      <c r="B37" s="363">
        <f t="shared" si="1"/>
        <v>325</v>
      </c>
      <c r="C37" s="447">
        <v>17</v>
      </c>
      <c r="D37" s="448" t="s">
        <v>12</v>
      </c>
      <c r="E37" s="481" t="s">
        <v>10284</v>
      </c>
      <c r="F37" s="489"/>
    </row>
    <row r="38" spans="1:6" s="61" customFormat="1" ht="11.45" customHeight="1" x14ac:dyDescent="0.2">
      <c r="A38" s="363">
        <f t="shared" si="0"/>
        <v>32</v>
      </c>
      <c r="B38" s="363">
        <f t="shared" si="1"/>
        <v>342</v>
      </c>
      <c r="C38" s="447">
        <v>17</v>
      </c>
      <c r="D38" s="448" t="s">
        <v>12</v>
      </c>
      <c r="E38" s="481" t="s">
        <v>11932</v>
      </c>
      <c r="F38" s="489"/>
    </row>
    <row r="39" spans="1:6" s="61" customFormat="1" ht="24" customHeight="1" x14ac:dyDescent="0.2">
      <c r="A39" s="363">
        <f t="shared" si="0"/>
        <v>33</v>
      </c>
      <c r="B39" s="363">
        <f t="shared" si="1"/>
        <v>359</v>
      </c>
      <c r="C39" s="447">
        <v>17</v>
      </c>
      <c r="D39" s="448" t="s">
        <v>12</v>
      </c>
      <c r="E39" s="481" t="s">
        <v>10285</v>
      </c>
      <c r="F39" s="489"/>
    </row>
    <row r="40" spans="1:6" s="332" customFormat="1" ht="11.45" customHeight="1" x14ac:dyDescent="0.2">
      <c r="A40" s="363">
        <f t="shared" si="0"/>
        <v>34</v>
      </c>
      <c r="B40" s="363">
        <f t="shared" si="1"/>
        <v>376</v>
      </c>
      <c r="C40" s="447">
        <v>17</v>
      </c>
      <c r="D40" s="448" t="s">
        <v>12</v>
      </c>
      <c r="E40" s="481" t="s">
        <v>10286</v>
      </c>
      <c r="F40" s="489"/>
    </row>
    <row r="41" spans="1:6" s="332" customFormat="1" ht="11.45" customHeight="1" x14ac:dyDescent="0.2">
      <c r="A41" s="363">
        <f t="shared" si="0"/>
        <v>35</v>
      </c>
      <c r="B41" s="363">
        <f t="shared" si="1"/>
        <v>393</v>
      </c>
      <c r="C41" s="447">
        <v>17</v>
      </c>
      <c r="D41" s="448" t="s">
        <v>12</v>
      </c>
      <c r="E41" s="481" t="s">
        <v>10287</v>
      </c>
      <c r="F41" s="489"/>
    </row>
    <row r="42" spans="1:6" s="332" customFormat="1" ht="11.45" customHeight="1" x14ac:dyDescent="0.2">
      <c r="A42" s="363">
        <f t="shared" si="0"/>
        <v>36</v>
      </c>
      <c r="B42" s="363">
        <f t="shared" si="1"/>
        <v>410</v>
      </c>
      <c r="C42" s="447">
        <v>17</v>
      </c>
      <c r="D42" s="448" t="s">
        <v>12</v>
      </c>
      <c r="E42" s="481" t="s">
        <v>10288</v>
      </c>
      <c r="F42" s="665"/>
    </row>
    <row r="43" spans="1:6" s="332" customFormat="1" ht="11.45" customHeight="1" x14ac:dyDescent="0.2">
      <c r="A43" s="363">
        <f t="shared" si="0"/>
        <v>37</v>
      </c>
      <c r="B43" s="363">
        <f t="shared" si="1"/>
        <v>427</v>
      </c>
      <c r="C43" s="447">
        <v>17</v>
      </c>
      <c r="D43" s="448" t="s">
        <v>12</v>
      </c>
      <c r="E43" s="481" t="s">
        <v>10289</v>
      </c>
      <c r="F43" s="665"/>
    </row>
    <row r="44" spans="1:6" s="332" customFormat="1" ht="11.45" customHeight="1" x14ac:dyDescent="0.2">
      <c r="A44" s="363">
        <f t="shared" si="0"/>
        <v>38</v>
      </c>
      <c r="B44" s="363">
        <f t="shared" si="1"/>
        <v>444</v>
      </c>
      <c r="C44" s="447">
        <v>17</v>
      </c>
      <c r="D44" s="448" t="s">
        <v>12</v>
      </c>
      <c r="E44" s="481" t="s">
        <v>10290</v>
      </c>
      <c r="F44" s="665"/>
    </row>
    <row r="45" spans="1:6" s="332" customFormat="1" ht="11.45" customHeight="1" x14ac:dyDescent="0.2">
      <c r="A45" s="363">
        <f t="shared" si="0"/>
        <v>39</v>
      </c>
      <c r="B45" s="363">
        <f t="shared" si="1"/>
        <v>461</v>
      </c>
      <c r="C45" s="447">
        <v>17</v>
      </c>
      <c r="D45" s="448" t="s">
        <v>12</v>
      </c>
      <c r="E45" s="481" t="s">
        <v>10291</v>
      </c>
      <c r="F45" s="633"/>
    </row>
    <row r="46" spans="1:6" s="332" customFormat="1" ht="11.45" customHeight="1" x14ac:dyDescent="0.2">
      <c r="A46" s="363">
        <f t="shared" si="0"/>
        <v>40</v>
      </c>
      <c r="B46" s="363">
        <f t="shared" si="1"/>
        <v>478</v>
      </c>
      <c r="C46" s="447">
        <v>17</v>
      </c>
      <c r="D46" s="448" t="s">
        <v>12</v>
      </c>
      <c r="E46" s="481" t="s">
        <v>11933</v>
      </c>
      <c r="F46" s="633"/>
    </row>
    <row r="47" spans="1:6" s="332" customFormat="1" ht="23.25" customHeight="1" x14ac:dyDescent="0.2">
      <c r="A47" s="363">
        <f t="shared" si="0"/>
        <v>41</v>
      </c>
      <c r="B47" s="363">
        <f t="shared" si="1"/>
        <v>495</v>
      </c>
      <c r="C47" s="447">
        <v>17</v>
      </c>
      <c r="D47" s="448" t="s">
        <v>12</v>
      </c>
      <c r="E47" s="481" t="s">
        <v>10292</v>
      </c>
      <c r="F47" s="633"/>
    </row>
    <row r="48" spans="1:6" s="332" customFormat="1" ht="11.45" customHeight="1" x14ac:dyDescent="0.2">
      <c r="A48" s="363">
        <f t="shared" si="0"/>
        <v>42</v>
      </c>
      <c r="B48" s="363">
        <f t="shared" si="1"/>
        <v>512</v>
      </c>
      <c r="C48" s="447">
        <v>17</v>
      </c>
      <c r="D48" s="448" t="s">
        <v>12</v>
      </c>
      <c r="E48" s="481" t="s">
        <v>10293</v>
      </c>
      <c r="F48" s="633"/>
    </row>
    <row r="49" spans="1:6" s="332" customFormat="1" ht="11.45" customHeight="1" x14ac:dyDescent="0.2">
      <c r="A49" s="363">
        <f t="shared" si="0"/>
        <v>43</v>
      </c>
      <c r="B49" s="363">
        <f t="shared" si="1"/>
        <v>529</v>
      </c>
      <c r="C49" s="447">
        <v>17</v>
      </c>
      <c r="D49" s="448" t="s">
        <v>12</v>
      </c>
      <c r="E49" s="481" t="s">
        <v>10294</v>
      </c>
      <c r="F49" s="633"/>
    </row>
    <row r="50" spans="1:6" s="332" customFormat="1" ht="11.45" customHeight="1" x14ac:dyDescent="0.2">
      <c r="A50" s="363">
        <f t="shared" si="0"/>
        <v>44</v>
      </c>
      <c r="B50" s="363">
        <f t="shared" si="1"/>
        <v>546</v>
      </c>
      <c r="C50" s="447">
        <v>17</v>
      </c>
      <c r="D50" s="448" t="s">
        <v>12</v>
      </c>
      <c r="E50" s="481" t="s">
        <v>10295</v>
      </c>
      <c r="F50" s="633"/>
    </row>
    <row r="51" spans="1:6" s="332" customFormat="1" x14ac:dyDescent="0.2">
      <c r="A51" s="363">
        <f t="shared" si="0"/>
        <v>45</v>
      </c>
      <c r="B51" s="363">
        <f t="shared" si="1"/>
        <v>563</v>
      </c>
      <c r="C51" s="447">
        <v>17</v>
      </c>
      <c r="D51" s="448" t="s">
        <v>12</v>
      </c>
      <c r="E51" s="481" t="s">
        <v>10296</v>
      </c>
      <c r="F51" s="633"/>
    </row>
    <row r="52" spans="1:6" s="332" customFormat="1" ht="11.45" customHeight="1" x14ac:dyDescent="0.2">
      <c r="A52" s="363">
        <f t="shared" si="0"/>
        <v>46</v>
      </c>
      <c r="B52" s="363">
        <f t="shared" si="1"/>
        <v>580</v>
      </c>
      <c r="C52" s="447">
        <v>17</v>
      </c>
      <c r="D52" s="448" t="s">
        <v>12</v>
      </c>
      <c r="E52" s="481" t="s">
        <v>10297</v>
      </c>
      <c r="F52" s="633"/>
    </row>
    <row r="53" spans="1:6" s="332" customFormat="1" ht="11.45" customHeight="1" x14ac:dyDescent="0.2">
      <c r="A53" s="363">
        <f t="shared" si="0"/>
        <v>47</v>
      </c>
      <c r="B53" s="363">
        <f t="shared" si="1"/>
        <v>597</v>
      </c>
      <c r="C53" s="447">
        <v>17</v>
      </c>
      <c r="D53" s="448" t="s">
        <v>12</v>
      </c>
      <c r="E53" s="481" t="s">
        <v>10298</v>
      </c>
      <c r="F53" s="633"/>
    </row>
    <row r="54" spans="1:6" s="332" customFormat="1" ht="11.45" customHeight="1" x14ac:dyDescent="0.2">
      <c r="A54" s="363">
        <f t="shared" si="0"/>
        <v>48</v>
      </c>
      <c r="B54" s="363">
        <f t="shared" si="1"/>
        <v>614</v>
      </c>
      <c r="C54" s="447">
        <v>17</v>
      </c>
      <c r="D54" s="448" t="s">
        <v>12</v>
      </c>
      <c r="E54" s="481" t="s">
        <v>11934</v>
      </c>
      <c r="F54" s="633"/>
    </row>
    <row r="55" spans="1:6" s="332" customFormat="1" ht="22.5" customHeight="1" x14ac:dyDescent="0.2">
      <c r="A55" s="363">
        <f t="shared" si="0"/>
        <v>49</v>
      </c>
      <c r="B55" s="363">
        <f t="shared" si="1"/>
        <v>631</v>
      </c>
      <c r="C55" s="447">
        <v>17</v>
      </c>
      <c r="D55" s="448" t="s">
        <v>12</v>
      </c>
      <c r="E55" s="481" t="s">
        <v>10299</v>
      </c>
      <c r="F55" s="633"/>
    </row>
    <row r="56" spans="1:6" s="332" customFormat="1" ht="11.45" customHeight="1" x14ac:dyDescent="0.2">
      <c r="A56" s="363">
        <f t="shared" si="0"/>
        <v>50</v>
      </c>
      <c r="B56" s="363">
        <f t="shared" si="1"/>
        <v>648</v>
      </c>
      <c r="C56" s="447">
        <v>17</v>
      </c>
      <c r="D56" s="448" t="s">
        <v>12</v>
      </c>
      <c r="E56" s="481" t="s">
        <v>10300</v>
      </c>
      <c r="F56" s="633"/>
    </row>
    <row r="57" spans="1:6" s="332" customFormat="1" ht="11.45" customHeight="1" x14ac:dyDescent="0.2">
      <c r="A57" s="363">
        <f t="shared" si="0"/>
        <v>51</v>
      </c>
      <c r="B57" s="363">
        <f t="shared" si="1"/>
        <v>665</v>
      </c>
      <c r="C57" s="447">
        <v>17</v>
      </c>
      <c r="D57" s="448" t="s">
        <v>12</v>
      </c>
      <c r="E57" s="481" t="s">
        <v>10301</v>
      </c>
      <c r="F57" s="633"/>
    </row>
    <row r="58" spans="1:6" s="332" customFormat="1" ht="11.45" customHeight="1" x14ac:dyDescent="0.2">
      <c r="A58" s="363">
        <f t="shared" si="0"/>
        <v>52</v>
      </c>
      <c r="B58" s="363">
        <f t="shared" si="1"/>
        <v>682</v>
      </c>
      <c r="C58" s="447">
        <v>17</v>
      </c>
      <c r="D58" s="448" t="s">
        <v>12</v>
      </c>
      <c r="E58" s="481" t="s">
        <v>10302</v>
      </c>
      <c r="F58" s="633"/>
    </row>
    <row r="59" spans="1:6" s="332" customFormat="1" x14ac:dyDescent="0.2">
      <c r="A59" s="363">
        <f t="shared" si="0"/>
        <v>53</v>
      </c>
      <c r="B59" s="363">
        <f t="shared" si="1"/>
        <v>699</v>
      </c>
      <c r="C59" s="447">
        <v>17</v>
      </c>
      <c r="D59" s="448" t="s">
        <v>12</v>
      </c>
      <c r="E59" s="481" t="s">
        <v>10303</v>
      </c>
      <c r="F59" s="633"/>
    </row>
    <row r="60" spans="1:6" s="332" customFormat="1" ht="11.45" customHeight="1" x14ac:dyDescent="0.2">
      <c r="A60" s="363">
        <f t="shared" si="0"/>
        <v>54</v>
      </c>
      <c r="B60" s="363">
        <f t="shared" si="1"/>
        <v>716</v>
      </c>
      <c r="C60" s="447">
        <v>17</v>
      </c>
      <c r="D60" s="448" t="s">
        <v>12</v>
      </c>
      <c r="E60" s="481" t="s">
        <v>10304</v>
      </c>
      <c r="F60" s="633"/>
    </row>
    <row r="61" spans="1:6" s="332" customFormat="1" ht="11.45" customHeight="1" x14ac:dyDescent="0.2">
      <c r="A61" s="363">
        <f t="shared" si="0"/>
        <v>55</v>
      </c>
      <c r="B61" s="363">
        <f t="shared" si="1"/>
        <v>733</v>
      </c>
      <c r="C61" s="447">
        <v>17</v>
      </c>
      <c r="D61" s="448" t="s">
        <v>12</v>
      </c>
      <c r="E61" s="481" t="s">
        <v>10305</v>
      </c>
      <c r="F61" s="633"/>
    </row>
    <row r="62" spans="1:6" s="332" customFormat="1" ht="11.45" customHeight="1" x14ac:dyDescent="0.2">
      <c r="A62" s="363">
        <f t="shared" si="0"/>
        <v>56</v>
      </c>
      <c r="B62" s="363">
        <f t="shared" si="1"/>
        <v>750</v>
      </c>
      <c r="C62" s="447">
        <v>17</v>
      </c>
      <c r="D62" s="448" t="s">
        <v>12</v>
      </c>
      <c r="E62" s="481" t="s">
        <v>11935</v>
      </c>
      <c r="F62" s="633"/>
    </row>
    <row r="63" spans="1:6" s="332" customFormat="1" ht="21.75" customHeight="1" x14ac:dyDescent="0.2">
      <c r="A63" s="363">
        <f t="shared" si="0"/>
        <v>57</v>
      </c>
      <c r="B63" s="363">
        <f t="shared" si="1"/>
        <v>767</v>
      </c>
      <c r="C63" s="447">
        <v>17</v>
      </c>
      <c r="D63" s="448" t="s">
        <v>12</v>
      </c>
      <c r="E63" s="481" t="s">
        <v>10306</v>
      </c>
      <c r="F63" s="633"/>
    </row>
    <row r="64" spans="1:6" s="332" customFormat="1" ht="11.45" customHeight="1" x14ac:dyDescent="0.2">
      <c r="A64" s="363">
        <f t="shared" si="0"/>
        <v>58</v>
      </c>
      <c r="B64" s="363">
        <f t="shared" si="1"/>
        <v>784</v>
      </c>
      <c r="C64" s="447">
        <v>17</v>
      </c>
      <c r="D64" s="448" t="s">
        <v>12</v>
      </c>
      <c r="E64" s="481" t="s">
        <v>11993</v>
      </c>
      <c r="F64" s="633"/>
    </row>
    <row r="65" spans="1:6" s="332" customFormat="1" ht="11.45" customHeight="1" x14ac:dyDescent="0.2">
      <c r="A65" s="363">
        <f t="shared" si="0"/>
        <v>59</v>
      </c>
      <c r="B65" s="363">
        <f t="shared" si="1"/>
        <v>801</v>
      </c>
      <c r="C65" s="447">
        <v>17</v>
      </c>
      <c r="D65" s="448" t="s">
        <v>12</v>
      </c>
      <c r="E65" s="481" t="s">
        <v>11994</v>
      </c>
      <c r="F65" s="633"/>
    </row>
    <row r="66" spans="1:6" s="332" customFormat="1" ht="11.45" customHeight="1" x14ac:dyDescent="0.2">
      <c r="A66" s="363">
        <f t="shared" si="0"/>
        <v>60</v>
      </c>
      <c r="B66" s="363">
        <f t="shared" si="1"/>
        <v>818</v>
      </c>
      <c r="C66" s="447">
        <v>17</v>
      </c>
      <c r="D66" s="448" t="s">
        <v>12</v>
      </c>
      <c r="E66" s="481" t="s">
        <v>11992</v>
      </c>
      <c r="F66" s="633"/>
    </row>
    <row r="67" spans="1:6" s="332" customFormat="1" x14ac:dyDescent="0.2">
      <c r="A67" s="363">
        <f t="shared" si="0"/>
        <v>61</v>
      </c>
      <c r="B67" s="363">
        <f t="shared" si="1"/>
        <v>835</v>
      </c>
      <c r="C67" s="447">
        <v>17</v>
      </c>
      <c r="D67" s="448" t="s">
        <v>12</v>
      </c>
      <c r="E67" s="481" t="s">
        <v>10307</v>
      </c>
      <c r="F67" s="633"/>
    </row>
    <row r="68" spans="1:6" s="332" customFormat="1" ht="11.45" customHeight="1" x14ac:dyDescent="0.2">
      <c r="A68" s="363">
        <f t="shared" si="0"/>
        <v>62</v>
      </c>
      <c r="B68" s="363">
        <f t="shared" si="1"/>
        <v>852</v>
      </c>
      <c r="C68" s="447">
        <v>17</v>
      </c>
      <c r="D68" s="448" t="s">
        <v>12</v>
      </c>
      <c r="E68" s="481" t="s">
        <v>10308</v>
      </c>
      <c r="F68" s="633"/>
    </row>
    <row r="69" spans="1:6" s="332" customFormat="1" ht="11.45" customHeight="1" x14ac:dyDescent="0.2">
      <c r="A69" s="363">
        <f t="shared" si="0"/>
        <v>63</v>
      </c>
      <c r="B69" s="363">
        <f t="shared" si="1"/>
        <v>869</v>
      </c>
      <c r="C69" s="447">
        <v>17</v>
      </c>
      <c r="D69" s="448" t="s">
        <v>12</v>
      </c>
      <c r="E69" s="481" t="s">
        <v>10309</v>
      </c>
      <c r="F69" s="633"/>
    </row>
    <row r="70" spans="1:6" s="332" customFormat="1" ht="11.45" customHeight="1" x14ac:dyDescent="0.2">
      <c r="A70" s="363">
        <f t="shared" si="0"/>
        <v>64</v>
      </c>
      <c r="B70" s="363">
        <f t="shared" si="1"/>
        <v>886</v>
      </c>
      <c r="C70" s="447">
        <v>17</v>
      </c>
      <c r="D70" s="448" t="s">
        <v>12</v>
      </c>
      <c r="E70" s="481" t="s">
        <v>11936</v>
      </c>
      <c r="F70" s="633"/>
    </row>
    <row r="71" spans="1:6" s="332" customFormat="1" x14ac:dyDescent="0.2">
      <c r="A71" s="363">
        <f t="shared" si="0"/>
        <v>65</v>
      </c>
      <c r="B71" s="363">
        <f t="shared" si="1"/>
        <v>903</v>
      </c>
      <c r="C71" s="447">
        <v>17</v>
      </c>
      <c r="D71" s="448" t="s">
        <v>12</v>
      </c>
      <c r="E71" s="481" t="s">
        <v>10310</v>
      </c>
      <c r="F71" s="633"/>
    </row>
    <row r="72" spans="1:6" s="332" customFormat="1" ht="11.45" customHeight="1" x14ac:dyDescent="0.2">
      <c r="A72" s="363">
        <f t="shared" ref="A72:A131" si="2">+A71+1</f>
        <v>66</v>
      </c>
      <c r="B72" s="363">
        <f t="shared" ref="B72:B131" si="3">C71+B71</f>
        <v>920</v>
      </c>
      <c r="C72" s="447">
        <v>17</v>
      </c>
      <c r="D72" s="448" t="s">
        <v>12</v>
      </c>
      <c r="E72" s="481" t="s">
        <v>10311</v>
      </c>
      <c r="F72" s="633"/>
    </row>
    <row r="73" spans="1:6" s="332" customFormat="1" ht="11.45" customHeight="1" x14ac:dyDescent="0.2">
      <c r="A73" s="363">
        <f t="shared" si="2"/>
        <v>67</v>
      </c>
      <c r="B73" s="363">
        <f t="shared" si="3"/>
        <v>937</v>
      </c>
      <c r="C73" s="447">
        <v>17</v>
      </c>
      <c r="D73" s="448" t="s">
        <v>12</v>
      </c>
      <c r="E73" s="481" t="s">
        <v>11937</v>
      </c>
      <c r="F73" s="633"/>
    </row>
    <row r="74" spans="1:6" s="332" customFormat="1" ht="11.45" customHeight="1" x14ac:dyDescent="0.2">
      <c r="A74" s="363">
        <f t="shared" si="2"/>
        <v>68</v>
      </c>
      <c r="B74" s="363">
        <f t="shared" si="3"/>
        <v>954</v>
      </c>
      <c r="C74" s="447">
        <v>17</v>
      </c>
      <c r="D74" s="448" t="s">
        <v>12</v>
      </c>
      <c r="E74" s="481" t="s">
        <v>10312</v>
      </c>
      <c r="F74" s="633"/>
    </row>
    <row r="75" spans="1:6" s="332" customFormat="1" ht="11.45" customHeight="1" x14ac:dyDescent="0.2">
      <c r="A75" s="363">
        <f t="shared" si="2"/>
        <v>69</v>
      </c>
      <c r="B75" s="363">
        <f t="shared" si="3"/>
        <v>971</v>
      </c>
      <c r="C75" s="447">
        <v>17</v>
      </c>
      <c r="D75" s="448" t="s">
        <v>12</v>
      </c>
      <c r="E75" s="481" t="s">
        <v>10313</v>
      </c>
      <c r="F75" s="633"/>
    </row>
    <row r="76" spans="1:6" s="332" customFormat="1" ht="11.45" customHeight="1" x14ac:dyDescent="0.2">
      <c r="A76" s="363">
        <f t="shared" si="2"/>
        <v>70</v>
      </c>
      <c r="B76" s="363">
        <f t="shared" si="3"/>
        <v>988</v>
      </c>
      <c r="C76" s="447">
        <v>17</v>
      </c>
      <c r="D76" s="448" t="s">
        <v>12</v>
      </c>
      <c r="E76" s="481" t="s">
        <v>10314</v>
      </c>
      <c r="F76" s="633"/>
    </row>
    <row r="77" spans="1:6" s="332" customFormat="1" ht="11.45" customHeight="1" x14ac:dyDescent="0.2">
      <c r="A77" s="363">
        <f t="shared" si="2"/>
        <v>71</v>
      </c>
      <c r="B77" s="363">
        <f t="shared" si="3"/>
        <v>1005</v>
      </c>
      <c r="C77" s="447">
        <v>17</v>
      </c>
      <c r="D77" s="448" t="s">
        <v>12</v>
      </c>
      <c r="E77" s="481" t="s">
        <v>10315</v>
      </c>
      <c r="F77" s="633"/>
    </row>
    <row r="78" spans="1:6" s="332" customFormat="1" ht="11.45" customHeight="1" x14ac:dyDescent="0.2">
      <c r="A78" s="363">
        <f t="shared" si="2"/>
        <v>72</v>
      </c>
      <c r="B78" s="363">
        <f t="shared" si="3"/>
        <v>1022</v>
      </c>
      <c r="C78" s="447">
        <v>17</v>
      </c>
      <c r="D78" s="448" t="s">
        <v>12</v>
      </c>
      <c r="E78" s="481" t="s">
        <v>11938</v>
      </c>
      <c r="F78" s="633"/>
    </row>
    <row r="79" spans="1:6" s="332" customFormat="1" x14ac:dyDescent="0.2">
      <c r="A79" s="363">
        <f t="shared" si="2"/>
        <v>73</v>
      </c>
      <c r="B79" s="363">
        <f t="shared" si="3"/>
        <v>1039</v>
      </c>
      <c r="C79" s="447">
        <v>17</v>
      </c>
      <c r="D79" s="448" t="s">
        <v>12</v>
      </c>
      <c r="E79" s="481" t="s">
        <v>10316</v>
      </c>
      <c r="F79" s="633"/>
    </row>
    <row r="80" spans="1:6" s="332" customFormat="1" ht="11.45" customHeight="1" x14ac:dyDescent="0.2">
      <c r="A80" s="363">
        <f t="shared" si="2"/>
        <v>74</v>
      </c>
      <c r="B80" s="363">
        <f t="shared" si="3"/>
        <v>1056</v>
      </c>
      <c r="C80" s="447">
        <v>17</v>
      </c>
      <c r="D80" s="448" t="s">
        <v>12</v>
      </c>
      <c r="E80" s="481" t="s">
        <v>10317</v>
      </c>
      <c r="F80" s="633"/>
    </row>
    <row r="81" spans="1:6" s="332" customFormat="1" ht="11.45" customHeight="1" x14ac:dyDescent="0.2">
      <c r="A81" s="363">
        <f t="shared" si="2"/>
        <v>75</v>
      </c>
      <c r="B81" s="363">
        <f t="shared" si="3"/>
        <v>1073</v>
      </c>
      <c r="C81" s="447">
        <v>17</v>
      </c>
      <c r="D81" s="448" t="s">
        <v>12</v>
      </c>
      <c r="E81" s="481" t="s">
        <v>11939</v>
      </c>
      <c r="F81" s="633"/>
    </row>
    <row r="82" spans="1:6" s="332" customFormat="1" ht="11.45" customHeight="1" x14ac:dyDescent="0.2">
      <c r="A82" s="363">
        <f t="shared" si="2"/>
        <v>76</v>
      </c>
      <c r="B82" s="363">
        <f t="shared" si="3"/>
        <v>1090</v>
      </c>
      <c r="C82" s="447">
        <v>17</v>
      </c>
      <c r="D82" s="448" t="s">
        <v>12</v>
      </c>
      <c r="E82" s="481" t="s">
        <v>10783</v>
      </c>
      <c r="F82" s="633"/>
    </row>
    <row r="83" spans="1:6" s="332" customFormat="1" x14ac:dyDescent="0.2">
      <c r="A83" s="363">
        <f t="shared" si="2"/>
        <v>77</v>
      </c>
      <c r="B83" s="363">
        <f t="shared" si="3"/>
        <v>1107</v>
      </c>
      <c r="C83" s="447">
        <v>17</v>
      </c>
      <c r="D83" s="448" t="s">
        <v>12</v>
      </c>
      <c r="E83" s="481" t="s">
        <v>10318</v>
      </c>
      <c r="F83" s="633"/>
    </row>
    <row r="84" spans="1:6" s="332" customFormat="1" ht="11.45" customHeight="1" x14ac:dyDescent="0.2">
      <c r="A84" s="363">
        <f t="shared" si="2"/>
        <v>78</v>
      </c>
      <c r="B84" s="363">
        <f t="shared" si="3"/>
        <v>1124</v>
      </c>
      <c r="C84" s="447">
        <v>17</v>
      </c>
      <c r="D84" s="448" t="s">
        <v>12</v>
      </c>
      <c r="E84" s="481" t="s">
        <v>10319</v>
      </c>
      <c r="F84" s="633"/>
    </row>
    <row r="85" spans="1:6" s="332" customFormat="1" ht="11.45" customHeight="1" x14ac:dyDescent="0.2">
      <c r="A85" s="363">
        <f t="shared" si="2"/>
        <v>79</v>
      </c>
      <c r="B85" s="363">
        <f t="shared" si="3"/>
        <v>1141</v>
      </c>
      <c r="C85" s="447">
        <v>17</v>
      </c>
      <c r="D85" s="448" t="s">
        <v>12</v>
      </c>
      <c r="E85" s="481" t="s">
        <v>10320</v>
      </c>
      <c r="F85" s="633"/>
    </row>
    <row r="86" spans="1:6" s="332" customFormat="1" ht="11.45" customHeight="1" x14ac:dyDescent="0.2">
      <c r="A86" s="363">
        <f t="shared" si="2"/>
        <v>80</v>
      </c>
      <c r="B86" s="363">
        <f t="shared" si="3"/>
        <v>1158</v>
      </c>
      <c r="C86" s="447">
        <v>17</v>
      </c>
      <c r="D86" s="448" t="s">
        <v>12</v>
      </c>
      <c r="E86" s="481" t="s">
        <v>10321</v>
      </c>
      <c r="F86" s="633"/>
    </row>
    <row r="87" spans="1:6" s="332" customFormat="1" ht="24" customHeight="1" x14ac:dyDescent="0.2">
      <c r="A87" s="363">
        <f t="shared" si="2"/>
        <v>81</v>
      </c>
      <c r="B87" s="363">
        <f t="shared" si="3"/>
        <v>1175</v>
      </c>
      <c r="C87" s="447">
        <v>17</v>
      </c>
      <c r="D87" s="448" t="s">
        <v>12</v>
      </c>
      <c r="E87" s="481" t="s">
        <v>9127</v>
      </c>
      <c r="F87" s="633"/>
    </row>
    <row r="88" spans="1:6" s="332" customFormat="1" ht="11.45" customHeight="1" x14ac:dyDescent="0.2">
      <c r="A88" s="363">
        <f t="shared" si="2"/>
        <v>82</v>
      </c>
      <c r="B88" s="363">
        <f t="shared" si="3"/>
        <v>1192</v>
      </c>
      <c r="C88" s="447">
        <v>17</v>
      </c>
      <c r="D88" s="448" t="s">
        <v>12</v>
      </c>
      <c r="E88" s="481" t="s">
        <v>9128</v>
      </c>
      <c r="F88" s="633"/>
    </row>
    <row r="89" spans="1:6" s="332" customFormat="1" ht="11.45" customHeight="1" x14ac:dyDescent="0.2">
      <c r="A89" s="363">
        <f t="shared" si="2"/>
        <v>83</v>
      </c>
      <c r="B89" s="363">
        <f t="shared" si="3"/>
        <v>1209</v>
      </c>
      <c r="C89" s="447">
        <v>17</v>
      </c>
      <c r="D89" s="448" t="s">
        <v>12</v>
      </c>
      <c r="E89" s="481" t="s">
        <v>10322</v>
      </c>
      <c r="F89" s="633"/>
    </row>
    <row r="90" spans="1:6" s="332" customFormat="1" ht="11.45" customHeight="1" x14ac:dyDescent="0.2">
      <c r="A90" s="363">
        <f t="shared" si="2"/>
        <v>84</v>
      </c>
      <c r="B90" s="363">
        <f t="shared" si="3"/>
        <v>1226</v>
      </c>
      <c r="C90" s="447">
        <v>17</v>
      </c>
      <c r="D90" s="448" t="s">
        <v>12</v>
      </c>
      <c r="E90" s="481" t="s">
        <v>9129</v>
      </c>
      <c r="F90" s="633"/>
    </row>
    <row r="91" spans="1:6" s="332" customFormat="1" ht="11.45" customHeight="1" x14ac:dyDescent="0.2">
      <c r="A91" s="363">
        <f t="shared" si="2"/>
        <v>85</v>
      </c>
      <c r="B91" s="363">
        <f t="shared" si="3"/>
        <v>1243</v>
      </c>
      <c r="C91" s="447">
        <v>17</v>
      </c>
      <c r="D91" s="448" t="s">
        <v>12</v>
      </c>
      <c r="E91" s="481" t="s">
        <v>9130</v>
      </c>
      <c r="F91" s="633"/>
    </row>
    <row r="92" spans="1:6" s="332" customFormat="1" ht="11.45" customHeight="1" x14ac:dyDescent="0.2">
      <c r="A92" s="363">
        <f t="shared" si="2"/>
        <v>86</v>
      </c>
      <c r="B92" s="363">
        <f t="shared" si="3"/>
        <v>1260</v>
      </c>
      <c r="C92" s="447">
        <v>17</v>
      </c>
      <c r="D92" s="448" t="s">
        <v>12</v>
      </c>
      <c r="E92" s="481" t="s">
        <v>9131</v>
      </c>
      <c r="F92" s="633"/>
    </row>
    <row r="93" spans="1:6" s="332" customFormat="1" ht="11.45" customHeight="1" x14ac:dyDescent="0.2">
      <c r="A93" s="363">
        <f t="shared" si="2"/>
        <v>87</v>
      </c>
      <c r="B93" s="363">
        <f t="shared" si="3"/>
        <v>1277</v>
      </c>
      <c r="C93" s="447">
        <v>17</v>
      </c>
      <c r="D93" s="448" t="s">
        <v>12</v>
      </c>
      <c r="E93" s="481" t="s">
        <v>9132</v>
      </c>
      <c r="F93" s="633"/>
    </row>
    <row r="94" spans="1:6" s="332" customFormat="1" ht="11.45" customHeight="1" x14ac:dyDescent="0.2">
      <c r="A94" s="363">
        <f t="shared" si="2"/>
        <v>88</v>
      </c>
      <c r="B94" s="363">
        <f t="shared" si="3"/>
        <v>1294</v>
      </c>
      <c r="C94" s="447">
        <v>17</v>
      </c>
      <c r="D94" s="448" t="s">
        <v>12</v>
      </c>
      <c r="E94" s="481" t="s">
        <v>10323</v>
      </c>
      <c r="F94" s="633"/>
    </row>
    <row r="95" spans="1:6" s="332" customFormat="1" ht="23.25" customHeight="1" x14ac:dyDescent="0.2">
      <c r="A95" s="363">
        <f t="shared" si="2"/>
        <v>89</v>
      </c>
      <c r="B95" s="363">
        <f t="shared" si="3"/>
        <v>1311</v>
      </c>
      <c r="C95" s="447">
        <v>17</v>
      </c>
      <c r="D95" s="448" t="s">
        <v>12</v>
      </c>
      <c r="E95" s="481" t="s">
        <v>10324</v>
      </c>
      <c r="F95" s="633"/>
    </row>
    <row r="96" spans="1:6" s="332" customFormat="1" ht="11.45" customHeight="1" x14ac:dyDescent="0.2">
      <c r="A96" s="363">
        <f t="shared" si="2"/>
        <v>90</v>
      </c>
      <c r="B96" s="363">
        <f t="shared" si="3"/>
        <v>1328</v>
      </c>
      <c r="C96" s="447">
        <v>17</v>
      </c>
      <c r="D96" s="448" t="s">
        <v>12</v>
      </c>
      <c r="E96" s="481" t="s">
        <v>10325</v>
      </c>
      <c r="F96" s="633"/>
    </row>
    <row r="97" spans="1:6" s="332" customFormat="1" ht="11.45" customHeight="1" x14ac:dyDescent="0.2">
      <c r="A97" s="363">
        <f t="shared" si="2"/>
        <v>91</v>
      </c>
      <c r="B97" s="363">
        <f t="shared" si="3"/>
        <v>1345</v>
      </c>
      <c r="C97" s="447">
        <v>17</v>
      </c>
      <c r="D97" s="448" t="s">
        <v>12</v>
      </c>
      <c r="E97" s="481" t="s">
        <v>10326</v>
      </c>
      <c r="F97" s="633"/>
    </row>
    <row r="98" spans="1:6" s="332" customFormat="1" ht="11.45" customHeight="1" x14ac:dyDescent="0.2">
      <c r="A98" s="363">
        <f t="shared" si="2"/>
        <v>92</v>
      </c>
      <c r="B98" s="363">
        <f t="shared" si="3"/>
        <v>1362</v>
      </c>
      <c r="C98" s="447">
        <v>17</v>
      </c>
      <c r="D98" s="448" t="s">
        <v>12</v>
      </c>
      <c r="E98" s="481" t="s">
        <v>10327</v>
      </c>
      <c r="F98" s="633"/>
    </row>
    <row r="99" spans="1:6" s="332" customFormat="1" ht="11.45" customHeight="1" x14ac:dyDescent="0.2">
      <c r="A99" s="363">
        <f t="shared" si="2"/>
        <v>93</v>
      </c>
      <c r="B99" s="363">
        <f t="shared" si="3"/>
        <v>1379</v>
      </c>
      <c r="C99" s="447">
        <v>17</v>
      </c>
      <c r="D99" s="448" t="s">
        <v>12</v>
      </c>
      <c r="E99" s="481" t="s">
        <v>10328</v>
      </c>
      <c r="F99" s="633"/>
    </row>
    <row r="100" spans="1:6" s="332" customFormat="1" ht="11.45" customHeight="1" x14ac:dyDescent="0.2">
      <c r="A100" s="363">
        <f t="shared" si="2"/>
        <v>94</v>
      </c>
      <c r="B100" s="363">
        <f t="shared" si="3"/>
        <v>1396</v>
      </c>
      <c r="C100" s="447">
        <v>17</v>
      </c>
      <c r="D100" s="448" t="s">
        <v>12</v>
      </c>
      <c r="E100" s="481" t="s">
        <v>10329</v>
      </c>
      <c r="F100" s="633"/>
    </row>
    <row r="101" spans="1:6" s="332" customFormat="1" ht="11.45" customHeight="1" x14ac:dyDescent="0.2">
      <c r="A101" s="363">
        <f t="shared" si="2"/>
        <v>95</v>
      </c>
      <c r="B101" s="363">
        <f t="shared" si="3"/>
        <v>1413</v>
      </c>
      <c r="C101" s="447">
        <v>17</v>
      </c>
      <c r="D101" s="448" t="s">
        <v>12</v>
      </c>
      <c r="E101" s="481" t="s">
        <v>10330</v>
      </c>
      <c r="F101" s="633"/>
    </row>
    <row r="102" spans="1:6" s="332" customFormat="1" ht="11.45" customHeight="1" x14ac:dyDescent="0.2">
      <c r="A102" s="363">
        <f t="shared" si="2"/>
        <v>96</v>
      </c>
      <c r="B102" s="363">
        <f t="shared" si="3"/>
        <v>1430</v>
      </c>
      <c r="C102" s="447">
        <v>17</v>
      </c>
      <c r="D102" s="448" t="s">
        <v>12</v>
      </c>
      <c r="E102" s="481" t="s">
        <v>11122</v>
      </c>
      <c r="F102" s="633"/>
    </row>
    <row r="103" spans="1:6" s="332" customFormat="1" ht="21.75" customHeight="1" x14ac:dyDescent="0.2">
      <c r="A103" s="363">
        <f t="shared" si="2"/>
        <v>97</v>
      </c>
      <c r="B103" s="363">
        <f t="shared" si="3"/>
        <v>1447</v>
      </c>
      <c r="C103" s="447">
        <v>17</v>
      </c>
      <c r="D103" s="448" t="s">
        <v>12</v>
      </c>
      <c r="E103" s="481" t="s">
        <v>11123</v>
      </c>
      <c r="F103" s="633"/>
    </row>
    <row r="104" spans="1:6" s="332" customFormat="1" ht="11.45" customHeight="1" x14ac:dyDescent="0.2">
      <c r="A104" s="363">
        <f t="shared" si="2"/>
        <v>98</v>
      </c>
      <c r="B104" s="363">
        <f t="shared" si="3"/>
        <v>1464</v>
      </c>
      <c r="C104" s="447">
        <v>17</v>
      </c>
      <c r="D104" s="448" t="s">
        <v>12</v>
      </c>
      <c r="E104" s="481" t="s">
        <v>11124</v>
      </c>
      <c r="F104" s="633"/>
    </row>
    <row r="105" spans="1:6" s="332" customFormat="1" ht="11.45" customHeight="1" x14ac:dyDescent="0.2">
      <c r="A105" s="363">
        <f t="shared" si="2"/>
        <v>99</v>
      </c>
      <c r="B105" s="363">
        <f t="shared" si="3"/>
        <v>1481</v>
      </c>
      <c r="C105" s="447">
        <v>17</v>
      </c>
      <c r="D105" s="448" t="s">
        <v>12</v>
      </c>
      <c r="E105" s="481" t="s">
        <v>11125</v>
      </c>
      <c r="F105" s="633"/>
    </row>
    <row r="106" spans="1:6" s="332" customFormat="1" ht="11.45" customHeight="1" x14ac:dyDescent="0.2">
      <c r="A106" s="363">
        <f t="shared" si="2"/>
        <v>100</v>
      </c>
      <c r="B106" s="363">
        <f t="shared" si="3"/>
        <v>1498</v>
      </c>
      <c r="C106" s="447">
        <v>17</v>
      </c>
      <c r="D106" s="448" t="s">
        <v>12</v>
      </c>
      <c r="E106" s="481" t="s">
        <v>11126</v>
      </c>
      <c r="F106" s="633"/>
    </row>
    <row r="107" spans="1:6" s="332" customFormat="1" ht="11.45" customHeight="1" x14ac:dyDescent="0.2">
      <c r="A107" s="363">
        <f t="shared" si="2"/>
        <v>101</v>
      </c>
      <c r="B107" s="363">
        <f t="shared" si="3"/>
        <v>1515</v>
      </c>
      <c r="C107" s="447">
        <v>17</v>
      </c>
      <c r="D107" s="448" t="s">
        <v>12</v>
      </c>
      <c r="E107" s="481" t="s">
        <v>11127</v>
      </c>
      <c r="F107" s="633"/>
    </row>
    <row r="108" spans="1:6" s="332" customFormat="1" ht="11.45" customHeight="1" x14ac:dyDescent="0.2">
      <c r="A108" s="363">
        <f t="shared" si="2"/>
        <v>102</v>
      </c>
      <c r="B108" s="363">
        <f t="shared" si="3"/>
        <v>1532</v>
      </c>
      <c r="C108" s="447">
        <v>17</v>
      </c>
      <c r="D108" s="448" t="s">
        <v>12</v>
      </c>
      <c r="E108" s="481" t="s">
        <v>11128</v>
      </c>
      <c r="F108" s="633"/>
    </row>
    <row r="109" spans="1:6" s="332" customFormat="1" ht="11.45" customHeight="1" x14ac:dyDescent="0.2">
      <c r="A109" s="363">
        <f t="shared" si="2"/>
        <v>103</v>
      </c>
      <c r="B109" s="363">
        <f t="shared" si="3"/>
        <v>1549</v>
      </c>
      <c r="C109" s="447">
        <v>17</v>
      </c>
      <c r="D109" s="448" t="s">
        <v>12</v>
      </c>
      <c r="E109" s="481" t="s">
        <v>11129</v>
      </c>
      <c r="F109" s="633"/>
    </row>
    <row r="110" spans="1:6" s="332" customFormat="1" x14ac:dyDescent="0.2">
      <c r="A110" s="363">
        <f t="shared" si="2"/>
        <v>104</v>
      </c>
      <c r="B110" s="363">
        <f t="shared" si="3"/>
        <v>1566</v>
      </c>
      <c r="C110" s="430">
        <v>17</v>
      </c>
      <c r="D110" s="444" t="s">
        <v>12</v>
      </c>
      <c r="E110" s="421" t="s">
        <v>15098</v>
      </c>
      <c r="F110" s="580"/>
    </row>
    <row r="111" spans="1:6" s="332" customFormat="1" ht="27" customHeight="1" x14ac:dyDescent="0.2">
      <c r="A111" s="363">
        <f t="shared" si="2"/>
        <v>105</v>
      </c>
      <c r="B111" s="363">
        <f t="shared" si="3"/>
        <v>1583</v>
      </c>
      <c r="C111" s="430">
        <v>17</v>
      </c>
      <c r="D111" s="444" t="s">
        <v>12</v>
      </c>
      <c r="E111" s="421" t="s">
        <v>15099</v>
      </c>
      <c r="F111" s="580"/>
    </row>
    <row r="112" spans="1:6" s="332" customFormat="1" ht="11.45" customHeight="1" x14ac:dyDescent="0.2">
      <c r="A112" s="363">
        <f t="shared" si="2"/>
        <v>106</v>
      </c>
      <c r="B112" s="363">
        <f t="shared" si="3"/>
        <v>1600</v>
      </c>
      <c r="C112" s="430">
        <v>17</v>
      </c>
      <c r="D112" s="444" t="s">
        <v>12</v>
      </c>
      <c r="E112" s="421" t="s">
        <v>15100</v>
      </c>
      <c r="F112" s="580"/>
    </row>
    <row r="113" spans="1:6" s="332" customFormat="1" ht="11.45" customHeight="1" x14ac:dyDescent="0.2">
      <c r="A113" s="363">
        <f t="shared" si="2"/>
        <v>107</v>
      </c>
      <c r="B113" s="363">
        <f t="shared" si="3"/>
        <v>1617</v>
      </c>
      <c r="C113" s="430">
        <v>17</v>
      </c>
      <c r="D113" s="444" t="s">
        <v>12</v>
      </c>
      <c r="E113" s="421" t="s">
        <v>15101</v>
      </c>
      <c r="F113" s="580"/>
    </row>
    <row r="114" spans="1:6" s="332" customFormat="1" ht="11.45" customHeight="1" x14ac:dyDescent="0.2">
      <c r="A114" s="363">
        <f t="shared" si="2"/>
        <v>108</v>
      </c>
      <c r="B114" s="363">
        <f t="shared" si="3"/>
        <v>1634</v>
      </c>
      <c r="C114" s="430">
        <v>17</v>
      </c>
      <c r="D114" s="444" t="s">
        <v>12</v>
      </c>
      <c r="E114" s="421" t="s">
        <v>15102</v>
      </c>
      <c r="F114" s="580"/>
    </row>
    <row r="115" spans="1:6" s="332" customFormat="1" x14ac:dyDescent="0.2">
      <c r="A115" s="363">
        <f t="shared" si="2"/>
        <v>109</v>
      </c>
      <c r="B115" s="363">
        <f t="shared" si="3"/>
        <v>1651</v>
      </c>
      <c r="C115" s="430">
        <v>17</v>
      </c>
      <c r="D115" s="444" t="s">
        <v>12</v>
      </c>
      <c r="E115" s="421" t="s">
        <v>15103</v>
      </c>
      <c r="F115" s="580"/>
    </row>
    <row r="116" spans="1:6" s="332" customFormat="1" ht="11.45" customHeight="1" x14ac:dyDescent="0.2">
      <c r="A116" s="363">
        <f t="shared" si="2"/>
        <v>110</v>
      </c>
      <c r="B116" s="363">
        <f t="shared" si="3"/>
        <v>1668</v>
      </c>
      <c r="C116" s="430">
        <v>17</v>
      </c>
      <c r="D116" s="444" t="s">
        <v>12</v>
      </c>
      <c r="E116" s="421" t="s">
        <v>15104</v>
      </c>
      <c r="F116" s="580"/>
    </row>
    <row r="117" spans="1:6" s="332" customFormat="1" ht="11.45" customHeight="1" x14ac:dyDescent="0.2">
      <c r="A117" s="363">
        <f t="shared" si="2"/>
        <v>111</v>
      </c>
      <c r="B117" s="363">
        <f t="shared" si="3"/>
        <v>1685</v>
      </c>
      <c r="C117" s="430">
        <v>17</v>
      </c>
      <c r="D117" s="444" t="s">
        <v>12</v>
      </c>
      <c r="E117" s="421" t="s">
        <v>15105</v>
      </c>
      <c r="F117" s="580"/>
    </row>
    <row r="118" spans="1:6" s="332" customFormat="1" ht="11.45" customHeight="1" x14ac:dyDescent="0.2">
      <c r="A118" s="363">
        <f t="shared" si="2"/>
        <v>112</v>
      </c>
      <c r="B118" s="363">
        <f t="shared" si="3"/>
        <v>1702</v>
      </c>
      <c r="C118" s="363">
        <v>17</v>
      </c>
      <c r="D118" s="360" t="s">
        <v>12</v>
      </c>
      <c r="E118" s="422" t="s">
        <v>15331</v>
      </c>
      <c r="F118" s="378"/>
    </row>
    <row r="119" spans="1:6" s="332" customFormat="1" ht="11.45" customHeight="1" x14ac:dyDescent="0.2">
      <c r="A119" s="363">
        <f t="shared" si="2"/>
        <v>113</v>
      </c>
      <c r="B119" s="363">
        <f t="shared" si="3"/>
        <v>1719</v>
      </c>
      <c r="C119" s="363">
        <v>17</v>
      </c>
      <c r="D119" s="360" t="s">
        <v>12</v>
      </c>
      <c r="E119" s="422" t="s">
        <v>15332</v>
      </c>
      <c r="F119" s="378"/>
    </row>
    <row r="120" spans="1:6" s="332" customFormat="1" ht="11.45" customHeight="1" x14ac:dyDescent="0.2">
      <c r="A120" s="363">
        <f t="shared" si="2"/>
        <v>114</v>
      </c>
      <c r="B120" s="363">
        <f t="shared" si="3"/>
        <v>1736</v>
      </c>
      <c r="C120" s="363">
        <v>17</v>
      </c>
      <c r="D120" s="360" t="s">
        <v>12</v>
      </c>
      <c r="E120" s="422" t="s">
        <v>15333</v>
      </c>
      <c r="F120" s="378"/>
    </row>
    <row r="121" spans="1:6" s="332" customFormat="1" ht="11.45" customHeight="1" x14ac:dyDescent="0.2">
      <c r="A121" s="363">
        <f t="shared" si="2"/>
        <v>115</v>
      </c>
      <c r="B121" s="363">
        <f t="shared" si="3"/>
        <v>1753</v>
      </c>
      <c r="C121" s="363">
        <v>17</v>
      </c>
      <c r="D121" s="360" t="s">
        <v>12</v>
      </c>
      <c r="E121" s="422" t="s">
        <v>15334</v>
      </c>
      <c r="F121" s="378"/>
    </row>
    <row r="122" spans="1:6" s="332" customFormat="1" ht="11.45" customHeight="1" x14ac:dyDescent="0.2">
      <c r="A122" s="363">
        <f t="shared" si="2"/>
        <v>116</v>
      </c>
      <c r="B122" s="363">
        <f t="shared" si="3"/>
        <v>1770</v>
      </c>
      <c r="C122" s="363">
        <v>17</v>
      </c>
      <c r="D122" s="360" t="s">
        <v>12</v>
      </c>
      <c r="E122" s="422" t="s">
        <v>13725</v>
      </c>
      <c r="F122" s="378"/>
    </row>
    <row r="123" spans="1:6" s="332" customFormat="1" ht="11.45" customHeight="1" x14ac:dyDescent="0.2">
      <c r="A123" s="363">
        <f t="shared" si="2"/>
        <v>117</v>
      </c>
      <c r="B123" s="363">
        <f t="shared" si="3"/>
        <v>1787</v>
      </c>
      <c r="C123" s="363">
        <v>17</v>
      </c>
      <c r="D123" s="360" t="s">
        <v>12</v>
      </c>
      <c r="E123" s="422" t="s">
        <v>13726</v>
      </c>
      <c r="F123" s="378"/>
    </row>
    <row r="124" spans="1:6" s="332" customFormat="1" ht="11.45" customHeight="1" x14ac:dyDescent="0.2">
      <c r="A124" s="363">
        <f t="shared" si="2"/>
        <v>118</v>
      </c>
      <c r="B124" s="363">
        <f t="shared" si="3"/>
        <v>1804</v>
      </c>
      <c r="C124" s="363">
        <v>17</v>
      </c>
      <c r="D124" s="360" t="s">
        <v>12</v>
      </c>
      <c r="E124" s="422" t="s">
        <v>13727</v>
      </c>
      <c r="F124" s="378"/>
    </row>
    <row r="125" spans="1:6" s="332" customFormat="1" ht="11.45" customHeight="1" x14ac:dyDescent="0.2">
      <c r="A125" s="363">
        <f t="shared" si="2"/>
        <v>119</v>
      </c>
      <c r="B125" s="363">
        <f t="shared" si="3"/>
        <v>1821</v>
      </c>
      <c r="C125" s="363">
        <v>17</v>
      </c>
      <c r="D125" s="360" t="s">
        <v>12</v>
      </c>
      <c r="E125" s="422" t="s">
        <v>13728</v>
      </c>
      <c r="F125" s="378"/>
    </row>
    <row r="126" spans="1:6" s="332" customFormat="1" ht="11.45" customHeight="1" x14ac:dyDescent="0.2">
      <c r="A126" s="363">
        <f t="shared" si="2"/>
        <v>120</v>
      </c>
      <c r="B126" s="363">
        <f t="shared" si="3"/>
        <v>1838</v>
      </c>
      <c r="C126" s="430">
        <v>17</v>
      </c>
      <c r="D126" s="444" t="s">
        <v>12</v>
      </c>
      <c r="E126" s="445" t="s">
        <v>10331</v>
      </c>
      <c r="F126" s="634"/>
    </row>
    <row r="127" spans="1:6" s="332" customFormat="1" ht="11.45" customHeight="1" x14ac:dyDescent="0.2">
      <c r="A127" s="363">
        <f t="shared" si="2"/>
        <v>121</v>
      </c>
      <c r="B127" s="363">
        <f t="shared" si="3"/>
        <v>1855</v>
      </c>
      <c r="C127" s="430">
        <v>17</v>
      </c>
      <c r="D127" s="444" t="s">
        <v>12</v>
      </c>
      <c r="E127" s="445" t="s">
        <v>15106</v>
      </c>
      <c r="F127" s="634"/>
    </row>
    <row r="128" spans="1:6" s="332" customFormat="1" ht="11.45" customHeight="1" x14ac:dyDescent="0.2">
      <c r="A128" s="363">
        <f t="shared" si="2"/>
        <v>122</v>
      </c>
      <c r="B128" s="363">
        <f t="shared" si="3"/>
        <v>1872</v>
      </c>
      <c r="C128" s="430">
        <v>17</v>
      </c>
      <c r="D128" s="444" t="s">
        <v>12</v>
      </c>
      <c r="E128" s="445" t="s">
        <v>10332</v>
      </c>
      <c r="F128" s="634"/>
    </row>
    <row r="129" spans="1:6" s="332" customFormat="1" ht="11.45" customHeight="1" x14ac:dyDescent="0.2">
      <c r="A129" s="363">
        <f t="shared" si="2"/>
        <v>123</v>
      </c>
      <c r="B129" s="363">
        <f t="shared" si="3"/>
        <v>1889</v>
      </c>
      <c r="C129" s="430">
        <v>17</v>
      </c>
      <c r="D129" s="444" t="s">
        <v>12</v>
      </c>
      <c r="E129" s="445" t="s">
        <v>10333</v>
      </c>
      <c r="F129" s="634"/>
    </row>
    <row r="130" spans="1:6" s="332" customFormat="1" ht="11.45" customHeight="1" x14ac:dyDescent="0.2">
      <c r="A130" s="363">
        <f t="shared" si="2"/>
        <v>124</v>
      </c>
      <c r="B130" s="363">
        <f t="shared" si="3"/>
        <v>1906</v>
      </c>
      <c r="C130" s="431">
        <v>150</v>
      </c>
      <c r="D130" s="434" t="s">
        <v>9</v>
      </c>
      <c r="E130" s="479" t="s">
        <v>50</v>
      </c>
      <c r="F130" s="9" t="s">
        <v>25</v>
      </c>
    </row>
    <row r="131" spans="1:6" s="332" customFormat="1" ht="11.45" customHeight="1" thickBot="1" x14ac:dyDescent="0.25">
      <c r="A131" s="363">
        <f t="shared" si="2"/>
        <v>125</v>
      </c>
      <c r="B131" s="363">
        <f t="shared" si="3"/>
        <v>2056</v>
      </c>
      <c r="C131" s="441">
        <v>12</v>
      </c>
      <c r="D131" s="452" t="s">
        <v>9</v>
      </c>
      <c r="E131" s="442" t="s">
        <v>323</v>
      </c>
      <c r="F131" s="454" t="s">
        <v>10406</v>
      </c>
    </row>
    <row r="132" spans="1:6" s="332" customFormat="1" ht="11.45" customHeight="1" thickTop="1" x14ac:dyDescent="0.2">
      <c r="A132" s="119" t="s">
        <v>54</v>
      </c>
      <c r="B132" s="119"/>
      <c r="C132" s="370">
        <f>B131+C131-1</f>
        <v>2067</v>
      </c>
      <c r="D132" s="119"/>
      <c r="E132" s="146"/>
      <c r="F132"/>
    </row>
    <row r="133" spans="1:6" s="64" customFormat="1" x14ac:dyDescent="0.2"/>
    <row r="134" spans="1:6" s="64" customFormat="1" x14ac:dyDescent="0.2"/>
    <row r="135" spans="1:6" x14ac:dyDescent="0.2">
      <c r="A135" s="804" t="s">
        <v>15167</v>
      </c>
      <c r="B135" s="804"/>
      <c r="C135" s="804"/>
      <c r="D135" s="805"/>
    </row>
    <row r="137" spans="1:6" x14ac:dyDescent="0.2">
      <c r="A137" s="804" t="s">
        <v>15310</v>
      </c>
      <c r="B137" s="805"/>
      <c r="C137" s="805"/>
      <c r="D137" s="805"/>
      <c r="E137" s="805"/>
    </row>
  </sheetData>
  <mergeCells count="6">
    <mergeCell ref="A137:E137"/>
    <mergeCell ref="A3:B3"/>
    <mergeCell ref="C3:F3"/>
    <mergeCell ref="A4:B4"/>
    <mergeCell ref="C4:F5"/>
    <mergeCell ref="A135:D135"/>
  </mergeCells>
  <conditionalFormatting sqref="A3:F3">
    <cfRule type="containsText" dxfId="26"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32EBDFA-BDEE-4412-B91E-14ADA2029605}">
            <xm:f>NOT(ISERROR(SEARCH($C$3,A3)))</xm:f>
            <xm:f>$C$3</xm:f>
            <x14:dxf>
              <font>
                <color rgb="FFFFFF00"/>
              </font>
            </x14:dxf>
          </x14:cfRule>
          <xm:sqref>A3:F3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9"/>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713</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3.5" customHeight="1" x14ac:dyDescent="0.2">
      <c r="A7" s="37">
        <v>1</v>
      </c>
      <c r="B7" s="37">
        <v>1</v>
      </c>
      <c r="C7" s="37">
        <v>2</v>
      </c>
      <c r="D7" s="45" t="s">
        <v>9</v>
      </c>
      <c r="E7" s="67" t="s">
        <v>10</v>
      </c>
      <c r="F7" s="47" t="s">
        <v>11</v>
      </c>
    </row>
    <row r="8" spans="1:6" s="64" customFormat="1" x14ac:dyDescent="0.2">
      <c r="A8" s="37">
        <f t="shared" ref="A8:A28" si="0">+A7+1</f>
        <v>2</v>
      </c>
      <c r="B8" s="37">
        <f t="shared" ref="B8:B28" si="1">C7+B7</f>
        <v>3</v>
      </c>
      <c r="C8" s="37">
        <v>3</v>
      </c>
      <c r="D8" s="45" t="s">
        <v>12</v>
      </c>
      <c r="E8" s="67" t="s">
        <v>13</v>
      </c>
      <c r="F8" s="47">
        <v>220</v>
      </c>
    </row>
    <row r="9" spans="1:6" s="64" customFormat="1" x14ac:dyDescent="0.2">
      <c r="A9" s="37">
        <f t="shared" si="0"/>
        <v>3</v>
      </c>
      <c r="B9" s="37">
        <f t="shared" si="1"/>
        <v>6</v>
      </c>
      <c r="C9" s="37">
        <v>2</v>
      </c>
      <c r="D9" s="45" t="s">
        <v>9</v>
      </c>
      <c r="E9" s="67" t="s">
        <v>14</v>
      </c>
      <c r="F9" s="68" t="s">
        <v>283</v>
      </c>
    </row>
    <row r="10" spans="1:6" s="64" customFormat="1" x14ac:dyDescent="0.2">
      <c r="A10" s="37">
        <f t="shared" si="0"/>
        <v>4</v>
      </c>
      <c r="B10" s="37">
        <f t="shared" si="1"/>
        <v>8</v>
      </c>
      <c r="C10" s="37">
        <v>1</v>
      </c>
      <c r="D10" s="45" t="s">
        <v>9</v>
      </c>
      <c r="E10" s="67" t="s">
        <v>16</v>
      </c>
      <c r="F10" s="68" t="s">
        <v>220</v>
      </c>
    </row>
    <row r="11" spans="1:6" s="64" customFormat="1" x14ac:dyDescent="0.2">
      <c r="A11" s="37">
        <f t="shared" si="0"/>
        <v>5</v>
      </c>
      <c r="B11" s="37">
        <f t="shared" si="1"/>
        <v>9</v>
      </c>
      <c r="C11" s="37">
        <v>2</v>
      </c>
      <c r="D11" s="45" t="s">
        <v>12</v>
      </c>
      <c r="E11" s="67" t="s">
        <v>17</v>
      </c>
      <c r="F11" s="68" t="s">
        <v>770</v>
      </c>
    </row>
    <row r="12" spans="1:6" s="64" customFormat="1" ht="14.25" customHeight="1" x14ac:dyDescent="0.2">
      <c r="A12" s="37">
        <f t="shared" si="0"/>
        <v>6</v>
      </c>
      <c r="B12" s="37">
        <f t="shared" si="1"/>
        <v>11</v>
      </c>
      <c r="C12" s="37">
        <v>1</v>
      </c>
      <c r="D12" s="45" t="s">
        <v>9</v>
      </c>
      <c r="E12" s="67" t="s">
        <v>19</v>
      </c>
      <c r="F12" s="68" t="s">
        <v>20</v>
      </c>
    </row>
    <row r="13" spans="1:6" s="64" customFormat="1" ht="14.25" customHeight="1" x14ac:dyDescent="0.2">
      <c r="A13" s="37">
        <f t="shared" si="0"/>
        <v>7</v>
      </c>
      <c r="B13" s="37">
        <f t="shared" si="1"/>
        <v>12</v>
      </c>
      <c r="C13" s="37">
        <v>1</v>
      </c>
      <c r="D13" s="45" t="s">
        <v>9</v>
      </c>
      <c r="E13" s="67" t="s">
        <v>284</v>
      </c>
      <c r="F13" s="47"/>
    </row>
    <row r="14" spans="1:6" s="64" customFormat="1" ht="14.25" customHeight="1" x14ac:dyDescent="0.2">
      <c r="A14" s="70">
        <f t="shared" si="0"/>
        <v>8</v>
      </c>
      <c r="B14" s="37">
        <f t="shared" si="1"/>
        <v>13</v>
      </c>
      <c r="C14" s="37">
        <v>3</v>
      </c>
      <c r="D14" s="45" t="s">
        <v>12</v>
      </c>
      <c r="E14" s="67" t="s">
        <v>23</v>
      </c>
      <c r="F14" s="47"/>
    </row>
    <row r="15" spans="1:6" s="64" customFormat="1" x14ac:dyDescent="0.2">
      <c r="A15" s="70">
        <f t="shared" si="0"/>
        <v>9</v>
      </c>
      <c r="B15" s="37">
        <f t="shared" si="1"/>
        <v>16</v>
      </c>
      <c r="C15" s="37">
        <v>17</v>
      </c>
      <c r="D15" s="45" t="s">
        <v>285</v>
      </c>
      <c r="E15" s="29" t="s">
        <v>771</v>
      </c>
      <c r="F15" s="47"/>
    </row>
    <row r="16" spans="1:6" s="64" customFormat="1" x14ac:dyDescent="0.2">
      <c r="A16" s="70">
        <f t="shared" si="0"/>
        <v>10</v>
      </c>
      <c r="B16" s="37">
        <f t="shared" si="1"/>
        <v>33</v>
      </c>
      <c r="C16" s="37">
        <v>17</v>
      </c>
      <c r="D16" s="45" t="s">
        <v>285</v>
      </c>
      <c r="E16" s="29" t="s">
        <v>772</v>
      </c>
      <c r="F16" s="47"/>
    </row>
    <row r="17" spans="1:6" s="64" customFormat="1" x14ac:dyDescent="0.2">
      <c r="A17" s="70">
        <f t="shared" si="0"/>
        <v>11</v>
      </c>
      <c r="B17" s="37">
        <f t="shared" si="1"/>
        <v>50</v>
      </c>
      <c r="C17" s="37">
        <v>17</v>
      </c>
      <c r="D17" s="45" t="s">
        <v>285</v>
      </c>
      <c r="E17" s="29" t="s">
        <v>773</v>
      </c>
      <c r="F17" s="47"/>
    </row>
    <row r="18" spans="1:6" s="64" customFormat="1" x14ac:dyDescent="0.2">
      <c r="A18" s="70">
        <f t="shared" si="0"/>
        <v>12</v>
      </c>
      <c r="B18" s="37">
        <f t="shared" si="1"/>
        <v>67</v>
      </c>
      <c r="C18" s="37">
        <v>17</v>
      </c>
      <c r="D18" s="45" t="s">
        <v>285</v>
      </c>
      <c r="E18" s="29" t="s">
        <v>774</v>
      </c>
      <c r="F18" s="47"/>
    </row>
    <row r="19" spans="1:6" s="64" customFormat="1" x14ac:dyDescent="0.2">
      <c r="A19" s="70">
        <f t="shared" si="0"/>
        <v>13</v>
      </c>
      <c r="B19" s="37">
        <f t="shared" si="1"/>
        <v>84</v>
      </c>
      <c r="C19" s="37">
        <v>17</v>
      </c>
      <c r="D19" s="45" t="s">
        <v>285</v>
      </c>
      <c r="E19" s="29" t="s">
        <v>775</v>
      </c>
      <c r="F19" s="47"/>
    </row>
    <row r="20" spans="1:6" s="64" customFormat="1" x14ac:dyDescent="0.2">
      <c r="A20" s="70">
        <f t="shared" si="0"/>
        <v>14</v>
      </c>
      <c r="B20" s="37">
        <f t="shared" si="1"/>
        <v>101</v>
      </c>
      <c r="C20" s="37">
        <v>17</v>
      </c>
      <c r="D20" s="45" t="s">
        <v>285</v>
      </c>
      <c r="E20" s="29" t="s">
        <v>776</v>
      </c>
      <c r="F20" s="47"/>
    </row>
    <row r="21" spans="1:6" s="64" customFormat="1" x14ac:dyDescent="0.2">
      <c r="A21" s="70">
        <f t="shared" si="0"/>
        <v>15</v>
      </c>
      <c r="B21" s="37">
        <f t="shared" si="1"/>
        <v>118</v>
      </c>
      <c r="C21" s="37">
        <v>17</v>
      </c>
      <c r="D21" s="45" t="s">
        <v>285</v>
      </c>
      <c r="E21" s="29" t="s">
        <v>777</v>
      </c>
      <c r="F21" s="47"/>
    </row>
    <row r="22" spans="1:6" s="64" customFormat="1" x14ac:dyDescent="0.2">
      <c r="A22" s="70">
        <f t="shared" si="0"/>
        <v>16</v>
      </c>
      <c r="B22" s="37">
        <f t="shared" si="1"/>
        <v>135</v>
      </c>
      <c r="C22" s="37">
        <v>17</v>
      </c>
      <c r="D22" s="45" t="s">
        <v>285</v>
      </c>
      <c r="E22" s="29" t="s">
        <v>778</v>
      </c>
      <c r="F22" s="47"/>
    </row>
    <row r="23" spans="1:6" s="64" customFormat="1" x14ac:dyDescent="0.2">
      <c r="A23" s="70">
        <f t="shared" si="0"/>
        <v>17</v>
      </c>
      <c r="B23" s="37">
        <f t="shared" si="1"/>
        <v>152</v>
      </c>
      <c r="C23" s="37">
        <v>17</v>
      </c>
      <c r="D23" s="45" t="s">
        <v>285</v>
      </c>
      <c r="E23" s="29" t="s">
        <v>779</v>
      </c>
      <c r="F23" s="47"/>
    </row>
    <row r="24" spans="1:6" s="64" customFormat="1" x14ac:dyDescent="0.2">
      <c r="A24" s="70">
        <f t="shared" si="0"/>
        <v>18</v>
      </c>
      <c r="B24" s="37">
        <f t="shared" si="1"/>
        <v>169</v>
      </c>
      <c r="C24" s="37">
        <v>17</v>
      </c>
      <c r="D24" s="45" t="s">
        <v>285</v>
      </c>
      <c r="E24" s="29" t="s">
        <v>780</v>
      </c>
      <c r="F24" s="47"/>
    </row>
    <row r="25" spans="1:6" s="64" customFormat="1" ht="24" x14ac:dyDescent="0.2">
      <c r="A25" s="70">
        <f t="shared" si="0"/>
        <v>19</v>
      </c>
      <c r="B25" s="37">
        <f t="shared" si="1"/>
        <v>186</v>
      </c>
      <c r="C25" s="37">
        <v>17</v>
      </c>
      <c r="D25" s="45" t="s">
        <v>285</v>
      </c>
      <c r="E25" s="29" t="s">
        <v>781</v>
      </c>
      <c r="F25" s="47"/>
    </row>
    <row r="26" spans="1:6" s="64" customFormat="1" x14ac:dyDescent="0.2">
      <c r="A26" s="70">
        <f t="shared" si="0"/>
        <v>20</v>
      </c>
      <c r="B26" s="37">
        <f t="shared" si="1"/>
        <v>203</v>
      </c>
      <c r="C26" s="37">
        <v>17</v>
      </c>
      <c r="D26" s="45" t="s">
        <v>285</v>
      </c>
      <c r="E26" s="29" t="s">
        <v>782</v>
      </c>
      <c r="F26" s="47"/>
    </row>
    <row r="27" spans="1:6" s="64" customFormat="1" ht="12.75" thickBot="1" x14ac:dyDescent="0.25">
      <c r="A27" s="70">
        <f t="shared" si="0"/>
        <v>21</v>
      </c>
      <c r="B27" s="37">
        <f t="shared" si="1"/>
        <v>220</v>
      </c>
      <c r="C27" s="78">
        <v>150</v>
      </c>
      <c r="D27" s="79" t="s">
        <v>9</v>
      </c>
      <c r="E27" s="29" t="s">
        <v>50</v>
      </c>
      <c r="F27" s="47" t="s">
        <v>25</v>
      </c>
    </row>
    <row r="28" spans="1:6" s="64" customFormat="1" ht="13.5" thickTop="1" thickBot="1" x14ac:dyDescent="0.25">
      <c r="A28" s="70">
        <f t="shared" si="0"/>
        <v>22</v>
      </c>
      <c r="B28" s="37">
        <f t="shared" si="1"/>
        <v>370</v>
      </c>
      <c r="C28" s="125">
        <v>12</v>
      </c>
      <c r="D28" s="126" t="s">
        <v>9</v>
      </c>
      <c r="E28" s="127" t="s">
        <v>323</v>
      </c>
      <c r="F28" s="128" t="s">
        <v>783</v>
      </c>
    </row>
    <row r="29" spans="1:6" s="64" customFormat="1" ht="12.75" thickTop="1" x14ac:dyDescent="0.2">
      <c r="A29" s="119" t="s">
        <v>54</v>
      </c>
      <c r="B29" s="119"/>
      <c r="C29" s="84">
        <f>B28+C28-1</f>
        <v>381</v>
      </c>
      <c r="D29" s="119"/>
      <c r="E29" s="120"/>
      <c r="F29"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991D-B9AB-46E8-9E4A-4218A79517C7}">
  <sheetPr>
    <tabColor rgb="FFFF0000"/>
  </sheetPr>
  <dimension ref="A1:G124"/>
  <sheetViews>
    <sheetView workbookViewId="0">
      <selection activeCell="F17" sqref="F17:G19"/>
    </sheetView>
  </sheetViews>
  <sheetFormatPr baseColWidth="10" defaultRowHeight="11.45" customHeight="1" x14ac:dyDescent="0.2"/>
  <cols>
    <col min="1" max="3" width="7.7109375" customWidth="1"/>
    <col min="4" max="4" width="10.7109375" customWidth="1"/>
    <col min="5" max="5" width="111.28515625" customWidth="1"/>
    <col min="6" max="6" width="12.7109375" customWidth="1"/>
  </cols>
  <sheetData>
    <row r="1" spans="1:6" ht="17.100000000000001" customHeight="1" x14ac:dyDescent="0.35">
      <c r="B1" s="1" t="s">
        <v>0</v>
      </c>
    </row>
    <row r="2" spans="1:6" ht="21.95" customHeight="1" x14ac:dyDescent="0.2"/>
    <row r="3" spans="1:6" ht="11.45" customHeight="1" x14ac:dyDescent="0.2">
      <c r="A3" s="808" t="s">
        <v>1</v>
      </c>
      <c r="B3" s="808"/>
      <c r="C3" s="808" t="s">
        <v>12151</v>
      </c>
      <c r="D3" s="808"/>
      <c r="E3" s="808"/>
      <c r="F3" s="809"/>
    </row>
    <row r="4" spans="1:6" ht="12.95" customHeight="1" x14ac:dyDescent="0.2">
      <c r="A4" s="790" t="str">
        <f>+T22001000!A4</f>
        <v>Versión 0.2</v>
      </c>
      <c r="B4" s="790"/>
      <c r="C4" s="810" t="s">
        <v>8824</v>
      </c>
      <c r="D4" s="810"/>
      <c r="E4" s="810"/>
      <c r="F4" s="792"/>
    </row>
    <row r="5" spans="1:6" ht="12.95" customHeight="1" thickBot="1" x14ac:dyDescent="0.25">
      <c r="A5" s="590"/>
      <c r="B5" s="590"/>
      <c r="C5" s="792"/>
      <c r="D5" s="792"/>
      <c r="E5" s="792"/>
      <c r="F5" s="792"/>
    </row>
    <row r="6" spans="1:6" ht="11.45" customHeight="1" x14ac:dyDescent="0.2">
      <c r="A6" s="3" t="s">
        <v>3</v>
      </c>
      <c r="B6" s="3" t="s">
        <v>4</v>
      </c>
      <c r="C6" s="3" t="s">
        <v>5</v>
      </c>
      <c r="D6" s="4" t="s">
        <v>6</v>
      </c>
      <c r="E6" s="5" t="s">
        <v>7</v>
      </c>
      <c r="F6" s="5" t="s">
        <v>8</v>
      </c>
    </row>
    <row r="7" spans="1:6" ht="11.45" customHeight="1" x14ac:dyDescent="0.2">
      <c r="A7" s="363">
        <v>1</v>
      </c>
      <c r="B7" s="363">
        <v>1</v>
      </c>
      <c r="C7" s="363">
        <v>2</v>
      </c>
      <c r="D7" s="360" t="s">
        <v>9</v>
      </c>
      <c r="E7" s="362" t="s">
        <v>10</v>
      </c>
      <c r="F7" s="400" t="s">
        <v>11</v>
      </c>
    </row>
    <row r="8" spans="1:6" ht="11.45" customHeight="1" x14ac:dyDescent="0.2">
      <c r="A8" s="363">
        <f t="shared" ref="A8:A71" si="0">+A7+1</f>
        <v>2</v>
      </c>
      <c r="B8" s="363">
        <f t="shared" ref="B8:B71" si="1">C7+B7</f>
        <v>3</v>
      </c>
      <c r="C8" s="363">
        <v>3</v>
      </c>
      <c r="D8" s="360" t="s">
        <v>12</v>
      </c>
      <c r="E8" s="362" t="s">
        <v>13</v>
      </c>
      <c r="F8" s="400">
        <v>220</v>
      </c>
    </row>
    <row r="9" spans="1:6" ht="11.45" customHeight="1" x14ac:dyDescent="0.2">
      <c r="A9" s="363">
        <f t="shared" si="0"/>
        <v>3</v>
      </c>
      <c r="B9" s="363">
        <f t="shared" si="1"/>
        <v>6</v>
      </c>
      <c r="C9" s="363">
        <v>2</v>
      </c>
      <c r="D9" s="360" t="s">
        <v>9</v>
      </c>
      <c r="E9" s="362" t="s">
        <v>14</v>
      </c>
      <c r="F9" s="401" t="s">
        <v>8004</v>
      </c>
    </row>
    <row r="10" spans="1:6" ht="11.45" customHeight="1" x14ac:dyDescent="0.2">
      <c r="A10" s="363">
        <f t="shared" si="0"/>
        <v>4</v>
      </c>
      <c r="B10" s="363">
        <f t="shared" si="1"/>
        <v>8</v>
      </c>
      <c r="C10" s="363">
        <v>1</v>
      </c>
      <c r="D10" s="360" t="s">
        <v>9</v>
      </c>
      <c r="E10" s="362" t="s">
        <v>16</v>
      </c>
      <c r="F10" s="401" t="s">
        <v>327</v>
      </c>
    </row>
    <row r="11" spans="1:6" ht="11.45" customHeight="1" x14ac:dyDescent="0.2">
      <c r="A11" s="363">
        <f t="shared" si="0"/>
        <v>5</v>
      </c>
      <c r="B11" s="363">
        <f t="shared" si="1"/>
        <v>9</v>
      </c>
      <c r="C11" s="363">
        <v>2</v>
      </c>
      <c r="D11" s="360" t="s">
        <v>12</v>
      </c>
      <c r="E11" s="362" t="s">
        <v>17</v>
      </c>
      <c r="F11" s="401" t="s">
        <v>9278</v>
      </c>
    </row>
    <row r="12" spans="1:6" ht="11.45" customHeight="1" x14ac:dyDescent="0.2">
      <c r="A12" s="363">
        <f t="shared" si="0"/>
        <v>6</v>
      </c>
      <c r="B12" s="363">
        <f t="shared" si="1"/>
        <v>11</v>
      </c>
      <c r="C12" s="363">
        <v>1</v>
      </c>
      <c r="D12" s="360" t="s">
        <v>9</v>
      </c>
      <c r="E12" s="362" t="s">
        <v>1810</v>
      </c>
      <c r="F12" s="400" t="s">
        <v>20</v>
      </c>
    </row>
    <row r="13" spans="1:6" ht="11.45" customHeight="1" x14ac:dyDescent="0.2">
      <c r="A13" s="363">
        <f t="shared" si="0"/>
        <v>7</v>
      </c>
      <c r="B13" s="363">
        <f t="shared" si="1"/>
        <v>12</v>
      </c>
      <c r="C13" s="363">
        <v>1</v>
      </c>
      <c r="D13" s="360" t="s">
        <v>9</v>
      </c>
      <c r="E13" s="362" t="s">
        <v>3330</v>
      </c>
      <c r="F13" s="400" t="s">
        <v>22</v>
      </c>
    </row>
    <row r="14" spans="1:6" ht="11.45" customHeight="1" x14ac:dyDescent="0.2">
      <c r="A14" s="363">
        <f t="shared" si="0"/>
        <v>8</v>
      </c>
      <c r="B14" s="363">
        <f t="shared" si="1"/>
        <v>13</v>
      </c>
      <c r="C14" s="363">
        <v>3</v>
      </c>
      <c r="D14" s="360" t="s">
        <v>12</v>
      </c>
      <c r="E14" s="362" t="s">
        <v>23</v>
      </c>
      <c r="F14" s="400"/>
    </row>
    <row r="15" spans="1:6" ht="11.45" customHeight="1" x14ac:dyDescent="0.2">
      <c r="A15" s="363">
        <f t="shared" si="0"/>
        <v>9</v>
      </c>
      <c r="B15" s="363">
        <f t="shared" si="1"/>
        <v>16</v>
      </c>
      <c r="C15" s="363">
        <v>9</v>
      </c>
      <c r="D15" s="360" t="s">
        <v>9</v>
      </c>
      <c r="E15" s="362" t="s">
        <v>4276</v>
      </c>
      <c r="F15" s="400"/>
    </row>
    <row r="16" spans="1:6" ht="12" x14ac:dyDescent="0.2">
      <c r="A16" s="363">
        <f t="shared" si="0"/>
        <v>10</v>
      </c>
      <c r="B16" s="363">
        <f t="shared" si="1"/>
        <v>25</v>
      </c>
      <c r="C16" s="363">
        <v>8</v>
      </c>
      <c r="D16" s="360" t="s">
        <v>12</v>
      </c>
      <c r="E16" s="362" t="s">
        <v>4620</v>
      </c>
      <c r="F16" s="400"/>
    </row>
    <row r="17" spans="1:7" ht="24" x14ac:dyDescent="0.2">
      <c r="A17" s="363">
        <f t="shared" si="0"/>
        <v>11</v>
      </c>
      <c r="B17" s="363">
        <f t="shared" si="1"/>
        <v>33</v>
      </c>
      <c r="C17" s="363">
        <v>1</v>
      </c>
      <c r="D17" s="360" t="s">
        <v>12</v>
      </c>
      <c r="E17" s="362" t="s">
        <v>13729</v>
      </c>
      <c r="F17" s="389" t="s">
        <v>15305</v>
      </c>
      <c r="G17" s="782"/>
    </row>
    <row r="18" spans="1:7" ht="24" x14ac:dyDescent="0.2">
      <c r="A18" s="363">
        <f t="shared" si="0"/>
        <v>12</v>
      </c>
      <c r="B18" s="363">
        <f t="shared" si="1"/>
        <v>34</v>
      </c>
      <c r="C18" s="363">
        <v>1</v>
      </c>
      <c r="D18" s="360" t="s">
        <v>12</v>
      </c>
      <c r="E18" s="410" t="s">
        <v>13723</v>
      </c>
      <c r="F18" s="389" t="s">
        <v>15305</v>
      </c>
      <c r="G18" s="782"/>
    </row>
    <row r="19" spans="1:7" ht="24" x14ac:dyDescent="0.2">
      <c r="A19" s="363">
        <f t="shared" si="0"/>
        <v>13</v>
      </c>
      <c r="B19" s="363">
        <f t="shared" si="1"/>
        <v>35</v>
      </c>
      <c r="C19" s="363">
        <v>1</v>
      </c>
      <c r="D19" s="360" t="s">
        <v>12</v>
      </c>
      <c r="E19" s="410" t="s">
        <v>13724</v>
      </c>
      <c r="F19" s="389" t="s">
        <v>15305</v>
      </c>
      <c r="G19" s="782"/>
    </row>
    <row r="20" spans="1:7" ht="24" x14ac:dyDescent="0.2">
      <c r="A20" s="363">
        <f t="shared" si="0"/>
        <v>14</v>
      </c>
      <c r="B20" s="363">
        <f t="shared" si="1"/>
        <v>36</v>
      </c>
      <c r="C20" s="363">
        <v>17</v>
      </c>
      <c r="D20" s="360" t="s">
        <v>745</v>
      </c>
      <c r="E20" s="362" t="s">
        <v>10268</v>
      </c>
      <c r="F20" s="400" t="s">
        <v>15302</v>
      </c>
    </row>
    <row r="21" spans="1:7" ht="24" x14ac:dyDescent="0.2">
      <c r="A21" s="363">
        <f t="shared" si="0"/>
        <v>15</v>
      </c>
      <c r="B21" s="363">
        <f t="shared" si="1"/>
        <v>53</v>
      </c>
      <c r="C21" s="363">
        <v>17</v>
      </c>
      <c r="D21" s="360" t="s">
        <v>210</v>
      </c>
      <c r="E21" s="362" t="s">
        <v>10269</v>
      </c>
      <c r="F21" s="400" t="s">
        <v>15302</v>
      </c>
    </row>
    <row r="22" spans="1:7" s="666" customFormat="1" ht="11.45" customHeight="1" x14ac:dyDescent="0.2">
      <c r="A22" s="363">
        <f t="shared" si="0"/>
        <v>16</v>
      </c>
      <c r="B22" s="363">
        <f t="shared" si="1"/>
        <v>70</v>
      </c>
      <c r="C22" s="504">
        <v>17</v>
      </c>
      <c r="D22" s="591" t="s">
        <v>12</v>
      </c>
      <c r="E22" s="548" t="s">
        <v>10334</v>
      </c>
      <c r="F22" s="378"/>
    </row>
    <row r="23" spans="1:7" s="493" customFormat="1" ht="11.45" customHeight="1" x14ac:dyDescent="0.2">
      <c r="A23" s="363">
        <f t="shared" si="0"/>
        <v>17</v>
      </c>
      <c r="B23" s="363">
        <f t="shared" si="1"/>
        <v>87</v>
      </c>
      <c r="C23" s="504">
        <v>17</v>
      </c>
      <c r="D23" s="591" t="s">
        <v>12</v>
      </c>
      <c r="E23" s="548" t="s">
        <v>10335</v>
      </c>
      <c r="F23" s="378"/>
    </row>
    <row r="24" spans="1:7" s="493" customFormat="1" ht="11.45" customHeight="1" x14ac:dyDescent="0.2">
      <c r="A24" s="363">
        <f t="shared" si="0"/>
        <v>18</v>
      </c>
      <c r="B24" s="363">
        <f t="shared" si="1"/>
        <v>104</v>
      </c>
      <c r="C24" s="504">
        <v>17</v>
      </c>
      <c r="D24" s="591" t="s">
        <v>12</v>
      </c>
      <c r="E24" s="548" t="s">
        <v>10336</v>
      </c>
      <c r="F24" s="378"/>
    </row>
    <row r="25" spans="1:7" s="493" customFormat="1" ht="11.45" customHeight="1" x14ac:dyDescent="0.2">
      <c r="A25" s="363">
        <f t="shared" si="0"/>
        <v>19</v>
      </c>
      <c r="B25" s="363">
        <f t="shared" si="1"/>
        <v>121</v>
      </c>
      <c r="C25" s="504">
        <v>17</v>
      </c>
      <c r="D25" s="591" t="s">
        <v>12</v>
      </c>
      <c r="E25" s="548" t="s">
        <v>10337</v>
      </c>
      <c r="F25" s="378"/>
    </row>
    <row r="26" spans="1:7" s="493" customFormat="1" ht="11.45" customHeight="1" x14ac:dyDescent="0.2">
      <c r="A26" s="363">
        <f t="shared" si="0"/>
        <v>20</v>
      </c>
      <c r="B26" s="363">
        <f t="shared" si="1"/>
        <v>138</v>
      </c>
      <c r="C26" s="504">
        <v>17</v>
      </c>
      <c r="D26" s="591" t="s">
        <v>12</v>
      </c>
      <c r="E26" s="548" t="s">
        <v>10338</v>
      </c>
      <c r="F26" s="378"/>
    </row>
    <row r="27" spans="1:7" s="493" customFormat="1" ht="11.45" customHeight="1" x14ac:dyDescent="0.2">
      <c r="A27" s="363">
        <f t="shared" si="0"/>
        <v>21</v>
      </c>
      <c r="B27" s="363">
        <f t="shared" si="1"/>
        <v>155</v>
      </c>
      <c r="C27" s="504">
        <v>17</v>
      </c>
      <c r="D27" s="591" t="s">
        <v>12</v>
      </c>
      <c r="E27" s="548" t="s">
        <v>10339</v>
      </c>
      <c r="F27" s="378"/>
    </row>
    <row r="28" spans="1:7" s="493" customFormat="1" ht="11.45" customHeight="1" x14ac:dyDescent="0.2">
      <c r="A28" s="363">
        <f t="shared" si="0"/>
        <v>22</v>
      </c>
      <c r="B28" s="363">
        <f t="shared" si="1"/>
        <v>172</v>
      </c>
      <c r="C28" s="504">
        <v>17</v>
      </c>
      <c r="D28" s="591" t="s">
        <v>12</v>
      </c>
      <c r="E28" s="548" t="s">
        <v>10340</v>
      </c>
      <c r="F28" s="378"/>
    </row>
    <row r="29" spans="1:7" s="493" customFormat="1" ht="11.45" customHeight="1" x14ac:dyDescent="0.2">
      <c r="A29" s="363">
        <f t="shared" si="0"/>
        <v>23</v>
      </c>
      <c r="B29" s="363">
        <f t="shared" si="1"/>
        <v>189</v>
      </c>
      <c r="C29" s="504">
        <v>17</v>
      </c>
      <c r="D29" s="591" t="s">
        <v>12</v>
      </c>
      <c r="E29" s="548" t="s">
        <v>10341</v>
      </c>
      <c r="F29" s="378"/>
    </row>
    <row r="30" spans="1:7" s="493" customFormat="1" ht="11.45" customHeight="1" x14ac:dyDescent="0.2">
      <c r="A30" s="363">
        <f t="shared" si="0"/>
        <v>24</v>
      </c>
      <c r="B30" s="363">
        <f t="shared" si="1"/>
        <v>206</v>
      </c>
      <c r="C30" s="504">
        <v>17</v>
      </c>
      <c r="D30" s="591" t="s">
        <v>12</v>
      </c>
      <c r="E30" s="548" t="s">
        <v>10342</v>
      </c>
      <c r="F30" s="378"/>
    </row>
    <row r="31" spans="1:7" s="493" customFormat="1" ht="11.45" customHeight="1" x14ac:dyDescent="0.2">
      <c r="A31" s="363">
        <f t="shared" si="0"/>
        <v>25</v>
      </c>
      <c r="B31" s="363">
        <f t="shared" si="1"/>
        <v>223</v>
      </c>
      <c r="C31" s="504">
        <v>17</v>
      </c>
      <c r="D31" s="591" t="s">
        <v>12</v>
      </c>
      <c r="E31" s="548" t="s">
        <v>10343</v>
      </c>
      <c r="F31" s="378"/>
    </row>
    <row r="32" spans="1:7" s="493" customFormat="1" ht="11.45" customHeight="1" x14ac:dyDescent="0.2">
      <c r="A32" s="363">
        <f t="shared" si="0"/>
        <v>26</v>
      </c>
      <c r="B32" s="363">
        <f t="shared" si="1"/>
        <v>240</v>
      </c>
      <c r="C32" s="504">
        <v>17</v>
      </c>
      <c r="D32" s="591" t="s">
        <v>12</v>
      </c>
      <c r="E32" s="548" t="s">
        <v>10344</v>
      </c>
      <c r="F32" s="378"/>
    </row>
    <row r="33" spans="1:6" s="493" customFormat="1" ht="11.45" customHeight="1" x14ac:dyDescent="0.2">
      <c r="A33" s="363">
        <f t="shared" si="0"/>
        <v>27</v>
      </c>
      <c r="B33" s="363">
        <f t="shared" si="1"/>
        <v>257</v>
      </c>
      <c r="C33" s="504">
        <v>17</v>
      </c>
      <c r="D33" s="591" t="s">
        <v>12</v>
      </c>
      <c r="E33" s="548" t="s">
        <v>10345</v>
      </c>
      <c r="F33" s="378"/>
    </row>
    <row r="34" spans="1:6" s="493" customFormat="1" ht="11.45" customHeight="1" x14ac:dyDescent="0.2">
      <c r="A34" s="363">
        <f t="shared" si="0"/>
        <v>28</v>
      </c>
      <c r="B34" s="363">
        <f t="shared" si="1"/>
        <v>274</v>
      </c>
      <c r="C34" s="504">
        <v>17</v>
      </c>
      <c r="D34" s="591" t="s">
        <v>12</v>
      </c>
      <c r="E34" s="548" t="s">
        <v>10346</v>
      </c>
      <c r="F34" s="378"/>
    </row>
    <row r="35" spans="1:6" s="493" customFormat="1" ht="11.45" customHeight="1" x14ac:dyDescent="0.2">
      <c r="A35" s="363">
        <f t="shared" si="0"/>
        <v>29</v>
      </c>
      <c r="B35" s="363">
        <f t="shared" si="1"/>
        <v>291</v>
      </c>
      <c r="C35" s="504">
        <v>17</v>
      </c>
      <c r="D35" s="591" t="s">
        <v>12</v>
      </c>
      <c r="E35" s="548" t="s">
        <v>10347</v>
      </c>
      <c r="F35" s="378"/>
    </row>
    <row r="36" spans="1:6" s="493" customFormat="1" ht="11.45" customHeight="1" x14ac:dyDescent="0.2">
      <c r="A36" s="363">
        <f t="shared" si="0"/>
        <v>30</v>
      </c>
      <c r="B36" s="363">
        <f t="shared" si="1"/>
        <v>308</v>
      </c>
      <c r="C36" s="504">
        <v>17</v>
      </c>
      <c r="D36" s="591" t="s">
        <v>12</v>
      </c>
      <c r="E36" s="548" t="s">
        <v>10348</v>
      </c>
      <c r="F36" s="378"/>
    </row>
    <row r="37" spans="1:6" s="493" customFormat="1" ht="11.45" customHeight="1" x14ac:dyDescent="0.2">
      <c r="A37" s="363">
        <f t="shared" si="0"/>
        <v>31</v>
      </c>
      <c r="B37" s="363">
        <f t="shared" si="1"/>
        <v>325</v>
      </c>
      <c r="C37" s="504">
        <v>17</v>
      </c>
      <c r="D37" s="591" t="s">
        <v>12</v>
      </c>
      <c r="E37" s="548" t="s">
        <v>10349</v>
      </c>
      <c r="F37" s="378"/>
    </row>
    <row r="38" spans="1:6" s="493" customFormat="1" ht="11.45" customHeight="1" x14ac:dyDescent="0.2">
      <c r="A38" s="363">
        <f t="shared" si="0"/>
        <v>32</v>
      </c>
      <c r="B38" s="363">
        <f t="shared" si="1"/>
        <v>342</v>
      </c>
      <c r="C38" s="504">
        <v>17</v>
      </c>
      <c r="D38" s="591" t="s">
        <v>12</v>
      </c>
      <c r="E38" s="548" t="s">
        <v>10350</v>
      </c>
      <c r="F38" s="378"/>
    </row>
    <row r="39" spans="1:6" s="493" customFormat="1" ht="11.45" customHeight="1" x14ac:dyDescent="0.2">
      <c r="A39" s="363">
        <f t="shared" si="0"/>
        <v>33</v>
      </c>
      <c r="B39" s="363">
        <f t="shared" si="1"/>
        <v>359</v>
      </c>
      <c r="C39" s="504">
        <v>17</v>
      </c>
      <c r="D39" s="591" t="s">
        <v>12</v>
      </c>
      <c r="E39" s="548" t="s">
        <v>10351</v>
      </c>
      <c r="F39" s="378"/>
    </row>
    <row r="40" spans="1:6" s="493" customFormat="1" ht="11.45" customHeight="1" x14ac:dyDescent="0.2">
      <c r="A40" s="363">
        <f t="shared" si="0"/>
        <v>34</v>
      </c>
      <c r="B40" s="363">
        <f t="shared" si="1"/>
        <v>376</v>
      </c>
      <c r="C40" s="504">
        <v>17</v>
      </c>
      <c r="D40" s="591" t="s">
        <v>12</v>
      </c>
      <c r="E40" s="548" t="s">
        <v>10352</v>
      </c>
      <c r="F40" s="378"/>
    </row>
    <row r="41" spans="1:6" s="493" customFormat="1" ht="11.45" customHeight="1" x14ac:dyDescent="0.2">
      <c r="A41" s="363">
        <f t="shared" si="0"/>
        <v>35</v>
      </c>
      <c r="B41" s="363">
        <f t="shared" si="1"/>
        <v>393</v>
      </c>
      <c r="C41" s="504">
        <v>17</v>
      </c>
      <c r="D41" s="591" t="s">
        <v>12</v>
      </c>
      <c r="E41" s="548" t="s">
        <v>10353</v>
      </c>
      <c r="F41" s="378"/>
    </row>
    <row r="42" spans="1:6" s="493" customFormat="1" ht="11.45" customHeight="1" x14ac:dyDescent="0.2">
      <c r="A42" s="363">
        <f t="shared" si="0"/>
        <v>36</v>
      </c>
      <c r="B42" s="363">
        <f t="shared" si="1"/>
        <v>410</v>
      </c>
      <c r="C42" s="504">
        <v>17</v>
      </c>
      <c r="D42" s="591" t="s">
        <v>12</v>
      </c>
      <c r="E42" s="548" t="s">
        <v>10354</v>
      </c>
      <c r="F42" s="378"/>
    </row>
    <row r="43" spans="1:6" s="493" customFormat="1" ht="11.45" customHeight="1" x14ac:dyDescent="0.2">
      <c r="A43" s="363">
        <f t="shared" si="0"/>
        <v>37</v>
      </c>
      <c r="B43" s="363">
        <f t="shared" si="1"/>
        <v>427</v>
      </c>
      <c r="C43" s="504">
        <v>17</v>
      </c>
      <c r="D43" s="591" t="s">
        <v>12</v>
      </c>
      <c r="E43" s="548" t="s">
        <v>10355</v>
      </c>
      <c r="F43" s="378"/>
    </row>
    <row r="44" spans="1:6" s="493" customFormat="1" ht="11.45" customHeight="1" x14ac:dyDescent="0.2">
      <c r="A44" s="363">
        <f t="shared" si="0"/>
        <v>38</v>
      </c>
      <c r="B44" s="363">
        <f t="shared" si="1"/>
        <v>444</v>
      </c>
      <c r="C44" s="504">
        <v>17</v>
      </c>
      <c r="D44" s="591" t="s">
        <v>12</v>
      </c>
      <c r="E44" s="548" t="s">
        <v>10356</v>
      </c>
      <c r="F44" s="378"/>
    </row>
    <row r="45" spans="1:6" s="493" customFormat="1" ht="11.45" customHeight="1" x14ac:dyDescent="0.2">
      <c r="A45" s="363">
        <f t="shared" si="0"/>
        <v>39</v>
      </c>
      <c r="B45" s="363">
        <f t="shared" si="1"/>
        <v>461</v>
      </c>
      <c r="C45" s="504">
        <v>17</v>
      </c>
      <c r="D45" s="591" t="s">
        <v>12</v>
      </c>
      <c r="E45" s="548" t="s">
        <v>10357</v>
      </c>
      <c r="F45" s="378"/>
    </row>
    <row r="46" spans="1:6" s="493" customFormat="1" ht="11.45" customHeight="1" x14ac:dyDescent="0.2">
      <c r="A46" s="363">
        <f t="shared" si="0"/>
        <v>40</v>
      </c>
      <c r="B46" s="363">
        <f t="shared" si="1"/>
        <v>478</v>
      </c>
      <c r="C46" s="504">
        <v>17</v>
      </c>
      <c r="D46" s="591" t="s">
        <v>12</v>
      </c>
      <c r="E46" s="548" t="s">
        <v>10358</v>
      </c>
      <c r="F46" s="378"/>
    </row>
    <row r="47" spans="1:6" s="493" customFormat="1" ht="11.45" customHeight="1" x14ac:dyDescent="0.2">
      <c r="A47" s="363">
        <f t="shared" si="0"/>
        <v>41</v>
      </c>
      <c r="B47" s="363">
        <f t="shared" si="1"/>
        <v>495</v>
      </c>
      <c r="C47" s="504">
        <v>17</v>
      </c>
      <c r="D47" s="591" t="s">
        <v>12</v>
      </c>
      <c r="E47" s="548" t="s">
        <v>10359</v>
      </c>
      <c r="F47" s="378"/>
    </row>
    <row r="48" spans="1:6" s="493" customFormat="1" ht="11.45" customHeight="1" x14ac:dyDescent="0.2">
      <c r="A48" s="363">
        <f t="shared" si="0"/>
        <v>42</v>
      </c>
      <c r="B48" s="363">
        <f t="shared" si="1"/>
        <v>512</v>
      </c>
      <c r="C48" s="504">
        <v>17</v>
      </c>
      <c r="D48" s="591" t="s">
        <v>12</v>
      </c>
      <c r="E48" s="548" t="s">
        <v>10360</v>
      </c>
      <c r="F48" s="378"/>
    </row>
    <row r="49" spans="1:6" s="493" customFormat="1" ht="11.45" customHeight="1" x14ac:dyDescent="0.2">
      <c r="A49" s="363">
        <f t="shared" si="0"/>
        <v>43</v>
      </c>
      <c r="B49" s="363">
        <f t="shared" si="1"/>
        <v>529</v>
      </c>
      <c r="C49" s="504">
        <v>17</v>
      </c>
      <c r="D49" s="591" t="s">
        <v>12</v>
      </c>
      <c r="E49" s="548" t="s">
        <v>10361</v>
      </c>
      <c r="F49" s="378"/>
    </row>
    <row r="50" spans="1:6" s="493" customFormat="1" ht="11.45" customHeight="1" x14ac:dyDescent="0.2">
      <c r="A50" s="363">
        <f t="shared" si="0"/>
        <v>44</v>
      </c>
      <c r="B50" s="363">
        <f t="shared" si="1"/>
        <v>546</v>
      </c>
      <c r="C50" s="504">
        <v>17</v>
      </c>
      <c r="D50" s="591" t="s">
        <v>12</v>
      </c>
      <c r="E50" s="548" t="s">
        <v>10362</v>
      </c>
      <c r="F50" s="378"/>
    </row>
    <row r="51" spans="1:6" s="493" customFormat="1" ht="11.45" customHeight="1" x14ac:dyDescent="0.2">
      <c r="A51" s="363">
        <f t="shared" si="0"/>
        <v>45</v>
      </c>
      <c r="B51" s="363">
        <f t="shared" si="1"/>
        <v>563</v>
      </c>
      <c r="C51" s="504">
        <v>17</v>
      </c>
      <c r="D51" s="591" t="s">
        <v>12</v>
      </c>
      <c r="E51" s="548" t="s">
        <v>10363</v>
      </c>
      <c r="F51" s="378"/>
    </row>
    <row r="52" spans="1:6" s="493" customFormat="1" ht="11.45" customHeight="1" x14ac:dyDescent="0.2">
      <c r="A52" s="363">
        <f t="shared" si="0"/>
        <v>46</v>
      </c>
      <c r="B52" s="363">
        <f t="shared" si="1"/>
        <v>580</v>
      </c>
      <c r="C52" s="504">
        <v>17</v>
      </c>
      <c r="D52" s="591" t="s">
        <v>12</v>
      </c>
      <c r="E52" s="548" t="s">
        <v>10364</v>
      </c>
      <c r="F52" s="378"/>
    </row>
    <row r="53" spans="1:6" s="493" customFormat="1" ht="11.45" customHeight="1" x14ac:dyDescent="0.2">
      <c r="A53" s="363">
        <f t="shared" si="0"/>
        <v>47</v>
      </c>
      <c r="B53" s="363">
        <f t="shared" si="1"/>
        <v>597</v>
      </c>
      <c r="C53" s="504">
        <v>17</v>
      </c>
      <c r="D53" s="591" t="s">
        <v>12</v>
      </c>
      <c r="E53" s="548" t="s">
        <v>10365</v>
      </c>
      <c r="F53" s="378"/>
    </row>
    <row r="54" spans="1:6" s="493" customFormat="1" ht="11.45" customHeight="1" x14ac:dyDescent="0.2">
      <c r="A54" s="363">
        <f t="shared" si="0"/>
        <v>48</v>
      </c>
      <c r="B54" s="363">
        <f t="shared" si="1"/>
        <v>614</v>
      </c>
      <c r="C54" s="504">
        <v>17</v>
      </c>
      <c r="D54" s="591" t="s">
        <v>12</v>
      </c>
      <c r="E54" s="548" t="s">
        <v>11130</v>
      </c>
      <c r="F54" s="378"/>
    </row>
    <row r="55" spans="1:6" s="493" customFormat="1" ht="11.45" customHeight="1" x14ac:dyDescent="0.2">
      <c r="A55" s="363">
        <f t="shared" si="0"/>
        <v>49</v>
      </c>
      <c r="B55" s="363">
        <f t="shared" si="1"/>
        <v>631</v>
      </c>
      <c r="C55" s="504">
        <v>17</v>
      </c>
      <c r="D55" s="591" t="s">
        <v>12</v>
      </c>
      <c r="E55" s="548" t="s">
        <v>11131</v>
      </c>
      <c r="F55" s="378"/>
    </row>
    <row r="56" spans="1:6" s="493" customFormat="1" ht="11.45" customHeight="1" x14ac:dyDescent="0.2">
      <c r="A56" s="363">
        <f t="shared" si="0"/>
        <v>50</v>
      </c>
      <c r="B56" s="363">
        <f t="shared" si="1"/>
        <v>648</v>
      </c>
      <c r="C56" s="504">
        <v>17</v>
      </c>
      <c r="D56" s="591" t="s">
        <v>12</v>
      </c>
      <c r="E56" s="548" t="s">
        <v>11132</v>
      </c>
      <c r="F56" s="378"/>
    </row>
    <row r="57" spans="1:6" s="493" customFormat="1" ht="11.45" customHeight="1" x14ac:dyDescent="0.2">
      <c r="A57" s="363">
        <f t="shared" si="0"/>
        <v>51</v>
      </c>
      <c r="B57" s="363">
        <f t="shared" si="1"/>
        <v>665</v>
      </c>
      <c r="C57" s="504">
        <v>17</v>
      </c>
      <c r="D57" s="591" t="s">
        <v>12</v>
      </c>
      <c r="E57" s="548" t="s">
        <v>11133</v>
      </c>
      <c r="F57" s="378"/>
    </row>
    <row r="58" spans="1:6" s="493" customFormat="1" ht="11.45" customHeight="1" x14ac:dyDescent="0.2">
      <c r="A58" s="363">
        <f t="shared" si="0"/>
        <v>52</v>
      </c>
      <c r="B58" s="363">
        <f t="shared" si="1"/>
        <v>682</v>
      </c>
      <c r="C58" s="504">
        <v>17</v>
      </c>
      <c r="D58" s="591" t="s">
        <v>12</v>
      </c>
      <c r="E58" s="548" t="s">
        <v>13730</v>
      </c>
      <c r="F58" s="378"/>
    </row>
    <row r="59" spans="1:6" s="493" customFormat="1" ht="11.45" customHeight="1" x14ac:dyDescent="0.2">
      <c r="A59" s="363">
        <f t="shared" si="0"/>
        <v>53</v>
      </c>
      <c r="B59" s="363">
        <f t="shared" si="1"/>
        <v>699</v>
      </c>
      <c r="C59" s="504">
        <v>17</v>
      </c>
      <c r="D59" s="591" t="s">
        <v>12</v>
      </c>
      <c r="E59" s="548" t="s">
        <v>13731</v>
      </c>
      <c r="F59" s="378"/>
    </row>
    <row r="60" spans="1:6" s="493" customFormat="1" ht="11.45" customHeight="1" x14ac:dyDescent="0.2">
      <c r="A60" s="363">
        <f t="shared" si="0"/>
        <v>54</v>
      </c>
      <c r="B60" s="363">
        <f t="shared" si="1"/>
        <v>716</v>
      </c>
      <c r="C60" s="504">
        <v>17</v>
      </c>
      <c r="D60" s="591" t="s">
        <v>12</v>
      </c>
      <c r="E60" s="548" t="s">
        <v>13732</v>
      </c>
      <c r="F60" s="378"/>
    </row>
    <row r="61" spans="1:6" s="493" customFormat="1" ht="11.45" customHeight="1" x14ac:dyDescent="0.2">
      <c r="A61" s="363">
        <f t="shared" si="0"/>
        <v>55</v>
      </c>
      <c r="B61" s="363">
        <f t="shared" si="1"/>
        <v>733</v>
      </c>
      <c r="C61" s="504">
        <v>17</v>
      </c>
      <c r="D61" s="591" t="s">
        <v>12</v>
      </c>
      <c r="E61" s="548" t="s">
        <v>13733</v>
      </c>
      <c r="F61" s="424"/>
    </row>
    <row r="62" spans="1:6" s="493" customFormat="1" ht="11.45" customHeight="1" x14ac:dyDescent="0.2">
      <c r="A62" s="363">
        <f t="shared" si="0"/>
        <v>56</v>
      </c>
      <c r="B62" s="363">
        <f t="shared" si="1"/>
        <v>750</v>
      </c>
      <c r="C62" s="363">
        <v>17</v>
      </c>
      <c r="D62" s="360" t="s">
        <v>12</v>
      </c>
      <c r="E62" s="388" t="s">
        <v>13734</v>
      </c>
      <c r="F62" s="378"/>
    </row>
    <row r="63" spans="1:6" s="493" customFormat="1" ht="11.45" customHeight="1" x14ac:dyDescent="0.2">
      <c r="A63" s="363">
        <f t="shared" si="0"/>
        <v>57</v>
      </c>
      <c r="B63" s="363">
        <f t="shared" si="1"/>
        <v>767</v>
      </c>
      <c r="C63" s="363">
        <v>17</v>
      </c>
      <c r="D63" s="360" t="s">
        <v>12</v>
      </c>
      <c r="E63" s="388" t="s">
        <v>13735</v>
      </c>
      <c r="F63" s="378"/>
    </row>
    <row r="64" spans="1:6" s="493" customFormat="1" ht="11.45" customHeight="1" x14ac:dyDescent="0.2">
      <c r="A64" s="363">
        <f t="shared" si="0"/>
        <v>58</v>
      </c>
      <c r="B64" s="363">
        <f t="shared" si="1"/>
        <v>784</v>
      </c>
      <c r="C64" s="363">
        <v>17</v>
      </c>
      <c r="D64" s="360" t="s">
        <v>12</v>
      </c>
      <c r="E64" s="388" t="s">
        <v>13736</v>
      </c>
      <c r="F64" s="378"/>
    </row>
    <row r="65" spans="1:6" s="493" customFormat="1" ht="11.45" customHeight="1" x14ac:dyDescent="0.2">
      <c r="A65" s="363">
        <f t="shared" si="0"/>
        <v>59</v>
      </c>
      <c r="B65" s="363">
        <f t="shared" si="1"/>
        <v>801</v>
      </c>
      <c r="C65" s="363">
        <v>17</v>
      </c>
      <c r="D65" s="360" t="s">
        <v>12</v>
      </c>
      <c r="E65" s="388" t="s">
        <v>13737</v>
      </c>
      <c r="F65" s="424"/>
    </row>
    <row r="66" spans="1:6" s="493" customFormat="1" ht="11.45" customHeight="1" x14ac:dyDescent="0.2">
      <c r="A66" s="363">
        <f t="shared" si="0"/>
        <v>60</v>
      </c>
      <c r="B66" s="363">
        <f t="shared" si="1"/>
        <v>818</v>
      </c>
      <c r="C66" s="504">
        <v>17</v>
      </c>
      <c r="D66" s="591" t="s">
        <v>12</v>
      </c>
      <c r="E66" s="505" t="s">
        <v>10366</v>
      </c>
      <c r="F66" s="424"/>
    </row>
    <row r="67" spans="1:6" s="493" customFormat="1" ht="11.45" customHeight="1" x14ac:dyDescent="0.2">
      <c r="A67" s="363">
        <f t="shared" si="0"/>
        <v>61</v>
      </c>
      <c r="B67" s="363">
        <f t="shared" si="1"/>
        <v>835</v>
      </c>
      <c r="C67" s="504">
        <v>17</v>
      </c>
      <c r="D67" s="591" t="s">
        <v>12</v>
      </c>
      <c r="E67" s="505" t="s">
        <v>10367</v>
      </c>
      <c r="F67" s="424"/>
    </row>
    <row r="68" spans="1:6" s="493" customFormat="1" ht="11.45" customHeight="1" x14ac:dyDescent="0.2">
      <c r="A68" s="363">
        <f t="shared" si="0"/>
        <v>62</v>
      </c>
      <c r="B68" s="363">
        <f t="shared" si="1"/>
        <v>852</v>
      </c>
      <c r="C68" s="504">
        <v>17</v>
      </c>
      <c r="D68" s="591" t="s">
        <v>12</v>
      </c>
      <c r="E68" s="505" t="s">
        <v>10368</v>
      </c>
      <c r="F68" s="424"/>
    </row>
    <row r="69" spans="1:6" s="493" customFormat="1" ht="11.45" customHeight="1" x14ac:dyDescent="0.2">
      <c r="A69" s="363">
        <f t="shared" si="0"/>
        <v>63</v>
      </c>
      <c r="B69" s="363">
        <f t="shared" si="1"/>
        <v>869</v>
      </c>
      <c r="C69" s="504">
        <v>17</v>
      </c>
      <c r="D69" s="591" t="s">
        <v>12</v>
      </c>
      <c r="E69" s="505" t="s">
        <v>10369</v>
      </c>
      <c r="F69" s="424"/>
    </row>
    <row r="70" spans="1:6" s="493" customFormat="1" ht="11.45" customHeight="1" x14ac:dyDescent="0.2">
      <c r="A70" s="363">
        <f t="shared" si="0"/>
        <v>64</v>
      </c>
      <c r="B70" s="363">
        <f t="shared" si="1"/>
        <v>886</v>
      </c>
      <c r="C70" s="504">
        <v>17</v>
      </c>
      <c r="D70" s="591" t="s">
        <v>12</v>
      </c>
      <c r="E70" s="548" t="s">
        <v>10370</v>
      </c>
      <c r="F70" s="424"/>
    </row>
    <row r="71" spans="1:6" s="493" customFormat="1" ht="11.45" customHeight="1" x14ac:dyDescent="0.2">
      <c r="A71" s="363">
        <f t="shared" si="0"/>
        <v>65</v>
      </c>
      <c r="B71" s="363">
        <f t="shared" si="1"/>
        <v>903</v>
      </c>
      <c r="C71" s="504">
        <v>17</v>
      </c>
      <c r="D71" s="591" t="s">
        <v>12</v>
      </c>
      <c r="E71" s="548" t="s">
        <v>10371</v>
      </c>
      <c r="F71" s="424"/>
    </row>
    <row r="72" spans="1:6" s="493" customFormat="1" ht="11.45" customHeight="1" x14ac:dyDescent="0.2">
      <c r="A72" s="363">
        <f t="shared" ref="A72:A119" si="2">+A71+1</f>
        <v>66</v>
      </c>
      <c r="B72" s="363">
        <f t="shared" ref="B72:B119" si="3">C71+B71</f>
        <v>920</v>
      </c>
      <c r="C72" s="504">
        <v>17</v>
      </c>
      <c r="D72" s="591" t="s">
        <v>12</v>
      </c>
      <c r="E72" s="548" t="s">
        <v>10372</v>
      </c>
      <c r="F72" s="424"/>
    </row>
    <row r="73" spans="1:6" s="493" customFormat="1" ht="11.45" customHeight="1" x14ac:dyDescent="0.2">
      <c r="A73" s="363">
        <f t="shared" si="2"/>
        <v>67</v>
      </c>
      <c r="B73" s="363">
        <f t="shared" si="3"/>
        <v>937</v>
      </c>
      <c r="C73" s="504">
        <v>17</v>
      </c>
      <c r="D73" s="591" t="s">
        <v>12</v>
      </c>
      <c r="E73" s="548" t="s">
        <v>10373</v>
      </c>
      <c r="F73" s="424"/>
    </row>
    <row r="74" spans="1:6" s="493" customFormat="1" ht="11.45" customHeight="1" x14ac:dyDescent="0.2">
      <c r="A74" s="363">
        <f t="shared" si="2"/>
        <v>68</v>
      </c>
      <c r="B74" s="363">
        <f t="shared" si="3"/>
        <v>954</v>
      </c>
      <c r="C74" s="504">
        <v>17</v>
      </c>
      <c r="D74" s="591" t="s">
        <v>12</v>
      </c>
      <c r="E74" s="548" t="s">
        <v>10374</v>
      </c>
      <c r="F74" s="424"/>
    </row>
    <row r="75" spans="1:6" s="493" customFormat="1" ht="11.45" customHeight="1" x14ac:dyDescent="0.2">
      <c r="A75" s="363">
        <f t="shared" si="2"/>
        <v>69</v>
      </c>
      <c r="B75" s="363">
        <f t="shared" si="3"/>
        <v>971</v>
      </c>
      <c r="C75" s="504">
        <v>17</v>
      </c>
      <c r="D75" s="591" t="s">
        <v>12</v>
      </c>
      <c r="E75" s="548" t="s">
        <v>10375</v>
      </c>
      <c r="F75" s="424"/>
    </row>
    <row r="76" spans="1:6" s="493" customFormat="1" ht="11.45" customHeight="1" x14ac:dyDescent="0.2">
      <c r="A76" s="363">
        <f t="shared" si="2"/>
        <v>70</v>
      </c>
      <c r="B76" s="363">
        <f t="shared" si="3"/>
        <v>988</v>
      </c>
      <c r="C76" s="504">
        <v>17</v>
      </c>
      <c r="D76" s="591" t="s">
        <v>12</v>
      </c>
      <c r="E76" s="548" t="s">
        <v>10376</v>
      </c>
      <c r="F76" s="424"/>
    </row>
    <row r="77" spans="1:6" s="493" customFormat="1" ht="11.45" customHeight="1" x14ac:dyDescent="0.2">
      <c r="A77" s="363">
        <f t="shared" si="2"/>
        <v>71</v>
      </c>
      <c r="B77" s="363">
        <f t="shared" si="3"/>
        <v>1005</v>
      </c>
      <c r="C77" s="504">
        <v>17</v>
      </c>
      <c r="D77" s="591" t="s">
        <v>12</v>
      </c>
      <c r="E77" s="548" t="s">
        <v>10377</v>
      </c>
      <c r="F77" s="424"/>
    </row>
    <row r="78" spans="1:6" s="493" customFormat="1" ht="11.45" customHeight="1" x14ac:dyDescent="0.2">
      <c r="A78" s="363">
        <f t="shared" si="2"/>
        <v>72</v>
      </c>
      <c r="B78" s="363">
        <f t="shared" si="3"/>
        <v>1022</v>
      </c>
      <c r="C78" s="504">
        <v>17</v>
      </c>
      <c r="D78" s="591" t="s">
        <v>12</v>
      </c>
      <c r="E78" s="548" t="s">
        <v>10378</v>
      </c>
      <c r="F78" s="424"/>
    </row>
    <row r="79" spans="1:6" s="493" customFormat="1" ht="11.45" customHeight="1" x14ac:dyDescent="0.2">
      <c r="A79" s="363">
        <f t="shared" si="2"/>
        <v>73</v>
      </c>
      <c r="B79" s="363">
        <f t="shared" si="3"/>
        <v>1039</v>
      </c>
      <c r="C79" s="504">
        <v>17</v>
      </c>
      <c r="D79" s="591" t="s">
        <v>12</v>
      </c>
      <c r="E79" s="548" t="s">
        <v>10379</v>
      </c>
      <c r="F79" s="424"/>
    </row>
    <row r="80" spans="1:6" s="493" customFormat="1" ht="11.45" customHeight="1" x14ac:dyDescent="0.2">
      <c r="A80" s="363">
        <f t="shared" si="2"/>
        <v>74</v>
      </c>
      <c r="B80" s="363">
        <f t="shared" si="3"/>
        <v>1056</v>
      </c>
      <c r="C80" s="504">
        <v>17</v>
      </c>
      <c r="D80" s="591" t="s">
        <v>12</v>
      </c>
      <c r="E80" s="548" t="s">
        <v>10380</v>
      </c>
      <c r="F80" s="424"/>
    </row>
    <row r="81" spans="1:6" s="493" customFormat="1" ht="11.45" customHeight="1" x14ac:dyDescent="0.2">
      <c r="A81" s="363">
        <f t="shared" si="2"/>
        <v>75</v>
      </c>
      <c r="B81" s="363">
        <f t="shared" si="3"/>
        <v>1073</v>
      </c>
      <c r="C81" s="504">
        <v>17</v>
      </c>
      <c r="D81" s="591" t="s">
        <v>12</v>
      </c>
      <c r="E81" s="548" t="s">
        <v>10381</v>
      </c>
      <c r="F81" s="424"/>
    </row>
    <row r="82" spans="1:6" s="493" customFormat="1" ht="11.45" customHeight="1" x14ac:dyDescent="0.2">
      <c r="A82" s="363">
        <f t="shared" si="2"/>
        <v>76</v>
      </c>
      <c r="B82" s="363">
        <f t="shared" si="3"/>
        <v>1090</v>
      </c>
      <c r="C82" s="504">
        <v>17</v>
      </c>
      <c r="D82" s="591" t="s">
        <v>12</v>
      </c>
      <c r="E82" s="548" t="s">
        <v>10382</v>
      </c>
      <c r="F82" s="424"/>
    </row>
    <row r="83" spans="1:6" s="493" customFormat="1" ht="11.45" customHeight="1" x14ac:dyDescent="0.2">
      <c r="A83" s="363">
        <f t="shared" si="2"/>
        <v>77</v>
      </c>
      <c r="B83" s="363">
        <f t="shared" si="3"/>
        <v>1107</v>
      </c>
      <c r="C83" s="504">
        <v>17</v>
      </c>
      <c r="D83" s="591" t="s">
        <v>12</v>
      </c>
      <c r="E83" s="548" t="s">
        <v>10383</v>
      </c>
      <c r="F83" s="424"/>
    </row>
    <row r="84" spans="1:6" s="493" customFormat="1" ht="11.45" customHeight="1" x14ac:dyDescent="0.2">
      <c r="A84" s="363">
        <f t="shared" si="2"/>
        <v>78</v>
      </c>
      <c r="B84" s="363">
        <f t="shared" si="3"/>
        <v>1124</v>
      </c>
      <c r="C84" s="504">
        <v>17</v>
      </c>
      <c r="D84" s="591" t="s">
        <v>12</v>
      </c>
      <c r="E84" s="548" t="s">
        <v>10384</v>
      </c>
      <c r="F84" s="424"/>
    </row>
    <row r="85" spans="1:6" s="493" customFormat="1" ht="11.45" customHeight="1" x14ac:dyDescent="0.2">
      <c r="A85" s="363">
        <f t="shared" si="2"/>
        <v>79</v>
      </c>
      <c r="B85" s="363">
        <f t="shared" si="3"/>
        <v>1141</v>
      </c>
      <c r="C85" s="504">
        <v>17</v>
      </c>
      <c r="D85" s="591" t="s">
        <v>12</v>
      </c>
      <c r="E85" s="548" t="s">
        <v>10385</v>
      </c>
      <c r="F85" s="424"/>
    </row>
    <row r="86" spans="1:6" s="493" customFormat="1" ht="11.45" customHeight="1" x14ac:dyDescent="0.2">
      <c r="A86" s="363">
        <f t="shared" si="2"/>
        <v>80</v>
      </c>
      <c r="B86" s="363">
        <f t="shared" si="3"/>
        <v>1158</v>
      </c>
      <c r="C86" s="504">
        <v>17</v>
      </c>
      <c r="D86" s="591" t="s">
        <v>12</v>
      </c>
      <c r="E86" s="548" t="s">
        <v>10386</v>
      </c>
      <c r="F86" s="424"/>
    </row>
    <row r="87" spans="1:6" s="493" customFormat="1" ht="11.45" customHeight="1" x14ac:dyDescent="0.2">
      <c r="A87" s="363">
        <f t="shared" si="2"/>
        <v>81</v>
      </c>
      <c r="B87" s="363">
        <f t="shared" si="3"/>
        <v>1175</v>
      </c>
      <c r="C87" s="504">
        <v>17</v>
      </c>
      <c r="D87" s="591" t="s">
        <v>12</v>
      </c>
      <c r="E87" s="548" t="s">
        <v>10387</v>
      </c>
      <c r="F87" s="424"/>
    </row>
    <row r="88" spans="1:6" s="493" customFormat="1" ht="11.45" customHeight="1" x14ac:dyDescent="0.2">
      <c r="A88" s="363">
        <f t="shared" si="2"/>
        <v>82</v>
      </c>
      <c r="B88" s="363">
        <f t="shared" si="3"/>
        <v>1192</v>
      </c>
      <c r="C88" s="504">
        <v>17</v>
      </c>
      <c r="D88" s="591" t="s">
        <v>12</v>
      </c>
      <c r="E88" s="548" t="s">
        <v>10388</v>
      </c>
      <c r="F88" s="424"/>
    </row>
    <row r="89" spans="1:6" s="493" customFormat="1" ht="11.45" customHeight="1" x14ac:dyDescent="0.2">
      <c r="A89" s="363">
        <f t="shared" si="2"/>
        <v>83</v>
      </c>
      <c r="B89" s="363">
        <f t="shared" si="3"/>
        <v>1209</v>
      </c>
      <c r="C89" s="504">
        <v>17</v>
      </c>
      <c r="D89" s="591" t="s">
        <v>12</v>
      </c>
      <c r="E89" s="548" t="s">
        <v>10389</v>
      </c>
      <c r="F89" s="424"/>
    </row>
    <row r="90" spans="1:6" s="493" customFormat="1" ht="11.45" customHeight="1" x14ac:dyDescent="0.2">
      <c r="A90" s="363">
        <f t="shared" si="2"/>
        <v>84</v>
      </c>
      <c r="B90" s="363">
        <f t="shared" si="3"/>
        <v>1226</v>
      </c>
      <c r="C90" s="504">
        <v>17</v>
      </c>
      <c r="D90" s="591" t="s">
        <v>12</v>
      </c>
      <c r="E90" s="548" t="s">
        <v>10390</v>
      </c>
      <c r="F90" s="424"/>
    </row>
    <row r="91" spans="1:6" s="493" customFormat="1" ht="11.45" customHeight="1" x14ac:dyDescent="0.2">
      <c r="A91" s="363">
        <f t="shared" si="2"/>
        <v>85</v>
      </c>
      <c r="B91" s="363">
        <f t="shared" si="3"/>
        <v>1243</v>
      </c>
      <c r="C91" s="504">
        <v>17</v>
      </c>
      <c r="D91" s="591" t="s">
        <v>12</v>
      </c>
      <c r="E91" s="548" t="s">
        <v>10391</v>
      </c>
      <c r="F91" s="424"/>
    </row>
    <row r="92" spans="1:6" s="493" customFormat="1" ht="11.45" customHeight="1" x14ac:dyDescent="0.2">
      <c r="A92" s="363">
        <f t="shared" si="2"/>
        <v>86</v>
      </c>
      <c r="B92" s="363">
        <f t="shared" si="3"/>
        <v>1260</v>
      </c>
      <c r="C92" s="504">
        <v>17</v>
      </c>
      <c r="D92" s="591" t="s">
        <v>12</v>
      </c>
      <c r="E92" s="548" t="s">
        <v>10392</v>
      </c>
      <c r="F92" s="424"/>
    </row>
    <row r="93" spans="1:6" s="493" customFormat="1" ht="11.45" customHeight="1" x14ac:dyDescent="0.2">
      <c r="A93" s="363">
        <f t="shared" si="2"/>
        <v>87</v>
      </c>
      <c r="B93" s="363">
        <f t="shared" si="3"/>
        <v>1277</v>
      </c>
      <c r="C93" s="504">
        <v>17</v>
      </c>
      <c r="D93" s="591" t="s">
        <v>12</v>
      </c>
      <c r="E93" s="548" t="s">
        <v>10393</v>
      </c>
      <c r="F93" s="424"/>
    </row>
    <row r="94" spans="1:6" s="493" customFormat="1" ht="11.45" customHeight="1" x14ac:dyDescent="0.2">
      <c r="A94" s="363">
        <f t="shared" si="2"/>
        <v>88</v>
      </c>
      <c r="B94" s="363">
        <f t="shared" si="3"/>
        <v>1294</v>
      </c>
      <c r="C94" s="504">
        <v>17</v>
      </c>
      <c r="D94" s="591" t="s">
        <v>12</v>
      </c>
      <c r="E94" s="548" t="s">
        <v>10394</v>
      </c>
      <c r="F94" s="424"/>
    </row>
    <row r="95" spans="1:6" s="493" customFormat="1" ht="11.45" customHeight="1" x14ac:dyDescent="0.2">
      <c r="A95" s="363">
        <f t="shared" si="2"/>
        <v>89</v>
      </c>
      <c r="B95" s="363">
        <f t="shared" si="3"/>
        <v>1311</v>
      </c>
      <c r="C95" s="504">
        <v>17</v>
      </c>
      <c r="D95" s="591" t="s">
        <v>12</v>
      </c>
      <c r="E95" s="667" t="s">
        <v>10395</v>
      </c>
      <c r="F95" s="424"/>
    </row>
    <row r="96" spans="1:6" s="493" customFormat="1" ht="11.45" customHeight="1" x14ac:dyDescent="0.2">
      <c r="A96" s="363">
        <f t="shared" si="2"/>
        <v>90</v>
      </c>
      <c r="B96" s="363">
        <f t="shared" si="3"/>
        <v>1328</v>
      </c>
      <c r="C96" s="504">
        <v>17</v>
      </c>
      <c r="D96" s="591" t="s">
        <v>12</v>
      </c>
      <c r="E96" s="548" t="s">
        <v>10396</v>
      </c>
      <c r="F96" s="424"/>
    </row>
    <row r="97" spans="1:6" s="493" customFormat="1" ht="11.45" customHeight="1" x14ac:dyDescent="0.2">
      <c r="A97" s="363">
        <f t="shared" si="2"/>
        <v>91</v>
      </c>
      <c r="B97" s="363">
        <f t="shared" si="3"/>
        <v>1345</v>
      </c>
      <c r="C97" s="504">
        <v>17</v>
      </c>
      <c r="D97" s="591" t="s">
        <v>12</v>
      </c>
      <c r="E97" s="548" t="s">
        <v>10397</v>
      </c>
      <c r="F97" s="424"/>
    </row>
    <row r="98" spans="1:6" s="493" customFormat="1" ht="11.45" customHeight="1" x14ac:dyDescent="0.2">
      <c r="A98" s="363">
        <f t="shared" si="2"/>
        <v>92</v>
      </c>
      <c r="B98" s="363">
        <f t="shared" si="3"/>
        <v>1362</v>
      </c>
      <c r="C98" s="504">
        <v>17</v>
      </c>
      <c r="D98" s="591" t="s">
        <v>12</v>
      </c>
      <c r="E98" s="548" t="s">
        <v>10398</v>
      </c>
      <c r="F98" s="424"/>
    </row>
    <row r="99" spans="1:6" s="493" customFormat="1" ht="11.45" customHeight="1" x14ac:dyDescent="0.2">
      <c r="A99" s="363">
        <f t="shared" si="2"/>
        <v>93</v>
      </c>
      <c r="B99" s="363">
        <f t="shared" si="3"/>
        <v>1379</v>
      </c>
      <c r="C99" s="504">
        <v>17</v>
      </c>
      <c r="D99" s="591" t="s">
        <v>12</v>
      </c>
      <c r="E99" s="548" t="s">
        <v>10399</v>
      </c>
      <c r="F99" s="424"/>
    </row>
    <row r="100" spans="1:6" s="493" customFormat="1" ht="11.45" customHeight="1" x14ac:dyDescent="0.2">
      <c r="A100" s="363">
        <f t="shared" si="2"/>
        <v>94</v>
      </c>
      <c r="B100" s="363">
        <f t="shared" si="3"/>
        <v>1396</v>
      </c>
      <c r="C100" s="504">
        <v>17</v>
      </c>
      <c r="D100" s="591" t="s">
        <v>12</v>
      </c>
      <c r="E100" s="548" t="s">
        <v>10400</v>
      </c>
      <c r="F100" s="424"/>
    </row>
    <row r="101" spans="1:6" s="493" customFormat="1" ht="11.45" customHeight="1" x14ac:dyDescent="0.2">
      <c r="A101" s="363">
        <f t="shared" si="2"/>
        <v>95</v>
      </c>
      <c r="B101" s="363">
        <f t="shared" si="3"/>
        <v>1413</v>
      </c>
      <c r="C101" s="504">
        <v>17</v>
      </c>
      <c r="D101" s="591" t="s">
        <v>12</v>
      </c>
      <c r="E101" s="548" t="s">
        <v>10401</v>
      </c>
      <c r="F101" s="424"/>
    </row>
    <row r="102" spans="1:6" s="493" customFormat="1" ht="11.45" customHeight="1" x14ac:dyDescent="0.2">
      <c r="A102" s="363">
        <f t="shared" si="2"/>
        <v>96</v>
      </c>
      <c r="B102" s="363">
        <f t="shared" si="3"/>
        <v>1430</v>
      </c>
      <c r="C102" s="504">
        <v>17</v>
      </c>
      <c r="D102" s="591" t="s">
        <v>12</v>
      </c>
      <c r="E102" s="548" t="s">
        <v>11134</v>
      </c>
      <c r="F102" s="424"/>
    </row>
    <row r="103" spans="1:6" s="493" customFormat="1" ht="11.45" customHeight="1" x14ac:dyDescent="0.2">
      <c r="A103" s="363">
        <f t="shared" si="2"/>
        <v>97</v>
      </c>
      <c r="B103" s="363">
        <f t="shared" si="3"/>
        <v>1447</v>
      </c>
      <c r="C103" s="504">
        <v>17</v>
      </c>
      <c r="D103" s="591" t="s">
        <v>12</v>
      </c>
      <c r="E103" s="548" t="s">
        <v>11135</v>
      </c>
      <c r="F103" s="424"/>
    </row>
    <row r="104" spans="1:6" s="493" customFormat="1" ht="11.45" customHeight="1" x14ac:dyDescent="0.2">
      <c r="A104" s="363">
        <f t="shared" si="2"/>
        <v>98</v>
      </c>
      <c r="B104" s="363">
        <f t="shared" si="3"/>
        <v>1464</v>
      </c>
      <c r="C104" s="504">
        <v>17</v>
      </c>
      <c r="D104" s="591" t="s">
        <v>12</v>
      </c>
      <c r="E104" s="548" t="s">
        <v>11136</v>
      </c>
      <c r="F104" s="424"/>
    </row>
    <row r="105" spans="1:6" s="493" customFormat="1" ht="11.45" customHeight="1" x14ac:dyDescent="0.2">
      <c r="A105" s="363">
        <f t="shared" si="2"/>
        <v>99</v>
      </c>
      <c r="B105" s="363">
        <f t="shared" si="3"/>
        <v>1481</v>
      </c>
      <c r="C105" s="504">
        <v>17</v>
      </c>
      <c r="D105" s="591" t="s">
        <v>12</v>
      </c>
      <c r="E105" s="548" t="s">
        <v>11137</v>
      </c>
      <c r="F105" s="424"/>
    </row>
    <row r="106" spans="1:6" s="493" customFormat="1" ht="11.45" customHeight="1" x14ac:dyDescent="0.2">
      <c r="A106" s="363">
        <f t="shared" si="2"/>
        <v>100</v>
      </c>
      <c r="B106" s="363">
        <f t="shared" si="3"/>
        <v>1498</v>
      </c>
      <c r="C106" s="504">
        <v>17</v>
      </c>
      <c r="D106" s="591" t="s">
        <v>12</v>
      </c>
      <c r="E106" s="548" t="s">
        <v>13738</v>
      </c>
      <c r="F106" s="424"/>
    </row>
    <row r="107" spans="1:6" s="493" customFormat="1" ht="11.45" customHeight="1" x14ac:dyDescent="0.2">
      <c r="A107" s="363">
        <f t="shared" si="2"/>
        <v>101</v>
      </c>
      <c r="B107" s="363">
        <f t="shared" si="3"/>
        <v>1515</v>
      </c>
      <c r="C107" s="504">
        <v>17</v>
      </c>
      <c r="D107" s="591" t="s">
        <v>12</v>
      </c>
      <c r="E107" s="548" t="s">
        <v>13739</v>
      </c>
      <c r="F107" s="424"/>
    </row>
    <row r="108" spans="1:6" s="493" customFormat="1" ht="11.45" customHeight="1" x14ac:dyDescent="0.2">
      <c r="A108" s="363">
        <f t="shared" si="2"/>
        <v>102</v>
      </c>
      <c r="B108" s="363">
        <f t="shared" si="3"/>
        <v>1532</v>
      </c>
      <c r="C108" s="504">
        <v>17</v>
      </c>
      <c r="D108" s="591" t="s">
        <v>12</v>
      </c>
      <c r="E108" s="548" t="s">
        <v>13740</v>
      </c>
      <c r="F108" s="424"/>
    </row>
    <row r="109" spans="1:6" s="493" customFormat="1" ht="11.45" customHeight="1" x14ac:dyDescent="0.2">
      <c r="A109" s="363">
        <f t="shared" si="2"/>
        <v>103</v>
      </c>
      <c r="B109" s="363">
        <f t="shared" si="3"/>
        <v>1549</v>
      </c>
      <c r="C109" s="504">
        <v>17</v>
      </c>
      <c r="D109" s="591" t="s">
        <v>12</v>
      </c>
      <c r="E109" s="548" t="s">
        <v>13741</v>
      </c>
      <c r="F109" s="424"/>
    </row>
    <row r="110" spans="1:6" s="493" customFormat="1" ht="11.45" customHeight="1" x14ac:dyDescent="0.2">
      <c r="A110" s="363">
        <f t="shared" si="2"/>
        <v>104</v>
      </c>
      <c r="B110" s="363">
        <f t="shared" si="3"/>
        <v>1566</v>
      </c>
      <c r="C110" s="363">
        <v>17</v>
      </c>
      <c r="D110" s="360" t="s">
        <v>12</v>
      </c>
      <c r="E110" s="388" t="s">
        <v>13742</v>
      </c>
      <c r="F110" s="424"/>
    </row>
    <row r="111" spans="1:6" s="493" customFormat="1" ht="11.45" customHeight="1" x14ac:dyDescent="0.2">
      <c r="A111" s="363">
        <f t="shared" si="2"/>
        <v>105</v>
      </c>
      <c r="B111" s="363">
        <f t="shared" si="3"/>
        <v>1583</v>
      </c>
      <c r="C111" s="363">
        <v>17</v>
      </c>
      <c r="D111" s="360" t="s">
        <v>12</v>
      </c>
      <c r="E111" s="388" t="s">
        <v>13743</v>
      </c>
      <c r="F111" s="424"/>
    </row>
    <row r="112" spans="1:6" s="493" customFormat="1" ht="11.45" customHeight="1" x14ac:dyDescent="0.2">
      <c r="A112" s="363">
        <f t="shared" si="2"/>
        <v>106</v>
      </c>
      <c r="B112" s="363">
        <f t="shared" si="3"/>
        <v>1600</v>
      </c>
      <c r="C112" s="363">
        <v>17</v>
      </c>
      <c r="D112" s="360" t="s">
        <v>12</v>
      </c>
      <c r="E112" s="388" t="s">
        <v>13744</v>
      </c>
      <c r="F112" s="424"/>
    </row>
    <row r="113" spans="1:6" s="493" customFormat="1" ht="11.45" customHeight="1" x14ac:dyDescent="0.2">
      <c r="A113" s="363">
        <f t="shared" si="2"/>
        <v>107</v>
      </c>
      <c r="B113" s="363">
        <f t="shared" si="3"/>
        <v>1617</v>
      </c>
      <c r="C113" s="363">
        <v>17</v>
      </c>
      <c r="D113" s="360" t="s">
        <v>12</v>
      </c>
      <c r="E113" s="388" t="s">
        <v>13745</v>
      </c>
      <c r="F113" s="424"/>
    </row>
    <row r="114" spans="1:6" s="493" customFormat="1" ht="11.45" customHeight="1" x14ac:dyDescent="0.2">
      <c r="A114" s="363">
        <f t="shared" si="2"/>
        <v>108</v>
      </c>
      <c r="B114" s="363">
        <f t="shared" si="3"/>
        <v>1634</v>
      </c>
      <c r="C114" s="363">
        <v>17</v>
      </c>
      <c r="D114" s="360" t="s">
        <v>12</v>
      </c>
      <c r="E114" s="361" t="s">
        <v>10402</v>
      </c>
      <c r="F114" s="372"/>
    </row>
    <row r="115" spans="1:6" ht="11.45" customHeight="1" x14ac:dyDescent="0.2">
      <c r="A115" s="363">
        <f t="shared" si="2"/>
        <v>109</v>
      </c>
      <c r="B115" s="363">
        <f t="shared" si="3"/>
        <v>1651</v>
      </c>
      <c r="C115" s="363">
        <v>17</v>
      </c>
      <c r="D115" s="360" t="s">
        <v>12</v>
      </c>
      <c r="E115" s="361" t="s">
        <v>10403</v>
      </c>
      <c r="F115" s="400"/>
    </row>
    <row r="116" spans="1:6" s="493" customFormat="1" ht="11.45" customHeight="1" x14ac:dyDescent="0.2">
      <c r="A116" s="363">
        <f t="shared" si="2"/>
        <v>110</v>
      </c>
      <c r="B116" s="363">
        <f t="shared" si="3"/>
        <v>1668</v>
      </c>
      <c r="C116" s="363">
        <v>17</v>
      </c>
      <c r="D116" s="360" t="s">
        <v>12</v>
      </c>
      <c r="E116" s="361" t="s">
        <v>10404</v>
      </c>
      <c r="F116" s="424"/>
    </row>
    <row r="117" spans="1:6" s="493" customFormat="1" ht="11.45" customHeight="1" x14ac:dyDescent="0.2">
      <c r="A117" s="363">
        <f t="shared" si="2"/>
        <v>111</v>
      </c>
      <c r="B117" s="363">
        <f t="shared" si="3"/>
        <v>1685</v>
      </c>
      <c r="C117" s="363">
        <v>17</v>
      </c>
      <c r="D117" s="360" t="s">
        <v>12</v>
      </c>
      <c r="E117" s="361" t="s">
        <v>10405</v>
      </c>
      <c r="F117" s="424"/>
    </row>
    <row r="118" spans="1:6" ht="11.45" customHeight="1" x14ac:dyDescent="0.2">
      <c r="A118" s="363">
        <f t="shared" si="2"/>
        <v>112</v>
      </c>
      <c r="B118" s="363">
        <f t="shared" si="3"/>
        <v>1702</v>
      </c>
      <c r="C118" s="364">
        <v>150</v>
      </c>
      <c r="D118" s="365" t="s">
        <v>9</v>
      </c>
      <c r="E118" s="388" t="s">
        <v>50</v>
      </c>
      <c r="F118" s="400" t="s">
        <v>25</v>
      </c>
    </row>
    <row r="119" spans="1:6" ht="11.45" customHeight="1" thickBot="1" x14ac:dyDescent="0.25">
      <c r="A119" s="363">
        <f t="shared" si="2"/>
        <v>113</v>
      </c>
      <c r="B119" s="363">
        <f t="shared" si="3"/>
        <v>1852</v>
      </c>
      <c r="C119" s="368">
        <v>12</v>
      </c>
      <c r="D119" s="369" t="s">
        <v>9</v>
      </c>
      <c r="E119" s="668" t="s">
        <v>323</v>
      </c>
      <c r="F119" s="403" t="s">
        <v>13746</v>
      </c>
    </row>
    <row r="120" spans="1:6" ht="11.45" customHeight="1" thickTop="1" x14ac:dyDescent="0.2">
      <c r="A120" s="119" t="s">
        <v>54</v>
      </c>
      <c r="B120" s="119"/>
      <c r="C120" s="370">
        <f>B119+C119-1</f>
        <v>1863</v>
      </c>
      <c r="D120" s="119"/>
      <c r="E120" s="146"/>
    </row>
    <row r="123" spans="1:6" ht="11.45" customHeight="1" x14ac:dyDescent="0.2">
      <c r="A123" s="804" t="s">
        <v>15167</v>
      </c>
      <c r="B123" s="804"/>
      <c r="C123" s="804"/>
      <c r="D123" s="805"/>
    </row>
    <row r="124" spans="1:6" ht="11.45" customHeight="1" x14ac:dyDescent="0.2">
      <c r="A124" s="601" t="s">
        <v>15310</v>
      </c>
      <c r="B124" s="601"/>
      <c r="C124" s="601"/>
      <c r="D124" s="601"/>
      <c r="E124" s="601"/>
    </row>
  </sheetData>
  <mergeCells count="5">
    <mergeCell ref="A3:B3"/>
    <mergeCell ref="C3:F3"/>
    <mergeCell ref="A4:B4"/>
    <mergeCell ref="C4:F5"/>
    <mergeCell ref="A123:D123"/>
  </mergeCells>
  <conditionalFormatting sqref="A3:F3">
    <cfRule type="containsText" dxfId="24" priority="2" operator="containsText" text="Diseño de registro. 2024">
      <formula>NOT(ISERROR(SEARCH("Diseño de registro. 2024",A3)))</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4026E791-69DE-40BF-B10F-A648CA60C6E2}">
            <xm:f>NOT(ISERROR(SEARCH($C$3,A3)))</xm:f>
            <xm:f>$C$3</xm:f>
            <x14:dxf>
              <font>
                <color rgb="FFFFFF00"/>
              </font>
            </x14:dxf>
          </x14:cfRule>
          <xm:sqref>A3:F3</xm:sqref>
        </x14:conditionalFormatting>
      </x14:conditionalFormatting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F242"/>
  <sheetViews>
    <sheetView topLeftCell="A175" zoomScaleNormal="100" workbookViewId="0">
      <selection activeCell="F183" sqref="F18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0" t="str">
        <f>+T22001000!A4</f>
        <v>Versión 0.2</v>
      </c>
      <c r="B4" s="790"/>
      <c r="C4" s="794" t="s">
        <v>7793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8004</v>
      </c>
    </row>
    <row r="10" spans="1:6" x14ac:dyDescent="0.2">
      <c r="A10" s="430">
        <f t="shared" si="0"/>
        <v>4</v>
      </c>
      <c r="B10" s="430">
        <f>B9+C9</f>
        <v>8</v>
      </c>
      <c r="C10" s="430">
        <v>1</v>
      </c>
      <c r="D10" s="444" t="s">
        <v>9</v>
      </c>
      <c r="E10" s="500" t="s">
        <v>16</v>
      </c>
      <c r="F10" s="10" t="s">
        <v>327</v>
      </c>
    </row>
    <row r="11" spans="1:6" x14ac:dyDescent="0.2">
      <c r="A11" s="430">
        <f t="shared" si="0"/>
        <v>5</v>
      </c>
      <c r="B11" s="430">
        <f t="shared" ref="B11:B74" si="1">B10+C10</f>
        <v>9</v>
      </c>
      <c r="C11" s="430">
        <v>2</v>
      </c>
      <c r="D11" s="444" t="s">
        <v>12</v>
      </c>
      <c r="E11" s="500" t="s">
        <v>17</v>
      </c>
      <c r="F11" s="10" t="s">
        <v>3905</v>
      </c>
    </row>
    <row r="12" spans="1:6" x14ac:dyDescent="0.2">
      <c r="A12" s="430">
        <f t="shared" si="0"/>
        <v>6</v>
      </c>
      <c r="B12" s="430">
        <f t="shared" si="1"/>
        <v>11</v>
      </c>
      <c r="C12" s="430">
        <v>1</v>
      </c>
      <c r="D12" s="444" t="s">
        <v>9</v>
      </c>
      <c r="E12" s="500" t="s">
        <v>1810</v>
      </c>
      <c r="F12" s="9" t="s">
        <v>20</v>
      </c>
    </row>
    <row r="13" spans="1:6" x14ac:dyDescent="0.2">
      <c r="A13" s="430">
        <f t="shared" si="0"/>
        <v>7</v>
      </c>
      <c r="B13" s="430">
        <f t="shared" si="1"/>
        <v>12</v>
      </c>
      <c r="C13" s="430">
        <v>1</v>
      </c>
      <c r="D13" s="444" t="s">
        <v>9</v>
      </c>
      <c r="E13" s="500" t="s">
        <v>3330</v>
      </c>
      <c r="F13" s="9" t="s">
        <v>22</v>
      </c>
    </row>
    <row r="14" spans="1:6" x14ac:dyDescent="0.2">
      <c r="A14" s="430">
        <f t="shared" si="0"/>
        <v>8</v>
      </c>
      <c r="B14" s="430">
        <f t="shared" si="1"/>
        <v>13</v>
      </c>
      <c r="C14" s="430">
        <v>3</v>
      </c>
      <c r="D14" s="444" t="s">
        <v>12</v>
      </c>
      <c r="E14" s="500" t="s">
        <v>23</v>
      </c>
      <c r="F14" s="9"/>
    </row>
    <row r="15" spans="1:6" x14ac:dyDescent="0.2">
      <c r="A15" s="430">
        <f t="shared" si="0"/>
        <v>9</v>
      </c>
      <c r="B15" s="430">
        <f t="shared" si="1"/>
        <v>16</v>
      </c>
      <c r="C15" s="430">
        <v>9</v>
      </c>
      <c r="D15" s="444" t="s">
        <v>9</v>
      </c>
      <c r="E15" s="500" t="s">
        <v>9050</v>
      </c>
      <c r="F15" s="9"/>
    </row>
    <row r="16" spans="1:6" x14ac:dyDescent="0.2">
      <c r="A16" s="430">
        <f t="shared" si="0"/>
        <v>10</v>
      </c>
      <c r="B16" s="430">
        <f t="shared" si="1"/>
        <v>25</v>
      </c>
      <c r="C16" s="430">
        <v>8</v>
      </c>
      <c r="D16" s="444" t="s">
        <v>12</v>
      </c>
      <c r="E16" s="500" t="s">
        <v>9060</v>
      </c>
      <c r="F16" s="9"/>
    </row>
    <row r="17" spans="1:6" ht="24" x14ac:dyDescent="0.2">
      <c r="A17" s="363">
        <f t="shared" si="0"/>
        <v>11</v>
      </c>
      <c r="B17" s="363">
        <f t="shared" si="1"/>
        <v>33</v>
      </c>
      <c r="C17" s="447">
        <v>17</v>
      </c>
      <c r="D17" s="448" t="s">
        <v>12</v>
      </c>
      <c r="E17" s="46" t="s">
        <v>13422</v>
      </c>
      <c r="F17" s="489"/>
    </row>
    <row r="18" spans="1:6" ht="24" x14ac:dyDescent="0.2">
      <c r="A18" s="363">
        <f t="shared" si="0"/>
        <v>12</v>
      </c>
      <c r="B18" s="363">
        <f t="shared" si="1"/>
        <v>50</v>
      </c>
      <c r="C18" s="447">
        <v>17</v>
      </c>
      <c r="D18" s="448" t="s">
        <v>12</v>
      </c>
      <c r="E18" s="46" t="s">
        <v>13423</v>
      </c>
      <c r="F18" s="489"/>
    </row>
    <row r="19" spans="1:6" ht="24" x14ac:dyDescent="0.2">
      <c r="A19" s="363">
        <f t="shared" si="0"/>
        <v>13</v>
      </c>
      <c r="B19" s="363">
        <f t="shared" si="1"/>
        <v>67</v>
      </c>
      <c r="C19" s="447">
        <v>17</v>
      </c>
      <c r="D19" s="448" t="s">
        <v>12</v>
      </c>
      <c r="E19" s="489" t="s">
        <v>9134</v>
      </c>
      <c r="F19" s="489"/>
    </row>
    <row r="20" spans="1:6" ht="24" x14ac:dyDescent="0.2">
      <c r="A20" s="363">
        <f t="shared" si="0"/>
        <v>14</v>
      </c>
      <c r="B20" s="363">
        <f t="shared" si="1"/>
        <v>84</v>
      </c>
      <c r="C20" s="447">
        <v>17</v>
      </c>
      <c r="D20" s="448" t="s">
        <v>12</v>
      </c>
      <c r="E20" s="489" t="s">
        <v>9135</v>
      </c>
      <c r="F20" s="489"/>
    </row>
    <row r="21" spans="1:6" ht="24" x14ac:dyDescent="0.2">
      <c r="A21" s="363">
        <f t="shared" si="0"/>
        <v>15</v>
      </c>
      <c r="B21" s="363">
        <f t="shared" si="1"/>
        <v>101</v>
      </c>
      <c r="C21" s="447">
        <v>17</v>
      </c>
      <c r="D21" s="448" t="s">
        <v>12</v>
      </c>
      <c r="E21" s="489" t="s">
        <v>9136</v>
      </c>
      <c r="F21" s="489"/>
    </row>
    <row r="22" spans="1:6" ht="24" x14ac:dyDescent="0.2">
      <c r="A22" s="363">
        <f t="shared" si="0"/>
        <v>16</v>
      </c>
      <c r="B22" s="363">
        <f t="shared" si="1"/>
        <v>118</v>
      </c>
      <c r="C22" s="447">
        <v>17</v>
      </c>
      <c r="D22" s="448" t="s">
        <v>12</v>
      </c>
      <c r="E22" s="489" t="s">
        <v>9137</v>
      </c>
      <c r="F22" s="489"/>
    </row>
    <row r="23" spans="1:6" ht="24" x14ac:dyDescent="0.2">
      <c r="A23" s="363">
        <f t="shared" si="0"/>
        <v>17</v>
      </c>
      <c r="B23" s="363">
        <f t="shared" si="1"/>
        <v>135</v>
      </c>
      <c r="C23" s="447">
        <v>17</v>
      </c>
      <c r="D23" s="448" t="s">
        <v>12</v>
      </c>
      <c r="E23" s="489" t="s">
        <v>9138</v>
      </c>
      <c r="F23" s="489"/>
    </row>
    <row r="24" spans="1:6" ht="24" x14ac:dyDescent="0.2">
      <c r="A24" s="363">
        <f t="shared" si="0"/>
        <v>18</v>
      </c>
      <c r="B24" s="363">
        <f t="shared" si="1"/>
        <v>152</v>
      </c>
      <c r="C24" s="447">
        <v>17</v>
      </c>
      <c r="D24" s="448" t="s">
        <v>12</v>
      </c>
      <c r="E24" s="489" t="s">
        <v>9139</v>
      </c>
      <c r="F24" s="489"/>
    </row>
    <row r="25" spans="1:6" ht="24" x14ac:dyDescent="0.2">
      <c r="A25" s="363">
        <f t="shared" si="0"/>
        <v>19</v>
      </c>
      <c r="B25" s="363">
        <f t="shared" si="1"/>
        <v>169</v>
      </c>
      <c r="C25" s="447">
        <v>17</v>
      </c>
      <c r="D25" s="448" t="s">
        <v>12</v>
      </c>
      <c r="E25" s="489" t="s">
        <v>9140</v>
      </c>
      <c r="F25" s="489"/>
    </row>
    <row r="26" spans="1:6" ht="24" x14ac:dyDescent="0.2">
      <c r="A26" s="363">
        <f t="shared" si="0"/>
        <v>20</v>
      </c>
      <c r="B26" s="363">
        <f t="shared" si="1"/>
        <v>186</v>
      </c>
      <c r="C26" s="447">
        <v>17</v>
      </c>
      <c r="D26" s="448" t="s">
        <v>12</v>
      </c>
      <c r="E26" s="489" t="s">
        <v>9141</v>
      </c>
      <c r="F26" s="489"/>
    </row>
    <row r="27" spans="1:6" ht="24" x14ac:dyDescent="0.2">
      <c r="A27" s="363">
        <f t="shared" si="0"/>
        <v>21</v>
      </c>
      <c r="B27" s="363">
        <f t="shared" si="1"/>
        <v>203</v>
      </c>
      <c r="C27" s="447">
        <v>17</v>
      </c>
      <c r="D27" s="448" t="s">
        <v>12</v>
      </c>
      <c r="E27" s="489" t="s">
        <v>9142</v>
      </c>
      <c r="F27" s="489"/>
    </row>
    <row r="28" spans="1:6" ht="24" x14ac:dyDescent="0.2">
      <c r="A28" s="363">
        <f t="shared" si="0"/>
        <v>22</v>
      </c>
      <c r="B28" s="363">
        <f t="shared" si="1"/>
        <v>220</v>
      </c>
      <c r="C28" s="447">
        <v>17</v>
      </c>
      <c r="D28" s="448" t="s">
        <v>12</v>
      </c>
      <c r="E28" s="489" t="s">
        <v>9143</v>
      </c>
      <c r="F28" s="489"/>
    </row>
    <row r="29" spans="1:6" ht="24" x14ac:dyDescent="0.2">
      <c r="A29" s="363">
        <f t="shared" si="0"/>
        <v>23</v>
      </c>
      <c r="B29" s="363">
        <f t="shared" si="1"/>
        <v>237</v>
      </c>
      <c r="C29" s="447">
        <v>17</v>
      </c>
      <c r="D29" s="448" t="s">
        <v>12</v>
      </c>
      <c r="E29" s="489" t="s">
        <v>9144</v>
      </c>
      <c r="F29" s="489"/>
    </row>
    <row r="30" spans="1:6" ht="24" x14ac:dyDescent="0.2">
      <c r="A30" s="363">
        <f t="shared" si="0"/>
        <v>24</v>
      </c>
      <c r="B30" s="363">
        <f t="shared" si="1"/>
        <v>254</v>
      </c>
      <c r="C30" s="447">
        <v>17</v>
      </c>
      <c r="D30" s="448" t="s">
        <v>12</v>
      </c>
      <c r="E30" s="489" t="s">
        <v>9145</v>
      </c>
      <c r="F30" s="489"/>
    </row>
    <row r="31" spans="1:6" ht="24" x14ac:dyDescent="0.2">
      <c r="A31" s="363">
        <f t="shared" si="0"/>
        <v>25</v>
      </c>
      <c r="B31" s="363">
        <f t="shared" si="1"/>
        <v>271</v>
      </c>
      <c r="C31" s="447">
        <v>17</v>
      </c>
      <c r="D31" s="448" t="s">
        <v>12</v>
      </c>
      <c r="E31" s="489" t="s">
        <v>9146</v>
      </c>
      <c r="F31" s="489"/>
    </row>
    <row r="32" spans="1:6" ht="24" x14ac:dyDescent="0.2">
      <c r="A32" s="363">
        <f t="shared" si="0"/>
        <v>26</v>
      </c>
      <c r="B32" s="363">
        <f t="shared" si="1"/>
        <v>288</v>
      </c>
      <c r="C32" s="447">
        <v>17</v>
      </c>
      <c r="D32" s="448" t="s">
        <v>12</v>
      </c>
      <c r="E32" s="489" t="s">
        <v>9147</v>
      </c>
      <c r="F32" s="489"/>
    </row>
    <row r="33" spans="1:6" ht="24" x14ac:dyDescent="0.2">
      <c r="A33" s="363">
        <f t="shared" si="0"/>
        <v>27</v>
      </c>
      <c r="B33" s="363">
        <f t="shared" si="1"/>
        <v>305</v>
      </c>
      <c r="C33" s="447">
        <v>17</v>
      </c>
      <c r="D33" s="448" t="s">
        <v>12</v>
      </c>
      <c r="E33" s="489" t="s">
        <v>9148</v>
      </c>
      <c r="F33" s="489"/>
    </row>
    <row r="34" spans="1:6" ht="24" x14ac:dyDescent="0.2">
      <c r="A34" s="363">
        <f t="shared" si="0"/>
        <v>28</v>
      </c>
      <c r="B34" s="363">
        <f t="shared" si="1"/>
        <v>322</v>
      </c>
      <c r="C34" s="447">
        <v>17</v>
      </c>
      <c r="D34" s="448" t="s">
        <v>12</v>
      </c>
      <c r="E34" s="489" t="s">
        <v>9149</v>
      </c>
      <c r="F34" s="489"/>
    </row>
    <row r="35" spans="1:6" ht="24" x14ac:dyDescent="0.2">
      <c r="A35" s="363">
        <f t="shared" si="0"/>
        <v>29</v>
      </c>
      <c r="B35" s="363">
        <f t="shared" si="1"/>
        <v>339</v>
      </c>
      <c r="C35" s="447">
        <v>17</v>
      </c>
      <c r="D35" s="448" t="s">
        <v>12</v>
      </c>
      <c r="E35" s="489" t="s">
        <v>9150</v>
      </c>
      <c r="F35" s="489"/>
    </row>
    <row r="36" spans="1:6" ht="24" x14ac:dyDescent="0.2">
      <c r="A36" s="363">
        <f t="shared" si="0"/>
        <v>30</v>
      </c>
      <c r="B36" s="363">
        <f t="shared" si="1"/>
        <v>356</v>
      </c>
      <c r="C36" s="447">
        <v>17</v>
      </c>
      <c r="D36" s="448" t="s">
        <v>12</v>
      </c>
      <c r="E36" s="489" t="s">
        <v>9151</v>
      </c>
      <c r="F36" s="489"/>
    </row>
    <row r="37" spans="1:6" ht="24" x14ac:dyDescent="0.2">
      <c r="A37" s="363">
        <f t="shared" si="0"/>
        <v>31</v>
      </c>
      <c r="B37" s="363">
        <f t="shared" si="1"/>
        <v>373</v>
      </c>
      <c r="C37" s="447">
        <v>17</v>
      </c>
      <c r="D37" s="448" t="s">
        <v>12</v>
      </c>
      <c r="E37" s="489" t="s">
        <v>9152</v>
      </c>
      <c r="F37" s="489"/>
    </row>
    <row r="38" spans="1:6" ht="24" x14ac:dyDescent="0.2">
      <c r="A38" s="363">
        <f t="shared" si="0"/>
        <v>32</v>
      </c>
      <c r="B38" s="363">
        <f t="shared" si="1"/>
        <v>390</v>
      </c>
      <c r="C38" s="447">
        <v>17</v>
      </c>
      <c r="D38" s="448" t="s">
        <v>12</v>
      </c>
      <c r="E38" s="489" t="s">
        <v>9153</v>
      </c>
      <c r="F38" s="489"/>
    </row>
    <row r="39" spans="1:6" ht="24" x14ac:dyDescent="0.2">
      <c r="A39" s="363">
        <f t="shared" si="0"/>
        <v>33</v>
      </c>
      <c r="B39" s="363">
        <f t="shared" si="1"/>
        <v>407</v>
      </c>
      <c r="C39" s="447">
        <v>17</v>
      </c>
      <c r="D39" s="448" t="s">
        <v>12</v>
      </c>
      <c r="E39" s="489" t="s">
        <v>9154</v>
      </c>
      <c r="F39" s="489"/>
    </row>
    <row r="40" spans="1:6" ht="24" x14ac:dyDescent="0.2">
      <c r="A40" s="363">
        <f t="shared" si="0"/>
        <v>34</v>
      </c>
      <c r="B40" s="363">
        <f t="shared" si="1"/>
        <v>424</v>
      </c>
      <c r="C40" s="447">
        <v>17</v>
      </c>
      <c r="D40" s="448" t="s">
        <v>12</v>
      </c>
      <c r="E40" s="489" t="s">
        <v>9155</v>
      </c>
      <c r="F40" s="489"/>
    </row>
    <row r="41" spans="1:6" ht="24" x14ac:dyDescent="0.2">
      <c r="A41" s="363">
        <f t="shared" si="0"/>
        <v>35</v>
      </c>
      <c r="B41" s="363">
        <f t="shared" si="1"/>
        <v>441</v>
      </c>
      <c r="C41" s="447">
        <v>17</v>
      </c>
      <c r="D41" s="448" t="s">
        <v>12</v>
      </c>
      <c r="E41" s="489" t="s">
        <v>9156</v>
      </c>
      <c r="F41" s="489"/>
    </row>
    <row r="42" spans="1:6" ht="24" x14ac:dyDescent="0.2">
      <c r="A42" s="363">
        <f t="shared" si="0"/>
        <v>36</v>
      </c>
      <c r="B42" s="363">
        <f t="shared" si="1"/>
        <v>458</v>
      </c>
      <c r="C42" s="447">
        <v>17</v>
      </c>
      <c r="D42" s="448" t="s">
        <v>12</v>
      </c>
      <c r="E42" s="489" t="s">
        <v>9157</v>
      </c>
      <c r="F42" s="489"/>
    </row>
    <row r="43" spans="1:6" ht="24" x14ac:dyDescent="0.2">
      <c r="A43" s="363">
        <f t="shared" si="0"/>
        <v>37</v>
      </c>
      <c r="B43" s="363">
        <f t="shared" si="1"/>
        <v>475</v>
      </c>
      <c r="C43" s="447">
        <v>17</v>
      </c>
      <c r="D43" s="448" t="s">
        <v>12</v>
      </c>
      <c r="E43" s="489" t="s">
        <v>9158</v>
      </c>
      <c r="F43" s="489"/>
    </row>
    <row r="44" spans="1:6" ht="24" x14ac:dyDescent="0.2">
      <c r="A44" s="363">
        <f t="shared" si="0"/>
        <v>38</v>
      </c>
      <c r="B44" s="363">
        <f t="shared" si="1"/>
        <v>492</v>
      </c>
      <c r="C44" s="447">
        <v>17</v>
      </c>
      <c r="D44" s="448" t="s">
        <v>12</v>
      </c>
      <c r="E44" s="489" t="s">
        <v>9159</v>
      </c>
      <c r="F44" s="489"/>
    </row>
    <row r="45" spans="1:6" ht="24" x14ac:dyDescent="0.2">
      <c r="A45" s="363">
        <f t="shared" si="0"/>
        <v>39</v>
      </c>
      <c r="B45" s="363">
        <f t="shared" si="1"/>
        <v>509</v>
      </c>
      <c r="C45" s="447">
        <v>17</v>
      </c>
      <c r="D45" s="448" t="s">
        <v>12</v>
      </c>
      <c r="E45" s="489" t="s">
        <v>9160</v>
      </c>
      <c r="F45" s="489"/>
    </row>
    <row r="46" spans="1:6" ht="24" x14ac:dyDescent="0.2">
      <c r="A46" s="363">
        <f t="shared" si="0"/>
        <v>40</v>
      </c>
      <c r="B46" s="363">
        <f t="shared" si="1"/>
        <v>526</v>
      </c>
      <c r="C46" s="447">
        <v>17</v>
      </c>
      <c r="D46" s="448" t="s">
        <v>12</v>
      </c>
      <c r="E46" s="489" t="s">
        <v>9161</v>
      </c>
      <c r="F46" s="489"/>
    </row>
    <row r="47" spans="1:6" ht="24" x14ac:dyDescent="0.2">
      <c r="A47" s="363">
        <f t="shared" si="0"/>
        <v>41</v>
      </c>
      <c r="B47" s="363">
        <f t="shared" si="1"/>
        <v>543</v>
      </c>
      <c r="C47" s="447">
        <v>17</v>
      </c>
      <c r="D47" s="448" t="s">
        <v>12</v>
      </c>
      <c r="E47" s="489" t="s">
        <v>9162</v>
      </c>
      <c r="F47" s="489"/>
    </row>
    <row r="48" spans="1:6" ht="24" x14ac:dyDescent="0.2">
      <c r="A48" s="363">
        <f t="shared" si="0"/>
        <v>42</v>
      </c>
      <c r="B48" s="363">
        <f t="shared" si="1"/>
        <v>560</v>
      </c>
      <c r="C48" s="447">
        <v>17</v>
      </c>
      <c r="D48" s="448" t="s">
        <v>12</v>
      </c>
      <c r="E48" s="489" t="s">
        <v>9163</v>
      </c>
      <c r="F48" s="489"/>
    </row>
    <row r="49" spans="1:6" ht="24" x14ac:dyDescent="0.2">
      <c r="A49" s="363">
        <f t="shared" si="0"/>
        <v>43</v>
      </c>
      <c r="B49" s="363">
        <f t="shared" si="1"/>
        <v>577</v>
      </c>
      <c r="C49" s="447">
        <v>17</v>
      </c>
      <c r="D49" s="448" t="s">
        <v>12</v>
      </c>
      <c r="E49" s="489" t="s">
        <v>9164</v>
      </c>
      <c r="F49" s="489"/>
    </row>
    <row r="50" spans="1:6" ht="24" x14ac:dyDescent="0.2">
      <c r="A50" s="363">
        <f t="shared" si="0"/>
        <v>44</v>
      </c>
      <c r="B50" s="363">
        <f t="shared" si="1"/>
        <v>594</v>
      </c>
      <c r="C50" s="447">
        <v>17</v>
      </c>
      <c r="D50" s="448" t="s">
        <v>12</v>
      </c>
      <c r="E50" s="489" t="s">
        <v>9165</v>
      </c>
      <c r="F50" s="489"/>
    </row>
    <row r="51" spans="1:6" ht="24" x14ac:dyDescent="0.2">
      <c r="A51" s="363">
        <f t="shared" si="0"/>
        <v>45</v>
      </c>
      <c r="B51" s="363">
        <f t="shared" si="1"/>
        <v>611</v>
      </c>
      <c r="C51" s="447">
        <v>17</v>
      </c>
      <c r="D51" s="448" t="s">
        <v>12</v>
      </c>
      <c r="E51" s="489" t="s">
        <v>9166</v>
      </c>
      <c r="F51" s="489"/>
    </row>
    <row r="52" spans="1:6" ht="24" x14ac:dyDescent="0.2">
      <c r="A52" s="363">
        <f t="shared" si="0"/>
        <v>46</v>
      </c>
      <c r="B52" s="363">
        <f t="shared" si="1"/>
        <v>628</v>
      </c>
      <c r="C52" s="447">
        <v>17</v>
      </c>
      <c r="D52" s="448" t="s">
        <v>12</v>
      </c>
      <c r="E52" s="489" t="s">
        <v>9167</v>
      </c>
      <c r="F52" s="489"/>
    </row>
    <row r="53" spans="1:6" ht="24" x14ac:dyDescent="0.2">
      <c r="A53" s="363">
        <f t="shared" si="0"/>
        <v>47</v>
      </c>
      <c r="B53" s="363">
        <f t="shared" si="1"/>
        <v>645</v>
      </c>
      <c r="C53" s="447">
        <v>17</v>
      </c>
      <c r="D53" s="448" t="s">
        <v>12</v>
      </c>
      <c r="E53" s="489" t="s">
        <v>9168</v>
      </c>
      <c r="F53" s="489"/>
    </row>
    <row r="54" spans="1:6" ht="24" x14ac:dyDescent="0.2">
      <c r="A54" s="363">
        <f t="shared" si="0"/>
        <v>48</v>
      </c>
      <c r="B54" s="363">
        <f t="shared" si="1"/>
        <v>662</v>
      </c>
      <c r="C54" s="447">
        <v>17</v>
      </c>
      <c r="D54" s="448" t="s">
        <v>12</v>
      </c>
      <c r="E54" s="489" t="s">
        <v>9169</v>
      </c>
      <c r="F54" s="489"/>
    </row>
    <row r="55" spans="1:6" ht="24" x14ac:dyDescent="0.2">
      <c r="A55" s="363">
        <f t="shared" si="0"/>
        <v>49</v>
      </c>
      <c r="B55" s="363">
        <f t="shared" si="1"/>
        <v>679</v>
      </c>
      <c r="C55" s="447">
        <v>17</v>
      </c>
      <c r="D55" s="448" t="s">
        <v>12</v>
      </c>
      <c r="E55" s="489" t="s">
        <v>9170</v>
      </c>
      <c r="F55" s="489"/>
    </row>
    <row r="56" spans="1:6" ht="24" x14ac:dyDescent="0.2">
      <c r="A56" s="363">
        <f t="shared" si="0"/>
        <v>50</v>
      </c>
      <c r="B56" s="363">
        <f t="shared" si="1"/>
        <v>696</v>
      </c>
      <c r="C56" s="447">
        <v>17</v>
      </c>
      <c r="D56" s="448" t="s">
        <v>12</v>
      </c>
      <c r="E56" s="489" t="s">
        <v>9171</v>
      </c>
      <c r="F56" s="489"/>
    </row>
    <row r="57" spans="1:6" ht="24" x14ac:dyDescent="0.2">
      <c r="A57" s="363">
        <f t="shared" si="0"/>
        <v>51</v>
      </c>
      <c r="B57" s="363">
        <f t="shared" si="1"/>
        <v>713</v>
      </c>
      <c r="C57" s="447">
        <v>17</v>
      </c>
      <c r="D57" s="448" t="s">
        <v>12</v>
      </c>
      <c r="E57" s="489" t="s">
        <v>9172</v>
      </c>
      <c r="F57" s="489"/>
    </row>
    <row r="58" spans="1:6" ht="24" x14ac:dyDescent="0.2">
      <c r="A58" s="363">
        <f t="shared" si="0"/>
        <v>52</v>
      </c>
      <c r="B58" s="363">
        <f t="shared" si="1"/>
        <v>730</v>
      </c>
      <c r="C58" s="447">
        <v>17</v>
      </c>
      <c r="D58" s="448" t="s">
        <v>12</v>
      </c>
      <c r="E58" s="489" t="s">
        <v>9173</v>
      </c>
      <c r="F58" s="489"/>
    </row>
    <row r="59" spans="1:6" ht="24" x14ac:dyDescent="0.2">
      <c r="A59" s="363">
        <f t="shared" si="0"/>
        <v>53</v>
      </c>
      <c r="B59" s="363">
        <f t="shared" si="1"/>
        <v>747</v>
      </c>
      <c r="C59" s="447">
        <v>17</v>
      </c>
      <c r="D59" s="448" t="s">
        <v>12</v>
      </c>
      <c r="E59" s="489" t="s">
        <v>9174</v>
      </c>
      <c r="F59" s="489"/>
    </row>
    <row r="60" spans="1:6" ht="24" x14ac:dyDescent="0.2">
      <c r="A60" s="363">
        <f t="shared" si="0"/>
        <v>54</v>
      </c>
      <c r="B60" s="363">
        <f t="shared" si="1"/>
        <v>764</v>
      </c>
      <c r="C60" s="447">
        <v>17</v>
      </c>
      <c r="D60" s="448" t="s">
        <v>12</v>
      </c>
      <c r="E60" s="489" t="s">
        <v>9175</v>
      </c>
      <c r="F60" s="489"/>
    </row>
    <row r="61" spans="1:6" ht="24" x14ac:dyDescent="0.2">
      <c r="A61" s="363">
        <f t="shared" si="0"/>
        <v>55</v>
      </c>
      <c r="B61" s="363">
        <f t="shared" si="1"/>
        <v>781</v>
      </c>
      <c r="C61" s="447">
        <v>17</v>
      </c>
      <c r="D61" s="448" t="s">
        <v>12</v>
      </c>
      <c r="E61" s="489" t="s">
        <v>9176</v>
      </c>
      <c r="F61" s="489"/>
    </row>
    <row r="62" spans="1:6" ht="24" x14ac:dyDescent="0.2">
      <c r="A62" s="363">
        <f t="shared" si="0"/>
        <v>56</v>
      </c>
      <c r="B62" s="363">
        <f t="shared" si="1"/>
        <v>798</v>
      </c>
      <c r="C62" s="447">
        <v>17</v>
      </c>
      <c r="D62" s="448" t="s">
        <v>12</v>
      </c>
      <c r="E62" s="489" t="s">
        <v>9177</v>
      </c>
      <c r="F62" s="489"/>
    </row>
    <row r="63" spans="1:6" ht="36" x14ac:dyDescent="0.2">
      <c r="A63" s="363">
        <f t="shared" si="0"/>
        <v>57</v>
      </c>
      <c r="B63" s="363">
        <f t="shared" si="1"/>
        <v>815</v>
      </c>
      <c r="C63" s="447">
        <v>17</v>
      </c>
      <c r="D63" s="448" t="s">
        <v>12</v>
      </c>
      <c r="E63" s="489" t="s">
        <v>9178</v>
      </c>
      <c r="F63" s="489"/>
    </row>
    <row r="64" spans="1:6" ht="24.95" customHeight="1" x14ac:dyDescent="0.2">
      <c r="A64" s="363">
        <f t="shared" si="0"/>
        <v>58</v>
      </c>
      <c r="B64" s="363">
        <f t="shared" si="1"/>
        <v>832</v>
      </c>
      <c r="C64" s="447">
        <v>17</v>
      </c>
      <c r="D64" s="448" t="s">
        <v>12</v>
      </c>
      <c r="E64" s="489" t="s">
        <v>9179</v>
      </c>
      <c r="F64" s="489"/>
    </row>
    <row r="65" spans="1:6" ht="24.95" customHeight="1" x14ac:dyDescent="0.2">
      <c r="A65" s="363">
        <f t="shared" si="0"/>
        <v>59</v>
      </c>
      <c r="B65" s="363">
        <f t="shared" si="1"/>
        <v>849</v>
      </c>
      <c r="C65" s="447">
        <v>17</v>
      </c>
      <c r="D65" s="448" t="s">
        <v>12</v>
      </c>
      <c r="E65" s="489" t="s">
        <v>9180</v>
      </c>
      <c r="F65" s="292"/>
    </row>
    <row r="66" spans="1:6" ht="24" x14ac:dyDescent="0.2">
      <c r="A66" s="363">
        <f t="shared" si="0"/>
        <v>60</v>
      </c>
      <c r="B66" s="363">
        <f t="shared" si="1"/>
        <v>866</v>
      </c>
      <c r="C66" s="447">
        <v>17</v>
      </c>
      <c r="D66" s="448" t="s">
        <v>12</v>
      </c>
      <c r="E66" s="489" t="s">
        <v>9181</v>
      </c>
      <c r="F66" s="292"/>
    </row>
    <row r="67" spans="1:6" ht="24" x14ac:dyDescent="0.2">
      <c r="A67" s="363">
        <f t="shared" si="0"/>
        <v>61</v>
      </c>
      <c r="B67" s="363">
        <f t="shared" si="1"/>
        <v>883</v>
      </c>
      <c r="C67" s="447">
        <v>17</v>
      </c>
      <c r="D67" s="448" t="s">
        <v>12</v>
      </c>
      <c r="E67" s="489" t="s">
        <v>9182</v>
      </c>
      <c r="F67" s="489"/>
    </row>
    <row r="68" spans="1:6" s="15" customFormat="1" ht="24" x14ac:dyDescent="0.2">
      <c r="A68" s="363">
        <f t="shared" si="0"/>
        <v>62</v>
      </c>
      <c r="B68" s="363">
        <f t="shared" si="1"/>
        <v>900</v>
      </c>
      <c r="C68" s="447">
        <v>17</v>
      </c>
      <c r="D68" s="448" t="s">
        <v>12</v>
      </c>
      <c r="E68" s="489" t="s">
        <v>9183</v>
      </c>
      <c r="F68" s="489"/>
    </row>
    <row r="69" spans="1:6" s="15" customFormat="1" ht="24" x14ac:dyDescent="0.2">
      <c r="A69" s="363">
        <f t="shared" si="0"/>
        <v>63</v>
      </c>
      <c r="B69" s="363">
        <f t="shared" si="1"/>
        <v>917</v>
      </c>
      <c r="C69" s="447">
        <v>17</v>
      </c>
      <c r="D69" s="448" t="s">
        <v>12</v>
      </c>
      <c r="E69" s="489" t="s">
        <v>9184</v>
      </c>
      <c r="F69" s="489"/>
    </row>
    <row r="70" spans="1:6" s="15" customFormat="1" ht="24" x14ac:dyDescent="0.2">
      <c r="A70" s="363">
        <f t="shared" si="0"/>
        <v>64</v>
      </c>
      <c r="B70" s="363">
        <f t="shared" si="1"/>
        <v>934</v>
      </c>
      <c r="C70" s="447">
        <v>17</v>
      </c>
      <c r="D70" s="448" t="s">
        <v>12</v>
      </c>
      <c r="E70" s="489" t="s">
        <v>9185</v>
      </c>
      <c r="F70" s="489"/>
    </row>
    <row r="71" spans="1:6" s="15" customFormat="1" ht="24" x14ac:dyDescent="0.2">
      <c r="A71" s="363">
        <f t="shared" si="0"/>
        <v>65</v>
      </c>
      <c r="B71" s="363">
        <f t="shared" si="1"/>
        <v>951</v>
      </c>
      <c r="C71" s="447">
        <v>17</v>
      </c>
      <c r="D71" s="448" t="s">
        <v>12</v>
      </c>
      <c r="E71" s="489" t="s">
        <v>9186</v>
      </c>
      <c r="F71" s="489"/>
    </row>
    <row r="72" spans="1:6" s="15" customFormat="1" ht="24" x14ac:dyDescent="0.2">
      <c r="A72" s="363">
        <f t="shared" ref="A72:A135" si="2">+A71+1</f>
        <v>66</v>
      </c>
      <c r="B72" s="363">
        <f t="shared" si="1"/>
        <v>968</v>
      </c>
      <c r="C72" s="447">
        <v>17</v>
      </c>
      <c r="D72" s="448" t="s">
        <v>12</v>
      </c>
      <c r="E72" s="489" t="s">
        <v>9187</v>
      </c>
      <c r="F72" s="489"/>
    </row>
    <row r="73" spans="1:6" s="15" customFormat="1" ht="24" x14ac:dyDescent="0.2">
      <c r="A73" s="363">
        <f t="shared" si="2"/>
        <v>67</v>
      </c>
      <c r="B73" s="363">
        <f t="shared" si="1"/>
        <v>985</v>
      </c>
      <c r="C73" s="565">
        <v>17</v>
      </c>
      <c r="D73" s="566" t="s">
        <v>12</v>
      </c>
      <c r="E73" s="458" t="s">
        <v>9188</v>
      </c>
      <c r="F73" s="458"/>
    </row>
    <row r="74" spans="1:6" s="15" customFormat="1" ht="24" x14ac:dyDescent="0.2">
      <c r="A74" s="363">
        <f t="shared" si="2"/>
        <v>68</v>
      </c>
      <c r="B74" s="363">
        <f t="shared" si="1"/>
        <v>1002</v>
      </c>
      <c r="C74" s="447">
        <v>17</v>
      </c>
      <c r="D74" s="448" t="s">
        <v>12</v>
      </c>
      <c r="E74" s="489" t="s">
        <v>9189</v>
      </c>
      <c r="F74" s="489"/>
    </row>
    <row r="75" spans="1:6" s="15" customFormat="1" ht="36" x14ac:dyDescent="0.2">
      <c r="A75" s="363">
        <f t="shared" si="2"/>
        <v>69</v>
      </c>
      <c r="B75" s="363">
        <f t="shared" ref="B75:B138" si="3">B74+C74</f>
        <v>1019</v>
      </c>
      <c r="C75" s="447">
        <v>17</v>
      </c>
      <c r="D75" s="448" t="s">
        <v>12</v>
      </c>
      <c r="E75" s="489" t="s">
        <v>9190</v>
      </c>
      <c r="F75" s="489"/>
    </row>
    <row r="76" spans="1:6" s="44" customFormat="1" ht="24" x14ac:dyDescent="0.2">
      <c r="A76" s="363">
        <f t="shared" si="2"/>
        <v>70</v>
      </c>
      <c r="B76" s="363">
        <f t="shared" si="3"/>
        <v>1036</v>
      </c>
      <c r="C76" s="447">
        <v>17</v>
      </c>
      <c r="D76" s="448" t="s">
        <v>12</v>
      </c>
      <c r="E76" s="489" t="s">
        <v>9191</v>
      </c>
      <c r="F76" s="489"/>
    </row>
    <row r="77" spans="1:6" s="15" customFormat="1" ht="24" x14ac:dyDescent="0.2">
      <c r="A77" s="363">
        <f t="shared" si="2"/>
        <v>71</v>
      </c>
      <c r="B77" s="363">
        <f t="shared" si="3"/>
        <v>1053</v>
      </c>
      <c r="C77" s="447">
        <v>17</v>
      </c>
      <c r="D77" s="448" t="s">
        <v>12</v>
      </c>
      <c r="E77" s="489" t="s">
        <v>9192</v>
      </c>
      <c r="F77" s="489"/>
    </row>
    <row r="78" spans="1:6" s="15" customFormat="1" ht="24" x14ac:dyDescent="0.2">
      <c r="A78" s="363">
        <f t="shared" si="2"/>
        <v>72</v>
      </c>
      <c r="B78" s="363">
        <f t="shared" si="3"/>
        <v>1070</v>
      </c>
      <c r="C78" s="447">
        <v>17</v>
      </c>
      <c r="D78" s="448" t="s">
        <v>12</v>
      </c>
      <c r="E78" s="489" t="s">
        <v>9193</v>
      </c>
      <c r="F78" s="458"/>
    </row>
    <row r="79" spans="1:6" s="15" customFormat="1" ht="24" x14ac:dyDescent="0.2">
      <c r="A79" s="363">
        <f t="shared" si="2"/>
        <v>73</v>
      </c>
      <c r="B79" s="363">
        <f t="shared" si="3"/>
        <v>1087</v>
      </c>
      <c r="C79" s="447">
        <v>17</v>
      </c>
      <c r="D79" s="448" t="s">
        <v>12</v>
      </c>
      <c r="E79" s="489" t="s">
        <v>9194</v>
      </c>
      <c r="F79" s="458"/>
    </row>
    <row r="80" spans="1:6" s="15" customFormat="1" ht="24" x14ac:dyDescent="0.2">
      <c r="A80" s="363">
        <f t="shared" si="2"/>
        <v>74</v>
      </c>
      <c r="B80" s="363">
        <f t="shared" si="3"/>
        <v>1104</v>
      </c>
      <c r="C80" s="447">
        <v>17</v>
      </c>
      <c r="D80" s="448" t="s">
        <v>12</v>
      </c>
      <c r="E80" s="489" t="s">
        <v>9195</v>
      </c>
      <c r="F80" s="458"/>
    </row>
    <row r="81" spans="1:6" s="15" customFormat="1" ht="24" x14ac:dyDescent="0.2">
      <c r="A81" s="363">
        <f t="shared" si="2"/>
        <v>75</v>
      </c>
      <c r="B81" s="363">
        <f t="shared" si="3"/>
        <v>1121</v>
      </c>
      <c r="C81" s="447">
        <v>17</v>
      </c>
      <c r="D81" s="448" t="s">
        <v>12</v>
      </c>
      <c r="E81" s="489" t="s">
        <v>9196</v>
      </c>
      <c r="F81" s="458"/>
    </row>
    <row r="82" spans="1:6" s="15" customFormat="1" ht="24" x14ac:dyDescent="0.2">
      <c r="A82" s="363">
        <f t="shared" si="2"/>
        <v>76</v>
      </c>
      <c r="B82" s="363">
        <f t="shared" si="3"/>
        <v>1138</v>
      </c>
      <c r="C82" s="447">
        <v>17</v>
      </c>
      <c r="D82" s="448" t="s">
        <v>12</v>
      </c>
      <c r="E82" s="489" t="s">
        <v>9197</v>
      </c>
      <c r="F82" s="458"/>
    </row>
    <row r="83" spans="1:6" s="15" customFormat="1" ht="24" x14ac:dyDescent="0.2">
      <c r="A83" s="363">
        <f t="shared" si="2"/>
        <v>77</v>
      </c>
      <c r="B83" s="363">
        <f t="shared" si="3"/>
        <v>1155</v>
      </c>
      <c r="C83" s="447">
        <v>17</v>
      </c>
      <c r="D83" s="448" t="s">
        <v>12</v>
      </c>
      <c r="E83" s="489" t="s">
        <v>9198</v>
      </c>
      <c r="F83" s="458"/>
    </row>
    <row r="84" spans="1:6" s="15" customFormat="1" ht="24" x14ac:dyDescent="0.2">
      <c r="A84" s="363">
        <f t="shared" si="2"/>
        <v>78</v>
      </c>
      <c r="B84" s="363">
        <f t="shared" si="3"/>
        <v>1172</v>
      </c>
      <c r="C84" s="447">
        <v>17</v>
      </c>
      <c r="D84" s="448" t="s">
        <v>12</v>
      </c>
      <c r="E84" s="489" t="s">
        <v>9199</v>
      </c>
      <c r="F84" s="458"/>
    </row>
    <row r="85" spans="1:6" s="15" customFormat="1" ht="24" x14ac:dyDescent="0.2">
      <c r="A85" s="363">
        <f t="shared" si="2"/>
        <v>79</v>
      </c>
      <c r="B85" s="363">
        <f t="shared" si="3"/>
        <v>1189</v>
      </c>
      <c r="C85" s="565">
        <v>17</v>
      </c>
      <c r="D85" s="566" t="s">
        <v>12</v>
      </c>
      <c r="E85" s="458" t="s">
        <v>9200</v>
      </c>
      <c r="F85" s="458"/>
    </row>
    <row r="86" spans="1:6" s="15" customFormat="1" ht="24" x14ac:dyDescent="0.2">
      <c r="A86" s="363">
        <f t="shared" si="2"/>
        <v>80</v>
      </c>
      <c r="B86" s="363">
        <f t="shared" si="3"/>
        <v>1206</v>
      </c>
      <c r="C86" s="447">
        <v>17</v>
      </c>
      <c r="D86" s="448" t="s">
        <v>12</v>
      </c>
      <c r="E86" s="489" t="s">
        <v>9201</v>
      </c>
      <c r="F86" s="458"/>
    </row>
    <row r="87" spans="1:6" s="15" customFormat="1" ht="36" x14ac:dyDescent="0.2">
      <c r="A87" s="363">
        <f t="shared" si="2"/>
        <v>81</v>
      </c>
      <c r="B87" s="363">
        <f t="shared" si="3"/>
        <v>1223</v>
      </c>
      <c r="C87" s="447">
        <v>17</v>
      </c>
      <c r="D87" s="448" t="s">
        <v>12</v>
      </c>
      <c r="E87" s="489" t="s">
        <v>9202</v>
      </c>
      <c r="F87" s="458"/>
    </row>
    <row r="88" spans="1:6" s="44" customFormat="1" ht="24" x14ac:dyDescent="0.2">
      <c r="A88" s="363">
        <f t="shared" si="2"/>
        <v>82</v>
      </c>
      <c r="B88" s="363">
        <f t="shared" si="3"/>
        <v>1240</v>
      </c>
      <c r="C88" s="447">
        <v>17</v>
      </c>
      <c r="D88" s="448" t="s">
        <v>12</v>
      </c>
      <c r="E88" s="489" t="s">
        <v>9203</v>
      </c>
      <c r="F88" s="458"/>
    </row>
    <row r="89" spans="1:6" s="15" customFormat="1" ht="24" x14ac:dyDescent="0.2">
      <c r="A89" s="363">
        <f t="shared" si="2"/>
        <v>83</v>
      </c>
      <c r="B89" s="363">
        <f t="shared" si="3"/>
        <v>1257</v>
      </c>
      <c r="C89" s="447">
        <v>17</v>
      </c>
      <c r="D89" s="448" t="s">
        <v>12</v>
      </c>
      <c r="E89" s="489" t="s">
        <v>9204</v>
      </c>
      <c r="F89" s="458"/>
    </row>
    <row r="90" spans="1:6" s="15" customFormat="1" ht="24" x14ac:dyDescent="0.2">
      <c r="A90" s="363">
        <f t="shared" si="2"/>
        <v>84</v>
      </c>
      <c r="B90" s="363">
        <f t="shared" si="3"/>
        <v>1274</v>
      </c>
      <c r="C90" s="447">
        <v>17</v>
      </c>
      <c r="D90" s="448" t="s">
        <v>12</v>
      </c>
      <c r="E90" s="489" t="s">
        <v>9205</v>
      </c>
      <c r="F90" s="458"/>
    </row>
    <row r="91" spans="1:6" s="15" customFormat="1" ht="24" x14ac:dyDescent="0.2">
      <c r="A91" s="363">
        <f t="shared" si="2"/>
        <v>85</v>
      </c>
      <c r="B91" s="363">
        <f t="shared" si="3"/>
        <v>1291</v>
      </c>
      <c r="C91" s="447">
        <v>17</v>
      </c>
      <c r="D91" s="448" t="s">
        <v>12</v>
      </c>
      <c r="E91" s="489" t="s">
        <v>9206</v>
      </c>
      <c r="F91" s="458"/>
    </row>
    <row r="92" spans="1:6" s="15" customFormat="1" ht="24" x14ac:dyDescent="0.2">
      <c r="A92" s="363">
        <f t="shared" si="2"/>
        <v>86</v>
      </c>
      <c r="B92" s="363">
        <f t="shared" si="3"/>
        <v>1308</v>
      </c>
      <c r="C92" s="447">
        <v>17</v>
      </c>
      <c r="D92" s="448" t="s">
        <v>12</v>
      </c>
      <c r="E92" s="489" t="s">
        <v>9207</v>
      </c>
      <c r="F92" s="458"/>
    </row>
    <row r="93" spans="1:6" s="15" customFormat="1" ht="24" x14ac:dyDescent="0.2">
      <c r="A93" s="363">
        <f t="shared" si="2"/>
        <v>87</v>
      </c>
      <c r="B93" s="363">
        <f t="shared" si="3"/>
        <v>1325</v>
      </c>
      <c r="C93" s="447">
        <v>17</v>
      </c>
      <c r="D93" s="448" t="s">
        <v>12</v>
      </c>
      <c r="E93" s="489" t="s">
        <v>9208</v>
      </c>
      <c r="F93" s="458"/>
    </row>
    <row r="94" spans="1:6" s="15" customFormat="1" ht="24" x14ac:dyDescent="0.2">
      <c r="A94" s="363">
        <f t="shared" si="2"/>
        <v>88</v>
      </c>
      <c r="B94" s="363">
        <f t="shared" si="3"/>
        <v>1342</v>
      </c>
      <c r="C94" s="447">
        <v>17</v>
      </c>
      <c r="D94" s="448" t="s">
        <v>12</v>
      </c>
      <c r="E94" s="489" t="s">
        <v>9209</v>
      </c>
      <c r="F94" s="458"/>
    </row>
    <row r="95" spans="1:6" s="15" customFormat="1" ht="24" x14ac:dyDescent="0.2">
      <c r="A95" s="363">
        <f t="shared" si="2"/>
        <v>89</v>
      </c>
      <c r="B95" s="363">
        <f t="shared" si="3"/>
        <v>1359</v>
      </c>
      <c r="C95" s="447">
        <v>17</v>
      </c>
      <c r="D95" s="448" t="s">
        <v>12</v>
      </c>
      <c r="E95" s="489" t="s">
        <v>9210</v>
      </c>
      <c r="F95" s="458"/>
    </row>
    <row r="96" spans="1:6" s="15" customFormat="1" ht="24" x14ac:dyDescent="0.2">
      <c r="A96" s="363">
        <f t="shared" si="2"/>
        <v>90</v>
      </c>
      <c r="B96" s="363">
        <f t="shared" si="3"/>
        <v>1376</v>
      </c>
      <c r="C96" s="447">
        <v>17</v>
      </c>
      <c r="D96" s="448" t="s">
        <v>12</v>
      </c>
      <c r="E96" s="489" t="s">
        <v>9211</v>
      </c>
      <c r="F96" s="458"/>
    </row>
    <row r="97" spans="1:6" s="15" customFormat="1" ht="24" x14ac:dyDescent="0.2">
      <c r="A97" s="363">
        <f t="shared" si="2"/>
        <v>91</v>
      </c>
      <c r="B97" s="363">
        <f t="shared" si="3"/>
        <v>1393</v>
      </c>
      <c r="C97" s="565">
        <v>17</v>
      </c>
      <c r="D97" s="566" t="s">
        <v>12</v>
      </c>
      <c r="E97" s="458" t="s">
        <v>9212</v>
      </c>
      <c r="F97" s="458"/>
    </row>
    <row r="98" spans="1:6" s="15" customFormat="1" ht="24" x14ac:dyDescent="0.2">
      <c r="A98" s="363">
        <f t="shared" si="2"/>
        <v>92</v>
      </c>
      <c r="B98" s="363">
        <f t="shared" si="3"/>
        <v>1410</v>
      </c>
      <c r="C98" s="447">
        <v>17</v>
      </c>
      <c r="D98" s="448" t="s">
        <v>12</v>
      </c>
      <c r="E98" s="489" t="s">
        <v>9213</v>
      </c>
      <c r="F98" s="458"/>
    </row>
    <row r="99" spans="1:6" s="15" customFormat="1" ht="36" x14ac:dyDescent="0.2">
      <c r="A99" s="363">
        <f t="shared" si="2"/>
        <v>93</v>
      </c>
      <c r="B99" s="363">
        <f t="shared" si="3"/>
        <v>1427</v>
      </c>
      <c r="C99" s="447">
        <v>17</v>
      </c>
      <c r="D99" s="448" t="s">
        <v>12</v>
      </c>
      <c r="E99" s="489" t="s">
        <v>9214</v>
      </c>
      <c r="F99" s="458"/>
    </row>
    <row r="100" spans="1:6" s="44" customFormat="1" ht="24" x14ac:dyDescent="0.2">
      <c r="A100" s="363">
        <f t="shared" si="2"/>
        <v>94</v>
      </c>
      <c r="B100" s="363">
        <f t="shared" si="3"/>
        <v>1444</v>
      </c>
      <c r="C100" s="447">
        <v>17</v>
      </c>
      <c r="D100" s="448" t="s">
        <v>12</v>
      </c>
      <c r="E100" s="489" t="s">
        <v>9215</v>
      </c>
      <c r="F100" s="458"/>
    </row>
    <row r="101" spans="1:6" s="15" customFormat="1" ht="24" x14ac:dyDescent="0.2">
      <c r="A101" s="363">
        <f t="shared" si="2"/>
        <v>95</v>
      </c>
      <c r="B101" s="363">
        <f t="shared" si="3"/>
        <v>1461</v>
      </c>
      <c r="C101" s="447">
        <v>17</v>
      </c>
      <c r="D101" s="448" t="s">
        <v>12</v>
      </c>
      <c r="E101" s="489" t="s">
        <v>9216</v>
      </c>
      <c r="F101" s="458"/>
    </row>
    <row r="102" spans="1:6" s="15" customFormat="1" ht="24" x14ac:dyDescent="0.2">
      <c r="A102" s="363">
        <f t="shared" si="2"/>
        <v>96</v>
      </c>
      <c r="B102" s="363">
        <f t="shared" si="3"/>
        <v>1478</v>
      </c>
      <c r="C102" s="447">
        <v>17</v>
      </c>
      <c r="D102" s="448" t="s">
        <v>12</v>
      </c>
      <c r="E102" s="489" t="s">
        <v>9217</v>
      </c>
      <c r="F102" s="458"/>
    </row>
    <row r="103" spans="1:6" s="15" customFormat="1" ht="24" x14ac:dyDescent="0.2">
      <c r="A103" s="363">
        <f t="shared" si="2"/>
        <v>97</v>
      </c>
      <c r="B103" s="363">
        <f t="shared" si="3"/>
        <v>1495</v>
      </c>
      <c r="C103" s="447">
        <v>17</v>
      </c>
      <c r="D103" s="448" t="s">
        <v>12</v>
      </c>
      <c r="E103" s="489" t="s">
        <v>9218</v>
      </c>
      <c r="F103" s="458"/>
    </row>
    <row r="104" spans="1:6" s="15" customFormat="1" ht="24" x14ac:dyDescent="0.2">
      <c r="A104" s="363">
        <f t="shared" si="2"/>
        <v>98</v>
      </c>
      <c r="B104" s="363">
        <f t="shared" si="3"/>
        <v>1512</v>
      </c>
      <c r="C104" s="447">
        <v>17</v>
      </c>
      <c r="D104" s="448" t="s">
        <v>12</v>
      </c>
      <c r="E104" s="489" t="s">
        <v>9219</v>
      </c>
      <c r="F104" s="458"/>
    </row>
    <row r="105" spans="1:6" s="15" customFormat="1" ht="24" x14ac:dyDescent="0.2">
      <c r="A105" s="363">
        <f t="shared" si="2"/>
        <v>99</v>
      </c>
      <c r="B105" s="363">
        <f t="shared" si="3"/>
        <v>1529</v>
      </c>
      <c r="C105" s="447">
        <v>17</v>
      </c>
      <c r="D105" s="448" t="s">
        <v>12</v>
      </c>
      <c r="E105" s="489" t="s">
        <v>9220</v>
      </c>
      <c r="F105" s="458"/>
    </row>
    <row r="106" spans="1:6" s="15" customFormat="1" ht="24" x14ac:dyDescent="0.2">
      <c r="A106" s="363">
        <f t="shared" si="2"/>
        <v>100</v>
      </c>
      <c r="B106" s="363">
        <f t="shared" si="3"/>
        <v>1546</v>
      </c>
      <c r="C106" s="447">
        <v>17</v>
      </c>
      <c r="D106" s="448" t="s">
        <v>12</v>
      </c>
      <c r="E106" s="489" t="s">
        <v>9221</v>
      </c>
      <c r="F106" s="458"/>
    </row>
    <row r="107" spans="1:6" s="15" customFormat="1" ht="24" x14ac:dyDescent="0.2">
      <c r="A107" s="363">
        <f t="shared" si="2"/>
        <v>101</v>
      </c>
      <c r="B107" s="363">
        <f t="shared" si="3"/>
        <v>1563</v>
      </c>
      <c r="C107" s="447">
        <v>17</v>
      </c>
      <c r="D107" s="448" t="s">
        <v>12</v>
      </c>
      <c r="E107" s="489" t="s">
        <v>9222</v>
      </c>
      <c r="F107" s="458"/>
    </row>
    <row r="108" spans="1:6" s="15" customFormat="1" ht="24" x14ac:dyDescent="0.2">
      <c r="A108" s="363">
        <f t="shared" si="2"/>
        <v>102</v>
      </c>
      <c r="B108" s="363">
        <f t="shared" si="3"/>
        <v>1580</v>
      </c>
      <c r="C108" s="447">
        <v>17</v>
      </c>
      <c r="D108" s="448" t="s">
        <v>12</v>
      </c>
      <c r="E108" s="489" t="s">
        <v>9223</v>
      </c>
      <c r="F108" s="458"/>
    </row>
    <row r="109" spans="1:6" s="15" customFormat="1" ht="24" x14ac:dyDescent="0.2">
      <c r="A109" s="363">
        <f t="shared" si="2"/>
        <v>103</v>
      </c>
      <c r="B109" s="363">
        <f t="shared" si="3"/>
        <v>1597</v>
      </c>
      <c r="C109" s="565">
        <v>17</v>
      </c>
      <c r="D109" s="566" t="s">
        <v>12</v>
      </c>
      <c r="E109" s="458" t="s">
        <v>9224</v>
      </c>
      <c r="F109" s="458"/>
    </row>
    <row r="110" spans="1:6" s="15" customFormat="1" ht="24" x14ac:dyDescent="0.2">
      <c r="A110" s="363">
        <f t="shared" si="2"/>
        <v>104</v>
      </c>
      <c r="B110" s="363">
        <f t="shared" si="3"/>
        <v>1614</v>
      </c>
      <c r="C110" s="447">
        <v>17</v>
      </c>
      <c r="D110" s="448" t="s">
        <v>12</v>
      </c>
      <c r="E110" s="489" t="s">
        <v>9225</v>
      </c>
      <c r="F110" s="458"/>
    </row>
    <row r="111" spans="1:6" s="15" customFormat="1" ht="36" x14ac:dyDescent="0.2">
      <c r="A111" s="363">
        <f t="shared" si="2"/>
        <v>105</v>
      </c>
      <c r="B111" s="363">
        <f t="shared" si="3"/>
        <v>1631</v>
      </c>
      <c r="C111" s="447">
        <v>17</v>
      </c>
      <c r="D111" s="448" t="s">
        <v>12</v>
      </c>
      <c r="E111" s="489" t="s">
        <v>9226</v>
      </c>
      <c r="F111" s="458"/>
    </row>
    <row r="112" spans="1:6" s="44" customFormat="1" ht="24" x14ac:dyDescent="0.2">
      <c r="A112" s="363">
        <f t="shared" si="2"/>
        <v>106</v>
      </c>
      <c r="B112" s="363">
        <f t="shared" si="3"/>
        <v>1648</v>
      </c>
      <c r="C112" s="447">
        <v>17</v>
      </c>
      <c r="D112" s="448" t="s">
        <v>12</v>
      </c>
      <c r="E112" s="489" t="s">
        <v>9227</v>
      </c>
      <c r="F112" s="458"/>
    </row>
    <row r="113" spans="1:6" s="15" customFormat="1" ht="24" x14ac:dyDescent="0.2">
      <c r="A113" s="363">
        <f t="shared" si="2"/>
        <v>107</v>
      </c>
      <c r="B113" s="363">
        <f t="shared" si="3"/>
        <v>1665</v>
      </c>
      <c r="C113" s="447">
        <v>17</v>
      </c>
      <c r="D113" s="448" t="s">
        <v>12</v>
      </c>
      <c r="E113" s="489" t="s">
        <v>9228</v>
      </c>
      <c r="F113" s="458"/>
    </row>
    <row r="114" spans="1:6" s="15" customFormat="1" ht="24" x14ac:dyDescent="0.2">
      <c r="A114" s="363">
        <f t="shared" si="2"/>
        <v>108</v>
      </c>
      <c r="B114" s="363">
        <f t="shared" si="3"/>
        <v>1682</v>
      </c>
      <c r="C114" s="447">
        <v>17</v>
      </c>
      <c r="D114" s="448" t="s">
        <v>12</v>
      </c>
      <c r="E114" s="489" t="s">
        <v>9229</v>
      </c>
      <c r="F114" s="458"/>
    </row>
    <row r="115" spans="1:6" s="15" customFormat="1" ht="24" x14ac:dyDescent="0.2">
      <c r="A115" s="363">
        <f t="shared" si="2"/>
        <v>109</v>
      </c>
      <c r="B115" s="363">
        <f t="shared" si="3"/>
        <v>1699</v>
      </c>
      <c r="C115" s="447">
        <v>17</v>
      </c>
      <c r="D115" s="448" t="s">
        <v>12</v>
      </c>
      <c r="E115" s="567" t="s">
        <v>9230</v>
      </c>
      <c r="F115" s="458"/>
    </row>
    <row r="116" spans="1:6" s="15" customFormat="1" ht="24" x14ac:dyDescent="0.2">
      <c r="A116" s="363">
        <f t="shared" si="2"/>
        <v>110</v>
      </c>
      <c r="B116" s="363">
        <f t="shared" si="3"/>
        <v>1716</v>
      </c>
      <c r="C116" s="447">
        <v>17</v>
      </c>
      <c r="D116" s="448" t="s">
        <v>12</v>
      </c>
      <c r="E116" s="567" t="s">
        <v>9231</v>
      </c>
      <c r="F116" s="458"/>
    </row>
    <row r="117" spans="1:6" s="15" customFormat="1" ht="24" x14ac:dyDescent="0.2">
      <c r="A117" s="363">
        <f t="shared" si="2"/>
        <v>111</v>
      </c>
      <c r="B117" s="363">
        <f t="shared" si="3"/>
        <v>1733</v>
      </c>
      <c r="C117" s="447">
        <v>17</v>
      </c>
      <c r="D117" s="448" t="s">
        <v>12</v>
      </c>
      <c r="E117" s="567" t="s">
        <v>9232</v>
      </c>
      <c r="F117" s="458"/>
    </row>
    <row r="118" spans="1:6" s="15" customFormat="1" ht="24" x14ac:dyDescent="0.2">
      <c r="A118" s="363">
        <f t="shared" si="2"/>
        <v>112</v>
      </c>
      <c r="B118" s="363">
        <f t="shared" si="3"/>
        <v>1750</v>
      </c>
      <c r="C118" s="447">
        <v>17</v>
      </c>
      <c r="D118" s="448" t="s">
        <v>12</v>
      </c>
      <c r="E118" s="567" t="s">
        <v>9233</v>
      </c>
      <c r="F118" s="458"/>
    </row>
    <row r="119" spans="1:6" s="15" customFormat="1" ht="24" x14ac:dyDescent="0.2">
      <c r="A119" s="363">
        <f t="shared" si="2"/>
        <v>113</v>
      </c>
      <c r="B119" s="363">
        <f t="shared" si="3"/>
        <v>1767</v>
      </c>
      <c r="C119" s="447">
        <v>17</v>
      </c>
      <c r="D119" s="448" t="s">
        <v>12</v>
      </c>
      <c r="E119" s="567" t="s">
        <v>9234</v>
      </c>
      <c r="F119" s="458"/>
    </row>
    <row r="120" spans="1:6" s="15" customFormat="1" ht="24" x14ac:dyDescent="0.2">
      <c r="A120" s="363">
        <f t="shared" si="2"/>
        <v>114</v>
      </c>
      <c r="B120" s="363">
        <f t="shared" si="3"/>
        <v>1784</v>
      </c>
      <c r="C120" s="447">
        <v>17</v>
      </c>
      <c r="D120" s="448" t="s">
        <v>12</v>
      </c>
      <c r="E120" s="567" t="s">
        <v>9235</v>
      </c>
      <c r="F120" s="458"/>
    </row>
    <row r="121" spans="1:6" s="15" customFormat="1" ht="24" x14ac:dyDescent="0.2">
      <c r="A121" s="363">
        <f t="shared" si="2"/>
        <v>115</v>
      </c>
      <c r="B121" s="363">
        <f t="shared" si="3"/>
        <v>1801</v>
      </c>
      <c r="C121" s="565">
        <v>17</v>
      </c>
      <c r="D121" s="566" t="s">
        <v>12</v>
      </c>
      <c r="E121" s="507" t="s">
        <v>9236</v>
      </c>
      <c r="F121" s="458"/>
    </row>
    <row r="122" spans="1:6" ht="24" x14ac:dyDescent="0.2">
      <c r="A122" s="363">
        <f t="shared" si="2"/>
        <v>116</v>
      </c>
      <c r="B122" s="363">
        <f t="shared" si="3"/>
        <v>1818</v>
      </c>
      <c r="C122" s="447">
        <v>17</v>
      </c>
      <c r="D122" s="448" t="s">
        <v>12</v>
      </c>
      <c r="E122" s="568" t="s">
        <v>9237</v>
      </c>
      <c r="F122" s="458"/>
    </row>
    <row r="123" spans="1:6" ht="36" x14ac:dyDescent="0.2">
      <c r="A123" s="363">
        <f t="shared" si="2"/>
        <v>117</v>
      </c>
      <c r="B123" s="363">
        <f t="shared" si="3"/>
        <v>1835</v>
      </c>
      <c r="C123" s="447">
        <v>17</v>
      </c>
      <c r="D123" s="448" t="s">
        <v>12</v>
      </c>
      <c r="E123" s="568" t="s">
        <v>9238</v>
      </c>
      <c r="F123" s="458"/>
    </row>
    <row r="124" spans="1:6" s="291" customFormat="1" ht="24" x14ac:dyDescent="0.2">
      <c r="A124" s="363">
        <f t="shared" si="2"/>
        <v>118</v>
      </c>
      <c r="B124" s="363">
        <f t="shared" si="3"/>
        <v>1852</v>
      </c>
      <c r="C124" s="447">
        <v>17</v>
      </c>
      <c r="D124" s="448" t="s">
        <v>12</v>
      </c>
      <c r="E124" s="553" t="s">
        <v>12004</v>
      </c>
      <c r="F124" s="458"/>
    </row>
    <row r="125" spans="1:6" ht="24" x14ac:dyDescent="0.2">
      <c r="A125" s="363">
        <f t="shared" si="2"/>
        <v>119</v>
      </c>
      <c r="B125" s="363">
        <f t="shared" si="3"/>
        <v>1869</v>
      </c>
      <c r="C125" s="447">
        <v>17</v>
      </c>
      <c r="D125" s="448" t="s">
        <v>12</v>
      </c>
      <c r="E125" s="553" t="s">
        <v>9239</v>
      </c>
      <c r="F125" s="458"/>
    </row>
    <row r="126" spans="1:6" ht="24" x14ac:dyDescent="0.2">
      <c r="A126" s="363">
        <f t="shared" si="2"/>
        <v>120</v>
      </c>
      <c r="B126" s="363">
        <f t="shared" si="3"/>
        <v>1886</v>
      </c>
      <c r="C126" s="447">
        <v>17</v>
      </c>
      <c r="D126" s="448" t="s">
        <v>12</v>
      </c>
      <c r="E126" s="553" t="s">
        <v>9240</v>
      </c>
      <c r="F126" s="458"/>
    </row>
    <row r="127" spans="1:6" ht="24" x14ac:dyDescent="0.2">
      <c r="A127" s="363">
        <f t="shared" si="2"/>
        <v>121</v>
      </c>
      <c r="B127" s="363">
        <f t="shared" si="3"/>
        <v>1903</v>
      </c>
      <c r="C127" s="447">
        <v>17</v>
      </c>
      <c r="D127" s="448" t="s">
        <v>12</v>
      </c>
      <c r="E127" s="553" t="s">
        <v>12003</v>
      </c>
      <c r="F127" s="458"/>
    </row>
    <row r="128" spans="1:6" ht="24" x14ac:dyDescent="0.2">
      <c r="A128" s="363">
        <f t="shared" si="2"/>
        <v>122</v>
      </c>
      <c r="B128" s="363">
        <f t="shared" si="3"/>
        <v>1920</v>
      </c>
      <c r="C128" s="447">
        <v>17</v>
      </c>
      <c r="D128" s="448" t="s">
        <v>12</v>
      </c>
      <c r="E128" s="553" t="s">
        <v>9241</v>
      </c>
      <c r="F128" s="458"/>
    </row>
    <row r="129" spans="1:6" ht="24" x14ac:dyDescent="0.2">
      <c r="A129" s="363">
        <f t="shared" si="2"/>
        <v>123</v>
      </c>
      <c r="B129" s="363">
        <f t="shared" si="3"/>
        <v>1937</v>
      </c>
      <c r="C129" s="447">
        <v>17</v>
      </c>
      <c r="D129" s="448" t="s">
        <v>12</v>
      </c>
      <c r="E129" s="553" t="s">
        <v>9242</v>
      </c>
      <c r="F129" s="458"/>
    </row>
    <row r="130" spans="1:6" ht="24" x14ac:dyDescent="0.2">
      <c r="A130" s="363">
        <f t="shared" si="2"/>
        <v>124</v>
      </c>
      <c r="B130" s="363">
        <f t="shared" si="3"/>
        <v>1954</v>
      </c>
      <c r="C130" s="447">
        <v>17</v>
      </c>
      <c r="D130" s="448" t="s">
        <v>12</v>
      </c>
      <c r="E130" s="553" t="s">
        <v>12002</v>
      </c>
      <c r="F130" s="458"/>
    </row>
    <row r="131" spans="1:6" ht="24" x14ac:dyDescent="0.2">
      <c r="A131" s="363">
        <f t="shared" si="2"/>
        <v>125</v>
      </c>
      <c r="B131" s="363">
        <f t="shared" si="3"/>
        <v>1971</v>
      </c>
      <c r="C131" s="447">
        <v>17</v>
      </c>
      <c r="D131" s="448" t="s">
        <v>12</v>
      </c>
      <c r="E131" s="553" t="s">
        <v>9243</v>
      </c>
      <c r="F131" s="458"/>
    </row>
    <row r="132" spans="1:6" ht="24" x14ac:dyDescent="0.2">
      <c r="A132" s="363">
        <f t="shared" si="2"/>
        <v>126</v>
      </c>
      <c r="B132" s="363">
        <f t="shared" si="3"/>
        <v>1988</v>
      </c>
      <c r="C132" s="447">
        <v>17</v>
      </c>
      <c r="D132" s="448" t="s">
        <v>12</v>
      </c>
      <c r="E132" s="553" t="s">
        <v>9244</v>
      </c>
      <c r="F132" s="458"/>
    </row>
    <row r="133" spans="1:6" ht="24" x14ac:dyDescent="0.2">
      <c r="A133" s="363">
        <f t="shared" si="2"/>
        <v>127</v>
      </c>
      <c r="B133" s="363">
        <f t="shared" si="3"/>
        <v>2005</v>
      </c>
      <c r="C133" s="565">
        <v>17</v>
      </c>
      <c r="D133" s="566" t="s">
        <v>12</v>
      </c>
      <c r="E133" s="507" t="s">
        <v>9245</v>
      </c>
      <c r="F133" s="458"/>
    </row>
    <row r="134" spans="1:6" ht="24" x14ac:dyDescent="0.2">
      <c r="A134" s="363">
        <f t="shared" si="2"/>
        <v>128</v>
      </c>
      <c r="B134" s="363">
        <f t="shared" si="3"/>
        <v>2022</v>
      </c>
      <c r="C134" s="447">
        <v>17</v>
      </c>
      <c r="D134" s="448" t="s">
        <v>12</v>
      </c>
      <c r="E134" s="568" t="s">
        <v>9246</v>
      </c>
      <c r="F134" s="458"/>
    </row>
    <row r="135" spans="1:6" ht="36" x14ac:dyDescent="0.2">
      <c r="A135" s="363">
        <f t="shared" si="2"/>
        <v>129</v>
      </c>
      <c r="B135" s="363">
        <f t="shared" si="3"/>
        <v>2039</v>
      </c>
      <c r="C135" s="447">
        <v>17</v>
      </c>
      <c r="D135" s="448" t="s">
        <v>12</v>
      </c>
      <c r="E135" s="568" t="s">
        <v>9247</v>
      </c>
      <c r="F135" s="458"/>
    </row>
    <row r="136" spans="1:6" s="291" customFormat="1" ht="24" x14ac:dyDescent="0.2">
      <c r="A136" s="363">
        <f t="shared" ref="A136:A188" si="4">+A135+1</f>
        <v>130</v>
      </c>
      <c r="B136" s="363">
        <f t="shared" si="3"/>
        <v>2056</v>
      </c>
      <c r="C136" s="447">
        <v>17</v>
      </c>
      <c r="D136" s="448" t="s">
        <v>12</v>
      </c>
      <c r="E136" s="553" t="s">
        <v>11995</v>
      </c>
      <c r="F136" s="458"/>
    </row>
    <row r="137" spans="1:6" ht="24" x14ac:dyDescent="0.2">
      <c r="A137" s="363">
        <f t="shared" si="4"/>
        <v>131</v>
      </c>
      <c r="B137" s="363">
        <f t="shared" si="3"/>
        <v>2073</v>
      </c>
      <c r="C137" s="447">
        <v>17</v>
      </c>
      <c r="D137" s="448" t="s">
        <v>12</v>
      </c>
      <c r="E137" s="553" t="s">
        <v>9248</v>
      </c>
      <c r="F137" s="458"/>
    </row>
    <row r="138" spans="1:6" ht="24" x14ac:dyDescent="0.2">
      <c r="A138" s="363">
        <f t="shared" si="4"/>
        <v>132</v>
      </c>
      <c r="B138" s="363">
        <f t="shared" si="3"/>
        <v>2090</v>
      </c>
      <c r="C138" s="447">
        <v>17</v>
      </c>
      <c r="D138" s="448" t="s">
        <v>12</v>
      </c>
      <c r="E138" s="553" t="s">
        <v>9249</v>
      </c>
      <c r="F138" s="458"/>
    </row>
    <row r="139" spans="1:6" ht="24" x14ac:dyDescent="0.2">
      <c r="A139" s="363">
        <f t="shared" si="4"/>
        <v>133</v>
      </c>
      <c r="B139" s="363">
        <f t="shared" ref="B139:B188" si="5">B138+C138</f>
        <v>2107</v>
      </c>
      <c r="C139" s="447">
        <v>17</v>
      </c>
      <c r="D139" s="448" t="s">
        <v>12</v>
      </c>
      <c r="E139" s="553" t="s">
        <v>11996</v>
      </c>
      <c r="F139" s="458"/>
    </row>
    <row r="140" spans="1:6" ht="24" x14ac:dyDescent="0.2">
      <c r="A140" s="363">
        <f t="shared" si="4"/>
        <v>134</v>
      </c>
      <c r="B140" s="363">
        <f t="shared" si="5"/>
        <v>2124</v>
      </c>
      <c r="C140" s="447">
        <v>17</v>
      </c>
      <c r="D140" s="448" t="s">
        <v>12</v>
      </c>
      <c r="E140" s="553" t="s">
        <v>9250</v>
      </c>
      <c r="F140" s="458"/>
    </row>
    <row r="141" spans="1:6" ht="24" x14ac:dyDescent="0.2">
      <c r="A141" s="363">
        <f t="shared" si="4"/>
        <v>135</v>
      </c>
      <c r="B141" s="363">
        <f t="shared" si="5"/>
        <v>2141</v>
      </c>
      <c r="C141" s="447">
        <v>17</v>
      </c>
      <c r="D141" s="448" t="s">
        <v>12</v>
      </c>
      <c r="E141" s="553" t="s">
        <v>9251</v>
      </c>
      <c r="F141" s="458"/>
    </row>
    <row r="142" spans="1:6" ht="24" x14ac:dyDescent="0.2">
      <c r="A142" s="363">
        <f t="shared" si="4"/>
        <v>136</v>
      </c>
      <c r="B142" s="363">
        <f t="shared" si="5"/>
        <v>2158</v>
      </c>
      <c r="C142" s="447">
        <v>17</v>
      </c>
      <c r="D142" s="448" t="s">
        <v>12</v>
      </c>
      <c r="E142" s="553" t="s">
        <v>11999</v>
      </c>
      <c r="F142" s="458"/>
    </row>
    <row r="143" spans="1:6" ht="24" x14ac:dyDescent="0.2">
      <c r="A143" s="363">
        <f t="shared" si="4"/>
        <v>137</v>
      </c>
      <c r="B143" s="363">
        <f t="shared" si="5"/>
        <v>2175</v>
      </c>
      <c r="C143" s="447">
        <v>17</v>
      </c>
      <c r="D143" s="448" t="s">
        <v>12</v>
      </c>
      <c r="E143" s="553" t="s">
        <v>15185</v>
      </c>
      <c r="F143" s="458"/>
    </row>
    <row r="144" spans="1:6" ht="24" x14ac:dyDescent="0.2">
      <c r="A144" s="363">
        <f t="shared" si="4"/>
        <v>138</v>
      </c>
      <c r="B144" s="363">
        <f t="shared" si="5"/>
        <v>2192</v>
      </c>
      <c r="C144" s="447">
        <v>17</v>
      </c>
      <c r="D144" s="448" t="s">
        <v>12</v>
      </c>
      <c r="E144" s="553" t="s">
        <v>9252</v>
      </c>
      <c r="F144" s="458"/>
    </row>
    <row r="145" spans="1:6" ht="24" x14ac:dyDescent="0.2">
      <c r="A145" s="363">
        <f t="shared" si="4"/>
        <v>139</v>
      </c>
      <c r="B145" s="363">
        <f t="shared" si="5"/>
        <v>2209</v>
      </c>
      <c r="C145" s="447">
        <v>17</v>
      </c>
      <c r="D145" s="448" t="s">
        <v>12</v>
      </c>
      <c r="E145" s="553" t="s">
        <v>11997</v>
      </c>
      <c r="F145" s="458"/>
    </row>
    <row r="146" spans="1:6" ht="24" x14ac:dyDescent="0.2">
      <c r="A146" s="363">
        <f t="shared" si="4"/>
        <v>140</v>
      </c>
      <c r="B146" s="363">
        <f t="shared" si="5"/>
        <v>2226</v>
      </c>
      <c r="C146" s="447">
        <v>17</v>
      </c>
      <c r="D146" s="448" t="s">
        <v>12</v>
      </c>
      <c r="E146" s="553" t="s">
        <v>15186</v>
      </c>
      <c r="F146" s="458"/>
    </row>
    <row r="147" spans="1:6" ht="36" x14ac:dyDescent="0.2">
      <c r="A147" s="363">
        <f t="shared" si="4"/>
        <v>141</v>
      </c>
      <c r="B147" s="363">
        <f t="shared" si="5"/>
        <v>2243</v>
      </c>
      <c r="C147" s="447">
        <v>17</v>
      </c>
      <c r="D147" s="448" t="s">
        <v>12</v>
      </c>
      <c r="E147" s="553" t="s">
        <v>9253</v>
      </c>
      <c r="F147" s="458"/>
    </row>
    <row r="148" spans="1:6" ht="24" x14ac:dyDescent="0.2">
      <c r="A148" s="363">
        <f t="shared" si="4"/>
        <v>142</v>
      </c>
      <c r="B148" s="363">
        <f t="shared" si="5"/>
        <v>2260</v>
      </c>
      <c r="C148" s="447">
        <v>17</v>
      </c>
      <c r="D148" s="448" t="s">
        <v>12</v>
      </c>
      <c r="E148" s="553" t="s">
        <v>11998</v>
      </c>
      <c r="F148" s="458"/>
    </row>
    <row r="149" spans="1:6" ht="27" customHeight="1" x14ac:dyDescent="0.2">
      <c r="A149" s="363">
        <f t="shared" si="4"/>
        <v>143</v>
      </c>
      <c r="B149" s="363">
        <f t="shared" si="5"/>
        <v>2277</v>
      </c>
      <c r="C149" s="447">
        <v>17</v>
      </c>
      <c r="D149" s="448" t="s">
        <v>12</v>
      </c>
      <c r="E149" s="553" t="s">
        <v>11152</v>
      </c>
      <c r="F149" s="458"/>
    </row>
    <row r="150" spans="1:6" ht="24" x14ac:dyDescent="0.2">
      <c r="A150" s="363">
        <f t="shared" si="4"/>
        <v>144</v>
      </c>
      <c r="B150" s="363">
        <f t="shared" si="5"/>
        <v>2294</v>
      </c>
      <c r="C150" s="447">
        <v>17</v>
      </c>
      <c r="D150" s="448" t="s">
        <v>12</v>
      </c>
      <c r="E150" s="553" t="s">
        <v>11153</v>
      </c>
      <c r="F150" s="458"/>
    </row>
    <row r="151" spans="1:6" ht="24" x14ac:dyDescent="0.2">
      <c r="A151" s="363">
        <f t="shared" si="4"/>
        <v>145</v>
      </c>
      <c r="B151" s="363">
        <f t="shared" si="5"/>
        <v>2311</v>
      </c>
      <c r="C151" s="447">
        <v>17</v>
      </c>
      <c r="D151" s="448" t="s">
        <v>12</v>
      </c>
      <c r="E151" s="553" t="s">
        <v>12000</v>
      </c>
      <c r="F151" s="458"/>
    </row>
    <row r="152" spans="1:6" ht="24" x14ac:dyDescent="0.2">
      <c r="A152" s="363">
        <f t="shared" si="4"/>
        <v>146</v>
      </c>
      <c r="B152" s="363">
        <f t="shared" si="5"/>
        <v>2328</v>
      </c>
      <c r="C152" s="447">
        <v>17</v>
      </c>
      <c r="D152" s="448" t="s">
        <v>12</v>
      </c>
      <c r="E152" s="553" t="s">
        <v>11154</v>
      </c>
      <c r="F152" s="458"/>
    </row>
    <row r="153" spans="1:6" ht="24" x14ac:dyDescent="0.2">
      <c r="A153" s="363">
        <f t="shared" si="4"/>
        <v>147</v>
      </c>
      <c r="B153" s="363">
        <f t="shared" si="5"/>
        <v>2345</v>
      </c>
      <c r="C153" s="447">
        <v>17</v>
      </c>
      <c r="D153" s="448" t="s">
        <v>12</v>
      </c>
      <c r="E153" s="553" t="s">
        <v>11155</v>
      </c>
      <c r="F153" s="458"/>
    </row>
    <row r="154" spans="1:6" ht="24" x14ac:dyDescent="0.2">
      <c r="A154" s="363">
        <f t="shared" si="4"/>
        <v>148</v>
      </c>
      <c r="B154" s="363">
        <f t="shared" si="5"/>
        <v>2362</v>
      </c>
      <c r="C154" s="447">
        <v>17</v>
      </c>
      <c r="D154" s="448" t="s">
        <v>12</v>
      </c>
      <c r="E154" s="553" t="s">
        <v>12001</v>
      </c>
      <c r="F154" s="458"/>
    </row>
    <row r="155" spans="1:6" ht="24" x14ac:dyDescent="0.2">
      <c r="A155" s="363">
        <f t="shared" si="4"/>
        <v>149</v>
      </c>
      <c r="B155" s="363">
        <f t="shared" si="5"/>
        <v>2379</v>
      </c>
      <c r="C155" s="447">
        <v>17</v>
      </c>
      <c r="D155" s="448" t="s">
        <v>12</v>
      </c>
      <c r="E155" s="553" t="s">
        <v>11156</v>
      </c>
      <c r="F155" s="458"/>
    </row>
    <row r="156" spans="1:6" ht="24" x14ac:dyDescent="0.2">
      <c r="A156" s="363">
        <f t="shared" si="4"/>
        <v>150</v>
      </c>
      <c r="B156" s="363">
        <f t="shared" si="5"/>
        <v>2396</v>
      </c>
      <c r="C156" s="447">
        <v>17</v>
      </c>
      <c r="D156" s="448" t="s">
        <v>12</v>
      </c>
      <c r="E156" s="553" t="s">
        <v>11157</v>
      </c>
      <c r="F156" s="458"/>
    </row>
    <row r="157" spans="1:6" ht="24" x14ac:dyDescent="0.2">
      <c r="A157" s="363">
        <f t="shared" si="4"/>
        <v>151</v>
      </c>
      <c r="B157" s="363">
        <f t="shared" si="5"/>
        <v>2413</v>
      </c>
      <c r="C157" s="447">
        <v>17</v>
      </c>
      <c r="D157" s="448" t="s">
        <v>12</v>
      </c>
      <c r="E157" s="553" t="s">
        <v>11158</v>
      </c>
      <c r="F157" s="458"/>
    </row>
    <row r="158" spans="1:6" ht="24" x14ac:dyDescent="0.2">
      <c r="A158" s="363">
        <f t="shared" si="4"/>
        <v>152</v>
      </c>
      <c r="B158" s="363">
        <f t="shared" si="5"/>
        <v>2430</v>
      </c>
      <c r="C158" s="447">
        <v>17</v>
      </c>
      <c r="D158" s="448" t="s">
        <v>12</v>
      </c>
      <c r="E158" s="553" t="s">
        <v>11159</v>
      </c>
      <c r="F158" s="458"/>
    </row>
    <row r="159" spans="1:6" ht="36" x14ac:dyDescent="0.2">
      <c r="A159" s="363">
        <f t="shared" si="4"/>
        <v>153</v>
      </c>
      <c r="B159" s="363">
        <f t="shared" si="5"/>
        <v>2447</v>
      </c>
      <c r="C159" s="447">
        <v>17</v>
      </c>
      <c r="D159" s="448" t="s">
        <v>12</v>
      </c>
      <c r="E159" s="23" t="s">
        <v>11160</v>
      </c>
      <c r="F159" s="458"/>
    </row>
    <row r="160" spans="1:6" ht="24" x14ac:dyDescent="0.2">
      <c r="A160" s="363">
        <f t="shared" si="4"/>
        <v>154</v>
      </c>
      <c r="B160" s="363">
        <f t="shared" si="5"/>
        <v>2464</v>
      </c>
      <c r="C160" s="25">
        <v>17</v>
      </c>
      <c r="D160" s="27" t="s">
        <v>12</v>
      </c>
      <c r="E160" s="386" t="s">
        <v>15107</v>
      </c>
      <c r="F160" s="560"/>
    </row>
    <row r="161" spans="1:6" ht="27.95" customHeight="1" x14ac:dyDescent="0.2">
      <c r="A161" s="363">
        <f t="shared" si="4"/>
        <v>155</v>
      </c>
      <c r="B161" s="363">
        <f t="shared" si="5"/>
        <v>2481</v>
      </c>
      <c r="C161" s="25">
        <v>17</v>
      </c>
      <c r="D161" s="27" t="s">
        <v>12</v>
      </c>
      <c r="E161" s="386" t="s">
        <v>15108</v>
      </c>
      <c r="F161" s="560"/>
    </row>
    <row r="162" spans="1:6" ht="24" x14ac:dyDescent="0.2">
      <c r="A162" s="363">
        <f t="shared" si="4"/>
        <v>156</v>
      </c>
      <c r="B162" s="363">
        <f t="shared" si="5"/>
        <v>2498</v>
      </c>
      <c r="C162" s="25">
        <v>17</v>
      </c>
      <c r="D162" s="27" t="s">
        <v>12</v>
      </c>
      <c r="E162" s="386" t="s">
        <v>15109</v>
      </c>
      <c r="F162" s="560"/>
    </row>
    <row r="163" spans="1:6" ht="24" x14ac:dyDescent="0.2">
      <c r="A163" s="363">
        <f t="shared" si="4"/>
        <v>157</v>
      </c>
      <c r="B163" s="363">
        <f t="shared" si="5"/>
        <v>2515</v>
      </c>
      <c r="C163" s="25">
        <v>17</v>
      </c>
      <c r="D163" s="27" t="s">
        <v>12</v>
      </c>
      <c r="E163" s="386" t="s">
        <v>15110</v>
      </c>
      <c r="F163" s="569"/>
    </row>
    <row r="164" spans="1:6" ht="24" x14ac:dyDescent="0.2">
      <c r="A164" s="363">
        <f t="shared" si="4"/>
        <v>158</v>
      </c>
      <c r="B164" s="363">
        <f t="shared" si="5"/>
        <v>2532</v>
      </c>
      <c r="C164" s="25">
        <v>17</v>
      </c>
      <c r="D164" s="27" t="s">
        <v>12</v>
      </c>
      <c r="E164" s="386" t="s">
        <v>15111</v>
      </c>
      <c r="F164" s="569"/>
    </row>
    <row r="165" spans="1:6" ht="24" x14ac:dyDescent="0.2">
      <c r="A165" s="363">
        <f t="shared" si="4"/>
        <v>159</v>
      </c>
      <c r="B165" s="363">
        <f t="shared" si="5"/>
        <v>2549</v>
      </c>
      <c r="C165" s="25">
        <v>17</v>
      </c>
      <c r="D165" s="27" t="s">
        <v>12</v>
      </c>
      <c r="E165" s="386" t="s">
        <v>15112</v>
      </c>
      <c r="F165" s="462"/>
    </row>
    <row r="166" spans="1:6" ht="24" x14ac:dyDescent="0.2">
      <c r="A166" s="363">
        <f t="shared" si="4"/>
        <v>160</v>
      </c>
      <c r="B166" s="363">
        <f t="shared" si="5"/>
        <v>2566</v>
      </c>
      <c r="C166" s="25">
        <v>17</v>
      </c>
      <c r="D166" s="27" t="s">
        <v>12</v>
      </c>
      <c r="E166" s="386" t="s">
        <v>15113</v>
      </c>
      <c r="F166" s="462"/>
    </row>
    <row r="167" spans="1:6" ht="24" x14ac:dyDescent="0.2">
      <c r="A167" s="363">
        <f t="shared" si="4"/>
        <v>161</v>
      </c>
      <c r="B167" s="363">
        <f t="shared" si="5"/>
        <v>2583</v>
      </c>
      <c r="C167" s="25">
        <v>17</v>
      </c>
      <c r="D167" s="27" t="s">
        <v>12</v>
      </c>
      <c r="E167" s="386" t="s">
        <v>15114</v>
      </c>
      <c r="F167" s="462"/>
    </row>
    <row r="168" spans="1:6" ht="24" x14ac:dyDescent="0.2">
      <c r="A168" s="363">
        <f t="shared" si="4"/>
        <v>162</v>
      </c>
      <c r="B168" s="363">
        <f t="shared" si="5"/>
        <v>2600</v>
      </c>
      <c r="C168" s="25">
        <v>17</v>
      </c>
      <c r="D168" s="27" t="s">
        <v>12</v>
      </c>
      <c r="E168" s="386" t="s">
        <v>15115</v>
      </c>
      <c r="F168" s="462"/>
    </row>
    <row r="169" spans="1:6" ht="24" x14ac:dyDescent="0.2">
      <c r="A169" s="363">
        <f t="shared" si="4"/>
        <v>163</v>
      </c>
      <c r="B169" s="363">
        <f t="shared" si="5"/>
        <v>2617</v>
      </c>
      <c r="C169" s="25">
        <v>17</v>
      </c>
      <c r="D169" s="27" t="s">
        <v>12</v>
      </c>
      <c r="E169" s="386" t="s">
        <v>15116</v>
      </c>
      <c r="F169" s="462"/>
    </row>
    <row r="170" spans="1:6" ht="24" x14ac:dyDescent="0.2">
      <c r="A170" s="363">
        <f t="shared" si="4"/>
        <v>164</v>
      </c>
      <c r="B170" s="363">
        <f t="shared" si="5"/>
        <v>2634</v>
      </c>
      <c r="C170" s="25">
        <v>17</v>
      </c>
      <c r="D170" s="27" t="s">
        <v>12</v>
      </c>
      <c r="E170" s="386" t="s">
        <v>15117</v>
      </c>
      <c r="F170" s="462"/>
    </row>
    <row r="171" spans="1:6" ht="36" x14ac:dyDescent="0.2">
      <c r="A171" s="363">
        <f t="shared" si="4"/>
        <v>165</v>
      </c>
      <c r="B171" s="363">
        <f t="shared" si="5"/>
        <v>2651</v>
      </c>
      <c r="C171" s="25">
        <v>17</v>
      </c>
      <c r="D171" s="27" t="s">
        <v>12</v>
      </c>
      <c r="E171" s="386" t="s">
        <v>15118</v>
      </c>
      <c r="F171" s="462"/>
    </row>
    <row r="172" spans="1:6" ht="24" x14ac:dyDescent="0.2">
      <c r="A172" s="363">
        <f t="shared" si="4"/>
        <v>166</v>
      </c>
      <c r="B172" s="363">
        <f t="shared" si="5"/>
        <v>2668</v>
      </c>
      <c r="C172" s="363">
        <v>17</v>
      </c>
      <c r="D172" s="360" t="s">
        <v>12</v>
      </c>
      <c r="E172" s="388" t="s">
        <v>15335</v>
      </c>
      <c r="F172" s="560"/>
    </row>
    <row r="173" spans="1:6" ht="24" x14ac:dyDescent="0.2">
      <c r="A173" s="363">
        <f t="shared" si="4"/>
        <v>167</v>
      </c>
      <c r="B173" s="363">
        <f t="shared" si="5"/>
        <v>2685</v>
      </c>
      <c r="C173" s="363">
        <v>17</v>
      </c>
      <c r="D173" s="360" t="s">
        <v>12</v>
      </c>
      <c r="E173" s="388" t="s">
        <v>15336</v>
      </c>
      <c r="F173" s="560"/>
    </row>
    <row r="174" spans="1:6" ht="24" x14ac:dyDescent="0.2">
      <c r="A174" s="363">
        <f t="shared" si="4"/>
        <v>168</v>
      </c>
      <c r="B174" s="363">
        <f t="shared" si="5"/>
        <v>2702</v>
      </c>
      <c r="C174" s="363">
        <v>17</v>
      </c>
      <c r="D174" s="360" t="s">
        <v>12</v>
      </c>
      <c r="E174" s="388" t="s">
        <v>15337</v>
      </c>
      <c r="F174" s="560"/>
    </row>
    <row r="175" spans="1:6" ht="24" x14ac:dyDescent="0.2">
      <c r="A175" s="363">
        <f t="shared" si="4"/>
        <v>169</v>
      </c>
      <c r="B175" s="363">
        <f t="shared" si="5"/>
        <v>2719</v>
      </c>
      <c r="C175" s="363">
        <v>17</v>
      </c>
      <c r="D175" s="360" t="s">
        <v>12</v>
      </c>
      <c r="E175" s="388" t="s">
        <v>15338</v>
      </c>
      <c r="F175" s="569"/>
    </row>
    <row r="176" spans="1:6" ht="24" x14ac:dyDescent="0.2">
      <c r="A176" s="363">
        <f t="shared" si="4"/>
        <v>170</v>
      </c>
      <c r="B176" s="363">
        <f t="shared" si="5"/>
        <v>2736</v>
      </c>
      <c r="C176" s="363">
        <v>17</v>
      </c>
      <c r="D176" s="360" t="s">
        <v>12</v>
      </c>
      <c r="E176" s="388" t="s">
        <v>15339</v>
      </c>
      <c r="F176" s="569"/>
    </row>
    <row r="177" spans="1:6" ht="24" x14ac:dyDescent="0.2">
      <c r="A177" s="363">
        <f t="shared" si="4"/>
        <v>171</v>
      </c>
      <c r="B177" s="363">
        <f t="shared" si="5"/>
        <v>2753</v>
      </c>
      <c r="C177" s="363">
        <v>17</v>
      </c>
      <c r="D177" s="360" t="s">
        <v>12</v>
      </c>
      <c r="E177" s="388" t="s">
        <v>15340</v>
      </c>
      <c r="F177" s="462"/>
    </row>
    <row r="178" spans="1:6" ht="24" x14ac:dyDescent="0.2">
      <c r="A178" s="363">
        <f t="shared" si="4"/>
        <v>172</v>
      </c>
      <c r="B178" s="363">
        <f t="shared" si="5"/>
        <v>2770</v>
      </c>
      <c r="C178" s="363">
        <v>17</v>
      </c>
      <c r="D178" s="360" t="s">
        <v>12</v>
      </c>
      <c r="E178" s="388" t="s">
        <v>15341</v>
      </c>
      <c r="F178" s="462"/>
    </row>
    <row r="179" spans="1:6" ht="24" x14ac:dyDescent="0.2">
      <c r="A179" s="363">
        <f t="shared" si="4"/>
        <v>173</v>
      </c>
      <c r="B179" s="363">
        <f t="shared" si="5"/>
        <v>2787</v>
      </c>
      <c r="C179" s="363">
        <v>17</v>
      </c>
      <c r="D179" s="360" t="s">
        <v>12</v>
      </c>
      <c r="E179" s="388" t="s">
        <v>15342</v>
      </c>
      <c r="F179" s="462"/>
    </row>
    <row r="180" spans="1:6" ht="24" x14ac:dyDescent="0.2">
      <c r="A180" s="363">
        <f t="shared" si="4"/>
        <v>174</v>
      </c>
      <c r="B180" s="363">
        <f t="shared" si="5"/>
        <v>2804</v>
      </c>
      <c r="C180" s="363">
        <v>17</v>
      </c>
      <c r="D180" s="360" t="s">
        <v>12</v>
      </c>
      <c r="E180" s="388" t="s">
        <v>15343</v>
      </c>
      <c r="F180" s="462"/>
    </row>
    <row r="181" spans="1:6" ht="24" x14ac:dyDescent="0.2">
      <c r="A181" s="363">
        <f t="shared" si="4"/>
        <v>175</v>
      </c>
      <c r="B181" s="363">
        <f t="shared" si="5"/>
        <v>2821</v>
      </c>
      <c r="C181" s="363">
        <v>17</v>
      </c>
      <c r="D181" s="360" t="s">
        <v>12</v>
      </c>
      <c r="E181" s="388" t="s">
        <v>15344</v>
      </c>
      <c r="F181" s="462"/>
    </row>
    <row r="182" spans="1:6" ht="24" x14ac:dyDescent="0.2">
      <c r="A182" s="363">
        <f t="shared" si="4"/>
        <v>176</v>
      </c>
      <c r="B182" s="363">
        <f t="shared" si="5"/>
        <v>2838</v>
      </c>
      <c r="C182" s="363">
        <v>17</v>
      </c>
      <c r="D182" s="360" t="s">
        <v>12</v>
      </c>
      <c r="E182" s="388" t="s">
        <v>15345</v>
      </c>
      <c r="F182" s="462"/>
    </row>
    <row r="183" spans="1:6" ht="36" x14ac:dyDescent="0.2">
      <c r="A183" s="363">
        <f t="shared" si="4"/>
        <v>177</v>
      </c>
      <c r="B183" s="363">
        <f t="shared" si="5"/>
        <v>2855</v>
      </c>
      <c r="C183" s="363">
        <v>17</v>
      </c>
      <c r="D183" s="360" t="s">
        <v>12</v>
      </c>
      <c r="E183" s="388" t="s">
        <v>15346</v>
      </c>
      <c r="F183" s="462"/>
    </row>
    <row r="184" spans="1:6" x14ac:dyDescent="0.2">
      <c r="A184" s="363">
        <f t="shared" si="4"/>
        <v>178</v>
      </c>
      <c r="B184" s="363">
        <f t="shared" si="5"/>
        <v>2872</v>
      </c>
      <c r="C184" s="447">
        <v>17</v>
      </c>
      <c r="D184" s="448" t="s">
        <v>12</v>
      </c>
      <c r="E184" s="24" t="s">
        <v>15184</v>
      </c>
      <c r="F184" s="9"/>
    </row>
    <row r="185" spans="1:6" x14ac:dyDescent="0.2">
      <c r="A185" s="363">
        <f t="shared" si="4"/>
        <v>179</v>
      </c>
      <c r="B185" s="363">
        <f t="shared" si="5"/>
        <v>2889</v>
      </c>
      <c r="C185" s="447">
        <v>17</v>
      </c>
      <c r="D185" s="448" t="s">
        <v>12</v>
      </c>
      <c r="E185" s="24" t="s">
        <v>15182</v>
      </c>
      <c r="F185" s="9"/>
    </row>
    <row r="186" spans="1:6" x14ac:dyDescent="0.2">
      <c r="A186" s="363">
        <f t="shared" si="4"/>
        <v>180</v>
      </c>
      <c r="B186" s="363">
        <f t="shared" si="5"/>
        <v>2906</v>
      </c>
      <c r="C186" s="447">
        <v>17</v>
      </c>
      <c r="D186" s="448" t="s">
        <v>12</v>
      </c>
      <c r="E186" s="24" t="s">
        <v>15183</v>
      </c>
      <c r="F186" s="9"/>
    </row>
    <row r="187" spans="1:6" ht="12.75" thickBot="1" x14ac:dyDescent="0.25">
      <c r="A187" s="363">
        <f t="shared" si="4"/>
        <v>181</v>
      </c>
      <c r="B187" s="363">
        <f t="shared" si="5"/>
        <v>2923</v>
      </c>
      <c r="C187" s="439">
        <v>150</v>
      </c>
      <c r="D187" s="440" t="s">
        <v>9</v>
      </c>
      <c r="E187" s="24" t="s">
        <v>50</v>
      </c>
      <c r="F187" s="292" t="s">
        <v>25</v>
      </c>
    </row>
    <row r="188" spans="1:6" ht="13.5" thickTop="1" thickBot="1" x14ac:dyDescent="0.25">
      <c r="A188" s="363">
        <f t="shared" si="4"/>
        <v>182</v>
      </c>
      <c r="B188" s="363">
        <f t="shared" si="5"/>
        <v>3073</v>
      </c>
      <c r="C188" s="463">
        <v>12</v>
      </c>
      <c r="D188" s="491" t="s">
        <v>9</v>
      </c>
      <c r="E188" s="492" t="s">
        <v>214</v>
      </c>
      <c r="F188" s="570" t="s">
        <v>9256</v>
      </c>
    </row>
    <row r="189" spans="1:6" ht="12.75" thickTop="1" x14ac:dyDescent="0.2">
      <c r="A189" t="s">
        <v>607</v>
      </c>
      <c r="C189" s="370">
        <f>SUM(C7:C188)</f>
        <v>3084</v>
      </c>
      <c r="E189" s="149"/>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804" t="s">
        <v>15167</v>
      </c>
      <c r="B193" s="804"/>
      <c r="C193" s="804"/>
      <c r="D193" s="805"/>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row>
    <row r="232" spans="1:6" x14ac:dyDescent="0.2">
      <c r="A232" s="64"/>
      <c r="B232" s="64"/>
      <c r="C232" s="64"/>
      <c r="D232" s="64"/>
      <c r="E232" s="64"/>
    </row>
    <row r="233" spans="1:6" x14ac:dyDescent="0.2">
      <c r="A233" s="64"/>
      <c r="B233" s="64"/>
      <c r="C233" s="64"/>
      <c r="D233" s="64"/>
      <c r="E233" s="64"/>
    </row>
    <row r="234" spans="1:6" x14ac:dyDescent="0.2">
      <c r="A234" s="64"/>
      <c r="B234" s="64"/>
      <c r="C234" s="64"/>
      <c r="D234" s="64"/>
      <c r="E234" s="64"/>
    </row>
    <row r="235" spans="1:6" x14ac:dyDescent="0.2">
      <c r="A235" s="64"/>
      <c r="B235" s="64"/>
      <c r="C235" s="64"/>
      <c r="D235" s="64"/>
      <c r="E235" s="64"/>
    </row>
    <row r="236" spans="1:6" x14ac:dyDescent="0.2">
      <c r="A236" s="64"/>
      <c r="B236" s="64"/>
      <c r="C236" s="64"/>
      <c r="D236" s="64"/>
      <c r="E236" s="64"/>
    </row>
    <row r="237" spans="1:6" x14ac:dyDescent="0.2">
      <c r="A237" s="64"/>
      <c r="B237" s="64"/>
      <c r="C237" s="64"/>
      <c r="D237" s="64"/>
      <c r="E237" s="64"/>
    </row>
    <row r="238" spans="1:6" x14ac:dyDescent="0.2">
      <c r="A238" s="64"/>
      <c r="B238" s="64"/>
      <c r="C238" s="64"/>
      <c r="D238" s="64"/>
      <c r="E238" s="64"/>
    </row>
    <row r="239" spans="1:6" x14ac:dyDescent="0.2">
      <c r="A239" s="64"/>
      <c r="B239" s="64"/>
      <c r="C239" s="64"/>
      <c r="D239" s="64"/>
      <c r="E239" s="64"/>
    </row>
    <row r="240" spans="1:6" x14ac:dyDescent="0.2">
      <c r="A240" s="64"/>
      <c r="B240" s="64"/>
      <c r="C240" s="64"/>
      <c r="D240" s="64"/>
      <c r="E240" s="64"/>
    </row>
    <row r="241" spans="1:5" x14ac:dyDescent="0.2">
      <c r="A241" s="64"/>
      <c r="B241" s="64"/>
      <c r="C241" s="64"/>
      <c r="D241" s="64"/>
      <c r="E241" s="64"/>
    </row>
    <row r="242" spans="1:5" x14ac:dyDescent="0.2">
      <c r="A242" s="64"/>
      <c r="B242" s="64"/>
      <c r="C242" s="64"/>
      <c r="D242" s="64"/>
      <c r="E242" s="64"/>
    </row>
  </sheetData>
  <mergeCells count="5">
    <mergeCell ref="A3:B3"/>
    <mergeCell ref="C3:F3"/>
    <mergeCell ref="A4:B4"/>
    <mergeCell ref="C4:F5"/>
    <mergeCell ref="A193:D193"/>
  </mergeCells>
  <conditionalFormatting sqref="A3:F3">
    <cfRule type="containsText" dxfId="22"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1C0E996-6645-4FB7-AC2A-2FB50952DE03}">
            <xm:f>NOT(ISERROR(SEARCH($C$3,A3)))</xm:f>
            <xm:f>$C$3</xm:f>
            <x14:dxf>
              <font>
                <color rgb="FFFFFF00"/>
              </font>
            </x14:dxf>
          </x14:cfRule>
          <xm:sqref>A3:F3</xm:sqref>
        </x14:conditionalFormatting>
      </x14:conditionalFormatting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250"/>
  <sheetViews>
    <sheetView topLeftCell="A74" zoomScaleNormal="100" workbookViewId="0">
      <selection activeCell="E77" sqref="E77"/>
    </sheetView>
  </sheetViews>
  <sheetFormatPr baseColWidth="10" defaultRowHeight="12" x14ac:dyDescent="0.2"/>
  <cols>
    <col min="1" max="3" width="7.7109375" customWidth="1"/>
    <col min="4" max="4" width="10.7109375" customWidth="1"/>
    <col min="5" max="5" width="100.7109375" customWidth="1"/>
    <col min="6" max="6" width="14"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95" customHeight="1" x14ac:dyDescent="0.2">
      <c r="A4" s="790" t="str">
        <f>+T22001000!A4</f>
        <v>Versión 0.2</v>
      </c>
      <c r="B4" s="790"/>
      <c r="C4" s="806" t="s">
        <v>9257</v>
      </c>
      <c r="D4" s="806"/>
      <c r="E4" s="806"/>
      <c r="F4" s="805"/>
    </row>
    <row r="5" spans="1:6" ht="13.5" thickBot="1" x14ac:dyDescent="0.25">
      <c r="A5" s="232"/>
      <c r="B5" s="232"/>
      <c r="C5" s="806"/>
      <c r="D5" s="806"/>
      <c r="E5" s="806"/>
      <c r="F5" s="805"/>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8004</v>
      </c>
    </row>
    <row r="10" spans="1:6" x14ac:dyDescent="0.2">
      <c r="A10" s="430">
        <f t="shared" si="0"/>
        <v>4</v>
      </c>
      <c r="B10" s="430">
        <f>B9+C9</f>
        <v>8</v>
      </c>
      <c r="C10" s="430">
        <v>1</v>
      </c>
      <c r="D10" s="444" t="s">
        <v>9</v>
      </c>
      <c r="E10" s="445" t="s">
        <v>16</v>
      </c>
      <c r="F10" s="10" t="s">
        <v>327</v>
      </c>
    </row>
    <row r="11" spans="1:6" x14ac:dyDescent="0.2">
      <c r="A11" s="430">
        <f t="shared" si="0"/>
        <v>5</v>
      </c>
      <c r="B11" s="430">
        <f t="shared" ref="B11:B74" si="1">B10+C10</f>
        <v>9</v>
      </c>
      <c r="C11" s="430">
        <v>2</v>
      </c>
      <c r="D11" s="444" t="s">
        <v>12</v>
      </c>
      <c r="E11" s="445" t="s">
        <v>17</v>
      </c>
      <c r="F11" s="10" t="s">
        <v>3999</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284</v>
      </c>
      <c r="F13" s="9"/>
    </row>
    <row r="14" spans="1:6"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500" t="s">
        <v>9050</v>
      </c>
      <c r="F15" s="9"/>
    </row>
    <row r="16" spans="1:6" x14ac:dyDescent="0.2">
      <c r="A16" s="430">
        <f t="shared" si="0"/>
        <v>10</v>
      </c>
      <c r="B16" s="430">
        <f t="shared" si="1"/>
        <v>25</v>
      </c>
      <c r="C16" s="430">
        <v>8</v>
      </c>
      <c r="D16" s="444" t="s">
        <v>12</v>
      </c>
      <c r="E16" s="500" t="s">
        <v>9060</v>
      </c>
      <c r="F16" s="9"/>
    </row>
    <row r="17" spans="1:6" ht="24" x14ac:dyDescent="0.2">
      <c r="A17" s="363">
        <f t="shared" si="0"/>
        <v>11</v>
      </c>
      <c r="B17" s="363">
        <f t="shared" si="1"/>
        <v>33</v>
      </c>
      <c r="C17" s="487">
        <v>17</v>
      </c>
      <c r="D17" s="488" t="s">
        <v>12</v>
      </c>
      <c r="E17" s="446" t="s">
        <v>9254</v>
      </c>
      <c r="F17" s="9"/>
    </row>
    <row r="18" spans="1:6" ht="24" x14ac:dyDescent="0.2">
      <c r="A18" s="363">
        <f t="shared" si="0"/>
        <v>12</v>
      </c>
      <c r="B18" s="363">
        <f t="shared" si="1"/>
        <v>50</v>
      </c>
      <c r="C18" s="487">
        <v>17</v>
      </c>
      <c r="D18" s="488" t="s">
        <v>12</v>
      </c>
      <c r="E18" s="446" t="s">
        <v>9255</v>
      </c>
      <c r="F18" s="9"/>
    </row>
    <row r="19" spans="1:6" ht="36" x14ac:dyDescent="0.2">
      <c r="A19" s="363">
        <f t="shared" si="0"/>
        <v>13</v>
      </c>
      <c r="B19" s="363">
        <f t="shared" si="1"/>
        <v>67</v>
      </c>
      <c r="C19" s="447">
        <v>17</v>
      </c>
      <c r="D19" s="448" t="s">
        <v>12</v>
      </c>
      <c r="E19" s="489" t="s">
        <v>15201</v>
      </c>
      <c r="F19" s="292"/>
    </row>
    <row r="20" spans="1:6" ht="36" x14ac:dyDescent="0.2">
      <c r="A20" s="363">
        <f t="shared" si="0"/>
        <v>14</v>
      </c>
      <c r="B20" s="363">
        <f t="shared" si="1"/>
        <v>84</v>
      </c>
      <c r="C20" s="447">
        <v>17</v>
      </c>
      <c r="D20" s="448" t="s">
        <v>12</v>
      </c>
      <c r="E20" s="489" t="s">
        <v>15202</v>
      </c>
      <c r="F20" s="292"/>
    </row>
    <row r="21" spans="1:6" ht="36" x14ac:dyDescent="0.2">
      <c r="A21" s="363">
        <f t="shared" si="0"/>
        <v>15</v>
      </c>
      <c r="B21" s="363">
        <f t="shared" si="1"/>
        <v>101</v>
      </c>
      <c r="C21" s="447">
        <v>17</v>
      </c>
      <c r="D21" s="448" t="s">
        <v>12</v>
      </c>
      <c r="E21" s="489" t="s">
        <v>15205</v>
      </c>
      <c r="F21" s="292"/>
    </row>
    <row r="22" spans="1:6" ht="36" x14ac:dyDescent="0.2">
      <c r="A22" s="363">
        <f t="shared" si="0"/>
        <v>16</v>
      </c>
      <c r="B22" s="363">
        <f t="shared" si="1"/>
        <v>118</v>
      </c>
      <c r="C22" s="447">
        <v>17</v>
      </c>
      <c r="D22" s="448" t="s">
        <v>12</v>
      </c>
      <c r="E22" s="489" t="s">
        <v>15203</v>
      </c>
      <c r="F22" s="489"/>
    </row>
    <row r="23" spans="1:6" ht="36" x14ac:dyDescent="0.2">
      <c r="A23" s="363">
        <f t="shared" si="0"/>
        <v>17</v>
      </c>
      <c r="B23" s="363">
        <f t="shared" si="1"/>
        <v>135</v>
      </c>
      <c r="C23" s="447">
        <v>17</v>
      </c>
      <c r="D23" s="448" t="s">
        <v>12</v>
      </c>
      <c r="E23" s="489" t="s">
        <v>15204</v>
      </c>
      <c r="F23" s="292"/>
    </row>
    <row r="24" spans="1:6" ht="36" x14ac:dyDescent="0.2">
      <c r="A24" s="363">
        <f t="shared" si="0"/>
        <v>18</v>
      </c>
      <c r="B24" s="363">
        <f t="shared" si="1"/>
        <v>152</v>
      </c>
      <c r="C24" s="447">
        <v>17</v>
      </c>
      <c r="D24" s="448" t="s">
        <v>12</v>
      </c>
      <c r="E24" s="489" t="s">
        <v>15206</v>
      </c>
      <c r="F24" s="292"/>
    </row>
    <row r="25" spans="1:6" ht="36" x14ac:dyDescent="0.2">
      <c r="A25" s="363">
        <f t="shared" si="0"/>
        <v>19</v>
      </c>
      <c r="B25" s="363">
        <f t="shared" si="1"/>
        <v>169</v>
      </c>
      <c r="C25" s="447">
        <v>17</v>
      </c>
      <c r="D25" s="448" t="s">
        <v>12</v>
      </c>
      <c r="E25" s="489" t="s">
        <v>15207</v>
      </c>
      <c r="F25" s="292"/>
    </row>
    <row r="26" spans="1:6" ht="36" x14ac:dyDescent="0.2">
      <c r="A26" s="363">
        <f t="shared" si="0"/>
        <v>20</v>
      </c>
      <c r="B26" s="363">
        <f t="shared" si="1"/>
        <v>186</v>
      </c>
      <c r="C26" s="447">
        <v>17</v>
      </c>
      <c r="D26" s="448" t="s">
        <v>12</v>
      </c>
      <c r="E26" s="489" t="s">
        <v>15208</v>
      </c>
      <c r="F26" s="489"/>
    </row>
    <row r="27" spans="1:6" ht="36" x14ac:dyDescent="0.2">
      <c r="A27" s="363">
        <f t="shared" si="0"/>
        <v>21</v>
      </c>
      <c r="B27" s="363">
        <f t="shared" si="1"/>
        <v>203</v>
      </c>
      <c r="C27" s="447">
        <v>17</v>
      </c>
      <c r="D27" s="448" t="s">
        <v>12</v>
      </c>
      <c r="E27" s="489" t="s">
        <v>15209</v>
      </c>
      <c r="F27" s="292"/>
    </row>
    <row r="28" spans="1:6" ht="36" x14ac:dyDescent="0.2">
      <c r="A28" s="363">
        <f t="shared" si="0"/>
        <v>22</v>
      </c>
      <c r="B28" s="363">
        <f t="shared" si="1"/>
        <v>220</v>
      </c>
      <c r="C28" s="447">
        <v>17</v>
      </c>
      <c r="D28" s="448" t="s">
        <v>12</v>
      </c>
      <c r="E28" s="568" t="s">
        <v>15210</v>
      </c>
      <c r="F28" s="292"/>
    </row>
    <row r="29" spans="1:6" ht="36" x14ac:dyDescent="0.2">
      <c r="A29" s="363">
        <f t="shared" si="0"/>
        <v>23</v>
      </c>
      <c r="B29" s="363">
        <f t="shared" si="1"/>
        <v>237</v>
      </c>
      <c r="C29" s="447">
        <v>17</v>
      </c>
      <c r="D29" s="448" t="s">
        <v>12</v>
      </c>
      <c r="E29" s="568" t="s">
        <v>15211</v>
      </c>
      <c r="F29" s="292"/>
    </row>
    <row r="30" spans="1:6" ht="36" x14ac:dyDescent="0.2">
      <c r="A30" s="363">
        <f t="shared" si="0"/>
        <v>24</v>
      </c>
      <c r="B30" s="363">
        <f t="shared" si="1"/>
        <v>254</v>
      </c>
      <c r="C30" s="447">
        <v>17</v>
      </c>
      <c r="D30" s="448" t="s">
        <v>12</v>
      </c>
      <c r="E30" s="568" t="s">
        <v>15212</v>
      </c>
      <c r="F30" s="292"/>
    </row>
    <row r="31" spans="1:6" ht="36" x14ac:dyDescent="0.2">
      <c r="A31" s="363">
        <f t="shared" si="0"/>
        <v>25</v>
      </c>
      <c r="B31" s="363">
        <f t="shared" si="1"/>
        <v>271</v>
      </c>
      <c r="C31" s="30">
        <v>17</v>
      </c>
      <c r="D31" s="31" t="s">
        <v>12</v>
      </c>
      <c r="E31" s="730" t="s">
        <v>15213</v>
      </c>
      <c r="F31" s="462"/>
    </row>
    <row r="32" spans="1:6" ht="36" x14ac:dyDescent="0.2">
      <c r="A32" s="363">
        <f t="shared" si="0"/>
        <v>26</v>
      </c>
      <c r="B32" s="363">
        <f t="shared" si="1"/>
        <v>288</v>
      </c>
      <c r="C32" s="30">
        <v>17</v>
      </c>
      <c r="D32" s="31" t="s">
        <v>12</v>
      </c>
      <c r="E32" s="730" t="s">
        <v>15214</v>
      </c>
      <c r="F32" s="462"/>
    </row>
    <row r="33" spans="1:6" ht="36" x14ac:dyDescent="0.2">
      <c r="A33" s="363">
        <f t="shared" si="0"/>
        <v>27</v>
      </c>
      <c r="B33" s="363">
        <f t="shared" si="1"/>
        <v>305</v>
      </c>
      <c r="C33" s="30">
        <v>17</v>
      </c>
      <c r="D33" s="31" t="s">
        <v>12</v>
      </c>
      <c r="E33" s="730" t="s">
        <v>15215</v>
      </c>
      <c r="F33" s="569"/>
    </row>
    <row r="34" spans="1:6" ht="36" x14ac:dyDescent="0.2">
      <c r="A34" s="363">
        <f t="shared" si="0"/>
        <v>28</v>
      </c>
      <c r="B34" s="363">
        <f t="shared" si="1"/>
        <v>322</v>
      </c>
      <c r="C34" s="363">
        <v>17</v>
      </c>
      <c r="D34" s="360" t="s">
        <v>12</v>
      </c>
      <c r="E34" s="389" t="s">
        <v>15216</v>
      </c>
      <c r="F34" s="400"/>
    </row>
    <row r="35" spans="1:6" ht="36" x14ac:dyDescent="0.2">
      <c r="A35" s="363">
        <f t="shared" si="0"/>
        <v>29</v>
      </c>
      <c r="B35" s="363">
        <f t="shared" si="1"/>
        <v>339</v>
      </c>
      <c r="C35" s="363">
        <v>17</v>
      </c>
      <c r="D35" s="360" t="s">
        <v>12</v>
      </c>
      <c r="E35" s="389" t="s">
        <v>15217</v>
      </c>
      <c r="F35" s="400"/>
    </row>
    <row r="36" spans="1:6" ht="36" x14ac:dyDescent="0.2">
      <c r="A36" s="363">
        <f t="shared" si="0"/>
        <v>30</v>
      </c>
      <c r="B36" s="363">
        <f t="shared" si="1"/>
        <v>356</v>
      </c>
      <c r="C36" s="363">
        <v>17</v>
      </c>
      <c r="D36" s="360" t="s">
        <v>12</v>
      </c>
      <c r="E36" s="389" t="s">
        <v>15218</v>
      </c>
      <c r="F36" s="389"/>
    </row>
    <row r="37" spans="1:6" ht="36" x14ac:dyDescent="0.2">
      <c r="A37" s="363">
        <f t="shared" si="0"/>
        <v>31</v>
      </c>
      <c r="B37" s="363">
        <f t="shared" si="1"/>
        <v>373</v>
      </c>
      <c r="C37" s="447">
        <v>17</v>
      </c>
      <c r="D37" s="448" t="s">
        <v>12</v>
      </c>
      <c r="E37" s="489" t="s">
        <v>15219</v>
      </c>
      <c r="F37" s="292"/>
    </row>
    <row r="38" spans="1:6" ht="36" x14ac:dyDescent="0.2">
      <c r="A38" s="363">
        <f t="shared" si="0"/>
        <v>32</v>
      </c>
      <c r="B38" s="363">
        <f t="shared" si="1"/>
        <v>390</v>
      </c>
      <c r="C38" s="447">
        <v>17</v>
      </c>
      <c r="D38" s="448" t="s">
        <v>12</v>
      </c>
      <c r="E38" s="489" t="s">
        <v>15220</v>
      </c>
      <c r="F38" s="292"/>
    </row>
    <row r="39" spans="1:6" ht="36" x14ac:dyDescent="0.2">
      <c r="A39" s="363">
        <f t="shared" si="0"/>
        <v>33</v>
      </c>
      <c r="B39" s="363">
        <f t="shared" si="1"/>
        <v>407</v>
      </c>
      <c r="C39" s="447">
        <v>17</v>
      </c>
      <c r="D39" s="448" t="s">
        <v>12</v>
      </c>
      <c r="E39" s="489" t="s">
        <v>15221</v>
      </c>
      <c r="F39" s="292"/>
    </row>
    <row r="40" spans="1:6" ht="36" x14ac:dyDescent="0.2">
      <c r="A40" s="363">
        <f t="shared" si="0"/>
        <v>34</v>
      </c>
      <c r="B40" s="363">
        <f t="shared" si="1"/>
        <v>424</v>
      </c>
      <c r="C40" s="447">
        <v>17</v>
      </c>
      <c r="D40" s="448" t="s">
        <v>12</v>
      </c>
      <c r="E40" s="489" t="s">
        <v>15222</v>
      </c>
      <c r="F40" s="489"/>
    </row>
    <row r="41" spans="1:6" ht="36" x14ac:dyDescent="0.2">
      <c r="A41" s="363">
        <f t="shared" si="0"/>
        <v>35</v>
      </c>
      <c r="B41" s="363">
        <f t="shared" si="1"/>
        <v>441</v>
      </c>
      <c r="C41" s="447">
        <v>17</v>
      </c>
      <c r="D41" s="448" t="s">
        <v>12</v>
      </c>
      <c r="E41" s="489" t="s">
        <v>15223</v>
      </c>
      <c r="F41" s="292"/>
    </row>
    <row r="42" spans="1:6" ht="36" x14ac:dyDescent="0.2">
      <c r="A42" s="363">
        <f t="shared" si="0"/>
        <v>36</v>
      </c>
      <c r="B42" s="363">
        <f t="shared" si="1"/>
        <v>458</v>
      </c>
      <c r="C42" s="447">
        <v>17</v>
      </c>
      <c r="D42" s="448" t="s">
        <v>12</v>
      </c>
      <c r="E42" s="489" t="s">
        <v>15224</v>
      </c>
      <c r="F42" s="292"/>
    </row>
    <row r="43" spans="1:6" ht="36" x14ac:dyDescent="0.2">
      <c r="A43" s="363">
        <f t="shared" si="0"/>
        <v>37</v>
      </c>
      <c r="B43" s="363">
        <f t="shared" si="1"/>
        <v>475</v>
      </c>
      <c r="C43" s="447">
        <v>17</v>
      </c>
      <c r="D43" s="448" t="s">
        <v>12</v>
      </c>
      <c r="E43" s="489" t="s">
        <v>15225</v>
      </c>
      <c r="F43" s="292"/>
    </row>
    <row r="44" spans="1:6" ht="36" x14ac:dyDescent="0.2">
      <c r="A44" s="363">
        <f t="shared" si="0"/>
        <v>38</v>
      </c>
      <c r="B44" s="363">
        <f t="shared" si="1"/>
        <v>492</v>
      </c>
      <c r="C44" s="447">
        <v>17</v>
      </c>
      <c r="D44" s="448" t="s">
        <v>12</v>
      </c>
      <c r="E44" s="489" t="s">
        <v>15226</v>
      </c>
      <c r="F44" s="489"/>
    </row>
    <row r="45" spans="1:6" ht="36" x14ac:dyDescent="0.2">
      <c r="A45" s="363">
        <f t="shared" si="0"/>
        <v>39</v>
      </c>
      <c r="B45" s="363">
        <f t="shared" si="1"/>
        <v>509</v>
      </c>
      <c r="C45" s="447">
        <v>17</v>
      </c>
      <c r="D45" s="448" t="s">
        <v>12</v>
      </c>
      <c r="E45" s="489" t="s">
        <v>15227</v>
      </c>
      <c r="F45" s="292"/>
    </row>
    <row r="46" spans="1:6" ht="36" x14ac:dyDescent="0.2">
      <c r="A46" s="363">
        <f t="shared" si="0"/>
        <v>40</v>
      </c>
      <c r="B46" s="363">
        <f t="shared" si="1"/>
        <v>526</v>
      </c>
      <c r="C46" s="447">
        <v>17</v>
      </c>
      <c r="D46" s="448" t="s">
        <v>12</v>
      </c>
      <c r="E46" s="489" t="s">
        <v>15228</v>
      </c>
      <c r="F46" s="292"/>
    </row>
    <row r="47" spans="1:6" ht="36" x14ac:dyDescent="0.2">
      <c r="A47" s="363">
        <f t="shared" si="0"/>
        <v>41</v>
      </c>
      <c r="B47" s="363">
        <f t="shared" si="1"/>
        <v>543</v>
      </c>
      <c r="C47" s="447">
        <v>17</v>
      </c>
      <c r="D47" s="448" t="s">
        <v>12</v>
      </c>
      <c r="E47" s="489" t="s">
        <v>15229</v>
      </c>
      <c r="F47" s="292"/>
    </row>
    <row r="48" spans="1:6" ht="36" x14ac:dyDescent="0.2">
      <c r="A48" s="363">
        <f t="shared" si="0"/>
        <v>42</v>
      </c>
      <c r="B48" s="363">
        <f t="shared" si="1"/>
        <v>560</v>
      </c>
      <c r="C48" s="447">
        <v>17</v>
      </c>
      <c r="D48" s="448" t="s">
        <v>12</v>
      </c>
      <c r="E48" s="489" t="s">
        <v>15230</v>
      </c>
      <c r="F48" s="489"/>
    </row>
    <row r="49" spans="1:6" ht="36" x14ac:dyDescent="0.2">
      <c r="A49" s="363">
        <f t="shared" si="0"/>
        <v>43</v>
      </c>
      <c r="B49" s="363">
        <f t="shared" si="1"/>
        <v>577</v>
      </c>
      <c r="C49" s="447">
        <v>17</v>
      </c>
      <c r="D49" s="448" t="s">
        <v>12</v>
      </c>
      <c r="E49" s="489" t="s">
        <v>15231</v>
      </c>
      <c r="F49" s="292"/>
    </row>
    <row r="50" spans="1:6" ht="36" x14ac:dyDescent="0.2">
      <c r="A50" s="363">
        <f t="shared" si="0"/>
        <v>44</v>
      </c>
      <c r="B50" s="363">
        <f t="shared" si="1"/>
        <v>594</v>
      </c>
      <c r="C50" s="447">
        <v>17</v>
      </c>
      <c r="D50" s="448" t="s">
        <v>12</v>
      </c>
      <c r="E50" s="489" t="s">
        <v>15232</v>
      </c>
      <c r="F50" s="292"/>
    </row>
    <row r="51" spans="1:6" ht="36" x14ac:dyDescent="0.2">
      <c r="A51" s="363">
        <f t="shared" si="0"/>
        <v>45</v>
      </c>
      <c r="B51" s="363">
        <f t="shared" si="1"/>
        <v>611</v>
      </c>
      <c r="C51" s="447">
        <v>17</v>
      </c>
      <c r="D51" s="448" t="s">
        <v>12</v>
      </c>
      <c r="E51" s="489" t="s">
        <v>15233</v>
      </c>
      <c r="F51" s="292"/>
    </row>
    <row r="52" spans="1:6" ht="36" x14ac:dyDescent="0.2">
      <c r="A52" s="363">
        <f t="shared" si="0"/>
        <v>46</v>
      </c>
      <c r="B52" s="363">
        <f t="shared" si="1"/>
        <v>628</v>
      </c>
      <c r="C52" s="447">
        <v>17</v>
      </c>
      <c r="D52" s="448" t="s">
        <v>12</v>
      </c>
      <c r="E52" s="489" t="s">
        <v>15234</v>
      </c>
      <c r="F52" s="489"/>
    </row>
    <row r="53" spans="1:6" ht="36" x14ac:dyDescent="0.2">
      <c r="A53" s="363">
        <f t="shared" si="0"/>
        <v>47</v>
      </c>
      <c r="B53" s="363">
        <f t="shared" si="1"/>
        <v>645</v>
      </c>
      <c r="C53" s="447">
        <v>17</v>
      </c>
      <c r="D53" s="448" t="s">
        <v>12</v>
      </c>
      <c r="E53" s="489" t="s">
        <v>15235</v>
      </c>
      <c r="F53" s="292"/>
    </row>
    <row r="54" spans="1:6" ht="36" x14ac:dyDescent="0.2">
      <c r="A54" s="363">
        <f t="shared" si="0"/>
        <v>48</v>
      </c>
      <c r="B54" s="363">
        <f t="shared" si="1"/>
        <v>662</v>
      </c>
      <c r="C54" s="447">
        <v>17</v>
      </c>
      <c r="D54" s="448" t="s">
        <v>12</v>
      </c>
      <c r="E54" s="489" t="s">
        <v>15236</v>
      </c>
      <c r="F54" s="292"/>
    </row>
    <row r="55" spans="1:6" ht="36" x14ac:dyDescent="0.2">
      <c r="A55" s="363">
        <f t="shared" si="0"/>
        <v>49</v>
      </c>
      <c r="B55" s="363">
        <f t="shared" si="1"/>
        <v>679</v>
      </c>
      <c r="C55" s="447">
        <v>17</v>
      </c>
      <c r="D55" s="448" t="s">
        <v>12</v>
      </c>
      <c r="E55" s="489" t="s">
        <v>15237</v>
      </c>
      <c r="F55" s="292"/>
    </row>
    <row r="56" spans="1:6" ht="36" x14ac:dyDescent="0.2">
      <c r="A56" s="363">
        <f t="shared" si="0"/>
        <v>50</v>
      </c>
      <c r="B56" s="363">
        <f t="shared" si="1"/>
        <v>696</v>
      </c>
      <c r="C56" s="447">
        <v>17</v>
      </c>
      <c r="D56" s="448" t="s">
        <v>12</v>
      </c>
      <c r="E56" s="489" t="s">
        <v>15238</v>
      </c>
      <c r="F56" s="489"/>
    </row>
    <row r="57" spans="1:6" ht="36" x14ac:dyDescent="0.2">
      <c r="A57" s="363">
        <f t="shared" si="0"/>
        <v>51</v>
      </c>
      <c r="B57" s="363">
        <f t="shared" si="1"/>
        <v>713</v>
      </c>
      <c r="C57" s="447">
        <v>17</v>
      </c>
      <c r="D57" s="448" t="s">
        <v>12</v>
      </c>
      <c r="E57" s="489" t="s">
        <v>15239</v>
      </c>
      <c r="F57" s="292"/>
    </row>
    <row r="58" spans="1:6" ht="36" x14ac:dyDescent="0.2">
      <c r="A58" s="363">
        <f t="shared" si="0"/>
        <v>52</v>
      </c>
      <c r="B58" s="363">
        <f t="shared" si="1"/>
        <v>730</v>
      </c>
      <c r="C58" s="447">
        <v>17</v>
      </c>
      <c r="D58" s="448" t="s">
        <v>12</v>
      </c>
      <c r="E58" s="489" t="s">
        <v>15240</v>
      </c>
      <c r="F58" s="292"/>
    </row>
    <row r="59" spans="1:6" ht="36" x14ac:dyDescent="0.2">
      <c r="A59" s="363">
        <f t="shared" si="0"/>
        <v>53</v>
      </c>
      <c r="B59" s="363">
        <f t="shared" si="1"/>
        <v>747</v>
      </c>
      <c r="C59" s="447">
        <v>17</v>
      </c>
      <c r="D59" s="448" t="s">
        <v>12</v>
      </c>
      <c r="E59" s="489" t="s">
        <v>15241</v>
      </c>
      <c r="F59" s="292"/>
    </row>
    <row r="60" spans="1:6" ht="36" x14ac:dyDescent="0.2">
      <c r="A60" s="363">
        <f t="shared" si="0"/>
        <v>54</v>
      </c>
      <c r="B60" s="363">
        <f t="shared" si="1"/>
        <v>764</v>
      </c>
      <c r="C60" s="447">
        <v>17</v>
      </c>
      <c r="D60" s="448" t="s">
        <v>12</v>
      </c>
      <c r="E60" s="489" t="s">
        <v>15242</v>
      </c>
      <c r="F60" s="489"/>
    </row>
    <row r="61" spans="1:6" ht="36" x14ac:dyDescent="0.2">
      <c r="A61" s="363">
        <f t="shared" si="0"/>
        <v>55</v>
      </c>
      <c r="B61" s="363">
        <f t="shared" si="1"/>
        <v>781</v>
      </c>
      <c r="C61" s="447">
        <v>17</v>
      </c>
      <c r="D61" s="448" t="s">
        <v>12</v>
      </c>
      <c r="E61" s="489" t="s">
        <v>15243</v>
      </c>
      <c r="F61" s="292"/>
    </row>
    <row r="62" spans="1:6" ht="36" x14ac:dyDescent="0.2">
      <c r="A62" s="363">
        <f t="shared" si="0"/>
        <v>56</v>
      </c>
      <c r="B62" s="363">
        <f t="shared" si="1"/>
        <v>798</v>
      </c>
      <c r="C62" s="447">
        <v>17</v>
      </c>
      <c r="D62" s="448" t="s">
        <v>12</v>
      </c>
      <c r="E62" s="489" t="s">
        <v>15244</v>
      </c>
      <c r="F62" s="292"/>
    </row>
    <row r="63" spans="1:6" ht="36" x14ac:dyDescent="0.2">
      <c r="A63" s="363">
        <f t="shared" si="0"/>
        <v>57</v>
      </c>
      <c r="B63" s="363">
        <f t="shared" si="1"/>
        <v>815</v>
      </c>
      <c r="C63" s="447">
        <v>17</v>
      </c>
      <c r="D63" s="448" t="s">
        <v>12</v>
      </c>
      <c r="E63" s="489" t="s">
        <v>15245</v>
      </c>
      <c r="F63" s="292"/>
    </row>
    <row r="64" spans="1:6" ht="36" x14ac:dyDescent="0.2">
      <c r="A64" s="363">
        <f t="shared" si="0"/>
        <v>58</v>
      </c>
      <c r="B64" s="363">
        <f t="shared" si="1"/>
        <v>832</v>
      </c>
      <c r="C64" s="447">
        <v>17</v>
      </c>
      <c r="D64" s="448" t="s">
        <v>12</v>
      </c>
      <c r="E64" s="489" t="s">
        <v>15246</v>
      </c>
      <c r="F64" s="489"/>
    </row>
    <row r="65" spans="1:6" ht="36" x14ac:dyDescent="0.2">
      <c r="A65" s="363">
        <f t="shared" si="0"/>
        <v>59</v>
      </c>
      <c r="B65" s="363">
        <f t="shared" si="1"/>
        <v>849</v>
      </c>
      <c r="C65" s="447">
        <v>17</v>
      </c>
      <c r="D65" s="448" t="s">
        <v>12</v>
      </c>
      <c r="E65" s="489" t="s">
        <v>15247</v>
      </c>
      <c r="F65" s="292"/>
    </row>
    <row r="66" spans="1:6" ht="36" x14ac:dyDescent="0.2">
      <c r="A66" s="363">
        <f t="shared" si="0"/>
        <v>60</v>
      </c>
      <c r="B66" s="363">
        <f t="shared" si="1"/>
        <v>866</v>
      </c>
      <c r="C66" s="447">
        <v>17</v>
      </c>
      <c r="D66" s="448" t="s">
        <v>12</v>
      </c>
      <c r="E66" s="489" t="s">
        <v>15248</v>
      </c>
      <c r="F66" s="292"/>
    </row>
    <row r="67" spans="1:6" ht="36" x14ac:dyDescent="0.2">
      <c r="A67" s="363">
        <f t="shared" si="0"/>
        <v>61</v>
      </c>
      <c r="B67" s="363">
        <f t="shared" si="1"/>
        <v>883</v>
      </c>
      <c r="C67" s="447">
        <v>17</v>
      </c>
      <c r="D67" s="448" t="s">
        <v>12</v>
      </c>
      <c r="E67" s="489" t="s">
        <v>15249</v>
      </c>
      <c r="F67" s="292"/>
    </row>
    <row r="68" spans="1:6" ht="36" x14ac:dyDescent="0.2">
      <c r="A68" s="363">
        <f t="shared" si="0"/>
        <v>62</v>
      </c>
      <c r="B68" s="363">
        <f t="shared" si="1"/>
        <v>900</v>
      </c>
      <c r="C68" s="447">
        <v>17</v>
      </c>
      <c r="D68" s="448" t="s">
        <v>12</v>
      </c>
      <c r="E68" s="489" t="s">
        <v>15250</v>
      </c>
      <c r="F68" s="489"/>
    </row>
    <row r="69" spans="1:6" ht="36" x14ac:dyDescent="0.2">
      <c r="A69" s="363">
        <f t="shared" si="0"/>
        <v>63</v>
      </c>
      <c r="B69" s="363">
        <f t="shared" si="1"/>
        <v>917</v>
      </c>
      <c r="C69" s="447">
        <v>17</v>
      </c>
      <c r="D69" s="448" t="s">
        <v>12</v>
      </c>
      <c r="E69" s="489" t="s">
        <v>15251</v>
      </c>
      <c r="F69" s="489"/>
    </row>
    <row r="70" spans="1:6" ht="36" x14ac:dyDescent="0.2">
      <c r="A70" s="363">
        <f t="shared" si="0"/>
        <v>64</v>
      </c>
      <c r="B70" s="363">
        <f t="shared" si="1"/>
        <v>934</v>
      </c>
      <c r="C70" s="447">
        <v>17</v>
      </c>
      <c r="D70" s="448" t="s">
        <v>12</v>
      </c>
      <c r="E70" s="489" t="s">
        <v>15252</v>
      </c>
      <c r="F70" s="489"/>
    </row>
    <row r="71" spans="1:6" ht="36" x14ac:dyDescent="0.2">
      <c r="A71" s="363">
        <f t="shared" si="0"/>
        <v>65</v>
      </c>
      <c r="B71" s="363">
        <f t="shared" si="1"/>
        <v>951</v>
      </c>
      <c r="C71" s="447">
        <v>17</v>
      </c>
      <c r="D71" s="448" t="s">
        <v>12</v>
      </c>
      <c r="E71" s="489" t="s">
        <v>15253</v>
      </c>
      <c r="F71" s="489"/>
    </row>
    <row r="72" spans="1:6" ht="36" x14ac:dyDescent="0.2">
      <c r="A72" s="363">
        <f t="shared" ref="A72:A89" si="2">+A71+1</f>
        <v>66</v>
      </c>
      <c r="B72" s="363">
        <f t="shared" si="1"/>
        <v>968</v>
      </c>
      <c r="C72" s="447">
        <v>17</v>
      </c>
      <c r="D72" s="448" t="s">
        <v>12</v>
      </c>
      <c r="E72" s="473" t="s">
        <v>15254</v>
      </c>
      <c r="F72" s="489"/>
    </row>
    <row r="73" spans="1:6" ht="36" x14ac:dyDescent="0.2">
      <c r="A73" s="363">
        <f t="shared" si="2"/>
        <v>67</v>
      </c>
      <c r="B73" s="363">
        <f t="shared" si="1"/>
        <v>985</v>
      </c>
      <c r="C73" s="447">
        <v>17</v>
      </c>
      <c r="D73" s="448" t="s">
        <v>12</v>
      </c>
      <c r="E73" s="473" t="s">
        <v>15255</v>
      </c>
      <c r="F73" s="489"/>
    </row>
    <row r="74" spans="1:6" ht="36" x14ac:dyDescent="0.2">
      <c r="A74" s="363">
        <f t="shared" si="2"/>
        <v>68</v>
      </c>
      <c r="B74" s="363">
        <f t="shared" si="1"/>
        <v>1002</v>
      </c>
      <c r="C74" s="447">
        <v>17</v>
      </c>
      <c r="D74" s="448" t="s">
        <v>12</v>
      </c>
      <c r="E74" s="473" t="s">
        <v>15256</v>
      </c>
      <c r="F74" s="489"/>
    </row>
    <row r="75" spans="1:6" ht="36" x14ac:dyDescent="0.2">
      <c r="A75" s="363">
        <f t="shared" si="2"/>
        <v>69</v>
      </c>
      <c r="B75" s="363">
        <f t="shared" ref="B75:B89" si="3">B74+C74</f>
        <v>1019</v>
      </c>
      <c r="C75" s="447">
        <v>17</v>
      </c>
      <c r="D75" s="448" t="s">
        <v>12</v>
      </c>
      <c r="E75" s="473" t="s">
        <v>15200</v>
      </c>
      <c r="F75" s="489"/>
    </row>
    <row r="76" spans="1:6" ht="36" x14ac:dyDescent="0.2">
      <c r="A76" s="363">
        <f t="shared" si="2"/>
        <v>70</v>
      </c>
      <c r="B76" s="363">
        <f t="shared" si="3"/>
        <v>1036</v>
      </c>
      <c r="C76" s="30">
        <v>17</v>
      </c>
      <c r="D76" s="31" t="s">
        <v>12</v>
      </c>
      <c r="E76" s="730" t="s">
        <v>15199</v>
      </c>
      <c r="F76" s="569"/>
    </row>
    <row r="77" spans="1:6" ht="36" x14ac:dyDescent="0.2">
      <c r="A77" s="363">
        <f t="shared" si="2"/>
        <v>71</v>
      </c>
      <c r="B77" s="363">
        <f t="shared" si="3"/>
        <v>1053</v>
      </c>
      <c r="C77" s="30">
        <v>17</v>
      </c>
      <c r="D77" s="31" t="s">
        <v>12</v>
      </c>
      <c r="E77" s="730" t="s">
        <v>15198</v>
      </c>
      <c r="F77" s="462"/>
    </row>
    <row r="78" spans="1:6" ht="36" x14ac:dyDescent="0.2">
      <c r="A78" s="363">
        <f t="shared" si="2"/>
        <v>72</v>
      </c>
      <c r="B78" s="363">
        <f t="shared" si="3"/>
        <v>1070</v>
      </c>
      <c r="C78" s="30">
        <v>17</v>
      </c>
      <c r="D78" s="31" t="s">
        <v>12</v>
      </c>
      <c r="E78" s="730" t="s">
        <v>15197</v>
      </c>
      <c r="F78" s="462"/>
    </row>
    <row r="79" spans="1:6" ht="36" x14ac:dyDescent="0.2">
      <c r="A79" s="363">
        <f t="shared" si="2"/>
        <v>73</v>
      </c>
      <c r="B79" s="363">
        <f t="shared" si="3"/>
        <v>1087</v>
      </c>
      <c r="C79" s="30">
        <v>17</v>
      </c>
      <c r="D79" s="31" t="s">
        <v>12</v>
      </c>
      <c r="E79" s="730" t="s">
        <v>15196</v>
      </c>
      <c r="F79" s="462"/>
    </row>
    <row r="80" spans="1:6" ht="36" x14ac:dyDescent="0.2">
      <c r="A80" s="363">
        <f t="shared" si="2"/>
        <v>74</v>
      </c>
      <c r="B80" s="363">
        <f t="shared" si="3"/>
        <v>1104</v>
      </c>
      <c r="C80" s="363">
        <v>17</v>
      </c>
      <c r="D80" s="360" t="s">
        <v>12</v>
      </c>
      <c r="E80" s="389" t="s">
        <v>15195</v>
      </c>
      <c r="F80" s="389"/>
    </row>
    <row r="81" spans="1:6" ht="36" x14ac:dyDescent="0.2">
      <c r="A81" s="363">
        <f t="shared" si="2"/>
        <v>75</v>
      </c>
      <c r="B81" s="363">
        <f t="shared" si="3"/>
        <v>1121</v>
      </c>
      <c r="C81" s="363">
        <v>17</v>
      </c>
      <c r="D81" s="360" t="s">
        <v>12</v>
      </c>
      <c r="E81" s="389" t="s">
        <v>15194</v>
      </c>
      <c r="F81" s="400"/>
    </row>
    <row r="82" spans="1:6" ht="36" x14ac:dyDescent="0.2">
      <c r="A82" s="363">
        <f t="shared" si="2"/>
        <v>76</v>
      </c>
      <c r="B82" s="363">
        <f t="shared" si="3"/>
        <v>1138</v>
      </c>
      <c r="C82" s="363">
        <v>17</v>
      </c>
      <c r="D82" s="360" t="s">
        <v>12</v>
      </c>
      <c r="E82" s="389" t="s">
        <v>15193</v>
      </c>
      <c r="F82" s="400"/>
    </row>
    <row r="83" spans="1:6" ht="36" x14ac:dyDescent="0.2">
      <c r="A83" s="363">
        <f t="shared" si="2"/>
        <v>77</v>
      </c>
      <c r="B83" s="363">
        <f t="shared" si="3"/>
        <v>1155</v>
      </c>
      <c r="C83" s="363">
        <v>17</v>
      </c>
      <c r="D83" s="360" t="s">
        <v>12</v>
      </c>
      <c r="E83" s="389" t="s">
        <v>15192</v>
      </c>
      <c r="F83" s="400"/>
    </row>
    <row r="84" spans="1:6" ht="36" x14ac:dyDescent="0.2">
      <c r="A84" s="363">
        <f t="shared" si="2"/>
        <v>78</v>
      </c>
      <c r="B84" s="363">
        <f t="shared" si="3"/>
        <v>1172</v>
      </c>
      <c r="C84" s="447">
        <v>17</v>
      </c>
      <c r="D84" s="448" t="s">
        <v>12</v>
      </c>
      <c r="E84" s="489" t="s">
        <v>15188</v>
      </c>
      <c r="F84" s="9"/>
    </row>
    <row r="85" spans="1:6" ht="36" x14ac:dyDescent="0.2">
      <c r="A85" s="363">
        <f t="shared" si="2"/>
        <v>79</v>
      </c>
      <c r="B85" s="363">
        <f t="shared" si="3"/>
        <v>1189</v>
      </c>
      <c r="C85" s="447">
        <v>17</v>
      </c>
      <c r="D85" s="448" t="s">
        <v>12</v>
      </c>
      <c r="E85" s="489" t="s">
        <v>15189</v>
      </c>
      <c r="F85" s="9"/>
    </row>
    <row r="86" spans="1:6" ht="36" x14ac:dyDescent="0.2">
      <c r="A86" s="363">
        <f t="shared" si="2"/>
        <v>80</v>
      </c>
      <c r="B86" s="363">
        <f t="shared" si="3"/>
        <v>1206</v>
      </c>
      <c r="C86" s="447">
        <v>17</v>
      </c>
      <c r="D86" s="448" t="s">
        <v>12</v>
      </c>
      <c r="E86" s="489" t="s">
        <v>15190</v>
      </c>
      <c r="F86" s="9"/>
    </row>
    <row r="87" spans="1:6" ht="36" x14ac:dyDescent="0.2">
      <c r="A87" s="363">
        <f t="shared" si="2"/>
        <v>81</v>
      </c>
      <c r="B87" s="363">
        <f t="shared" si="3"/>
        <v>1223</v>
      </c>
      <c r="C87" s="447">
        <v>17</v>
      </c>
      <c r="D87" s="448" t="s">
        <v>12</v>
      </c>
      <c r="E87" s="489" t="s">
        <v>15191</v>
      </c>
      <c r="F87" s="9"/>
    </row>
    <row r="88" spans="1:6" x14ac:dyDescent="0.2">
      <c r="A88" s="363">
        <f t="shared" si="2"/>
        <v>82</v>
      </c>
      <c r="B88" s="363">
        <f t="shared" si="3"/>
        <v>1240</v>
      </c>
      <c r="C88" s="439">
        <v>150</v>
      </c>
      <c r="D88" s="524" t="s">
        <v>9</v>
      </c>
      <c r="E88" s="24" t="s">
        <v>50</v>
      </c>
      <c r="F88" s="292" t="s">
        <v>25</v>
      </c>
    </row>
    <row r="89" spans="1:6" ht="12.75" thickBot="1" x14ac:dyDescent="0.25">
      <c r="A89" s="363">
        <f t="shared" si="2"/>
        <v>83</v>
      </c>
      <c r="B89" s="363">
        <f t="shared" si="3"/>
        <v>1390</v>
      </c>
      <c r="C89" s="463">
        <v>12</v>
      </c>
      <c r="D89" s="491" t="s">
        <v>9</v>
      </c>
      <c r="E89" s="475" t="s">
        <v>214</v>
      </c>
      <c r="F89" s="475" t="s">
        <v>9258</v>
      </c>
    </row>
    <row r="90" spans="1:6" ht="12.75" thickTop="1" x14ac:dyDescent="0.2">
      <c r="A90" t="s">
        <v>54</v>
      </c>
      <c r="C90" s="370">
        <f>B89+C89-1</f>
        <v>1401</v>
      </c>
    </row>
    <row r="91" spans="1:6" x14ac:dyDescent="0.2">
      <c r="A91" s="64"/>
      <c r="B91" s="64"/>
      <c r="C91" s="64"/>
      <c r="D91" s="64"/>
      <c r="E91" s="64"/>
      <c r="F91" s="64"/>
    </row>
    <row r="92" spans="1:6" x14ac:dyDescent="0.2">
      <c r="A92" s="64"/>
      <c r="B92" s="64"/>
      <c r="C92" s="64"/>
      <c r="D92" s="64"/>
      <c r="E92" s="64"/>
      <c r="F92" s="64"/>
    </row>
    <row r="93" spans="1:6" x14ac:dyDescent="0.2">
      <c r="A93" s="804" t="s">
        <v>15167</v>
      </c>
      <c r="B93" s="804"/>
      <c r="C93" s="804"/>
      <c r="D93" s="805"/>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row>
    <row r="245" spans="1:6" x14ac:dyDescent="0.2">
      <c r="A245" s="64"/>
      <c r="B245" s="64"/>
      <c r="C245" s="64"/>
      <c r="D245" s="64"/>
      <c r="E245" s="64"/>
    </row>
    <row r="246" spans="1:6" x14ac:dyDescent="0.2">
      <c r="A246" s="64"/>
      <c r="B246" s="64"/>
      <c r="C246" s="64"/>
      <c r="D246" s="64"/>
      <c r="E246" s="64"/>
    </row>
    <row r="247" spans="1:6" x14ac:dyDescent="0.2">
      <c r="A247" s="64"/>
      <c r="B247" s="64"/>
      <c r="C247" s="64"/>
      <c r="D247" s="64"/>
      <c r="E247" s="64"/>
    </row>
    <row r="248" spans="1:6" x14ac:dyDescent="0.2">
      <c r="A248" s="64"/>
      <c r="B248" s="64"/>
      <c r="C248" s="64"/>
      <c r="D248" s="64"/>
      <c r="E248" s="64"/>
    </row>
    <row r="249" spans="1:6" x14ac:dyDescent="0.2">
      <c r="A249" s="64"/>
      <c r="B249" s="64"/>
      <c r="C249" s="64"/>
      <c r="D249" s="64"/>
      <c r="E249" s="64"/>
    </row>
    <row r="250" spans="1:6" x14ac:dyDescent="0.2">
      <c r="A250" s="64"/>
      <c r="B250" s="64"/>
      <c r="C250" s="64"/>
      <c r="D250" s="64"/>
      <c r="E250" s="64"/>
    </row>
  </sheetData>
  <mergeCells count="6">
    <mergeCell ref="A93:D93"/>
    <mergeCell ref="A3:B3"/>
    <mergeCell ref="C3:F3"/>
    <mergeCell ref="A4:B4"/>
    <mergeCell ref="C4:F4"/>
    <mergeCell ref="C5:F5"/>
  </mergeCells>
  <conditionalFormatting sqref="A3:B3">
    <cfRule type="containsText" dxfId="20" priority="6" operator="containsText" text="Diseño de registro. 2024">
      <formula>NOT(ISERROR(SEARCH("Diseño de registro. 2024",A3)))</formula>
    </cfRule>
  </conditionalFormatting>
  <conditionalFormatting sqref="C3:F5">
    <cfRule type="containsText" dxfId="18" priority="2" operator="containsText" text="Diseño de registro. 2024">
      <formula>NOT(ISERROR(SEARCH("Diseño de registro. 2024",C3)))</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0CAA5537-F427-4DA0-B496-AC3DA05A941E}">
            <xm:f>NOT(ISERROR(SEARCH($C$3,A3)))</xm:f>
            <xm:f>$C$3</xm:f>
            <x14:dxf>
              <font>
                <color rgb="FFFFFF00"/>
              </font>
            </x14:dxf>
          </x14:cfRule>
          <xm:sqref>A3:B3</xm:sqref>
        </x14:conditionalFormatting>
        <x14:conditionalFormatting xmlns:xm="http://schemas.microsoft.com/office/excel/2006/main">
          <x14:cfRule type="containsText" priority="1" operator="containsText" id="{97A55F18-BAC8-4556-BB32-4AB0EC90DF1D}">
            <xm:f>NOT(ISERROR(SEARCH($C$3,C3)))</xm:f>
            <xm:f>$C$3</xm:f>
            <x14:dxf>
              <font>
                <color rgb="FFFFFF00"/>
              </font>
            </x14:dxf>
          </x14:cfRule>
          <xm:sqref>C3:F5</xm:sqref>
        </x14:conditionalFormatting>
      </x14:conditionalFormatting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G100"/>
  <sheetViews>
    <sheetView topLeftCell="A82" zoomScaleNormal="100" workbookViewId="0">
      <selection activeCell="E96" sqref="E96"/>
    </sheetView>
  </sheetViews>
  <sheetFormatPr baseColWidth="10" defaultRowHeight="12" x14ac:dyDescent="0.2"/>
  <cols>
    <col min="5" max="5" width="89.140625" customWidth="1"/>
    <col min="6" max="6" width="16" customWidth="1"/>
  </cols>
  <sheetData>
    <row r="1" spans="1:6" ht="21" x14ac:dyDescent="0.35">
      <c r="B1" s="1" t="s">
        <v>0</v>
      </c>
    </row>
    <row r="3" spans="1:6" ht="12.75" x14ac:dyDescent="0.2">
      <c r="A3" s="806" t="s">
        <v>1</v>
      </c>
      <c r="B3" s="806"/>
      <c r="C3" s="806" t="str">
        <f>+T22001000!C3</f>
        <v>Diseño de registro. 2025</v>
      </c>
      <c r="D3" s="806"/>
      <c r="E3" s="806"/>
      <c r="F3" s="805"/>
    </row>
    <row r="4" spans="1:6" ht="12.75" x14ac:dyDescent="0.2">
      <c r="A4" s="790" t="str">
        <f>+T22001000!A4</f>
        <v>Versión 0.2</v>
      </c>
      <c r="B4" s="790"/>
      <c r="C4" s="794" t="s">
        <v>9257</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s="183" customFormat="1" x14ac:dyDescent="0.2">
      <c r="A7" s="487">
        <v>1</v>
      </c>
      <c r="B7" s="487">
        <v>1</v>
      </c>
      <c r="C7" s="487">
        <v>2</v>
      </c>
      <c r="D7" s="488" t="s">
        <v>9</v>
      </c>
      <c r="E7" s="446" t="s">
        <v>10</v>
      </c>
      <c r="F7" s="489" t="s">
        <v>11</v>
      </c>
    </row>
    <row r="8" spans="1:6" s="183" customFormat="1" x14ac:dyDescent="0.2">
      <c r="A8" s="487">
        <f t="shared" ref="A8:A71" si="0">+A7+1</f>
        <v>2</v>
      </c>
      <c r="B8" s="487">
        <f>C7+B7</f>
        <v>3</v>
      </c>
      <c r="C8" s="487">
        <v>3</v>
      </c>
      <c r="D8" s="488" t="s">
        <v>12</v>
      </c>
      <c r="E8" s="446" t="s">
        <v>13</v>
      </c>
      <c r="F8" s="489">
        <v>220</v>
      </c>
    </row>
    <row r="9" spans="1:6" s="183" customFormat="1" x14ac:dyDescent="0.2">
      <c r="A9" s="487">
        <f t="shared" si="0"/>
        <v>3</v>
      </c>
      <c r="B9" s="487">
        <f>C8+B8</f>
        <v>6</v>
      </c>
      <c r="C9" s="487">
        <v>2</v>
      </c>
      <c r="D9" s="488" t="s">
        <v>9</v>
      </c>
      <c r="E9" s="446" t="s">
        <v>14</v>
      </c>
      <c r="F9" s="571" t="s">
        <v>8004</v>
      </c>
    </row>
    <row r="10" spans="1:6" s="183" customFormat="1" x14ac:dyDescent="0.2">
      <c r="A10" s="487">
        <f t="shared" si="0"/>
        <v>4</v>
      </c>
      <c r="B10" s="487">
        <f t="shared" ref="B10:B73" si="1">B9+C9</f>
        <v>8</v>
      </c>
      <c r="C10" s="487">
        <v>1</v>
      </c>
      <c r="D10" s="488" t="s">
        <v>9</v>
      </c>
      <c r="E10" s="446" t="s">
        <v>16</v>
      </c>
      <c r="F10" s="571" t="s">
        <v>327</v>
      </c>
    </row>
    <row r="11" spans="1:6" s="183" customFormat="1" x14ac:dyDescent="0.2">
      <c r="A11" s="487">
        <f t="shared" si="0"/>
        <v>5</v>
      </c>
      <c r="B11" s="487">
        <f t="shared" si="1"/>
        <v>9</v>
      </c>
      <c r="C11" s="487">
        <v>2</v>
      </c>
      <c r="D11" s="488" t="s">
        <v>12</v>
      </c>
      <c r="E11" s="446" t="s">
        <v>17</v>
      </c>
      <c r="F11" s="571" t="s">
        <v>7965</v>
      </c>
    </row>
    <row r="12" spans="1:6" s="183" customFormat="1" x14ac:dyDescent="0.2">
      <c r="A12" s="487">
        <f t="shared" si="0"/>
        <v>6</v>
      </c>
      <c r="B12" s="487">
        <f t="shared" si="1"/>
        <v>11</v>
      </c>
      <c r="C12" s="487">
        <v>1</v>
      </c>
      <c r="D12" s="488" t="s">
        <v>9</v>
      </c>
      <c r="E12" s="446" t="s">
        <v>1810</v>
      </c>
      <c r="F12" s="489" t="s">
        <v>20</v>
      </c>
    </row>
    <row r="13" spans="1:6" s="183" customFormat="1" x14ac:dyDescent="0.2">
      <c r="A13" s="487">
        <f t="shared" si="0"/>
        <v>7</v>
      </c>
      <c r="B13" s="487">
        <f t="shared" si="1"/>
        <v>12</v>
      </c>
      <c r="C13" s="487">
        <v>1</v>
      </c>
      <c r="D13" s="488" t="s">
        <v>9</v>
      </c>
      <c r="E13" s="446" t="s">
        <v>284</v>
      </c>
      <c r="F13" s="489"/>
    </row>
    <row r="14" spans="1:6" s="183" customFormat="1" x14ac:dyDescent="0.2">
      <c r="A14" s="487">
        <f t="shared" si="0"/>
        <v>8</v>
      </c>
      <c r="B14" s="487">
        <f t="shared" si="1"/>
        <v>13</v>
      </c>
      <c r="C14" s="487">
        <v>3</v>
      </c>
      <c r="D14" s="488" t="s">
        <v>12</v>
      </c>
      <c r="E14" s="446" t="s">
        <v>23</v>
      </c>
      <c r="F14" s="489"/>
    </row>
    <row r="15" spans="1:6" s="183" customFormat="1" x14ac:dyDescent="0.2">
      <c r="A15" s="487">
        <f t="shared" si="0"/>
        <v>9</v>
      </c>
      <c r="B15" s="487">
        <f t="shared" si="1"/>
        <v>16</v>
      </c>
      <c r="C15" s="487">
        <v>9</v>
      </c>
      <c r="D15" s="488" t="s">
        <v>9</v>
      </c>
      <c r="E15" s="499" t="s">
        <v>9050</v>
      </c>
      <c r="F15" s="489"/>
    </row>
    <row r="16" spans="1:6" s="183" customFormat="1" x14ac:dyDescent="0.2">
      <c r="A16" s="487">
        <f t="shared" si="0"/>
        <v>10</v>
      </c>
      <c r="B16" s="487">
        <f t="shared" si="1"/>
        <v>25</v>
      </c>
      <c r="C16" s="487">
        <v>8</v>
      </c>
      <c r="D16" s="488" t="s">
        <v>12</v>
      </c>
      <c r="E16" s="499" t="s">
        <v>9060</v>
      </c>
      <c r="F16" s="489"/>
    </row>
    <row r="17" spans="1:6" s="183" customFormat="1" ht="36" x14ac:dyDescent="0.2">
      <c r="A17" s="487">
        <f t="shared" si="0"/>
        <v>11</v>
      </c>
      <c r="B17" s="487">
        <f t="shared" si="1"/>
        <v>33</v>
      </c>
      <c r="C17" s="487">
        <v>17</v>
      </c>
      <c r="D17" s="488" t="s">
        <v>12</v>
      </c>
      <c r="E17" s="479" t="s">
        <v>12005</v>
      </c>
      <c r="F17" s="458"/>
    </row>
    <row r="18" spans="1:6" s="183" customFormat="1" ht="36" x14ac:dyDescent="0.2">
      <c r="A18" s="487">
        <f t="shared" si="0"/>
        <v>12</v>
      </c>
      <c r="B18" s="487">
        <f t="shared" si="1"/>
        <v>50</v>
      </c>
      <c r="C18" s="487">
        <v>17</v>
      </c>
      <c r="D18" s="488" t="s">
        <v>12</v>
      </c>
      <c r="E18" s="479" t="s">
        <v>12006</v>
      </c>
      <c r="F18" s="458"/>
    </row>
    <row r="19" spans="1:6" s="183" customFormat="1" ht="23.1" customHeight="1" x14ac:dyDescent="0.2">
      <c r="A19" s="487">
        <f t="shared" si="0"/>
        <v>13</v>
      </c>
      <c r="B19" s="487">
        <f t="shared" si="1"/>
        <v>67</v>
      </c>
      <c r="C19" s="487">
        <v>17</v>
      </c>
      <c r="D19" s="488" t="s">
        <v>12</v>
      </c>
      <c r="E19" s="479" t="s">
        <v>12007</v>
      </c>
      <c r="F19" s="458"/>
    </row>
    <row r="20" spans="1:6" s="183" customFormat="1" ht="36" x14ac:dyDescent="0.2">
      <c r="A20" s="487">
        <f t="shared" si="0"/>
        <v>14</v>
      </c>
      <c r="B20" s="487">
        <f t="shared" si="1"/>
        <v>84</v>
      </c>
      <c r="C20" s="487">
        <v>17</v>
      </c>
      <c r="D20" s="488" t="s">
        <v>12</v>
      </c>
      <c r="E20" s="479" t="s">
        <v>12008</v>
      </c>
      <c r="F20" s="458"/>
    </row>
    <row r="21" spans="1:6" s="183" customFormat="1" ht="23.1" customHeight="1" x14ac:dyDescent="0.2">
      <c r="A21" s="487">
        <f t="shared" si="0"/>
        <v>15</v>
      </c>
      <c r="B21" s="487">
        <f t="shared" si="1"/>
        <v>101</v>
      </c>
      <c r="C21" s="487">
        <v>17</v>
      </c>
      <c r="D21" s="488" t="s">
        <v>12</v>
      </c>
      <c r="E21" s="479" t="s">
        <v>12009</v>
      </c>
      <c r="F21" s="458"/>
    </row>
    <row r="22" spans="1:6" s="183" customFormat="1" ht="36" x14ac:dyDescent="0.2">
      <c r="A22" s="487">
        <f t="shared" si="0"/>
        <v>16</v>
      </c>
      <c r="B22" s="487">
        <f t="shared" si="1"/>
        <v>118</v>
      </c>
      <c r="C22" s="487">
        <v>17</v>
      </c>
      <c r="D22" s="488" t="s">
        <v>12</v>
      </c>
      <c r="E22" s="479" t="s">
        <v>12010</v>
      </c>
      <c r="F22" s="458"/>
    </row>
    <row r="23" spans="1:6" s="183" customFormat="1" ht="36" x14ac:dyDescent="0.2">
      <c r="A23" s="487">
        <f t="shared" si="0"/>
        <v>17</v>
      </c>
      <c r="B23" s="487">
        <f t="shared" si="1"/>
        <v>135</v>
      </c>
      <c r="C23" s="487">
        <v>17</v>
      </c>
      <c r="D23" s="488" t="s">
        <v>12</v>
      </c>
      <c r="E23" s="479" t="s">
        <v>12011</v>
      </c>
      <c r="F23" s="458"/>
    </row>
    <row r="24" spans="1:6" s="183" customFormat="1" ht="23.1" customHeight="1" x14ac:dyDescent="0.2">
      <c r="A24" s="487">
        <f t="shared" si="0"/>
        <v>18</v>
      </c>
      <c r="B24" s="487">
        <f t="shared" si="1"/>
        <v>152</v>
      </c>
      <c r="C24" s="487">
        <v>17</v>
      </c>
      <c r="D24" s="488" t="s">
        <v>12</v>
      </c>
      <c r="E24" s="479" t="s">
        <v>12012</v>
      </c>
      <c r="F24" s="458"/>
    </row>
    <row r="25" spans="1:6" s="183" customFormat="1" ht="36" x14ac:dyDescent="0.2">
      <c r="A25" s="487">
        <f t="shared" si="0"/>
        <v>19</v>
      </c>
      <c r="B25" s="487">
        <f t="shared" si="1"/>
        <v>169</v>
      </c>
      <c r="C25" s="487">
        <v>17</v>
      </c>
      <c r="D25" s="488" t="s">
        <v>12</v>
      </c>
      <c r="E25" s="479" t="s">
        <v>12013</v>
      </c>
      <c r="F25" s="458"/>
    </row>
    <row r="26" spans="1:6" s="183" customFormat="1" ht="36" x14ac:dyDescent="0.2">
      <c r="A26" s="487">
        <f t="shared" si="0"/>
        <v>20</v>
      </c>
      <c r="B26" s="487">
        <f t="shared" si="1"/>
        <v>186</v>
      </c>
      <c r="C26" s="487">
        <v>17</v>
      </c>
      <c r="D26" s="488" t="s">
        <v>12</v>
      </c>
      <c r="E26" s="479" t="s">
        <v>12014</v>
      </c>
      <c r="F26" s="458"/>
    </row>
    <row r="27" spans="1:6" s="183" customFormat="1" ht="23.1" customHeight="1" x14ac:dyDescent="0.2">
      <c r="A27" s="487">
        <f t="shared" si="0"/>
        <v>21</v>
      </c>
      <c r="B27" s="487">
        <f t="shared" si="1"/>
        <v>203</v>
      </c>
      <c r="C27" s="487">
        <v>17</v>
      </c>
      <c r="D27" s="488" t="s">
        <v>12</v>
      </c>
      <c r="E27" s="479" t="s">
        <v>12015</v>
      </c>
      <c r="F27" s="292"/>
    </row>
    <row r="28" spans="1:6" s="183" customFormat="1" ht="36" x14ac:dyDescent="0.2">
      <c r="A28" s="487">
        <f t="shared" si="0"/>
        <v>22</v>
      </c>
      <c r="B28" s="487">
        <f t="shared" si="1"/>
        <v>220</v>
      </c>
      <c r="C28" s="487">
        <v>17</v>
      </c>
      <c r="D28" s="488" t="s">
        <v>12</v>
      </c>
      <c r="E28" s="479" t="s">
        <v>12016</v>
      </c>
      <c r="F28" s="292"/>
    </row>
    <row r="29" spans="1:6" s="183" customFormat="1" ht="36" x14ac:dyDescent="0.2">
      <c r="A29" s="487">
        <f t="shared" si="0"/>
        <v>23</v>
      </c>
      <c r="B29" s="487">
        <f t="shared" si="1"/>
        <v>237</v>
      </c>
      <c r="C29" s="487">
        <v>17</v>
      </c>
      <c r="D29" s="488" t="s">
        <v>12</v>
      </c>
      <c r="E29" s="479" t="s">
        <v>12017</v>
      </c>
      <c r="F29" s="292"/>
    </row>
    <row r="30" spans="1:6" s="183" customFormat="1" ht="23.1" customHeight="1" x14ac:dyDescent="0.2">
      <c r="A30" s="487">
        <f t="shared" si="0"/>
        <v>24</v>
      </c>
      <c r="B30" s="487">
        <f t="shared" si="1"/>
        <v>254</v>
      </c>
      <c r="C30" s="487">
        <v>17</v>
      </c>
      <c r="D30" s="488" t="s">
        <v>12</v>
      </c>
      <c r="E30" s="479" t="s">
        <v>12018</v>
      </c>
      <c r="F30" s="292"/>
    </row>
    <row r="31" spans="1:6" s="183" customFormat="1" ht="36" x14ac:dyDescent="0.2">
      <c r="A31" s="487">
        <f t="shared" si="0"/>
        <v>25</v>
      </c>
      <c r="B31" s="487">
        <f t="shared" si="1"/>
        <v>271</v>
      </c>
      <c r="C31" s="487">
        <v>17</v>
      </c>
      <c r="D31" s="488" t="s">
        <v>12</v>
      </c>
      <c r="E31" s="479" t="s">
        <v>12019</v>
      </c>
      <c r="F31" s="292"/>
    </row>
    <row r="32" spans="1:6" s="183" customFormat="1" ht="36" x14ac:dyDescent="0.2">
      <c r="A32" s="487">
        <f t="shared" si="0"/>
        <v>26</v>
      </c>
      <c r="B32" s="487">
        <f t="shared" si="1"/>
        <v>288</v>
      </c>
      <c r="C32" s="487">
        <v>17</v>
      </c>
      <c r="D32" s="488" t="s">
        <v>12</v>
      </c>
      <c r="E32" s="479" t="s">
        <v>12020</v>
      </c>
      <c r="F32" s="292"/>
    </row>
    <row r="33" spans="1:6" s="183" customFormat="1" ht="23.1" customHeight="1" x14ac:dyDescent="0.2">
      <c r="A33" s="487">
        <f t="shared" si="0"/>
        <v>27</v>
      </c>
      <c r="B33" s="487">
        <f t="shared" si="1"/>
        <v>305</v>
      </c>
      <c r="C33" s="487">
        <v>17</v>
      </c>
      <c r="D33" s="488" t="s">
        <v>12</v>
      </c>
      <c r="E33" s="479" t="s">
        <v>12021</v>
      </c>
      <c r="F33" s="292"/>
    </row>
    <row r="34" spans="1:6" s="183" customFormat="1" ht="36" x14ac:dyDescent="0.2">
      <c r="A34" s="487">
        <f t="shared" si="0"/>
        <v>28</v>
      </c>
      <c r="B34" s="487">
        <f t="shared" si="1"/>
        <v>322</v>
      </c>
      <c r="C34" s="487">
        <v>17</v>
      </c>
      <c r="D34" s="488" t="s">
        <v>12</v>
      </c>
      <c r="E34" s="479" t="s">
        <v>12022</v>
      </c>
      <c r="F34" s="292"/>
    </row>
    <row r="35" spans="1:6" s="183" customFormat="1" ht="36" x14ac:dyDescent="0.2">
      <c r="A35" s="487">
        <f t="shared" si="0"/>
        <v>29</v>
      </c>
      <c r="B35" s="487">
        <f t="shared" si="1"/>
        <v>339</v>
      </c>
      <c r="C35" s="487">
        <v>17</v>
      </c>
      <c r="D35" s="488" t="s">
        <v>12</v>
      </c>
      <c r="E35" s="479" t="s">
        <v>12023</v>
      </c>
      <c r="F35" s="292"/>
    </row>
    <row r="36" spans="1:6" s="183" customFormat="1" ht="23.1" customHeight="1" x14ac:dyDescent="0.2">
      <c r="A36" s="487">
        <f t="shared" si="0"/>
        <v>30</v>
      </c>
      <c r="B36" s="487">
        <f t="shared" si="1"/>
        <v>356</v>
      </c>
      <c r="C36" s="487">
        <v>17</v>
      </c>
      <c r="D36" s="488" t="s">
        <v>12</v>
      </c>
      <c r="E36" s="479" t="s">
        <v>12024</v>
      </c>
      <c r="F36" s="292"/>
    </row>
    <row r="37" spans="1:6" s="183" customFormat="1" ht="36" x14ac:dyDescent="0.2">
      <c r="A37" s="487">
        <f t="shared" si="0"/>
        <v>31</v>
      </c>
      <c r="B37" s="487">
        <f t="shared" si="1"/>
        <v>373</v>
      </c>
      <c r="C37" s="487">
        <v>17</v>
      </c>
      <c r="D37" s="488" t="s">
        <v>12</v>
      </c>
      <c r="E37" s="479" t="s">
        <v>12025</v>
      </c>
      <c r="F37" s="292"/>
    </row>
    <row r="38" spans="1:6" s="183" customFormat="1" ht="36" x14ac:dyDescent="0.2">
      <c r="A38" s="487">
        <f t="shared" si="0"/>
        <v>32</v>
      </c>
      <c r="B38" s="487">
        <f t="shared" si="1"/>
        <v>390</v>
      </c>
      <c r="C38" s="487">
        <v>17</v>
      </c>
      <c r="D38" s="488" t="s">
        <v>12</v>
      </c>
      <c r="E38" s="479" t="s">
        <v>12029</v>
      </c>
      <c r="F38" s="292"/>
    </row>
    <row r="39" spans="1:6" s="183" customFormat="1" ht="36" x14ac:dyDescent="0.2">
      <c r="A39" s="487">
        <f t="shared" si="0"/>
        <v>33</v>
      </c>
      <c r="B39" s="487">
        <f t="shared" si="1"/>
        <v>407</v>
      </c>
      <c r="C39" s="487">
        <v>17</v>
      </c>
      <c r="D39" s="488" t="s">
        <v>12</v>
      </c>
      <c r="E39" s="479" t="s">
        <v>12026</v>
      </c>
      <c r="F39" s="292"/>
    </row>
    <row r="40" spans="1:6" s="183" customFormat="1" ht="36" x14ac:dyDescent="0.2">
      <c r="A40" s="487">
        <f t="shared" si="0"/>
        <v>34</v>
      </c>
      <c r="B40" s="487">
        <f t="shared" si="1"/>
        <v>424</v>
      </c>
      <c r="C40" s="487">
        <v>17</v>
      </c>
      <c r="D40" s="488" t="s">
        <v>12</v>
      </c>
      <c r="E40" s="479" t="s">
        <v>12027</v>
      </c>
      <c r="F40" s="292"/>
    </row>
    <row r="41" spans="1:6" s="183" customFormat="1" ht="36" x14ac:dyDescent="0.2">
      <c r="A41" s="487">
        <f t="shared" si="0"/>
        <v>35</v>
      </c>
      <c r="B41" s="487">
        <f t="shared" si="1"/>
        <v>441</v>
      </c>
      <c r="C41" s="487">
        <v>17</v>
      </c>
      <c r="D41" s="488" t="s">
        <v>12</v>
      </c>
      <c r="E41" s="479" t="s">
        <v>12028</v>
      </c>
      <c r="F41" s="292"/>
    </row>
    <row r="42" spans="1:6" s="183" customFormat="1" ht="36" x14ac:dyDescent="0.2">
      <c r="A42" s="487">
        <f t="shared" si="0"/>
        <v>36</v>
      </c>
      <c r="B42" s="487">
        <f t="shared" si="1"/>
        <v>458</v>
      </c>
      <c r="C42" s="487">
        <v>17</v>
      </c>
      <c r="D42" s="488" t="s">
        <v>12</v>
      </c>
      <c r="E42" s="479" t="s">
        <v>12030</v>
      </c>
      <c r="F42" s="292"/>
    </row>
    <row r="43" spans="1:6" s="183" customFormat="1" ht="36" x14ac:dyDescent="0.2">
      <c r="A43" s="487">
        <f t="shared" si="0"/>
        <v>37</v>
      </c>
      <c r="B43" s="487">
        <f t="shared" si="1"/>
        <v>475</v>
      </c>
      <c r="C43" s="487">
        <v>17</v>
      </c>
      <c r="D43" s="488" t="s">
        <v>12</v>
      </c>
      <c r="E43" s="479" t="s">
        <v>12031</v>
      </c>
      <c r="F43" s="292"/>
    </row>
    <row r="44" spans="1:6" s="183" customFormat="1" ht="36" x14ac:dyDescent="0.2">
      <c r="A44" s="487">
        <f t="shared" si="0"/>
        <v>38</v>
      </c>
      <c r="B44" s="487">
        <f t="shared" si="1"/>
        <v>492</v>
      </c>
      <c r="C44" s="487">
        <v>17</v>
      </c>
      <c r="D44" s="488" t="s">
        <v>12</v>
      </c>
      <c r="E44" s="479" t="s">
        <v>12032</v>
      </c>
      <c r="F44" s="292"/>
    </row>
    <row r="45" spans="1:6" s="183" customFormat="1" ht="23.1" customHeight="1" x14ac:dyDescent="0.2">
      <c r="A45" s="487">
        <f t="shared" si="0"/>
        <v>39</v>
      </c>
      <c r="B45" s="487">
        <f t="shared" si="1"/>
        <v>509</v>
      </c>
      <c r="C45" s="487">
        <v>17</v>
      </c>
      <c r="D45" s="488" t="s">
        <v>12</v>
      </c>
      <c r="E45" s="479" t="s">
        <v>12033</v>
      </c>
      <c r="F45" s="292"/>
    </row>
    <row r="46" spans="1:6" s="183" customFormat="1" ht="36" x14ac:dyDescent="0.2">
      <c r="A46" s="487">
        <f t="shared" si="0"/>
        <v>40</v>
      </c>
      <c r="B46" s="487">
        <f t="shared" si="1"/>
        <v>526</v>
      </c>
      <c r="C46" s="487">
        <v>17</v>
      </c>
      <c r="D46" s="488" t="s">
        <v>12</v>
      </c>
      <c r="E46" s="479" t="s">
        <v>12034</v>
      </c>
      <c r="F46" s="292"/>
    </row>
    <row r="47" spans="1:6" s="183" customFormat="1" ht="36" x14ac:dyDescent="0.2">
      <c r="A47" s="487">
        <f t="shared" si="0"/>
        <v>41</v>
      </c>
      <c r="B47" s="487">
        <f t="shared" si="1"/>
        <v>543</v>
      </c>
      <c r="C47" s="487">
        <v>17</v>
      </c>
      <c r="D47" s="488" t="s">
        <v>12</v>
      </c>
      <c r="E47" s="479" t="s">
        <v>12035</v>
      </c>
      <c r="F47" s="292"/>
    </row>
    <row r="48" spans="1:6" s="183" customFormat="1" ht="23.1" customHeight="1" x14ac:dyDescent="0.2">
      <c r="A48" s="487">
        <f t="shared" si="0"/>
        <v>42</v>
      </c>
      <c r="B48" s="487">
        <f t="shared" si="1"/>
        <v>560</v>
      </c>
      <c r="C48" s="487">
        <v>17</v>
      </c>
      <c r="D48" s="488" t="s">
        <v>12</v>
      </c>
      <c r="E48" s="479" t="s">
        <v>12036</v>
      </c>
      <c r="F48" s="292"/>
    </row>
    <row r="49" spans="1:6" s="183" customFormat="1" ht="36" x14ac:dyDescent="0.2">
      <c r="A49" s="487">
        <f t="shared" si="0"/>
        <v>43</v>
      </c>
      <c r="B49" s="487">
        <f t="shared" si="1"/>
        <v>577</v>
      </c>
      <c r="C49" s="487">
        <v>17</v>
      </c>
      <c r="D49" s="488" t="s">
        <v>12</v>
      </c>
      <c r="E49" s="479" t="s">
        <v>12037</v>
      </c>
      <c r="F49" s="292"/>
    </row>
    <row r="50" spans="1:6" s="183" customFormat="1" ht="36" x14ac:dyDescent="0.2">
      <c r="A50" s="487">
        <f t="shared" si="0"/>
        <v>44</v>
      </c>
      <c r="B50" s="487">
        <f t="shared" si="1"/>
        <v>594</v>
      </c>
      <c r="C50" s="487">
        <v>17</v>
      </c>
      <c r="D50" s="488" t="s">
        <v>12</v>
      </c>
      <c r="E50" s="479" t="s">
        <v>12038</v>
      </c>
      <c r="F50" s="292"/>
    </row>
    <row r="51" spans="1:6" s="183" customFormat="1" ht="23.1" customHeight="1" x14ac:dyDescent="0.2">
      <c r="A51" s="487">
        <f t="shared" si="0"/>
        <v>45</v>
      </c>
      <c r="B51" s="487">
        <f t="shared" si="1"/>
        <v>611</v>
      </c>
      <c r="C51" s="487">
        <v>17</v>
      </c>
      <c r="D51" s="488" t="s">
        <v>12</v>
      </c>
      <c r="E51" s="479" t="s">
        <v>12039</v>
      </c>
      <c r="F51" s="292"/>
    </row>
    <row r="52" spans="1:6" s="183" customFormat="1" ht="36" x14ac:dyDescent="0.2">
      <c r="A52" s="487">
        <f t="shared" si="0"/>
        <v>46</v>
      </c>
      <c r="B52" s="487">
        <f t="shared" si="1"/>
        <v>628</v>
      </c>
      <c r="C52" s="487">
        <v>17</v>
      </c>
      <c r="D52" s="488" t="s">
        <v>12</v>
      </c>
      <c r="E52" s="479" t="s">
        <v>12040</v>
      </c>
      <c r="F52" s="292"/>
    </row>
    <row r="53" spans="1:6" s="183" customFormat="1" ht="36" x14ac:dyDescent="0.2">
      <c r="A53" s="487">
        <f t="shared" si="0"/>
        <v>47</v>
      </c>
      <c r="B53" s="487">
        <f t="shared" si="1"/>
        <v>645</v>
      </c>
      <c r="C53" s="487">
        <v>17</v>
      </c>
      <c r="D53" s="488" t="s">
        <v>12</v>
      </c>
      <c r="E53" s="479" t="s">
        <v>12041</v>
      </c>
      <c r="F53" s="292"/>
    </row>
    <row r="54" spans="1:6" s="183" customFormat="1" ht="23.1" customHeight="1" x14ac:dyDescent="0.2">
      <c r="A54" s="487">
        <f t="shared" si="0"/>
        <v>48</v>
      </c>
      <c r="B54" s="487">
        <f t="shared" si="1"/>
        <v>662</v>
      </c>
      <c r="C54" s="487">
        <v>17</v>
      </c>
      <c r="D54" s="488" t="s">
        <v>12</v>
      </c>
      <c r="E54" s="479" t="s">
        <v>12042</v>
      </c>
      <c r="F54" s="292"/>
    </row>
    <row r="55" spans="1:6" s="183" customFormat="1" ht="36" x14ac:dyDescent="0.2">
      <c r="A55" s="487">
        <f t="shared" si="0"/>
        <v>49</v>
      </c>
      <c r="B55" s="487">
        <f t="shared" si="1"/>
        <v>679</v>
      </c>
      <c r="C55" s="447">
        <v>17</v>
      </c>
      <c r="D55" s="448" t="s">
        <v>12</v>
      </c>
      <c r="E55" s="480" t="s">
        <v>12043</v>
      </c>
      <c r="F55" s="292"/>
    </row>
    <row r="56" spans="1:6" s="183" customFormat="1" ht="36" x14ac:dyDescent="0.2">
      <c r="A56" s="487">
        <f t="shared" si="0"/>
        <v>50</v>
      </c>
      <c r="B56" s="487">
        <f t="shared" si="1"/>
        <v>696</v>
      </c>
      <c r="C56" s="447">
        <v>17</v>
      </c>
      <c r="D56" s="448" t="s">
        <v>12</v>
      </c>
      <c r="E56" s="480" t="s">
        <v>12044</v>
      </c>
      <c r="F56" s="292"/>
    </row>
    <row r="57" spans="1:6" s="183" customFormat="1" ht="23.1" customHeight="1" x14ac:dyDescent="0.2">
      <c r="A57" s="487">
        <f t="shared" si="0"/>
        <v>51</v>
      </c>
      <c r="B57" s="487">
        <f t="shared" si="1"/>
        <v>713</v>
      </c>
      <c r="C57" s="487">
        <v>17</v>
      </c>
      <c r="D57" s="488" t="s">
        <v>12</v>
      </c>
      <c r="E57" s="479" t="s">
        <v>12045</v>
      </c>
      <c r="F57" s="292"/>
    </row>
    <row r="58" spans="1:6" s="183" customFormat="1" ht="36" x14ac:dyDescent="0.2">
      <c r="A58" s="487">
        <f t="shared" si="0"/>
        <v>52</v>
      </c>
      <c r="B58" s="487">
        <f t="shared" si="1"/>
        <v>730</v>
      </c>
      <c r="C58" s="447">
        <v>17</v>
      </c>
      <c r="D58" s="448" t="s">
        <v>12</v>
      </c>
      <c r="E58" s="480" t="s">
        <v>12046</v>
      </c>
      <c r="F58" s="292"/>
    </row>
    <row r="59" spans="1:6" s="183" customFormat="1" ht="36" x14ac:dyDescent="0.2">
      <c r="A59" s="487">
        <f t="shared" si="0"/>
        <v>53</v>
      </c>
      <c r="B59" s="487">
        <f t="shared" si="1"/>
        <v>747</v>
      </c>
      <c r="C59" s="447">
        <v>17</v>
      </c>
      <c r="D59" s="448" t="s">
        <v>12</v>
      </c>
      <c r="E59" s="480" t="s">
        <v>12047</v>
      </c>
      <c r="F59" s="292"/>
    </row>
    <row r="60" spans="1:6" s="183" customFormat="1" ht="36" x14ac:dyDescent="0.2">
      <c r="A60" s="487">
        <f t="shared" si="0"/>
        <v>54</v>
      </c>
      <c r="B60" s="487">
        <f t="shared" si="1"/>
        <v>764</v>
      </c>
      <c r="C60" s="487">
        <v>17</v>
      </c>
      <c r="D60" s="488" t="s">
        <v>12</v>
      </c>
      <c r="E60" s="479" t="s">
        <v>12048</v>
      </c>
      <c r="F60" s="292"/>
    </row>
    <row r="61" spans="1:6" s="183" customFormat="1" ht="36" x14ac:dyDescent="0.2">
      <c r="A61" s="487">
        <f t="shared" si="0"/>
        <v>55</v>
      </c>
      <c r="B61" s="487">
        <f t="shared" si="1"/>
        <v>781</v>
      </c>
      <c r="C61" s="447">
        <v>17</v>
      </c>
      <c r="D61" s="448" t="s">
        <v>12</v>
      </c>
      <c r="E61" s="480" t="s">
        <v>12049</v>
      </c>
      <c r="F61" s="292"/>
    </row>
    <row r="62" spans="1:6" s="183" customFormat="1" ht="36" x14ac:dyDescent="0.2">
      <c r="A62" s="487">
        <f t="shared" si="0"/>
        <v>56</v>
      </c>
      <c r="B62" s="487">
        <f t="shared" si="1"/>
        <v>798</v>
      </c>
      <c r="C62" s="447">
        <v>17</v>
      </c>
      <c r="D62" s="448" t="s">
        <v>12</v>
      </c>
      <c r="E62" s="480" t="s">
        <v>12050</v>
      </c>
      <c r="F62" s="292"/>
    </row>
    <row r="63" spans="1:6" s="183" customFormat="1" ht="23.1" customHeight="1" x14ac:dyDescent="0.2">
      <c r="A63" s="487">
        <f t="shared" si="0"/>
        <v>57</v>
      </c>
      <c r="B63" s="487">
        <f t="shared" si="1"/>
        <v>815</v>
      </c>
      <c r="C63" s="487">
        <v>17</v>
      </c>
      <c r="D63" s="488" t="s">
        <v>12</v>
      </c>
      <c r="E63" s="479" t="s">
        <v>12051</v>
      </c>
      <c r="F63" s="292"/>
    </row>
    <row r="64" spans="1:6" s="183" customFormat="1" ht="36" x14ac:dyDescent="0.2">
      <c r="A64" s="487">
        <f t="shared" si="0"/>
        <v>58</v>
      </c>
      <c r="B64" s="487">
        <f t="shared" si="1"/>
        <v>832</v>
      </c>
      <c r="C64" s="447">
        <v>17</v>
      </c>
      <c r="D64" s="448" t="s">
        <v>12</v>
      </c>
      <c r="E64" s="480" t="s">
        <v>12052</v>
      </c>
      <c r="F64" s="292"/>
    </row>
    <row r="65" spans="1:6" s="183" customFormat="1" ht="36" x14ac:dyDescent="0.2">
      <c r="A65" s="487">
        <f t="shared" si="0"/>
        <v>59</v>
      </c>
      <c r="B65" s="487">
        <f t="shared" si="1"/>
        <v>849</v>
      </c>
      <c r="C65" s="447">
        <v>17</v>
      </c>
      <c r="D65" s="448" t="s">
        <v>12</v>
      </c>
      <c r="E65" s="480" t="s">
        <v>12053</v>
      </c>
      <c r="F65" s="292"/>
    </row>
    <row r="66" spans="1:6" s="183" customFormat="1" ht="23.1" customHeight="1" x14ac:dyDescent="0.2">
      <c r="A66" s="487">
        <f t="shared" si="0"/>
        <v>60</v>
      </c>
      <c r="B66" s="487">
        <f t="shared" si="1"/>
        <v>866</v>
      </c>
      <c r="C66" s="487">
        <v>17</v>
      </c>
      <c r="D66" s="488" t="s">
        <v>12</v>
      </c>
      <c r="E66" s="479" t="s">
        <v>12054</v>
      </c>
      <c r="F66" s="292"/>
    </row>
    <row r="67" spans="1:6" s="183" customFormat="1" ht="36" x14ac:dyDescent="0.2">
      <c r="A67" s="487">
        <f t="shared" si="0"/>
        <v>61</v>
      </c>
      <c r="B67" s="487">
        <f t="shared" si="1"/>
        <v>883</v>
      </c>
      <c r="C67" s="447">
        <v>17</v>
      </c>
      <c r="D67" s="448" t="s">
        <v>12</v>
      </c>
      <c r="E67" s="480" t="s">
        <v>12055</v>
      </c>
      <c r="F67" s="292"/>
    </row>
    <row r="68" spans="1:6" s="183" customFormat="1" ht="23.1" customHeight="1" x14ac:dyDescent="0.2">
      <c r="A68" s="487">
        <f t="shared" si="0"/>
        <v>62</v>
      </c>
      <c r="B68" s="487">
        <f t="shared" si="1"/>
        <v>900</v>
      </c>
      <c r="C68" s="447">
        <v>17</v>
      </c>
      <c r="D68" s="448" t="s">
        <v>12</v>
      </c>
      <c r="E68" s="480" t="s">
        <v>12056</v>
      </c>
      <c r="F68" s="292"/>
    </row>
    <row r="69" spans="1:6" s="183" customFormat="1" ht="23.1" customHeight="1" x14ac:dyDescent="0.2">
      <c r="A69" s="487">
        <f t="shared" si="0"/>
        <v>63</v>
      </c>
      <c r="B69" s="487">
        <f t="shared" si="1"/>
        <v>917</v>
      </c>
      <c r="C69" s="477">
        <v>17</v>
      </c>
      <c r="D69" s="478" t="s">
        <v>12</v>
      </c>
      <c r="E69" s="386" t="s">
        <v>15119</v>
      </c>
      <c r="F69" s="462"/>
    </row>
    <row r="70" spans="1:6" s="183" customFormat="1" ht="36" x14ac:dyDescent="0.2">
      <c r="A70" s="487">
        <f t="shared" si="0"/>
        <v>64</v>
      </c>
      <c r="B70" s="487">
        <f t="shared" si="1"/>
        <v>934</v>
      </c>
      <c r="C70" s="430">
        <v>17</v>
      </c>
      <c r="D70" s="444" t="s">
        <v>12</v>
      </c>
      <c r="E70" s="421" t="s">
        <v>15120</v>
      </c>
      <c r="F70" s="462"/>
    </row>
    <row r="71" spans="1:6" s="183" customFormat="1" ht="36" x14ac:dyDescent="0.2">
      <c r="A71" s="487">
        <f t="shared" si="0"/>
        <v>65</v>
      </c>
      <c r="B71" s="487">
        <f t="shared" si="1"/>
        <v>951</v>
      </c>
      <c r="C71" s="430">
        <v>17</v>
      </c>
      <c r="D71" s="444" t="s">
        <v>12</v>
      </c>
      <c r="E71" s="421" t="s">
        <v>15121</v>
      </c>
      <c r="F71" s="462"/>
    </row>
    <row r="72" spans="1:6" s="183" customFormat="1" ht="23.1" customHeight="1" x14ac:dyDescent="0.2">
      <c r="A72" s="487">
        <f t="shared" ref="A72:A91" si="2">+A71+1</f>
        <v>66</v>
      </c>
      <c r="B72" s="487">
        <f t="shared" si="1"/>
        <v>968</v>
      </c>
      <c r="C72" s="477">
        <v>17</v>
      </c>
      <c r="D72" s="478" t="s">
        <v>12</v>
      </c>
      <c r="E72" s="386" t="s">
        <v>15122</v>
      </c>
      <c r="F72" s="462"/>
    </row>
    <row r="73" spans="1:6" s="183" customFormat="1" ht="36" x14ac:dyDescent="0.2">
      <c r="A73" s="487">
        <f t="shared" si="2"/>
        <v>67</v>
      </c>
      <c r="B73" s="487">
        <f t="shared" si="1"/>
        <v>985</v>
      </c>
      <c r="C73" s="430">
        <v>17</v>
      </c>
      <c r="D73" s="444" t="s">
        <v>12</v>
      </c>
      <c r="E73" s="421" t="s">
        <v>15123</v>
      </c>
      <c r="F73" s="462"/>
    </row>
    <row r="74" spans="1:6" s="183" customFormat="1" ht="36" x14ac:dyDescent="0.2">
      <c r="A74" s="487">
        <f t="shared" si="2"/>
        <v>68</v>
      </c>
      <c r="B74" s="487">
        <f t="shared" ref="B74:B91" si="3">B73+C73</f>
        <v>1002</v>
      </c>
      <c r="C74" s="430">
        <v>17</v>
      </c>
      <c r="D74" s="444" t="s">
        <v>12</v>
      </c>
      <c r="E74" s="421" t="s">
        <v>15124</v>
      </c>
      <c r="F74" s="462"/>
    </row>
    <row r="75" spans="1:6" s="183" customFormat="1" ht="36" x14ac:dyDescent="0.2">
      <c r="A75" s="390">
        <f t="shared" si="2"/>
        <v>69</v>
      </c>
      <c r="B75" s="390">
        <f t="shared" si="3"/>
        <v>1019</v>
      </c>
      <c r="C75" s="390">
        <v>17</v>
      </c>
      <c r="D75" s="391" t="s">
        <v>12</v>
      </c>
      <c r="E75" s="388" t="s">
        <v>15131</v>
      </c>
      <c r="F75" s="400"/>
    </row>
    <row r="76" spans="1:6" s="183" customFormat="1" ht="36" x14ac:dyDescent="0.2">
      <c r="A76" s="390">
        <f t="shared" si="2"/>
        <v>70</v>
      </c>
      <c r="B76" s="390">
        <f t="shared" si="3"/>
        <v>1036</v>
      </c>
      <c r="C76" s="363">
        <v>17</v>
      </c>
      <c r="D76" s="360" t="s">
        <v>12</v>
      </c>
      <c r="E76" s="422" t="s">
        <v>15132</v>
      </c>
      <c r="F76" s="400"/>
    </row>
    <row r="77" spans="1:6" s="183" customFormat="1" ht="36" x14ac:dyDescent="0.2">
      <c r="A77" s="390">
        <f t="shared" si="2"/>
        <v>71</v>
      </c>
      <c r="B77" s="390">
        <f t="shared" si="3"/>
        <v>1053</v>
      </c>
      <c r="C77" s="363">
        <v>17</v>
      </c>
      <c r="D77" s="360" t="s">
        <v>12</v>
      </c>
      <c r="E77" s="422" t="s">
        <v>15133</v>
      </c>
      <c r="F77" s="400"/>
    </row>
    <row r="78" spans="1:6" s="183" customFormat="1" ht="36" x14ac:dyDescent="0.2">
      <c r="A78" s="390">
        <f t="shared" si="2"/>
        <v>72</v>
      </c>
      <c r="B78" s="390">
        <f t="shared" si="3"/>
        <v>1070</v>
      </c>
      <c r="C78" s="390">
        <v>17</v>
      </c>
      <c r="D78" s="391" t="s">
        <v>12</v>
      </c>
      <c r="E78" s="388" t="s">
        <v>15134</v>
      </c>
      <c r="F78" s="400"/>
    </row>
    <row r="79" spans="1:6" s="183" customFormat="1" ht="36" x14ac:dyDescent="0.2">
      <c r="A79" s="390">
        <f t="shared" si="2"/>
        <v>73</v>
      </c>
      <c r="B79" s="390">
        <f t="shared" si="3"/>
        <v>1087</v>
      </c>
      <c r="C79" s="363">
        <v>17</v>
      </c>
      <c r="D79" s="360" t="s">
        <v>12</v>
      </c>
      <c r="E79" s="422" t="s">
        <v>15135</v>
      </c>
      <c r="F79" s="400"/>
    </row>
    <row r="80" spans="1:6" s="183" customFormat="1" ht="36" x14ac:dyDescent="0.2">
      <c r="A80" s="390">
        <f t="shared" si="2"/>
        <v>74</v>
      </c>
      <c r="B80" s="390">
        <f t="shared" si="3"/>
        <v>1104</v>
      </c>
      <c r="C80" s="363">
        <v>17</v>
      </c>
      <c r="D80" s="360" t="s">
        <v>12</v>
      </c>
      <c r="E80" s="422" t="s">
        <v>15136</v>
      </c>
      <c r="F80" s="400"/>
    </row>
    <row r="81" spans="1:7" s="183" customFormat="1" ht="36" x14ac:dyDescent="0.2">
      <c r="A81" s="390">
        <f t="shared" si="2"/>
        <v>75</v>
      </c>
      <c r="B81" s="390">
        <f t="shared" si="3"/>
        <v>1121</v>
      </c>
      <c r="C81" s="487">
        <v>17</v>
      </c>
      <c r="D81" s="488" t="s">
        <v>12</v>
      </c>
      <c r="E81" s="484" t="s">
        <v>15125</v>
      </c>
      <c r="F81" s="292"/>
    </row>
    <row r="82" spans="1:7" s="183" customFormat="1" ht="36" x14ac:dyDescent="0.2">
      <c r="A82" s="390">
        <f t="shared" si="2"/>
        <v>76</v>
      </c>
      <c r="B82" s="390">
        <f t="shared" si="3"/>
        <v>1138</v>
      </c>
      <c r="C82" s="487">
        <v>17</v>
      </c>
      <c r="D82" s="488" t="s">
        <v>12</v>
      </c>
      <c r="E82" s="484" t="s">
        <v>15126</v>
      </c>
      <c r="F82" s="292"/>
    </row>
    <row r="83" spans="1:7" s="183" customFormat="1" ht="36" x14ac:dyDescent="0.2">
      <c r="A83" s="390">
        <f t="shared" si="2"/>
        <v>77</v>
      </c>
      <c r="B83" s="390">
        <f t="shared" si="3"/>
        <v>1155</v>
      </c>
      <c r="C83" s="487">
        <v>17</v>
      </c>
      <c r="D83" s="488" t="s">
        <v>12</v>
      </c>
      <c r="E83" s="484" t="s">
        <v>15127</v>
      </c>
      <c r="F83" s="292"/>
      <c r="G83" s="63"/>
    </row>
    <row r="84" spans="1:7" s="183" customFormat="1" ht="36" x14ac:dyDescent="0.2">
      <c r="A84" s="390">
        <f t="shared" si="2"/>
        <v>78</v>
      </c>
      <c r="B84" s="390">
        <f t="shared" si="3"/>
        <v>1172</v>
      </c>
      <c r="C84" s="487">
        <v>17</v>
      </c>
      <c r="D84" s="488" t="s">
        <v>12</v>
      </c>
      <c r="E84" s="484" t="s">
        <v>15128</v>
      </c>
      <c r="F84" s="292"/>
      <c r="G84" s="63"/>
    </row>
    <row r="85" spans="1:7" s="183" customFormat="1" ht="36" x14ac:dyDescent="0.2">
      <c r="A85" s="390">
        <f t="shared" si="2"/>
        <v>79</v>
      </c>
      <c r="B85" s="390">
        <f t="shared" si="3"/>
        <v>1189</v>
      </c>
      <c r="C85" s="487">
        <v>17</v>
      </c>
      <c r="D85" s="488" t="s">
        <v>12</v>
      </c>
      <c r="E85" s="484" t="s">
        <v>15129</v>
      </c>
      <c r="F85" s="292"/>
      <c r="G85" s="63"/>
    </row>
    <row r="86" spans="1:7" s="183" customFormat="1" ht="36" x14ac:dyDescent="0.2">
      <c r="A86" s="390">
        <f t="shared" si="2"/>
        <v>80</v>
      </c>
      <c r="B86" s="390">
        <f t="shared" si="3"/>
        <v>1206</v>
      </c>
      <c r="C86" s="487">
        <v>17</v>
      </c>
      <c r="D86" s="555" t="s">
        <v>12</v>
      </c>
      <c r="E86" s="484" t="s">
        <v>15130</v>
      </c>
      <c r="F86" s="292"/>
      <c r="G86" s="63"/>
    </row>
    <row r="87" spans="1:7" s="183" customFormat="1" ht="24" x14ac:dyDescent="0.2">
      <c r="A87" s="390">
        <f t="shared" si="2"/>
        <v>81</v>
      </c>
      <c r="B87" s="390">
        <f t="shared" si="3"/>
        <v>1223</v>
      </c>
      <c r="C87" s="487">
        <v>17</v>
      </c>
      <c r="D87" s="555" t="s">
        <v>12</v>
      </c>
      <c r="E87" s="24" t="s">
        <v>9259</v>
      </c>
      <c r="F87" s="292"/>
      <c r="G87" s="63"/>
    </row>
    <row r="88" spans="1:7" s="183" customFormat="1" ht="24" x14ac:dyDescent="0.2">
      <c r="A88" s="390">
        <f t="shared" si="2"/>
        <v>82</v>
      </c>
      <c r="B88" s="390">
        <f t="shared" si="3"/>
        <v>1240</v>
      </c>
      <c r="C88" s="487">
        <v>17</v>
      </c>
      <c r="D88" s="555" t="s">
        <v>12</v>
      </c>
      <c r="E88" s="24" t="s">
        <v>9260</v>
      </c>
      <c r="F88" s="292"/>
      <c r="G88" s="63"/>
    </row>
    <row r="89" spans="1:7" s="183" customFormat="1" ht="24" x14ac:dyDescent="0.2">
      <c r="A89" s="390">
        <f t="shared" si="2"/>
        <v>83</v>
      </c>
      <c r="B89" s="390">
        <f t="shared" si="3"/>
        <v>1257</v>
      </c>
      <c r="C89" s="487">
        <v>17</v>
      </c>
      <c r="D89" s="555" t="s">
        <v>12</v>
      </c>
      <c r="E89" s="24" t="s">
        <v>9261</v>
      </c>
      <c r="F89" s="292"/>
      <c r="G89" s="63"/>
    </row>
    <row r="90" spans="1:7" s="183" customFormat="1" x14ac:dyDescent="0.2">
      <c r="A90" s="390">
        <f t="shared" si="2"/>
        <v>84</v>
      </c>
      <c r="B90" s="390">
        <f t="shared" si="3"/>
        <v>1274</v>
      </c>
      <c r="C90" s="439">
        <v>150</v>
      </c>
      <c r="D90" s="524" t="s">
        <v>9</v>
      </c>
      <c r="E90" s="24" t="s">
        <v>50</v>
      </c>
      <c r="F90" s="292" t="s">
        <v>25</v>
      </c>
      <c r="G90" s="63"/>
    </row>
    <row r="91" spans="1:7" s="183" customFormat="1" ht="12.75" thickBot="1" x14ac:dyDescent="0.25">
      <c r="A91" s="390">
        <f t="shared" si="2"/>
        <v>85</v>
      </c>
      <c r="B91" s="390">
        <f t="shared" si="3"/>
        <v>1424</v>
      </c>
      <c r="C91" s="463">
        <v>12</v>
      </c>
      <c r="D91" s="491" t="s">
        <v>9</v>
      </c>
      <c r="E91" s="475" t="s">
        <v>214</v>
      </c>
      <c r="F91" s="475" t="s">
        <v>9268</v>
      </c>
      <c r="G91" s="63"/>
    </row>
    <row r="92" spans="1:7" s="183" customFormat="1" ht="12.75" thickTop="1" x14ac:dyDescent="0.2">
      <c r="A92" t="s">
        <v>54</v>
      </c>
      <c r="B92"/>
      <c r="C92" s="370">
        <f>B91+C91-1</f>
        <v>1435</v>
      </c>
      <c r="D92"/>
      <c r="E92"/>
      <c r="F92"/>
      <c r="G92" s="63"/>
    </row>
    <row r="93" spans="1:7" s="183" customFormat="1" x14ac:dyDescent="0.2">
      <c r="A93" s="273"/>
      <c r="B93" s="273"/>
      <c r="C93" s="350"/>
      <c r="D93" s="64"/>
      <c r="E93" s="64"/>
      <c r="F93" s="64"/>
      <c r="G93" s="63"/>
    </row>
    <row r="94" spans="1:7" x14ac:dyDescent="0.2">
      <c r="A94" s="69"/>
      <c r="B94" s="69"/>
      <c r="C94" s="69"/>
      <c r="D94" s="69"/>
      <c r="E94" s="69"/>
      <c r="F94" s="64"/>
    </row>
    <row r="95" spans="1:7" x14ac:dyDescent="0.2">
      <c r="A95" s="69"/>
      <c r="B95" s="69"/>
      <c r="C95" s="69"/>
      <c r="D95" s="69"/>
      <c r="E95" s="69"/>
    </row>
    <row r="96" spans="1:7" x14ac:dyDescent="0.2">
      <c r="A96" s="804" t="s">
        <v>15167</v>
      </c>
      <c r="B96" s="804"/>
      <c r="C96" s="804"/>
      <c r="D96" s="805"/>
      <c r="E96" s="64"/>
    </row>
    <row r="97" spans="1:5" x14ac:dyDescent="0.2">
      <c r="A97" s="64"/>
      <c r="B97" s="64"/>
      <c r="C97" s="64"/>
      <c r="D97" s="64"/>
      <c r="E97" s="64"/>
    </row>
    <row r="98" spans="1:5" x14ac:dyDescent="0.2">
      <c r="A98" s="64"/>
      <c r="B98" s="64"/>
      <c r="C98" s="64"/>
      <c r="D98" s="64"/>
      <c r="E98" s="64"/>
    </row>
    <row r="99" spans="1:5" x14ac:dyDescent="0.2">
      <c r="A99" s="64"/>
      <c r="B99" s="64"/>
      <c r="C99" s="64"/>
      <c r="D99" s="64"/>
      <c r="E99" s="64"/>
    </row>
    <row r="100" spans="1:5" x14ac:dyDescent="0.2">
      <c r="A100" s="64"/>
      <c r="B100" s="64"/>
      <c r="C100" s="64"/>
      <c r="D100" s="64"/>
      <c r="E100" s="64"/>
    </row>
  </sheetData>
  <mergeCells count="5">
    <mergeCell ref="A3:B3"/>
    <mergeCell ref="C3:F3"/>
    <mergeCell ref="A4:B4"/>
    <mergeCell ref="C4:F5"/>
    <mergeCell ref="A96:D96"/>
  </mergeCells>
  <conditionalFormatting sqref="A3:F3">
    <cfRule type="containsText" dxfId="16"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4EDFAAF-59AE-4A7F-8261-DC07462FD59E}">
            <xm:f>NOT(ISERROR(SEARCH($C$3,A3)))</xm:f>
            <xm:f>$C$3</xm:f>
            <x14:dxf>
              <font>
                <color rgb="FFFFFF00"/>
              </font>
            </x14:dxf>
          </x14:cfRule>
          <xm:sqref>A3:F3</xm:sqref>
        </x14:conditionalFormatting>
      </x14:conditionalFormatting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F148"/>
  <sheetViews>
    <sheetView topLeftCell="A86" zoomScaleNormal="100" workbookViewId="0">
      <selection activeCell="E100" sqref="E100"/>
    </sheetView>
  </sheetViews>
  <sheetFormatPr baseColWidth="10" defaultRowHeight="12" x14ac:dyDescent="0.2"/>
  <cols>
    <col min="1" max="1" width="6.85546875" customWidth="1"/>
    <col min="2" max="2" width="7.85546875" customWidth="1"/>
    <col min="3" max="3" width="6.7109375" customWidth="1"/>
    <col min="4" max="4" width="9" customWidth="1"/>
    <col min="5" max="5" width="103.85546875" customWidth="1"/>
    <col min="6" max="6" width="13.855468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9257</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87">
        <v>1</v>
      </c>
      <c r="B7" s="487">
        <v>1</v>
      </c>
      <c r="C7" s="487">
        <v>2</v>
      </c>
      <c r="D7" s="488" t="s">
        <v>9</v>
      </c>
      <c r="E7" s="446" t="s">
        <v>10</v>
      </c>
      <c r="F7" s="489" t="s">
        <v>11</v>
      </c>
    </row>
    <row r="8" spans="1:6" x14ac:dyDescent="0.2">
      <c r="A8" s="487">
        <f t="shared" ref="A8:A71" si="0">+A7+1</f>
        <v>2</v>
      </c>
      <c r="B8" s="487">
        <f>C7+B7</f>
        <v>3</v>
      </c>
      <c r="C8" s="487">
        <v>3</v>
      </c>
      <c r="D8" s="488" t="s">
        <v>12</v>
      </c>
      <c r="E8" s="446" t="s">
        <v>13</v>
      </c>
      <c r="F8" s="489">
        <v>220</v>
      </c>
    </row>
    <row r="9" spans="1:6" x14ac:dyDescent="0.2">
      <c r="A9" s="487">
        <f t="shared" si="0"/>
        <v>3</v>
      </c>
      <c r="B9" s="487">
        <f>C8+B8</f>
        <v>6</v>
      </c>
      <c r="C9" s="487">
        <v>2</v>
      </c>
      <c r="D9" s="488" t="s">
        <v>9</v>
      </c>
      <c r="E9" s="446" t="s">
        <v>14</v>
      </c>
      <c r="F9" s="571" t="s">
        <v>8004</v>
      </c>
    </row>
    <row r="10" spans="1:6" x14ac:dyDescent="0.2">
      <c r="A10" s="487">
        <f t="shared" si="0"/>
        <v>4</v>
      </c>
      <c r="B10" s="487">
        <f>B9+C9</f>
        <v>8</v>
      </c>
      <c r="C10" s="487">
        <v>1</v>
      </c>
      <c r="D10" s="488" t="s">
        <v>9</v>
      </c>
      <c r="E10" s="446" t="s">
        <v>16</v>
      </c>
      <c r="F10" s="571" t="s">
        <v>327</v>
      </c>
    </row>
    <row r="11" spans="1:6" x14ac:dyDescent="0.2">
      <c r="A11" s="487">
        <f t="shared" si="0"/>
        <v>5</v>
      </c>
      <c r="B11" s="487">
        <f t="shared" ref="B11:B74" si="1">B10+C10</f>
        <v>9</v>
      </c>
      <c r="C11" s="487">
        <v>2</v>
      </c>
      <c r="D11" s="488" t="s">
        <v>12</v>
      </c>
      <c r="E11" s="446" t="s">
        <v>17</v>
      </c>
      <c r="F11" s="571" t="s">
        <v>9269</v>
      </c>
    </row>
    <row r="12" spans="1:6" x14ac:dyDescent="0.2">
      <c r="A12" s="487">
        <f t="shared" si="0"/>
        <v>6</v>
      </c>
      <c r="B12" s="487">
        <f t="shared" si="1"/>
        <v>11</v>
      </c>
      <c r="C12" s="487">
        <v>1</v>
      </c>
      <c r="D12" s="488" t="s">
        <v>9</v>
      </c>
      <c r="E12" s="446" t="s">
        <v>1810</v>
      </c>
      <c r="F12" s="489" t="s">
        <v>20</v>
      </c>
    </row>
    <row r="13" spans="1:6" x14ac:dyDescent="0.2">
      <c r="A13" s="487">
        <f t="shared" si="0"/>
        <v>7</v>
      </c>
      <c r="B13" s="487">
        <f t="shared" si="1"/>
        <v>12</v>
      </c>
      <c r="C13" s="487">
        <v>1</v>
      </c>
      <c r="D13" s="488" t="s">
        <v>9</v>
      </c>
      <c r="E13" s="446" t="s">
        <v>284</v>
      </c>
      <c r="F13" s="489"/>
    </row>
    <row r="14" spans="1:6" x14ac:dyDescent="0.2">
      <c r="A14" s="487">
        <f t="shared" si="0"/>
        <v>8</v>
      </c>
      <c r="B14" s="487">
        <f t="shared" si="1"/>
        <v>13</v>
      </c>
      <c r="C14" s="487">
        <v>3</v>
      </c>
      <c r="D14" s="488" t="s">
        <v>12</v>
      </c>
      <c r="E14" s="446" t="s">
        <v>23</v>
      </c>
      <c r="F14" s="489"/>
    </row>
    <row r="15" spans="1:6" x14ac:dyDescent="0.2">
      <c r="A15" s="487">
        <f t="shared" si="0"/>
        <v>9</v>
      </c>
      <c r="B15" s="487">
        <f t="shared" si="1"/>
        <v>16</v>
      </c>
      <c r="C15" s="487">
        <v>9</v>
      </c>
      <c r="D15" s="488" t="s">
        <v>9</v>
      </c>
      <c r="E15" s="499" t="s">
        <v>9050</v>
      </c>
      <c r="F15" s="489"/>
    </row>
    <row r="16" spans="1:6" x14ac:dyDescent="0.2">
      <c r="A16" s="487">
        <f t="shared" si="0"/>
        <v>10</v>
      </c>
      <c r="B16" s="487">
        <f t="shared" si="1"/>
        <v>25</v>
      </c>
      <c r="C16" s="487">
        <v>8</v>
      </c>
      <c r="D16" s="488" t="s">
        <v>12</v>
      </c>
      <c r="E16" s="499" t="s">
        <v>9060</v>
      </c>
      <c r="F16" s="489"/>
    </row>
    <row r="17" spans="1:6" ht="36" x14ac:dyDescent="0.2">
      <c r="A17" s="390">
        <f t="shared" si="0"/>
        <v>11</v>
      </c>
      <c r="B17" s="390">
        <f t="shared" si="1"/>
        <v>33</v>
      </c>
      <c r="C17" s="487">
        <v>17</v>
      </c>
      <c r="D17" s="555" t="s">
        <v>12</v>
      </c>
      <c r="E17" s="29" t="s">
        <v>13424</v>
      </c>
      <c r="F17" s="292"/>
    </row>
    <row r="18" spans="1:6" ht="36" x14ac:dyDescent="0.2">
      <c r="A18" s="390">
        <f t="shared" si="0"/>
        <v>12</v>
      </c>
      <c r="B18" s="390">
        <f t="shared" si="1"/>
        <v>50</v>
      </c>
      <c r="C18" s="487">
        <v>17</v>
      </c>
      <c r="D18" s="555" t="s">
        <v>12</v>
      </c>
      <c r="E18" s="29" t="s">
        <v>13425</v>
      </c>
      <c r="F18" s="292"/>
    </row>
    <row r="19" spans="1:6" ht="36" x14ac:dyDescent="0.2">
      <c r="A19" s="390">
        <f t="shared" si="0"/>
        <v>13</v>
      </c>
      <c r="B19" s="390">
        <f t="shared" si="1"/>
        <v>67</v>
      </c>
      <c r="C19" s="487">
        <v>17</v>
      </c>
      <c r="D19" s="555" t="s">
        <v>12</v>
      </c>
      <c r="E19" s="29" t="s">
        <v>13426</v>
      </c>
      <c r="F19" s="292"/>
    </row>
    <row r="20" spans="1:6" ht="36" x14ac:dyDescent="0.2">
      <c r="A20" s="390">
        <f t="shared" si="0"/>
        <v>14</v>
      </c>
      <c r="B20" s="390">
        <f t="shared" si="1"/>
        <v>84</v>
      </c>
      <c r="C20" s="487">
        <v>17</v>
      </c>
      <c r="D20" s="555" t="s">
        <v>12</v>
      </c>
      <c r="E20" s="29" t="s">
        <v>13427</v>
      </c>
      <c r="F20" s="292"/>
    </row>
    <row r="21" spans="1:6" ht="36" x14ac:dyDescent="0.2">
      <c r="A21" s="390">
        <f t="shared" si="0"/>
        <v>15</v>
      </c>
      <c r="B21" s="390">
        <f t="shared" si="1"/>
        <v>101</v>
      </c>
      <c r="C21" s="487">
        <v>17</v>
      </c>
      <c r="D21" s="555" t="s">
        <v>12</v>
      </c>
      <c r="E21" s="553" t="s">
        <v>12057</v>
      </c>
      <c r="F21" s="292"/>
    </row>
    <row r="22" spans="1:6" ht="36" x14ac:dyDescent="0.2">
      <c r="A22" s="390">
        <f t="shared" si="0"/>
        <v>16</v>
      </c>
      <c r="B22" s="390">
        <f t="shared" si="1"/>
        <v>118</v>
      </c>
      <c r="C22" s="487">
        <v>17</v>
      </c>
      <c r="D22" s="555" t="s">
        <v>12</v>
      </c>
      <c r="E22" s="553" t="s">
        <v>12058</v>
      </c>
      <c r="F22" s="292"/>
    </row>
    <row r="23" spans="1:6" ht="36" x14ac:dyDescent="0.2">
      <c r="A23" s="390">
        <f t="shared" si="0"/>
        <v>17</v>
      </c>
      <c r="B23" s="390">
        <f t="shared" si="1"/>
        <v>135</v>
      </c>
      <c r="C23" s="487">
        <v>17</v>
      </c>
      <c r="D23" s="555" t="s">
        <v>12</v>
      </c>
      <c r="E23" s="553" t="s">
        <v>12059</v>
      </c>
      <c r="F23" s="292"/>
    </row>
    <row r="24" spans="1:6" ht="36" x14ac:dyDescent="0.2">
      <c r="A24" s="390">
        <f t="shared" si="0"/>
        <v>18</v>
      </c>
      <c r="B24" s="390">
        <f t="shared" si="1"/>
        <v>152</v>
      </c>
      <c r="C24" s="487">
        <v>17</v>
      </c>
      <c r="D24" s="555" t="s">
        <v>12</v>
      </c>
      <c r="E24" s="553" t="s">
        <v>12060</v>
      </c>
      <c r="F24" s="292"/>
    </row>
    <row r="25" spans="1:6" ht="36" x14ac:dyDescent="0.2">
      <c r="A25" s="390">
        <f t="shared" si="0"/>
        <v>19</v>
      </c>
      <c r="B25" s="390">
        <f t="shared" si="1"/>
        <v>169</v>
      </c>
      <c r="C25" s="487">
        <v>17</v>
      </c>
      <c r="D25" s="555" t="s">
        <v>12</v>
      </c>
      <c r="E25" s="553" t="s">
        <v>12061</v>
      </c>
      <c r="F25" s="292"/>
    </row>
    <row r="26" spans="1:6" ht="36" x14ac:dyDescent="0.2">
      <c r="A26" s="390">
        <f t="shared" si="0"/>
        <v>20</v>
      </c>
      <c r="B26" s="390">
        <f t="shared" si="1"/>
        <v>186</v>
      </c>
      <c r="C26" s="487">
        <v>17</v>
      </c>
      <c r="D26" s="555" t="s">
        <v>12</v>
      </c>
      <c r="E26" s="553" t="s">
        <v>12062</v>
      </c>
      <c r="F26" s="292"/>
    </row>
    <row r="27" spans="1:6" ht="36" x14ac:dyDescent="0.2">
      <c r="A27" s="390">
        <f t="shared" si="0"/>
        <v>21</v>
      </c>
      <c r="B27" s="390">
        <f t="shared" si="1"/>
        <v>203</v>
      </c>
      <c r="C27" s="487">
        <v>17</v>
      </c>
      <c r="D27" s="555" t="s">
        <v>12</v>
      </c>
      <c r="E27" s="553" t="s">
        <v>12063</v>
      </c>
      <c r="F27" s="292"/>
    </row>
    <row r="28" spans="1:6" ht="36" x14ac:dyDescent="0.2">
      <c r="A28" s="390">
        <f t="shared" si="0"/>
        <v>22</v>
      </c>
      <c r="B28" s="390">
        <f t="shared" si="1"/>
        <v>220</v>
      </c>
      <c r="C28" s="487">
        <v>17</v>
      </c>
      <c r="D28" s="555" t="s">
        <v>12</v>
      </c>
      <c r="E28" s="553" t="s">
        <v>12064</v>
      </c>
      <c r="F28" s="292"/>
    </row>
    <row r="29" spans="1:6" ht="36" x14ac:dyDescent="0.2">
      <c r="A29" s="390">
        <f t="shared" si="0"/>
        <v>23</v>
      </c>
      <c r="B29" s="390">
        <f t="shared" si="1"/>
        <v>237</v>
      </c>
      <c r="C29" s="487">
        <v>17</v>
      </c>
      <c r="D29" s="555" t="s">
        <v>12</v>
      </c>
      <c r="E29" s="553" t="s">
        <v>12065</v>
      </c>
      <c r="F29" s="292"/>
    </row>
    <row r="30" spans="1:6" ht="36" x14ac:dyDescent="0.2">
      <c r="A30" s="390">
        <f t="shared" si="0"/>
        <v>24</v>
      </c>
      <c r="B30" s="390">
        <f t="shared" si="1"/>
        <v>254</v>
      </c>
      <c r="C30" s="487">
        <v>17</v>
      </c>
      <c r="D30" s="555" t="s">
        <v>12</v>
      </c>
      <c r="E30" s="553" t="s">
        <v>12066</v>
      </c>
      <c r="F30" s="292"/>
    </row>
    <row r="31" spans="1:6" ht="36" x14ac:dyDescent="0.2">
      <c r="A31" s="390">
        <f t="shared" si="0"/>
        <v>25</v>
      </c>
      <c r="B31" s="390">
        <f t="shared" si="1"/>
        <v>271</v>
      </c>
      <c r="C31" s="487">
        <v>17</v>
      </c>
      <c r="D31" s="555" t="s">
        <v>12</v>
      </c>
      <c r="E31" s="553" t="s">
        <v>12067</v>
      </c>
      <c r="F31" s="292"/>
    </row>
    <row r="32" spans="1:6" ht="36" x14ac:dyDescent="0.2">
      <c r="A32" s="390">
        <f t="shared" si="0"/>
        <v>26</v>
      </c>
      <c r="B32" s="390">
        <f t="shared" si="1"/>
        <v>288</v>
      </c>
      <c r="C32" s="487">
        <v>17</v>
      </c>
      <c r="D32" s="555" t="s">
        <v>12</v>
      </c>
      <c r="E32" s="553" t="s">
        <v>12068</v>
      </c>
      <c r="F32" s="292"/>
    </row>
    <row r="33" spans="1:6" ht="36" x14ac:dyDescent="0.2">
      <c r="A33" s="390">
        <f t="shared" si="0"/>
        <v>27</v>
      </c>
      <c r="B33" s="390">
        <f t="shared" si="1"/>
        <v>305</v>
      </c>
      <c r="C33" s="487">
        <v>17</v>
      </c>
      <c r="D33" s="555" t="s">
        <v>12</v>
      </c>
      <c r="E33" s="553" t="s">
        <v>12069</v>
      </c>
      <c r="F33" s="292"/>
    </row>
    <row r="34" spans="1:6" ht="36" x14ac:dyDescent="0.2">
      <c r="A34" s="390">
        <f t="shared" si="0"/>
        <v>28</v>
      </c>
      <c r="B34" s="390">
        <f t="shared" si="1"/>
        <v>322</v>
      </c>
      <c r="C34" s="487">
        <v>17</v>
      </c>
      <c r="D34" s="555" t="s">
        <v>12</v>
      </c>
      <c r="E34" s="553" t="s">
        <v>12070</v>
      </c>
      <c r="F34" s="292"/>
    </row>
    <row r="35" spans="1:6" ht="36" x14ac:dyDescent="0.2">
      <c r="A35" s="390">
        <f t="shared" si="0"/>
        <v>29</v>
      </c>
      <c r="B35" s="390">
        <f t="shared" si="1"/>
        <v>339</v>
      </c>
      <c r="C35" s="487">
        <v>17</v>
      </c>
      <c r="D35" s="555" t="s">
        <v>12</v>
      </c>
      <c r="E35" s="553" t="s">
        <v>12071</v>
      </c>
      <c r="F35" s="292"/>
    </row>
    <row r="36" spans="1:6" ht="36" x14ac:dyDescent="0.2">
      <c r="A36" s="390">
        <f t="shared" si="0"/>
        <v>30</v>
      </c>
      <c r="B36" s="390">
        <f t="shared" si="1"/>
        <v>356</v>
      </c>
      <c r="C36" s="487">
        <v>17</v>
      </c>
      <c r="D36" s="555" t="s">
        <v>12</v>
      </c>
      <c r="E36" s="553" t="s">
        <v>12072</v>
      </c>
      <c r="F36" s="292"/>
    </row>
    <row r="37" spans="1:6" ht="36" x14ac:dyDescent="0.2">
      <c r="A37" s="390">
        <f t="shared" si="0"/>
        <v>31</v>
      </c>
      <c r="B37" s="390">
        <f t="shared" si="1"/>
        <v>373</v>
      </c>
      <c r="C37" s="487">
        <v>17</v>
      </c>
      <c r="D37" s="555" t="s">
        <v>12</v>
      </c>
      <c r="E37" s="553" t="s">
        <v>12073</v>
      </c>
      <c r="F37" s="292"/>
    </row>
    <row r="38" spans="1:6" ht="36" x14ac:dyDescent="0.2">
      <c r="A38" s="390">
        <f t="shared" si="0"/>
        <v>32</v>
      </c>
      <c r="B38" s="390">
        <f t="shared" si="1"/>
        <v>390</v>
      </c>
      <c r="C38" s="487">
        <v>17</v>
      </c>
      <c r="D38" s="555" t="s">
        <v>12</v>
      </c>
      <c r="E38" s="553" t="s">
        <v>12074</v>
      </c>
      <c r="F38" s="292"/>
    </row>
    <row r="39" spans="1:6" ht="36" x14ac:dyDescent="0.2">
      <c r="A39" s="390">
        <f t="shared" si="0"/>
        <v>33</v>
      </c>
      <c r="B39" s="390">
        <f t="shared" si="1"/>
        <v>407</v>
      </c>
      <c r="C39" s="487">
        <v>17</v>
      </c>
      <c r="D39" s="555" t="s">
        <v>12</v>
      </c>
      <c r="E39" s="553" t="s">
        <v>12075</v>
      </c>
      <c r="F39" s="292"/>
    </row>
    <row r="40" spans="1:6" ht="36" x14ac:dyDescent="0.2">
      <c r="A40" s="390">
        <f t="shared" si="0"/>
        <v>34</v>
      </c>
      <c r="B40" s="390">
        <f t="shared" si="1"/>
        <v>424</v>
      </c>
      <c r="C40" s="487">
        <v>17</v>
      </c>
      <c r="D40" s="555" t="s">
        <v>12</v>
      </c>
      <c r="E40" s="553" t="s">
        <v>12076</v>
      </c>
      <c r="F40" s="292"/>
    </row>
    <row r="41" spans="1:6" ht="36" x14ac:dyDescent="0.2">
      <c r="A41" s="390">
        <f t="shared" si="0"/>
        <v>35</v>
      </c>
      <c r="B41" s="390">
        <f t="shared" si="1"/>
        <v>441</v>
      </c>
      <c r="C41" s="487">
        <v>17</v>
      </c>
      <c r="D41" s="555" t="s">
        <v>12</v>
      </c>
      <c r="E41" s="553" t="s">
        <v>12077</v>
      </c>
      <c r="F41" s="292"/>
    </row>
    <row r="42" spans="1:6" ht="36" x14ac:dyDescent="0.2">
      <c r="A42" s="390">
        <f t="shared" si="0"/>
        <v>36</v>
      </c>
      <c r="B42" s="390">
        <f t="shared" si="1"/>
        <v>458</v>
      </c>
      <c r="C42" s="487">
        <v>17</v>
      </c>
      <c r="D42" s="555" t="s">
        <v>12</v>
      </c>
      <c r="E42" s="553" t="s">
        <v>12078</v>
      </c>
      <c r="F42" s="292"/>
    </row>
    <row r="43" spans="1:6" ht="36" x14ac:dyDescent="0.2">
      <c r="A43" s="390">
        <f t="shared" si="0"/>
        <v>37</v>
      </c>
      <c r="B43" s="390">
        <f t="shared" si="1"/>
        <v>475</v>
      </c>
      <c r="C43" s="487">
        <v>17</v>
      </c>
      <c r="D43" s="555" t="s">
        <v>12</v>
      </c>
      <c r="E43" s="553" t="s">
        <v>12079</v>
      </c>
      <c r="F43" s="292"/>
    </row>
    <row r="44" spans="1:6" ht="36" x14ac:dyDescent="0.2">
      <c r="A44" s="390">
        <f t="shared" si="0"/>
        <v>38</v>
      </c>
      <c r="B44" s="390">
        <f t="shared" si="1"/>
        <v>492</v>
      </c>
      <c r="C44" s="487">
        <v>17</v>
      </c>
      <c r="D44" s="555" t="s">
        <v>12</v>
      </c>
      <c r="E44" s="553" t="s">
        <v>12080</v>
      </c>
      <c r="F44" s="292"/>
    </row>
    <row r="45" spans="1:6" ht="36" x14ac:dyDescent="0.2">
      <c r="A45" s="390">
        <f t="shared" si="0"/>
        <v>39</v>
      </c>
      <c r="B45" s="390">
        <f t="shared" si="1"/>
        <v>509</v>
      </c>
      <c r="C45" s="487">
        <v>17</v>
      </c>
      <c r="D45" s="555" t="s">
        <v>12</v>
      </c>
      <c r="E45" s="553" t="s">
        <v>12081</v>
      </c>
      <c r="F45" s="292"/>
    </row>
    <row r="46" spans="1:6" ht="36" x14ac:dyDescent="0.2">
      <c r="A46" s="390">
        <f t="shared" si="0"/>
        <v>40</v>
      </c>
      <c r="B46" s="390">
        <f t="shared" si="1"/>
        <v>526</v>
      </c>
      <c r="C46" s="487">
        <v>17</v>
      </c>
      <c r="D46" s="555" t="s">
        <v>12</v>
      </c>
      <c r="E46" s="553" t="s">
        <v>12082</v>
      </c>
      <c r="F46" s="292"/>
    </row>
    <row r="47" spans="1:6" ht="36" x14ac:dyDescent="0.2">
      <c r="A47" s="390">
        <f t="shared" si="0"/>
        <v>41</v>
      </c>
      <c r="B47" s="390">
        <f t="shared" si="1"/>
        <v>543</v>
      </c>
      <c r="C47" s="487">
        <v>17</v>
      </c>
      <c r="D47" s="555" t="s">
        <v>12</v>
      </c>
      <c r="E47" s="553" t="s">
        <v>12083</v>
      </c>
      <c r="F47" s="292"/>
    </row>
    <row r="48" spans="1:6" ht="36" x14ac:dyDescent="0.2">
      <c r="A48" s="390">
        <f t="shared" si="0"/>
        <v>42</v>
      </c>
      <c r="B48" s="390">
        <f t="shared" si="1"/>
        <v>560</v>
      </c>
      <c r="C48" s="487">
        <v>17</v>
      </c>
      <c r="D48" s="555" t="s">
        <v>12</v>
      </c>
      <c r="E48" s="553" t="s">
        <v>12084</v>
      </c>
      <c r="F48" s="292"/>
    </row>
    <row r="49" spans="1:6" ht="36" x14ac:dyDescent="0.2">
      <c r="A49" s="390">
        <f t="shared" si="0"/>
        <v>43</v>
      </c>
      <c r="B49" s="390">
        <f t="shared" si="1"/>
        <v>577</v>
      </c>
      <c r="C49" s="487">
        <v>17</v>
      </c>
      <c r="D49" s="555" t="s">
        <v>12</v>
      </c>
      <c r="E49" s="553" t="s">
        <v>12085</v>
      </c>
      <c r="F49" s="292"/>
    </row>
    <row r="50" spans="1:6" ht="36" x14ac:dyDescent="0.2">
      <c r="A50" s="390">
        <f t="shared" si="0"/>
        <v>44</v>
      </c>
      <c r="B50" s="390">
        <f t="shared" si="1"/>
        <v>594</v>
      </c>
      <c r="C50" s="487">
        <v>17</v>
      </c>
      <c r="D50" s="555" t="s">
        <v>12</v>
      </c>
      <c r="E50" s="553" t="s">
        <v>12086</v>
      </c>
      <c r="F50" s="292"/>
    </row>
    <row r="51" spans="1:6" ht="36" x14ac:dyDescent="0.2">
      <c r="A51" s="390">
        <f t="shared" si="0"/>
        <v>45</v>
      </c>
      <c r="B51" s="390">
        <f t="shared" si="1"/>
        <v>611</v>
      </c>
      <c r="C51" s="487">
        <v>17</v>
      </c>
      <c r="D51" s="555" t="s">
        <v>12</v>
      </c>
      <c r="E51" s="553" t="s">
        <v>12087</v>
      </c>
      <c r="F51" s="292"/>
    </row>
    <row r="52" spans="1:6" ht="36" x14ac:dyDescent="0.2">
      <c r="A52" s="390">
        <f t="shared" si="0"/>
        <v>46</v>
      </c>
      <c r="B52" s="390">
        <f t="shared" si="1"/>
        <v>628</v>
      </c>
      <c r="C52" s="487">
        <v>17</v>
      </c>
      <c r="D52" s="555" t="s">
        <v>12</v>
      </c>
      <c r="E52" s="553" t="s">
        <v>12088</v>
      </c>
      <c r="F52" s="292"/>
    </row>
    <row r="53" spans="1:6" ht="36" x14ac:dyDescent="0.2">
      <c r="A53" s="390">
        <f t="shared" si="0"/>
        <v>47</v>
      </c>
      <c r="B53" s="390">
        <f t="shared" si="1"/>
        <v>645</v>
      </c>
      <c r="C53" s="487">
        <v>17</v>
      </c>
      <c r="D53" s="555" t="s">
        <v>12</v>
      </c>
      <c r="E53" s="553" t="s">
        <v>12089</v>
      </c>
      <c r="F53" s="292"/>
    </row>
    <row r="54" spans="1:6" ht="36" x14ac:dyDescent="0.2">
      <c r="A54" s="390">
        <f t="shared" si="0"/>
        <v>48</v>
      </c>
      <c r="B54" s="390">
        <f t="shared" si="1"/>
        <v>662</v>
      </c>
      <c r="C54" s="487">
        <v>17</v>
      </c>
      <c r="D54" s="555" t="s">
        <v>12</v>
      </c>
      <c r="E54" s="553" t="s">
        <v>12090</v>
      </c>
      <c r="F54" s="292"/>
    </row>
    <row r="55" spans="1:6" ht="36" x14ac:dyDescent="0.2">
      <c r="A55" s="390">
        <f t="shared" si="0"/>
        <v>49</v>
      </c>
      <c r="B55" s="390">
        <f t="shared" si="1"/>
        <v>679</v>
      </c>
      <c r="C55" s="487">
        <v>17</v>
      </c>
      <c r="D55" s="566" t="s">
        <v>12</v>
      </c>
      <c r="E55" s="563" t="s">
        <v>12091</v>
      </c>
      <c r="F55" s="292"/>
    </row>
    <row r="56" spans="1:6" ht="36" x14ac:dyDescent="0.2">
      <c r="A56" s="390">
        <f t="shared" si="0"/>
        <v>50</v>
      </c>
      <c r="B56" s="390">
        <f t="shared" si="1"/>
        <v>696</v>
      </c>
      <c r="C56" s="487">
        <v>17</v>
      </c>
      <c r="D56" s="566" t="s">
        <v>12</v>
      </c>
      <c r="E56" s="563" t="s">
        <v>12092</v>
      </c>
      <c r="F56" s="292"/>
    </row>
    <row r="57" spans="1:6" ht="36" x14ac:dyDescent="0.2">
      <c r="A57" s="390">
        <f t="shared" si="0"/>
        <v>51</v>
      </c>
      <c r="B57" s="390">
        <f t="shared" si="1"/>
        <v>713</v>
      </c>
      <c r="C57" s="487">
        <v>17</v>
      </c>
      <c r="D57" s="555" t="s">
        <v>12</v>
      </c>
      <c r="E57" s="553" t="s">
        <v>12093</v>
      </c>
      <c r="F57" s="292"/>
    </row>
    <row r="58" spans="1:6" ht="36" x14ac:dyDescent="0.2">
      <c r="A58" s="390">
        <f t="shared" si="0"/>
        <v>52</v>
      </c>
      <c r="B58" s="390">
        <f t="shared" si="1"/>
        <v>730</v>
      </c>
      <c r="C58" s="487">
        <v>17</v>
      </c>
      <c r="D58" s="566" t="s">
        <v>12</v>
      </c>
      <c r="E58" s="563" t="s">
        <v>12094</v>
      </c>
      <c r="F58" s="292"/>
    </row>
    <row r="59" spans="1:6" ht="36" x14ac:dyDescent="0.2">
      <c r="A59" s="390">
        <f t="shared" si="0"/>
        <v>53</v>
      </c>
      <c r="B59" s="390">
        <f t="shared" si="1"/>
        <v>747</v>
      </c>
      <c r="C59" s="487">
        <v>17</v>
      </c>
      <c r="D59" s="566" t="s">
        <v>12</v>
      </c>
      <c r="E59" s="563" t="s">
        <v>12095</v>
      </c>
      <c r="F59" s="292"/>
    </row>
    <row r="60" spans="1:6" ht="36" x14ac:dyDescent="0.2">
      <c r="A60" s="390">
        <f t="shared" si="0"/>
        <v>54</v>
      </c>
      <c r="B60" s="390">
        <f t="shared" si="1"/>
        <v>764</v>
      </c>
      <c r="C60" s="487">
        <v>17</v>
      </c>
      <c r="D60" s="555" t="s">
        <v>12</v>
      </c>
      <c r="E60" s="553" t="s">
        <v>12096</v>
      </c>
      <c r="F60" s="292"/>
    </row>
    <row r="61" spans="1:6" ht="36" x14ac:dyDescent="0.2">
      <c r="A61" s="390">
        <f t="shared" si="0"/>
        <v>55</v>
      </c>
      <c r="B61" s="390">
        <f t="shared" si="1"/>
        <v>781</v>
      </c>
      <c r="C61" s="487">
        <v>17</v>
      </c>
      <c r="D61" s="566" t="s">
        <v>12</v>
      </c>
      <c r="E61" s="563" t="s">
        <v>12097</v>
      </c>
      <c r="F61" s="292"/>
    </row>
    <row r="62" spans="1:6" ht="36" x14ac:dyDescent="0.2">
      <c r="A62" s="390">
        <f t="shared" si="0"/>
        <v>56</v>
      </c>
      <c r="B62" s="390">
        <f t="shared" si="1"/>
        <v>798</v>
      </c>
      <c r="C62" s="487">
        <v>17</v>
      </c>
      <c r="D62" s="566" t="s">
        <v>12</v>
      </c>
      <c r="E62" s="563" t="s">
        <v>12098</v>
      </c>
      <c r="F62" s="292"/>
    </row>
    <row r="63" spans="1:6" ht="36" x14ac:dyDescent="0.2">
      <c r="A63" s="390">
        <f t="shared" si="0"/>
        <v>57</v>
      </c>
      <c r="B63" s="390">
        <f t="shared" si="1"/>
        <v>815</v>
      </c>
      <c r="C63" s="487">
        <v>17</v>
      </c>
      <c r="D63" s="555" t="s">
        <v>12</v>
      </c>
      <c r="E63" s="553" t="s">
        <v>12099</v>
      </c>
      <c r="F63" s="292"/>
    </row>
    <row r="64" spans="1:6" ht="36" x14ac:dyDescent="0.2">
      <c r="A64" s="390">
        <f t="shared" si="0"/>
        <v>58</v>
      </c>
      <c r="B64" s="390">
        <f t="shared" si="1"/>
        <v>832</v>
      </c>
      <c r="C64" s="487">
        <v>17</v>
      </c>
      <c r="D64" s="566" t="s">
        <v>12</v>
      </c>
      <c r="E64" s="563" t="s">
        <v>12100</v>
      </c>
      <c r="F64" s="292"/>
    </row>
    <row r="65" spans="1:6" ht="36" x14ac:dyDescent="0.2">
      <c r="A65" s="390">
        <f t="shared" si="0"/>
        <v>59</v>
      </c>
      <c r="B65" s="390">
        <f t="shared" si="1"/>
        <v>849</v>
      </c>
      <c r="C65" s="487">
        <v>17</v>
      </c>
      <c r="D65" s="566" t="s">
        <v>12</v>
      </c>
      <c r="E65" s="563" t="s">
        <v>12101</v>
      </c>
      <c r="F65" s="292"/>
    </row>
    <row r="66" spans="1:6" ht="36" x14ac:dyDescent="0.2">
      <c r="A66" s="390">
        <f t="shared" si="0"/>
        <v>60</v>
      </c>
      <c r="B66" s="390">
        <f t="shared" si="1"/>
        <v>866</v>
      </c>
      <c r="C66" s="487">
        <v>17</v>
      </c>
      <c r="D66" s="555" t="s">
        <v>12</v>
      </c>
      <c r="E66" s="553" t="s">
        <v>12102</v>
      </c>
      <c r="F66" s="292"/>
    </row>
    <row r="67" spans="1:6" ht="36" x14ac:dyDescent="0.2">
      <c r="A67" s="390">
        <f t="shared" si="0"/>
        <v>61</v>
      </c>
      <c r="B67" s="390">
        <f t="shared" si="1"/>
        <v>883</v>
      </c>
      <c r="C67" s="487">
        <v>17</v>
      </c>
      <c r="D67" s="566" t="s">
        <v>12</v>
      </c>
      <c r="E67" s="563" t="s">
        <v>12103</v>
      </c>
      <c r="F67" s="292"/>
    </row>
    <row r="68" spans="1:6" ht="36" x14ac:dyDescent="0.2">
      <c r="A68" s="390">
        <f t="shared" si="0"/>
        <v>62</v>
      </c>
      <c r="B68" s="390">
        <f t="shared" si="1"/>
        <v>900</v>
      </c>
      <c r="C68" s="487">
        <v>17</v>
      </c>
      <c r="D68" s="566" t="s">
        <v>12</v>
      </c>
      <c r="E68" s="563" t="s">
        <v>12104</v>
      </c>
      <c r="F68" s="292"/>
    </row>
    <row r="69" spans="1:6" ht="36" x14ac:dyDescent="0.2">
      <c r="A69" s="390">
        <f t="shared" si="0"/>
        <v>63</v>
      </c>
      <c r="B69" s="390">
        <f t="shared" si="1"/>
        <v>917</v>
      </c>
      <c r="C69" s="554">
        <v>17</v>
      </c>
      <c r="D69" s="573" t="s">
        <v>12</v>
      </c>
      <c r="E69" s="548" t="s">
        <v>15137</v>
      </c>
      <c r="F69" s="462"/>
    </row>
    <row r="70" spans="1:6" ht="36" x14ac:dyDescent="0.2">
      <c r="A70" s="390">
        <f t="shared" si="0"/>
        <v>64</v>
      </c>
      <c r="B70" s="390">
        <f t="shared" si="1"/>
        <v>934</v>
      </c>
      <c r="C70" s="554">
        <v>17</v>
      </c>
      <c r="D70" s="574" t="s">
        <v>12</v>
      </c>
      <c r="E70" s="581" t="s">
        <v>15138</v>
      </c>
      <c r="F70" s="462"/>
    </row>
    <row r="71" spans="1:6" ht="36" x14ac:dyDescent="0.2">
      <c r="A71" s="390">
        <f t="shared" si="0"/>
        <v>65</v>
      </c>
      <c r="B71" s="390">
        <f t="shared" si="1"/>
        <v>951</v>
      </c>
      <c r="C71" s="554">
        <v>17</v>
      </c>
      <c r="D71" s="574" t="s">
        <v>12</v>
      </c>
      <c r="E71" s="581" t="s">
        <v>15139</v>
      </c>
      <c r="F71" s="462"/>
    </row>
    <row r="72" spans="1:6" ht="36" x14ac:dyDescent="0.2">
      <c r="A72" s="390">
        <f t="shared" ref="A72:A94" si="2">+A71+1</f>
        <v>66</v>
      </c>
      <c r="B72" s="390">
        <f t="shared" si="1"/>
        <v>968</v>
      </c>
      <c r="C72" s="554">
        <v>17</v>
      </c>
      <c r="D72" s="573" t="s">
        <v>12</v>
      </c>
      <c r="E72" s="548" t="s">
        <v>15140</v>
      </c>
      <c r="F72" s="462"/>
    </row>
    <row r="73" spans="1:6" ht="36" x14ac:dyDescent="0.2">
      <c r="A73" s="390">
        <f t="shared" si="2"/>
        <v>67</v>
      </c>
      <c r="B73" s="390">
        <f t="shared" si="1"/>
        <v>985</v>
      </c>
      <c r="C73" s="554">
        <v>17</v>
      </c>
      <c r="D73" s="574" t="s">
        <v>12</v>
      </c>
      <c r="E73" s="581" t="s">
        <v>15141</v>
      </c>
      <c r="F73" s="462"/>
    </row>
    <row r="74" spans="1:6" ht="36" x14ac:dyDescent="0.2">
      <c r="A74" s="390">
        <f t="shared" si="2"/>
        <v>68</v>
      </c>
      <c r="B74" s="390">
        <f t="shared" si="1"/>
        <v>1002</v>
      </c>
      <c r="C74" s="554">
        <v>17</v>
      </c>
      <c r="D74" s="574" t="s">
        <v>12</v>
      </c>
      <c r="E74" s="581" t="s">
        <v>15142</v>
      </c>
      <c r="F74" s="462"/>
    </row>
    <row r="75" spans="1:6" ht="36" x14ac:dyDescent="0.2">
      <c r="A75" s="390">
        <f t="shared" si="2"/>
        <v>69</v>
      </c>
      <c r="B75" s="390">
        <f t="shared" ref="B75:B94" si="3">B74+C74</f>
        <v>1019</v>
      </c>
      <c r="C75" s="390">
        <v>17</v>
      </c>
      <c r="D75" s="575" t="s">
        <v>12</v>
      </c>
      <c r="E75" s="388" t="s">
        <v>13416</v>
      </c>
      <c r="F75" s="462"/>
    </row>
    <row r="76" spans="1:6" ht="36" x14ac:dyDescent="0.2">
      <c r="A76" s="390">
        <f t="shared" si="2"/>
        <v>70</v>
      </c>
      <c r="B76" s="390">
        <f t="shared" si="3"/>
        <v>1036</v>
      </c>
      <c r="C76" s="390">
        <v>17</v>
      </c>
      <c r="D76" s="406" t="s">
        <v>12</v>
      </c>
      <c r="E76" s="422" t="s">
        <v>13417</v>
      </c>
      <c r="F76" s="462"/>
    </row>
    <row r="77" spans="1:6" ht="36" x14ac:dyDescent="0.2">
      <c r="A77" s="390">
        <f t="shared" si="2"/>
        <v>71</v>
      </c>
      <c r="B77" s="390">
        <f t="shared" si="3"/>
        <v>1053</v>
      </c>
      <c r="C77" s="390">
        <v>17</v>
      </c>
      <c r="D77" s="406" t="s">
        <v>12</v>
      </c>
      <c r="E77" s="422" t="s">
        <v>13418</v>
      </c>
      <c r="F77" s="462"/>
    </row>
    <row r="78" spans="1:6" ht="36" x14ac:dyDescent="0.2">
      <c r="A78" s="390">
        <f t="shared" si="2"/>
        <v>72</v>
      </c>
      <c r="B78" s="390">
        <f t="shared" si="3"/>
        <v>1070</v>
      </c>
      <c r="C78" s="390">
        <v>17</v>
      </c>
      <c r="D78" s="575" t="s">
        <v>12</v>
      </c>
      <c r="E78" s="388" t="s">
        <v>13419</v>
      </c>
      <c r="F78" s="462"/>
    </row>
    <row r="79" spans="1:6" ht="36" x14ac:dyDescent="0.2">
      <c r="A79" s="390">
        <f t="shared" si="2"/>
        <v>73</v>
      </c>
      <c r="B79" s="390">
        <f t="shared" si="3"/>
        <v>1087</v>
      </c>
      <c r="C79" s="390">
        <v>17</v>
      </c>
      <c r="D79" s="406" t="s">
        <v>12</v>
      </c>
      <c r="E79" s="422" t="s">
        <v>13420</v>
      </c>
      <c r="F79" s="462"/>
    </row>
    <row r="80" spans="1:6" ht="36" x14ac:dyDescent="0.2">
      <c r="A80" s="390">
        <f t="shared" si="2"/>
        <v>74</v>
      </c>
      <c r="B80" s="390">
        <f t="shared" si="3"/>
        <v>1104</v>
      </c>
      <c r="C80" s="390">
        <v>17</v>
      </c>
      <c r="D80" s="406" t="s">
        <v>12</v>
      </c>
      <c r="E80" s="422" t="s">
        <v>13421</v>
      </c>
      <c r="F80" s="462"/>
    </row>
    <row r="81" spans="1:6" ht="36" x14ac:dyDescent="0.2">
      <c r="A81" s="390">
        <f t="shared" si="2"/>
        <v>75</v>
      </c>
      <c r="B81" s="390">
        <f t="shared" si="3"/>
        <v>1121</v>
      </c>
      <c r="C81" s="487">
        <v>17</v>
      </c>
      <c r="D81" s="555" t="s">
        <v>12</v>
      </c>
      <c r="E81" s="386" t="s">
        <v>15148</v>
      </c>
      <c r="F81" s="292"/>
    </row>
    <row r="82" spans="1:6" ht="36" x14ac:dyDescent="0.2">
      <c r="A82" s="390">
        <f t="shared" si="2"/>
        <v>76</v>
      </c>
      <c r="B82" s="390">
        <f t="shared" si="3"/>
        <v>1138</v>
      </c>
      <c r="C82" s="487">
        <v>17</v>
      </c>
      <c r="D82" s="555" t="s">
        <v>12</v>
      </c>
      <c r="E82" s="386" t="s">
        <v>15147</v>
      </c>
      <c r="F82" s="292"/>
    </row>
    <row r="83" spans="1:6" ht="36" x14ac:dyDescent="0.2">
      <c r="A83" s="390">
        <f t="shared" si="2"/>
        <v>77</v>
      </c>
      <c r="B83" s="390">
        <f t="shared" si="3"/>
        <v>1155</v>
      </c>
      <c r="C83" s="487">
        <v>17</v>
      </c>
      <c r="D83" s="555" t="s">
        <v>12</v>
      </c>
      <c r="E83" s="386" t="s">
        <v>15146</v>
      </c>
      <c r="F83" s="292"/>
    </row>
    <row r="84" spans="1:6" ht="36" x14ac:dyDescent="0.2">
      <c r="A84" s="390">
        <f t="shared" si="2"/>
        <v>78</v>
      </c>
      <c r="B84" s="390">
        <f t="shared" si="3"/>
        <v>1172</v>
      </c>
      <c r="C84" s="487">
        <v>17</v>
      </c>
      <c r="D84" s="555" t="s">
        <v>12</v>
      </c>
      <c r="E84" s="386" t="s">
        <v>15145</v>
      </c>
      <c r="F84" s="292"/>
    </row>
    <row r="85" spans="1:6" ht="36" x14ac:dyDescent="0.2">
      <c r="A85" s="390">
        <f t="shared" si="2"/>
        <v>79</v>
      </c>
      <c r="B85" s="390">
        <f t="shared" si="3"/>
        <v>1189</v>
      </c>
      <c r="C85" s="487">
        <v>17</v>
      </c>
      <c r="D85" s="555" t="s">
        <v>12</v>
      </c>
      <c r="E85" s="386" t="s">
        <v>15144</v>
      </c>
      <c r="F85" s="292"/>
    </row>
    <row r="86" spans="1:6" ht="36" x14ac:dyDescent="0.2">
      <c r="A86" s="390">
        <f t="shared" si="2"/>
        <v>80</v>
      </c>
      <c r="B86" s="390">
        <f t="shared" si="3"/>
        <v>1206</v>
      </c>
      <c r="C86" s="487">
        <v>17</v>
      </c>
      <c r="D86" s="555" t="s">
        <v>12</v>
      </c>
      <c r="E86" s="484" t="s">
        <v>15143</v>
      </c>
      <c r="F86" s="292"/>
    </row>
    <row r="87" spans="1:6" ht="24" x14ac:dyDescent="0.2">
      <c r="A87" s="390">
        <f t="shared" si="2"/>
        <v>81</v>
      </c>
      <c r="B87" s="390">
        <f t="shared" si="3"/>
        <v>1223</v>
      </c>
      <c r="C87" s="487">
        <v>17</v>
      </c>
      <c r="D87" s="555" t="s">
        <v>12</v>
      </c>
      <c r="E87" s="24" t="s">
        <v>9262</v>
      </c>
      <c r="F87" s="9"/>
    </row>
    <row r="88" spans="1:6" ht="24" x14ac:dyDescent="0.2">
      <c r="A88" s="390">
        <f t="shared" si="2"/>
        <v>82</v>
      </c>
      <c r="B88" s="390">
        <f t="shared" si="3"/>
        <v>1240</v>
      </c>
      <c r="C88" s="487">
        <v>17</v>
      </c>
      <c r="D88" s="555" t="s">
        <v>12</v>
      </c>
      <c r="E88" s="24" t="s">
        <v>9263</v>
      </c>
      <c r="F88" s="9"/>
    </row>
    <row r="89" spans="1:6" ht="24" x14ac:dyDescent="0.2">
      <c r="A89" s="390">
        <f t="shared" si="2"/>
        <v>83</v>
      </c>
      <c r="B89" s="390">
        <f t="shared" si="3"/>
        <v>1257</v>
      </c>
      <c r="C89" s="487">
        <v>17</v>
      </c>
      <c r="D89" s="555" t="s">
        <v>12</v>
      </c>
      <c r="E89" s="24" t="s">
        <v>9264</v>
      </c>
      <c r="F89" s="9"/>
    </row>
    <row r="90" spans="1:6" ht="24" x14ac:dyDescent="0.2">
      <c r="A90" s="390">
        <f t="shared" si="2"/>
        <v>84</v>
      </c>
      <c r="B90" s="390">
        <f t="shared" si="3"/>
        <v>1274</v>
      </c>
      <c r="C90" s="487">
        <v>17</v>
      </c>
      <c r="D90" s="555" t="s">
        <v>12</v>
      </c>
      <c r="E90" s="24" t="s">
        <v>9265</v>
      </c>
      <c r="F90" s="9"/>
    </row>
    <row r="91" spans="1:6" ht="24" x14ac:dyDescent="0.2">
      <c r="A91" s="390">
        <f t="shared" si="2"/>
        <v>85</v>
      </c>
      <c r="B91" s="390">
        <f t="shared" si="3"/>
        <v>1291</v>
      </c>
      <c r="C91" s="487">
        <v>17</v>
      </c>
      <c r="D91" s="555" t="s">
        <v>12</v>
      </c>
      <c r="E91" s="24" t="s">
        <v>9266</v>
      </c>
      <c r="F91" s="9"/>
    </row>
    <row r="92" spans="1:6" ht="24" x14ac:dyDescent="0.2">
      <c r="A92" s="390">
        <f t="shared" si="2"/>
        <v>86</v>
      </c>
      <c r="B92" s="390">
        <f t="shared" si="3"/>
        <v>1308</v>
      </c>
      <c r="C92" s="487">
        <v>17</v>
      </c>
      <c r="D92" s="555" t="s">
        <v>12</v>
      </c>
      <c r="E92" s="24" t="s">
        <v>9267</v>
      </c>
      <c r="F92" s="9"/>
    </row>
    <row r="93" spans="1:6" x14ac:dyDescent="0.2">
      <c r="A93" s="390">
        <f t="shared" si="2"/>
        <v>87</v>
      </c>
      <c r="B93" s="390">
        <f t="shared" si="3"/>
        <v>1325</v>
      </c>
      <c r="C93" s="439">
        <v>150</v>
      </c>
      <c r="D93" s="524" t="s">
        <v>9</v>
      </c>
      <c r="E93" s="24" t="s">
        <v>50</v>
      </c>
      <c r="F93" s="292" t="s">
        <v>25</v>
      </c>
    </row>
    <row r="94" spans="1:6" ht="12.75" thickBot="1" x14ac:dyDescent="0.25">
      <c r="A94" s="390">
        <f t="shared" si="2"/>
        <v>88</v>
      </c>
      <c r="B94" s="390">
        <f t="shared" si="3"/>
        <v>1475</v>
      </c>
      <c r="C94" s="576">
        <v>12</v>
      </c>
      <c r="D94" s="577" t="s">
        <v>9</v>
      </c>
      <c r="E94" s="492" t="s">
        <v>323</v>
      </c>
      <c r="F94" s="475" t="s">
        <v>9276</v>
      </c>
    </row>
    <row r="95" spans="1:6" ht="12.75" thickTop="1" x14ac:dyDescent="0.2">
      <c r="A95" s="119" t="s">
        <v>54</v>
      </c>
      <c r="B95" s="756"/>
      <c r="C95" s="370">
        <f>B94+C94-1</f>
        <v>1486</v>
      </c>
      <c r="D95" s="119"/>
      <c r="E95" s="146"/>
    </row>
    <row r="96" spans="1:6" x14ac:dyDescent="0.2">
      <c r="A96" s="278"/>
      <c r="B96" s="757"/>
      <c r="C96" s="350"/>
      <c r="D96" s="98"/>
      <c r="E96" s="136"/>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804" t="s">
        <v>15167</v>
      </c>
      <c r="B100" s="804"/>
      <c r="C100" s="804"/>
      <c r="D100" s="805"/>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row>
    <row r="134" spans="1:6" x14ac:dyDescent="0.2">
      <c r="A134" s="64"/>
      <c r="B134" s="64"/>
      <c r="C134" s="64"/>
      <c r="D134" s="64"/>
      <c r="E134" s="64"/>
    </row>
    <row r="135" spans="1:6" x14ac:dyDescent="0.2">
      <c r="A135" s="64"/>
      <c r="B135" s="64"/>
      <c r="C135" s="64"/>
      <c r="D135" s="64"/>
      <c r="E135" s="64"/>
    </row>
    <row r="136" spans="1:6" x14ac:dyDescent="0.2">
      <c r="A136" s="64"/>
      <c r="B136" s="64"/>
      <c r="C136" s="64"/>
      <c r="D136" s="64"/>
      <c r="E136" s="64"/>
    </row>
    <row r="137" spans="1:6" x14ac:dyDescent="0.2">
      <c r="A137" s="64"/>
      <c r="B137" s="64"/>
      <c r="C137" s="64"/>
      <c r="D137" s="64"/>
      <c r="E137" s="64"/>
    </row>
    <row r="138" spans="1:6" x14ac:dyDescent="0.2">
      <c r="A138" s="64"/>
      <c r="B138" s="64"/>
      <c r="C138" s="64"/>
      <c r="D138" s="64"/>
      <c r="E138" s="64"/>
    </row>
    <row r="139" spans="1:6" x14ac:dyDescent="0.2">
      <c r="A139" s="64"/>
      <c r="B139" s="64"/>
      <c r="C139" s="64"/>
      <c r="D139" s="64"/>
      <c r="E139" s="64"/>
    </row>
    <row r="140" spans="1:6" x14ac:dyDescent="0.2">
      <c r="A140" s="64"/>
      <c r="B140" s="64"/>
      <c r="C140" s="64"/>
      <c r="D140" s="64"/>
      <c r="E140" s="64"/>
    </row>
    <row r="141" spans="1:6" x14ac:dyDescent="0.2">
      <c r="A141" s="64"/>
      <c r="B141" s="64"/>
      <c r="C141" s="64"/>
      <c r="D141" s="64"/>
      <c r="E141" s="64"/>
    </row>
    <row r="142" spans="1:6" x14ac:dyDescent="0.2">
      <c r="A142" s="64"/>
      <c r="B142" s="64"/>
      <c r="C142" s="64"/>
      <c r="D142" s="64"/>
      <c r="E142" s="64"/>
    </row>
    <row r="143" spans="1:6" x14ac:dyDescent="0.2">
      <c r="A143" s="64"/>
      <c r="B143" s="64"/>
      <c r="C143" s="64"/>
      <c r="D143" s="64"/>
      <c r="E143" s="64"/>
    </row>
    <row r="144" spans="1:6" x14ac:dyDescent="0.2">
      <c r="A144" s="64"/>
      <c r="B144" s="64"/>
      <c r="C144" s="64"/>
      <c r="D144" s="64"/>
      <c r="E144" s="64"/>
    </row>
    <row r="145" spans="1:5" x14ac:dyDescent="0.2">
      <c r="A145" s="64"/>
      <c r="B145" s="64"/>
      <c r="C145" s="64"/>
      <c r="D145" s="64"/>
      <c r="E145" s="64"/>
    </row>
    <row r="146" spans="1:5" x14ac:dyDescent="0.2">
      <c r="A146" s="64"/>
      <c r="B146" s="64"/>
      <c r="C146" s="64"/>
      <c r="D146" s="64"/>
      <c r="E146" s="64"/>
    </row>
    <row r="147" spans="1:5" x14ac:dyDescent="0.2">
      <c r="A147" s="64"/>
      <c r="B147" s="64"/>
      <c r="C147" s="64"/>
      <c r="D147" s="64"/>
      <c r="E147" s="64"/>
    </row>
    <row r="148" spans="1:5" x14ac:dyDescent="0.2">
      <c r="A148" s="64"/>
      <c r="B148" s="64"/>
      <c r="C148" s="64"/>
      <c r="D148" s="64"/>
      <c r="E148" s="64"/>
    </row>
  </sheetData>
  <mergeCells count="5">
    <mergeCell ref="A3:B3"/>
    <mergeCell ref="C3:F3"/>
    <mergeCell ref="A4:B4"/>
    <mergeCell ref="C4:F5"/>
    <mergeCell ref="A100:D100"/>
  </mergeCells>
  <conditionalFormatting sqref="A3:F3">
    <cfRule type="containsText" dxfId="14" priority="2" operator="containsText" text="Diseño de registro. 2024">
      <formula>NOT(ISERROR(SEARCH("Diseño de registro. 2024",A3)))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83C64B6-C005-439C-9E34-4DECECCE85ED}">
            <xm:f>NOT(ISERROR(SEARCH($C$3,A3)))</xm:f>
            <xm:f>$C$3</xm:f>
            <x14:dxf>
              <font>
                <color rgb="FFFFFF00"/>
              </font>
            </x14:dxf>
          </x14:cfRule>
          <xm:sqref>A3:F3</xm:sqref>
        </x14:conditionalFormatting>
      </x14:conditionalFormatting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F209"/>
  <sheetViews>
    <sheetView topLeftCell="A110" zoomScaleNormal="100" zoomScaleSheetLayoutView="80" workbookViewId="0">
      <selection activeCell="E131" sqref="E131"/>
    </sheetView>
  </sheetViews>
  <sheetFormatPr baseColWidth="10" defaultRowHeight="12" x14ac:dyDescent="0.2"/>
  <cols>
    <col min="1" max="3" width="7.7109375" customWidth="1"/>
    <col min="4" max="4" width="10.7109375" customWidth="1"/>
    <col min="5" max="5" width="117.4257812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2.75" x14ac:dyDescent="0.2">
      <c r="A4" s="790" t="str">
        <f>+T22001000!A4</f>
        <v>Versión 0.2</v>
      </c>
      <c r="B4" s="790"/>
      <c r="C4" s="794" t="s">
        <v>8824</v>
      </c>
      <c r="D4" s="794"/>
      <c r="E4" s="794"/>
      <c r="F4" s="792"/>
    </row>
    <row r="5" spans="1:6" ht="13.5" thickBot="1" x14ac:dyDescent="0.25">
      <c r="A5" s="331"/>
      <c r="B5" s="331"/>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02" t="s">
        <v>10</v>
      </c>
      <c r="F7" s="43" t="s">
        <v>11</v>
      </c>
    </row>
    <row r="8" spans="1:6" x14ac:dyDescent="0.2">
      <c r="A8" s="30">
        <f t="shared" ref="A8:A71" si="0">+A7+1</f>
        <v>2</v>
      </c>
      <c r="B8" s="30">
        <f t="shared" ref="B8:B71" si="1">C7+B7</f>
        <v>3</v>
      </c>
      <c r="C8" s="30">
        <v>3</v>
      </c>
      <c r="D8" s="31" t="s">
        <v>12</v>
      </c>
      <c r="E8" s="102" t="s">
        <v>13</v>
      </c>
      <c r="F8" s="43">
        <v>220</v>
      </c>
    </row>
    <row r="9" spans="1:6" x14ac:dyDescent="0.2">
      <c r="A9" s="30">
        <f t="shared" si="0"/>
        <v>3</v>
      </c>
      <c r="B9" s="30">
        <f t="shared" si="1"/>
        <v>6</v>
      </c>
      <c r="C9" s="30">
        <v>2</v>
      </c>
      <c r="D9" s="31" t="s">
        <v>9</v>
      </c>
      <c r="E9" s="102" t="s">
        <v>14</v>
      </c>
      <c r="F9" s="89" t="s">
        <v>8004</v>
      </c>
    </row>
    <row r="10" spans="1:6" x14ac:dyDescent="0.2">
      <c r="A10" s="30">
        <f t="shared" si="0"/>
        <v>4</v>
      </c>
      <c r="B10" s="30">
        <f t="shared" si="1"/>
        <v>8</v>
      </c>
      <c r="C10" s="30">
        <v>1</v>
      </c>
      <c r="D10" s="31" t="s">
        <v>9</v>
      </c>
      <c r="E10" s="102" t="s">
        <v>16</v>
      </c>
      <c r="F10" s="89" t="s">
        <v>327</v>
      </c>
    </row>
    <row r="11" spans="1:6" x14ac:dyDescent="0.2">
      <c r="A11" s="30">
        <f t="shared" si="0"/>
        <v>5</v>
      </c>
      <c r="B11" s="30">
        <f t="shared" si="1"/>
        <v>9</v>
      </c>
      <c r="C11" s="30">
        <v>2</v>
      </c>
      <c r="D11" s="31" t="s">
        <v>12</v>
      </c>
      <c r="E11" s="102" t="s">
        <v>17</v>
      </c>
      <c r="F11" s="89" t="s">
        <v>10407</v>
      </c>
    </row>
    <row r="12" spans="1:6" x14ac:dyDescent="0.2">
      <c r="A12" s="30">
        <f t="shared" si="0"/>
        <v>6</v>
      </c>
      <c r="B12" s="30">
        <f t="shared" si="1"/>
        <v>11</v>
      </c>
      <c r="C12" s="30">
        <v>1</v>
      </c>
      <c r="D12" s="31" t="s">
        <v>9</v>
      </c>
      <c r="E12" s="102" t="s">
        <v>1810</v>
      </c>
      <c r="F12" s="43" t="s">
        <v>20</v>
      </c>
    </row>
    <row r="13" spans="1:6" x14ac:dyDescent="0.2">
      <c r="A13" s="30">
        <f t="shared" si="0"/>
        <v>7</v>
      </c>
      <c r="B13" s="30">
        <f t="shared" si="1"/>
        <v>12</v>
      </c>
      <c r="C13" s="30">
        <v>1</v>
      </c>
      <c r="D13" s="31" t="s">
        <v>9</v>
      </c>
      <c r="E13" s="102" t="s">
        <v>3330</v>
      </c>
      <c r="F13" s="43" t="s">
        <v>22</v>
      </c>
    </row>
    <row r="14" spans="1:6" x14ac:dyDescent="0.2">
      <c r="A14" s="30">
        <f t="shared" si="0"/>
        <v>8</v>
      </c>
      <c r="B14" s="30">
        <f t="shared" si="1"/>
        <v>13</v>
      </c>
      <c r="C14" s="30">
        <v>3</v>
      </c>
      <c r="D14" s="31" t="s">
        <v>12</v>
      </c>
      <c r="E14" s="102" t="s">
        <v>23</v>
      </c>
      <c r="F14" s="43"/>
    </row>
    <row r="15" spans="1:6" x14ac:dyDescent="0.2">
      <c r="A15" s="30">
        <f t="shared" si="0"/>
        <v>9</v>
      </c>
      <c r="B15" s="30">
        <f t="shared" si="1"/>
        <v>16</v>
      </c>
      <c r="C15" s="30">
        <v>9</v>
      </c>
      <c r="D15" s="31" t="s">
        <v>9</v>
      </c>
      <c r="E15" s="102" t="s">
        <v>4276</v>
      </c>
      <c r="F15" s="43"/>
    </row>
    <row r="16" spans="1:6" x14ac:dyDescent="0.2">
      <c r="A16" s="30">
        <f t="shared" si="0"/>
        <v>10</v>
      </c>
      <c r="B16" s="30">
        <f t="shared" si="1"/>
        <v>25</v>
      </c>
      <c r="C16" s="30">
        <v>8</v>
      </c>
      <c r="D16" s="31" t="s">
        <v>12</v>
      </c>
      <c r="E16" s="102" t="s">
        <v>4620</v>
      </c>
      <c r="F16" s="43"/>
    </row>
    <row r="17" spans="1:6" s="332" customFormat="1" ht="11.45" customHeight="1" x14ac:dyDescent="0.2">
      <c r="A17" s="25">
        <f>+A16+1</f>
        <v>11</v>
      </c>
      <c r="B17" s="25">
        <f>C16+B16</f>
        <v>33</v>
      </c>
      <c r="C17" s="25">
        <v>17</v>
      </c>
      <c r="D17" s="27" t="s">
        <v>12</v>
      </c>
      <c r="E17" s="563" t="s">
        <v>10408</v>
      </c>
      <c r="F17" s="569"/>
    </row>
    <row r="18" spans="1:6" s="332" customFormat="1" ht="11.45" customHeight="1" x14ac:dyDescent="0.2">
      <c r="A18" s="25">
        <f t="shared" si="0"/>
        <v>12</v>
      </c>
      <c r="B18" s="25">
        <f t="shared" si="1"/>
        <v>50</v>
      </c>
      <c r="C18" s="25">
        <v>17</v>
      </c>
      <c r="D18" s="27" t="s">
        <v>12</v>
      </c>
      <c r="E18" s="563" t="s">
        <v>10409</v>
      </c>
      <c r="F18" s="569"/>
    </row>
    <row r="19" spans="1:6" s="332" customFormat="1" ht="11.45" customHeight="1" x14ac:dyDescent="0.2">
      <c r="A19" s="25">
        <f t="shared" si="0"/>
        <v>13</v>
      </c>
      <c r="B19" s="25">
        <f t="shared" si="1"/>
        <v>67</v>
      </c>
      <c r="C19" s="25">
        <v>17</v>
      </c>
      <c r="D19" s="27" t="s">
        <v>12</v>
      </c>
      <c r="E19" s="563" t="s">
        <v>10410</v>
      </c>
      <c r="F19" s="569"/>
    </row>
    <row r="20" spans="1:6" s="332" customFormat="1" ht="11.45" customHeight="1" x14ac:dyDescent="0.2">
      <c r="A20" s="25">
        <f t="shared" si="0"/>
        <v>14</v>
      </c>
      <c r="B20" s="25">
        <f t="shared" si="1"/>
        <v>84</v>
      </c>
      <c r="C20" s="25">
        <v>17</v>
      </c>
      <c r="D20" s="27" t="s">
        <v>12</v>
      </c>
      <c r="E20" s="563" t="s">
        <v>10411</v>
      </c>
      <c r="F20" s="569"/>
    </row>
    <row r="21" spans="1:6" s="332" customFormat="1" ht="11.45" customHeight="1" x14ac:dyDescent="0.2">
      <c r="A21" s="25">
        <f t="shared" si="0"/>
        <v>15</v>
      </c>
      <c r="B21" s="25">
        <f t="shared" si="1"/>
        <v>101</v>
      </c>
      <c r="C21" s="25">
        <v>17</v>
      </c>
      <c r="D21" s="27" t="s">
        <v>12</v>
      </c>
      <c r="E21" s="563" t="s">
        <v>10412</v>
      </c>
      <c r="F21" s="569"/>
    </row>
    <row r="22" spans="1:6" s="332" customFormat="1" ht="11.45" customHeight="1" x14ac:dyDescent="0.2">
      <c r="A22" s="25">
        <f t="shared" si="0"/>
        <v>16</v>
      </c>
      <c r="B22" s="25">
        <f t="shared" si="1"/>
        <v>118</v>
      </c>
      <c r="C22" s="25">
        <v>17</v>
      </c>
      <c r="D22" s="27" t="s">
        <v>12</v>
      </c>
      <c r="E22" s="563" t="s">
        <v>10413</v>
      </c>
      <c r="F22" s="569"/>
    </row>
    <row r="23" spans="1:6" s="332" customFormat="1" ht="11.45" customHeight="1" x14ac:dyDescent="0.2">
      <c r="A23" s="25">
        <f t="shared" si="0"/>
        <v>17</v>
      </c>
      <c r="B23" s="25">
        <f t="shared" si="1"/>
        <v>135</v>
      </c>
      <c r="C23" s="25">
        <v>17</v>
      </c>
      <c r="D23" s="27" t="s">
        <v>12</v>
      </c>
      <c r="E23" s="563" t="s">
        <v>10414</v>
      </c>
      <c r="F23" s="569"/>
    </row>
    <row r="24" spans="1:6" s="332" customFormat="1" ht="11.45" customHeight="1" x14ac:dyDescent="0.2">
      <c r="A24" s="25">
        <f t="shared" si="0"/>
        <v>18</v>
      </c>
      <c r="B24" s="25">
        <f t="shared" si="1"/>
        <v>152</v>
      </c>
      <c r="C24" s="25">
        <v>17</v>
      </c>
      <c r="D24" s="27" t="s">
        <v>12</v>
      </c>
      <c r="E24" s="563" t="s">
        <v>10415</v>
      </c>
      <c r="F24" s="569"/>
    </row>
    <row r="25" spans="1:6" s="332" customFormat="1" ht="11.45" customHeight="1" x14ac:dyDescent="0.2">
      <c r="A25" s="25">
        <f t="shared" si="0"/>
        <v>19</v>
      </c>
      <c r="B25" s="25">
        <f t="shared" si="1"/>
        <v>169</v>
      </c>
      <c r="C25" s="25">
        <v>17</v>
      </c>
      <c r="D25" s="27" t="s">
        <v>12</v>
      </c>
      <c r="E25" s="563" t="s">
        <v>10416</v>
      </c>
      <c r="F25" s="569"/>
    </row>
    <row r="26" spans="1:6" s="332" customFormat="1" ht="11.45" customHeight="1" x14ac:dyDescent="0.2">
      <c r="A26" s="25">
        <f t="shared" si="0"/>
        <v>20</v>
      </c>
      <c r="B26" s="25">
        <f t="shared" si="1"/>
        <v>186</v>
      </c>
      <c r="C26" s="25">
        <v>17</v>
      </c>
      <c r="D26" s="27" t="s">
        <v>12</v>
      </c>
      <c r="E26" s="563" t="s">
        <v>10417</v>
      </c>
      <c r="F26" s="569"/>
    </row>
    <row r="27" spans="1:6" s="332" customFormat="1" ht="11.45" customHeight="1" x14ac:dyDescent="0.2">
      <c r="A27" s="25">
        <f t="shared" si="0"/>
        <v>21</v>
      </c>
      <c r="B27" s="25">
        <f t="shared" si="1"/>
        <v>203</v>
      </c>
      <c r="C27" s="25">
        <v>17</v>
      </c>
      <c r="D27" s="27" t="s">
        <v>12</v>
      </c>
      <c r="E27" s="563" t="s">
        <v>10418</v>
      </c>
      <c r="F27" s="569"/>
    </row>
    <row r="28" spans="1:6" s="332" customFormat="1" ht="11.45" customHeight="1" x14ac:dyDescent="0.2">
      <c r="A28" s="25">
        <f t="shared" si="0"/>
        <v>22</v>
      </c>
      <c r="B28" s="25">
        <f t="shared" si="1"/>
        <v>220</v>
      </c>
      <c r="C28" s="25">
        <v>17</v>
      </c>
      <c r="D28" s="27" t="s">
        <v>12</v>
      </c>
      <c r="E28" s="563" t="s">
        <v>10419</v>
      </c>
      <c r="F28" s="569"/>
    </row>
    <row r="29" spans="1:6" s="332" customFormat="1" ht="11.45" customHeight="1" x14ac:dyDescent="0.2">
      <c r="A29" s="25">
        <f t="shared" si="0"/>
        <v>23</v>
      </c>
      <c r="B29" s="25">
        <f t="shared" si="1"/>
        <v>237</v>
      </c>
      <c r="C29" s="25">
        <v>17</v>
      </c>
      <c r="D29" s="27" t="s">
        <v>12</v>
      </c>
      <c r="E29" s="563" t="s">
        <v>10420</v>
      </c>
      <c r="F29" s="569"/>
    </row>
    <row r="30" spans="1:6" s="332" customFormat="1" ht="11.45" customHeight="1" x14ac:dyDescent="0.2">
      <c r="A30" s="25">
        <f t="shared" si="0"/>
        <v>24</v>
      </c>
      <c r="B30" s="25">
        <f t="shared" si="1"/>
        <v>254</v>
      </c>
      <c r="C30" s="25">
        <v>17</v>
      </c>
      <c r="D30" s="27" t="s">
        <v>12</v>
      </c>
      <c r="E30" s="563" t="s">
        <v>10421</v>
      </c>
      <c r="F30" s="569"/>
    </row>
    <row r="31" spans="1:6" s="332" customFormat="1" ht="11.45" customHeight="1" x14ac:dyDescent="0.2">
      <c r="A31" s="25">
        <f t="shared" si="0"/>
        <v>25</v>
      </c>
      <c r="B31" s="25">
        <f t="shared" si="1"/>
        <v>271</v>
      </c>
      <c r="C31" s="25">
        <v>17</v>
      </c>
      <c r="D31" s="27" t="s">
        <v>12</v>
      </c>
      <c r="E31" s="563" t="s">
        <v>10422</v>
      </c>
      <c r="F31" s="569"/>
    </row>
    <row r="32" spans="1:6" s="332" customFormat="1" ht="11.45" customHeight="1" x14ac:dyDescent="0.2">
      <c r="A32" s="25">
        <f t="shared" si="0"/>
        <v>26</v>
      </c>
      <c r="B32" s="25">
        <f t="shared" si="1"/>
        <v>288</v>
      </c>
      <c r="C32" s="25">
        <v>17</v>
      </c>
      <c r="D32" s="27" t="s">
        <v>12</v>
      </c>
      <c r="E32" s="563" t="s">
        <v>10423</v>
      </c>
      <c r="F32" s="569"/>
    </row>
    <row r="33" spans="1:6" s="61" customFormat="1" ht="11.45" customHeight="1" x14ac:dyDescent="0.2">
      <c r="A33" s="25">
        <f t="shared" si="0"/>
        <v>27</v>
      </c>
      <c r="B33" s="25">
        <f t="shared" si="1"/>
        <v>305</v>
      </c>
      <c r="C33" s="25">
        <v>17</v>
      </c>
      <c r="D33" s="27" t="s">
        <v>12</v>
      </c>
      <c r="E33" s="563" t="s">
        <v>12105</v>
      </c>
      <c r="F33" s="569"/>
    </row>
    <row r="34" spans="1:6" s="61" customFormat="1" ht="11.45" customHeight="1" x14ac:dyDescent="0.2">
      <c r="A34" s="25">
        <f t="shared" si="0"/>
        <v>28</v>
      </c>
      <c r="B34" s="25">
        <f t="shared" si="1"/>
        <v>322</v>
      </c>
      <c r="C34" s="25">
        <v>17</v>
      </c>
      <c r="D34" s="27" t="s">
        <v>12</v>
      </c>
      <c r="E34" s="563" t="s">
        <v>10424</v>
      </c>
      <c r="F34" s="569"/>
    </row>
    <row r="35" spans="1:6" s="61" customFormat="1" ht="11.45" customHeight="1" x14ac:dyDescent="0.2">
      <c r="A35" s="25">
        <f t="shared" si="0"/>
        <v>29</v>
      </c>
      <c r="B35" s="25">
        <f t="shared" si="1"/>
        <v>339</v>
      </c>
      <c r="C35" s="25">
        <v>17</v>
      </c>
      <c r="D35" s="27" t="s">
        <v>12</v>
      </c>
      <c r="E35" s="563" t="s">
        <v>10425</v>
      </c>
      <c r="F35" s="569"/>
    </row>
    <row r="36" spans="1:6" s="61" customFormat="1" ht="11.45" customHeight="1" x14ac:dyDescent="0.2">
      <c r="A36" s="25">
        <f t="shared" si="0"/>
        <v>30</v>
      </c>
      <c r="B36" s="25">
        <f t="shared" si="1"/>
        <v>356</v>
      </c>
      <c r="C36" s="25">
        <v>17</v>
      </c>
      <c r="D36" s="27" t="s">
        <v>12</v>
      </c>
      <c r="E36" s="563" t="s">
        <v>10426</v>
      </c>
      <c r="F36" s="569"/>
    </row>
    <row r="37" spans="1:6" s="332" customFormat="1" ht="11.45" customHeight="1" x14ac:dyDescent="0.2">
      <c r="A37" s="25">
        <f t="shared" si="0"/>
        <v>31</v>
      </c>
      <c r="B37" s="25">
        <f t="shared" si="1"/>
        <v>373</v>
      </c>
      <c r="C37" s="25">
        <v>17</v>
      </c>
      <c r="D37" s="27" t="s">
        <v>12</v>
      </c>
      <c r="E37" s="563" t="s">
        <v>10427</v>
      </c>
      <c r="F37" s="438"/>
    </row>
    <row r="38" spans="1:6" s="332" customFormat="1" ht="11.45" customHeight="1" x14ac:dyDescent="0.2">
      <c r="A38" s="25">
        <f t="shared" si="0"/>
        <v>32</v>
      </c>
      <c r="B38" s="25">
        <f t="shared" si="1"/>
        <v>390</v>
      </c>
      <c r="C38" s="25">
        <v>17</v>
      </c>
      <c r="D38" s="27" t="s">
        <v>12</v>
      </c>
      <c r="E38" s="563" t="s">
        <v>10428</v>
      </c>
      <c r="F38" s="438"/>
    </row>
    <row r="39" spans="1:6" s="332" customFormat="1" ht="11.45" customHeight="1" x14ac:dyDescent="0.2">
      <c r="A39" s="25">
        <f t="shared" si="0"/>
        <v>33</v>
      </c>
      <c r="B39" s="25">
        <f t="shared" si="1"/>
        <v>407</v>
      </c>
      <c r="C39" s="25">
        <v>17</v>
      </c>
      <c r="D39" s="27" t="s">
        <v>12</v>
      </c>
      <c r="E39" s="563" t="s">
        <v>10429</v>
      </c>
      <c r="F39" s="438"/>
    </row>
    <row r="40" spans="1:6" s="332" customFormat="1" ht="11.45" customHeight="1" x14ac:dyDescent="0.2">
      <c r="A40" s="25">
        <f t="shared" si="0"/>
        <v>34</v>
      </c>
      <c r="B40" s="25">
        <f t="shared" si="1"/>
        <v>424</v>
      </c>
      <c r="C40" s="25">
        <v>17</v>
      </c>
      <c r="D40" s="27" t="s">
        <v>12</v>
      </c>
      <c r="E40" s="563" t="s">
        <v>10430</v>
      </c>
      <c r="F40" s="580"/>
    </row>
    <row r="41" spans="1:6" s="332" customFormat="1" ht="11.45" customHeight="1" x14ac:dyDescent="0.2">
      <c r="A41" s="25">
        <f t="shared" si="0"/>
        <v>35</v>
      </c>
      <c r="B41" s="25">
        <f t="shared" si="1"/>
        <v>441</v>
      </c>
      <c r="C41" s="25">
        <v>17</v>
      </c>
      <c r="D41" s="27" t="s">
        <v>12</v>
      </c>
      <c r="E41" s="563" t="s">
        <v>12106</v>
      </c>
      <c r="F41" s="580"/>
    </row>
    <row r="42" spans="1:6" s="332" customFormat="1" ht="11.45" customHeight="1" x14ac:dyDescent="0.2">
      <c r="A42" s="25">
        <f t="shared" si="0"/>
        <v>36</v>
      </c>
      <c r="B42" s="25">
        <f t="shared" si="1"/>
        <v>458</v>
      </c>
      <c r="C42" s="25">
        <v>17</v>
      </c>
      <c r="D42" s="27" t="s">
        <v>12</v>
      </c>
      <c r="E42" s="563" t="s">
        <v>10431</v>
      </c>
      <c r="F42" s="580"/>
    </row>
    <row r="43" spans="1:6" s="332" customFormat="1" ht="11.45" customHeight="1" x14ac:dyDescent="0.2">
      <c r="A43" s="25">
        <f t="shared" si="0"/>
        <v>37</v>
      </c>
      <c r="B43" s="25">
        <f t="shared" si="1"/>
        <v>475</v>
      </c>
      <c r="C43" s="25">
        <v>17</v>
      </c>
      <c r="D43" s="27" t="s">
        <v>12</v>
      </c>
      <c r="E43" s="563" t="s">
        <v>10432</v>
      </c>
      <c r="F43" s="580"/>
    </row>
    <row r="44" spans="1:6" s="332" customFormat="1" ht="11.45" customHeight="1" x14ac:dyDescent="0.2">
      <c r="A44" s="25">
        <f t="shared" si="0"/>
        <v>38</v>
      </c>
      <c r="B44" s="25">
        <f t="shared" si="1"/>
        <v>492</v>
      </c>
      <c r="C44" s="25">
        <v>17</v>
      </c>
      <c r="D44" s="27" t="s">
        <v>12</v>
      </c>
      <c r="E44" s="563" t="s">
        <v>10433</v>
      </c>
      <c r="F44" s="580"/>
    </row>
    <row r="45" spans="1:6" s="332" customFormat="1" ht="11.45" customHeight="1" x14ac:dyDescent="0.2">
      <c r="A45" s="25">
        <f t="shared" si="0"/>
        <v>39</v>
      </c>
      <c r="B45" s="25">
        <f t="shared" si="1"/>
        <v>509</v>
      </c>
      <c r="C45" s="25">
        <v>17</v>
      </c>
      <c r="D45" s="27" t="s">
        <v>12</v>
      </c>
      <c r="E45" s="563" t="s">
        <v>10434</v>
      </c>
      <c r="F45" s="580"/>
    </row>
    <row r="46" spans="1:6" s="332" customFormat="1" ht="11.45" customHeight="1" x14ac:dyDescent="0.2">
      <c r="A46" s="25">
        <f t="shared" si="0"/>
        <v>40</v>
      </c>
      <c r="B46" s="25">
        <f t="shared" si="1"/>
        <v>526</v>
      </c>
      <c r="C46" s="25">
        <v>17</v>
      </c>
      <c r="D46" s="27" t="s">
        <v>12</v>
      </c>
      <c r="E46" s="563" t="s">
        <v>10435</v>
      </c>
      <c r="F46" s="580"/>
    </row>
    <row r="47" spans="1:6" s="332" customFormat="1" ht="11.45" customHeight="1" x14ac:dyDescent="0.2">
      <c r="A47" s="25">
        <f t="shared" si="0"/>
        <v>41</v>
      </c>
      <c r="B47" s="25">
        <f t="shared" si="1"/>
        <v>543</v>
      </c>
      <c r="C47" s="25">
        <v>17</v>
      </c>
      <c r="D47" s="27" t="s">
        <v>12</v>
      </c>
      <c r="E47" s="563" t="s">
        <v>10436</v>
      </c>
      <c r="F47" s="580"/>
    </row>
    <row r="48" spans="1:6" s="332" customFormat="1" ht="11.45" customHeight="1" x14ac:dyDescent="0.2">
      <c r="A48" s="25">
        <f t="shared" si="0"/>
        <v>42</v>
      </c>
      <c r="B48" s="25">
        <f t="shared" si="1"/>
        <v>560</v>
      </c>
      <c r="C48" s="25">
        <v>17</v>
      </c>
      <c r="D48" s="27" t="s">
        <v>12</v>
      </c>
      <c r="E48" s="563" t="s">
        <v>10437</v>
      </c>
      <c r="F48" s="580"/>
    </row>
    <row r="49" spans="1:6" s="332" customFormat="1" ht="11.45" customHeight="1" x14ac:dyDescent="0.2">
      <c r="A49" s="25">
        <f t="shared" si="0"/>
        <v>43</v>
      </c>
      <c r="B49" s="25">
        <f t="shared" si="1"/>
        <v>577</v>
      </c>
      <c r="C49" s="25">
        <v>17</v>
      </c>
      <c r="D49" s="27" t="s">
        <v>12</v>
      </c>
      <c r="E49" s="563" t="s">
        <v>12107</v>
      </c>
      <c r="F49" s="580"/>
    </row>
    <row r="50" spans="1:6" s="332" customFormat="1" ht="11.45" customHeight="1" x14ac:dyDescent="0.2">
      <c r="A50" s="25">
        <f t="shared" si="0"/>
        <v>44</v>
      </c>
      <c r="B50" s="25">
        <f t="shared" si="1"/>
        <v>594</v>
      </c>
      <c r="C50" s="25">
        <v>17</v>
      </c>
      <c r="D50" s="27" t="s">
        <v>12</v>
      </c>
      <c r="E50" s="563" t="s">
        <v>10438</v>
      </c>
      <c r="F50" s="580"/>
    </row>
    <row r="51" spans="1:6" s="332" customFormat="1" ht="11.45" customHeight="1" x14ac:dyDescent="0.2">
      <c r="A51" s="25">
        <f t="shared" si="0"/>
        <v>45</v>
      </c>
      <c r="B51" s="25">
        <f t="shared" si="1"/>
        <v>611</v>
      </c>
      <c r="C51" s="25">
        <v>17</v>
      </c>
      <c r="D51" s="27" t="s">
        <v>12</v>
      </c>
      <c r="E51" s="563" t="s">
        <v>10439</v>
      </c>
      <c r="F51" s="580"/>
    </row>
    <row r="52" spans="1:6" s="332" customFormat="1" ht="11.45" customHeight="1" x14ac:dyDescent="0.2">
      <c r="A52" s="25">
        <f t="shared" si="0"/>
        <v>46</v>
      </c>
      <c r="B52" s="25">
        <f t="shared" si="1"/>
        <v>628</v>
      </c>
      <c r="C52" s="25">
        <v>17</v>
      </c>
      <c r="D52" s="27" t="s">
        <v>12</v>
      </c>
      <c r="E52" s="563" t="s">
        <v>10440</v>
      </c>
      <c r="F52" s="580"/>
    </row>
    <row r="53" spans="1:6" s="332" customFormat="1" ht="11.45" customHeight="1" x14ac:dyDescent="0.2">
      <c r="A53" s="25">
        <f t="shared" si="0"/>
        <v>47</v>
      </c>
      <c r="B53" s="25">
        <f t="shared" si="1"/>
        <v>645</v>
      </c>
      <c r="C53" s="25">
        <v>17</v>
      </c>
      <c r="D53" s="27" t="s">
        <v>12</v>
      </c>
      <c r="E53" s="563" t="s">
        <v>10441</v>
      </c>
      <c r="F53" s="580"/>
    </row>
    <row r="54" spans="1:6" s="332" customFormat="1" ht="11.45" customHeight="1" x14ac:dyDescent="0.2">
      <c r="A54" s="25">
        <f t="shared" si="0"/>
        <v>48</v>
      </c>
      <c r="B54" s="25">
        <f t="shared" si="1"/>
        <v>662</v>
      </c>
      <c r="C54" s="25">
        <v>17</v>
      </c>
      <c r="D54" s="27" t="s">
        <v>12</v>
      </c>
      <c r="E54" s="563" t="s">
        <v>10442</v>
      </c>
      <c r="F54" s="580"/>
    </row>
    <row r="55" spans="1:6" s="332" customFormat="1" ht="11.45" customHeight="1" x14ac:dyDescent="0.2">
      <c r="A55" s="25">
        <f t="shared" si="0"/>
        <v>49</v>
      </c>
      <c r="B55" s="25">
        <f t="shared" si="1"/>
        <v>679</v>
      </c>
      <c r="C55" s="25">
        <v>17</v>
      </c>
      <c r="D55" s="27" t="s">
        <v>12</v>
      </c>
      <c r="E55" s="563" t="s">
        <v>10443</v>
      </c>
      <c r="F55" s="580"/>
    </row>
    <row r="56" spans="1:6" s="332" customFormat="1" ht="11.45" customHeight="1" x14ac:dyDescent="0.2">
      <c r="A56" s="25">
        <f t="shared" si="0"/>
        <v>50</v>
      </c>
      <c r="B56" s="25">
        <f t="shared" si="1"/>
        <v>696</v>
      </c>
      <c r="C56" s="25">
        <v>17</v>
      </c>
      <c r="D56" s="27" t="s">
        <v>12</v>
      </c>
      <c r="E56" s="563" t="s">
        <v>10444</v>
      </c>
      <c r="F56" s="580"/>
    </row>
    <row r="57" spans="1:6" s="332" customFormat="1" ht="11.45" customHeight="1" x14ac:dyDescent="0.2">
      <c r="A57" s="25">
        <f t="shared" si="0"/>
        <v>51</v>
      </c>
      <c r="B57" s="25">
        <f t="shared" si="1"/>
        <v>713</v>
      </c>
      <c r="C57" s="25">
        <v>17</v>
      </c>
      <c r="D57" s="27" t="s">
        <v>12</v>
      </c>
      <c r="E57" s="563" t="s">
        <v>12108</v>
      </c>
      <c r="F57" s="580"/>
    </row>
    <row r="58" spans="1:6" s="332" customFormat="1" ht="11.45" customHeight="1" x14ac:dyDescent="0.2">
      <c r="A58" s="25">
        <f t="shared" si="0"/>
        <v>52</v>
      </c>
      <c r="B58" s="25">
        <f t="shared" si="1"/>
        <v>730</v>
      </c>
      <c r="C58" s="25">
        <v>17</v>
      </c>
      <c r="D58" s="27" t="s">
        <v>12</v>
      </c>
      <c r="E58" s="563" t="s">
        <v>10445</v>
      </c>
      <c r="F58" s="580"/>
    </row>
    <row r="59" spans="1:6" s="332" customFormat="1" ht="11.45" customHeight="1" x14ac:dyDescent="0.2">
      <c r="A59" s="25">
        <f t="shared" si="0"/>
        <v>53</v>
      </c>
      <c r="B59" s="25">
        <f t="shared" si="1"/>
        <v>747</v>
      </c>
      <c r="C59" s="25">
        <v>17</v>
      </c>
      <c r="D59" s="27" t="s">
        <v>12</v>
      </c>
      <c r="E59" s="563" t="s">
        <v>12114</v>
      </c>
      <c r="F59" s="580"/>
    </row>
    <row r="60" spans="1:6" s="332" customFormat="1" ht="11.45" customHeight="1" x14ac:dyDescent="0.2">
      <c r="A60" s="25">
        <f t="shared" si="0"/>
        <v>54</v>
      </c>
      <c r="B60" s="25">
        <f t="shared" si="1"/>
        <v>764</v>
      </c>
      <c r="C60" s="25">
        <v>17</v>
      </c>
      <c r="D60" s="27" t="s">
        <v>12</v>
      </c>
      <c r="E60" s="563" t="s">
        <v>12115</v>
      </c>
      <c r="F60" s="580"/>
    </row>
    <row r="61" spans="1:6" s="332" customFormat="1" ht="11.45" customHeight="1" x14ac:dyDescent="0.2">
      <c r="A61" s="25">
        <f t="shared" si="0"/>
        <v>55</v>
      </c>
      <c r="B61" s="25">
        <f t="shared" si="1"/>
        <v>781</v>
      </c>
      <c r="C61" s="25">
        <v>17</v>
      </c>
      <c r="D61" s="27" t="s">
        <v>12</v>
      </c>
      <c r="E61" s="563" t="s">
        <v>12113</v>
      </c>
      <c r="F61" s="580"/>
    </row>
    <row r="62" spans="1:6" s="332" customFormat="1" ht="11.45" customHeight="1" x14ac:dyDescent="0.2">
      <c r="A62" s="25">
        <f t="shared" si="0"/>
        <v>56</v>
      </c>
      <c r="B62" s="25">
        <f t="shared" si="1"/>
        <v>798</v>
      </c>
      <c r="C62" s="25">
        <v>17</v>
      </c>
      <c r="D62" s="27" t="s">
        <v>12</v>
      </c>
      <c r="E62" s="563" t="s">
        <v>10446</v>
      </c>
      <c r="F62" s="580"/>
    </row>
    <row r="63" spans="1:6" s="332" customFormat="1" ht="11.45" customHeight="1" x14ac:dyDescent="0.2">
      <c r="A63" s="25">
        <f t="shared" si="0"/>
        <v>57</v>
      </c>
      <c r="B63" s="25">
        <f t="shared" si="1"/>
        <v>815</v>
      </c>
      <c r="C63" s="25">
        <v>17</v>
      </c>
      <c r="D63" s="27" t="s">
        <v>12</v>
      </c>
      <c r="E63" s="563" t="s">
        <v>10447</v>
      </c>
      <c r="F63" s="580"/>
    </row>
    <row r="64" spans="1:6" s="332" customFormat="1" ht="11.45" customHeight="1" x14ac:dyDescent="0.2">
      <c r="A64" s="25">
        <f t="shared" si="0"/>
        <v>58</v>
      </c>
      <c r="B64" s="25">
        <f t="shared" si="1"/>
        <v>832</v>
      </c>
      <c r="C64" s="25">
        <v>17</v>
      </c>
      <c r="D64" s="27" t="s">
        <v>12</v>
      </c>
      <c r="E64" s="563" t="s">
        <v>10448</v>
      </c>
      <c r="F64" s="580"/>
    </row>
    <row r="65" spans="1:6" s="332" customFormat="1" ht="11.45" customHeight="1" x14ac:dyDescent="0.2">
      <c r="A65" s="25">
        <f t="shared" si="0"/>
        <v>59</v>
      </c>
      <c r="B65" s="25">
        <f t="shared" si="1"/>
        <v>849</v>
      </c>
      <c r="C65" s="25">
        <v>17</v>
      </c>
      <c r="D65" s="27" t="s">
        <v>12</v>
      </c>
      <c r="E65" s="563" t="s">
        <v>12109</v>
      </c>
      <c r="F65" s="580"/>
    </row>
    <row r="66" spans="1:6" s="332" customFormat="1" ht="11.45" customHeight="1" x14ac:dyDescent="0.2">
      <c r="A66" s="25">
        <f t="shared" si="0"/>
        <v>60</v>
      </c>
      <c r="B66" s="25">
        <f t="shared" si="1"/>
        <v>866</v>
      </c>
      <c r="C66" s="25">
        <v>17</v>
      </c>
      <c r="D66" s="27" t="s">
        <v>12</v>
      </c>
      <c r="E66" s="563" t="s">
        <v>10449</v>
      </c>
      <c r="F66" s="580"/>
    </row>
    <row r="67" spans="1:6" s="332" customFormat="1" ht="11.45" customHeight="1" x14ac:dyDescent="0.2">
      <c r="A67" s="25">
        <f t="shared" si="0"/>
        <v>61</v>
      </c>
      <c r="B67" s="25">
        <f t="shared" si="1"/>
        <v>883</v>
      </c>
      <c r="C67" s="25">
        <v>17</v>
      </c>
      <c r="D67" s="27" t="s">
        <v>12</v>
      </c>
      <c r="E67" s="563" t="s">
        <v>10450</v>
      </c>
      <c r="F67" s="580"/>
    </row>
    <row r="68" spans="1:6" s="332" customFormat="1" ht="11.45" customHeight="1" x14ac:dyDescent="0.2">
      <c r="A68" s="25">
        <f t="shared" si="0"/>
        <v>62</v>
      </c>
      <c r="B68" s="25">
        <f t="shared" si="1"/>
        <v>900</v>
      </c>
      <c r="C68" s="25">
        <v>17</v>
      </c>
      <c r="D68" s="27" t="s">
        <v>12</v>
      </c>
      <c r="E68" s="563" t="s">
        <v>12110</v>
      </c>
      <c r="F68" s="580"/>
    </row>
    <row r="69" spans="1:6" s="332" customFormat="1" ht="11.45" customHeight="1" x14ac:dyDescent="0.2">
      <c r="A69" s="25">
        <f t="shared" si="0"/>
        <v>63</v>
      </c>
      <c r="B69" s="25">
        <f t="shared" si="1"/>
        <v>917</v>
      </c>
      <c r="C69" s="25">
        <v>17</v>
      </c>
      <c r="D69" s="27" t="s">
        <v>12</v>
      </c>
      <c r="E69" s="563" t="s">
        <v>10451</v>
      </c>
      <c r="F69" s="580"/>
    </row>
    <row r="70" spans="1:6" s="332" customFormat="1" ht="11.45" customHeight="1" x14ac:dyDescent="0.2">
      <c r="A70" s="25">
        <f t="shared" si="0"/>
        <v>64</v>
      </c>
      <c r="B70" s="25">
        <f t="shared" si="1"/>
        <v>934</v>
      </c>
      <c r="C70" s="25">
        <v>17</v>
      </c>
      <c r="D70" s="27" t="s">
        <v>12</v>
      </c>
      <c r="E70" s="563" t="s">
        <v>10452</v>
      </c>
      <c r="F70" s="580"/>
    </row>
    <row r="71" spans="1:6" s="332" customFormat="1" ht="11.45" customHeight="1" x14ac:dyDescent="0.2">
      <c r="A71" s="25">
        <f t="shared" si="0"/>
        <v>65</v>
      </c>
      <c r="B71" s="25">
        <f t="shared" si="1"/>
        <v>951</v>
      </c>
      <c r="C71" s="25">
        <v>17</v>
      </c>
      <c r="D71" s="27" t="s">
        <v>12</v>
      </c>
      <c r="E71" s="563" t="s">
        <v>10453</v>
      </c>
      <c r="F71" s="580"/>
    </row>
    <row r="72" spans="1:6" s="332" customFormat="1" ht="11.45" customHeight="1" x14ac:dyDescent="0.2">
      <c r="A72" s="25">
        <f t="shared" ref="A72:A126" si="2">+A71+1</f>
        <v>66</v>
      </c>
      <c r="B72" s="25">
        <f t="shared" ref="B72:B126" si="3">C71+B71</f>
        <v>968</v>
      </c>
      <c r="C72" s="25">
        <v>17</v>
      </c>
      <c r="D72" s="27" t="s">
        <v>12</v>
      </c>
      <c r="E72" s="563" t="s">
        <v>10454</v>
      </c>
      <c r="F72" s="580"/>
    </row>
    <row r="73" spans="1:6" s="332" customFormat="1" ht="11.45" customHeight="1" x14ac:dyDescent="0.2">
      <c r="A73" s="25">
        <f t="shared" si="2"/>
        <v>67</v>
      </c>
      <c r="B73" s="25">
        <f t="shared" si="3"/>
        <v>985</v>
      </c>
      <c r="C73" s="25">
        <v>17</v>
      </c>
      <c r="D73" s="27" t="s">
        <v>12</v>
      </c>
      <c r="E73" s="563" t="s">
        <v>12111</v>
      </c>
      <c r="F73" s="580"/>
    </row>
    <row r="74" spans="1:6" s="332" customFormat="1" ht="11.45" customHeight="1" x14ac:dyDescent="0.2">
      <c r="A74" s="25">
        <f t="shared" si="2"/>
        <v>68</v>
      </c>
      <c r="B74" s="25">
        <f t="shared" si="3"/>
        <v>1002</v>
      </c>
      <c r="C74" s="25">
        <v>17</v>
      </c>
      <c r="D74" s="27" t="s">
        <v>12</v>
      </c>
      <c r="E74" s="563" t="s">
        <v>10455</v>
      </c>
      <c r="F74" s="580"/>
    </row>
    <row r="75" spans="1:6" s="332" customFormat="1" ht="11.45" customHeight="1" x14ac:dyDescent="0.2">
      <c r="A75" s="25">
        <f t="shared" si="2"/>
        <v>69</v>
      </c>
      <c r="B75" s="25">
        <f t="shared" si="3"/>
        <v>1019</v>
      </c>
      <c r="C75" s="25">
        <v>17</v>
      </c>
      <c r="D75" s="27" t="s">
        <v>12</v>
      </c>
      <c r="E75" s="563" t="s">
        <v>10456</v>
      </c>
      <c r="F75" s="580"/>
    </row>
    <row r="76" spans="1:6" s="332" customFormat="1" ht="11.45" customHeight="1" x14ac:dyDescent="0.2">
      <c r="A76" s="25">
        <f t="shared" si="2"/>
        <v>70</v>
      </c>
      <c r="B76" s="25">
        <f t="shared" si="3"/>
        <v>1036</v>
      </c>
      <c r="C76" s="25">
        <v>17</v>
      </c>
      <c r="D76" s="27" t="s">
        <v>12</v>
      </c>
      <c r="E76" s="563" t="s">
        <v>12112</v>
      </c>
      <c r="F76" s="580"/>
    </row>
    <row r="77" spans="1:6" s="332" customFormat="1" ht="11.45" customHeight="1" x14ac:dyDescent="0.2">
      <c r="A77" s="25">
        <f t="shared" si="2"/>
        <v>71</v>
      </c>
      <c r="B77" s="25">
        <f t="shared" si="3"/>
        <v>1053</v>
      </c>
      <c r="C77" s="25">
        <v>17</v>
      </c>
      <c r="D77" s="27" t="s">
        <v>12</v>
      </c>
      <c r="E77" s="563" t="s">
        <v>10457</v>
      </c>
      <c r="F77" s="580"/>
    </row>
    <row r="78" spans="1:6" s="332" customFormat="1" ht="11.45" customHeight="1" x14ac:dyDescent="0.2">
      <c r="A78" s="25">
        <f t="shared" si="2"/>
        <v>72</v>
      </c>
      <c r="B78" s="25">
        <f t="shared" si="3"/>
        <v>1070</v>
      </c>
      <c r="C78" s="25">
        <v>17</v>
      </c>
      <c r="D78" s="27" t="s">
        <v>12</v>
      </c>
      <c r="E78" s="563" t="s">
        <v>10458</v>
      </c>
      <c r="F78" s="580"/>
    </row>
    <row r="79" spans="1:6" s="332" customFormat="1" ht="11.45" customHeight="1" x14ac:dyDescent="0.2">
      <c r="A79" s="25">
        <f t="shared" si="2"/>
        <v>73</v>
      </c>
      <c r="B79" s="25">
        <f t="shared" si="3"/>
        <v>1087</v>
      </c>
      <c r="C79" s="25">
        <v>17</v>
      </c>
      <c r="D79" s="27" t="s">
        <v>12</v>
      </c>
      <c r="E79" s="563" t="s">
        <v>10459</v>
      </c>
      <c r="F79" s="580"/>
    </row>
    <row r="80" spans="1:6" s="332" customFormat="1" ht="11.45" customHeight="1" x14ac:dyDescent="0.2">
      <c r="A80" s="25">
        <f t="shared" si="2"/>
        <v>74</v>
      </c>
      <c r="B80" s="25">
        <f t="shared" si="3"/>
        <v>1104</v>
      </c>
      <c r="C80" s="25">
        <v>17</v>
      </c>
      <c r="D80" s="27" t="s">
        <v>12</v>
      </c>
      <c r="E80" s="563" t="s">
        <v>10460</v>
      </c>
      <c r="F80" s="580"/>
    </row>
    <row r="81" spans="1:6" s="332" customFormat="1" ht="11.45" customHeight="1" x14ac:dyDescent="0.2">
      <c r="A81" s="25">
        <f t="shared" si="2"/>
        <v>75</v>
      </c>
      <c r="B81" s="25">
        <f t="shared" si="3"/>
        <v>1121</v>
      </c>
      <c r="C81" s="25">
        <v>17</v>
      </c>
      <c r="D81" s="27" t="s">
        <v>12</v>
      </c>
      <c r="E81" s="563" t="s">
        <v>10461</v>
      </c>
      <c r="F81" s="580"/>
    </row>
    <row r="82" spans="1:6" s="332" customFormat="1" ht="11.45" customHeight="1" x14ac:dyDescent="0.2">
      <c r="A82" s="25">
        <f t="shared" si="2"/>
        <v>76</v>
      </c>
      <c r="B82" s="25">
        <f t="shared" si="3"/>
        <v>1138</v>
      </c>
      <c r="C82" s="25">
        <v>17</v>
      </c>
      <c r="D82" s="27" t="s">
        <v>12</v>
      </c>
      <c r="E82" s="563" t="s">
        <v>9270</v>
      </c>
      <c r="F82" s="580"/>
    </row>
    <row r="83" spans="1:6" s="332" customFormat="1" ht="11.45" customHeight="1" x14ac:dyDescent="0.2">
      <c r="A83" s="25">
        <f t="shared" si="2"/>
        <v>77</v>
      </c>
      <c r="B83" s="25">
        <f t="shared" si="3"/>
        <v>1155</v>
      </c>
      <c r="C83" s="25">
        <v>17</v>
      </c>
      <c r="D83" s="27" t="s">
        <v>12</v>
      </c>
      <c r="E83" s="563" t="s">
        <v>9271</v>
      </c>
      <c r="F83" s="580"/>
    </row>
    <row r="84" spans="1:6" s="332" customFormat="1" ht="11.45" customHeight="1" x14ac:dyDescent="0.2">
      <c r="A84" s="25">
        <f t="shared" si="2"/>
        <v>78</v>
      </c>
      <c r="B84" s="25">
        <f t="shared" si="3"/>
        <v>1172</v>
      </c>
      <c r="C84" s="25">
        <v>17</v>
      </c>
      <c r="D84" s="27" t="s">
        <v>12</v>
      </c>
      <c r="E84" s="563" t="s">
        <v>10462</v>
      </c>
      <c r="F84" s="580"/>
    </row>
    <row r="85" spans="1:6" s="332" customFormat="1" ht="11.45" customHeight="1" x14ac:dyDescent="0.2">
      <c r="A85" s="25">
        <f t="shared" si="2"/>
        <v>79</v>
      </c>
      <c r="B85" s="25">
        <f t="shared" si="3"/>
        <v>1189</v>
      </c>
      <c r="C85" s="25">
        <v>17</v>
      </c>
      <c r="D85" s="27" t="s">
        <v>12</v>
      </c>
      <c r="E85" s="563" t="s">
        <v>9272</v>
      </c>
      <c r="F85" s="580"/>
    </row>
    <row r="86" spans="1:6" s="332" customFormat="1" ht="11.45" customHeight="1" x14ac:dyDescent="0.2">
      <c r="A86" s="25">
        <f t="shared" si="2"/>
        <v>80</v>
      </c>
      <c r="B86" s="25">
        <f t="shared" si="3"/>
        <v>1206</v>
      </c>
      <c r="C86" s="25">
        <v>17</v>
      </c>
      <c r="D86" s="27" t="s">
        <v>12</v>
      </c>
      <c r="E86" s="563" t="s">
        <v>9273</v>
      </c>
      <c r="F86" s="580"/>
    </row>
    <row r="87" spans="1:6" s="332" customFormat="1" ht="11.45" customHeight="1" x14ac:dyDescent="0.2">
      <c r="A87" s="25">
        <f t="shared" si="2"/>
        <v>81</v>
      </c>
      <c r="B87" s="25">
        <f t="shared" si="3"/>
        <v>1223</v>
      </c>
      <c r="C87" s="25">
        <v>17</v>
      </c>
      <c r="D87" s="27" t="s">
        <v>12</v>
      </c>
      <c r="E87" s="563" t="s">
        <v>9274</v>
      </c>
      <c r="F87" s="580"/>
    </row>
    <row r="88" spans="1:6" s="332" customFormat="1" ht="11.45" customHeight="1" x14ac:dyDescent="0.2">
      <c r="A88" s="25">
        <f t="shared" si="2"/>
        <v>82</v>
      </c>
      <c r="B88" s="25">
        <f t="shared" si="3"/>
        <v>1240</v>
      </c>
      <c r="C88" s="25">
        <v>17</v>
      </c>
      <c r="D88" s="27" t="s">
        <v>12</v>
      </c>
      <c r="E88" s="563" t="s">
        <v>9275</v>
      </c>
      <c r="F88" s="580"/>
    </row>
    <row r="89" spans="1:6" s="332" customFormat="1" ht="11.45" customHeight="1" x14ac:dyDescent="0.2">
      <c r="A89" s="25">
        <f t="shared" si="2"/>
        <v>83</v>
      </c>
      <c r="B89" s="25">
        <f t="shared" si="3"/>
        <v>1257</v>
      </c>
      <c r="C89" s="25">
        <v>17</v>
      </c>
      <c r="D89" s="27" t="s">
        <v>12</v>
      </c>
      <c r="E89" s="563" t="s">
        <v>10463</v>
      </c>
      <c r="F89" s="580"/>
    </row>
    <row r="90" spans="1:6" s="332" customFormat="1" ht="11.45" customHeight="1" x14ac:dyDescent="0.2">
      <c r="A90" s="25">
        <f t="shared" si="2"/>
        <v>84</v>
      </c>
      <c r="B90" s="25">
        <f t="shared" si="3"/>
        <v>1274</v>
      </c>
      <c r="C90" s="25">
        <v>17</v>
      </c>
      <c r="D90" s="27" t="s">
        <v>12</v>
      </c>
      <c r="E90" s="563" t="s">
        <v>10464</v>
      </c>
      <c r="F90" s="580"/>
    </row>
    <row r="91" spans="1:6" s="332" customFormat="1" ht="11.45" customHeight="1" x14ac:dyDescent="0.2">
      <c r="A91" s="25">
        <f t="shared" si="2"/>
        <v>85</v>
      </c>
      <c r="B91" s="25">
        <f t="shared" si="3"/>
        <v>1291</v>
      </c>
      <c r="C91" s="25">
        <v>17</v>
      </c>
      <c r="D91" s="27" t="s">
        <v>12</v>
      </c>
      <c r="E91" s="563" t="s">
        <v>10465</v>
      </c>
      <c r="F91" s="580"/>
    </row>
    <row r="92" spans="1:6" s="332" customFormat="1" ht="11.45" customHeight="1" x14ac:dyDescent="0.2">
      <c r="A92" s="25">
        <f t="shared" si="2"/>
        <v>86</v>
      </c>
      <c r="B92" s="25">
        <f t="shared" si="3"/>
        <v>1308</v>
      </c>
      <c r="C92" s="25">
        <v>17</v>
      </c>
      <c r="D92" s="27" t="s">
        <v>12</v>
      </c>
      <c r="E92" s="563" t="s">
        <v>10466</v>
      </c>
      <c r="F92" s="580"/>
    </row>
    <row r="93" spans="1:6" s="332" customFormat="1" ht="11.45" customHeight="1" x14ac:dyDescent="0.2">
      <c r="A93" s="25">
        <f t="shared" si="2"/>
        <v>87</v>
      </c>
      <c r="B93" s="25">
        <f t="shared" si="3"/>
        <v>1325</v>
      </c>
      <c r="C93" s="25">
        <v>17</v>
      </c>
      <c r="D93" s="27" t="s">
        <v>12</v>
      </c>
      <c r="E93" s="563" t="s">
        <v>10467</v>
      </c>
      <c r="F93" s="580"/>
    </row>
    <row r="94" spans="1:6" s="332" customFormat="1" ht="11.45" customHeight="1" x14ac:dyDescent="0.2">
      <c r="A94" s="25">
        <f t="shared" si="2"/>
        <v>88</v>
      </c>
      <c r="B94" s="25">
        <f t="shared" si="3"/>
        <v>1342</v>
      </c>
      <c r="C94" s="25">
        <v>17</v>
      </c>
      <c r="D94" s="27" t="s">
        <v>12</v>
      </c>
      <c r="E94" s="563" t="s">
        <v>10468</v>
      </c>
      <c r="F94" s="580"/>
    </row>
    <row r="95" spans="1:6" s="332" customFormat="1" ht="11.45" customHeight="1" x14ac:dyDescent="0.2">
      <c r="A95" s="25">
        <f t="shared" si="2"/>
        <v>89</v>
      </c>
      <c r="B95" s="25">
        <f t="shared" si="3"/>
        <v>1359</v>
      </c>
      <c r="C95" s="25">
        <v>17</v>
      </c>
      <c r="D95" s="27" t="s">
        <v>12</v>
      </c>
      <c r="E95" s="563" t="s">
        <v>10469</v>
      </c>
      <c r="F95" s="580"/>
    </row>
    <row r="96" spans="1:6" s="332" customFormat="1" ht="11.45" customHeight="1" x14ac:dyDescent="0.2">
      <c r="A96" s="25">
        <f t="shared" si="2"/>
        <v>90</v>
      </c>
      <c r="B96" s="25">
        <f t="shared" si="3"/>
        <v>1376</v>
      </c>
      <c r="C96" s="25">
        <v>17</v>
      </c>
      <c r="D96" s="27" t="s">
        <v>12</v>
      </c>
      <c r="E96" s="563" t="s">
        <v>10470</v>
      </c>
      <c r="F96" s="580"/>
    </row>
    <row r="97" spans="1:6" s="332" customFormat="1" ht="11.45" customHeight="1" x14ac:dyDescent="0.2">
      <c r="A97" s="25">
        <f t="shared" si="2"/>
        <v>91</v>
      </c>
      <c r="B97" s="25">
        <f t="shared" si="3"/>
        <v>1393</v>
      </c>
      <c r="C97" s="25">
        <v>17</v>
      </c>
      <c r="D97" s="27" t="s">
        <v>12</v>
      </c>
      <c r="E97" s="563" t="s">
        <v>11162</v>
      </c>
      <c r="F97" s="580"/>
    </row>
    <row r="98" spans="1:6" s="332" customFormat="1" ht="11.45" customHeight="1" x14ac:dyDescent="0.2">
      <c r="A98" s="25">
        <f t="shared" si="2"/>
        <v>92</v>
      </c>
      <c r="B98" s="25">
        <f t="shared" si="3"/>
        <v>1410</v>
      </c>
      <c r="C98" s="25">
        <v>17</v>
      </c>
      <c r="D98" s="27" t="s">
        <v>12</v>
      </c>
      <c r="E98" s="563" t="s">
        <v>11163</v>
      </c>
      <c r="F98" s="580"/>
    </row>
    <row r="99" spans="1:6" s="332" customFormat="1" ht="11.45" customHeight="1" x14ac:dyDescent="0.2">
      <c r="A99" s="25">
        <f t="shared" si="2"/>
        <v>93</v>
      </c>
      <c r="B99" s="25">
        <f t="shared" si="3"/>
        <v>1427</v>
      </c>
      <c r="C99" s="25">
        <v>17</v>
      </c>
      <c r="D99" s="27" t="s">
        <v>12</v>
      </c>
      <c r="E99" s="563" t="s">
        <v>11164</v>
      </c>
      <c r="F99" s="580"/>
    </row>
    <row r="100" spans="1:6" s="332" customFormat="1" ht="11.45" customHeight="1" x14ac:dyDescent="0.2">
      <c r="A100" s="25">
        <f t="shared" si="2"/>
        <v>94</v>
      </c>
      <c r="B100" s="25">
        <f t="shared" si="3"/>
        <v>1444</v>
      </c>
      <c r="C100" s="25">
        <v>17</v>
      </c>
      <c r="D100" s="27" t="s">
        <v>12</v>
      </c>
      <c r="E100" s="563" t="s">
        <v>11165</v>
      </c>
      <c r="F100" s="580"/>
    </row>
    <row r="101" spans="1:6" s="332" customFormat="1" ht="11.45" customHeight="1" x14ac:dyDescent="0.2">
      <c r="A101" s="25">
        <f t="shared" si="2"/>
        <v>95</v>
      </c>
      <c r="B101" s="25">
        <f t="shared" si="3"/>
        <v>1461</v>
      </c>
      <c r="C101" s="25">
        <v>17</v>
      </c>
      <c r="D101" s="27" t="s">
        <v>12</v>
      </c>
      <c r="E101" s="563" t="s">
        <v>11166</v>
      </c>
      <c r="F101" s="580"/>
    </row>
    <row r="102" spans="1:6" s="332" customFormat="1" ht="11.45" customHeight="1" x14ac:dyDescent="0.2">
      <c r="A102" s="25">
        <f t="shared" si="2"/>
        <v>96</v>
      </c>
      <c r="B102" s="25">
        <f t="shared" si="3"/>
        <v>1478</v>
      </c>
      <c r="C102" s="25">
        <v>17</v>
      </c>
      <c r="D102" s="27" t="s">
        <v>12</v>
      </c>
      <c r="E102" s="563" t="s">
        <v>11167</v>
      </c>
      <c r="F102" s="580"/>
    </row>
    <row r="103" spans="1:6" s="332" customFormat="1" ht="11.45" customHeight="1" x14ac:dyDescent="0.2">
      <c r="A103" s="25">
        <f t="shared" si="2"/>
        <v>97</v>
      </c>
      <c r="B103" s="25">
        <f t="shared" si="3"/>
        <v>1495</v>
      </c>
      <c r="C103" s="25">
        <v>17</v>
      </c>
      <c r="D103" s="27" t="s">
        <v>12</v>
      </c>
      <c r="E103" s="563" t="s">
        <v>11168</v>
      </c>
      <c r="F103" s="580"/>
    </row>
    <row r="104" spans="1:6" s="332" customFormat="1" ht="11.45" customHeight="1" x14ac:dyDescent="0.2">
      <c r="A104" s="25">
        <f t="shared" si="2"/>
        <v>98</v>
      </c>
      <c r="B104" s="25">
        <f t="shared" si="3"/>
        <v>1512</v>
      </c>
      <c r="C104" s="25">
        <v>17</v>
      </c>
      <c r="D104" s="27" t="s">
        <v>12</v>
      </c>
      <c r="E104" s="563" t="s">
        <v>11169</v>
      </c>
      <c r="F104" s="580"/>
    </row>
    <row r="105" spans="1:6" s="332" customFormat="1" ht="11.45" customHeight="1" x14ac:dyDescent="0.2">
      <c r="A105" s="504">
        <f t="shared" si="2"/>
        <v>99</v>
      </c>
      <c r="B105" s="504">
        <f t="shared" si="3"/>
        <v>1529</v>
      </c>
      <c r="C105" s="25">
        <v>17</v>
      </c>
      <c r="D105" s="27" t="s">
        <v>12</v>
      </c>
      <c r="E105" s="421" t="s">
        <v>15149</v>
      </c>
      <c r="F105" s="580"/>
    </row>
    <row r="106" spans="1:6" s="332" customFormat="1" ht="11.45" customHeight="1" x14ac:dyDescent="0.2">
      <c r="A106" s="504">
        <f t="shared" si="2"/>
        <v>100</v>
      </c>
      <c r="B106" s="504">
        <f t="shared" si="3"/>
        <v>1546</v>
      </c>
      <c r="C106" s="25">
        <v>17</v>
      </c>
      <c r="D106" s="27" t="s">
        <v>12</v>
      </c>
      <c r="E106" s="421" t="s">
        <v>15150</v>
      </c>
      <c r="F106" s="580"/>
    </row>
    <row r="107" spans="1:6" s="332" customFormat="1" ht="11.45" customHeight="1" x14ac:dyDescent="0.2">
      <c r="A107" s="504">
        <f t="shared" si="2"/>
        <v>101</v>
      </c>
      <c r="B107" s="504">
        <f t="shared" si="3"/>
        <v>1563</v>
      </c>
      <c r="C107" s="25">
        <v>17</v>
      </c>
      <c r="D107" s="27" t="s">
        <v>12</v>
      </c>
      <c r="E107" s="421" t="s">
        <v>15151</v>
      </c>
      <c r="F107" s="580"/>
    </row>
    <row r="108" spans="1:6" s="332" customFormat="1" ht="11.45" customHeight="1" x14ac:dyDescent="0.2">
      <c r="A108" s="504">
        <f t="shared" si="2"/>
        <v>102</v>
      </c>
      <c r="B108" s="504">
        <f t="shared" si="3"/>
        <v>1580</v>
      </c>
      <c r="C108" s="25">
        <v>17</v>
      </c>
      <c r="D108" s="27" t="s">
        <v>12</v>
      </c>
      <c r="E108" s="421" t="s">
        <v>15152</v>
      </c>
      <c r="F108" s="580"/>
    </row>
    <row r="109" spans="1:6" s="332" customFormat="1" ht="11.45" customHeight="1" x14ac:dyDescent="0.2">
      <c r="A109" s="504">
        <f t="shared" si="2"/>
        <v>103</v>
      </c>
      <c r="B109" s="504">
        <f t="shared" si="3"/>
        <v>1597</v>
      </c>
      <c r="C109" s="25">
        <v>17</v>
      </c>
      <c r="D109" s="27" t="s">
        <v>12</v>
      </c>
      <c r="E109" s="421" t="s">
        <v>15153</v>
      </c>
      <c r="F109" s="580"/>
    </row>
    <row r="110" spans="1:6" s="332" customFormat="1" ht="11.45" customHeight="1" x14ac:dyDescent="0.2">
      <c r="A110" s="504">
        <f t="shared" si="2"/>
        <v>104</v>
      </c>
      <c r="B110" s="504">
        <f t="shared" si="3"/>
        <v>1614</v>
      </c>
      <c r="C110" s="25">
        <v>17</v>
      </c>
      <c r="D110" s="27" t="s">
        <v>12</v>
      </c>
      <c r="E110" s="421" t="s">
        <v>15154</v>
      </c>
      <c r="F110" s="580"/>
    </row>
    <row r="111" spans="1:6" s="332" customFormat="1" ht="11.45" customHeight="1" x14ac:dyDescent="0.2">
      <c r="A111" s="504">
        <f t="shared" si="2"/>
        <v>105</v>
      </c>
      <c r="B111" s="504">
        <f t="shared" si="3"/>
        <v>1631</v>
      </c>
      <c r="C111" s="25">
        <v>17</v>
      </c>
      <c r="D111" s="27" t="s">
        <v>12</v>
      </c>
      <c r="E111" s="421" t="s">
        <v>15155</v>
      </c>
      <c r="F111" s="580"/>
    </row>
    <row r="112" spans="1:6" s="332" customFormat="1" ht="11.45" customHeight="1" x14ac:dyDescent="0.2">
      <c r="A112" s="504">
        <f t="shared" si="2"/>
        <v>106</v>
      </c>
      <c r="B112" s="504">
        <f t="shared" si="3"/>
        <v>1648</v>
      </c>
      <c r="C112" s="25">
        <v>17</v>
      </c>
      <c r="D112" s="27" t="s">
        <v>12</v>
      </c>
      <c r="E112" s="421" t="s">
        <v>15156</v>
      </c>
      <c r="F112" s="580"/>
    </row>
    <row r="113" spans="1:6" s="332" customFormat="1" ht="11.45" customHeight="1" x14ac:dyDescent="0.2">
      <c r="A113" s="363">
        <f t="shared" si="2"/>
        <v>107</v>
      </c>
      <c r="B113" s="363">
        <f t="shared" si="3"/>
        <v>1665</v>
      </c>
      <c r="C113" s="363">
        <v>17</v>
      </c>
      <c r="D113" s="360" t="s">
        <v>12</v>
      </c>
      <c r="E113" s="422" t="s">
        <v>13428</v>
      </c>
      <c r="F113" s="378"/>
    </row>
    <row r="114" spans="1:6" s="332" customFormat="1" ht="11.45" customHeight="1" x14ac:dyDescent="0.2">
      <c r="A114" s="363">
        <f t="shared" si="2"/>
        <v>108</v>
      </c>
      <c r="B114" s="363">
        <f t="shared" si="3"/>
        <v>1682</v>
      </c>
      <c r="C114" s="363">
        <v>17</v>
      </c>
      <c r="D114" s="360" t="s">
        <v>12</v>
      </c>
      <c r="E114" s="422" t="s">
        <v>13429</v>
      </c>
      <c r="F114" s="378"/>
    </row>
    <row r="115" spans="1:6" s="332" customFormat="1" ht="11.45" customHeight="1" x14ac:dyDescent="0.2">
      <c r="A115" s="363">
        <f t="shared" si="2"/>
        <v>109</v>
      </c>
      <c r="B115" s="363">
        <f t="shared" si="3"/>
        <v>1699</v>
      </c>
      <c r="C115" s="363">
        <v>17</v>
      </c>
      <c r="D115" s="360" t="s">
        <v>12</v>
      </c>
      <c r="E115" s="422" t="s">
        <v>13430</v>
      </c>
      <c r="F115" s="378"/>
    </row>
    <row r="116" spans="1:6" s="332" customFormat="1" ht="11.45" customHeight="1" x14ac:dyDescent="0.2">
      <c r="A116" s="363">
        <f t="shared" si="2"/>
        <v>110</v>
      </c>
      <c r="B116" s="363">
        <f t="shared" si="3"/>
        <v>1716</v>
      </c>
      <c r="C116" s="363">
        <v>17</v>
      </c>
      <c r="D116" s="360" t="s">
        <v>12</v>
      </c>
      <c r="E116" s="422" t="s">
        <v>13431</v>
      </c>
      <c r="F116" s="378"/>
    </row>
    <row r="117" spans="1:6" s="332" customFormat="1" ht="11.45" customHeight="1" x14ac:dyDescent="0.2">
      <c r="A117" s="363">
        <f t="shared" si="2"/>
        <v>111</v>
      </c>
      <c r="B117" s="363">
        <f t="shared" si="3"/>
        <v>1733</v>
      </c>
      <c r="C117" s="363">
        <v>17</v>
      </c>
      <c r="D117" s="360" t="s">
        <v>12</v>
      </c>
      <c r="E117" s="422" t="s">
        <v>13432</v>
      </c>
      <c r="F117" s="378"/>
    </row>
    <row r="118" spans="1:6" s="332" customFormat="1" ht="11.45" customHeight="1" x14ac:dyDescent="0.2">
      <c r="A118" s="363">
        <f t="shared" si="2"/>
        <v>112</v>
      </c>
      <c r="B118" s="363">
        <f t="shared" si="3"/>
        <v>1750</v>
      </c>
      <c r="C118" s="363">
        <v>17</v>
      </c>
      <c r="D118" s="360" t="s">
        <v>12</v>
      </c>
      <c r="E118" s="422" t="s">
        <v>13433</v>
      </c>
      <c r="F118" s="378"/>
    </row>
    <row r="119" spans="1:6" s="332" customFormat="1" ht="11.45" customHeight="1" x14ac:dyDescent="0.2">
      <c r="A119" s="363">
        <f t="shared" si="2"/>
        <v>113</v>
      </c>
      <c r="B119" s="363">
        <f t="shared" si="3"/>
        <v>1767</v>
      </c>
      <c r="C119" s="363">
        <v>17</v>
      </c>
      <c r="D119" s="360" t="s">
        <v>12</v>
      </c>
      <c r="E119" s="422" t="s">
        <v>13434</v>
      </c>
      <c r="F119" s="372"/>
    </row>
    <row r="120" spans="1:6" s="332" customFormat="1" ht="11.45" customHeight="1" x14ac:dyDescent="0.2">
      <c r="A120" s="363">
        <f t="shared" si="2"/>
        <v>114</v>
      </c>
      <c r="B120" s="363">
        <f t="shared" si="3"/>
        <v>1784</v>
      </c>
      <c r="C120" s="363">
        <v>17</v>
      </c>
      <c r="D120" s="360" t="s">
        <v>12</v>
      </c>
      <c r="E120" s="422" t="s">
        <v>13435</v>
      </c>
      <c r="F120" s="530"/>
    </row>
    <row r="121" spans="1:6" s="332" customFormat="1" ht="11.45" customHeight="1" x14ac:dyDescent="0.2">
      <c r="A121" s="363">
        <f t="shared" si="2"/>
        <v>115</v>
      </c>
      <c r="B121" s="363">
        <f t="shared" si="3"/>
        <v>1801</v>
      </c>
      <c r="C121" s="25">
        <v>17</v>
      </c>
      <c r="D121" s="27" t="s">
        <v>12</v>
      </c>
      <c r="E121" s="503" t="s">
        <v>10471</v>
      </c>
      <c r="F121" s="580"/>
    </row>
    <row r="122" spans="1:6" s="332" customFormat="1" ht="11.45" customHeight="1" x14ac:dyDescent="0.2">
      <c r="A122" s="363">
        <f t="shared" si="2"/>
        <v>116</v>
      </c>
      <c r="B122" s="363">
        <f t="shared" si="3"/>
        <v>1818</v>
      </c>
      <c r="C122" s="25">
        <v>17</v>
      </c>
      <c r="D122" s="27" t="s">
        <v>12</v>
      </c>
      <c r="E122" s="503" t="s">
        <v>10472</v>
      </c>
      <c r="F122" s="580"/>
    </row>
    <row r="123" spans="1:6" s="332" customFormat="1" ht="11.45" customHeight="1" x14ac:dyDescent="0.2">
      <c r="A123" s="363">
        <f t="shared" si="2"/>
        <v>117</v>
      </c>
      <c r="B123" s="363">
        <f t="shared" si="3"/>
        <v>1835</v>
      </c>
      <c r="C123" s="25">
        <v>17</v>
      </c>
      <c r="D123" s="27" t="s">
        <v>12</v>
      </c>
      <c r="E123" s="503" t="s">
        <v>10473</v>
      </c>
      <c r="F123" s="580"/>
    </row>
    <row r="124" spans="1:6" s="332" customFormat="1" ht="11.45" customHeight="1" x14ac:dyDescent="0.2">
      <c r="A124" s="363">
        <f t="shared" si="2"/>
        <v>118</v>
      </c>
      <c r="B124" s="363">
        <f t="shared" si="3"/>
        <v>1852</v>
      </c>
      <c r="C124" s="25">
        <v>17</v>
      </c>
      <c r="D124" s="27" t="s">
        <v>12</v>
      </c>
      <c r="E124" s="503" t="s">
        <v>10474</v>
      </c>
      <c r="F124" s="580"/>
    </row>
    <row r="125" spans="1:6" s="332" customFormat="1" ht="11.45" customHeight="1" x14ac:dyDescent="0.2">
      <c r="A125" s="363">
        <f t="shared" si="2"/>
        <v>119</v>
      </c>
      <c r="B125" s="363">
        <f t="shared" si="3"/>
        <v>1869</v>
      </c>
      <c r="C125" s="582">
        <v>150</v>
      </c>
      <c r="D125" s="583" t="s">
        <v>9</v>
      </c>
      <c r="E125" s="553" t="s">
        <v>50</v>
      </c>
      <c r="F125" s="584" t="s">
        <v>25</v>
      </c>
    </row>
    <row r="126" spans="1:6" s="332" customFormat="1" ht="11.45" customHeight="1" thickBot="1" x14ac:dyDescent="0.25">
      <c r="A126" s="363">
        <f t="shared" si="2"/>
        <v>120</v>
      </c>
      <c r="B126" s="363">
        <f t="shared" si="3"/>
        <v>2019</v>
      </c>
      <c r="C126" s="585">
        <v>12</v>
      </c>
      <c r="D126" s="586" t="s">
        <v>9</v>
      </c>
      <c r="E126" s="587" t="s">
        <v>323</v>
      </c>
      <c r="F126" s="588" t="s">
        <v>10547</v>
      </c>
    </row>
    <row r="127" spans="1:6" s="332" customFormat="1" ht="11.45" customHeight="1" thickTop="1" x14ac:dyDescent="0.2">
      <c r="A127" s="119" t="s">
        <v>54</v>
      </c>
      <c r="B127" s="119"/>
      <c r="C127" s="370">
        <f>B126+C126-1</f>
        <v>2030</v>
      </c>
      <c r="D127" s="119"/>
      <c r="E127" s="146"/>
      <c r="F127"/>
    </row>
    <row r="128" spans="1:6" s="759" customFormat="1" ht="11.45" customHeight="1" x14ac:dyDescent="0.2">
      <c r="A128" s="606"/>
      <c r="B128" s="606"/>
      <c r="C128" s="606"/>
      <c r="D128" s="611"/>
      <c r="E128" s="612"/>
      <c r="F128" s="758"/>
    </row>
    <row r="129" spans="1:6" s="759" customFormat="1" ht="11.45" customHeight="1" x14ac:dyDescent="0.2">
      <c r="A129" s="606"/>
      <c r="B129" s="606"/>
      <c r="C129" s="606"/>
      <c r="D129" s="611"/>
      <c r="E129" s="612"/>
      <c r="F129" s="758"/>
    </row>
    <row r="130" spans="1:6" s="759" customFormat="1" ht="11.45" customHeight="1" x14ac:dyDescent="0.2">
      <c r="A130" s="606"/>
      <c r="B130" s="606"/>
      <c r="C130" s="606"/>
      <c r="D130" s="611"/>
      <c r="E130" s="612"/>
      <c r="F130" s="758"/>
    </row>
    <row r="131" spans="1:6" s="759" customFormat="1" ht="11.45" customHeight="1" x14ac:dyDescent="0.2">
      <c r="A131" s="804" t="s">
        <v>15167</v>
      </c>
      <c r="B131" s="804"/>
      <c r="C131" s="804"/>
      <c r="D131" s="805"/>
      <c r="E131" s="612"/>
      <c r="F131" s="758"/>
    </row>
    <row r="132" spans="1:6" s="759" customFormat="1" ht="11.45" customHeight="1" x14ac:dyDescent="0.2">
      <c r="A132" s="606"/>
      <c r="B132" s="606"/>
      <c r="C132" s="606"/>
      <c r="D132" s="611"/>
      <c r="E132" s="612"/>
      <c r="F132" s="758"/>
    </row>
    <row r="133" spans="1:6" s="759" customFormat="1" ht="11.45" customHeight="1" x14ac:dyDescent="0.2">
      <c r="A133" s="606"/>
      <c r="B133" s="606"/>
      <c r="C133" s="606"/>
      <c r="D133" s="611"/>
      <c r="E133" s="612"/>
      <c r="F133" s="758"/>
    </row>
    <row r="134" spans="1:6" s="759" customFormat="1" ht="11.45" customHeight="1" x14ac:dyDescent="0.2">
      <c r="A134" s="606"/>
      <c r="B134" s="606"/>
      <c r="C134" s="606"/>
      <c r="D134" s="611"/>
      <c r="E134" s="612"/>
      <c r="F134" s="758"/>
    </row>
    <row r="135" spans="1:6" s="759" customFormat="1" ht="11.45" customHeight="1" x14ac:dyDescent="0.2">
      <c r="A135" s="606"/>
      <c r="B135" s="606"/>
      <c r="C135" s="606"/>
      <c r="D135" s="611"/>
      <c r="E135" s="612"/>
      <c r="F135" s="758"/>
    </row>
    <row r="136" spans="1:6" s="759" customFormat="1" ht="11.45" customHeight="1" x14ac:dyDescent="0.2">
      <c r="A136" s="606"/>
      <c r="B136" s="606"/>
      <c r="C136" s="606"/>
      <c r="D136" s="611"/>
      <c r="E136" s="612"/>
      <c r="F136" s="758"/>
    </row>
    <row r="137" spans="1:6" s="759" customFormat="1" ht="11.45" customHeight="1" x14ac:dyDescent="0.2">
      <c r="A137" s="606"/>
      <c r="B137" s="606"/>
      <c r="C137" s="606"/>
      <c r="D137" s="611"/>
      <c r="E137" s="612"/>
      <c r="F137" s="758"/>
    </row>
    <row r="138" spans="1:6" s="759" customFormat="1" ht="11.45" customHeight="1" x14ac:dyDescent="0.2">
      <c r="A138" s="606"/>
      <c r="B138" s="606"/>
      <c r="C138" s="606"/>
      <c r="D138" s="611"/>
      <c r="E138" s="612"/>
      <c r="F138" s="758"/>
    </row>
    <row r="139" spans="1:6" s="759" customFormat="1" ht="11.45" customHeight="1" x14ac:dyDescent="0.2">
      <c r="A139" s="606"/>
      <c r="B139" s="606"/>
      <c r="C139" s="606"/>
      <c r="D139" s="611"/>
      <c r="E139" s="612"/>
      <c r="F139" s="758"/>
    </row>
    <row r="140" spans="1:6" s="759" customFormat="1" ht="11.45" customHeight="1" x14ac:dyDescent="0.2">
      <c r="A140" s="606"/>
      <c r="B140" s="606"/>
      <c r="C140" s="606"/>
      <c r="D140" s="611"/>
      <c r="E140" s="612"/>
      <c r="F140" s="758"/>
    </row>
    <row r="141" spans="1:6" s="759" customFormat="1" ht="11.45" customHeight="1" x14ac:dyDescent="0.2">
      <c r="A141" s="606"/>
      <c r="B141" s="606"/>
      <c r="C141" s="606"/>
      <c r="D141" s="611"/>
      <c r="E141" s="612"/>
      <c r="F141" s="758"/>
    </row>
    <row r="142" spans="1:6" s="760" customFormat="1" ht="11.45" customHeight="1" x14ac:dyDescent="0.2">
      <c r="A142" s="606"/>
      <c r="B142" s="606"/>
      <c r="C142" s="606"/>
      <c r="D142" s="611"/>
      <c r="E142" s="612"/>
      <c r="F142" s="758"/>
    </row>
    <row r="143" spans="1:6" s="760" customFormat="1" ht="11.45" customHeight="1" x14ac:dyDescent="0.2">
      <c r="A143" s="606"/>
      <c r="B143" s="606"/>
      <c r="C143" s="606"/>
      <c r="D143" s="611"/>
      <c r="E143" s="612"/>
      <c r="F143" s="758"/>
    </row>
    <row r="144" spans="1:6" s="760" customFormat="1" ht="11.45" customHeight="1" x14ac:dyDescent="0.2">
      <c r="A144" s="606"/>
      <c r="B144" s="606"/>
      <c r="C144" s="606"/>
      <c r="D144" s="611"/>
      <c r="E144" s="612"/>
      <c r="F144" s="758"/>
    </row>
    <row r="145" spans="1:6" s="760" customFormat="1" ht="11.45" customHeight="1" x14ac:dyDescent="0.2">
      <c r="A145" s="606"/>
      <c r="B145" s="606"/>
      <c r="C145" s="606"/>
      <c r="D145" s="611"/>
      <c r="E145" s="612"/>
      <c r="F145" s="758"/>
    </row>
    <row r="146" spans="1:6" s="760" customFormat="1" ht="11.45" customHeight="1" x14ac:dyDescent="0.2">
      <c r="A146" s="606"/>
      <c r="B146" s="606"/>
      <c r="C146" s="606"/>
      <c r="D146" s="611"/>
      <c r="E146" s="612"/>
      <c r="F146" s="758"/>
    </row>
    <row r="147" spans="1:6" s="760" customFormat="1" ht="11.45" customHeight="1" x14ac:dyDescent="0.2">
      <c r="A147" s="606"/>
      <c r="B147" s="606"/>
      <c r="C147" s="606"/>
      <c r="D147" s="611"/>
      <c r="E147" s="612"/>
      <c r="F147" s="758"/>
    </row>
    <row r="148" spans="1:6" s="760" customFormat="1" ht="11.45" customHeight="1" x14ac:dyDescent="0.2">
      <c r="A148" s="606"/>
      <c r="B148" s="606"/>
      <c r="C148" s="606"/>
      <c r="D148" s="611"/>
      <c r="E148" s="612"/>
      <c r="F148" s="758"/>
    </row>
    <row r="149" spans="1:6" s="760" customFormat="1" ht="11.45" customHeight="1" x14ac:dyDescent="0.2">
      <c r="A149" s="606"/>
      <c r="B149" s="606"/>
      <c r="C149" s="606"/>
      <c r="D149" s="611"/>
      <c r="E149" s="612"/>
      <c r="F149" s="758"/>
    </row>
    <row r="150" spans="1:6" s="760" customFormat="1" ht="11.45" customHeight="1" x14ac:dyDescent="0.2">
      <c r="A150" s="606"/>
      <c r="B150" s="606"/>
      <c r="C150" s="606"/>
      <c r="D150" s="611"/>
      <c r="E150" s="612"/>
      <c r="F150" s="758"/>
    </row>
    <row r="151" spans="1:6" s="760" customFormat="1" ht="11.45" customHeight="1" x14ac:dyDescent="0.2">
      <c r="A151" s="606"/>
      <c r="B151" s="606"/>
      <c r="C151" s="606"/>
      <c r="D151" s="611"/>
      <c r="E151" s="612"/>
      <c r="F151" s="758"/>
    </row>
    <row r="152" spans="1:6" s="760" customFormat="1" ht="11.45" customHeight="1" x14ac:dyDescent="0.2">
      <c r="A152" s="606"/>
      <c r="B152" s="606"/>
      <c r="C152" s="606"/>
      <c r="D152" s="611"/>
      <c r="E152" s="612"/>
      <c r="F152" s="758"/>
    </row>
    <row r="153" spans="1:6" s="760" customFormat="1" ht="11.45" customHeight="1" x14ac:dyDescent="0.2">
      <c r="A153" s="606"/>
      <c r="B153" s="606"/>
      <c r="C153" s="606"/>
      <c r="D153" s="611"/>
      <c r="E153" s="612"/>
      <c r="F153" s="758"/>
    </row>
    <row r="154" spans="1:6" s="760" customFormat="1" ht="11.45" customHeight="1" x14ac:dyDescent="0.2">
      <c r="A154" s="606"/>
      <c r="B154" s="606"/>
      <c r="C154" s="606"/>
      <c r="D154" s="611"/>
      <c r="E154" s="612"/>
      <c r="F154" s="758"/>
    </row>
    <row r="155" spans="1:6" s="760" customFormat="1" ht="11.45" customHeight="1" x14ac:dyDescent="0.2">
      <c r="A155" s="606"/>
      <c r="B155" s="606"/>
      <c r="C155" s="606"/>
      <c r="D155" s="611"/>
      <c r="E155" s="612"/>
      <c r="F155" s="758"/>
    </row>
    <row r="156" spans="1:6" s="760" customFormat="1" ht="11.45" customHeight="1" x14ac:dyDescent="0.2">
      <c r="A156" s="606"/>
      <c r="B156" s="606"/>
      <c r="C156" s="606"/>
      <c r="D156" s="611"/>
      <c r="E156" s="612"/>
      <c r="F156" s="758"/>
    </row>
    <row r="157" spans="1:6" s="760" customFormat="1" ht="11.45" customHeight="1" x14ac:dyDescent="0.2">
      <c r="A157" s="606"/>
      <c r="B157" s="606"/>
      <c r="C157" s="606"/>
      <c r="D157" s="611"/>
      <c r="E157" s="761"/>
      <c r="F157" s="758"/>
    </row>
    <row r="158" spans="1:6" s="760" customFormat="1" ht="11.45" customHeight="1" x14ac:dyDescent="0.2">
      <c r="A158" s="606"/>
      <c r="B158" s="606"/>
      <c r="C158" s="606"/>
      <c r="D158" s="611"/>
      <c r="E158" s="761"/>
      <c r="F158" s="758"/>
    </row>
    <row r="159" spans="1:6" s="760" customFormat="1" ht="11.45" customHeight="1" x14ac:dyDescent="0.2">
      <c r="A159" s="606"/>
      <c r="B159" s="606"/>
      <c r="C159" s="606"/>
      <c r="D159" s="611"/>
      <c r="E159" s="761"/>
      <c r="F159" s="758"/>
    </row>
    <row r="160" spans="1:6" s="760" customFormat="1" ht="11.45" customHeight="1" x14ac:dyDescent="0.2">
      <c r="A160" s="606"/>
      <c r="B160" s="606"/>
      <c r="C160" s="606"/>
      <c r="D160" s="611"/>
      <c r="E160" s="761"/>
      <c r="F160" s="758"/>
    </row>
    <row r="161" spans="1:6" s="760" customFormat="1" ht="11.45" customHeight="1" x14ac:dyDescent="0.2">
      <c r="A161" s="606"/>
      <c r="B161" s="606"/>
      <c r="C161" s="606"/>
      <c r="D161" s="611"/>
      <c r="E161" s="612"/>
      <c r="F161" s="758"/>
    </row>
    <row r="162" spans="1:6" s="760" customFormat="1" ht="11.45" customHeight="1" x14ac:dyDescent="0.2">
      <c r="A162" s="606"/>
      <c r="B162" s="606"/>
      <c r="C162" s="606"/>
      <c r="D162" s="611"/>
      <c r="E162" s="612"/>
      <c r="F162" s="758"/>
    </row>
    <row r="163" spans="1:6" s="760" customFormat="1" ht="11.45" customHeight="1" x14ac:dyDescent="0.2">
      <c r="A163" s="606"/>
      <c r="B163" s="606"/>
      <c r="C163" s="606"/>
      <c r="D163" s="611"/>
      <c r="E163" s="612"/>
      <c r="F163" s="758"/>
    </row>
    <row r="164" spans="1:6" s="760" customFormat="1" ht="11.45" customHeight="1" x14ac:dyDescent="0.2">
      <c r="A164" s="606"/>
      <c r="B164" s="606"/>
      <c r="C164" s="606"/>
      <c r="D164" s="611"/>
      <c r="E164" s="612"/>
      <c r="F164" s="758"/>
    </row>
    <row r="165" spans="1:6" s="760" customFormat="1" ht="11.45" customHeight="1" x14ac:dyDescent="0.2">
      <c r="A165" s="606"/>
      <c r="B165" s="606"/>
      <c r="C165" s="606"/>
      <c r="D165" s="611"/>
      <c r="E165" s="612"/>
      <c r="F165" s="758"/>
    </row>
    <row r="166" spans="1:6" s="760" customFormat="1" ht="11.45" customHeight="1" x14ac:dyDescent="0.2">
      <c r="A166" s="606"/>
      <c r="B166" s="606"/>
      <c r="C166" s="606"/>
      <c r="D166" s="611"/>
      <c r="E166" s="612"/>
      <c r="F166" s="758"/>
    </row>
    <row r="167" spans="1:6" s="760" customFormat="1" ht="11.45" customHeight="1" x14ac:dyDescent="0.2">
      <c r="A167" s="606"/>
      <c r="B167" s="606"/>
      <c r="C167" s="606"/>
      <c r="D167" s="611"/>
      <c r="E167" s="612"/>
      <c r="F167" s="758"/>
    </row>
    <row r="168" spans="1:6" s="760" customFormat="1" ht="11.45" customHeight="1" x14ac:dyDescent="0.2">
      <c r="A168" s="606"/>
      <c r="B168" s="606"/>
      <c r="C168" s="606"/>
      <c r="D168" s="611"/>
      <c r="E168" s="612"/>
      <c r="F168" s="758"/>
    </row>
    <row r="169" spans="1:6" s="760" customFormat="1" ht="11.45" customHeight="1" x14ac:dyDescent="0.2">
      <c r="A169" s="606"/>
      <c r="B169" s="606"/>
      <c r="C169" s="606"/>
      <c r="D169" s="611"/>
      <c r="E169" s="612"/>
      <c r="F169" s="758"/>
    </row>
    <row r="170" spans="1:6" s="760" customFormat="1" ht="11.45" customHeight="1" x14ac:dyDescent="0.2">
      <c r="A170" s="606"/>
      <c r="B170" s="606"/>
      <c r="C170" s="606"/>
      <c r="D170" s="611"/>
      <c r="E170" s="612"/>
      <c r="F170" s="758"/>
    </row>
    <row r="171" spans="1:6" s="760" customFormat="1" ht="11.45" customHeight="1" x14ac:dyDescent="0.2">
      <c r="A171" s="606"/>
      <c r="B171" s="606"/>
      <c r="C171" s="606"/>
      <c r="D171" s="611"/>
      <c r="E171" s="612"/>
      <c r="F171" s="758"/>
    </row>
    <row r="172" spans="1:6" s="760" customFormat="1" ht="11.45" customHeight="1" x14ac:dyDescent="0.2">
      <c r="A172" s="606"/>
      <c r="B172" s="606"/>
      <c r="C172" s="606"/>
      <c r="D172" s="611"/>
      <c r="E172" s="612"/>
      <c r="F172" s="758"/>
    </row>
    <row r="173" spans="1:6" s="760" customFormat="1" ht="11.45" customHeight="1" x14ac:dyDescent="0.2">
      <c r="A173" s="606"/>
      <c r="B173" s="606"/>
      <c r="C173" s="606"/>
      <c r="D173" s="611"/>
      <c r="E173" s="612"/>
      <c r="F173" s="758"/>
    </row>
    <row r="174" spans="1:6" s="760" customFormat="1" ht="11.45" customHeight="1" x14ac:dyDescent="0.2">
      <c r="A174" s="606"/>
      <c r="B174" s="606"/>
      <c r="C174" s="606"/>
      <c r="D174" s="611"/>
      <c r="E174" s="612"/>
      <c r="F174" s="758"/>
    </row>
    <row r="175" spans="1:6" s="760" customFormat="1" ht="11.45" customHeight="1" x14ac:dyDescent="0.2">
      <c r="A175" s="606"/>
      <c r="B175" s="606"/>
      <c r="C175" s="606"/>
      <c r="D175" s="611"/>
      <c r="E175" s="612"/>
      <c r="F175" s="758"/>
    </row>
    <row r="176" spans="1:6" s="760" customFormat="1" ht="11.45" customHeight="1" x14ac:dyDescent="0.2">
      <c r="A176" s="606"/>
      <c r="B176" s="606"/>
      <c r="C176" s="606"/>
      <c r="D176" s="611"/>
      <c r="E176" s="612"/>
      <c r="F176" s="758"/>
    </row>
    <row r="177" spans="1:6" s="760" customFormat="1" ht="11.45" customHeight="1" x14ac:dyDescent="0.2">
      <c r="A177" s="606"/>
      <c r="B177" s="606"/>
      <c r="C177" s="606"/>
      <c r="D177" s="611"/>
      <c r="E177" s="612"/>
      <c r="F177" s="758"/>
    </row>
    <row r="178" spans="1:6" s="760" customFormat="1" ht="11.45" customHeight="1" x14ac:dyDescent="0.2">
      <c r="A178" s="606"/>
      <c r="B178" s="606"/>
      <c r="C178" s="606"/>
      <c r="D178" s="611"/>
      <c r="E178" s="612"/>
      <c r="F178" s="758"/>
    </row>
    <row r="179" spans="1:6" s="760" customFormat="1" ht="11.45" customHeight="1" x14ac:dyDescent="0.2">
      <c r="A179" s="606"/>
      <c r="B179" s="606"/>
      <c r="C179" s="606"/>
      <c r="D179" s="611"/>
      <c r="E179" s="612"/>
      <c r="F179" s="758"/>
    </row>
    <row r="180" spans="1:6" s="760" customFormat="1" ht="11.45" customHeight="1" x14ac:dyDescent="0.2">
      <c r="A180" s="606"/>
      <c r="B180" s="606"/>
      <c r="C180" s="606"/>
      <c r="D180" s="611"/>
      <c r="E180" s="612"/>
      <c r="F180" s="758"/>
    </row>
    <row r="181" spans="1:6" s="760" customFormat="1" ht="11.45" customHeight="1" x14ac:dyDescent="0.2">
      <c r="A181" s="606"/>
      <c r="B181" s="606"/>
      <c r="C181" s="606"/>
      <c r="D181" s="611"/>
      <c r="E181" s="612"/>
      <c r="F181" s="758"/>
    </row>
    <row r="182" spans="1:6" s="760" customFormat="1" ht="11.45" customHeight="1" x14ac:dyDescent="0.2">
      <c r="A182" s="606"/>
      <c r="B182" s="606"/>
      <c r="C182" s="606"/>
      <c r="D182" s="611"/>
      <c r="E182" s="612"/>
      <c r="F182" s="758"/>
    </row>
    <row r="183" spans="1:6" s="760" customFormat="1" ht="11.45" customHeight="1" x14ac:dyDescent="0.2">
      <c r="A183" s="606"/>
      <c r="B183" s="606"/>
      <c r="C183" s="606"/>
      <c r="D183" s="611"/>
      <c r="E183" s="612"/>
      <c r="F183" s="758"/>
    </row>
    <row r="184" spans="1:6" s="760" customFormat="1" ht="11.45" customHeight="1" x14ac:dyDescent="0.2">
      <c r="A184" s="606"/>
      <c r="B184" s="606"/>
      <c r="C184" s="606"/>
      <c r="D184" s="611"/>
      <c r="E184" s="612"/>
      <c r="F184" s="758"/>
    </row>
    <row r="185" spans="1:6" s="760" customFormat="1" ht="11.45" customHeight="1" x14ac:dyDescent="0.2">
      <c r="A185" s="606"/>
      <c r="B185" s="606"/>
      <c r="C185" s="606"/>
      <c r="D185" s="611"/>
      <c r="E185" s="612"/>
      <c r="F185" s="758"/>
    </row>
    <row r="186" spans="1:6" s="760" customFormat="1" ht="11.45" customHeight="1" x14ac:dyDescent="0.2">
      <c r="A186" s="606"/>
      <c r="B186" s="606"/>
      <c r="C186" s="606"/>
      <c r="D186" s="611"/>
      <c r="E186" s="612"/>
      <c r="F186" s="758"/>
    </row>
    <row r="187" spans="1:6" s="760" customFormat="1" ht="11.45" customHeight="1" x14ac:dyDescent="0.2">
      <c r="A187" s="606"/>
      <c r="B187" s="606"/>
      <c r="C187" s="606"/>
      <c r="D187" s="611"/>
      <c r="E187" s="612"/>
      <c r="F187" s="758"/>
    </row>
    <row r="188" spans="1:6" s="760" customFormat="1" ht="11.45" customHeight="1" x14ac:dyDescent="0.2">
      <c r="A188" s="606"/>
      <c r="B188" s="606"/>
      <c r="C188" s="606"/>
      <c r="D188" s="611"/>
      <c r="E188" s="612"/>
      <c r="F188" s="758"/>
    </row>
    <row r="189" spans="1:6" s="760" customFormat="1" ht="11.45" customHeight="1" x14ac:dyDescent="0.2">
      <c r="A189" s="606"/>
      <c r="B189" s="606"/>
      <c r="C189" s="606"/>
      <c r="D189" s="611"/>
      <c r="E189" s="612"/>
      <c r="F189" s="758"/>
    </row>
    <row r="190" spans="1:6" s="760" customFormat="1" ht="11.45" customHeight="1" x14ac:dyDescent="0.2">
      <c r="A190" s="606"/>
      <c r="B190" s="606"/>
      <c r="C190" s="606"/>
      <c r="D190" s="611"/>
      <c r="E190" s="612"/>
      <c r="F190" s="758"/>
    </row>
    <row r="191" spans="1:6" s="760" customFormat="1" ht="11.45" customHeight="1" x14ac:dyDescent="0.2">
      <c r="A191" s="606"/>
      <c r="B191" s="606"/>
      <c r="C191" s="606"/>
      <c r="D191" s="611"/>
      <c r="E191" s="612"/>
      <c r="F191" s="758"/>
    </row>
    <row r="192" spans="1:6" s="760" customFormat="1" ht="11.45" customHeight="1" x14ac:dyDescent="0.2">
      <c r="A192" s="606"/>
      <c r="B192" s="606"/>
      <c r="C192" s="606"/>
      <c r="D192" s="611"/>
      <c r="E192" s="612"/>
      <c r="F192" s="758"/>
    </row>
    <row r="193" spans="1:6" s="760" customFormat="1" ht="11.45" customHeight="1" x14ac:dyDescent="0.2">
      <c r="A193" s="606"/>
      <c r="B193" s="606"/>
      <c r="C193" s="606"/>
      <c r="D193" s="611"/>
      <c r="E193" s="612"/>
      <c r="F193" s="758"/>
    </row>
    <row r="194" spans="1:6" s="760" customFormat="1" ht="11.45" customHeight="1" x14ac:dyDescent="0.2">
      <c r="A194" s="606"/>
      <c r="B194" s="606"/>
      <c r="C194" s="606"/>
      <c r="D194" s="611"/>
      <c r="E194" s="612"/>
      <c r="F194" s="758"/>
    </row>
    <row r="195" spans="1:6" s="760" customFormat="1" ht="11.45" customHeight="1" x14ac:dyDescent="0.2">
      <c r="A195" s="606"/>
      <c r="B195" s="606"/>
      <c r="C195" s="606"/>
      <c r="D195" s="611"/>
      <c r="E195" s="612"/>
      <c r="F195" s="758"/>
    </row>
    <row r="196" spans="1:6" s="760" customFormat="1" ht="11.45" customHeight="1" x14ac:dyDescent="0.2">
      <c r="A196" s="606"/>
      <c r="B196" s="606"/>
      <c r="C196" s="606"/>
      <c r="D196" s="611"/>
      <c r="E196" s="612"/>
      <c r="F196" s="758"/>
    </row>
    <row r="197" spans="1:6" s="760" customFormat="1" ht="11.45" customHeight="1" x14ac:dyDescent="0.2">
      <c r="A197" s="606"/>
      <c r="B197" s="606"/>
      <c r="C197" s="606"/>
      <c r="D197" s="611"/>
      <c r="E197" s="612"/>
      <c r="F197" s="758"/>
    </row>
    <row r="198" spans="1:6" s="760" customFormat="1" ht="11.45" customHeight="1" x14ac:dyDescent="0.2">
      <c r="A198" s="606"/>
      <c r="B198" s="606"/>
      <c r="C198" s="606"/>
      <c r="D198" s="611"/>
      <c r="E198" s="612"/>
      <c r="F198" s="758"/>
    </row>
    <row r="199" spans="1:6" s="760" customFormat="1" ht="11.45" customHeight="1" x14ac:dyDescent="0.2">
      <c r="A199" s="606"/>
      <c r="B199" s="606"/>
      <c r="C199" s="606"/>
      <c r="D199" s="611"/>
      <c r="E199" s="612"/>
      <c r="F199" s="758"/>
    </row>
    <row r="200" spans="1:6" s="760" customFormat="1" ht="11.45" customHeight="1" x14ac:dyDescent="0.2">
      <c r="A200" s="606"/>
      <c r="B200" s="606"/>
      <c r="C200" s="606"/>
      <c r="D200" s="611"/>
      <c r="E200" s="612"/>
      <c r="F200" s="758"/>
    </row>
    <row r="201" spans="1:6" s="760" customFormat="1" ht="11.45" customHeight="1" x14ac:dyDescent="0.2">
      <c r="A201" s="606"/>
      <c r="B201" s="606"/>
      <c r="C201" s="606"/>
      <c r="D201" s="611"/>
      <c r="E201" s="761"/>
      <c r="F201" s="758"/>
    </row>
    <row r="202" spans="1:6" s="290" customFormat="1" x14ac:dyDescent="0.2">
      <c r="A202" s="606"/>
      <c r="B202" s="606"/>
      <c r="C202" s="606"/>
      <c r="D202" s="611"/>
      <c r="E202" s="761"/>
      <c r="F202" s="613"/>
    </row>
    <row r="203" spans="1:6" s="760" customFormat="1" ht="11.45" customHeight="1" x14ac:dyDescent="0.2">
      <c r="A203" s="606"/>
      <c r="B203" s="606"/>
      <c r="C203" s="606"/>
      <c r="D203" s="611"/>
      <c r="E203" s="761"/>
      <c r="F203" s="758"/>
    </row>
    <row r="204" spans="1:6" s="760" customFormat="1" ht="11.45" customHeight="1" x14ac:dyDescent="0.2">
      <c r="A204" s="606"/>
      <c r="B204" s="606"/>
      <c r="C204" s="606"/>
      <c r="D204" s="611"/>
      <c r="E204" s="761"/>
      <c r="F204" s="758"/>
    </row>
    <row r="205" spans="1:6" s="290" customFormat="1" x14ac:dyDescent="0.2">
      <c r="A205" s="606"/>
      <c r="B205" s="606"/>
      <c r="C205" s="606"/>
      <c r="D205" s="611"/>
      <c r="E205" s="612"/>
      <c r="F205" s="613"/>
    </row>
    <row r="206" spans="1:6" s="290" customFormat="1" x14ac:dyDescent="0.2">
      <c r="A206" s="606"/>
      <c r="B206" s="606"/>
      <c r="C206" s="606"/>
      <c r="D206" s="611"/>
      <c r="E206" s="761"/>
      <c r="F206" s="613"/>
    </row>
    <row r="207" spans="1:6" s="64" customFormat="1" x14ac:dyDescent="0.2">
      <c r="A207" s="98"/>
      <c r="B207" s="98"/>
      <c r="C207" s="350"/>
      <c r="D207" s="98"/>
      <c r="E207" s="136"/>
    </row>
    <row r="208" spans="1:6" s="64" customFormat="1" x14ac:dyDescent="0.2"/>
    <row r="209" s="64" customFormat="1" x14ac:dyDescent="0.2"/>
  </sheetData>
  <mergeCells count="5">
    <mergeCell ref="A3:B3"/>
    <mergeCell ref="C3:F3"/>
    <mergeCell ref="A4:B4"/>
    <mergeCell ref="C4:F5"/>
    <mergeCell ref="A131:D131"/>
  </mergeCells>
  <conditionalFormatting sqref="A3:F3">
    <cfRule type="containsText" dxfId="12"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76B3248-4405-4109-8694-343290B9294C}">
            <xm:f>NOT(ISERROR(SEARCH($C$3,A3)))</xm:f>
            <xm:f>$C$3</xm:f>
            <x14:dxf>
              <font>
                <color rgb="FFFFFF00"/>
              </font>
            </x14:dxf>
          </x14:cfRule>
          <xm:sqref>A3:F3</xm:sqref>
        </x14:conditionalFormatting>
      </x14:conditionalFormatting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5B3E6-686B-4795-B45D-F190E1CD5470}">
  <sheetPr>
    <tabColor rgb="FFFF0000"/>
  </sheetPr>
  <dimension ref="A1:F119"/>
  <sheetViews>
    <sheetView topLeftCell="A92" zoomScaleNormal="100" zoomScaleSheetLayoutView="80" workbookViewId="0">
      <selection activeCell="E119" sqref="E119"/>
    </sheetView>
  </sheetViews>
  <sheetFormatPr baseColWidth="10" defaultRowHeight="12" x14ac:dyDescent="0.2"/>
  <cols>
    <col min="1" max="3" width="7.7109375" customWidth="1"/>
    <col min="4" max="4" width="10.7109375" customWidth="1"/>
    <col min="5" max="5" width="117.42578125" customWidth="1"/>
    <col min="6" max="6" width="12.7109375" customWidth="1"/>
  </cols>
  <sheetData>
    <row r="1" spans="1:6" ht="21" x14ac:dyDescent="0.35">
      <c r="B1" s="1" t="s">
        <v>0</v>
      </c>
    </row>
    <row r="3" spans="1:6" ht="12.95" customHeight="1" x14ac:dyDescent="0.2">
      <c r="A3" s="808" t="s">
        <v>1</v>
      </c>
      <c r="B3" s="808"/>
      <c r="C3" s="808" t="s">
        <v>12151</v>
      </c>
      <c r="D3" s="808"/>
      <c r="E3" s="808"/>
      <c r="F3" s="809"/>
    </row>
    <row r="4" spans="1:6" ht="12.75" customHeight="1" x14ac:dyDescent="0.2">
      <c r="A4" s="790" t="str">
        <f>+T22001000!A4</f>
        <v>Versión 0.2</v>
      </c>
      <c r="B4" s="790"/>
      <c r="C4" s="810" t="s">
        <v>8824</v>
      </c>
      <c r="D4" s="810"/>
      <c r="E4" s="810"/>
      <c r="F4" s="792"/>
    </row>
    <row r="5" spans="1:6" ht="13.5" thickBot="1" x14ac:dyDescent="0.25">
      <c r="A5" s="590"/>
      <c r="B5" s="590"/>
      <c r="C5" s="792"/>
      <c r="D5" s="792"/>
      <c r="E5" s="792"/>
      <c r="F5" s="792"/>
    </row>
    <row r="6" spans="1:6" ht="12.75" x14ac:dyDescent="0.2">
      <c r="A6" s="3" t="s">
        <v>3</v>
      </c>
      <c r="B6" s="3" t="s">
        <v>4</v>
      </c>
      <c r="C6" s="3" t="s">
        <v>5</v>
      </c>
      <c r="D6" s="4" t="s">
        <v>6</v>
      </c>
      <c r="E6" s="5" t="s">
        <v>7</v>
      </c>
      <c r="F6" s="5" t="s">
        <v>8</v>
      </c>
    </row>
    <row r="7" spans="1:6" x14ac:dyDescent="0.2">
      <c r="A7" s="363">
        <v>1</v>
      </c>
      <c r="B7" s="363">
        <v>1</v>
      </c>
      <c r="C7" s="363">
        <v>2</v>
      </c>
      <c r="D7" s="360" t="s">
        <v>9</v>
      </c>
      <c r="E7" s="362" t="s">
        <v>10</v>
      </c>
      <c r="F7" s="400" t="s">
        <v>11</v>
      </c>
    </row>
    <row r="8" spans="1:6" x14ac:dyDescent="0.2">
      <c r="A8" s="363">
        <f t="shared" ref="A8:A39" si="0">+A7+1</f>
        <v>2</v>
      </c>
      <c r="B8" s="363">
        <f t="shared" ref="B8:B39" si="1">C7+B7</f>
        <v>3</v>
      </c>
      <c r="C8" s="363">
        <v>3</v>
      </c>
      <c r="D8" s="360" t="s">
        <v>12</v>
      </c>
      <c r="E8" s="362" t="s">
        <v>13</v>
      </c>
      <c r="F8" s="400">
        <v>220</v>
      </c>
    </row>
    <row r="9" spans="1:6" x14ac:dyDescent="0.2">
      <c r="A9" s="363">
        <f t="shared" si="0"/>
        <v>3</v>
      </c>
      <c r="B9" s="363">
        <f t="shared" si="1"/>
        <v>6</v>
      </c>
      <c r="C9" s="363">
        <v>2</v>
      </c>
      <c r="D9" s="360" t="s">
        <v>9</v>
      </c>
      <c r="E9" s="362" t="s">
        <v>14</v>
      </c>
      <c r="F9" s="401" t="s">
        <v>8004</v>
      </c>
    </row>
    <row r="10" spans="1:6" x14ac:dyDescent="0.2">
      <c r="A10" s="363">
        <f t="shared" si="0"/>
        <v>4</v>
      </c>
      <c r="B10" s="363">
        <f t="shared" si="1"/>
        <v>8</v>
      </c>
      <c r="C10" s="363">
        <v>1</v>
      </c>
      <c r="D10" s="360" t="s">
        <v>9</v>
      </c>
      <c r="E10" s="362" t="s">
        <v>16</v>
      </c>
      <c r="F10" s="401" t="s">
        <v>327</v>
      </c>
    </row>
    <row r="11" spans="1:6" x14ac:dyDescent="0.2">
      <c r="A11" s="363">
        <f t="shared" si="0"/>
        <v>5</v>
      </c>
      <c r="B11" s="363">
        <f t="shared" si="1"/>
        <v>9</v>
      </c>
      <c r="C11" s="363">
        <v>2</v>
      </c>
      <c r="D11" s="360" t="s">
        <v>12</v>
      </c>
      <c r="E11" s="362" t="s">
        <v>17</v>
      </c>
      <c r="F11" s="401" t="s">
        <v>13445</v>
      </c>
    </row>
    <row r="12" spans="1:6" x14ac:dyDescent="0.2">
      <c r="A12" s="363">
        <f t="shared" si="0"/>
        <v>6</v>
      </c>
      <c r="B12" s="363">
        <f t="shared" si="1"/>
        <v>11</v>
      </c>
      <c r="C12" s="363">
        <v>1</v>
      </c>
      <c r="D12" s="360" t="s">
        <v>9</v>
      </c>
      <c r="E12" s="362" t="s">
        <v>1810</v>
      </c>
      <c r="F12" s="400" t="s">
        <v>20</v>
      </c>
    </row>
    <row r="13" spans="1:6" x14ac:dyDescent="0.2">
      <c r="A13" s="363">
        <f t="shared" si="0"/>
        <v>7</v>
      </c>
      <c r="B13" s="363">
        <f t="shared" si="1"/>
        <v>12</v>
      </c>
      <c r="C13" s="363">
        <v>1</v>
      </c>
      <c r="D13" s="360" t="s">
        <v>9</v>
      </c>
      <c r="E13" s="362" t="s">
        <v>3330</v>
      </c>
      <c r="F13" s="400" t="s">
        <v>22</v>
      </c>
    </row>
    <row r="14" spans="1:6" x14ac:dyDescent="0.2">
      <c r="A14" s="363">
        <f t="shared" si="0"/>
        <v>8</v>
      </c>
      <c r="B14" s="363">
        <f t="shared" si="1"/>
        <v>13</v>
      </c>
      <c r="C14" s="363">
        <v>3</v>
      </c>
      <c r="D14" s="360" t="s">
        <v>12</v>
      </c>
      <c r="E14" s="362" t="s">
        <v>23</v>
      </c>
      <c r="F14" s="400"/>
    </row>
    <row r="15" spans="1:6" x14ac:dyDescent="0.2">
      <c r="A15" s="363">
        <f t="shared" si="0"/>
        <v>9</v>
      </c>
      <c r="B15" s="363">
        <f t="shared" si="1"/>
        <v>16</v>
      </c>
      <c r="C15" s="363">
        <v>9</v>
      </c>
      <c r="D15" s="360" t="s">
        <v>9</v>
      </c>
      <c r="E15" s="362" t="s">
        <v>4276</v>
      </c>
      <c r="F15" s="400"/>
    </row>
    <row r="16" spans="1:6" x14ac:dyDescent="0.2">
      <c r="A16" s="363">
        <f t="shared" si="0"/>
        <v>10</v>
      </c>
      <c r="B16" s="363">
        <f t="shared" si="1"/>
        <v>25</v>
      </c>
      <c r="C16" s="363">
        <v>8</v>
      </c>
      <c r="D16" s="360" t="s">
        <v>12</v>
      </c>
      <c r="E16" s="362" t="s">
        <v>4620</v>
      </c>
      <c r="F16" s="400"/>
    </row>
    <row r="17" spans="1:6" s="493" customFormat="1" ht="11.45" customHeight="1" x14ac:dyDescent="0.2">
      <c r="A17" s="363">
        <f t="shared" si="0"/>
        <v>11</v>
      </c>
      <c r="B17" s="363">
        <f t="shared" si="1"/>
        <v>33</v>
      </c>
      <c r="C17" s="404">
        <v>17</v>
      </c>
      <c r="D17" s="710" t="s">
        <v>12</v>
      </c>
      <c r="E17" s="484" t="s">
        <v>10475</v>
      </c>
      <c r="F17" s="378"/>
    </row>
    <row r="18" spans="1:6" s="493" customFormat="1" ht="11.45" customHeight="1" x14ac:dyDescent="0.2">
      <c r="A18" s="363">
        <f t="shared" si="0"/>
        <v>12</v>
      </c>
      <c r="B18" s="363">
        <f t="shared" si="1"/>
        <v>50</v>
      </c>
      <c r="C18" s="404">
        <v>17</v>
      </c>
      <c r="D18" s="710" t="s">
        <v>12</v>
      </c>
      <c r="E18" s="484" t="s">
        <v>10476</v>
      </c>
      <c r="F18" s="378"/>
    </row>
    <row r="19" spans="1:6" s="493" customFormat="1" ht="11.45" customHeight="1" x14ac:dyDescent="0.2">
      <c r="A19" s="363">
        <f t="shared" si="0"/>
        <v>13</v>
      </c>
      <c r="B19" s="363">
        <f t="shared" si="1"/>
        <v>67</v>
      </c>
      <c r="C19" s="404">
        <v>17</v>
      </c>
      <c r="D19" s="710" t="s">
        <v>12</v>
      </c>
      <c r="E19" s="484" t="s">
        <v>10477</v>
      </c>
      <c r="F19" s="378"/>
    </row>
    <row r="20" spans="1:6" s="493" customFormat="1" ht="11.45" customHeight="1" x14ac:dyDescent="0.2">
      <c r="A20" s="363">
        <f t="shared" si="0"/>
        <v>14</v>
      </c>
      <c r="B20" s="363">
        <f t="shared" si="1"/>
        <v>84</v>
      </c>
      <c r="C20" s="404">
        <v>17</v>
      </c>
      <c r="D20" s="710" t="s">
        <v>12</v>
      </c>
      <c r="E20" s="484" t="s">
        <v>10478</v>
      </c>
      <c r="F20" s="378"/>
    </row>
    <row r="21" spans="1:6" s="493" customFormat="1" ht="11.45" customHeight="1" x14ac:dyDescent="0.2">
      <c r="A21" s="363">
        <f t="shared" si="0"/>
        <v>15</v>
      </c>
      <c r="B21" s="363">
        <f t="shared" si="1"/>
        <v>101</v>
      </c>
      <c r="C21" s="404">
        <v>17</v>
      </c>
      <c r="D21" s="710" t="s">
        <v>12</v>
      </c>
      <c r="E21" s="484" t="s">
        <v>10479</v>
      </c>
      <c r="F21" s="378"/>
    </row>
    <row r="22" spans="1:6" s="493" customFormat="1" ht="11.45" customHeight="1" x14ac:dyDescent="0.2">
      <c r="A22" s="363">
        <f t="shared" si="0"/>
        <v>16</v>
      </c>
      <c r="B22" s="363">
        <f t="shared" si="1"/>
        <v>118</v>
      </c>
      <c r="C22" s="404">
        <v>17</v>
      </c>
      <c r="D22" s="710" t="s">
        <v>12</v>
      </c>
      <c r="E22" s="484" t="s">
        <v>10480</v>
      </c>
      <c r="F22" s="378"/>
    </row>
    <row r="23" spans="1:6" s="493" customFormat="1" ht="11.45" customHeight="1" x14ac:dyDescent="0.2">
      <c r="A23" s="363">
        <f t="shared" si="0"/>
        <v>17</v>
      </c>
      <c r="B23" s="363">
        <f t="shared" si="1"/>
        <v>135</v>
      </c>
      <c r="C23" s="404">
        <v>17</v>
      </c>
      <c r="D23" s="710" t="s">
        <v>12</v>
      </c>
      <c r="E23" s="484" t="s">
        <v>10481</v>
      </c>
      <c r="F23" s="378"/>
    </row>
    <row r="24" spans="1:6" s="493" customFormat="1" ht="11.45" customHeight="1" x14ac:dyDescent="0.2">
      <c r="A24" s="363">
        <f t="shared" si="0"/>
        <v>18</v>
      </c>
      <c r="B24" s="363">
        <f t="shared" si="1"/>
        <v>152</v>
      </c>
      <c r="C24" s="404">
        <v>17</v>
      </c>
      <c r="D24" s="710" t="s">
        <v>12</v>
      </c>
      <c r="E24" s="484" t="s">
        <v>10482</v>
      </c>
      <c r="F24" s="378"/>
    </row>
    <row r="25" spans="1:6" s="493" customFormat="1" ht="11.45" customHeight="1" x14ac:dyDescent="0.2">
      <c r="A25" s="363">
        <f t="shared" si="0"/>
        <v>19</v>
      </c>
      <c r="B25" s="363">
        <f t="shared" si="1"/>
        <v>169</v>
      </c>
      <c r="C25" s="404">
        <v>17</v>
      </c>
      <c r="D25" s="710" t="s">
        <v>12</v>
      </c>
      <c r="E25" s="484" t="s">
        <v>10483</v>
      </c>
      <c r="F25" s="378"/>
    </row>
    <row r="26" spans="1:6" s="493" customFormat="1" ht="11.45" customHeight="1" x14ac:dyDescent="0.2">
      <c r="A26" s="363">
        <f t="shared" si="0"/>
        <v>20</v>
      </c>
      <c r="B26" s="363">
        <f t="shared" si="1"/>
        <v>186</v>
      </c>
      <c r="C26" s="404">
        <v>17</v>
      </c>
      <c r="D26" s="710" t="s">
        <v>12</v>
      </c>
      <c r="E26" s="484" t="s">
        <v>10484</v>
      </c>
      <c r="F26" s="378"/>
    </row>
    <row r="27" spans="1:6" s="493" customFormat="1" ht="11.45" customHeight="1" x14ac:dyDescent="0.2">
      <c r="A27" s="363">
        <f t="shared" si="0"/>
        <v>21</v>
      </c>
      <c r="B27" s="363">
        <f t="shared" si="1"/>
        <v>203</v>
      </c>
      <c r="C27" s="404">
        <v>17</v>
      </c>
      <c r="D27" s="710" t="s">
        <v>12</v>
      </c>
      <c r="E27" s="484" t="s">
        <v>10485</v>
      </c>
      <c r="F27" s="378"/>
    </row>
    <row r="28" spans="1:6" s="493" customFormat="1" ht="11.45" customHeight="1" x14ac:dyDescent="0.2">
      <c r="A28" s="363">
        <f t="shared" si="0"/>
        <v>22</v>
      </c>
      <c r="B28" s="363">
        <f t="shared" si="1"/>
        <v>220</v>
      </c>
      <c r="C28" s="404">
        <v>17</v>
      </c>
      <c r="D28" s="710" t="s">
        <v>12</v>
      </c>
      <c r="E28" s="484" t="s">
        <v>10486</v>
      </c>
      <c r="F28" s="378"/>
    </row>
    <row r="29" spans="1:6" s="493" customFormat="1" ht="11.45" customHeight="1" x14ac:dyDescent="0.2">
      <c r="A29" s="363">
        <f t="shared" si="0"/>
        <v>23</v>
      </c>
      <c r="B29" s="363">
        <f t="shared" si="1"/>
        <v>237</v>
      </c>
      <c r="C29" s="404">
        <v>17</v>
      </c>
      <c r="D29" s="710" t="s">
        <v>12</v>
      </c>
      <c r="E29" s="484" t="s">
        <v>10487</v>
      </c>
      <c r="F29" s="378"/>
    </row>
    <row r="30" spans="1:6" s="493" customFormat="1" ht="11.45" customHeight="1" x14ac:dyDescent="0.2">
      <c r="A30" s="363">
        <f t="shared" si="0"/>
        <v>24</v>
      </c>
      <c r="B30" s="363">
        <f t="shared" si="1"/>
        <v>254</v>
      </c>
      <c r="C30" s="404">
        <v>17</v>
      </c>
      <c r="D30" s="710" t="s">
        <v>12</v>
      </c>
      <c r="E30" s="484" t="s">
        <v>10488</v>
      </c>
      <c r="F30" s="378"/>
    </row>
    <row r="31" spans="1:6" s="493" customFormat="1" ht="11.45" customHeight="1" x14ac:dyDescent="0.2">
      <c r="A31" s="363">
        <f t="shared" si="0"/>
        <v>25</v>
      </c>
      <c r="B31" s="363">
        <f t="shared" si="1"/>
        <v>271</v>
      </c>
      <c r="C31" s="404">
        <v>17</v>
      </c>
      <c r="D31" s="710" t="s">
        <v>12</v>
      </c>
      <c r="E31" s="484" t="s">
        <v>10489</v>
      </c>
      <c r="F31" s="378"/>
    </row>
    <row r="32" spans="1:6" s="493" customFormat="1" ht="11.45" customHeight="1" x14ac:dyDescent="0.2">
      <c r="A32" s="363">
        <f t="shared" si="0"/>
        <v>26</v>
      </c>
      <c r="B32" s="363">
        <f t="shared" si="1"/>
        <v>288</v>
      </c>
      <c r="C32" s="404">
        <v>17</v>
      </c>
      <c r="D32" s="710" t="s">
        <v>12</v>
      </c>
      <c r="E32" s="484" t="s">
        <v>10490</v>
      </c>
      <c r="F32" s="378"/>
    </row>
    <row r="33" spans="1:6" s="493" customFormat="1" ht="11.45" customHeight="1" x14ac:dyDescent="0.2">
      <c r="A33" s="363">
        <f t="shared" si="0"/>
        <v>27</v>
      </c>
      <c r="B33" s="363">
        <f t="shared" si="1"/>
        <v>305</v>
      </c>
      <c r="C33" s="404">
        <v>17</v>
      </c>
      <c r="D33" s="710" t="s">
        <v>12</v>
      </c>
      <c r="E33" s="484" t="s">
        <v>10491</v>
      </c>
      <c r="F33" s="378"/>
    </row>
    <row r="34" spans="1:6" s="493" customFormat="1" ht="11.45" customHeight="1" x14ac:dyDescent="0.2">
      <c r="A34" s="363">
        <f t="shared" si="0"/>
        <v>28</v>
      </c>
      <c r="B34" s="363">
        <f t="shared" si="1"/>
        <v>322</v>
      </c>
      <c r="C34" s="404">
        <v>17</v>
      </c>
      <c r="D34" s="710" t="s">
        <v>12</v>
      </c>
      <c r="E34" s="484" t="s">
        <v>10492</v>
      </c>
      <c r="F34" s="378"/>
    </row>
    <row r="35" spans="1:6" s="493" customFormat="1" ht="11.45" customHeight="1" x14ac:dyDescent="0.2">
      <c r="A35" s="363">
        <f t="shared" si="0"/>
        <v>29</v>
      </c>
      <c r="B35" s="363">
        <f t="shared" si="1"/>
        <v>339</v>
      </c>
      <c r="C35" s="404">
        <v>17</v>
      </c>
      <c r="D35" s="710" t="s">
        <v>12</v>
      </c>
      <c r="E35" s="484" t="s">
        <v>10493</v>
      </c>
      <c r="F35" s="378"/>
    </row>
    <row r="36" spans="1:6" s="493" customFormat="1" ht="11.45" customHeight="1" x14ac:dyDescent="0.2">
      <c r="A36" s="363">
        <f t="shared" si="0"/>
        <v>30</v>
      </c>
      <c r="B36" s="363">
        <f t="shared" si="1"/>
        <v>356</v>
      </c>
      <c r="C36" s="404">
        <v>17</v>
      </c>
      <c r="D36" s="710" t="s">
        <v>12</v>
      </c>
      <c r="E36" s="484" t="s">
        <v>10494</v>
      </c>
      <c r="F36" s="378"/>
    </row>
    <row r="37" spans="1:6" s="493" customFormat="1" ht="11.45" customHeight="1" x14ac:dyDescent="0.2">
      <c r="A37" s="363">
        <f t="shared" si="0"/>
        <v>31</v>
      </c>
      <c r="B37" s="363">
        <f t="shared" si="1"/>
        <v>373</v>
      </c>
      <c r="C37" s="404">
        <v>17</v>
      </c>
      <c r="D37" s="710" t="s">
        <v>12</v>
      </c>
      <c r="E37" s="484" t="s">
        <v>10495</v>
      </c>
      <c r="F37" s="378"/>
    </row>
    <row r="38" spans="1:6" s="493" customFormat="1" ht="11.45" customHeight="1" x14ac:dyDescent="0.2">
      <c r="A38" s="363">
        <f t="shared" si="0"/>
        <v>32</v>
      </c>
      <c r="B38" s="363">
        <f t="shared" si="1"/>
        <v>390</v>
      </c>
      <c r="C38" s="404">
        <v>17</v>
      </c>
      <c r="D38" s="710" t="s">
        <v>12</v>
      </c>
      <c r="E38" s="484" t="s">
        <v>10496</v>
      </c>
      <c r="F38" s="378"/>
    </row>
    <row r="39" spans="1:6" s="493" customFormat="1" ht="11.45" customHeight="1" x14ac:dyDescent="0.2">
      <c r="A39" s="363">
        <f t="shared" si="0"/>
        <v>33</v>
      </c>
      <c r="B39" s="363">
        <f t="shared" si="1"/>
        <v>407</v>
      </c>
      <c r="C39" s="404">
        <v>17</v>
      </c>
      <c r="D39" s="710" t="s">
        <v>12</v>
      </c>
      <c r="E39" s="484" t="s">
        <v>10497</v>
      </c>
      <c r="F39" s="378"/>
    </row>
    <row r="40" spans="1:6" s="493" customFormat="1" ht="11.45" customHeight="1" x14ac:dyDescent="0.2">
      <c r="A40" s="363">
        <f t="shared" ref="A40:A71" si="2">+A39+1</f>
        <v>34</v>
      </c>
      <c r="B40" s="363">
        <f t="shared" ref="B40:B71" si="3">C39+B39</f>
        <v>424</v>
      </c>
      <c r="C40" s="404">
        <v>17</v>
      </c>
      <c r="D40" s="710" t="s">
        <v>12</v>
      </c>
      <c r="E40" s="484" t="s">
        <v>10498</v>
      </c>
      <c r="F40" s="378"/>
    </row>
    <row r="41" spans="1:6" s="493" customFormat="1" ht="11.45" customHeight="1" x14ac:dyDescent="0.2">
      <c r="A41" s="363">
        <f t="shared" si="2"/>
        <v>35</v>
      </c>
      <c r="B41" s="363">
        <f t="shared" si="3"/>
        <v>441</v>
      </c>
      <c r="C41" s="404">
        <v>17</v>
      </c>
      <c r="D41" s="710" t="s">
        <v>12</v>
      </c>
      <c r="E41" s="484" t="s">
        <v>10499</v>
      </c>
      <c r="F41" s="378"/>
    </row>
    <row r="42" spans="1:6" s="493" customFormat="1" ht="11.45" customHeight="1" x14ac:dyDescent="0.2">
      <c r="A42" s="363">
        <f t="shared" si="2"/>
        <v>36</v>
      </c>
      <c r="B42" s="363">
        <f t="shared" si="3"/>
        <v>458</v>
      </c>
      <c r="C42" s="404">
        <v>17</v>
      </c>
      <c r="D42" s="710" t="s">
        <v>12</v>
      </c>
      <c r="E42" s="484" t="s">
        <v>10500</v>
      </c>
      <c r="F42" s="378"/>
    </row>
    <row r="43" spans="1:6" s="493" customFormat="1" ht="11.45" customHeight="1" x14ac:dyDescent="0.2">
      <c r="A43" s="363">
        <f t="shared" si="2"/>
        <v>37</v>
      </c>
      <c r="B43" s="363">
        <f t="shared" si="3"/>
        <v>475</v>
      </c>
      <c r="C43" s="404">
        <v>17</v>
      </c>
      <c r="D43" s="710" t="s">
        <v>12</v>
      </c>
      <c r="E43" s="484" t="s">
        <v>10501</v>
      </c>
      <c r="F43" s="378"/>
    </row>
    <row r="44" spans="1:6" s="493" customFormat="1" ht="11.45" customHeight="1" x14ac:dyDescent="0.2">
      <c r="A44" s="363">
        <f t="shared" si="2"/>
        <v>38</v>
      </c>
      <c r="B44" s="363">
        <f t="shared" si="3"/>
        <v>492</v>
      </c>
      <c r="C44" s="404">
        <v>17</v>
      </c>
      <c r="D44" s="710" t="s">
        <v>12</v>
      </c>
      <c r="E44" s="484" t="s">
        <v>10502</v>
      </c>
      <c r="F44" s="378"/>
    </row>
    <row r="45" spans="1:6" s="493" customFormat="1" ht="11.45" customHeight="1" x14ac:dyDescent="0.2">
      <c r="A45" s="363">
        <f t="shared" si="2"/>
        <v>39</v>
      </c>
      <c r="B45" s="363">
        <f t="shared" si="3"/>
        <v>509</v>
      </c>
      <c r="C45" s="404">
        <v>17</v>
      </c>
      <c r="D45" s="710" t="s">
        <v>12</v>
      </c>
      <c r="E45" s="484" t="s">
        <v>10503</v>
      </c>
      <c r="F45" s="378"/>
    </row>
    <row r="46" spans="1:6" s="493" customFormat="1" ht="11.45" customHeight="1" x14ac:dyDescent="0.2">
      <c r="A46" s="363">
        <f t="shared" si="2"/>
        <v>40</v>
      </c>
      <c r="B46" s="363">
        <f t="shared" si="3"/>
        <v>526</v>
      </c>
      <c r="C46" s="404">
        <v>17</v>
      </c>
      <c r="D46" s="710" t="s">
        <v>12</v>
      </c>
      <c r="E46" s="484" t="s">
        <v>10504</v>
      </c>
      <c r="F46" s="378"/>
    </row>
    <row r="47" spans="1:6" s="493" customFormat="1" ht="11.45" customHeight="1" x14ac:dyDescent="0.2">
      <c r="A47" s="363">
        <f t="shared" si="2"/>
        <v>41</v>
      </c>
      <c r="B47" s="363">
        <f t="shared" si="3"/>
        <v>543</v>
      </c>
      <c r="C47" s="404">
        <v>17</v>
      </c>
      <c r="D47" s="710" t="s">
        <v>12</v>
      </c>
      <c r="E47" s="484" t="s">
        <v>10505</v>
      </c>
      <c r="F47" s="378"/>
    </row>
    <row r="48" spans="1:6" s="493" customFormat="1" ht="11.45" customHeight="1" x14ac:dyDescent="0.2">
      <c r="A48" s="363">
        <f t="shared" si="2"/>
        <v>42</v>
      </c>
      <c r="B48" s="363">
        <f t="shared" si="3"/>
        <v>560</v>
      </c>
      <c r="C48" s="404">
        <v>17</v>
      </c>
      <c r="D48" s="710" t="s">
        <v>12</v>
      </c>
      <c r="E48" s="484" t="s">
        <v>10506</v>
      </c>
      <c r="F48" s="378"/>
    </row>
    <row r="49" spans="1:6" s="493" customFormat="1" ht="11.45" customHeight="1" x14ac:dyDescent="0.2">
      <c r="A49" s="363">
        <f t="shared" si="2"/>
        <v>43</v>
      </c>
      <c r="B49" s="363">
        <f t="shared" si="3"/>
        <v>577</v>
      </c>
      <c r="C49" s="404">
        <v>17</v>
      </c>
      <c r="D49" s="710" t="s">
        <v>12</v>
      </c>
      <c r="E49" s="484" t="s">
        <v>11170</v>
      </c>
      <c r="F49" s="378"/>
    </row>
    <row r="50" spans="1:6" s="493" customFormat="1" ht="11.45" customHeight="1" x14ac:dyDescent="0.2">
      <c r="A50" s="363">
        <f t="shared" si="2"/>
        <v>44</v>
      </c>
      <c r="B50" s="363">
        <f t="shared" si="3"/>
        <v>594</v>
      </c>
      <c r="C50" s="404">
        <v>17</v>
      </c>
      <c r="D50" s="710" t="s">
        <v>12</v>
      </c>
      <c r="E50" s="484" t="s">
        <v>11171</v>
      </c>
      <c r="F50" s="378"/>
    </row>
    <row r="51" spans="1:6" s="493" customFormat="1" ht="11.45" customHeight="1" x14ac:dyDescent="0.2">
      <c r="A51" s="363">
        <f t="shared" si="2"/>
        <v>45</v>
      </c>
      <c r="B51" s="363">
        <f t="shared" si="3"/>
        <v>611</v>
      </c>
      <c r="C51" s="404">
        <v>17</v>
      </c>
      <c r="D51" s="710" t="s">
        <v>12</v>
      </c>
      <c r="E51" s="484" t="s">
        <v>11172</v>
      </c>
      <c r="F51" s="378"/>
    </row>
    <row r="52" spans="1:6" s="493" customFormat="1" ht="11.45" customHeight="1" x14ac:dyDescent="0.2">
      <c r="A52" s="363">
        <f t="shared" si="2"/>
        <v>46</v>
      </c>
      <c r="B52" s="363">
        <f t="shared" si="3"/>
        <v>628</v>
      </c>
      <c r="C52" s="404">
        <v>17</v>
      </c>
      <c r="D52" s="710" t="s">
        <v>12</v>
      </c>
      <c r="E52" s="484" t="s">
        <v>11173</v>
      </c>
      <c r="F52" s="378"/>
    </row>
    <row r="53" spans="1:6" s="493" customFormat="1" ht="11.45" customHeight="1" x14ac:dyDescent="0.2">
      <c r="A53" s="363">
        <f t="shared" si="2"/>
        <v>47</v>
      </c>
      <c r="B53" s="363">
        <f t="shared" si="3"/>
        <v>645</v>
      </c>
      <c r="C53" s="404">
        <v>17</v>
      </c>
      <c r="D53" s="710" t="s">
        <v>12</v>
      </c>
      <c r="E53" s="386" t="s">
        <v>15157</v>
      </c>
      <c r="F53" s="378"/>
    </row>
    <row r="54" spans="1:6" s="493" customFormat="1" ht="11.45" customHeight="1" x14ac:dyDescent="0.2">
      <c r="A54" s="363">
        <f t="shared" si="2"/>
        <v>48</v>
      </c>
      <c r="B54" s="363">
        <f t="shared" si="3"/>
        <v>662</v>
      </c>
      <c r="C54" s="404">
        <v>17</v>
      </c>
      <c r="D54" s="710" t="s">
        <v>12</v>
      </c>
      <c r="E54" s="386" t="s">
        <v>15158</v>
      </c>
      <c r="F54" s="378"/>
    </row>
    <row r="55" spans="1:6" s="493" customFormat="1" ht="11.45" customHeight="1" x14ac:dyDescent="0.2">
      <c r="A55" s="363">
        <f t="shared" si="2"/>
        <v>49</v>
      </c>
      <c r="B55" s="363">
        <f t="shared" si="3"/>
        <v>679</v>
      </c>
      <c r="C55" s="404">
        <v>17</v>
      </c>
      <c r="D55" s="710" t="s">
        <v>12</v>
      </c>
      <c r="E55" s="386" t="s">
        <v>15159</v>
      </c>
      <c r="F55" s="378"/>
    </row>
    <row r="56" spans="1:6" s="493" customFormat="1" ht="11.45" customHeight="1" x14ac:dyDescent="0.2">
      <c r="A56" s="363">
        <f t="shared" si="2"/>
        <v>50</v>
      </c>
      <c r="B56" s="363">
        <f t="shared" si="3"/>
        <v>696</v>
      </c>
      <c r="C56" s="404">
        <v>17</v>
      </c>
      <c r="D56" s="710" t="s">
        <v>12</v>
      </c>
      <c r="E56" s="386" t="s">
        <v>15160</v>
      </c>
      <c r="F56" s="424"/>
    </row>
    <row r="57" spans="1:6" s="493" customFormat="1" ht="11.45" customHeight="1" x14ac:dyDescent="0.2">
      <c r="A57" s="363">
        <f t="shared" si="2"/>
        <v>51</v>
      </c>
      <c r="B57" s="363">
        <f t="shared" si="3"/>
        <v>713</v>
      </c>
      <c r="C57" s="363">
        <v>17</v>
      </c>
      <c r="D57" s="360" t="s">
        <v>12</v>
      </c>
      <c r="E57" s="388" t="s">
        <v>13444</v>
      </c>
      <c r="F57" s="378"/>
    </row>
    <row r="58" spans="1:6" s="493" customFormat="1" ht="11.45" customHeight="1" x14ac:dyDescent="0.2">
      <c r="A58" s="363">
        <f t="shared" si="2"/>
        <v>52</v>
      </c>
      <c r="B58" s="363">
        <f t="shared" si="3"/>
        <v>730</v>
      </c>
      <c r="C58" s="363">
        <v>17</v>
      </c>
      <c r="D58" s="360" t="s">
        <v>12</v>
      </c>
      <c r="E58" s="388" t="s">
        <v>13443</v>
      </c>
      <c r="F58" s="378"/>
    </row>
    <row r="59" spans="1:6" s="493" customFormat="1" ht="11.45" customHeight="1" x14ac:dyDescent="0.2">
      <c r="A59" s="363">
        <f t="shared" si="2"/>
        <v>53</v>
      </c>
      <c r="B59" s="363">
        <f t="shared" si="3"/>
        <v>747</v>
      </c>
      <c r="C59" s="363">
        <v>17</v>
      </c>
      <c r="D59" s="360" t="s">
        <v>12</v>
      </c>
      <c r="E59" s="388" t="s">
        <v>13442</v>
      </c>
      <c r="F59" s="378"/>
    </row>
    <row r="60" spans="1:6" s="493" customFormat="1" ht="11.45" customHeight="1" x14ac:dyDescent="0.2">
      <c r="A60" s="363">
        <f t="shared" si="2"/>
        <v>54</v>
      </c>
      <c r="B60" s="363">
        <f t="shared" si="3"/>
        <v>764</v>
      </c>
      <c r="C60" s="363">
        <v>17</v>
      </c>
      <c r="D60" s="360" t="s">
        <v>12</v>
      </c>
      <c r="E60" s="388" t="s">
        <v>13441</v>
      </c>
      <c r="F60" s="424"/>
    </row>
    <row r="61" spans="1:6" s="493" customFormat="1" ht="11.45" customHeight="1" x14ac:dyDescent="0.2">
      <c r="A61" s="363">
        <f t="shared" si="2"/>
        <v>55</v>
      </c>
      <c r="B61" s="363">
        <f t="shared" si="3"/>
        <v>781</v>
      </c>
      <c r="C61" s="404">
        <v>17</v>
      </c>
      <c r="D61" s="710" t="s">
        <v>12</v>
      </c>
      <c r="E61" s="494" t="s">
        <v>10507</v>
      </c>
      <c r="F61" s="424"/>
    </row>
    <row r="62" spans="1:6" s="493" customFormat="1" ht="11.45" customHeight="1" x14ac:dyDescent="0.2">
      <c r="A62" s="363">
        <f t="shared" si="2"/>
        <v>56</v>
      </c>
      <c r="B62" s="363">
        <f t="shared" si="3"/>
        <v>798</v>
      </c>
      <c r="C62" s="404">
        <v>17</v>
      </c>
      <c r="D62" s="710" t="s">
        <v>12</v>
      </c>
      <c r="E62" s="494" t="s">
        <v>10508</v>
      </c>
      <c r="F62" s="424"/>
    </row>
    <row r="63" spans="1:6" s="493" customFormat="1" ht="11.45" customHeight="1" x14ac:dyDescent="0.2">
      <c r="A63" s="363">
        <f t="shared" si="2"/>
        <v>57</v>
      </c>
      <c r="B63" s="363">
        <f t="shared" si="3"/>
        <v>815</v>
      </c>
      <c r="C63" s="404">
        <v>17</v>
      </c>
      <c r="D63" s="710" t="s">
        <v>12</v>
      </c>
      <c r="E63" s="494" t="s">
        <v>10509</v>
      </c>
      <c r="F63" s="424"/>
    </row>
    <row r="64" spans="1:6" s="493" customFormat="1" ht="11.45" customHeight="1" x14ac:dyDescent="0.2">
      <c r="A64" s="363">
        <f t="shared" si="2"/>
        <v>58</v>
      </c>
      <c r="B64" s="363">
        <f t="shared" si="3"/>
        <v>832</v>
      </c>
      <c r="C64" s="404">
        <v>17</v>
      </c>
      <c r="D64" s="710" t="s">
        <v>12</v>
      </c>
      <c r="E64" s="494" t="s">
        <v>10510</v>
      </c>
      <c r="F64" s="424"/>
    </row>
    <row r="65" spans="1:6" s="493" customFormat="1" ht="11.45" customHeight="1" x14ac:dyDescent="0.2">
      <c r="A65" s="363">
        <f t="shared" si="2"/>
        <v>59</v>
      </c>
      <c r="B65" s="363">
        <f t="shared" si="3"/>
        <v>849</v>
      </c>
      <c r="C65" s="404">
        <v>17</v>
      </c>
      <c r="D65" s="710" t="s">
        <v>12</v>
      </c>
      <c r="E65" s="484" t="s">
        <v>10511</v>
      </c>
      <c r="F65" s="424"/>
    </row>
    <row r="66" spans="1:6" s="493" customFormat="1" ht="11.45" customHeight="1" x14ac:dyDescent="0.2">
      <c r="A66" s="363">
        <f t="shared" si="2"/>
        <v>60</v>
      </c>
      <c r="B66" s="363">
        <f t="shared" si="3"/>
        <v>866</v>
      </c>
      <c r="C66" s="404">
        <v>17</v>
      </c>
      <c r="D66" s="710" t="s">
        <v>12</v>
      </c>
      <c r="E66" s="484" t="s">
        <v>10512</v>
      </c>
      <c r="F66" s="424"/>
    </row>
    <row r="67" spans="1:6" s="493" customFormat="1" ht="11.45" customHeight="1" x14ac:dyDescent="0.2">
      <c r="A67" s="363">
        <f t="shared" si="2"/>
        <v>61</v>
      </c>
      <c r="B67" s="363">
        <f t="shared" si="3"/>
        <v>883</v>
      </c>
      <c r="C67" s="404">
        <v>17</v>
      </c>
      <c r="D67" s="710" t="s">
        <v>12</v>
      </c>
      <c r="E67" s="484" t="s">
        <v>10513</v>
      </c>
      <c r="F67" s="424"/>
    </row>
    <row r="68" spans="1:6" s="493" customFormat="1" ht="11.45" customHeight="1" x14ac:dyDescent="0.2">
      <c r="A68" s="363">
        <f t="shared" si="2"/>
        <v>62</v>
      </c>
      <c r="B68" s="363">
        <f t="shared" si="3"/>
        <v>900</v>
      </c>
      <c r="C68" s="404">
        <v>17</v>
      </c>
      <c r="D68" s="710" t="s">
        <v>12</v>
      </c>
      <c r="E68" s="484" t="s">
        <v>10514</v>
      </c>
      <c r="F68" s="424"/>
    </row>
    <row r="69" spans="1:6" s="493" customFormat="1" ht="11.45" customHeight="1" x14ac:dyDescent="0.2">
      <c r="A69" s="363">
        <f t="shared" si="2"/>
        <v>63</v>
      </c>
      <c r="B69" s="363">
        <f t="shared" si="3"/>
        <v>917</v>
      </c>
      <c r="C69" s="404">
        <v>17</v>
      </c>
      <c r="D69" s="710" t="s">
        <v>12</v>
      </c>
      <c r="E69" s="484" t="s">
        <v>10515</v>
      </c>
      <c r="F69" s="424"/>
    </row>
    <row r="70" spans="1:6" s="493" customFormat="1" ht="11.45" customHeight="1" x14ac:dyDescent="0.2">
      <c r="A70" s="363">
        <f t="shared" si="2"/>
        <v>64</v>
      </c>
      <c r="B70" s="363">
        <f t="shared" si="3"/>
        <v>934</v>
      </c>
      <c r="C70" s="404">
        <v>17</v>
      </c>
      <c r="D70" s="710" t="s">
        <v>12</v>
      </c>
      <c r="E70" s="484" t="s">
        <v>10516</v>
      </c>
      <c r="F70" s="424"/>
    </row>
    <row r="71" spans="1:6" s="493" customFormat="1" ht="11.45" customHeight="1" x14ac:dyDescent="0.2">
      <c r="A71" s="363">
        <f t="shared" si="2"/>
        <v>65</v>
      </c>
      <c r="B71" s="363">
        <f t="shared" si="3"/>
        <v>951</v>
      </c>
      <c r="C71" s="404">
        <v>17</v>
      </c>
      <c r="D71" s="710" t="s">
        <v>12</v>
      </c>
      <c r="E71" s="484" t="s">
        <v>10517</v>
      </c>
      <c r="F71" s="424"/>
    </row>
    <row r="72" spans="1:6" s="493" customFormat="1" ht="11.45" customHeight="1" x14ac:dyDescent="0.2">
      <c r="A72" s="363">
        <f t="shared" ref="A72:A103" si="4">+A71+1</f>
        <v>66</v>
      </c>
      <c r="B72" s="363">
        <f t="shared" ref="B72:B103" si="5">C71+B71</f>
        <v>968</v>
      </c>
      <c r="C72" s="404">
        <v>17</v>
      </c>
      <c r="D72" s="710" t="s">
        <v>12</v>
      </c>
      <c r="E72" s="484" t="s">
        <v>10518</v>
      </c>
      <c r="F72" s="424"/>
    </row>
    <row r="73" spans="1:6" s="493" customFormat="1" ht="11.45" customHeight="1" x14ac:dyDescent="0.2">
      <c r="A73" s="363">
        <f t="shared" si="4"/>
        <v>67</v>
      </c>
      <c r="B73" s="363">
        <f t="shared" si="5"/>
        <v>985</v>
      </c>
      <c r="C73" s="404">
        <v>17</v>
      </c>
      <c r="D73" s="710" t="s">
        <v>12</v>
      </c>
      <c r="E73" s="484" t="s">
        <v>10519</v>
      </c>
      <c r="F73" s="424"/>
    </row>
    <row r="74" spans="1:6" s="493" customFormat="1" ht="11.45" customHeight="1" x14ac:dyDescent="0.2">
      <c r="A74" s="363">
        <f t="shared" si="4"/>
        <v>68</v>
      </c>
      <c r="B74" s="363">
        <f t="shared" si="5"/>
        <v>1002</v>
      </c>
      <c r="C74" s="404">
        <v>17</v>
      </c>
      <c r="D74" s="710" t="s">
        <v>12</v>
      </c>
      <c r="E74" s="484" t="s">
        <v>10520</v>
      </c>
      <c r="F74" s="424"/>
    </row>
    <row r="75" spans="1:6" s="493" customFormat="1" ht="11.45" customHeight="1" x14ac:dyDescent="0.2">
      <c r="A75" s="363">
        <f t="shared" si="4"/>
        <v>69</v>
      </c>
      <c r="B75" s="363">
        <f t="shared" si="5"/>
        <v>1019</v>
      </c>
      <c r="C75" s="404">
        <v>17</v>
      </c>
      <c r="D75" s="710" t="s">
        <v>12</v>
      </c>
      <c r="E75" s="484" t="s">
        <v>10521</v>
      </c>
      <c r="F75" s="424"/>
    </row>
    <row r="76" spans="1:6" s="493" customFormat="1" ht="11.45" customHeight="1" x14ac:dyDescent="0.2">
      <c r="A76" s="363">
        <f t="shared" si="4"/>
        <v>70</v>
      </c>
      <c r="B76" s="363">
        <f t="shared" si="5"/>
        <v>1036</v>
      </c>
      <c r="C76" s="404">
        <v>17</v>
      </c>
      <c r="D76" s="710" t="s">
        <v>12</v>
      </c>
      <c r="E76" s="484" t="s">
        <v>10522</v>
      </c>
      <c r="F76" s="424"/>
    </row>
    <row r="77" spans="1:6" s="493" customFormat="1" ht="11.45" customHeight="1" x14ac:dyDescent="0.2">
      <c r="A77" s="363">
        <f t="shared" si="4"/>
        <v>71</v>
      </c>
      <c r="B77" s="363">
        <f t="shared" si="5"/>
        <v>1053</v>
      </c>
      <c r="C77" s="404">
        <v>17</v>
      </c>
      <c r="D77" s="710" t="s">
        <v>12</v>
      </c>
      <c r="E77" s="484" t="s">
        <v>10523</v>
      </c>
      <c r="F77" s="424"/>
    </row>
    <row r="78" spans="1:6" s="493" customFormat="1" ht="11.45" customHeight="1" x14ac:dyDescent="0.2">
      <c r="A78" s="363">
        <f t="shared" si="4"/>
        <v>72</v>
      </c>
      <c r="B78" s="363">
        <f t="shared" si="5"/>
        <v>1070</v>
      </c>
      <c r="C78" s="404">
        <v>17</v>
      </c>
      <c r="D78" s="710" t="s">
        <v>12</v>
      </c>
      <c r="E78" s="484" t="s">
        <v>10524</v>
      </c>
      <c r="F78" s="424"/>
    </row>
    <row r="79" spans="1:6" s="493" customFormat="1" ht="11.45" customHeight="1" x14ac:dyDescent="0.2">
      <c r="A79" s="363">
        <f t="shared" si="4"/>
        <v>73</v>
      </c>
      <c r="B79" s="363">
        <f t="shared" si="5"/>
        <v>1087</v>
      </c>
      <c r="C79" s="404">
        <v>17</v>
      </c>
      <c r="D79" s="710" t="s">
        <v>12</v>
      </c>
      <c r="E79" s="484" t="s">
        <v>10525</v>
      </c>
      <c r="F79" s="424"/>
    </row>
    <row r="80" spans="1:6" s="493" customFormat="1" ht="11.45" customHeight="1" x14ac:dyDescent="0.2">
      <c r="A80" s="363">
        <f t="shared" si="4"/>
        <v>74</v>
      </c>
      <c r="B80" s="363">
        <f t="shared" si="5"/>
        <v>1104</v>
      </c>
      <c r="C80" s="404">
        <v>17</v>
      </c>
      <c r="D80" s="710" t="s">
        <v>12</v>
      </c>
      <c r="E80" s="484" t="s">
        <v>10526</v>
      </c>
      <c r="F80" s="424"/>
    </row>
    <row r="81" spans="1:6" s="493" customFormat="1" ht="11.45" customHeight="1" x14ac:dyDescent="0.2">
      <c r="A81" s="363">
        <f t="shared" si="4"/>
        <v>75</v>
      </c>
      <c r="B81" s="363">
        <f t="shared" si="5"/>
        <v>1121</v>
      </c>
      <c r="C81" s="404">
        <v>17</v>
      </c>
      <c r="D81" s="710" t="s">
        <v>12</v>
      </c>
      <c r="E81" s="484" t="s">
        <v>10527</v>
      </c>
      <c r="F81" s="424"/>
    </row>
    <row r="82" spans="1:6" s="493" customFormat="1" ht="11.45" customHeight="1" x14ac:dyDescent="0.2">
      <c r="A82" s="363">
        <f t="shared" si="4"/>
        <v>76</v>
      </c>
      <c r="B82" s="363">
        <f t="shared" si="5"/>
        <v>1138</v>
      </c>
      <c r="C82" s="404">
        <v>17</v>
      </c>
      <c r="D82" s="710" t="s">
        <v>12</v>
      </c>
      <c r="E82" s="484" t="s">
        <v>10528</v>
      </c>
      <c r="F82" s="424"/>
    </row>
    <row r="83" spans="1:6" s="493" customFormat="1" ht="11.45" customHeight="1" x14ac:dyDescent="0.2">
      <c r="A83" s="363">
        <f t="shared" si="4"/>
        <v>77</v>
      </c>
      <c r="B83" s="363">
        <f t="shared" si="5"/>
        <v>1155</v>
      </c>
      <c r="C83" s="404">
        <v>17</v>
      </c>
      <c r="D83" s="710" t="s">
        <v>12</v>
      </c>
      <c r="E83" s="484" t="s">
        <v>10529</v>
      </c>
      <c r="F83" s="424"/>
    </row>
    <row r="84" spans="1:6" s="493" customFormat="1" ht="11.45" customHeight="1" x14ac:dyDescent="0.2">
      <c r="A84" s="363">
        <f t="shared" si="4"/>
        <v>78</v>
      </c>
      <c r="B84" s="363">
        <f t="shared" si="5"/>
        <v>1172</v>
      </c>
      <c r="C84" s="404">
        <v>17</v>
      </c>
      <c r="D84" s="710" t="s">
        <v>12</v>
      </c>
      <c r="E84" s="484" t="s">
        <v>10530</v>
      </c>
      <c r="F84" s="424"/>
    </row>
    <row r="85" spans="1:6" s="493" customFormat="1" ht="11.45" customHeight="1" x14ac:dyDescent="0.2">
      <c r="A85" s="363">
        <f t="shared" si="4"/>
        <v>79</v>
      </c>
      <c r="B85" s="363">
        <f t="shared" si="5"/>
        <v>1189</v>
      </c>
      <c r="C85" s="404">
        <v>17</v>
      </c>
      <c r="D85" s="710" t="s">
        <v>12</v>
      </c>
      <c r="E85" s="484" t="s">
        <v>10531</v>
      </c>
      <c r="F85" s="424"/>
    </row>
    <row r="86" spans="1:6" s="493" customFormat="1" ht="11.45" customHeight="1" x14ac:dyDescent="0.2">
      <c r="A86" s="363">
        <f t="shared" si="4"/>
        <v>80</v>
      </c>
      <c r="B86" s="363">
        <f t="shared" si="5"/>
        <v>1206</v>
      </c>
      <c r="C86" s="404">
        <v>17</v>
      </c>
      <c r="D86" s="710" t="s">
        <v>12</v>
      </c>
      <c r="E86" s="484" t="s">
        <v>10532</v>
      </c>
      <c r="F86" s="424"/>
    </row>
    <row r="87" spans="1:6" s="493" customFormat="1" ht="11.45" customHeight="1" x14ac:dyDescent="0.2">
      <c r="A87" s="363">
        <f t="shared" si="4"/>
        <v>81</v>
      </c>
      <c r="B87" s="363">
        <f t="shared" si="5"/>
        <v>1223</v>
      </c>
      <c r="C87" s="404">
        <v>17</v>
      </c>
      <c r="D87" s="710" t="s">
        <v>12</v>
      </c>
      <c r="E87" s="484" t="s">
        <v>10533</v>
      </c>
      <c r="F87" s="424"/>
    </row>
    <row r="88" spans="1:6" s="493" customFormat="1" ht="11.45" customHeight="1" x14ac:dyDescent="0.2">
      <c r="A88" s="363">
        <f t="shared" si="4"/>
        <v>82</v>
      </c>
      <c r="B88" s="363">
        <f t="shared" si="5"/>
        <v>1240</v>
      </c>
      <c r="C88" s="404">
        <v>17</v>
      </c>
      <c r="D88" s="710" t="s">
        <v>12</v>
      </c>
      <c r="E88" s="484" t="s">
        <v>10534</v>
      </c>
      <c r="F88" s="424"/>
    </row>
    <row r="89" spans="1:6" s="493" customFormat="1" ht="11.45" customHeight="1" x14ac:dyDescent="0.2">
      <c r="A89" s="363">
        <f t="shared" si="4"/>
        <v>83</v>
      </c>
      <c r="B89" s="363">
        <f t="shared" si="5"/>
        <v>1257</v>
      </c>
      <c r="C89" s="404">
        <v>17</v>
      </c>
      <c r="D89" s="710" t="s">
        <v>12</v>
      </c>
      <c r="E89" s="484" t="s">
        <v>10535</v>
      </c>
      <c r="F89" s="424"/>
    </row>
    <row r="90" spans="1:6" s="493" customFormat="1" ht="11.45" customHeight="1" x14ac:dyDescent="0.2">
      <c r="A90" s="363">
        <f t="shared" si="4"/>
        <v>84</v>
      </c>
      <c r="B90" s="363">
        <f t="shared" si="5"/>
        <v>1274</v>
      </c>
      <c r="C90" s="404">
        <v>17</v>
      </c>
      <c r="D90" s="710" t="s">
        <v>12</v>
      </c>
      <c r="E90" s="484" t="s">
        <v>10536</v>
      </c>
      <c r="F90" s="424"/>
    </row>
    <row r="91" spans="1:6" s="493" customFormat="1" ht="11.45" customHeight="1" x14ac:dyDescent="0.2">
      <c r="A91" s="363">
        <f t="shared" si="4"/>
        <v>85</v>
      </c>
      <c r="B91" s="363">
        <f t="shared" si="5"/>
        <v>1291</v>
      </c>
      <c r="C91" s="404">
        <v>17</v>
      </c>
      <c r="D91" s="710" t="s">
        <v>12</v>
      </c>
      <c r="E91" s="484" t="s">
        <v>10537</v>
      </c>
      <c r="F91" s="424"/>
    </row>
    <row r="92" spans="1:6" s="493" customFormat="1" ht="11.45" customHeight="1" x14ac:dyDescent="0.2">
      <c r="A92" s="363">
        <f t="shared" si="4"/>
        <v>86</v>
      </c>
      <c r="B92" s="363">
        <f t="shared" si="5"/>
        <v>1308</v>
      </c>
      <c r="C92" s="404">
        <v>17</v>
      </c>
      <c r="D92" s="710" t="s">
        <v>12</v>
      </c>
      <c r="E92" s="484" t="s">
        <v>10538</v>
      </c>
      <c r="F92" s="424"/>
    </row>
    <row r="93" spans="1:6" s="493" customFormat="1" ht="11.45" customHeight="1" x14ac:dyDescent="0.2">
      <c r="A93" s="363">
        <f t="shared" si="4"/>
        <v>87</v>
      </c>
      <c r="B93" s="363">
        <f t="shared" si="5"/>
        <v>1325</v>
      </c>
      <c r="C93" s="404">
        <v>17</v>
      </c>
      <c r="D93" s="710" t="s">
        <v>12</v>
      </c>
      <c r="E93" s="484" t="s">
        <v>10539</v>
      </c>
      <c r="F93" s="424"/>
    </row>
    <row r="94" spans="1:6" s="493" customFormat="1" ht="11.45" customHeight="1" x14ac:dyDescent="0.2">
      <c r="A94" s="363">
        <f t="shared" si="4"/>
        <v>88</v>
      </c>
      <c r="B94" s="363">
        <f t="shared" si="5"/>
        <v>1342</v>
      </c>
      <c r="C94" s="404">
        <v>17</v>
      </c>
      <c r="D94" s="710" t="s">
        <v>12</v>
      </c>
      <c r="E94" s="484" t="s">
        <v>10540</v>
      </c>
      <c r="F94" s="424"/>
    </row>
    <row r="95" spans="1:6" s="493" customFormat="1" ht="11.45" customHeight="1" x14ac:dyDescent="0.2">
      <c r="A95" s="363">
        <f t="shared" si="4"/>
        <v>89</v>
      </c>
      <c r="B95" s="363">
        <f t="shared" si="5"/>
        <v>1359</v>
      </c>
      <c r="C95" s="404">
        <v>17</v>
      </c>
      <c r="D95" s="710" t="s">
        <v>12</v>
      </c>
      <c r="E95" s="484" t="s">
        <v>10541</v>
      </c>
      <c r="F95" s="424"/>
    </row>
    <row r="96" spans="1:6" s="493" customFormat="1" ht="11.45" customHeight="1" x14ac:dyDescent="0.2">
      <c r="A96" s="363">
        <f t="shared" si="4"/>
        <v>90</v>
      </c>
      <c r="B96" s="363">
        <f t="shared" si="5"/>
        <v>1376</v>
      </c>
      <c r="C96" s="404">
        <v>17</v>
      </c>
      <c r="D96" s="710" t="s">
        <v>12</v>
      </c>
      <c r="E96" s="484" t="s">
        <v>10542</v>
      </c>
      <c r="F96" s="424"/>
    </row>
    <row r="97" spans="1:6" s="493" customFormat="1" ht="11.45" customHeight="1" x14ac:dyDescent="0.2">
      <c r="A97" s="363">
        <f t="shared" si="4"/>
        <v>91</v>
      </c>
      <c r="B97" s="363">
        <f t="shared" si="5"/>
        <v>1393</v>
      </c>
      <c r="C97" s="404">
        <v>17</v>
      </c>
      <c r="D97" s="710" t="s">
        <v>12</v>
      </c>
      <c r="E97" s="484" t="s">
        <v>11174</v>
      </c>
      <c r="F97" s="424"/>
    </row>
    <row r="98" spans="1:6" s="493" customFormat="1" ht="11.45" customHeight="1" x14ac:dyDescent="0.2">
      <c r="A98" s="363">
        <f t="shared" si="4"/>
        <v>92</v>
      </c>
      <c r="B98" s="363">
        <f t="shared" si="5"/>
        <v>1410</v>
      </c>
      <c r="C98" s="404">
        <v>17</v>
      </c>
      <c r="D98" s="710" t="s">
        <v>12</v>
      </c>
      <c r="E98" s="484" t="s">
        <v>11175</v>
      </c>
      <c r="F98" s="424"/>
    </row>
    <row r="99" spans="1:6" s="493" customFormat="1" ht="11.45" customHeight="1" x14ac:dyDescent="0.2">
      <c r="A99" s="363">
        <f t="shared" si="4"/>
        <v>93</v>
      </c>
      <c r="B99" s="363">
        <f t="shared" si="5"/>
        <v>1427</v>
      </c>
      <c r="C99" s="404">
        <v>17</v>
      </c>
      <c r="D99" s="710" t="s">
        <v>12</v>
      </c>
      <c r="E99" s="484" t="s">
        <v>11176</v>
      </c>
      <c r="F99" s="424"/>
    </row>
    <row r="100" spans="1:6" s="493" customFormat="1" ht="11.45" customHeight="1" x14ac:dyDescent="0.2">
      <c r="A100" s="363">
        <f t="shared" si="4"/>
        <v>94</v>
      </c>
      <c r="B100" s="363">
        <f t="shared" si="5"/>
        <v>1444</v>
      </c>
      <c r="C100" s="404">
        <v>17</v>
      </c>
      <c r="D100" s="710" t="s">
        <v>12</v>
      </c>
      <c r="E100" s="484" t="s">
        <v>11177</v>
      </c>
      <c r="F100" s="424"/>
    </row>
    <row r="101" spans="1:6" s="493" customFormat="1" ht="11.45" customHeight="1" x14ac:dyDescent="0.2">
      <c r="A101" s="363">
        <f t="shared" si="4"/>
        <v>95</v>
      </c>
      <c r="B101" s="363">
        <f t="shared" si="5"/>
        <v>1461</v>
      </c>
      <c r="C101" s="363">
        <v>17</v>
      </c>
      <c r="D101" s="360" t="s">
        <v>12</v>
      </c>
      <c r="E101" s="386" t="s">
        <v>15161</v>
      </c>
      <c r="F101" s="424"/>
    </row>
    <row r="102" spans="1:6" s="493" customFormat="1" ht="11.45" customHeight="1" x14ac:dyDescent="0.2">
      <c r="A102" s="363">
        <f t="shared" si="4"/>
        <v>96</v>
      </c>
      <c r="B102" s="363">
        <f t="shared" si="5"/>
        <v>1478</v>
      </c>
      <c r="C102" s="363">
        <v>17</v>
      </c>
      <c r="D102" s="360" t="s">
        <v>12</v>
      </c>
      <c r="E102" s="386" t="s">
        <v>15163</v>
      </c>
      <c r="F102" s="424"/>
    </row>
    <row r="103" spans="1:6" s="493" customFormat="1" ht="11.45" customHeight="1" x14ac:dyDescent="0.2">
      <c r="A103" s="363">
        <f t="shared" si="4"/>
        <v>97</v>
      </c>
      <c r="B103" s="363">
        <f t="shared" si="5"/>
        <v>1495</v>
      </c>
      <c r="C103" s="363">
        <v>17</v>
      </c>
      <c r="D103" s="360" t="s">
        <v>12</v>
      </c>
      <c r="E103" s="386" t="s">
        <v>15162</v>
      </c>
      <c r="F103" s="424"/>
    </row>
    <row r="104" spans="1:6" s="493" customFormat="1" ht="11.45" customHeight="1" x14ac:dyDescent="0.2">
      <c r="A104" s="363">
        <f t="shared" ref="A104:A114" si="6">+A103+1</f>
        <v>98</v>
      </c>
      <c r="B104" s="363">
        <f t="shared" ref="B104:B114" si="7">C103+B103</f>
        <v>1512</v>
      </c>
      <c r="C104" s="363">
        <v>17</v>
      </c>
      <c r="D104" s="360" t="s">
        <v>12</v>
      </c>
      <c r="E104" s="386" t="s">
        <v>15164</v>
      </c>
      <c r="F104" s="424"/>
    </row>
    <row r="105" spans="1:6" s="493" customFormat="1" ht="11.45" customHeight="1" x14ac:dyDescent="0.2">
      <c r="A105" s="363">
        <f t="shared" si="6"/>
        <v>99</v>
      </c>
      <c r="B105" s="363">
        <f t="shared" si="7"/>
        <v>1529</v>
      </c>
      <c r="C105" s="363">
        <v>17</v>
      </c>
      <c r="D105" s="360" t="s">
        <v>12</v>
      </c>
      <c r="E105" s="388" t="s">
        <v>13440</v>
      </c>
      <c r="F105" s="424"/>
    </row>
    <row r="106" spans="1:6" s="493" customFormat="1" ht="11.45" customHeight="1" x14ac:dyDescent="0.2">
      <c r="A106" s="363">
        <f t="shared" si="6"/>
        <v>100</v>
      </c>
      <c r="B106" s="363">
        <f t="shared" si="7"/>
        <v>1546</v>
      </c>
      <c r="C106" s="363">
        <v>17</v>
      </c>
      <c r="D106" s="360" t="s">
        <v>12</v>
      </c>
      <c r="E106" s="388" t="s">
        <v>13439</v>
      </c>
      <c r="F106" s="424"/>
    </row>
    <row r="107" spans="1:6" s="493" customFormat="1" ht="11.45" customHeight="1" x14ac:dyDescent="0.2">
      <c r="A107" s="363">
        <f t="shared" si="6"/>
        <v>101</v>
      </c>
      <c r="B107" s="363">
        <f t="shared" si="7"/>
        <v>1563</v>
      </c>
      <c r="C107" s="363">
        <v>17</v>
      </c>
      <c r="D107" s="360" t="s">
        <v>12</v>
      </c>
      <c r="E107" s="388" t="s">
        <v>13438</v>
      </c>
      <c r="F107" s="424"/>
    </row>
    <row r="108" spans="1:6" s="493" customFormat="1" ht="11.45" customHeight="1" x14ac:dyDescent="0.2">
      <c r="A108" s="363">
        <f t="shared" si="6"/>
        <v>102</v>
      </c>
      <c r="B108" s="363">
        <f t="shared" si="7"/>
        <v>1580</v>
      </c>
      <c r="C108" s="363">
        <v>17</v>
      </c>
      <c r="D108" s="360" t="s">
        <v>12</v>
      </c>
      <c r="E108" s="388" t="s">
        <v>13437</v>
      </c>
      <c r="F108" s="424"/>
    </row>
    <row r="109" spans="1:6" s="493" customFormat="1" ht="11.45" customHeight="1" x14ac:dyDescent="0.2">
      <c r="A109" s="363">
        <f t="shared" si="6"/>
        <v>103</v>
      </c>
      <c r="B109" s="363">
        <f t="shared" si="7"/>
        <v>1597</v>
      </c>
      <c r="C109" s="363">
        <v>17</v>
      </c>
      <c r="D109" s="360" t="s">
        <v>12</v>
      </c>
      <c r="E109" s="494" t="s">
        <v>10543</v>
      </c>
      <c r="F109" s="372"/>
    </row>
    <row r="110" spans="1:6" x14ac:dyDescent="0.2">
      <c r="A110" s="363">
        <f t="shared" si="6"/>
        <v>104</v>
      </c>
      <c r="B110" s="363">
        <f t="shared" si="7"/>
        <v>1614</v>
      </c>
      <c r="C110" s="363">
        <v>17</v>
      </c>
      <c r="D110" s="360" t="s">
        <v>12</v>
      </c>
      <c r="E110" s="494" t="s">
        <v>10544</v>
      </c>
      <c r="F110" s="400"/>
    </row>
    <row r="111" spans="1:6" s="493" customFormat="1" ht="11.45" customHeight="1" x14ac:dyDescent="0.2">
      <c r="A111" s="363">
        <f t="shared" si="6"/>
        <v>105</v>
      </c>
      <c r="B111" s="363">
        <f t="shared" si="7"/>
        <v>1631</v>
      </c>
      <c r="C111" s="363">
        <v>17</v>
      </c>
      <c r="D111" s="360" t="s">
        <v>12</v>
      </c>
      <c r="E111" s="494" t="s">
        <v>10545</v>
      </c>
      <c r="F111" s="424"/>
    </row>
    <row r="112" spans="1:6" s="493" customFormat="1" ht="11.45" customHeight="1" x14ac:dyDescent="0.2">
      <c r="A112" s="363">
        <f t="shared" si="6"/>
        <v>106</v>
      </c>
      <c r="B112" s="363">
        <f t="shared" si="7"/>
        <v>1648</v>
      </c>
      <c r="C112" s="363">
        <v>17</v>
      </c>
      <c r="D112" s="360" t="s">
        <v>12</v>
      </c>
      <c r="E112" s="494" t="s">
        <v>10546</v>
      </c>
      <c r="F112" s="424"/>
    </row>
    <row r="113" spans="1:6" x14ac:dyDescent="0.2">
      <c r="A113" s="363">
        <f t="shared" si="6"/>
        <v>107</v>
      </c>
      <c r="B113" s="363">
        <f t="shared" si="7"/>
        <v>1665</v>
      </c>
      <c r="C113" s="364">
        <v>150</v>
      </c>
      <c r="D113" s="365" t="s">
        <v>9</v>
      </c>
      <c r="E113" s="548" t="s">
        <v>50</v>
      </c>
      <c r="F113" s="592" t="s">
        <v>25</v>
      </c>
    </row>
    <row r="114" spans="1:6" ht="12.75" thickBot="1" x14ac:dyDescent="0.25">
      <c r="A114" s="363">
        <f t="shared" si="6"/>
        <v>108</v>
      </c>
      <c r="B114" s="363">
        <f t="shared" si="7"/>
        <v>1815</v>
      </c>
      <c r="C114" s="368">
        <v>12</v>
      </c>
      <c r="D114" s="369" t="s">
        <v>9</v>
      </c>
      <c r="E114" s="593" t="s">
        <v>323</v>
      </c>
      <c r="F114" s="594" t="s">
        <v>13436</v>
      </c>
    </row>
    <row r="115" spans="1:6" ht="12.75" thickTop="1" x14ac:dyDescent="0.2">
      <c r="A115" s="595" t="s">
        <v>54</v>
      </c>
      <c r="B115" s="595"/>
      <c r="C115" s="370">
        <f>B114+C114-1</f>
        <v>1826</v>
      </c>
      <c r="D115" s="595"/>
      <c r="E115" s="596"/>
      <c r="F115" s="256"/>
    </row>
    <row r="119" spans="1:6" x14ac:dyDescent="0.2">
      <c r="A119" s="804" t="s">
        <v>15167</v>
      </c>
      <c r="B119" s="804"/>
      <c r="C119" s="804"/>
      <c r="D119" s="805"/>
    </row>
  </sheetData>
  <mergeCells count="5">
    <mergeCell ref="A3:B3"/>
    <mergeCell ref="C3:F3"/>
    <mergeCell ref="A4:B4"/>
    <mergeCell ref="C4:F5"/>
    <mergeCell ref="A119:D119"/>
  </mergeCells>
  <conditionalFormatting sqref="A3:F3">
    <cfRule type="containsText" dxfId="10"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CF031F8-0362-4851-9EDA-6EDD020A1BCB}">
            <xm:f>NOT(ISERROR(SEARCH($C$3,A3)))</xm:f>
            <xm:f>$C$3</xm:f>
            <x14:dxf>
              <font>
                <color rgb="FFFFFF00"/>
              </font>
            </x14:dxf>
          </x14:cfRule>
          <xm:sqref>A3:F3</xm:sqref>
        </x14:conditionalFormatting>
      </x14:conditionalFormatting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F289"/>
  <sheetViews>
    <sheetView zoomScaleNormal="100" zoomScaleSheetLayoutView="80" workbookViewId="0">
      <selection activeCell="E29" sqref="E2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0" t="str">
        <f>+T22001000!A4</f>
        <v>Versión 0.2</v>
      </c>
      <c r="B4" s="790"/>
      <c r="C4" s="797" t="s">
        <v>9277</v>
      </c>
      <c r="D4" s="797"/>
      <c r="E4" s="797"/>
      <c r="F4" s="798"/>
    </row>
    <row r="5" spans="1:6" ht="13.5" thickBot="1" x14ac:dyDescent="0.25">
      <c r="A5" s="232"/>
      <c r="B5" s="232"/>
      <c r="C5" s="798"/>
      <c r="D5" s="798"/>
      <c r="E5" s="798"/>
      <c r="F5" s="798"/>
    </row>
    <row r="6" spans="1:6" ht="12.75" x14ac:dyDescent="0.2">
      <c r="A6" s="3" t="s">
        <v>3</v>
      </c>
      <c r="B6" s="3" t="s">
        <v>4</v>
      </c>
      <c r="C6" s="3" t="s">
        <v>5</v>
      </c>
      <c r="D6" s="4" t="s">
        <v>6</v>
      </c>
      <c r="E6" s="5" t="s">
        <v>7</v>
      </c>
      <c r="F6" s="5" t="s">
        <v>8</v>
      </c>
    </row>
    <row r="7" spans="1:6" x14ac:dyDescent="0.2">
      <c r="A7" s="37">
        <v>1</v>
      </c>
      <c r="B7" s="37">
        <v>1</v>
      </c>
      <c r="C7" s="37">
        <v>2</v>
      </c>
      <c r="D7" s="45" t="s">
        <v>9</v>
      </c>
      <c r="E7" s="67" t="s">
        <v>10</v>
      </c>
      <c r="F7" s="47" t="s">
        <v>11</v>
      </c>
    </row>
    <row r="8" spans="1:6" x14ac:dyDescent="0.2">
      <c r="A8" s="37">
        <f t="shared" ref="A8:A71" si="0">+A7+1</f>
        <v>2</v>
      </c>
      <c r="B8" s="37">
        <f>C7+B7</f>
        <v>3</v>
      </c>
      <c r="C8" s="37">
        <v>3</v>
      </c>
      <c r="D8" s="45" t="s">
        <v>12</v>
      </c>
      <c r="E8" s="67" t="s">
        <v>13</v>
      </c>
      <c r="F8" s="47">
        <v>220</v>
      </c>
    </row>
    <row r="9" spans="1:6" x14ac:dyDescent="0.2">
      <c r="A9" s="37">
        <f t="shared" si="0"/>
        <v>3</v>
      </c>
      <c r="B9" s="37">
        <f>C8+B8</f>
        <v>6</v>
      </c>
      <c r="C9" s="37">
        <v>2</v>
      </c>
      <c r="D9" s="45" t="s">
        <v>9</v>
      </c>
      <c r="E9" s="67" t="s">
        <v>14</v>
      </c>
      <c r="F9" s="68" t="s">
        <v>9278</v>
      </c>
    </row>
    <row r="10" spans="1:6" x14ac:dyDescent="0.2">
      <c r="A10" s="37">
        <f t="shared" si="0"/>
        <v>4</v>
      </c>
      <c r="B10" s="37">
        <f>B9+C9</f>
        <v>8</v>
      </c>
      <c r="C10" s="37">
        <v>1</v>
      </c>
      <c r="D10" s="45" t="s">
        <v>9</v>
      </c>
      <c r="E10" s="67" t="s">
        <v>16</v>
      </c>
      <c r="F10" s="68" t="s">
        <v>220</v>
      </c>
    </row>
    <row r="11" spans="1:6" x14ac:dyDescent="0.2">
      <c r="A11" s="37">
        <f t="shared" si="0"/>
        <v>5</v>
      </c>
      <c r="B11" s="37">
        <f>B10+C10</f>
        <v>9</v>
      </c>
      <c r="C11" s="37">
        <v>2</v>
      </c>
      <c r="D11" s="45" t="s">
        <v>12</v>
      </c>
      <c r="E11" s="67" t="s">
        <v>17</v>
      </c>
      <c r="F11" s="68" t="s">
        <v>18</v>
      </c>
    </row>
    <row r="12" spans="1:6" x14ac:dyDescent="0.2">
      <c r="A12" s="37">
        <f t="shared" si="0"/>
        <v>6</v>
      </c>
      <c r="B12" s="37">
        <f>C11+B11</f>
        <v>11</v>
      </c>
      <c r="C12" s="37">
        <v>1</v>
      </c>
      <c r="D12" s="45" t="s">
        <v>9</v>
      </c>
      <c r="E12" s="67" t="s">
        <v>1810</v>
      </c>
      <c r="F12" s="47" t="s">
        <v>20</v>
      </c>
    </row>
    <row r="13" spans="1:6" x14ac:dyDescent="0.2">
      <c r="A13" s="37">
        <f t="shared" si="0"/>
        <v>7</v>
      </c>
      <c r="B13" s="37">
        <f>C12+B12</f>
        <v>12</v>
      </c>
      <c r="C13" s="37">
        <v>1</v>
      </c>
      <c r="D13" s="45" t="s">
        <v>9</v>
      </c>
      <c r="E13" s="67" t="s">
        <v>21</v>
      </c>
      <c r="F13" s="47" t="s">
        <v>22</v>
      </c>
    </row>
    <row r="14" spans="1:6" x14ac:dyDescent="0.2">
      <c r="A14" s="37">
        <f t="shared" si="0"/>
        <v>8</v>
      </c>
      <c r="B14" s="37">
        <f>C13+B13</f>
        <v>13</v>
      </c>
      <c r="C14" s="37">
        <v>3</v>
      </c>
      <c r="D14" s="45" t="s">
        <v>12</v>
      </c>
      <c r="E14" s="67" t="s">
        <v>23</v>
      </c>
      <c r="F14" s="47"/>
    </row>
    <row r="15" spans="1:6" ht="24" x14ac:dyDescent="0.2">
      <c r="A15" s="537">
        <f t="shared" si="0"/>
        <v>9</v>
      </c>
      <c r="B15" s="537">
        <f t="shared" ref="B15:B78" si="1">C14+B14</f>
        <v>16</v>
      </c>
      <c r="C15" s="537">
        <v>9</v>
      </c>
      <c r="D15" s="508" t="s">
        <v>9</v>
      </c>
      <c r="E15" s="567" t="s">
        <v>9279</v>
      </c>
      <c r="F15" s="652"/>
    </row>
    <row r="16" spans="1:6" x14ac:dyDescent="0.2">
      <c r="A16" s="537">
        <f t="shared" si="0"/>
        <v>10</v>
      </c>
      <c r="B16" s="537">
        <f t="shared" si="1"/>
        <v>25</v>
      </c>
      <c r="C16" s="537">
        <v>8</v>
      </c>
      <c r="D16" s="508" t="s">
        <v>12</v>
      </c>
      <c r="E16" s="567" t="s">
        <v>9280</v>
      </c>
      <c r="F16" s="652"/>
    </row>
    <row r="17" spans="1:6" x14ac:dyDescent="0.2">
      <c r="A17" s="537">
        <f t="shared" si="0"/>
        <v>11</v>
      </c>
      <c r="B17" s="537">
        <f t="shared" si="1"/>
        <v>33</v>
      </c>
      <c r="C17" s="537">
        <v>9</v>
      </c>
      <c r="D17" s="508" t="s">
        <v>9</v>
      </c>
      <c r="E17" s="567" t="s">
        <v>9281</v>
      </c>
      <c r="F17" s="652"/>
    </row>
    <row r="18" spans="1:6" x14ac:dyDescent="0.2">
      <c r="A18" s="537">
        <f t="shared" si="0"/>
        <v>12</v>
      </c>
      <c r="B18" s="537">
        <f t="shared" si="1"/>
        <v>42</v>
      </c>
      <c r="C18" s="537">
        <v>8</v>
      </c>
      <c r="D18" s="508" t="s">
        <v>12</v>
      </c>
      <c r="E18" s="567" t="s">
        <v>9282</v>
      </c>
      <c r="F18" s="652"/>
    </row>
    <row r="19" spans="1:6" x14ac:dyDescent="0.2">
      <c r="A19" s="537">
        <f t="shared" si="0"/>
        <v>13</v>
      </c>
      <c r="B19" s="537">
        <f t="shared" si="1"/>
        <v>50</v>
      </c>
      <c r="C19" s="537">
        <v>4</v>
      </c>
      <c r="D19" s="508" t="s">
        <v>12</v>
      </c>
      <c r="E19" s="567" t="s">
        <v>9283</v>
      </c>
      <c r="F19" s="652"/>
    </row>
    <row r="20" spans="1:6" x14ac:dyDescent="0.2">
      <c r="A20" s="537">
        <f t="shared" si="0"/>
        <v>14</v>
      </c>
      <c r="B20" s="537">
        <f t="shared" si="1"/>
        <v>54</v>
      </c>
      <c r="C20" s="537">
        <v>17</v>
      </c>
      <c r="D20" s="508" t="s">
        <v>12</v>
      </c>
      <c r="E20" s="567" t="s">
        <v>9284</v>
      </c>
      <c r="F20" s="652"/>
    </row>
    <row r="21" spans="1:6" x14ac:dyDescent="0.2">
      <c r="A21" s="537">
        <f t="shared" si="0"/>
        <v>15</v>
      </c>
      <c r="B21" s="537">
        <f t="shared" si="1"/>
        <v>71</v>
      </c>
      <c r="C21" s="537">
        <v>17</v>
      </c>
      <c r="D21" s="508" t="s">
        <v>12</v>
      </c>
      <c r="E21" s="567" t="s">
        <v>9285</v>
      </c>
      <c r="F21" s="652"/>
    </row>
    <row r="22" spans="1:6" x14ac:dyDescent="0.2">
      <c r="A22" s="537">
        <f t="shared" si="0"/>
        <v>16</v>
      </c>
      <c r="B22" s="537">
        <f t="shared" si="1"/>
        <v>88</v>
      </c>
      <c r="C22" s="537">
        <v>17</v>
      </c>
      <c r="D22" s="508" t="s">
        <v>12</v>
      </c>
      <c r="E22" s="763" t="s">
        <v>12116</v>
      </c>
      <c r="F22" s="652"/>
    </row>
    <row r="23" spans="1:6" x14ac:dyDescent="0.2">
      <c r="A23" s="537">
        <f t="shared" si="0"/>
        <v>17</v>
      </c>
      <c r="B23" s="537">
        <f t="shared" si="1"/>
        <v>105</v>
      </c>
      <c r="C23" s="537">
        <v>9</v>
      </c>
      <c r="D23" s="508" t="s">
        <v>9</v>
      </c>
      <c r="E23" s="763" t="s">
        <v>9286</v>
      </c>
      <c r="F23" s="652"/>
    </row>
    <row r="24" spans="1:6" x14ac:dyDescent="0.2">
      <c r="A24" s="537">
        <f t="shared" si="0"/>
        <v>18</v>
      </c>
      <c r="B24" s="537">
        <f t="shared" si="1"/>
        <v>114</v>
      </c>
      <c r="C24" s="537">
        <v>8</v>
      </c>
      <c r="D24" s="508" t="s">
        <v>12</v>
      </c>
      <c r="E24" s="763" t="s">
        <v>9287</v>
      </c>
      <c r="F24" s="652"/>
    </row>
    <row r="25" spans="1:6" x14ac:dyDescent="0.2">
      <c r="A25" s="537">
        <f t="shared" si="0"/>
        <v>19</v>
      </c>
      <c r="B25" s="537">
        <f t="shared" si="1"/>
        <v>122</v>
      </c>
      <c r="C25" s="537">
        <v>9</v>
      </c>
      <c r="D25" s="508" t="s">
        <v>9</v>
      </c>
      <c r="E25" s="763" t="s">
        <v>9288</v>
      </c>
      <c r="F25" s="652"/>
    </row>
    <row r="26" spans="1:6" x14ac:dyDescent="0.2">
      <c r="A26" s="537">
        <f t="shared" si="0"/>
        <v>20</v>
      </c>
      <c r="B26" s="537">
        <f t="shared" si="1"/>
        <v>131</v>
      </c>
      <c r="C26" s="537">
        <v>8</v>
      </c>
      <c r="D26" s="508" t="s">
        <v>12</v>
      </c>
      <c r="E26" s="763" t="s">
        <v>9289</v>
      </c>
      <c r="F26" s="652"/>
    </row>
    <row r="27" spans="1:6" x14ac:dyDescent="0.2">
      <c r="A27" s="537">
        <f t="shared" si="0"/>
        <v>21</v>
      </c>
      <c r="B27" s="537">
        <f t="shared" si="1"/>
        <v>139</v>
      </c>
      <c r="C27" s="537">
        <v>4</v>
      </c>
      <c r="D27" s="508" t="s">
        <v>12</v>
      </c>
      <c r="E27" s="763" t="s">
        <v>9290</v>
      </c>
      <c r="F27" s="652"/>
    </row>
    <row r="28" spans="1:6" x14ac:dyDescent="0.2">
      <c r="A28" s="537">
        <f t="shared" si="0"/>
        <v>22</v>
      </c>
      <c r="B28" s="537">
        <f t="shared" si="1"/>
        <v>143</v>
      </c>
      <c r="C28" s="537">
        <v>17</v>
      </c>
      <c r="D28" s="508" t="s">
        <v>12</v>
      </c>
      <c r="E28" s="763" t="s">
        <v>9291</v>
      </c>
      <c r="F28" s="652"/>
    </row>
    <row r="29" spans="1:6" x14ac:dyDescent="0.2">
      <c r="A29" s="537">
        <f t="shared" si="0"/>
        <v>23</v>
      </c>
      <c r="B29" s="537">
        <f t="shared" si="1"/>
        <v>160</v>
      </c>
      <c r="C29" s="537">
        <v>17</v>
      </c>
      <c r="D29" s="508" t="s">
        <v>12</v>
      </c>
      <c r="E29" s="763" t="s">
        <v>9292</v>
      </c>
      <c r="F29" s="652"/>
    </row>
    <row r="30" spans="1:6" x14ac:dyDescent="0.2">
      <c r="A30" s="537">
        <f t="shared" si="0"/>
        <v>24</v>
      </c>
      <c r="B30" s="537">
        <f t="shared" si="1"/>
        <v>177</v>
      </c>
      <c r="C30" s="537">
        <v>17</v>
      </c>
      <c r="D30" s="508" t="s">
        <v>12</v>
      </c>
      <c r="E30" s="763" t="s">
        <v>12117</v>
      </c>
      <c r="F30" s="652"/>
    </row>
    <row r="31" spans="1:6" x14ac:dyDescent="0.2">
      <c r="A31" s="537">
        <f t="shared" si="0"/>
        <v>25</v>
      </c>
      <c r="B31" s="537">
        <f t="shared" si="1"/>
        <v>194</v>
      </c>
      <c r="C31" s="537">
        <v>9</v>
      </c>
      <c r="D31" s="508" t="s">
        <v>9</v>
      </c>
      <c r="E31" s="763" t="s">
        <v>9293</v>
      </c>
      <c r="F31" s="764"/>
    </row>
    <row r="32" spans="1:6" x14ac:dyDescent="0.2">
      <c r="A32" s="537">
        <f t="shared" si="0"/>
        <v>26</v>
      </c>
      <c r="B32" s="537">
        <f t="shared" si="1"/>
        <v>203</v>
      </c>
      <c r="C32" s="537">
        <v>8</v>
      </c>
      <c r="D32" s="508" t="s">
        <v>12</v>
      </c>
      <c r="E32" s="763" t="s">
        <v>9294</v>
      </c>
      <c r="F32" s="652"/>
    </row>
    <row r="33" spans="1:6" x14ac:dyDescent="0.2">
      <c r="A33" s="537">
        <f t="shared" si="0"/>
        <v>27</v>
      </c>
      <c r="B33" s="537">
        <f t="shared" si="1"/>
        <v>211</v>
      </c>
      <c r="C33" s="537">
        <v>9</v>
      </c>
      <c r="D33" s="508" t="s">
        <v>9</v>
      </c>
      <c r="E33" s="763" t="s">
        <v>9295</v>
      </c>
      <c r="F33" s="652"/>
    </row>
    <row r="34" spans="1:6" x14ac:dyDescent="0.2">
      <c r="A34" s="537">
        <f t="shared" si="0"/>
        <v>28</v>
      </c>
      <c r="B34" s="537">
        <f t="shared" si="1"/>
        <v>220</v>
      </c>
      <c r="C34" s="537">
        <v>8</v>
      </c>
      <c r="D34" s="508" t="s">
        <v>12</v>
      </c>
      <c r="E34" s="763" t="s">
        <v>9296</v>
      </c>
      <c r="F34" s="652"/>
    </row>
    <row r="35" spans="1:6" x14ac:dyDescent="0.2">
      <c r="A35" s="537">
        <f t="shared" si="0"/>
        <v>29</v>
      </c>
      <c r="B35" s="537">
        <f t="shared" si="1"/>
        <v>228</v>
      </c>
      <c r="C35" s="537">
        <v>4</v>
      </c>
      <c r="D35" s="508" t="s">
        <v>12</v>
      </c>
      <c r="E35" s="763" t="s">
        <v>9297</v>
      </c>
      <c r="F35" s="652"/>
    </row>
    <row r="36" spans="1:6" x14ac:dyDescent="0.2">
      <c r="A36" s="537">
        <f t="shared" si="0"/>
        <v>30</v>
      </c>
      <c r="B36" s="537">
        <f t="shared" si="1"/>
        <v>232</v>
      </c>
      <c r="C36" s="537">
        <v>17</v>
      </c>
      <c r="D36" s="508" t="s">
        <v>12</v>
      </c>
      <c r="E36" s="763" t="s">
        <v>9298</v>
      </c>
      <c r="F36" s="652"/>
    </row>
    <row r="37" spans="1:6" x14ac:dyDescent="0.2">
      <c r="A37" s="537">
        <f t="shared" si="0"/>
        <v>31</v>
      </c>
      <c r="B37" s="537">
        <f t="shared" si="1"/>
        <v>249</v>
      </c>
      <c r="C37" s="537">
        <v>17</v>
      </c>
      <c r="D37" s="508" t="s">
        <v>12</v>
      </c>
      <c r="E37" s="763" t="s">
        <v>9299</v>
      </c>
      <c r="F37" s="652"/>
    </row>
    <row r="38" spans="1:6" x14ac:dyDescent="0.2">
      <c r="A38" s="537">
        <f t="shared" si="0"/>
        <v>32</v>
      </c>
      <c r="B38" s="537">
        <f t="shared" si="1"/>
        <v>266</v>
      </c>
      <c r="C38" s="537">
        <v>17</v>
      </c>
      <c r="D38" s="508" t="s">
        <v>12</v>
      </c>
      <c r="E38" s="763" t="s">
        <v>12118</v>
      </c>
      <c r="F38" s="652"/>
    </row>
    <row r="39" spans="1:6" x14ac:dyDescent="0.2">
      <c r="A39" s="537">
        <f t="shared" si="0"/>
        <v>33</v>
      </c>
      <c r="B39" s="537">
        <f t="shared" si="1"/>
        <v>283</v>
      </c>
      <c r="C39" s="537">
        <v>9</v>
      </c>
      <c r="D39" s="508" t="s">
        <v>9</v>
      </c>
      <c r="E39" s="567" t="s">
        <v>9300</v>
      </c>
      <c r="F39" s="652"/>
    </row>
    <row r="40" spans="1:6" x14ac:dyDescent="0.2">
      <c r="A40" s="537">
        <f t="shared" si="0"/>
        <v>34</v>
      </c>
      <c r="B40" s="537">
        <f t="shared" si="1"/>
        <v>292</v>
      </c>
      <c r="C40" s="537">
        <v>8</v>
      </c>
      <c r="D40" s="508" t="s">
        <v>12</v>
      </c>
      <c r="E40" s="567" t="s">
        <v>9301</v>
      </c>
      <c r="F40" s="652"/>
    </row>
    <row r="41" spans="1:6" x14ac:dyDescent="0.2">
      <c r="A41" s="537">
        <f t="shared" si="0"/>
        <v>35</v>
      </c>
      <c r="B41" s="537">
        <f t="shared" si="1"/>
        <v>300</v>
      </c>
      <c r="C41" s="537">
        <v>9</v>
      </c>
      <c r="D41" s="508" t="s">
        <v>9</v>
      </c>
      <c r="E41" s="763" t="s">
        <v>9302</v>
      </c>
      <c r="F41" s="652"/>
    </row>
    <row r="42" spans="1:6" x14ac:dyDescent="0.2">
      <c r="A42" s="537">
        <f t="shared" si="0"/>
        <v>36</v>
      </c>
      <c r="B42" s="537">
        <f t="shared" si="1"/>
        <v>309</v>
      </c>
      <c r="C42" s="537">
        <v>8</v>
      </c>
      <c r="D42" s="508" t="s">
        <v>12</v>
      </c>
      <c r="E42" s="763" t="s">
        <v>9303</v>
      </c>
      <c r="F42" s="652"/>
    </row>
    <row r="43" spans="1:6" x14ac:dyDescent="0.2">
      <c r="A43" s="537">
        <f t="shared" si="0"/>
        <v>37</v>
      </c>
      <c r="B43" s="537">
        <f t="shared" si="1"/>
        <v>317</v>
      </c>
      <c r="C43" s="537">
        <v>4</v>
      </c>
      <c r="D43" s="508" t="s">
        <v>12</v>
      </c>
      <c r="E43" s="763" t="s">
        <v>9304</v>
      </c>
      <c r="F43" s="652"/>
    </row>
    <row r="44" spans="1:6" x14ac:dyDescent="0.2">
      <c r="A44" s="537">
        <f t="shared" si="0"/>
        <v>38</v>
      </c>
      <c r="B44" s="537">
        <f t="shared" si="1"/>
        <v>321</v>
      </c>
      <c r="C44" s="537">
        <v>17</v>
      </c>
      <c r="D44" s="508" t="s">
        <v>12</v>
      </c>
      <c r="E44" s="763" t="s">
        <v>9305</v>
      </c>
      <c r="F44" s="764"/>
    </row>
    <row r="45" spans="1:6" x14ac:dyDescent="0.2">
      <c r="A45" s="537">
        <f t="shared" si="0"/>
        <v>39</v>
      </c>
      <c r="B45" s="537">
        <f t="shared" si="1"/>
        <v>338</v>
      </c>
      <c r="C45" s="537">
        <v>17</v>
      </c>
      <c r="D45" s="508" t="s">
        <v>12</v>
      </c>
      <c r="E45" s="763" t="s">
        <v>9306</v>
      </c>
      <c r="F45" s="652"/>
    </row>
    <row r="46" spans="1:6" x14ac:dyDescent="0.2">
      <c r="A46" s="537">
        <f t="shared" si="0"/>
        <v>40</v>
      </c>
      <c r="B46" s="537">
        <f t="shared" si="1"/>
        <v>355</v>
      </c>
      <c r="C46" s="537">
        <v>17</v>
      </c>
      <c r="D46" s="508" t="s">
        <v>12</v>
      </c>
      <c r="E46" s="763" t="s">
        <v>12119</v>
      </c>
      <c r="F46" s="652"/>
    </row>
    <row r="47" spans="1:6" x14ac:dyDescent="0.2">
      <c r="A47" s="537">
        <f t="shared" si="0"/>
        <v>41</v>
      </c>
      <c r="B47" s="537">
        <f t="shared" si="1"/>
        <v>372</v>
      </c>
      <c r="C47" s="537">
        <v>9</v>
      </c>
      <c r="D47" s="508" t="s">
        <v>9</v>
      </c>
      <c r="E47" s="763" t="s">
        <v>9307</v>
      </c>
      <c r="F47" s="652"/>
    </row>
    <row r="48" spans="1:6" x14ac:dyDescent="0.2">
      <c r="A48" s="537">
        <f t="shared" si="0"/>
        <v>42</v>
      </c>
      <c r="B48" s="537">
        <f t="shared" si="1"/>
        <v>381</v>
      </c>
      <c r="C48" s="537">
        <v>8</v>
      </c>
      <c r="D48" s="508" t="s">
        <v>12</v>
      </c>
      <c r="E48" s="763" t="s">
        <v>9308</v>
      </c>
      <c r="F48" s="652"/>
    </row>
    <row r="49" spans="1:6" x14ac:dyDescent="0.2">
      <c r="A49" s="537">
        <f t="shared" si="0"/>
        <v>43</v>
      </c>
      <c r="B49" s="537">
        <f t="shared" si="1"/>
        <v>389</v>
      </c>
      <c r="C49" s="537">
        <v>9</v>
      </c>
      <c r="D49" s="508" t="s">
        <v>9</v>
      </c>
      <c r="E49" s="763" t="s">
        <v>9309</v>
      </c>
      <c r="F49" s="652"/>
    </row>
    <row r="50" spans="1:6" x14ac:dyDescent="0.2">
      <c r="A50" s="537">
        <f t="shared" si="0"/>
        <v>44</v>
      </c>
      <c r="B50" s="537">
        <f t="shared" si="1"/>
        <v>398</v>
      </c>
      <c r="C50" s="537">
        <v>8</v>
      </c>
      <c r="D50" s="508" t="s">
        <v>12</v>
      </c>
      <c r="E50" s="763" t="s">
        <v>9310</v>
      </c>
      <c r="F50" s="652"/>
    </row>
    <row r="51" spans="1:6" x14ac:dyDescent="0.2">
      <c r="A51" s="537">
        <f t="shared" si="0"/>
        <v>45</v>
      </c>
      <c r="B51" s="537">
        <f t="shared" si="1"/>
        <v>406</v>
      </c>
      <c r="C51" s="537">
        <v>4</v>
      </c>
      <c r="D51" s="508" t="s">
        <v>12</v>
      </c>
      <c r="E51" s="763" t="s">
        <v>9311</v>
      </c>
      <c r="F51" s="652"/>
    </row>
    <row r="52" spans="1:6" x14ac:dyDescent="0.2">
      <c r="A52" s="537">
        <f t="shared" si="0"/>
        <v>46</v>
      </c>
      <c r="B52" s="537">
        <f t="shared" si="1"/>
        <v>410</v>
      </c>
      <c r="C52" s="537">
        <v>17</v>
      </c>
      <c r="D52" s="508" t="s">
        <v>12</v>
      </c>
      <c r="E52" s="763" t="s">
        <v>9312</v>
      </c>
      <c r="F52" s="652"/>
    </row>
    <row r="53" spans="1:6" x14ac:dyDescent="0.2">
      <c r="A53" s="537">
        <f t="shared" si="0"/>
        <v>47</v>
      </c>
      <c r="B53" s="537">
        <f t="shared" si="1"/>
        <v>427</v>
      </c>
      <c r="C53" s="537">
        <v>17</v>
      </c>
      <c r="D53" s="508" t="s">
        <v>12</v>
      </c>
      <c r="E53" s="763" t="s">
        <v>9313</v>
      </c>
      <c r="F53" s="652"/>
    </row>
    <row r="54" spans="1:6" x14ac:dyDescent="0.2">
      <c r="A54" s="537">
        <f t="shared" si="0"/>
        <v>48</v>
      </c>
      <c r="B54" s="537">
        <f t="shared" si="1"/>
        <v>444</v>
      </c>
      <c r="C54" s="537">
        <v>17</v>
      </c>
      <c r="D54" s="508" t="s">
        <v>12</v>
      </c>
      <c r="E54" s="763" t="s">
        <v>12120</v>
      </c>
      <c r="F54" s="652"/>
    </row>
    <row r="55" spans="1:6" x14ac:dyDescent="0.2">
      <c r="A55" s="537">
        <f t="shared" si="0"/>
        <v>49</v>
      </c>
      <c r="B55" s="537">
        <f t="shared" si="1"/>
        <v>461</v>
      </c>
      <c r="C55" s="537">
        <v>9</v>
      </c>
      <c r="D55" s="508" t="s">
        <v>9</v>
      </c>
      <c r="E55" s="763" t="s">
        <v>9314</v>
      </c>
      <c r="F55" s="652"/>
    </row>
    <row r="56" spans="1:6" x14ac:dyDescent="0.2">
      <c r="A56" s="537">
        <f t="shared" si="0"/>
        <v>50</v>
      </c>
      <c r="B56" s="537">
        <f t="shared" si="1"/>
        <v>470</v>
      </c>
      <c r="C56" s="537">
        <v>8</v>
      </c>
      <c r="D56" s="508" t="s">
        <v>12</v>
      </c>
      <c r="E56" s="763" t="s">
        <v>9315</v>
      </c>
      <c r="F56" s="652"/>
    </row>
    <row r="57" spans="1:6" x14ac:dyDescent="0.2">
      <c r="A57" s="537">
        <f t="shared" si="0"/>
        <v>51</v>
      </c>
      <c r="B57" s="537">
        <f t="shared" si="1"/>
        <v>478</v>
      </c>
      <c r="C57" s="537">
        <v>9</v>
      </c>
      <c r="D57" s="508" t="s">
        <v>9</v>
      </c>
      <c r="E57" s="763" t="s">
        <v>9316</v>
      </c>
      <c r="F57" s="652"/>
    </row>
    <row r="58" spans="1:6" x14ac:dyDescent="0.2">
      <c r="A58" s="537">
        <f t="shared" si="0"/>
        <v>52</v>
      </c>
      <c r="B58" s="537">
        <f t="shared" si="1"/>
        <v>487</v>
      </c>
      <c r="C58" s="537">
        <v>8</v>
      </c>
      <c r="D58" s="508" t="s">
        <v>12</v>
      </c>
      <c r="E58" s="763" t="s">
        <v>9317</v>
      </c>
      <c r="F58" s="652"/>
    </row>
    <row r="59" spans="1:6" x14ac:dyDescent="0.2">
      <c r="A59" s="537">
        <f t="shared" si="0"/>
        <v>53</v>
      </c>
      <c r="B59" s="537">
        <f t="shared" si="1"/>
        <v>495</v>
      </c>
      <c r="C59" s="537">
        <v>4</v>
      </c>
      <c r="D59" s="508" t="s">
        <v>12</v>
      </c>
      <c r="E59" s="763" t="s">
        <v>9318</v>
      </c>
      <c r="F59" s="652"/>
    </row>
    <row r="60" spans="1:6" x14ac:dyDescent="0.2">
      <c r="A60" s="537">
        <f t="shared" si="0"/>
        <v>54</v>
      </c>
      <c r="B60" s="537">
        <f t="shared" si="1"/>
        <v>499</v>
      </c>
      <c r="C60" s="537">
        <v>17</v>
      </c>
      <c r="D60" s="508" t="s">
        <v>12</v>
      </c>
      <c r="E60" s="763" t="s">
        <v>9319</v>
      </c>
      <c r="F60" s="652"/>
    </row>
    <row r="61" spans="1:6" x14ac:dyDescent="0.2">
      <c r="A61" s="537">
        <f t="shared" si="0"/>
        <v>55</v>
      </c>
      <c r="B61" s="537">
        <f t="shared" si="1"/>
        <v>516</v>
      </c>
      <c r="C61" s="537">
        <v>17</v>
      </c>
      <c r="D61" s="508" t="s">
        <v>12</v>
      </c>
      <c r="E61" s="763" t="s">
        <v>9320</v>
      </c>
      <c r="F61" s="652"/>
    </row>
    <row r="62" spans="1:6" x14ac:dyDescent="0.2">
      <c r="A62" s="537">
        <f t="shared" si="0"/>
        <v>56</v>
      </c>
      <c r="B62" s="537">
        <f t="shared" si="1"/>
        <v>533</v>
      </c>
      <c r="C62" s="537">
        <v>17</v>
      </c>
      <c r="D62" s="508" t="s">
        <v>12</v>
      </c>
      <c r="E62" s="763" t="s">
        <v>12121</v>
      </c>
      <c r="F62" s="652"/>
    </row>
    <row r="63" spans="1:6" x14ac:dyDescent="0.2">
      <c r="A63" s="537">
        <f t="shared" si="0"/>
        <v>57</v>
      </c>
      <c r="B63" s="537">
        <f t="shared" si="1"/>
        <v>550</v>
      </c>
      <c r="C63" s="537">
        <v>9</v>
      </c>
      <c r="D63" s="508" t="s">
        <v>9</v>
      </c>
      <c r="E63" s="763" t="s">
        <v>9321</v>
      </c>
      <c r="F63" s="652"/>
    </row>
    <row r="64" spans="1:6" x14ac:dyDescent="0.2">
      <c r="A64" s="537">
        <f t="shared" si="0"/>
        <v>58</v>
      </c>
      <c r="B64" s="537">
        <f t="shared" si="1"/>
        <v>559</v>
      </c>
      <c r="C64" s="537">
        <v>8</v>
      </c>
      <c r="D64" s="508" t="s">
        <v>12</v>
      </c>
      <c r="E64" s="763" t="s">
        <v>9322</v>
      </c>
      <c r="F64" s="652"/>
    </row>
    <row r="65" spans="1:6" x14ac:dyDescent="0.2">
      <c r="A65" s="537">
        <f t="shared" si="0"/>
        <v>59</v>
      </c>
      <c r="B65" s="537">
        <f t="shared" si="1"/>
        <v>567</v>
      </c>
      <c r="C65" s="537">
        <v>9</v>
      </c>
      <c r="D65" s="508" t="s">
        <v>9</v>
      </c>
      <c r="E65" s="763" t="s">
        <v>9323</v>
      </c>
      <c r="F65" s="652"/>
    </row>
    <row r="66" spans="1:6" x14ac:dyDescent="0.2">
      <c r="A66" s="537">
        <f t="shared" si="0"/>
        <v>60</v>
      </c>
      <c r="B66" s="537">
        <f t="shared" si="1"/>
        <v>576</v>
      </c>
      <c r="C66" s="537">
        <v>8</v>
      </c>
      <c r="D66" s="508" t="s">
        <v>12</v>
      </c>
      <c r="E66" s="763" t="s">
        <v>9324</v>
      </c>
      <c r="F66" s="652"/>
    </row>
    <row r="67" spans="1:6" x14ac:dyDescent="0.2">
      <c r="A67" s="537">
        <f t="shared" si="0"/>
        <v>61</v>
      </c>
      <c r="B67" s="537">
        <f t="shared" si="1"/>
        <v>584</v>
      </c>
      <c r="C67" s="537">
        <v>4</v>
      </c>
      <c r="D67" s="508" t="s">
        <v>12</v>
      </c>
      <c r="E67" s="763" t="s">
        <v>9325</v>
      </c>
      <c r="F67" s="652"/>
    </row>
    <row r="68" spans="1:6" x14ac:dyDescent="0.2">
      <c r="A68" s="537">
        <f t="shared" si="0"/>
        <v>62</v>
      </c>
      <c r="B68" s="537">
        <f t="shared" si="1"/>
        <v>588</v>
      </c>
      <c r="C68" s="537">
        <v>17</v>
      </c>
      <c r="D68" s="508" t="s">
        <v>12</v>
      </c>
      <c r="E68" s="763" t="s">
        <v>9326</v>
      </c>
      <c r="F68" s="652"/>
    </row>
    <row r="69" spans="1:6" x14ac:dyDescent="0.2">
      <c r="A69" s="537">
        <f t="shared" si="0"/>
        <v>63</v>
      </c>
      <c r="B69" s="537">
        <f t="shared" si="1"/>
        <v>605</v>
      </c>
      <c r="C69" s="537">
        <v>17</v>
      </c>
      <c r="D69" s="508" t="s">
        <v>12</v>
      </c>
      <c r="E69" s="763" t="s">
        <v>9327</v>
      </c>
      <c r="F69" s="652"/>
    </row>
    <row r="70" spans="1:6" x14ac:dyDescent="0.2">
      <c r="A70" s="537">
        <f t="shared" si="0"/>
        <v>64</v>
      </c>
      <c r="B70" s="537">
        <f t="shared" si="1"/>
        <v>622</v>
      </c>
      <c r="C70" s="537">
        <v>17</v>
      </c>
      <c r="D70" s="508" t="s">
        <v>12</v>
      </c>
      <c r="E70" s="763" t="s">
        <v>12122</v>
      </c>
      <c r="F70" s="652"/>
    </row>
    <row r="71" spans="1:6" x14ac:dyDescent="0.2">
      <c r="A71" s="537">
        <f t="shared" si="0"/>
        <v>65</v>
      </c>
      <c r="B71" s="537">
        <f t="shared" si="1"/>
        <v>639</v>
      </c>
      <c r="C71" s="537">
        <v>9</v>
      </c>
      <c r="D71" s="508" t="s">
        <v>9</v>
      </c>
      <c r="E71" s="567" t="s">
        <v>9328</v>
      </c>
      <c r="F71" s="652"/>
    </row>
    <row r="72" spans="1:6" x14ac:dyDescent="0.2">
      <c r="A72" s="537">
        <f t="shared" ref="A72:A134" si="2">+A71+1</f>
        <v>66</v>
      </c>
      <c r="B72" s="537">
        <f t="shared" si="1"/>
        <v>648</v>
      </c>
      <c r="C72" s="537">
        <v>8</v>
      </c>
      <c r="D72" s="508" t="s">
        <v>12</v>
      </c>
      <c r="E72" s="763" t="s">
        <v>9329</v>
      </c>
      <c r="F72" s="652"/>
    </row>
    <row r="73" spans="1:6" x14ac:dyDescent="0.2">
      <c r="A73" s="537">
        <f t="shared" si="2"/>
        <v>67</v>
      </c>
      <c r="B73" s="537">
        <f t="shared" si="1"/>
        <v>656</v>
      </c>
      <c r="C73" s="537">
        <v>9</v>
      </c>
      <c r="D73" s="508" t="s">
        <v>9</v>
      </c>
      <c r="E73" s="763" t="s">
        <v>9330</v>
      </c>
      <c r="F73" s="652"/>
    </row>
    <row r="74" spans="1:6" x14ac:dyDescent="0.2">
      <c r="A74" s="537">
        <f t="shared" si="2"/>
        <v>68</v>
      </c>
      <c r="B74" s="537">
        <f t="shared" si="1"/>
        <v>665</v>
      </c>
      <c r="C74" s="537">
        <v>8</v>
      </c>
      <c r="D74" s="508" t="s">
        <v>12</v>
      </c>
      <c r="E74" s="763" t="s">
        <v>9331</v>
      </c>
      <c r="F74" s="652"/>
    </row>
    <row r="75" spans="1:6" x14ac:dyDescent="0.2">
      <c r="A75" s="537">
        <f t="shared" si="2"/>
        <v>69</v>
      </c>
      <c r="B75" s="537">
        <f t="shared" si="1"/>
        <v>673</v>
      </c>
      <c r="C75" s="537">
        <v>4</v>
      </c>
      <c r="D75" s="508" t="s">
        <v>12</v>
      </c>
      <c r="E75" s="763" t="s">
        <v>9332</v>
      </c>
      <c r="F75" s="652"/>
    </row>
    <row r="76" spans="1:6" x14ac:dyDescent="0.2">
      <c r="A76" s="537">
        <f t="shared" si="2"/>
        <v>70</v>
      </c>
      <c r="B76" s="537">
        <f t="shared" si="1"/>
        <v>677</v>
      </c>
      <c r="C76" s="537">
        <v>17</v>
      </c>
      <c r="D76" s="508" t="s">
        <v>12</v>
      </c>
      <c r="E76" s="763" t="s">
        <v>9333</v>
      </c>
      <c r="F76" s="652"/>
    </row>
    <row r="77" spans="1:6" x14ac:dyDescent="0.2">
      <c r="A77" s="537">
        <f t="shared" si="2"/>
        <v>71</v>
      </c>
      <c r="B77" s="537">
        <f t="shared" si="1"/>
        <v>694</v>
      </c>
      <c r="C77" s="537">
        <v>17</v>
      </c>
      <c r="D77" s="508" t="s">
        <v>12</v>
      </c>
      <c r="E77" s="763" t="s">
        <v>9334</v>
      </c>
      <c r="F77" s="652"/>
    </row>
    <row r="78" spans="1:6" x14ac:dyDescent="0.2">
      <c r="A78" s="537">
        <f t="shared" si="2"/>
        <v>72</v>
      </c>
      <c r="B78" s="537">
        <f t="shared" si="1"/>
        <v>711</v>
      </c>
      <c r="C78" s="537">
        <v>17</v>
      </c>
      <c r="D78" s="508" t="s">
        <v>12</v>
      </c>
      <c r="E78" s="763" t="s">
        <v>12123</v>
      </c>
      <c r="F78" s="652"/>
    </row>
    <row r="79" spans="1:6" x14ac:dyDescent="0.2">
      <c r="A79" s="537">
        <f t="shared" si="2"/>
        <v>73</v>
      </c>
      <c r="B79" s="537">
        <f t="shared" ref="B79:B142" si="3">C78+B78</f>
        <v>728</v>
      </c>
      <c r="C79" s="537">
        <v>9</v>
      </c>
      <c r="D79" s="508" t="s">
        <v>9</v>
      </c>
      <c r="E79" s="763" t="s">
        <v>9335</v>
      </c>
      <c r="F79" s="652"/>
    </row>
    <row r="80" spans="1:6" x14ac:dyDescent="0.2">
      <c r="A80" s="537">
        <f t="shared" si="2"/>
        <v>74</v>
      </c>
      <c r="B80" s="537">
        <f t="shared" si="3"/>
        <v>737</v>
      </c>
      <c r="C80" s="537">
        <v>8</v>
      </c>
      <c r="D80" s="508" t="s">
        <v>12</v>
      </c>
      <c r="E80" s="763" t="s">
        <v>9336</v>
      </c>
      <c r="F80" s="652"/>
    </row>
    <row r="81" spans="1:6" x14ac:dyDescent="0.2">
      <c r="A81" s="537">
        <f t="shared" si="2"/>
        <v>75</v>
      </c>
      <c r="B81" s="537">
        <f t="shared" si="3"/>
        <v>745</v>
      </c>
      <c r="C81" s="537">
        <v>9</v>
      </c>
      <c r="D81" s="508" t="s">
        <v>9</v>
      </c>
      <c r="E81" s="763" t="s">
        <v>9337</v>
      </c>
      <c r="F81" s="652"/>
    </row>
    <row r="82" spans="1:6" x14ac:dyDescent="0.2">
      <c r="A82" s="537">
        <f t="shared" si="2"/>
        <v>76</v>
      </c>
      <c r="B82" s="537">
        <f t="shared" si="3"/>
        <v>754</v>
      </c>
      <c r="C82" s="537">
        <v>8</v>
      </c>
      <c r="D82" s="508" t="s">
        <v>12</v>
      </c>
      <c r="E82" s="763" t="s">
        <v>9338</v>
      </c>
      <c r="F82" s="652"/>
    </row>
    <row r="83" spans="1:6" x14ac:dyDescent="0.2">
      <c r="A83" s="537">
        <f t="shared" si="2"/>
        <v>77</v>
      </c>
      <c r="B83" s="537">
        <f t="shared" si="3"/>
        <v>762</v>
      </c>
      <c r="C83" s="537">
        <v>4</v>
      </c>
      <c r="D83" s="508" t="s">
        <v>12</v>
      </c>
      <c r="E83" s="763" t="s">
        <v>9339</v>
      </c>
      <c r="F83" s="652"/>
    </row>
    <row r="84" spans="1:6" x14ac:dyDescent="0.2">
      <c r="A84" s="537">
        <f t="shared" si="2"/>
        <v>78</v>
      </c>
      <c r="B84" s="537">
        <f t="shared" si="3"/>
        <v>766</v>
      </c>
      <c r="C84" s="537">
        <v>17</v>
      </c>
      <c r="D84" s="508" t="s">
        <v>12</v>
      </c>
      <c r="E84" s="763" t="s">
        <v>9340</v>
      </c>
      <c r="F84" s="652"/>
    </row>
    <row r="85" spans="1:6" x14ac:dyDescent="0.2">
      <c r="A85" s="537">
        <f t="shared" si="2"/>
        <v>79</v>
      </c>
      <c r="B85" s="537">
        <f t="shared" si="3"/>
        <v>783</v>
      </c>
      <c r="C85" s="537">
        <v>17</v>
      </c>
      <c r="D85" s="508" t="s">
        <v>12</v>
      </c>
      <c r="E85" s="763" t="s">
        <v>9341</v>
      </c>
      <c r="F85" s="652"/>
    </row>
    <row r="86" spans="1:6" x14ac:dyDescent="0.2">
      <c r="A86" s="537">
        <f t="shared" si="2"/>
        <v>80</v>
      </c>
      <c r="B86" s="537">
        <f t="shared" si="3"/>
        <v>800</v>
      </c>
      <c r="C86" s="537">
        <v>17</v>
      </c>
      <c r="D86" s="508" t="s">
        <v>12</v>
      </c>
      <c r="E86" s="763" t="s">
        <v>12124</v>
      </c>
      <c r="F86" s="652"/>
    </row>
    <row r="87" spans="1:6" x14ac:dyDescent="0.2">
      <c r="A87" s="537">
        <f t="shared" si="2"/>
        <v>81</v>
      </c>
      <c r="B87" s="537">
        <f t="shared" si="3"/>
        <v>817</v>
      </c>
      <c r="C87" s="537">
        <v>9</v>
      </c>
      <c r="D87" s="508" t="s">
        <v>9</v>
      </c>
      <c r="E87" s="763" t="s">
        <v>9342</v>
      </c>
      <c r="F87" s="652"/>
    </row>
    <row r="88" spans="1:6" x14ac:dyDescent="0.2">
      <c r="A88" s="537">
        <f t="shared" si="2"/>
        <v>82</v>
      </c>
      <c r="B88" s="537">
        <f t="shared" si="3"/>
        <v>826</v>
      </c>
      <c r="C88" s="537">
        <v>8</v>
      </c>
      <c r="D88" s="508" t="s">
        <v>12</v>
      </c>
      <c r="E88" s="763" t="s">
        <v>9343</v>
      </c>
      <c r="F88" s="652"/>
    </row>
    <row r="89" spans="1:6" x14ac:dyDescent="0.2">
      <c r="A89" s="537">
        <f t="shared" si="2"/>
        <v>83</v>
      </c>
      <c r="B89" s="537">
        <f t="shared" si="3"/>
        <v>834</v>
      </c>
      <c r="C89" s="537">
        <v>9</v>
      </c>
      <c r="D89" s="508" t="s">
        <v>9</v>
      </c>
      <c r="E89" s="763" t="s">
        <v>9344</v>
      </c>
      <c r="F89" s="652"/>
    </row>
    <row r="90" spans="1:6" x14ac:dyDescent="0.2">
      <c r="A90" s="537">
        <f t="shared" si="2"/>
        <v>84</v>
      </c>
      <c r="B90" s="537">
        <f t="shared" si="3"/>
        <v>843</v>
      </c>
      <c r="C90" s="537">
        <v>8</v>
      </c>
      <c r="D90" s="508" t="s">
        <v>12</v>
      </c>
      <c r="E90" s="763" t="s">
        <v>9345</v>
      </c>
      <c r="F90" s="652"/>
    </row>
    <row r="91" spans="1:6" x14ac:dyDescent="0.2">
      <c r="A91" s="537">
        <f t="shared" si="2"/>
        <v>85</v>
      </c>
      <c r="B91" s="537">
        <f t="shared" si="3"/>
        <v>851</v>
      </c>
      <c r="C91" s="537">
        <v>4</v>
      </c>
      <c r="D91" s="508" t="s">
        <v>12</v>
      </c>
      <c r="E91" s="763" t="s">
        <v>9346</v>
      </c>
      <c r="F91" s="652"/>
    </row>
    <row r="92" spans="1:6" x14ac:dyDescent="0.2">
      <c r="A92" s="537">
        <f t="shared" si="2"/>
        <v>86</v>
      </c>
      <c r="B92" s="537">
        <f t="shared" si="3"/>
        <v>855</v>
      </c>
      <c r="C92" s="537">
        <v>17</v>
      </c>
      <c r="D92" s="508" t="s">
        <v>12</v>
      </c>
      <c r="E92" s="763" t="s">
        <v>9347</v>
      </c>
      <c r="F92" s="652"/>
    </row>
    <row r="93" spans="1:6" x14ac:dyDescent="0.2">
      <c r="A93" s="537">
        <f t="shared" si="2"/>
        <v>87</v>
      </c>
      <c r="B93" s="537">
        <f t="shared" si="3"/>
        <v>872</v>
      </c>
      <c r="C93" s="537">
        <v>17</v>
      </c>
      <c r="D93" s="508" t="s">
        <v>12</v>
      </c>
      <c r="E93" s="763" t="s">
        <v>9348</v>
      </c>
      <c r="F93" s="652"/>
    </row>
    <row r="94" spans="1:6" x14ac:dyDescent="0.2">
      <c r="A94" s="537">
        <f t="shared" si="2"/>
        <v>88</v>
      </c>
      <c r="B94" s="537">
        <f t="shared" si="3"/>
        <v>889</v>
      </c>
      <c r="C94" s="537">
        <v>17</v>
      </c>
      <c r="D94" s="508" t="s">
        <v>12</v>
      </c>
      <c r="E94" s="763" t="s">
        <v>12125</v>
      </c>
      <c r="F94" s="652"/>
    </row>
    <row r="95" spans="1:6" x14ac:dyDescent="0.2">
      <c r="A95" s="537">
        <f t="shared" si="2"/>
        <v>89</v>
      </c>
      <c r="B95" s="537">
        <f t="shared" si="3"/>
        <v>906</v>
      </c>
      <c r="C95" s="537">
        <v>9</v>
      </c>
      <c r="D95" s="508" t="s">
        <v>9</v>
      </c>
      <c r="E95" s="763" t="s">
        <v>9349</v>
      </c>
      <c r="F95" s="652"/>
    </row>
    <row r="96" spans="1:6" x14ac:dyDescent="0.2">
      <c r="A96" s="537">
        <f t="shared" si="2"/>
        <v>90</v>
      </c>
      <c r="B96" s="537">
        <f t="shared" si="3"/>
        <v>915</v>
      </c>
      <c r="C96" s="537">
        <v>8</v>
      </c>
      <c r="D96" s="508" t="s">
        <v>12</v>
      </c>
      <c r="E96" s="763" t="s">
        <v>9350</v>
      </c>
      <c r="F96" s="652"/>
    </row>
    <row r="97" spans="1:6" x14ac:dyDescent="0.2">
      <c r="A97" s="537">
        <f t="shared" si="2"/>
        <v>91</v>
      </c>
      <c r="B97" s="537">
        <f t="shared" si="3"/>
        <v>923</v>
      </c>
      <c r="C97" s="537">
        <v>9</v>
      </c>
      <c r="D97" s="508" t="s">
        <v>9</v>
      </c>
      <c r="E97" s="763" t="s">
        <v>9351</v>
      </c>
      <c r="F97" s="652"/>
    </row>
    <row r="98" spans="1:6" x14ac:dyDescent="0.2">
      <c r="A98" s="537">
        <f t="shared" si="2"/>
        <v>92</v>
      </c>
      <c r="B98" s="537">
        <f t="shared" si="3"/>
        <v>932</v>
      </c>
      <c r="C98" s="537">
        <v>8</v>
      </c>
      <c r="D98" s="508" t="s">
        <v>12</v>
      </c>
      <c r="E98" s="763" t="s">
        <v>9352</v>
      </c>
      <c r="F98" s="652"/>
    </row>
    <row r="99" spans="1:6" x14ac:dyDescent="0.2">
      <c r="A99" s="537">
        <f t="shared" si="2"/>
        <v>93</v>
      </c>
      <c r="B99" s="537">
        <f t="shared" si="3"/>
        <v>940</v>
      </c>
      <c r="C99" s="537">
        <v>4</v>
      </c>
      <c r="D99" s="508" t="s">
        <v>12</v>
      </c>
      <c r="E99" s="763" t="s">
        <v>9353</v>
      </c>
      <c r="F99" s="652"/>
    </row>
    <row r="100" spans="1:6" x14ac:dyDescent="0.2">
      <c r="A100" s="537">
        <f t="shared" si="2"/>
        <v>94</v>
      </c>
      <c r="B100" s="537">
        <f t="shared" si="3"/>
        <v>944</v>
      </c>
      <c r="C100" s="537">
        <v>17</v>
      </c>
      <c r="D100" s="508" t="s">
        <v>12</v>
      </c>
      <c r="E100" s="763" t="s">
        <v>9354</v>
      </c>
      <c r="F100" s="652"/>
    </row>
    <row r="101" spans="1:6" x14ac:dyDescent="0.2">
      <c r="A101" s="537">
        <f t="shared" si="2"/>
        <v>95</v>
      </c>
      <c r="B101" s="537">
        <f t="shared" si="3"/>
        <v>961</v>
      </c>
      <c r="C101" s="537">
        <v>17</v>
      </c>
      <c r="D101" s="508" t="s">
        <v>12</v>
      </c>
      <c r="E101" s="763" t="s">
        <v>9355</v>
      </c>
      <c r="F101" s="652"/>
    </row>
    <row r="102" spans="1:6" x14ac:dyDescent="0.2">
      <c r="A102" s="537">
        <f t="shared" si="2"/>
        <v>96</v>
      </c>
      <c r="B102" s="537">
        <f t="shared" si="3"/>
        <v>978</v>
      </c>
      <c r="C102" s="537">
        <v>17</v>
      </c>
      <c r="D102" s="508" t="s">
        <v>12</v>
      </c>
      <c r="E102" s="763" t="s">
        <v>12126</v>
      </c>
      <c r="F102" s="652"/>
    </row>
    <row r="103" spans="1:6" x14ac:dyDescent="0.2">
      <c r="A103" s="537">
        <f t="shared" si="2"/>
        <v>97</v>
      </c>
      <c r="B103" s="537">
        <f t="shared" si="3"/>
        <v>995</v>
      </c>
      <c r="C103" s="537">
        <v>9</v>
      </c>
      <c r="D103" s="508" t="s">
        <v>9</v>
      </c>
      <c r="E103" s="763" t="s">
        <v>9356</v>
      </c>
      <c r="F103" s="652"/>
    </row>
    <row r="104" spans="1:6" x14ac:dyDescent="0.2">
      <c r="A104" s="537">
        <f t="shared" si="2"/>
        <v>98</v>
      </c>
      <c r="B104" s="537">
        <f t="shared" si="3"/>
        <v>1004</v>
      </c>
      <c r="C104" s="537">
        <v>8</v>
      </c>
      <c r="D104" s="508" t="s">
        <v>12</v>
      </c>
      <c r="E104" s="763" t="s">
        <v>9357</v>
      </c>
      <c r="F104" s="652"/>
    </row>
    <row r="105" spans="1:6" x14ac:dyDescent="0.2">
      <c r="A105" s="537">
        <f t="shared" si="2"/>
        <v>99</v>
      </c>
      <c r="B105" s="537">
        <f t="shared" si="3"/>
        <v>1012</v>
      </c>
      <c r="C105" s="537">
        <v>9</v>
      </c>
      <c r="D105" s="508" t="s">
        <v>9</v>
      </c>
      <c r="E105" s="763" t="s">
        <v>9358</v>
      </c>
      <c r="F105" s="652"/>
    </row>
    <row r="106" spans="1:6" x14ac:dyDescent="0.2">
      <c r="A106" s="537">
        <f t="shared" si="2"/>
        <v>100</v>
      </c>
      <c r="B106" s="537">
        <f t="shared" si="3"/>
        <v>1021</v>
      </c>
      <c r="C106" s="537">
        <v>8</v>
      </c>
      <c r="D106" s="508" t="s">
        <v>12</v>
      </c>
      <c r="E106" s="763" t="s">
        <v>9359</v>
      </c>
      <c r="F106" s="652"/>
    </row>
    <row r="107" spans="1:6" x14ac:dyDescent="0.2">
      <c r="A107" s="537">
        <f t="shared" si="2"/>
        <v>101</v>
      </c>
      <c r="B107" s="537">
        <f t="shared" si="3"/>
        <v>1029</v>
      </c>
      <c r="C107" s="537">
        <v>4</v>
      </c>
      <c r="D107" s="508" t="s">
        <v>12</v>
      </c>
      <c r="E107" s="763" t="s">
        <v>9360</v>
      </c>
      <c r="F107" s="652"/>
    </row>
    <row r="108" spans="1:6" x14ac:dyDescent="0.2">
      <c r="A108" s="537">
        <f t="shared" si="2"/>
        <v>102</v>
      </c>
      <c r="B108" s="537">
        <f t="shared" si="3"/>
        <v>1033</v>
      </c>
      <c r="C108" s="537">
        <v>17</v>
      </c>
      <c r="D108" s="508" t="s">
        <v>12</v>
      </c>
      <c r="E108" s="763" t="s">
        <v>9361</v>
      </c>
      <c r="F108" s="652"/>
    </row>
    <row r="109" spans="1:6" x14ac:dyDescent="0.2">
      <c r="A109" s="537">
        <f t="shared" si="2"/>
        <v>103</v>
      </c>
      <c r="B109" s="537">
        <f t="shared" si="3"/>
        <v>1050</v>
      </c>
      <c r="C109" s="537">
        <v>17</v>
      </c>
      <c r="D109" s="508" t="s">
        <v>12</v>
      </c>
      <c r="E109" s="763" t="s">
        <v>9362</v>
      </c>
      <c r="F109" s="652"/>
    </row>
    <row r="110" spans="1:6" x14ac:dyDescent="0.2">
      <c r="A110" s="537">
        <f t="shared" si="2"/>
        <v>104</v>
      </c>
      <c r="B110" s="537">
        <f t="shared" si="3"/>
        <v>1067</v>
      </c>
      <c r="C110" s="537">
        <v>17</v>
      </c>
      <c r="D110" s="508" t="s">
        <v>12</v>
      </c>
      <c r="E110" s="763" t="s">
        <v>12127</v>
      </c>
      <c r="F110" s="652"/>
    </row>
    <row r="111" spans="1:6" x14ac:dyDescent="0.2">
      <c r="A111" s="537">
        <f t="shared" si="2"/>
        <v>105</v>
      </c>
      <c r="B111" s="537">
        <f t="shared" si="3"/>
        <v>1084</v>
      </c>
      <c r="C111" s="537">
        <v>9</v>
      </c>
      <c r="D111" s="508" t="s">
        <v>9</v>
      </c>
      <c r="E111" s="567" t="s">
        <v>9363</v>
      </c>
      <c r="F111" s="652"/>
    </row>
    <row r="112" spans="1:6" x14ac:dyDescent="0.2">
      <c r="A112" s="537">
        <f t="shared" si="2"/>
        <v>106</v>
      </c>
      <c r="B112" s="537">
        <f t="shared" si="3"/>
        <v>1093</v>
      </c>
      <c r="C112" s="537">
        <v>8</v>
      </c>
      <c r="D112" s="508" t="s">
        <v>12</v>
      </c>
      <c r="E112" s="567" t="s">
        <v>9364</v>
      </c>
      <c r="F112" s="652"/>
    </row>
    <row r="113" spans="1:6" x14ac:dyDescent="0.2">
      <c r="A113" s="537">
        <f t="shared" si="2"/>
        <v>107</v>
      </c>
      <c r="B113" s="537">
        <f t="shared" si="3"/>
        <v>1101</v>
      </c>
      <c r="C113" s="537">
        <v>9</v>
      </c>
      <c r="D113" s="508" t="s">
        <v>9</v>
      </c>
      <c r="E113" s="567" t="s">
        <v>9365</v>
      </c>
      <c r="F113" s="652"/>
    </row>
    <row r="114" spans="1:6" x14ac:dyDescent="0.2">
      <c r="A114" s="537">
        <f t="shared" si="2"/>
        <v>108</v>
      </c>
      <c r="B114" s="537">
        <f t="shared" si="3"/>
        <v>1110</v>
      </c>
      <c r="C114" s="537">
        <v>8</v>
      </c>
      <c r="D114" s="508" t="s">
        <v>12</v>
      </c>
      <c r="E114" s="567" t="s">
        <v>9366</v>
      </c>
      <c r="F114" s="652"/>
    </row>
    <row r="115" spans="1:6" x14ac:dyDescent="0.2">
      <c r="A115" s="537">
        <f t="shared" si="2"/>
        <v>109</v>
      </c>
      <c r="B115" s="537">
        <f t="shared" si="3"/>
        <v>1118</v>
      </c>
      <c r="C115" s="537">
        <v>4</v>
      </c>
      <c r="D115" s="508" t="s">
        <v>12</v>
      </c>
      <c r="E115" s="567" t="s">
        <v>9367</v>
      </c>
      <c r="F115" s="652"/>
    </row>
    <row r="116" spans="1:6" x14ac:dyDescent="0.2">
      <c r="A116" s="537">
        <f t="shared" si="2"/>
        <v>110</v>
      </c>
      <c r="B116" s="537">
        <f t="shared" si="3"/>
        <v>1122</v>
      </c>
      <c r="C116" s="537">
        <v>17</v>
      </c>
      <c r="D116" s="508" t="s">
        <v>12</v>
      </c>
      <c r="E116" s="763" t="s">
        <v>9368</v>
      </c>
      <c r="F116" s="652"/>
    </row>
    <row r="117" spans="1:6" x14ac:dyDescent="0.2">
      <c r="A117" s="537">
        <f t="shared" si="2"/>
        <v>111</v>
      </c>
      <c r="B117" s="537">
        <f t="shared" si="3"/>
        <v>1139</v>
      </c>
      <c r="C117" s="537">
        <v>17</v>
      </c>
      <c r="D117" s="508" t="s">
        <v>12</v>
      </c>
      <c r="E117" s="763" t="s">
        <v>9369</v>
      </c>
      <c r="F117" s="652"/>
    </row>
    <row r="118" spans="1:6" x14ac:dyDescent="0.2">
      <c r="A118" s="537">
        <f t="shared" si="2"/>
        <v>112</v>
      </c>
      <c r="B118" s="537">
        <f t="shared" si="3"/>
        <v>1156</v>
      </c>
      <c r="C118" s="537">
        <v>17</v>
      </c>
      <c r="D118" s="508" t="s">
        <v>12</v>
      </c>
      <c r="E118" s="763" t="s">
        <v>12128</v>
      </c>
      <c r="F118" s="652"/>
    </row>
    <row r="119" spans="1:6" x14ac:dyDescent="0.2">
      <c r="A119" s="537">
        <f t="shared" si="2"/>
        <v>113</v>
      </c>
      <c r="B119" s="537">
        <f t="shared" si="3"/>
        <v>1173</v>
      </c>
      <c r="C119" s="537">
        <v>9</v>
      </c>
      <c r="D119" s="508" t="s">
        <v>9</v>
      </c>
      <c r="E119" s="763" t="s">
        <v>9370</v>
      </c>
      <c r="F119" s="652"/>
    </row>
    <row r="120" spans="1:6" x14ac:dyDescent="0.2">
      <c r="A120" s="537">
        <f t="shared" si="2"/>
        <v>114</v>
      </c>
      <c r="B120" s="537">
        <f t="shared" si="3"/>
        <v>1182</v>
      </c>
      <c r="C120" s="537">
        <v>8</v>
      </c>
      <c r="D120" s="508" t="s">
        <v>12</v>
      </c>
      <c r="E120" s="763" t="s">
        <v>9371</v>
      </c>
      <c r="F120" s="652"/>
    </row>
    <row r="121" spans="1:6" x14ac:dyDescent="0.2">
      <c r="A121" s="537">
        <f t="shared" si="2"/>
        <v>115</v>
      </c>
      <c r="B121" s="537">
        <f t="shared" si="3"/>
        <v>1190</v>
      </c>
      <c r="C121" s="537">
        <v>9</v>
      </c>
      <c r="D121" s="508" t="s">
        <v>9</v>
      </c>
      <c r="E121" s="763" t="s">
        <v>9372</v>
      </c>
      <c r="F121" s="652"/>
    </row>
    <row r="122" spans="1:6" x14ac:dyDescent="0.2">
      <c r="A122" s="537">
        <f t="shared" si="2"/>
        <v>116</v>
      </c>
      <c r="B122" s="537">
        <f t="shared" si="3"/>
        <v>1199</v>
      </c>
      <c r="C122" s="537">
        <v>8</v>
      </c>
      <c r="D122" s="508" t="s">
        <v>12</v>
      </c>
      <c r="E122" s="763" t="s">
        <v>9373</v>
      </c>
      <c r="F122" s="652"/>
    </row>
    <row r="123" spans="1:6" x14ac:dyDescent="0.2">
      <c r="A123" s="537">
        <f t="shared" si="2"/>
        <v>117</v>
      </c>
      <c r="B123" s="537">
        <f t="shared" si="3"/>
        <v>1207</v>
      </c>
      <c r="C123" s="537">
        <v>4</v>
      </c>
      <c r="D123" s="508" t="s">
        <v>12</v>
      </c>
      <c r="E123" s="763" t="s">
        <v>9374</v>
      </c>
      <c r="F123" s="652"/>
    </row>
    <row r="124" spans="1:6" x14ac:dyDescent="0.2">
      <c r="A124" s="537">
        <f t="shared" si="2"/>
        <v>118</v>
      </c>
      <c r="B124" s="537">
        <f t="shared" si="3"/>
        <v>1211</v>
      </c>
      <c r="C124" s="537">
        <v>17</v>
      </c>
      <c r="D124" s="508" t="s">
        <v>12</v>
      </c>
      <c r="E124" s="763" t="s">
        <v>9375</v>
      </c>
      <c r="F124" s="652"/>
    </row>
    <row r="125" spans="1:6" x14ac:dyDescent="0.2">
      <c r="A125" s="537">
        <f t="shared" si="2"/>
        <v>119</v>
      </c>
      <c r="B125" s="537">
        <f t="shared" si="3"/>
        <v>1228</v>
      </c>
      <c r="C125" s="537">
        <v>17</v>
      </c>
      <c r="D125" s="508" t="s">
        <v>12</v>
      </c>
      <c r="E125" s="763" t="s">
        <v>9376</v>
      </c>
      <c r="F125" s="652"/>
    </row>
    <row r="126" spans="1:6" x14ac:dyDescent="0.2">
      <c r="A126" s="537">
        <f t="shared" si="2"/>
        <v>120</v>
      </c>
      <c r="B126" s="537">
        <f t="shared" si="3"/>
        <v>1245</v>
      </c>
      <c r="C126" s="537">
        <v>17</v>
      </c>
      <c r="D126" s="508" t="s">
        <v>12</v>
      </c>
      <c r="E126" s="763" t="s">
        <v>12129</v>
      </c>
      <c r="F126" s="765"/>
    </row>
    <row r="127" spans="1:6" x14ac:dyDescent="0.2">
      <c r="A127" s="537">
        <f t="shared" si="2"/>
        <v>121</v>
      </c>
      <c r="B127" s="537">
        <f t="shared" si="3"/>
        <v>1262</v>
      </c>
      <c r="C127" s="537">
        <v>9</v>
      </c>
      <c r="D127" s="508" t="s">
        <v>9</v>
      </c>
      <c r="E127" s="763" t="s">
        <v>9377</v>
      </c>
      <c r="F127" s="652"/>
    </row>
    <row r="128" spans="1:6" x14ac:dyDescent="0.2">
      <c r="A128" s="537">
        <f t="shared" si="2"/>
        <v>122</v>
      </c>
      <c r="B128" s="537">
        <f t="shared" si="3"/>
        <v>1271</v>
      </c>
      <c r="C128" s="537">
        <v>8</v>
      </c>
      <c r="D128" s="508" t="s">
        <v>12</v>
      </c>
      <c r="E128" s="763" t="s">
        <v>9378</v>
      </c>
      <c r="F128" s="652"/>
    </row>
    <row r="129" spans="1:6" x14ac:dyDescent="0.2">
      <c r="A129" s="537">
        <f t="shared" si="2"/>
        <v>123</v>
      </c>
      <c r="B129" s="537">
        <f t="shared" si="3"/>
        <v>1279</v>
      </c>
      <c r="C129" s="537">
        <v>9</v>
      </c>
      <c r="D129" s="508" t="s">
        <v>9</v>
      </c>
      <c r="E129" s="763" t="s">
        <v>9379</v>
      </c>
      <c r="F129" s="652"/>
    </row>
    <row r="130" spans="1:6" x14ac:dyDescent="0.2">
      <c r="A130" s="537">
        <f t="shared" si="2"/>
        <v>124</v>
      </c>
      <c r="B130" s="537">
        <f t="shared" si="3"/>
        <v>1288</v>
      </c>
      <c r="C130" s="537">
        <v>8</v>
      </c>
      <c r="D130" s="508" t="s">
        <v>12</v>
      </c>
      <c r="E130" s="763" t="s">
        <v>9380</v>
      </c>
      <c r="F130" s="652"/>
    </row>
    <row r="131" spans="1:6" x14ac:dyDescent="0.2">
      <c r="A131" s="537">
        <f t="shared" si="2"/>
        <v>125</v>
      </c>
      <c r="B131" s="537">
        <f t="shared" si="3"/>
        <v>1296</v>
      </c>
      <c r="C131" s="537">
        <v>4</v>
      </c>
      <c r="D131" s="508" t="s">
        <v>12</v>
      </c>
      <c r="E131" s="763" t="s">
        <v>9381</v>
      </c>
      <c r="F131" s="652"/>
    </row>
    <row r="132" spans="1:6" x14ac:dyDescent="0.2">
      <c r="A132" s="537">
        <f t="shared" si="2"/>
        <v>126</v>
      </c>
      <c r="B132" s="537">
        <f t="shared" si="3"/>
        <v>1300</v>
      </c>
      <c r="C132" s="537">
        <v>17</v>
      </c>
      <c r="D132" s="508" t="s">
        <v>12</v>
      </c>
      <c r="E132" s="763" t="s">
        <v>9382</v>
      </c>
      <c r="F132" s="652"/>
    </row>
    <row r="133" spans="1:6" x14ac:dyDescent="0.2">
      <c r="A133" s="537">
        <f t="shared" si="2"/>
        <v>127</v>
      </c>
      <c r="B133" s="537">
        <f t="shared" si="3"/>
        <v>1317</v>
      </c>
      <c r="C133" s="537">
        <v>17</v>
      </c>
      <c r="D133" s="508" t="s">
        <v>12</v>
      </c>
      <c r="E133" s="763" t="s">
        <v>9383</v>
      </c>
      <c r="F133" s="652"/>
    </row>
    <row r="134" spans="1:6" x14ac:dyDescent="0.2">
      <c r="A134" s="537">
        <f t="shared" si="2"/>
        <v>128</v>
      </c>
      <c r="B134" s="537">
        <f t="shared" si="3"/>
        <v>1334</v>
      </c>
      <c r="C134" s="537">
        <v>17</v>
      </c>
      <c r="D134" s="508" t="s">
        <v>12</v>
      </c>
      <c r="E134" s="763" t="s">
        <v>12130</v>
      </c>
      <c r="F134" s="765"/>
    </row>
    <row r="135" spans="1:6" x14ac:dyDescent="0.2">
      <c r="A135" s="537">
        <f>+A134+1</f>
        <v>129</v>
      </c>
      <c r="B135" s="537">
        <f>C134+B134</f>
        <v>1351</v>
      </c>
      <c r="C135" s="537">
        <v>9</v>
      </c>
      <c r="D135" s="508" t="s">
        <v>9</v>
      </c>
      <c r="E135" s="763" t="s">
        <v>9384</v>
      </c>
      <c r="F135" s="652"/>
    </row>
    <row r="136" spans="1:6" x14ac:dyDescent="0.2">
      <c r="A136" s="537">
        <f t="shared" ref="A136:A199" si="4">+A135+1</f>
        <v>130</v>
      </c>
      <c r="B136" s="537">
        <f t="shared" si="3"/>
        <v>1360</v>
      </c>
      <c r="C136" s="537">
        <v>8</v>
      </c>
      <c r="D136" s="508" t="s">
        <v>12</v>
      </c>
      <c r="E136" s="28" t="s">
        <v>9385</v>
      </c>
      <c r="F136" s="652"/>
    </row>
    <row r="137" spans="1:6" x14ac:dyDescent="0.2">
      <c r="A137" s="537">
        <f t="shared" si="4"/>
        <v>131</v>
      </c>
      <c r="B137" s="537">
        <f t="shared" si="3"/>
        <v>1368</v>
      </c>
      <c r="C137" s="537">
        <v>9</v>
      </c>
      <c r="D137" s="508" t="s">
        <v>9</v>
      </c>
      <c r="E137" s="28" t="s">
        <v>9386</v>
      </c>
      <c r="F137" s="652"/>
    </row>
    <row r="138" spans="1:6" x14ac:dyDescent="0.2">
      <c r="A138" s="537">
        <f t="shared" si="4"/>
        <v>132</v>
      </c>
      <c r="B138" s="537">
        <f t="shared" si="3"/>
        <v>1377</v>
      </c>
      <c r="C138" s="537">
        <v>8</v>
      </c>
      <c r="D138" s="508" t="s">
        <v>12</v>
      </c>
      <c r="E138" s="28" t="s">
        <v>9387</v>
      </c>
      <c r="F138" s="652"/>
    </row>
    <row r="139" spans="1:6" x14ac:dyDescent="0.2">
      <c r="A139" s="537">
        <f t="shared" si="4"/>
        <v>133</v>
      </c>
      <c r="B139" s="537">
        <f t="shared" si="3"/>
        <v>1385</v>
      </c>
      <c r="C139" s="537">
        <v>4</v>
      </c>
      <c r="D139" s="508" t="s">
        <v>12</v>
      </c>
      <c r="E139" s="28" t="s">
        <v>9388</v>
      </c>
      <c r="F139" s="652"/>
    </row>
    <row r="140" spans="1:6" x14ac:dyDescent="0.2">
      <c r="A140" s="537">
        <f t="shared" si="4"/>
        <v>134</v>
      </c>
      <c r="B140" s="537">
        <f t="shared" si="3"/>
        <v>1389</v>
      </c>
      <c r="C140" s="537">
        <v>17</v>
      </c>
      <c r="D140" s="508" t="s">
        <v>12</v>
      </c>
      <c r="E140" s="28" t="s">
        <v>9389</v>
      </c>
      <c r="F140" s="652"/>
    </row>
    <row r="141" spans="1:6" x14ac:dyDescent="0.2">
      <c r="A141" s="537">
        <f t="shared" si="4"/>
        <v>135</v>
      </c>
      <c r="B141" s="537">
        <f t="shared" si="3"/>
        <v>1406</v>
      </c>
      <c r="C141" s="537">
        <v>17</v>
      </c>
      <c r="D141" s="508" t="s">
        <v>12</v>
      </c>
      <c r="E141" s="28" t="s">
        <v>9390</v>
      </c>
      <c r="F141" s="652"/>
    </row>
    <row r="142" spans="1:6" x14ac:dyDescent="0.2">
      <c r="A142" s="537">
        <f t="shared" si="4"/>
        <v>136</v>
      </c>
      <c r="B142" s="537">
        <f t="shared" si="3"/>
        <v>1423</v>
      </c>
      <c r="C142" s="537">
        <v>17</v>
      </c>
      <c r="D142" s="508" t="s">
        <v>12</v>
      </c>
      <c r="E142" s="28" t="s">
        <v>12131</v>
      </c>
      <c r="F142" s="652"/>
    </row>
    <row r="143" spans="1:6" x14ac:dyDescent="0.2">
      <c r="A143" s="537">
        <f t="shared" si="4"/>
        <v>137</v>
      </c>
      <c r="B143" s="537">
        <f t="shared" ref="B143:B206" si="5">C142+B142</f>
        <v>1440</v>
      </c>
      <c r="C143" s="537">
        <v>9</v>
      </c>
      <c r="D143" s="508" t="s">
        <v>9</v>
      </c>
      <c r="E143" s="28" t="s">
        <v>9391</v>
      </c>
      <c r="F143" s="652"/>
    </row>
    <row r="144" spans="1:6" x14ac:dyDescent="0.2">
      <c r="A144" s="537">
        <f t="shared" si="4"/>
        <v>138</v>
      </c>
      <c r="B144" s="537">
        <f t="shared" si="5"/>
        <v>1449</v>
      </c>
      <c r="C144" s="537">
        <v>8</v>
      </c>
      <c r="D144" s="508" t="s">
        <v>12</v>
      </c>
      <c r="E144" s="28" t="s">
        <v>9392</v>
      </c>
      <c r="F144" s="652"/>
    </row>
    <row r="145" spans="1:6" x14ac:dyDescent="0.2">
      <c r="A145" s="537">
        <f t="shared" si="4"/>
        <v>139</v>
      </c>
      <c r="B145" s="537">
        <f t="shared" si="5"/>
        <v>1457</v>
      </c>
      <c r="C145" s="537">
        <v>9</v>
      </c>
      <c r="D145" s="508" t="s">
        <v>9</v>
      </c>
      <c r="E145" s="28" t="s">
        <v>9393</v>
      </c>
      <c r="F145" s="652"/>
    </row>
    <row r="146" spans="1:6" x14ac:dyDescent="0.2">
      <c r="A146" s="537">
        <f t="shared" si="4"/>
        <v>140</v>
      </c>
      <c r="B146" s="537">
        <f t="shared" si="5"/>
        <v>1466</v>
      </c>
      <c r="C146" s="537">
        <v>8</v>
      </c>
      <c r="D146" s="508" t="s">
        <v>12</v>
      </c>
      <c r="E146" s="28" t="s">
        <v>9394</v>
      </c>
      <c r="F146" s="652"/>
    </row>
    <row r="147" spans="1:6" x14ac:dyDescent="0.2">
      <c r="A147" s="537">
        <f t="shared" si="4"/>
        <v>141</v>
      </c>
      <c r="B147" s="537">
        <f t="shared" si="5"/>
        <v>1474</v>
      </c>
      <c r="C147" s="537">
        <v>4</v>
      </c>
      <c r="D147" s="508" t="s">
        <v>12</v>
      </c>
      <c r="E147" s="28" t="s">
        <v>9395</v>
      </c>
      <c r="F147" s="652"/>
    </row>
    <row r="148" spans="1:6" x14ac:dyDescent="0.2">
      <c r="A148" s="537">
        <f t="shared" si="4"/>
        <v>142</v>
      </c>
      <c r="B148" s="537">
        <f t="shared" si="5"/>
        <v>1478</v>
      </c>
      <c r="C148" s="537">
        <v>17</v>
      </c>
      <c r="D148" s="508" t="s">
        <v>12</v>
      </c>
      <c r="E148" s="28" t="s">
        <v>9396</v>
      </c>
      <c r="F148" s="652"/>
    </row>
    <row r="149" spans="1:6" x14ac:dyDescent="0.2">
      <c r="A149" s="537">
        <f t="shared" si="4"/>
        <v>143</v>
      </c>
      <c r="B149" s="537">
        <f t="shared" si="5"/>
        <v>1495</v>
      </c>
      <c r="C149" s="537">
        <v>17</v>
      </c>
      <c r="D149" s="508" t="s">
        <v>12</v>
      </c>
      <c r="E149" s="28" t="s">
        <v>9397</v>
      </c>
      <c r="F149" s="652"/>
    </row>
    <row r="150" spans="1:6" x14ac:dyDescent="0.2">
      <c r="A150" s="537">
        <f t="shared" si="4"/>
        <v>144</v>
      </c>
      <c r="B150" s="537">
        <f t="shared" si="5"/>
        <v>1512</v>
      </c>
      <c r="C150" s="537">
        <v>17</v>
      </c>
      <c r="D150" s="508" t="s">
        <v>12</v>
      </c>
      <c r="E150" s="28" t="s">
        <v>12132</v>
      </c>
      <c r="F150" s="652"/>
    </row>
    <row r="151" spans="1:6" x14ac:dyDescent="0.2">
      <c r="A151" s="537">
        <f t="shared" si="4"/>
        <v>145</v>
      </c>
      <c r="B151" s="537">
        <f t="shared" si="5"/>
        <v>1529</v>
      </c>
      <c r="C151" s="537">
        <v>9</v>
      </c>
      <c r="D151" s="508" t="s">
        <v>9</v>
      </c>
      <c r="E151" s="28" t="s">
        <v>9398</v>
      </c>
      <c r="F151" s="652"/>
    </row>
    <row r="152" spans="1:6" x14ac:dyDescent="0.2">
      <c r="A152" s="537">
        <f t="shared" si="4"/>
        <v>146</v>
      </c>
      <c r="B152" s="537">
        <f t="shared" si="5"/>
        <v>1538</v>
      </c>
      <c r="C152" s="537">
        <v>8</v>
      </c>
      <c r="D152" s="508" t="s">
        <v>12</v>
      </c>
      <c r="E152" s="28" t="s">
        <v>9399</v>
      </c>
      <c r="F152" s="652"/>
    </row>
    <row r="153" spans="1:6" x14ac:dyDescent="0.2">
      <c r="A153" s="537">
        <f t="shared" si="4"/>
        <v>147</v>
      </c>
      <c r="B153" s="537">
        <f t="shared" si="5"/>
        <v>1546</v>
      </c>
      <c r="C153" s="537">
        <v>9</v>
      </c>
      <c r="D153" s="508" t="s">
        <v>9</v>
      </c>
      <c r="E153" s="28" t="s">
        <v>9400</v>
      </c>
      <c r="F153" s="652"/>
    </row>
    <row r="154" spans="1:6" x14ac:dyDescent="0.2">
      <c r="A154" s="537">
        <f t="shared" si="4"/>
        <v>148</v>
      </c>
      <c r="B154" s="537">
        <f t="shared" si="5"/>
        <v>1555</v>
      </c>
      <c r="C154" s="537">
        <v>8</v>
      </c>
      <c r="D154" s="508" t="s">
        <v>12</v>
      </c>
      <c r="E154" s="28" t="s">
        <v>9401</v>
      </c>
      <c r="F154" s="652"/>
    </row>
    <row r="155" spans="1:6" x14ac:dyDescent="0.2">
      <c r="A155" s="537">
        <f t="shared" si="4"/>
        <v>149</v>
      </c>
      <c r="B155" s="537">
        <f t="shared" si="5"/>
        <v>1563</v>
      </c>
      <c r="C155" s="537">
        <v>4</v>
      </c>
      <c r="D155" s="508" t="s">
        <v>12</v>
      </c>
      <c r="E155" s="28" t="s">
        <v>9402</v>
      </c>
      <c r="F155" s="652"/>
    </row>
    <row r="156" spans="1:6" x14ac:dyDescent="0.2">
      <c r="A156" s="537">
        <f t="shared" si="4"/>
        <v>150</v>
      </c>
      <c r="B156" s="537">
        <f t="shared" si="5"/>
        <v>1567</v>
      </c>
      <c r="C156" s="537">
        <v>17</v>
      </c>
      <c r="D156" s="508" t="s">
        <v>12</v>
      </c>
      <c r="E156" s="28" t="s">
        <v>9403</v>
      </c>
      <c r="F156" s="652"/>
    </row>
    <row r="157" spans="1:6" x14ac:dyDescent="0.2">
      <c r="A157" s="537">
        <f t="shared" si="4"/>
        <v>151</v>
      </c>
      <c r="B157" s="537">
        <f t="shared" si="5"/>
        <v>1584</v>
      </c>
      <c r="C157" s="537">
        <v>17</v>
      </c>
      <c r="D157" s="508" t="s">
        <v>12</v>
      </c>
      <c r="E157" s="28" t="s">
        <v>9404</v>
      </c>
      <c r="F157" s="652"/>
    </row>
    <row r="158" spans="1:6" x14ac:dyDescent="0.2">
      <c r="A158" s="537">
        <f t="shared" si="4"/>
        <v>152</v>
      </c>
      <c r="B158" s="537">
        <f t="shared" si="5"/>
        <v>1601</v>
      </c>
      <c r="C158" s="537">
        <v>17</v>
      </c>
      <c r="D158" s="508" t="s">
        <v>12</v>
      </c>
      <c r="E158" s="28" t="s">
        <v>12133</v>
      </c>
      <c r="F158" s="652"/>
    </row>
    <row r="159" spans="1:6" x14ac:dyDescent="0.2">
      <c r="A159" s="537">
        <f t="shared" si="4"/>
        <v>153</v>
      </c>
      <c r="B159" s="537">
        <f t="shared" si="5"/>
        <v>1618</v>
      </c>
      <c r="C159" s="537">
        <v>9</v>
      </c>
      <c r="D159" s="508" t="s">
        <v>9</v>
      </c>
      <c r="E159" s="28" t="s">
        <v>9405</v>
      </c>
      <c r="F159" s="652"/>
    </row>
    <row r="160" spans="1:6" x14ac:dyDescent="0.2">
      <c r="A160" s="537">
        <f t="shared" si="4"/>
        <v>154</v>
      </c>
      <c r="B160" s="537">
        <f t="shared" si="5"/>
        <v>1627</v>
      </c>
      <c r="C160" s="537">
        <v>8</v>
      </c>
      <c r="D160" s="508" t="s">
        <v>12</v>
      </c>
      <c r="E160" s="652" t="s">
        <v>9406</v>
      </c>
      <c r="F160" s="652"/>
    </row>
    <row r="161" spans="1:6" x14ac:dyDescent="0.2">
      <c r="A161" s="537">
        <f t="shared" si="4"/>
        <v>155</v>
      </c>
      <c r="B161" s="537">
        <f t="shared" si="5"/>
        <v>1635</v>
      </c>
      <c r="C161" s="537">
        <v>9</v>
      </c>
      <c r="D161" s="508" t="s">
        <v>9</v>
      </c>
      <c r="E161" s="28" t="s">
        <v>9407</v>
      </c>
      <c r="F161" s="652"/>
    </row>
    <row r="162" spans="1:6" x14ac:dyDescent="0.2">
      <c r="A162" s="537">
        <f t="shared" si="4"/>
        <v>156</v>
      </c>
      <c r="B162" s="537">
        <f t="shared" si="5"/>
        <v>1644</v>
      </c>
      <c r="C162" s="537">
        <v>8</v>
      </c>
      <c r="D162" s="508" t="s">
        <v>12</v>
      </c>
      <c r="E162" s="28" t="s">
        <v>9408</v>
      </c>
      <c r="F162" s="652"/>
    </row>
    <row r="163" spans="1:6" x14ac:dyDescent="0.2">
      <c r="A163" s="537">
        <f t="shared" si="4"/>
        <v>157</v>
      </c>
      <c r="B163" s="537">
        <f t="shared" si="5"/>
        <v>1652</v>
      </c>
      <c r="C163" s="537">
        <v>4</v>
      </c>
      <c r="D163" s="508" t="s">
        <v>12</v>
      </c>
      <c r="E163" s="28" t="s">
        <v>9409</v>
      </c>
      <c r="F163" s="652"/>
    </row>
    <row r="164" spans="1:6" x14ac:dyDescent="0.2">
      <c r="A164" s="537">
        <f t="shared" si="4"/>
        <v>158</v>
      </c>
      <c r="B164" s="537">
        <f t="shared" si="5"/>
        <v>1656</v>
      </c>
      <c r="C164" s="537">
        <v>17</v>
      </c>
      <c r="D164" s="508" t="s">
        <v>12</v>
      </c>
      <c r="E164" s="28" t="s">
        <v>9410</v>
      </c>
      <c r="F164" s="652"/>
    </row>
    <row r="165" spans="1:6" x14ac:dyDescent="0.2">
      <c r="A165" s="537">
        <f t="shared" si="4"/>
        <v>159</v>
      </c>
      <c r="B165" s="537">
        <f t="shared" si="5"/>
        <v>1673</v>
      </c>
      <c r="C165" s="537">
        <v>17</v>
      </c>
      <c r="D165" s="508" t="s">
        <v>12</v>
      </c>
      <c r="E165" s="28" t="s">
        <v>9411</v>
      </c>
      <c r="F165" s="652"/>
    </row>
    <row r="166" spans="1:6" x14ac:dyDescent="0.2">
      <c r="A166" s="537">
        <f t="shared" si="4"/>
        <v>160</v>
      </c>
      <c r="B166" s="537">
        <f t="shared" si="5"/>
        <v>1690</v>
      </c>
      <c r="C166" s="537">
        <v>17</v>
      </c>
      <c r="D166" s="508" t="s">
        <v>12</v>
      </c>
      <c r="E166" s="28" t="s">
        <v>12134</v>
      </c>
      <c r="F166" s="652"/>
    </row>
    <row r="167" spans="1:6" x14ac:dyDescent="0.2">
      <c r="A167" s="537">
        <f t="shared" si="4"/>
        <v>161</v>
      </c>
      <c r="B167" s="537">
        <f t="shared" si="5"/>
        <v>1707</v>
      </c>
      <c r="C167" s="537">
        <v>9</v>
      </c>
      <c r="D167" s="508" t="s">
        <v>9</v>
      </c>
      <c r="E167" s="28" t="s">
        <v>9412</v>
      </c>
      <c r="F167" s="652"/>
    </row>
    <row r="168" spans="1:6" x14ac:dyDescent="0.2">
      <c r="A168" s="537">
        <f t="shared" si="4"/>
        <v>162</v>
      </c>
      <c r="B168" s="537">
        <f t="shared" si="5"/>
        <v>1716</v>
      </c>
      <c r="C168" s="537">
        <v>8</v>
      </c>
      <c r="D168" s="508" t="s">
        <v>12</v>
      </c>
      <c r="E168" s="28" t="s">
        <v>9413</v>
      </c>
      <c r="F168" s="652"/>
    </row>
    <row r="169" spans="1:6" x14ac:dyDescent="0.2">
      <c r="A169" s="537">
        <f t="shared" si="4"/>
        <v>163</v>
      </c>
      <c r="B169" s="537">
        <f t="shared" si="5"/>
        <v>1724</v>
      </c>
      <c r="C169" s="537">
        <v>9</v>
      </c>
      <c r="D169" s="508" t="s">
        <v>9</v>
      </c>
      <c r="E169" s="28" t="s">
        <v>9414</v>
      </c>
      <c r="F169" s="652"/>
    </row>
    <row r="170" spans="1:6" x14ac:dyDescent="0.2">
      <c r="A170" s="537">
        <f t="shared" si="4"/>
        <v>164</v>
      </c>
      <c r="B170" s="537">
        <f t="shared" si="5"/>
        <v>1733</v>
      </c>
      <c r="C170" s="537">
        <v>8</v>
      </c>
      <c r="D170" s="508" t="s">
        <v>12</v>
      </c>
      <c r="E170" s="28" t="s">
        <v>9415</v>
      </c>
      <c r="F170" s="652"/>
    </row>
    <row r="171" spans="1:6" x14ac:dyDescent="0.2">
      <c r="A171" s="537">
        <f t="shared" si="4"/>
        <v>165</v>
      </c>
      <c r="B171" s="537">
        <f t="shared" si="5"/>
        <v>1741</v>
      </c>
      <c r="C171" s="537">
        <v>4</v>
      </c>
      <c r="D171" s="508" t="s">
        <v>12</v>
      </c>
      <c r="E171" s="28" t="s">
        <v>9416</v>
      </c>
      <c r="F171" s="652"/>
    </row>
    <row r="172" spans="1:6" x14ac:dyDescent="0.2">
      <c r="A172" s="537">
        <f t="shared" si="4"/>
        <v>166</v>
      </c>
      <c r="B172" s="537">
        <f t="shared" si="5"/>
        <v>1745</v>
      </c>
      <c r="C172" s="537">
        <v>17</v>
      </c>
      <c r="D172" s="508" t="s">
        <v>12</v>
      </c>
      <c r="E172" s="28" t="s">
        <v>9417</v>
      </c>
      <c r="F172" s="652"/>
    </row>
    <row r="173" spans="1:6" x14ac:dyDescent="0.2">
      <c r="A173" s="537">
        <f t="shared" si="4"/>
        <v>167</v>
      </c>
      <c r="B173" s="537">
        <f t="shared" si="5"/>
        <v>1762</v>
      </c>
      <c r="C173" s="537">
        <v>17</v>
      </c>
      <c r="D173" s="508" t="s">
        <v>12</v>
      </c>
      <c r="E173" s="28" t="s">
        <v>9418</v>
      </c>
      <c r="F173" s="652"/>
    </row>
    <row r="174" spans="1:6" x14ac:dyDescent="0.2">
      <c r="A174" s="537">
        <f t="shared" si="4"/>
        <v>168</v>
      </c>
      <c r="B174" s="537">
        <f t="shared" si="5"/>
        <v>1779</v>
      </c>
      <c r="C174" s="537">
        <v>17</v>
      </c>
      <c r="D174" s="508" t="s">
        <v>12</v>
      </c>
      <c r="E174" s="28" t="s">
        <v>12135</v>
      </c>
      <c r="F174" s="652"/>
    </row>
    <row r="175" spans="1:6" x14ac:dyDescent="0.2">
      <c r="A175" s="537">
        <f t="shared" si="4"/>
        <v>169</v>
      </c>
      <c r="B175" s="537">
        <f t="shared" si="5"/>
        <v>1796</v>
      </c>
      <c r="C175" s="537">
        <v>9</v>
      </c>
      <c r="D175" s="508" t="s">
        <v>9</v>
      </c>
      <c r="E175" s="28" t="s">
        <v>9419</v>
      </c>
      <c r="F175" s="652"/>
    </row>
    <row r="176" spans="1:6" x14ac:dyDescent="0.2">
      <c r="A176" s="537">
        <f t="shared" si="4"/>
        <v>170</v>
      </c>
      <c r="B176" s="537">
        <f t="shared" si="5"/>
        <v>1805</v>
      </c>
      <c r="C176" s="537">
        <v>8</v>
      </c>
      <c r="D176" s="508" t="s">
        <v>12</v>
      </c>
      <c r="E176" s="28" t="s">
        <v>9420</v>
      </c>
      <c r="F176" s="652"/>
    </row>
    <row r="177" spans="1:6" x14ac:dyDescent="0.2">
      <c r="A177" s="537">
        <f t="shared" si="4"/>
        <v>171</v>
      </c>
      <c r="B177" s="537">
        <f t="shared" si="5"/>
        <v>1813</v>
      </c>
      <c r="C177" s="537">
        <v>9</v>
      </c>
      <c r="D177" s="508" t="s">
        <v>9</v>
      </c>
      <c r="E177" s="28" t="s">
        <v>9421</v>
      </c>
      <c r="F177" s="652"/>
    </row>
    <row r="178" spans="1:6" x14ac:dyDescent="0.2">
      <c r="A178" s="537">
        <f t="shared" si="4"/>
        <v>172</v>
      </c>
      <c r="B178" s="537">
        <f t="shared" si="5"/>
        <v>1822</v>
      </c>
      <c r="C178" s="537">
        <v>8</v>
      </c>
      <c r="D178" s="508" t="s">
        <v>12</v>
      </c>
      <c r="E178" s="28" t="s">
        <v>9422</v>
      </c>
      <c r="F178" s="652"/>
    </row>
    <row r="179" spans="1:6" x14ac:dyDescent="0.2">
      <c r="A179" s="537">
        <f t="shared" si="4"/>
        <v>173</v>
      </c>
      <c r="B179" s="537">
        <f t="shared" si="5"/>
        <v>1830</v>
      </c>
      <c r="C179" s="537">
        <v>4</v>
      </c>
      <c r="D179" s="508" t="s">
        <v>12</v>
      </c>
      <c r="E179" s="28" t="s">
        <v>9423</v>
      </c>
      <c r="F179" s="652"/>
    </row>
    <row r="180" spans="1:6" x14ac:dyDescent="0.2">
      <c r="A180" s="537">
        <f t="shared" si="4"/>
        <v>174</v>
      </c>
      <c r="B180" s="537">
        <f t="shared" si="5"/>
        <v>1834</v>
      </c>
      <c r="C180" s="537">
        <v>17</v>
      </c>
      <c r="D180" s="508" t="s">
        <v>12</v>
      </c>
      <c r="E180" s="28" t="s">
        <v>9424</v>
      </c>
      <c r="F180" s="652"/>
    </row>
    <row r="181" spans="1:6" x14ac:dyDescent="0.2">
      <c r="A181" s="537">
        <f t="shared" si="4"/>
        <v>175</v>
      </c>
      <c r="B181" s="537">
        <f t="shared" si="5"/>
        <v>1851</v>
      </c>
      <c r="C181" s="537">
        <v>17</v>
      </c>
      <c r="D181" s="508" t="s">
        <v>12</v>
      </c>
      <c r="E181" s="28" t="s">
        <v>9425</v>
      </c>
      <c r="F181" s="652"/>
    </row>
    <row r="182" spans="1:6" x14ac:dyDescent="0.2">
      <c r="A182" s="537">
        <f t="shared" si="4"/>
        <v>176</v>
      </c>
      <c r="B182" s="537">
        <f t="shared" si="5"/>
        <v>1868</v>
      </c>
      <c r="C182" s="537">
        <v>17</v>
      </c>
      <c r="D182" s="508" t="s">
        <v>12</v>
      </c>
      <c r="E182" s="28" t="s">
        <v>12136</v>
      </c>
      <c r="F182" s="652"/>
    </row>
    <row r="183" spans="1:6" x14ac:dyDescent="0.2">
      <c r="A183" s="537">
        <f t="shared" si="4"/>
        <v>177</v>
      </c>
      <c r="B183" s="537">
        <f t="shared" si="5"/>
        <v>1885</v>
      </c>
      <c r="C183" s="537">
        <v>9</v>
      </c>
      <c r="D183" s="508" t="s">
        <v>9</v>
      </c>
      <c r="E183" s="28" t="s">
        <v>9426</v>
      </c>
      <c r="F183" s="652"/>
    </row>
    <row r="184" spans="1:6" x14ac:dyDescent="0.2">
      <c r="A184" s="537">
        <f t="shared" si="4"/>
        <v>178</v>
      </c>
      <c r="B184" s="537">
        <f t="shared" si="5"/>
        <v>1894</v>
      </c>
      <c r="C184" s="537">
        <v>8</v>
      </c>
      <c r="D184" s="508" t="s">
        <v>12</v>
      </c>
      <c r="E184" s="28" t="s">
        <v>9427</v>
      </c>
      <c r="F184" s="652"/>
    </row>
    <row r="185" spans="1:6" x14ac:dyDescent="0.2">
      <c r="A185" s="537">
        <f t="shared" si="4"/>
        <v>179</v>
      </c>
      <c r="B185" s="537">
        <f t="shared" si="5"/>
        <v>1902</v>
      </c>
      <c r="C185" s="537">
        <v>9</v>
      </c>
      <c r="D185" s="508" t="s">
        <v>9</v>
      </c>
      <c r="E185" s="28" t="s">
        <v>9428</v>
      </c>
      <c r="F185" s="652"/>
    </row>
    <row r="186" spans="1:6" x14ac:dyDescent="0.2">
      <c r="A186" s="537">
        <f t="shared" si="4"/>
        <v>180</v>
      </c>
      <c r="B186" s="537">
        <f t="shared" si="5"/>
        <v>1911</v>
      </c>
      <c r="C186" s="537">
        <v>8</v>
      </c>
      <c r="D186" s="508" t="s">
        <v>12</v>
      </c>
      <c r="E186" s="28" t="s">
        <v>9429</v>
      </c>
      <c r="F186" s="652"/>
    </row>
    <row r="187" spans="1:6" x14ac:dyDescent="0.2">
      <c r="A187" s="537">
        <f t="shared" si="4"/>
        <v>181</v>
      </c>
      <c r="B187" s="537">
        <f t="shared" si="5"/>
        <v>1919</v>
      </c>
      <c r="C187" s="537">
        <v>4</v>
      </c>
      <c r="D187" s="508" t="s">
        <v>12</v>
      </c>
      <c r="E187" s="28" t="s">
        <v>9430</v>
      </c>
      <c r="F187" s="652"/>
    </row>
    <row r="188" spans="1:6" x14ac:dyDescent="0.2">
      <c r="A188" s="537">
        <f t="shared" si="4"/>
        <v>182</v>
      </c>
      <c r="B188" s="537">
        <f t="shared" si="5"/>
        <v>1923</v>
      </c>
      <c r="C188" s="537">
        <v>17</v>
      </c>
      <c r="D188" s="508" t="s">
        <v>12</v>
      </c>
      <c r="E188" s="28" t="s">
        <v>9431</v>
      </c>
      <c r="F188" s="652"/>
    </row>
    <row r="189" spans="1:6" x14ac:dyDescent="0.2">
      <c r="A189" s="537">
        <f t="shared" si="4"/>
        <v>183</v>
      </c>
      <c r="B189" s="537">
        <f t="shared" si="5"/>
        <v>1940</v>
      </c>
      <c r="C189" s="537">
        <v>17</v>
      </c>
      <c r="D189" s="508" t="s">
        <v>12</v>
      </c>
      <c r="E189" s="28" t="s">
        <v>9432</v>
      </c>
      <c r="F189" s="652"/>
    </row>
    <row r="190" spans="1:6" x14ac:dyDescent="0.2">
      <c r="A190" s="537">
        <f t="shared" si="4"/>
        <v>184</v>
      </c>
      <c r="B190" s="537">
        <f t="shared" si="5"/>
        <v>1957</v>
      </c>
      <c r="C190" s="537">
        <v>17</v>
      </c>
      <c r="D190" s="508" t="s">
        <v>12</v>
      </c>
      <c r="E190" s="28" t="s">
        <v>12137</v>
      </c>
      <c r="F190" s="652"/>
    </row>
    <row r="191" spans="1:6" x14ac:dyDescent="0.2">
      <c r="A191" s="537">
        <f t="shared" si="4"/>
        <v>185</v>
      </c>
      <c r="B191" s="537">
        <f t="shared" si="5"/>
        <v>1974</v>
      </c>
      <c r="C191" s="537">
        <v>9</v>
      </c>
      <c r="D191" s="508" t="s">
        <v>9</v>
      </c>
      <c r="E191" s="28" t="s">
        <v>9433</v>
      </c>
      <c r="F191" s="652"/>
    </row>
    <row r="192" spans="1:6" x14ac:dyDescent="0.2">
      <c r="A192" s="537">
        <f t="shared" si="4"/>
        <v>186</v>
      </c>
      <c r="B192" s="537">
        <f t="shared" si="5"/>
        <v>1983</v>
      </c>
      <c r="C192" s="537">
        <v>8</v>
      </c>
      <c r="D192" s="508" t="s">
        <v>12</v>
      </c>
      <c r="E192" s="28" t="s">
        <v>9434</v>
      </c>
      <c r="F192" s="652"/>
    </row>
    <row r="193" spans="1:6" x14ac:dyDescent="0.2">
      <c r="A193" s="537">
        <f t="shared" si="4"/>
        <v>187</v>
      </c>
      <c r="B193" s="537">
        <f t="shared" si="5"/>
        <v>1991</v>
      </c>
      <c r="C193" s="537">
        <v>9</v>
      </c>
      <c r="D193" s="508" t="s">
        <v>9</v>
      </c>
      <c r="E193" s="28" t="s">
        <v>9435</v>
      </c>
      <c r="F193" s="652"/>
    </row>
    <row r="194" spans="1:6" x14ac:dyDescent="0.2">
      <c r="A194" s="537">
        <f t="shared" si="4"/>
        <v>188</v>
      </c>
      <c r="B194" s="537">
        <f t="shared" si="5"/>
        <v>2000</v>
      </c>
      <c r="C194" s="537">
        <v>8</v>
      </c>
      <c r="D194" s="508" t="s">
        <v>12</v>
      </c>
      <c r="E194" s="28" t="s">
        <v>9436</v>
      </c>
      <c r="F194" s="652"/>
    </row>
    <row r="195" spans="1:6" x14ac:dyDescent="0.2">
      <c r="A195" s="537">
        <f t="shared" si="4"/>
        <v>189</v>
      </c>
      <c r="B195" s="537">
        <f t="shared" si="5"/>
        <v>2008</v>
      </c>
      <c r="C195" s="537">
        <v>4</v>
      </c>
      <c r="D195" s="508" t="s">
        <v>12</v>
      </c>
      <c r="E195" s="28" t="s">
        <v>9437</v>
      </c>
      <c r="F195" s="652"/>
    </row>
    <row r="196" spans="1:6" x14ac:dyDescent="0.2">
      <c r="A196" s="537">
        <f t="shared" si="4"/>
        <v>190</v>
      </c>
      <c r="B196" s="537">
        <f t="shared" si="5"/>
        <v>2012</v>
      </c>
      <c r="C196" s="537">
        <v>17</v>
      </c>
      <c r="D196" s="508" t="s">
        <v>12</v>
      </c>
      <c r="E196" s="28" t="s">
        <v>9438</v>
      </c>
      <c r="F196" s="652"/>
    </row>
    <row r="197" spans="1:6" x14ac:dyDescent="0.2">
      <c r="A197" s="537">
        <f t="shared" si="4"/>
        <v>191</v>
      </c>
      <c r="B197" s="537">
        <f t="shared" si="5"/>
        <v>2029</v>
      </c>
      <c r="C197" s="537">
        <v>17</v>
      </c>
      <c r="D197" s="508" t="s">
        <v>12</v>
      </c>
      <c r="E197" s="28" t="s">
        <v>9439</v>
      </c>
      <c r="F197" s="652"/>
    </row>
    <row r="198" spans="1:6" x14ac:dyDescent="0.2">
      <c r="A198" s="537">
        <f t="shared" si="4"/>
        <v>192</v>
      </c>
      <c r="B198" s="537">
        <f t="shared" si="5"/>
        <v>2046</v>
      </c>
      <c r="C198" s="537">
        <v>17</v>
      </c>
      <c r="D198" s="508" t="s">
        <v>12</v>
      </c>
      <c r="E198" s="28" t="s">
        <v>12138</v>
      </c>
      <c r="F198" s="652"/>
    </row>
    <row r="199" spans="1:6" x14ac:dyDescent="0.2">
      <c r="A199" s="537">
        <f t="shared" si="4"/>
        <v>193</v>
      </c>
      <c r="B199" s="537">
        <f t="shared" si="5"/>
        <v>2063</v>
      </c>
      <c r="C199" s="537">
        <v>9</v>
      </c>
      <c r="D199" s="508" t="s">
        <v>9</v>
      </c>
      <c r="E199" s="28" t="s">
        <v>9440</v>
      </c>
      <c r="F199" s="652"/>
    </row>
    <row r="200" spans="1:6" x14ac:dyDescent="0.2">
      <c r="A200" s="537">
        <f t="shared" ref="A200:A263" si="6">+A199+1</f>
        <v>194</v>
      </c>
      <c r="B200" s="537">
        <f t="shared" si="5"/>
        <v>2072</v>
      </c>
      <c r="C200" s="537">
        <v>8</v>
      </c>
      <c r="D200" s="508" t="s">
        <v>12</v>
      </c>
      <c r="E200" s="28" t="s">
        <v>9441</v>
      </c>
      <c r="F200" s="652"/>
    </row>
    <row r="201" spans="1:6" x14ac:dyDescent="0.2">
      <c r="A201" s="537">
        <f t="shared" si="6"/>
        <v>195</v>
      </c>
      <c r="B201" s="537">
        <f t="shared" si="5"/>
        <v>2080</v>
      </c>
      <c r="C201" s="537">
        <v>9</v>
      </c>
      <c r="D201" s="508" t="s">
        <v>9</v>
      </c>
      <c r="E201" s="28" t="s">
        <v>9442</v>
      </c>
      <c r="F201" s="652"/>
    </row>
    <row r="202" spans="1:6" x14ac:dyDescent="0.2">
      <c r="A202" s="537">
        <f t="shared" si="6"/>
        <v>196</v>
      </c>
      <c r="B202" s="537">
        <f t="shared" si="5"/>
        <v>2089</v>
      </c>
      <c r="C202" s="537">
        <v>8</v>
      </c>
      <c r="D202" s="508" t="s">
        <v>12</v>
      </c>
      <c r="E202" s="28" t="s">
        <v>9443</v>
      </c>
      <c r="F202" s="652"/>
    </row>
    <row r="203" spans="1:6" x14ac:dyDescent="0.2">
      <c r="A203" s="537">
        <f t="shared" si="6"/>
        <v>197</v>
      </c>
      <c r="B203" s="537">
        <f t="shared" si="5"/>
        <v>2097</v>
      </c>
      <c r="C203" s="537">
        <v>4</v>
      </c>
      <c r="D203" s="508" t="s">
        <v>12</v>
      </c>
      <c r="E203" s="28" t="s">
        <v>9444</v>
      </c>
      <c r="F203" s="652"/>
    </row>
    <row r="204" spans="1:6" x14ac:dyDescent="0.2">
      <c r="A204" s="537">
        <f t="shared" si="6"/>
        <v>198</v>
      </c>
      <c r="B204" s="537">
        <f t="shared" si="5"/>
        <v>2101</v>
      </c>
      <c r="C204" s="537">
        <v>17</v>
      </c>
      <c r="D204" s="508" t="s">
        <v>12</v>
      </c>
      <c r="E204" s="28" t="s">
        <v>9445</v>
      </c>
      <c r="F204" s="652"/>
    </row>
    <row r="205" spans="1:6" x14ac:dyDescent="0.2">
      <c r="A205" s="537">
        <f t="shared" si="6"/>
        <v>199</v>
      </c>
      <c r="B205" s="537">
        <f t="shared" si="5"/>
        <v>2118</v>
      </c>
      <c r="C205" s="537">
        <v>17</v>
      </c>
      <c r="D205" s="508" t="s">
        <v>12</v>
      </c>
      <c r="E205" s="28" t="s">
        <v>9446</v>
      </c>
      <c r="F205" s="652"/>
    </row>
    <row r="206" spans="1:6" x14ac:dyDescent="0.2">
      <c r="A206" s="537">
        <f t="shared" si="6"/>
        <v>200</v>
      </c>
      <c r="B206" s="537">
        <f t="shared" si="5"/>
        <v>2135</v>
      </c>
      <c r="C206" s="537">
        <v>17</v>
      </c>
      <c r="D206" s="508" t="s">
        <v>12</v>
      </c>
      <c r="E206" s="28" t="s">
        <v>12139</v>
      </c>
      <c r="F206" s="652"/>
    </row>
    <row r="207" spans="1:6" x14ac:dyDescent="0.2">
      <c r="A207" s="537">
        <f t="shared" si="6"/>
        <v>201</v>
      </c>
      <c r="B207" s="537">
        <f t="shared" ref="B207:B270" si="7">C206+B206</f>
        <v>2152</v>
      </c>
      <c r="C207" s="537">
        <v>9</v>
      </c>
      <c r="D207" s="508" t="s">
        <v>9</v>
      </c>
      <c r="E207" s="28" t="s">
        <v>9447</v>
      </c>
      <c r="F207" s="652"/>
    </row>
    <row r="208" spans="1:6" x14ac:dyDescent="0.2">
      <c r="A208" s="537">
        <f t="shared" si="6"/>
        <v>202</v>
      </c>
      <c r="B208" s="537">
        <f t="shared" si="7"/>
        <v>2161</v>
      </c>
      <c r="C208" s="537">
        <v>8</v>
      </c>
      <c r="D208" s="508" t="s">
        <v>12</v>
      </c>
      <c r="E208" s="28" t="s">
        <v>9448</v>
      </c>
      <c r="F208" s="652"/>
    </row>
    <row r="209" spans="1:6" x14ac:dyDescent="0.2">
      <c r="A209" s="537">
        <f t="shared" si="6"/>
        <v>203</v>
      </c>
      <c r="B209" s="537">
        <f t="shared" si="7"/>
        <v>2169</v>
      </c>
      <c r="C209" s="537">
        <v>9</v>
      </c>
      <c r="D209" s="508" t="s">
        <v>9</v>
      </c>
      <c r="E209" s="28" t="s">
        <v>9449</v>
      </c>
      <c r="F209" s="652"/>
    </row>
    <row r="210" spans="1:6" x14ac:dyDescent="0.2">
      <c r="A210" s="537">
        <f t="shared" si="6"/>
        <v>204</v>
      </c>
      <c r="B210" s="537">
        <f t="shared" si="7"/>
        <v>2178</v>
      </c>
      <c r="C210" s="537">
        <v>8</v>
      </c>
      <c r="D210" s="508" t="s">
        <v>12</v>
      </c>
      <c r="E210" s="28" t="s">
        <v>9450</v>
      </c>
      <c r="F210" s="652"/>
    </row>
    <row r="211" spans="1:6" x14ac:dyDescent="0.2">
      <c r="A211" s="537">
        <f t="shared" si="6"/>
        <v>205</v>
      </c>
      <c r="B211" s="537">
        <f t="shared" si="7"/>
        <v>2186</v>
      </c>
      <c r="C211" s="537">
        <v>4</v>
      </c>
      <c r="D211" s="508" t="s">
        <v>12</v>
      </c>
      <c r="E211" s="28" t="s">
        <v>9451</v>
      </c>
      <c r="F211" s="652"/>
    </row>
    <row r="212" spans="1:6" x14ac:dyDescent="0.2">
      <c r="A212" s="537">
        <f t="shared" si="6"/>
        <v>206</v>
      </c>
      <c r="B212" s="537">
        <f t="shared" si="7"/>
        <v>2190</v>
      </c>
      <c r="C212" s="537">
        <v>17</v>
      </c>
      <c r="D212" s="508" t="s">
        <v>12</v>
      </c>
      <c r="E212" s="28" t="s">
        <v>9452</v>
      </c>
      <c r="F212" s="652"/>
    </row>
    <row r="213" spans="1:6" x14ac:dyDescent="0.2">
      <c r="A213" s="537">
        <f t="shared" si="6"/>
        <v>207</v>
      </c>
      <c r="B213" s="537">
        <f t="shared" si="7"/>
        <v>2207</v>
      </c>
      <c r="C213" s="537">
        <v>17</v>
      </c>
      <c r="D213" s="508" t="s">
        <v>12</v>
      </c>
      <c r="E213" s="28" t="s">
        <v>9453</v>
      </c>
      <c r="F213" s="652"/>
    </row>
    <row r="214" spans="1:6" x14ac:dyDescent="0.2">
      <c r="A214" s="537">
        <f t="shared" si="6"/>
        <v>208</v>
      </c>
      <c r="B214" s="537">
        <f t="shared" si="7"/>
        <v>2224</v>
      </c>
      <c r="C214" s="537">
        <v>17</v>
      </c>
      <c r="D214" s="508" t="s">
        <v>12</v>
      </c>
      <c r="E214" s="28" t="s">
        <v>12140</v>
      </c>
      <c r="F214" s="652"/>
    </row>
    <row r="215" spans="1:6" x14ac:dyDescent="0.2">
      <c r="A215" s="537">
        <f t="shared" si="6"/>
        <v>209</v>
      </c>
      <c r="B215" s="537">
        <f t="shared" si="7"/>
        <v>2241</v>
      </c>
      <c r="C215" s="537">
        <v>9</v>
      </c>
      <c r="D215" s="508" t="s">
        <v>9</v>
      </c>
      <c r="E215" s="28" t="s">
        <v>9454</v>
      </c>
      <c r="F215" s="652"/>
    </row>
    <row r="216" spans="1:6" x14ac:dyDescent="0.2">
      <c r="A216" s="537">
        <f t="shared" si="6"/>
        <v>210</v>
      </c>
      <c r="B216" s="537">
        <f t="shared" si="7"/>
        <v>2250</v>
      </c>
      <c r="C216" s="537">
        <v>8</v>
      </c>
      <c r="D216" s="508" t="s">
        <v>12</v>
      </c>
      <c r="E216" s="28" t="s">
        <v>9455</v>
      </c>
      <c r="F216" s="652"/>
    </row>
    <row r="217" spans="1:6" x14ac:dyDescent="0.2">
      <c r="A217" s="537">
        <f t="shared" si="6"/>
        <v>211</v>
      </c>
      <c r="B217" s="537">
        <f t="shared" si="7"/>
        <v>2258</v>
      </c>
      <c r="C217" s="537">
        <v>9</v>
      </c>
      <c r="D217" s="508" t="s">
        <v>9</v>
      </c>
      <c r="E217" s="28" t="s">
        <v>9456</v>
      </c>
      <c r="F217" s="652"/>
    </row>
    <row r="218" spans="1:6" x14ac:dyDescent="0.2">
      <c r="A218" s="537">
        <f t="shared" si="6"/>
        <v>212</v>
      </c>
      <c r="B218" s="537">
        <f t="shared" si="7"/>
        <v>2267</v>
      </c>
      <c r="C218" s="537">
        <v>8</v>
      </c>
      <c r="D218" s="508" t="s">
        <v>12</v>
      </c>
      <c r="E218" s="28" t="s">
        <v>9457</v>
      </c>
      <c r="F218" s="652"/>
    </row>
    <row r="219" spans="1:6" x14ac:dyDescent="0.2">
      <c r="A219" s="537">
        <f t="shared" si="6"/>
        <v>213</v>
      </c>
      <c r="B219" s="537">
        <f t="shared" si="7"/>
        <v>2275</v>
      </c>
      <c r="C219" s="537">
        <v>4</v>
      </c>
      <c r="D219" s="508" t="s">
        <v>12</v>
      </c>
      <c r="E219" s="28" t="s">
        <v>9458</v>
      </c>
      <c r="F219" s="652"/>
    </row>
    <row r="220" spans="1:6" x14ac:dyDescent="0.2">
      <c r="A220" s="537">
        <f t="shared" si="6"/>
        <v>214</v>
      </c>
      <c r="B220" s="537">
        <f t="shared" si="7"/>
        <v>2279</v>
      </c>
      <c r="C220" s="537">
        <v>17</v>
      </c>
      <c r="D220" s="508" t="s">
        <v>12</v>
      </c>
      <c r="E220" s="28" t="s">
        <v>9459</v>
      </c>
      <c r="F220" s="652"/>
    </row>
    <row r="221" spans="1:6" x14ac:dyDescent="0.2">
      <c r="A221" s="537">
        <f t="shared" si="6"/>
        <v>215</v>
      </c>
      <c r="B221" s="537">
        <f t="shared" si="7"/>
        <v>2296</v>
      </c>
      <c r="C221" s="537">
        <v>17</v>
      </c>
      <c r="D221" s="508" t="s">
        <v>12</v>
      </c>
      <c r="E221" s="28" t="s">
        <v>9460</v>
      </c>
      <c r="F221" s="652"/>
    </row>
    <row r="222" spans="1:6" x14ac:dyDescent="0.2">
      <c r="A222" s="537">
        <f t="shared" si="6"/>
        <v>216</v>
      </c>
      <c r="B222" s="537">
        <f t="shared" si="7"/>
        <v>2313</v>
      </c>
      <c r="C222" s="537">
        <v>17</v>
      </c>
      <c r="D222" s="508" t="s">
        <v>12</v>
      </c>
      <c r="E222" s="28" t="s">
        <v>12141</v>
      </c>
      <c r="F222" s="652"/>
    </row>
    <row r="223" spans="1:6" x14ac:dyDescent="0.2">
      <c r="A223" s="537">
        <f t="shared" si="6"/>
        <v>217</v>
      </c>
      <c r="B223" s="537">
        <f t="shared" si="7"/>
        <v>2330</v>
      </c>
      <c r="C223" s="537">
        <v>9</v>
      </c>
      <c r="D223" s="508" t="s">
        <v>9</v>
      </c>
      <c r="E223" s="28" t="s">
        <v>9461</v>
      </c>
      <c r="F223" s="652"/>
    </row>
    <row r="224" spans="1:6" x14ac:dyDescent="0.2">
      <c r="A224" s="537">
        <f t="shared" si="6"/>
        <v>218</v>
      </c>
      <c r="B224" s="537">
        <f t="shared" si="7"/>
        <v>2339</v>
      </c>
      <c r="C224" s="537">
        <v>8</v>
      </c>
      <c r="D224" s="508" t="s">
        <v>12</v>
      </c>
      <c r="E224" s="28" t="s">
        <v>9462</v>
      </c>
      <c r="F224" s="652"/>
    </row>
    <row r="225" spans="1:6" x14ac:dyDescent="0.2">
      <c r="A225" s="537">
        <f t="shared" si="6"/>
        <v>219</v>
      </c>
      <c r="B225" s="537">
        <f t="shared" si="7"/>
        <v>2347</v>
      </c>
      <c r="C225" s="537">
        <v>9</v>
      </c>
      <c r="D225" s="508" t="s">
        <v>9</v>
      </c>
      <c r="E225" s="28" t="s">
        <v>9463</v>
      </c>
      <c r="F225" s="652"/>
    </row>
    <row r="226" spans="1:6" x14ac:dyDescent="0.2">
      <c r="A226" s="537">
        <f t="shared" si="6"/>
        <v>220</v>
      </c>
      <c r="B226" s="537">
        <f t="shared" si="7"/>
        <v>2356</v>
      </c>
      <c r="C226" s="537">
        <v>8</v>
      </c>
      <c r="D226" s="508" t="s">
        <v>12</v>
      </c>
      <c r="E226" s="28" t="s">
        <v>9464</v>
      </c>
      <c r="F226" s="652"/>
    </row>
    <row r="227" spans="1:6" x14ac:dyDescent="0.2">
      <c r="A227" s="537">
        <f t="shared" si="6"/>
        <v>221</v>
      </c>
      <c r="B227" s="537">
        <f t="shared" si="7"/>
        <v>2364</v>
      </c>
      <c r="C227" s="537">
        <v>4</v>
      </c>
      <c r="D227" s="508" t="s">
        <v>12</v>
      </c>
      <c r="E227" s="28" t="s">
        <v>9465</v>
      </c>
      <c r="F227" s="652"/>
    </row>
    <row r="228" spans="1:6" x14ac:dyDescent="0.2">
      <c r="A228" s="537">
        <f t="shared" si="6"/>
        <v>222</v>
      </c>
      <c r="B228" s="537">
        <f t="shared" si="7"/>
        <v>2368</v>
      </c>
      <c r="C228" s="537">
        <v>17</v>
      </c>
      <c r="D228" s="508" t="s">
        <v>12</v>
      </c>
      <c r="E228" s="28" t="s">
        <v>9466</v>
      </c>
      <c r="F228" s="652"/>
    </row>
    <row r="229" spans="1:6" x14ac:dyDescent="0.2">
      <c r="A229" s="537">
        <f t="shared" si="6"/>
        <v>223</v>
      </c>
      <c r="B229" s="537">
        <f t="shared" si="7"/>
        <v>2385</v>
      </c>
      <c r="C229" s="537">
        <v>17</v>
      </c>
      <c r="D229" s="508" t="s">
        <v>12</v>
      </c>
      <c r="E229" s="28" t="s">
        <v>9467</v>
      </c>
      <c r="F229" s="652"/>
    </row>
    <row r="230" spans="1:6" x14ac:dyDescent="0.2">
      <c r="A230" s="537">
        <f t="shared" si="6"/>
        <v>224</v>
      </c>
      <c r="B230" s="537">
        <f t="shared" si="7"/>
        <v>2402</v>
      </c>
      <c r="C230" s="537">
        <v>17</v>
      </c>
      <c r="D230" s="508" t="s">
        <v>12</v>
      </c>
      <c r="E230" s="28" t="s">
        <v>12142</v>
      </c>
      <c r="F230" s="652"/>
    </row>
    <row r="231" spans="1:6" x14ac:dyDescent="0.2">
      <c r="A231" s="537">
        <f t="shared" si="6"/>
        <v>225</v>
      </c>
      <c r="B231" s="537">
        <f t="shared" si="7"/>
        <v>2419</v>
      </c>
      <c r="C231" s="537">
        <v>9</v>
      </c>
      <c r="D231" s="508" t="s">
        <v>9</v>
      </c>
      <c r="E231" s="652" t="s">
        <v>9468</v>
      </c>
      <c r="F231" s="652"/>
    </row>
    <row r="232" spans="1:6" x14ac:dyDescent="0.2">
      <c r="A232" s="537">
        <f t="shared" si="6"/>
        <v>226</v>
      </c>
      <c r="B232" s="537">
        <f t="shared" si="7"/>
        <v>2428</v>
      </c>
      <c r="C232" s="537">
        <v>8</v>
      </c>
      <c r="D232" s="508" t="s">
        <v>12</v>
      </c>
      <c r="E232" s="652" t="s">
        <v>9469</v>
      </c>
      <c r="F232" s="652"/>
    </row>
    <row r="233" spans="1:6" x14ac:dyDescent="0.2">
      <c r="A233" s="537">
        <f t="shared" si="6"/>
        <v>227</v>
      </c>
      <c r="B233" s="537">
        <f t="shared" si="7"/>
        <v>2436</v>
      </c>
      <c r="C233" s="537">
        <v>9</v>
      </c>
      <c r="D233" s="508" t="s">
        <v>9</v>
      </c>
      <c r="E233" s="652" t="s">
        <v>9470</v>
      </c>
      <c r="F233" s="652"/>
    </row>
    <row r="234" spans="1:6" x14ac:dyDescent="0.2">
      <c r="A234" s="537">
        <f t="shared" si="6"/>
        <v>228</v>
      </c>
      <c r="B234" s="537">
        <f t="shared" si="7"/>
        <v>2445</v>
      </c>
      <c r="C234" s="537">
        <v>8</v>
      </c>
      <c r="D234" s="508" t="s">
        <v>12</v>
      </c>
      <c r="E234" s="28" t="s">
        <v>9471</v>
      </c>
      <c r="F234" s="652"/>
    </row>
    <row r="235" spans="1:6" x14ac:dyDescent="0.2">
      <c r="A235" s="537">
        <f t="shared" si="6"/>
        <v>229</v>
      </c>
      <c r="B235" s="537">
        <f t="shared" si="7"/>
        <v>2453</v>
      </c>
      <c r="C235" s="537">
        <v>4</v>
      </c>
      <c r="D235" s="508" t="s">
        <v>12</v>
      </c>
      <c r="E235" s="28" t="s">
        <v>9472</v>
      </c>
      <c r="F235" s="652"/>
    </row>
    <row r="236" spans="1:6" x14ac:dyDescent="0.2">
      <c r="A236" s="537">
        <f t="shared" si="6"/>
        <v>230</v>
      </c>
      <c r="B236" s="537">
        <f t="shared" si="7"/>
        <v>2457</v>
      </c>
      <c r="C236" s="537">
        <v>17</v>
      </c>
      <c r="D236" s="508" t="s">
        <v>12</v>
      </c>
      <c r="E236" s="28" t="s">
        <v>9473</v>
      </c>
      <c r="F236" s="652"/>
    </row>
    <row r="237" spans="1:6" x14ac:dyDescent="0.2">
      <c r="A237" s="537">
        <f t="shared" si="6"/>
        <v>231</v>
      </c>
      <c r="B237" s="537">
        <f t="shared" si="7"/>
        <v>2474</v>
      </c>
      <c r="C237" s="537">
        <v>17</v>
      </c>
      <c r="D237" s="508" t="s">
        <v>12</v>
      </c>
      <c r="E237" s="28" t="s">
        <v>9474</v>
      </c>
      <c r="F237" s="652"/>
    </row>
    <row r="238" spans="1:6" x14ac:dyDescent="0.2">
      <c r="A238" s="537">
        <f t="shared" si="6"/>
        <v>232</v>
      </c>
      <c r="B238" s="537">
        <f t="shared" si="7"/>
        <v>2491</v>
      </c>
      <c r="C238" s="537">
        <v>17</v>
      </c>
      <c r="D238" s="508" t="s">
        <v>12</v>
      </c>
      <c r="E238" s="28" t="s">
        <v>12143</v>
      </c>
      <c r="F238" s="652"/>
    </row>
    <row r="239" spans="1:6" x14ac:dyDescent="0.2">
      <c r="A239" s="537">
        <f t="shared" si="6"/>
        <v>233</v>
      </c>
      <c r="B239" s="537">
        <f t="shared" si="7"/>
        <v>2508</v>
      </c>
      <c r="C239" s="537">
        <v>9</v>
      </c>
      <c r="D239" s="508" t="s">
        <v>9</v>
      </c>
      <c r="E239" s="28" t="s">
        <v>9475</v>
      </c>
      <c r="F239" s="652"/>
    </row>
    <row r="240" spans="1:6" x14ac:dyDescent="0.2">
      <c r="A240" s="537">
        <f t="shared" si="6"/>
        <v>234</v>
      </c>
      <c r="B240" s="537">
        <f t="shared" si="7"/>
        <v>2517</v>
      </c>
      <c r="C240" s="537">
        <v>8</v>
      </c>
      <c r="D240" s="508" t="s">
        <v>12</v>
      </c>
      <c r="E240" s="28" t="s">
        <v>9476</v>
      </c>
      <c r="F240" s="652"/>
    </row>
    <row r="241" spans="1:6" x14ac:dyDescent="0.2">
      <c r="A241" s="537">
        <f t="shared" si="6"/>
        <v>235</v>
      </c>
      <c r="B241" s="537">
        <f t="shared" si="7"/>
        <v>2525</v>
      </c>
      <c r="C241" s="537">
        <v>9</v>
      </c>
      <c r="D241" s="508" t="s">
        <v>9</v>
      </c>
      <c r="E241" s="28" t="s">
        <v>9477</v>
      </c>
      <c r="F241" s="652"/>
    </row>
    <row r="242" spans="1:6" x14ac:dyDescent="0.2">
      <c r="A242" s="537">
        <f t="shared" si="6"/>
        <v>236</v>
      </c>
      <c r="B242" s="537">
        <f t="shared" si="7"/>
        <v>2534</v>
      </c>
      <c r="C242" s="537">
        <v>8</v>
      </c>
      <c r="D242" s="508" t="s">
        <v>12</v>
      </c>
      <c r="E242" s="28" t="s">
        <v>9478</v>
      </c>
      <c r="F242" s="652"/>
    </row>
    <row r="243" spans="1:6" x14ac:dyDescent="0.2">
      <c r="A243" s="537">
        <f t="shared" si="6"/>
        <v>237</v>
      </c>
      <c r="B243" s="537">
        <f t="shared" si="7"/>
        <v>2542</v>
      </c>
      <c r="C243" s="537">
        <v>4</v>
      </c>
      <c r="D243" s="508" t="s">
        <v>12</v>
      </c>
      <c r="E243" s="28" t="s">
        <v>9479</v>
      </c>
      <c r="F243" s="652"/>
    </row>
    <row r="244" spans="1:6" x14ac:dyDescent="0.2">
      <c r="A244" s="537">
        <f t="shared" si="6"/>
        <v>238</v>
      </c>
      <c r="B244" s="537">
        <f t="shared" si="7"/>
        <v>2546</v>
      </c>
      <c r="C244" s="537">
        <v>17</v>
      </c>
      <c r="D244" s="508" t="s">
        <v>12</v>
      </c>
      <c r="E244" s="28" t="s">
        <v>9480</v>
      </c>
      <c r="F244" s="652"/>
    </row>
    <row r="245" spans="1:6" x14ac:dyDescent="0.2">
      <c r="A245" s="537">
        <f t="shared" si="6"/>
        <v>239</v>
      </c>
      <c r="B245" s="537">
        <f t="shared" si="7"/>
        <v>2563</v>
      </c>
      <c r="C245" s="537">
        <v>17</v>
      </c>
      <c r="D245" s="508" t="s">
        <v>12</v>
      </c>
      <c r="E245" s="28" t="s">
        <v>9481</v>
      </c>
      <c r="F245" s="652"/>
    </row>
    <row r="246" spans="1:6" x14ac:dyDescent="0.2">
      <c r="A246" s="537">
        <f t="shared" si="6"/>
        <v>240</v>
      </c>
      <c r="B246" s="537">
        <f t="shared" si="7"/>
        <v>2580</v>
      </c>
      <c r="C246" s="537">
        <v>17</v>
      </c>
      <c r="D246" s="508" t="s">
        <v>12</v>
      </c>
      <c r="E246" s="28" t="s">
        <v>12144</v>
      </c>
      <c r="F246" s="652"/>
    </row>
    <row r="247" spans="1:6" x14ac:dyDescent="0.2">
      <c r="A247" s="537">
        <f t="shared" si="6"/>
        <v>241</v>
      </c>
      <c r="B247" s="537">
        <f t="shared" si="7"/>
        <v>2597</v>
      </c>
      <c r="C247" s="537">
        <v>9</v>
      </c>
      <c r="D247" s="508" t="s">
        <v>9</v>
      </c>
      <c r="E247" s="28" t="s">
        <v>9482</v>
      </c>
      <c r="F247" s="652"/>
    </row>
    <row r="248" spans="1:6" x14ac:dyDescent="0.2">
      <c r="A248" s="537">
        <f t="shared" si="6"/>
        <v>242</v>
      </c>
      <c r="B248" s="537">
        <f t="shared" si="7"/>
        <v>2606</v>
      </c>
      <c r="C248" s="537">
        <v>8</v>
      </c>
      <c r="D248" s="508" t="s">
        <v>12</v>
      </c>
      <c r="E248" s="28" t="s">
        <v>9483</v>
      </c>
      <c r="F248" s="652"/>
    </row>
    <row r="249" spans="1:6" x14ac:dyDescent="0.2">
      <c r="A249" s="537">
        <f t="shared" si="6"/>
        <v>243</v>
      </c>
      <c r="B249" s="537">
        <f t="shared" si="7"/>
        <v>2614</v>
      </c>
      <c r="C249" s="537">
        <v>9</v>
      </c>
      <c r="D249" s="508" t="s">
        <v>9</v>
      </c>
      <c r="E249" s="28" t="s">
        <v>9484</v>
      </c>
      <c r="F249" s="652"/>
    </row>
    <row r="250" spans="1:6" x14ac:dyDescent="0.2">
      <c r="A250" s="537">
        <f t="shared" si="6"/>
        <v>244</v>
      </c>
      <c r="B250" s="537">
        <f t="shared" si="7"/>
        <v>2623</v>
      </c>
      <c r="C250" s="537">
        <v>8</v>
      </c>
      <c r="D250" s="508" t="s">
        <v>12</v>
      </c>
      <c r="E250" s="28" t="s">
        <v>9485</v>
      </c>
      <c r="F250" s="652"/>
    </row>
    <row r="251" spans="1:6" x14ac:dyDescent="0.2">
      <c r="A251" s="537">
        <f t="shared" si="6"/>
        <v>245</v>
      </c>
      <c r="B251" s="537">
        <f t="shared" si="7"/>
        <v>2631</v>
      </c>
      <c r="C251" s="537">
        <v>4</v>
      </c>
      <c r="D251" s="508" t="s">
        <v>12</v>
      </c>
      <c r="E251" s="28" t="s">
        <v>9486</v>
      </c>
      <c r="F251" s="652"/>
    </row>
    <row r="252" spans="1:6" x14ac:dyDescent="0.2">
      <c r="A252" s="537">
        <f t="shared" si="6"/>
        <v>246</v>
      </c>
      <c r="B252" s="537">
        <f t="shared" si="7"/>
        <v>2635</v>
      </c>
      <c r="C252" s="537">
        <v>17</v>
      </c>
      <c r="D252" s="508" t="s">
        <v>12</v>
      </c>
      <c r="E252" s="28" t="s">
        <v>9487</v>
      </c>
      <c r="F252" s="652"/>
    </row>
    <row r="253" spans="1:6" x14ac:dyDescent="0.2">
      <c r="A253" s="537">
        <f t="shared" si="6"/>
        <v>247</v>
      </c>
      <c r="B253" s="537">
        <f t="shared" si="7"/>
        <v>2652</v>
      </c>
      <c r="C253" s="537">
        <v>17</v>
      </c>
      <c r="D253" s="508" t="s">
        <v>12</v>
      </c>
      <c r="E253" s="28" t="s">
        <v>9488</v>
      </c>
      <c r="F253" s="652"/>
    </row>
    <row r="254" spans="1:6" x14ac:dyDescent="0.2">
      <c r="A254" s="537">
        <f t="shared" si="6"/>
        <v>248</v>
      </c>
      <c r="B254" s="537">
        <f t="shared" si="7"/>
        <v>2669</v>
      </c>
      <c r="C254" s="537">
        <v>17</v>
      </c>
      <c r="D254" s="508" t="s">
        <v>12</v>
      </c>
      <c r="E254" s="28" t="s">
        <v>12145</v>
      </c>
      <c r="F254" s="652"/>
    </row>
    <row r="255" spans="1:6" x14ac:dyDescent="0.2">
      <c r="A255" s="537">
        <f t="shared" si="6"/>
        <v>249</v>
      </c>
      <c r="B255" s="537">
        <f t="shared" si="7"/>
        <v>2686</v>
      </c>
      <c r="C255" s="537">
        <v>9</v>
      </c>
      <c r="D255" s="508" t="s">
        <v>9</v>
      </c>
      <c r="E255" s="28" t="s">
        <v>9489</v>
      </c>
      <c r="F255" s="652"/>
    </row>
    <row r="256" spans="1:6" x14ac:dyDescent="0.2">
      <c r="A256" s="537">
        <f t="shared" si="6"/>
        <v>250</v>
      </c>
      <c r="B256" s="537">
        <f t="shared" si="7"/>
        <v>2695</v>
      </c>
      <c r="C256" s="537">
        <v>8</v>
      </c>
      <c r="D256" s="508" t="s">
        <v>12</v>
      </c>
      <c r="E256" s="28" t="s">
        <v>9490</v>
      </c>
      <c r="F256" s="652"/>
    </row>
    <row r="257" spans="1:6" x14ac:dyDescent="0.2">
      <c r="A257" s="537">
        <f t="shared" si="6"/>
        <v>251</v>
      </c>
      <c r="B257" s="537">
        <f t="shared" si="7"/>
        <v>2703</v>
      </c>
      <c r="C257" s="537">
        <v>9</v>
      </c>
      <c r="D257" s="508" t="s">
        <v>9</v>
      </c>
      <c r="E257" s="28" t="s">
        <v>9491</v>
      </c>
      <c r="F257" s="652"/>
    </row>
    <row r="258" spans="1:6" x14ac:dyDescent="0.2">
      <c r="A258" s="537">
        <f t="shared" si="6"/>
        <v>252</v>
      </c>
      <c r="B258" s="537">
        <f t="shared" si="7"/>
        <v>2712</v>
      </c>
      <c r="C258" s="537">
        <v>8</v>
      </c>
      <c r="D258" s="508" t="s">
        <v>12</v>
      </c>
      <c r="E258" s="28" t="s">
        <v>9492</v>
      </c>
      <c r="F258" s="652"/>
    </row>
    <row r="259" spans="1:6" x14ac:dyDescent="0.2">
      <c r="A259" s="537">
        <f t="shared" si="6"/>
        <v>253</v>
      </c>
      <c r="B259" s="537">
        <f t="shared" si="7"/>
        <v>2720</v>
      </c>
      <c r="C259" s="537">
        <v>4</v>
      </c>
      <c r="D259" s="508" t="s">
        <v>12</v>
      </c>
      <c r="E259" s="28" t="s">
        <v>9493</v>
      </c>
      <c r="F259" s="652"/>
    </row>
    <row r="260" spans="1:6" x14ac:dyDescent="0.2">
      <c r="A260" s="537">
        <f t="shared" si="6"/>
        <v>254</v>
      </c>
      <c r="B260" s="537">
        <f t="shared" si="7"/>
        <v>2724</v>
      </c>
      <c r="C260" s="537">
        <v>17</v>
      </c>
      <c r="D260" s="508" t="s">
        <v>12</v>
      </c>
      <c r="E260" s="28" t="s">
        <v>9494</v>
      </c>
      <c r="F260" s="652"/>
    </row>
    <row r="261" spans="1:6" x14ac:dyDescent="0.2">
      <c r="A261" s="537">
        <f t="shared" si="6"/>
        <v>255</v>
      </c>
      <c r="B261" s="537">
        <f t="shared" si="7"/>
        <v>2741</v>
      </c>
      <c r="C261" s="537">
        <v>17</v>
      </c>
      <c r="D261" s="508" t="s">
        <v>12</v>
      </c>
      <c r="E261" s="28" t="s">
        <v>9495</v>
      </c>
      <c r="F261" s="652"/>
    </row>
    <row r="262" spans="1:6" x14ac:dyDescent="0.2">
      <c r="A262" s="537">
        <f t="shared" si="6"/>
        <v>256</v>
      </c>
      <c r="B262" s="537">
        <f t="shared" si="7"/>
        <v>2758</v>
      </c>
      <c r="C262" s="537">
        <v>17</v>
      </c>
      <c r="D262" s="508" t="s">
        <v>12</v>
      </c>
      <c r="E262" s="28" t="s">
        <v>12146</v>
      </c>
      <c r="F262" s="652"/>
    </row>
    <row r="263" spans="1:6" x14ac:dyDescent="0.2">
      <c r="A263" s="537">
        <f t="shared" si="6"/>
        <v>257</v>
      </c>
      <c r="B263" s="537">
        <f t="shared" si="7"/>
        <v>2775</v>
      </c>
      <c r="C263" s="537">
        <v>9</v>
      </c>
      <c r="D263" s="508" t="s">
        <v>9</v>
      </c>
      <c r="E263" s="28" t="s">
        <v>9496</v>
      </c>
      <c r="F263" s="652"/>
    </row>
    <row r="264" spans="1:6" x14ac:dyDescent="0.2">
      <c r="A264" s="537">
        <f t="shared" ref="A264:A283" si="8">+A263+1</f>
        <v>258</v>
      </c>
      <c r="B264" s="537">
        <f t="shared" si="7"/>
        <v>2784</v>
      </c>
      <c r="C264" s="537">
        <v>8</v>
      </c>
      <c r="D264" s="508" t="s">
        <v>12</v>
      </c>
      <c r="E264" s="28" t="s">
        <v>9497</v>
      </c>
      <c r="F264" s="652"/>
    </row>
    <row r="265" spans="1:6" x14ac:dyDescent="0.2">
      <c r="A265" s="537">
        <f t="shared" si="8"/>
        <v>259</v>
      </c>
      <c r="B265" s="537">
        <f t="shared" si="7"/>
        <v>2792</v>
      </c>
      <c r="C265" s="537">
        <v>9</v>
      </c>
      <c r="D265" s="508" t="s">
        <v>9</v>
      </c>
      <c r="E265" s="28" t="s">
        <v>9498</v>
      </c>
      <c r="F265" s="652"/>
    </row>
    <row r="266" spans="1:6" x14ac:dyDescent="0.2">
      <c r="A266" s="537">
        <f t="shared" si="8"/>
        <v>260</v>
      </c>
      <c r="B266" s="537">
        <f t="shared" si="7"/>
        <v>2801</v>
      </c>
      <c r="C266" s="537">
        <v>8</v>
      </c>
      <c r="D266" s="508" t="s">
        <v>12</v>
      </c>
      <c r="E266" s="28" t="s">
        <v>9499</v>
      </c>
      <c r="F266" s="652"/>
    </row>
    <row r="267" spans="1:6" x14ac:dyDescent="0.2">
      <c r="A267" s="537">
        <f t="shared" si="8"/>
        <v>261</v>
      </c>
      <c r="B267" s="537">
        <f t="shared" si="7"/>
        <v>2809</v>
      </c>
      <c r="C267" s="537">
        <v>4</v>
      </c>
      <c r="D267" s="508" t="s">
        <v>12</v>
      </c>
      <c r="E267" s="28" t="s">
        <v>9500</v>
      </c>
      <c r="F267" s="652"/>
    </row>
    <row r="268" spans="1:6" x14ac:dyDescent="0.2">
      <c r="A268" s="537">
        <f t="shared" si="8"/>
        <v>262</v>
      </c>
      <c r="B268" s="537">
        <f t="shared" si="7"/>
        <v>2813</v>
      </c>
      <c r="C268" s="537">
        <v>17</v>
      </c>
      <c r="D268" s="508" t="s">
        <v>12</v>
      </c>
      <c r="E268" s="28" t="s">
        <v>9501</v>
      </c>
      <c r="F268" s="652"/>
    </row>
    <row r="269" spans="1:6" x14ac:dyDescent="0.2">
      <c r="A269" s="537">
        <f t="shared" si="8"/>
        <v>263</v>
      </c>
      <c r="B269" s="537">
        <f t="shared" si="7"/>
        <v>2830</v>
      </c>
      <c r="C269" s="537">
        <v>17</v>
      </c>
      <c r="D269" s="508" t="s">
        <v>12</v>
      </c>
      <c r="E269" s="28" t="s">
        <v>9502</v>
      </c>
      <c r="F269" s="652"/>
    </row>
    <row r="270" spans="1:6" x14ac:dyDescent="0.2">
      <c r="A270" s="537">
        <f t="shared" si="8"/>
        <v>264</v>
      </c>
      <c r="B270" s="537">
        <f t="shared" si="7"/>
        <v>2847</v>
      </c>
      <c r="C270" s="537">
        <v>17</v>
      </c>
      <c r="D270" s="508" t="s">
        <v>12</v>
      </c>
      <c r="E270" s="28" t="s">
        <v>12147</v>
      </c>
      <c r="F270" s="652"/>
    </row>
    <row r="271" spans="1:6" x14ac:dyDescent="0.2">
      <c r="A271" s="537">
        <f t="shared" si="8"/>
        <v>265</v>
      </c>
      <c r="B271" s="537">
        <f t="shared" ref="B271:B283" si="9">C270+B270</f>
        <v>2864</v>
      </c>
      <c r="C271" s="537">
        <v>9</v>
      </c>
      <c r="D271" s="508" t="s">
        <v>9</v>
      </c>
      <c r="E271" s="28" t="s">
        <v>9503</v>
      </c>
      <c r="F271" s="652"/>
    </row>
    <row r="272" spans="1:6" x14ac:dyDescent="0.2">
      <c r="A272" s="537">
        <f t="shared" si="8"/>
        <v>266</v>
      </c>
      <c r="B272" s="537">
        <f t="shared" si="9"/>
        <v>2873</v>
      </c>
      <c r="C272" s="537">
        <v>8</v>
      </c>
      <c r="D272" s="508" t="s">
        <v>12</v>
      </c>
      <c r="E272" s="28" t="s">
        <v>9504</v>
      </c>
      <c r="F272" s="652"/>
    </row>
    <row r="273" spans="1:6" x14ac:dyDescent="0.2">
      <c r="A273" s="537">
        <f t="shared" si="8"/>
        <v>267</v>
      </c>
      <c r="B273" s="537">
        <f t="shared" si="9"/>
        <v>2881</v>
      </c>
      <c r="C273" s="537">
        <v>9</v>
      </c>
      <c r="D273" s="508" t="s">
        <v>9</v>
      </c>
      <c r="E273" s="28" t="s">
        <v>9505</v>
      </c>
      <c r="F273" s="652"/>
    </row>
    <row r="274" spans="1:6" x14ac:dyDescent="0.2">
      <c r="A274" s="537">
        <f t="shared" si="8"/>
        <v>268</v>
      </c>
      <c r="B274" s="537">
        <f t="shared" si="9"/>
        <v>2890</v>
      </c>
      <c r="C274" s="537">
        <v>8</v>
      </c>
      <c r="D274" s="508" t="s">
        <v>12</v>
      </c>
      <c r="E274" s="28" t="s">
        <v>9506</v>
      </c>
      <c r="F274" s="652"/>
    </row>
    <row r="275" spans="1:6" x14ac:dyDescent="0.2">
      <c r="A275" s="537">
        <f t="shared" si="8"/>
        <v>269</v>
      </c>
      <c r="B275" s="537">
        <f t="shared" si="9"/>
        <v>2898</v>
      </c>
      <c r="C275" s="537">
        <v>4</v>
      </c>
      <c r="D275" s="508" t="s">
        <v>12</v>
      </c>
      <c r="E275" s="28" t="s">
        <v>9507</v>
      </c>
      <c r="F275" s="652"/>
    </row>
    <row r="276" spans="1:6" x14ac:dyDescent="0.2">
      <c r="A276" s="537">
        <f t="shared" si="8"/>
        <v>270</v>
      </c>
      <c r="B276" s="537">
        <f t="shared" si="9"/>
        <v>2902</v>
      </c>
      <c r="C276" s="537">
        <v>17</v>
      </c>
      <c r="D276" s="508" t="s">
        <v>12</v>
      </c>
      <c r="E276" s="28" t="s">
        <v>9508</v>
      </c>
      <c r="F276" s="652"/>
    </row>
    <row r="277" spans="1:6" x14ac:dyDescent="0.2">
      <c r="A277" s="537">
        <f t="shared" si="8"/>
        <v>271</v>
      </c>
      <c r="B277" s="537">
        <f t="shared" si="9"/>
        <v>2919</v>
      </c>
      <c r="C277" s="537">
        <v>17</v>
      </c>
      <c r="D277" s="508" t="s">
        <v>12</v>
      </c>
      <c r="E277" s="28" t="s">
        <v>9509</v>
      </c>
      <c r="F277" s="652"/>
    </row>
    <row r="278" spans="1:6" x14ac:dyDescent="0.2">
      <c r="A278" s="537">
        <f t="shared" si="8"/>
        <v>272</v>
      </c>
      <c r="B278" s="537">
        <f t="shared" si="9"/>
        <v>2936</v>
      </c>
      <c r="C278" s="537">
        <v>17</v>
      </c>
      <c r="D278" s="508" t="s">
        <v>12</v>
      </c>
      <c r="E278" s="28" t="s">
        <v>12148</v>
      </c>
      <c r="F278" s="652"/>
    </row>
    <row r="279" spans="1:6" ht="24" x14ac:dyDescent="0.2">
      <c r="A279" s="26">
        <f t="shared" si="8"/>
        <v>273</v>
      </c>
      <c r="B279" s="26">
        <f t="shared" si="9"/>
        <v>2953</v>
      </c>
      <c r="C279" s="26">
        <v>17</v>
      </c>
      <c r="D279" s="766" t="s">
        <v>12</v>
      </c>
      <c r="E279" s="767" t="s">
        <v>9965</v>
      </c>
      <c r="F279" s="28"/>
    </row>
    <row r="280" spans="1:6" x14ac:dyDescent="0.2">
      <c r="A280" s="26">
        <f t="shared" si="8"/>
        <v>274</v>
      </c>
      <c r="B280" s="26">
        <f t="shared" si="9"/>
        <v>2970</v>
      </c>
      <c r="C280" s="26">
        <v>17</v>
      </c>
      <c r="D280" s="766" t="s">
        <v>12</v>
      </c>
      <c r="E280" s="768" t="s">
        <v>9966</v>
      </c>
      <c r="F280" s="28"/>
    </row>
    <row r="281" spans="1:6" x14ac:dyDescent="0.2">
      <c r="A281" s="26">
        <f t="shared" si="8"/>
        <v>275</v>
      </c>
      <c r="B281" s="26">
        <f t="shared" si="9"/>
        <v>2987</v>
      </c>
      <c r="C281" s="26">
        <v>17</v>
      </c>
      <c r="D281" s="766" t="s">
        <v>12</v>
      </c>
      <c r="E281" s="768" t="s">
        <v>9967</v>
      </c>
      <c r="F281" s="28"/>
    </row>
    <row r="282" spans="1:6" x14ac:dyDescent="0.2">
      <c r="A282" s="26">
        <f t="shared" si="8"/>
        <v>276</v>
      </c>
      <c r="B282" s="26">
        <f t="shared" si="9"/>
        <v>3004</v>
      </c>
      <c r="C282" s="540">
        <v>150</v>
      </c>
      <c r="D282" s="541" t="s">
        <v>9</v>
      </c>
      <c r="E282" s="23" t="s">
        <v>50</v>
      </c>
      <c r="F282" s="652" t="s">
        <v>25</v>
      </c>
    </row>
    <row r="283" spans="1:6" ht="12.75" thickBot="1" x14ac:dyDescent="0.25">
      <c r="A283" s="26">
        <f t="shared" si="8"/>
        <v>277</v>
      </c>
      <c r="B283" s="26">
        <f t="shared" si="9"/>
        <v>3154</v>
      </c>
      <c r="C283" s="542">
        <v>12</v>
      </c>
      <c r="D283" s="543" t="s">
        <v>9</v>
      </c>
      <c r="E283" s="769" t="s">
        <v>323</v>
      </c>
      <c r="F283" s="769" t="s">
        <v>9510</v>
      </c>
    </row>
    <row r="284" spans="1:6" ht="12.75" thickTop="1" x14ac:dyDescent="0.2">
      <c r="A284" s="98" t="s">
        <v>54</v>
      </c>
      <c r="B284" s="98"/>
      <c r="C284" s="762">
        <f>B283+C283-1</f>
        <v>3165</v>
      </c>
      <c r="D284" s="98"/>
      <c r="E284" s="98"/>
      <c r="F284" s="98"/>
    </row>
    <row r="285" spans="1:6" x14ac:dyDescent="0.2">
      <c r="A285" s="69"/>
      <c r="B285" s="69"/>
      <c r="C285" s="69"/>
      <c r="D285" s="69"/>
      <c r="E285" s="69"/>
      <c r="F285" s="69"/>
    </row>
    <row r="286" spans="1:6" x14ac:dyDescent="0.2">
      <c r="A286" s="15"/>
      <c r="B286" s="15"/>
      <c r="C286" s="15"/>
      <c r="D286" s="15"/>
      <c r="E286" s="98" t="s">
        <v>55</v>
      </c>
      <c r="F286" s="15"/>
    </row>
    <row r="287" spans="1:6" x14ac:dyDescent="0.2">
      <c r="A287" s="15"/>
      <c r="B287" s="15"/>
      <c r="C287" s="15"/>
      <c r="D287" s="15"/>
      <c r="E287" s="15"/>
      <c r="F287" s="15"/>
    </row>
    <row r="288" spans="1:6" x14ac:dyDescent="0.2">
      <c r="A288" s="15"/>
      <c r="B288" s="15"/>
      <c r="C288" s="15"/>
      <c r="D288" s="15"/>
      <c r="E288" s="98" t="s">
        <v>9511</v>
      </c>
      <c r="F288" s="15"/>
    </row>
    <row r="289" spans="1:6" x14ac:dyDescent="0.2">
      <c r="A289" s="15"/>
      <c r="B289" s="15"/>
      <c r="C289" s="15"/>
      <c r="D289" s="15"/>
      <c r="E289" s="15"/>
      <c r="F289" s="15"/>
    </row>
  </sheetData>
  <mergeCells count="4">
    <mergeCell ref="A3:B3"/>
    <mergeCell ref="C3:F3"/>
    <mergeCell ref="A4:B4"/>
    <mergeCell ref="C4:F5"/>
  </mergeCells>
  <conditionalFormatting sqref="A3:F3">
    <cfRule type="containsText" dxfId="8"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26DF125-3A22-4CE2-908A-DE2C17FEAB2A}">
            <xm:f>NOT(ISERROR(SEARCH($C$3,A3)))</xm:f>
            <xm:f>$C$3</xm:f>
            <x14:dxf>
              <font>
                <color rgb="FFFFFF00"/>
              </font>
            </x14:dxf>
          </x14:cfRule>
          <xm:sqref>A3:F3</xm:sqref>
        </x14:conditionalFormatting>
      </x14:conditionalFormatting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F257"/>
  <sheetViews>
    <sheetView zoomScaleNormal="100" workbookViewId="0"/>
  </sheetViews>
  <sheetFormatPr baseColWidth="10" defaultRowHeight="12" x14ac:dyDescent="0.2"/>
  <cols>
    <col min="1" max="1" width="7.140625" customWidth="1"/>
    <col min="2" max="2" width="6.85546875" customWidth="1"/>
    <col min="3" max="3" width="7" customWidth="1"/>
    <col min="5" max="5" width="102" customWidth="1"/>
  </cols>
  <sheetData>
    <row r="1" spans="1:6" ht="21" x14ac:dyDescent="0.35">
      <c r="B1" s="1" t="s">
        <v>0</v>
      </c>
    </row>
    <row r="3" spans="1:6" ht="12.75" x14ac:dyDescent="0.2">
      <c r="A3" s="799" t="s">
        <v>1</v>
      </c>
      <c r="B3" s="799"/>
      <c r="C3" s="806" t="str">
        <f>+T22001000!C3</f>
        <v>Diseño de registro. 2025</v>
      </c>
      <c r="D3" s="806"/>
      <c r="E3" s="806"/>
      <c r="F3" s="805"/>
    </row>
    <row r="4" spans="1:6" ht="12.75" x14ac:dyDescent="0.2">
      <c r="A4" s="790" t="str">
        <f>+T22001000!A4</f>
        <v>Versión 0.2</v>
      </c>
      <c r="B4" s="790"/>
      <c r="C4" s="797" t="s">
        <v>9512</v>
      </c>
      <c r="D4" s="797"/>
      <c r="E4" s="797"/>
      <c r="F4" s="798"/>
    </row>
    <row r="5" spans="1:6" ht="13.5" thickBot="1" x14ac:dyDescent="0.25">
      <c r="A5" s="232"/>
      <c r="B5" s="232"/>
      <c r="C5" s="798"/>
      <c r="D5" s="798"/>
      <c r="E5" s="798"/>
      <c r="F5" s="798"/>
    </row>
    <row r="6" spans="1:6" ht="12.75" x14ac:dyDescent="0.2">
      <c r="A6" s="3" t="s">
        <v>3</v>
      </c>
      <c r="B6" s="3" t="s">
        <v>4</v>
      </c>
      <c r="C6" s="3" t="s">
        <v>5</v>
      </c>
      <c r="D6" s="4" t="s">
        <v>6</v>
      </c>
      <c r="E6" s="5" t="s">
        <v>7</v>
      </c>
      <c r="F6" s="5" t="s">
        <v>8</v>
      </c>
    </row>
    <row r="7" spans="1:6" ht="12.75" customHeight="1" x14ac:dyDescent="0.2">
      <c r="A7" s="30">
        <v>1</v>
      </c>
      <c r="B7" s="30">
        <v>1</v>
      </c>
      <c r="C7" s="30">
        <v>2</v>
      </c>
      <c r="D7" s="31" t="s">
        <v>9</v>
      </c>
      <c r="E7" s="293" t="s">
        <v>10</v>
      </c>
      <c r="F7" s="43" t="s">
        <v>11</v>
      </c>
    </row>
    <row r="8" spans="1:6" x14ac:dyDescent="0.2">
      <c r="A8" s="30">
        <f t="shared" ref="A8:A13" si="0">+A7+1</f>
        <v>2</v>
      </c>
      <c r="B8" s="30">
        <f>C7+B7</f>
        <v>3</v>
      </c>
      <c r="C8" s="30">
        <v>3</v>
      </c>
      <c r="D8" s="31" t="s">
        <v>12</v>
      </c>
      <c r="E8" s="293" t="s">
        <v>13</v>
      </c>
      <c r="F8" s="43">
        <v>220</v>
      </c>
    </row>
    <row r="9" spans="1:6" x14ac:dyDescent="0.2">
      <c r="A9" s="30">
        <f t="shared" si="0"/>
        <v>3</v>
      </c>
      <c r="B9" s="30">
        <f>C8+B8</f>
        <v>6</v>
      </c>
      <c r="C9" s="30">
        <v>2</v>
      </c>
      <c r="D9" s="31" t="s">
        <v>9</v>
      </c>
      <c r="E9" s="293" t="s">
        <v>14</v>
      </c>
      <c r="F9" s="89" t="s">
        <v>9278</v>
      </c>
    </row>
    <row r="10" spans="1:6" x14ac:dyDescent="0.2">
      <c r="A10" s="30">
        <f t="shared" si="0"/>
        <v>4</v>
      </c>
      <c r="B10" s="30">
        <f>B9+C9</f>
        <v>8</v>
      </c>
      <c r="C10" s="30">
        <v>1</v>
      </c>
      <c r="D10" s="31" t="s">
        <v>9</v>
      </c>
      <c r="E10" s="293" t="s">
        <v>16</v>
      </c>
      <c r="F10" s="89" t="s">
        <v>327</v>
      </c>
    </row>
    <row r="11" spans="1:6" x14ac:dyDescent="0.2">
      <c r="A11" s="30">
        <f t="shared" si="0"/>
        <v>5</v>
      </c>
      <c r="B11" s="30">
        <f>B10+C10</f>
        <v>9</v>
      </c>
      <c r="C11" s="30">
        <v>2</v>
      </c>
      <c r="D11" s="31" t="s">
        <v>12</v>
      </c>
      <c r="E11" s="293" t="s">
        <v>17</v>
      </c>
      <c r="F11" s="89" t="s">
        <v>18</v>
      </c>
    </row>
    <row r="12" spans="1:6" ht="16.5" customHeight="1" x14ac:dyDescent="0.2">
      <c r="A12" s="30">
        <f t="shared" si="0"/>
        <v>6</v>
      </c>
      <c r="B12" s="30">
        <f>C11+B11</f>
        <v>11</v>
      </c>
      <c r="C12" s="30">
        <v>1</v>
      </c>
      <c r="D12" s="31" t="s">
        <v>9</v>
      </c>
      <c r="E12" s="293" t="s">
        <v>1810</v>
      </c>
      <c r="F12" s="43" t="s">
        <v>20</v>
      </c>
    </row>
    <row r="13" spans="1:6" ht="14.25" customHeight="1" x14ac:dyDescent="0.2">
      <c r="A13" s="19">
        <f t="shared" si="0"/>
        <v>7</v>
      </c>
      <c r="B13" s="19">
        <f>C12+B12</f>
        <v>12</v>
      </c>
      <c r="C13" s="19">
        <v>1</v>
      </c>
      <c r="D13" s="33" t="s">
        <v>9</v>
      </c>
      <c r="E13" s="294" t="s">
        <v>21</v>
      </c>
      <c r="F13" s="32" t="s">
        <v>22</v>
      </c>
    </row>
    <row r="14" spans="1:6" ht="15" customHeight="1" x14ac:dyDescent="0.2">
      <c r="A14" s="19">
        <f t="shared" ref="A14:A77" si="1">A13+1</f>
        <v>8</v>
      </c>
      <c r="B14" s="19">
        <f t="shared" ref="B14:B77" si="2">B13+C13</f>
        <v>13</v>
      </c>
      <c r="C14" s="19">
        <v>3</v>
      </c>
      <c r="D14" s="33" t="s">
        <v>12</v>
      </c>
      <c r="E14" s="294" t="s">
        <v>23</v>
      </c>
      <c r="F14" s="32"/>
    </row>
    <row r="15" spans="1:6" x14ac:dyDescent="0.2">
      <c r="A15" s="19">
        <f t="shared" si="1"/>
        <v>9</v>
      </c>
      <c r="B15" s="19">
        <f t="shared" si="2"/>
        <v>16</v>
      </c>
      <c r="C15" s="19">
        <v>9</v>
      </c>
      <c r="D15" s="33" t="s">
        <v>9</v>
      </c>
      <c r="E15" s="294" t="s">
        <v>9513</v>
      </c>
      <c r="F15" s="43"/>
    </row>
    <row r="16" spans="1:6" x14ac:dyDescent="0.2">
      <c r="A16" s="19">
        <f t="shared" si="1"/>
        <v>10</v>
      </c>
      <c r="B16" s="19">
        <f t="shared" si="2"/>
        <v>25</v>
      </c>
      <c r="C16" s="19">
        <v>9</v>
      </c>
      <c r="D16" s="33" t="s">
        <v>9</v>
      </c>
      <c r="E16" s="294" t="s">
        <v>9514</v>
      </c>
      <c r="F16" s="43"/>
    </row>
    <row r="17" spans="1:6" x14ac:dyDescent="0.2">
      <c r="A17" s="19">
        <f t="shared" si="1"/>
        <v>11</v>
      </c>
      <c r="B17" s="19">
        <f t="shared" si="2"/>
        <v>34</v>
      </c>
      <c r="C17" s="19">
        <v>8</v>
      </c>
      <c r="D17" s="33" t="s">
        <v>12</v>
      </c>
      <c r="E17" s="293" t="s">
        <v>9515</v>
      </c>
      <c r="F17" s="43"/>
    </row>
    <row r="18" spans="1:6" x14ac:dyDescent="0.2">
      <c r="A18" s="19">
        <f t="shared" si="1"/>
        <v>12</v>
      </c>
      <c r="B18" s="19">
        <f t="shared" si="2"/>
        <v>42</v>
      </c>
      <c r="C18" s="19">
        <v>4</v>
      </c>
      <c r="D18" s="33" t="s">
        <v>12</v>
      </c>
      <c r="E18" s="293" t="s">
        <v>9516</v>
      </c>
      <c r="F18" s="43"/>
    </row>
    <row r="19" spans="1:6" ht="24" x14ac:dyDescent="0.2">
      <c r="A19" s="19">
        <f t="shared" si="1"/>
        <v>13</v>
      </c>
      <c r="B19" s="19">
        <f t="shared" si="2"/>
        <v>46</v>
      </c>
      <c r="C19" s="19">
        <v>17</v>
      </c>
      <c r="D19" s="33" t="s">
        <v>12</v>
      </c>
      <c r="E19" s="293" t="s">
        <v>9517</v>
      </c>
      <c r="F19" s="43"/>
    </row>
    <row r="20" spans="1:6" x14ac:dyDescent="0.2">
      <c r="A20" s="19">
        <f t="shared" si="1"/>
        <v>14</v>
      </c>
      <c r="B20" s="19">
        <f t="shared" si="2"/>
        <v>63</v>
      </c>
      <c r="C20" s="19">
        <v>17</v>
      </c>
      <c r="D20" s="33" t="s">
        <v>12</v>
      </c>
      <c r="E20" s="293" t="s">
        <v>9518</v>
      </c>
      <c r="F20" s="43"/>
    </row>
    <row r="21" spans="1:6" x14ac:dyDescent="0.2">
      <c r="A21" s="19">
        <f t="shared" si="1"/>
        <v>15</v>
      </c>
      <c r="B21" s="19">
        <f t="shared" si="2"/>
        <v>80</v>
      </c>
      <c r="C21" s="19">
        <v>17</v>
      </c>
      <c r="D21" s="33" t="s">
        <v>12</v>
      </c>
      <c r="E21" s="293" t="s">
        <v>9519</v>
      </c>
      <c r="F21" s="43"/>
    </row>
    <row r="22" spans="1:6" x14ac:dyDescent="0.2">
      <c r="A22" s="19">
        <f t="shared" si="1"/>
        <v>16</v>
      </c>
      <c r="B22" s="19">
        <f t="shared" si="2"/>
        <v>97</v>
      </c>
      <c r="C22" s="19">
        <v>9</v>
      </c>
      <c r="D22" s="33" t="s">
        <v>9</v>
      </c>
      <c r="E22" s="294" t="s">
        <v>9520</v>
      </c>
      <c r="F22" s="43"/>
    </row>
    <row r="23" spans="1:6" x14ac:dyDescent="0.2">
      <c r="A23" s="19">
        <f t="shared" si="1"/>
        <v>17</v>
      </c>
      <c r="B23" s="19">
        <f t="shared" si="2"/>
        <v>106</v>
      </c>
      <c r="C23" s="19">
        <v>9</v>
      </c>
      <c r="D23" s="33" t="s">
        <v>9</v>
      </c>
      <c r="E23" s="294" t="s">
        <v>9521</v>
      </c>
      <c r="F23" s="43"/>
    </row>
    <row r="24" spans="1:6" x14ac:dyDescent="0.2">
      <c r="A24" s="19">
        <f t="shared" si="1"/>
        <v>18</v>
      </c>
      <c r="B24" s="19">
        <f t="shared" si="2"/>
        <v>115</v>
      </c>
      <c r="C24" s="19">
        <v>8</v>
      </c>
      <c r="D24" s="33" t="s">
        <v>12</v>
      </c>
      <c r="E24" s="293" t="s">
        <v>9522</v>
      </c>
      <c r="F24" s="43"/>
    </row>
    <row r="25" spans="1:6" x14ac:dyDescent="0.2">
      <c r="A25" s="19">
        <f t="shared" si="1"/>
        <v>19</v>
      </c>
      <c r="B25" s="19">
        <f t="shared" si="2"/>
        <v>123</v>
      </c>
      <c r="C25" s="19">
        <v>4</v>
      </c>
      <c r="D25" s="33" t="s">
        <v>12</v>
      </c>
      <c r="E25" s="293" t="s">
        <v>9523</v>
      </c>
      <c r="F25" s="43"/>
    </row>
    <row r="26" spans="1:6" ht="24" x14ac:dyDescent="0.2">
      <c r="A26" s="19">
        <f t="shared" si="1"/>
        <v>20</v>
      </c>
      <c r="B26" s="19">
        <f t="shared" si="2"/>
        <v>127</v>
      </c>
      <c r="C26" s="19">
        <v>17</v>
      </c>
      <c r="D26" s="33" t="s">
        <v>12</v>
      </c>
      <c r="E26" s="293" t="s">
        <v>9524</v>
      </c>
      <c r="F26" s="43"/>
    </row>
    <row r="27" spans="1:6" x14ac:dyDescent="0.2">
      <c r="A27" s="19">
        <f t="shared" si="1"/>
        <v>21</v>
      </c>
      <c r="B27" s="19">
        <f t="shared" si="2"/>
        <v>144</v>
      </c>
      <c r="C27" s="19">
        <v>17</v>
      </c>
      <c r="D27" s="33" t="s">
        <v>12</v>
      </c>
      <c r="E27" s="293" t="s">
        <v>9525</v>
      </c>
      <c r="F27" s="43"/>
    </row>
    <row r="28" spans="1:6" x14ac:dyDescent="0.2">
      <c r="A28" s="19">
        <f t="shared" si="1"/>
        <v>22</v>
      </c>
      <c r="B28" s="19">
        <f t="shared" si="2"/>
        <v>161</v>
      </c>
      <c r="C28" s="19">
        <v>17</v>
      </c>
      <c r="D28" s="33" t="s">
        <v>12</v>
      </c>
      <c r="E28" s="293" t="s">
        <v>9526</v>
      </c>
      <c r="F28" s="43"/>
    </row>
    <row r="29" spans="1:6" x14ac:dyDescent="0.2">
      <c r="A29" s="19">
        <f t="shared" si="1"/>
        <v>23</v>
      </c>
      <c r="B29" s="19">
        <f t="shared" si="2"/>
        <v>178</v>
      </c>
      <c r="C29" s="19">
        <v>9</v>
      </c>
      <c r="D29" s="33" t="s">
        <v>9</v>
      </c>
      <c r="E29" s="294" t="s">
        <v>9527</v>
      </c>
      <c r="F29" s="43"/>
    </row>
    <row r="30" spans="1:6" x14ac:dyDescent="0.2">
      <c r="A30" s="19">
        <f t="shared" si="1"/>
        <v>24</v>
      </c>
      <c r="B30" s="19">
        <f t="shared" si="2"/>
        <v>187</v>
      </c>
      <c r="C30" s="19">
        <v>9</v>
      </c>
      <c r="D30" s="33" t="s">
        <v>9</v>
      </c>
      <c r="E30" s="294" t="s">
        <v>9528</v>
      </c>
      <c r="F30" s="43"/>
    </row>
    <row r="31" spans="1:6" x14ac:dyDescent="0.2">
      <c r="A31" s="19">
        <f t="shared" si="1"/>
        <v>25</v>
      </c>
      <c r="B31" s="19">
        <f t="shared" si="2"/>
        <v>196</v>
      </c>
      <c r="C31" s="19">
        <v>8</v>
      </c>
      <c r="D31" s="33" t="s">
        <v>12</v>
      </c>
      <c r="E31" s="293" t="s">
        <v>9529</v>
      </c>
      <c r="F31" s="43"/>
    </row>
    <row r="32" spans="1:6" x14ac:dyDescent="0.2">
      <c r="A32" s="19">
        <f t="shared" si="1"/>
        <v>26</v>
      </c>
      <c r="B32" s="19">
        <f t="shared" si="2"/>
        <v>204</v>
      </c>
      <c r="C32" s="19">
        <v>4</v>
      </c>
      <c r="D32" s="33" t="s">
        <v>12</v>
      </c>
      <c r="E32" s="293" t="s">
        <v>9530</v>
      </c>
      <c r="F32" s="43"/>
    </row>
    <row r="33" spans="1:6" ht="24" x14ac:dyDescent="0.2">
      <c r="A33" s="19">
        <f t="shared" si="1"/>
        <v>27</v>
      </c>
      <c r="B33" s="19">
        <f t="shared" si="2"/>
        <v>208</v>
      </c>
      <c r="C33" s="19">
        <v>17</v>
      </c>
      <c r="D33" s="33" t="s">
        <v>12</v>
      </c>
      <c r="E33" s="293" t="s">
        <v>9531</v>
      </c>
      <c r="F33" s="43"/>
    </row>
    <row r="34" spans="1:6" x14ac:dyDescent="0.2">
      <c r="A34" s="19">
        <f t="shared" si="1"/>
        <v>28</v>
      </c>
      <c r="B34" s="19">
        <f t="shared" si="2"/>
        <v>225</v>
      </c>
      <c r="C34" s="19">
        <v>17</v>
      </c>
      <c r="D34" s="33" t="s">
        <v>12</v>
      </c>
      <c r="E34" s="293" t="s">
        <v>9532</v>
      </c>
      <c r="F34" s="43"/>
    </row>
    <row r="35" spans="1:6" x14ac:dyDescent="0.2">
      <c r="A35" s="19">
        <f t="shared" si="1"/>
        <v>29</v>
      </c>
      <c r="B35" s="19">
        <f t="shared" si="2"/>
        <v>242</v>
      </c>
      <c r="C35" s="19">
        <v>17</v>
      </c>
      <c r="D35" s="33" t="s">
        <v>12</v>
      </c>
      <c r="E35" s="293" t="s">
        <v>9533</v>
      </c>
      <c r="F35" s="43"/>
    </row>
    <row r="36" spans="1:6" x14ac:dyDescent="0.2">
      <c r="A36" s="19">
        <f t="shared" si="1"/>
        <v>30</v>
      </c>
      <c r="B36" s="19">
        <f t="shared" si="2"/>
        <v>259</v>
      </c>
      <c r="C36" s="19">
        <v>9</v>
      </c>
      <c r="D36" s="33" t="s">
        <v>9</v>
      </c>
      <c r="E36" s="294" t="s">
        <v>9534</v>
      </c>
      <c r="F36" s="43"/>
    </row>
    <row r="37" spans="1:6" x14ac:dyDescent="0.2">
      <c r="A37" s="19">
        <f t="shared" si="1"/>
        <v>31</v>
      </c>
      <c r="B37" s="19">
        <f t="shared" si="2"/>
        <v>268</v>
      </c>
      <c r="C37" s="19">
        <v>9</v>
      </c>
      <c r="D37" s="33" t="s">
        <v>9</v>
      </c>
      <c r="E37" s="294" t="s">
        <v>9535</v>
      </c>
      <c r="F37" s="43"/>
    </row>
    <row r="38" spans="1:6" x14ac:dyDescent="0.2">
      <c r="A38" s="19">
        <f t="shared" si="1"/>
        <v>32</v>
      </c>
      <c r="B38" s="19">
        <f t="shared" si="2"/>
        <v>277</v>
      </c>
      <c r="C38" s="19">
        <v>8</v>
      </c>
      <c r="D38" s="33" t="s">
        <v>12</v>
      </c>
      <c r="E38" s="293" t="s">
        <v>9536</v>
      </c>
      <c r="F38" s="43"/>
    </row>
    <row r="39" spans="1:6" x14ac:dyDescent="0.2">
      <c r="A39" s="19">
        <f t="shared" si="1"/>
        <v>33</v>
      </c>
      <c r="B39" s="19">
        <f t="shared" si="2"/>
        <v>285</v>
      </c>
      <c r="C39" s="19">
        <v>4</v>
      </c>
      <c r="D39" s="33" t="s">
        <v>12</v>
      </c>
      <c r="E39" s="293" t="s">
        <v>9537</v>
      </c>
      <c r="F39" s="43"/>
    </row>
    <row r="40" spans="1:6" ht="24" x14ac:dyDescent="0.2">
      <c r="A40" s="19">
        <f t="shared" si="1"/>
        <v>34</v>
      </c>
      <c r="B40" s="19">
        <f t="shared" si="2"/>
        <v>289</v>
      </c>
      <c r="C40" s="19">
        <v>17</v>
      </c>
      <c r="D40" s="33" t="s">
        <v>12</v>
      </c>
      <c r="E40" s="293" t="s">
        <v>9538</v>
      </c>
      <c r="F40" s="43"/>
    </row>
    <row r="41" spans="1:6" x14ac:dyDescent="0.2">
      <c r="A41" s="19">
        <f t="shared" si="1"/>
        <v>35</v>
      </c>
      <c r="B41" s="19">
        <f t="shared" si="2"/>
        <v>306</v>
      </c>
      <c r="C41" s="19">
        <v>17</v>
      </c>
      <c r="D41" s="33" t="s">
        <v>12</v>
      </c>
      <c r="E41" s="293" t="s">
        <v>9539</v>
      </c>
      <c r="F41" s="43"/>
    </row>
    <row r="42" spans="1:6" x14ac:dyDescent="0.2">
      <c r="A42" s="19">
        <f t="shared" si="1"/>
        <v>36</v>
      </c>
      <c r="B42" s="19">
        <f t="shared" si="2"/>
        <v>323</v>
      </c>
      <c r="C42" s="19">
        <v>17</v>
      </c>
      <c r="D42" s="33" t="s">
        <v>12</v>
      </c>
      <c r="E42" s="293" t="s">
        <v>9540</v>
      </c>
      <c r="F42" s="43"/>
    </row>
    <row r="43" spans="1:6" x14ac:dyDescent="0.2">
      <c r="A43" s="19">
        <f t="shared" si="1"/>
        <v>37</v>
      </c>
      <c r="B43" s="19">
        <f t="shared" si="2"/>
        <v>340</v>
      </c>
      <c r="C43" s="19">
        <v>9</v>
      </c>
      <c r="D43" s="33" t="s">
        <v>9</v>
      </c>
      <c r="E43" s="294" t="s">
        <v>9541</v>
      </c>
      <c r="F43" s="43"/>
    </row>
    <row r="44" spans="1:6" x14ac:dyDescent="0.2">
      <c r="A44" s="19">
        <f t="shared" si="1"/>
        <v>38</v>
      </c>
      <c r="B44" s="19">
        <f t="shared" si="2"/>
        <v>349</v>
      </c>
      <c r="C44" s="19">
        <v>9</v>
      </c>
      <c r="D44" s="33" t="s">
        <v>9</v>
      </c>
      <c r="E44" s="294" t="s">
        <v>9542</v>
      </c>
      <c r="F44" s="43"/>
    </row>
    <row r="45" spans="1:6" x14ac:dyDescent="0.2">
      <c r="A45" s="19">
        <f t="shared" si="1"/>
        <v>39</v>
      </c>
      <c r="B45" s="19">
        <f t="shared" si="2"/>
        <v>358</v>
      </c>
      <c r="C45" s="19">
        <v>8</v>
      </c>
      <c r="D45" s="33" t="s">
        <v>12</v>
      </c>
      <c r="E45" s="293" t="s">
        <v>9543</v>
      </c>
      <c r="F45" s="43"/>
    </row>
    <row r="46" spans="1:6" x14ac:dyDescent="0.2">
      <c r="A46" s="19">
        <f t="shared" si="1"/>
        <v>40</v>
      </c>
      <c r="B46" s="19">
        <f t="shared" si="2"/>
        <v>366</v>
      </c>
      <c r="C46" s="19">
        <v>4</v>
      </c>
      <c r="D46" s="33" t="s">
        <v>12</v>
      </c>
      <c r="E46" s="293" t="s">
        <v>9544</v>
      </c>
      <c r="F46" s="43"/>
    </row>
    <row r="47" spans="1:6" ht="24" x14ac:dyDescent="0.2">
      <c r="A47" s="19">
        <f t="shared" si="1"/>
        <v>41</v>
      </c>
      <c r="B47" s="19">
        <f t="shared" si="2"/>
        <v>370</v>
      </c>
      <c r="C47" s="19">
        <v>17</v>
      </c>
      <c r="D47" s="33" t="s">
        <v>12</v>
      </c>
      <c r="E47" s="293" t="s">
        <v>9545</v>
      </c>
      <c r="F47" s="43"/>
    </row>
    <row r="48" spans="1:6" x14ac:dyDescent="0.2">
      <c r="A48" s="19">
        <f t="shared" si="1"/>
        <v>42</v>
      </c>
      <c r="B48" s="19">
        <f t="shared" si="2"/>
        <v>387</v>
      </c>
      <c r="C48" s="19">
        <v>17</v>
      </c>
      <c r="D48" s="33" t="s">
        <v>12</v>
      </c>
      <c r="E48" s="293" t="s">
        <v>9546</v>
      </c>
      <c r="F48" s="43"/>
    </row>
    <row r="49" spans="1:6" x14ac:dyDescent="0.2">
      <c r="A49" s="19">
        <f t="shared" si="1"/>
        <v>43</v>
      </c>
      <c r="B49" s="19">
        <f t="shared" si="2"/>
        <v>404</v>
      </c>
      <c r="C49" s="19">
        <v>17</v>
      </c>
      <c r="D49" s="33" t="s">
        <v>12</v>
      </c>
      <c r="E49" s="293" t="s">
        <v>9547</v>
      </c>
      <c r="F49" s="43"/>
    </row>
    <row r="50" spans="1:6" x14ac:dyDescent="0.2">
      <c r="A50" s="19">
        <f t="shared" si="1"/>
        <v>44</v>
      </c>
      <c r="B50" s="19">
        <f t="shared" si="2"/>
        <v>421</v>
      </c>
      <c r="C50" s="19">
        <v>9</v>
      </c>
      <c r="D50" s="33" t="s">
        <v>9</v>
      </c>
      <c r="E50" s="294" t="s">
        <v>9548</v>
      </c>
      <c r="F50" s="43"/>
    </row>
    <row r="51" spans="1:6" x14ac:dyDescent="0.2">
      <c r="A51" s="19">
        <f t="shared" si="1"/>
        <v>45</v>
      </c>
      <c r="B51" s="19">
        <f t="shared" si="2"/>
        <v>430</v>
      </c>
      <c r="C51" s="19">
        <v>9</v>
      </c>
      <c r="D51" s="33" t="s">
        <v>9</v>
      </c>
      <c r="E51" s="294" t="s">
        <v>9549</v>
      </c>
      <c r="F51" s="43"/>
    </row>
    <row r="52" spans="1:6" x14ac:dyDescent="0.2">
      <c r="A52" s="19">
        <f t="shared" si="1"/>
        <v>46</v>
      </c>
      <c r="B52" s="19">
        <f t="shared" si="2"/>
        <v>439</v>
      </c>
      <c r="C52" s="19">
        <v>8</v>
      </c>
      <c r="D52" s="33" t="s">
        <v>12</v>
      </c>
      <c r="E52" s="293" t="s">
        <v>9550</v>
      </c>
      <c r="F52" s="43"/>
    </row>
    <row r="53" spans="1:6" x14ac:dyDescent="0.2">
      <c r="A53" s="19">
        <f t="shared" si="1"/>
        <v>47</v>
      </c>
      <c r="B53" s="19">
        <f t="shared" si="2"/>
        <v>447</v>
      </c>
      <c r="C53" s="19">
        <v>4</v>
      </c>
      <c r="D53" s="33" t="s">
        <v>12</v>
      </c>
      <c r="E53" s="293" t="s">
        <v>9551</v>
      </c>
      <c r="F53" s="43"/>
    </row>
    <row r="54" spans="1:6" ht="24" x14ac:dyDescent="0.2">
      <c r="A54" s="19">
        <f t="shared" si="1"/>
        <v>48</v>
      </c>
      <c r="B54" s="19">
        <f t="shared" si="2"/>
        <v>451</v>
      </c>
      <c r="C54" s="19">
        <v>17</v>
      </c>
      <c r="D54" s="33" t="s">
        <v>12</v>
      </c>
      <c r="E54" s="293" t="s">
        <v>9552</v>
      </c>
      <c r="F54" s="43"/>
    </row>
    <row r="55" spans="1:6" x14ac:dyDescent="0.2">
      <c r="A55" s="19">
        <f t="shared" si="1"/>
        <v>49</v>
      </c>
      <c r="B55" s="19">
        <f t="shared" si="2"/>
        <v>468</v>
      </c>
      <c r="C55" s="19">
        <v>17</v>
      </c>
      <c r="D55" s="33" t="s">
        <v>12</v>
      </c>
      <c r="E55" s="293" t="s">
        <v>9553</v>
      </c>
      <c r="F55" s="43"/>
    </row>
    <row r="56" spans="1:6" x14ac:dyDescent="0.2">
      <c r="A56" s="19">
        <f t="shared" si="1"/>
        <v>50</v>
      </c>
      <c r="B56" s="19">
        <f t="shared" si="2"/>
        <v>485</v>
      </c>
      <c r="C56" s="19">
        <v>17</v>
      </c>
      <c r="D56" s="33" t="s">
        <v>12</v>
      </c>
      <c r="E56" s="293" t="s">
        <v>9554</v>
      </c>
      <c r="F56" s="43"/>
    </row>
    <row r="57" spans="1:6" x14ac:dyDescent="0.2">
      <c r="A57" s="19">
        <f t="shared" si="1"/>
        <v>51</v>
      </c>
      <c r="B57" s="19">
        <f t="shared" si="2"/>
        <v>502</v>
      </c>
      <c r="C57" s="19">
        <v>9</v>
      </c>
      <c r="D57" s="33" t="s">
        <v>9</v>
      </c>
      <c r="E57" s="294" t="s">
        <v>9555</v>
      </c>
      <c r="F57" s="43"/>
    </row>
    <row r="58" spans="1:6" x14ac:dyDescent="0.2">
      <c r="A58" s="19">
        <f t="shared" si="1"/>
        <v>52</v>
      </c>
      <c r="B58" s="19">
        <f t="shared" si="2"/>
        <v>511</v>
      </c>
      <c r="C58" s="19">
        <v>9</v>
      </c>
      <c r="D58" s="33" t="s">
        <v>9</v>
      </c>
      <c r="E58" s="294" t="s">
        <v>9556</v>
      </c>
      <c r="F58" s="43"/>
    </row>
    <row r="59" spans="1:6" x14ac:dyDescent="0.2">
      <c r="A59" s="19">
        <f t="shared" si="1"/>
        <v>53</v>
      </c>
      <c r="B59" s="19">
        <f t="shared" si="2"/>
        <v>520</v>
      </c>
      <c r="C59" s="19">
        <v>8</v>
      </c>
      <c r="D59" s="33" t="s">
        <v>12</v>
      </c>
      <c r="E59" s="293" t="s">
        <v>9557</v>
      </c>
      <c r="F59" s="43"/>
    </row>
    <row r="60" spans="1:6" x14ac:dyDescent="0.2">
      <c r="A60" s="19">
        <f t="shared" si="1"/>
        <v>54</v>
      </c>
      <c r="B60" s="19">
        <f t="shared" si="2"/>
        <v>528</v>
      </c>
      <c r="C60" s="19">
        <v>4</v>
      </c>
      <c r="D60" s="33" t="s">
        <v>12</v>
      </c>
      <c r="E60" s="293" t="s">
        <v>9558</v>
      </c>
      <c r="F60" s="43"/>
    </row>
    <row r="61" spans="1:6" ht="24" x14ac:dyDescent="0.2">
      <c r="A61" s="19">
        <f t="shared" si="1"/>
        <v>55</v>
      </c>
      <c r="B61" s="19">
        <f t="shared" si="2"/>
        <v>532</v>
      </c>
      <c r="C61" s="19">
        <v>17</v>
      </c>
      <c r="D61" s="33" t="s">
        <v>12</v>
      </c>
      <c r="E61" s="293" t="s">
        <v>9559</v>
      </c>
      <c r="F61" s="43"/>
    </row>
    <row r="62" spans="1:6" x14ac:dyDescent="0.2">
      <c r="A62" s="19">
        <f t="shared" si="1"/>
        <v>56</v>
      </c>
      <c r="B62" s="19">
        <f t="shared" si="2"/>
        <v>549</v>
      </c>
      <c r="C62" s="19">
        <v>17</v>
      </c>
      <c r="D62" s="33" t="s">
        <v>12</v>
      </c>
      <c r="E62" s="293" t="s">
        <v>9560</v>
      </c>
      <c r="F62" s="43"/>
    </row>
    <row r="63" spans="1:6" x14ac:dyDescent="0.2">
      <c r="A63" s="19">
        <f t="shared" si="1"/>
        <v>57</v>
      </c>
      <c r="B63" s="19">
        <f t="shared" si="2"/>
        <v>566</v>
      </c>
      <c r="C63" s="19">
        <v>17</v>
      </c>
      <c r="D63" s="33" t="s">
        <v>12</v>
      </c>
      <c r="E63" s="293" t="s">
        <v>9561</v>
      </c>
      <c r="F63" s="43"/>
    </row>
    <row r="64" spans="1:6" x14ac:dyDescent="0.2">
      <c r="A64" s="19">
        <f t="shared" si="1"/>
        <v>58</v>
      </c>
      <c r="B64" s="19">
        <f t="shared" si="2"/>
        <v>583</v>
      </c>
      <c r="C64" s="19">
        <v>9</v>
      </c>
      <c r="D64" s="33" t="s">
        <v>9</v>
      </c>
      <c r="E64" s="294" t="s">
        <v>9562</v>
      </c>
      <c r="F64" s="43"/>
    </row>
    <row r="65" spans="1:6" x14ac:dyDescent="0.2">
      <c r="A65" s="19">
        <f t="shared" si="1"/>
        <v>59</v>
      </c>
      <c r="B65" s="19">
        <f t="shared" si="2"/>
        <v>592</v>
      </c>
      <c r="C65" s="19">
        <v>9</v>
      </c>
      <c r="D65" s="33" t="s">
        <v>9</v>
      </c>
      <c r="E65" s="294" t="s">
        <v>9563</v>
      </c>
      <c r="F65" s="43"/>
    </row>
    <row r="66" spans="1:6" x14ac:dyDescent="0.2">
      <c r="A66" s="19">
        <f t="shared" si="1"/>
        <v>60</v>
      </c>
      <c r="B66" s="19">
        <f t="shared" si="2"/>
        <v>601</v>
      </c>
      <c r="C66" s="19">
        <v>8</v>
      </c>
      <c r="D66" s="33" t="s">
        <v>12</v>
      </c>
      <c r="E66" s="293" t="s">
        <v>9564</v>
      </c>
      <c r="F66" s="43"/>
    </row>
    <row r="67" spans="1:6" x14ac:dyDescent="0.2">
      <c r="A67" s="19">
        <f t="shared" si="1"/>
        <v>61</v>
      </c>
      <c r="B67" s="19">
        <f t="shared" si="2"/>
        <v>609</v>
      </c>
      <c r="C67" s="19">
        <v>4</v>
      </c>
      <c r="D67" s="33" t="s">
        <v>12</v>
      </c>
      <c r="E67" s="293" t="s">
        <v>9565</v>
      </c>
      <c r="F67" s="43"/>
    </row>
    <row r="68" spans="1:6" ht="24" x14ac:dyDescent="0.2">
      <c r="A68" s="19">
        <f t="shared" si="1"/>
        <v>62</v>
      </c>
      <c r="B68" s="19">
        <f t="shared" si="2"/>
        <v>613</v>
      </c>
      <c r="C68" s="19">
        <v>17</v>
      </c>
      <c r="D68" s="33" t="s">
        <v>12</v>
      </c>
      <c r="E68" s="293" t="s">
        <v>9566</v>
      </c>
      <c r="F68" s="43"/>
    </row>
    <row r="69" spans="1:6" x14ac:dyDescent="0.2">
      <c r="A69" s="19">
        <f t="shared" si="1"/>
        <v>63</v>
      </c>
      <c r="B69" s="19">
        <f t="shared" si="2"/>
        <v>630</v>
      </c>
      <c r="C69" s="19">
        <v>17</v>
      </c>
      <c r="D69" s="33" t="s">
        <v>12</v>
      </c>
      <c r="E69" s="293" t="s">
        <v>9567</v>
      </c>
      <c r="F69" s="43"/>
    </row>
    <row r="70" spans="1:6" x14ac:dyDescent="0.2">
      <c r="A70" s="19">
        <f t="shared" si="1"/>
        <v>64</v>
      </c>
      <c r="B70" s="19">
        <f t="shared" si="2"/>
        <v>647</v>
      </c>
      <c r="C70" s="19">
        <v>17</v>
      </c>
      <c r="D70" s="33" t="s">
        <v>12</v>
      </c>
      <c r="E70" s="293" t="s">
        <v>9568</v>
      </c>
      <c r="F70" s="43"/>
    </row>
    <row r="71" spans="1:6" x14ac:dyDescent="0.2">
      <c r="A71" s="19">
        <f t="shared" si="1"/>
        <v>65</v>
      </c>
      <c r="B71" s="19">
        <f t="shared" si="2"/>
        <v>664</v>
      </c>
      <c r="C71" s="19">
        <v>9</v>
      </c>
      <c r="D71" s="33" t="s">
        <v>9</v>
      </c>
      <c r="E71" s="294" t="s">
        <v>9569</v>
      </c>
      <c r="F71" s="43"/>
    </row>
    <row r="72" spans="1:6" x14ac:dyDescent="0.2">
      <c r="A72" s="19">
        <f t="shared" si="1"/>
        <v>66</v>
      </c>
      <c r="B72" s="19">
        <f t="shared" si="2"/>
        <v>673</v>
      </c>
      <c r="C72" s="19">
        <v>9</v>
      </c>
      <c r="D72" s="33" t="s">
        <v>9</v>
      </c>
      <c r="E72" s="294" t="s">
        <v>9570</v>
      </c>
      <c r="F72" s="43"/>
    </row>
    <row r="73" spans="1:6" x14ac:dyDescent="0.2">
      <c r="A73" s="19">
        <f t="shared" si="1"/>
        <v>67</v>
      </c>
      <c r="B73" s="19">
        <f t="shared" si="2"/>
        <v>682</v>
      </c>
      <c r="C73" s="19">
        <v>8</v>
      </c>
      <c r="D73" s="33" t="s">
        <v>12</v>
      </c>
      <c r="E73" s="293" t="s">
        <v>9571</v>
      </c>
      <c r="F73" s="43"/>
    </row>
    <row r="74" spans="1:6" x14ac:dyDescent="0.2">
      <c r="A74" s="19">
        <f t="shared" si="1"/>
        <v>68</v>
      </c>
      <c r="B74" s="19">
        <f t="shared" si="2"/>
        <v>690</v>
      </c>
      <c r="C74" s="19">
        <v>4</v>
      </c>
      <c r="D74" s="33" t="s">
        <v>12</v>
      </c>
      <c r="E74" s="293" t="s">
        <v>9572</v>
      </c>
      <c r="F74" s="43"/>
    </row>
    <row r="75" spans="1:6" ht="24" x14ac:dyDescent="0.2">
      <c r="A75" s="19">
        <f t="shared" si="1"/>
        <v>69</v>
      </c>
      <c r="B75" s="19">
        <f t="shared" si="2"/>
        <v>694</v>
      </c>
      <c r="C75" s="19">
        <v>17</v>
      </c>
      <c r="D75" s="33" t="s">
        <v>12</v>
      </c>
      <c r="E75" s="293" t="s">
        <v>9573</v>
      </c>
      <c r="F75" s="43"/>
    </row>
    <row r="76" spans="1:6" x14ac:dyDescent="0.2">
      <c r="A76" s="19">
        <f t="shared" si="1"/>
        <v>70</v>
      </c>
      <c r="B76" s="19">
        <f t="shared" si="2"/>
        <v>711</v>
      </c>
      <c r="C76" s="19">
        <v>17</v>
      </c>
      <c r="D76" s="33" t="s">
        <v>12</v>
      </c>
      <c r="E76" s="293" t="s">
        <v>9574</v>
      </c>
      <c r="F76" s="43"/>
    </row>
    <row r="77" spans="1:6" x14ac:dyDescent="0.2">
      <c r="A77" s="19">
        <f t="shared" si="1"/>
        <v>71</v>
      </c>
      <c r="B77" s="19">
        <f t="shared" si="2"/>
        <v>728</v>
      </c>
      <c r="C77" s="19">
        <v>17</v>
      </c>
      <c r="D77" s="33" t="s">
        <v>12</v>
      </c>
      <c r="E77" s="293" t="s">
        <v>9575</v>
      </c>
      <c r="F77" s="43"/>
    </row>
    <row r="78" spans="1:6" x14ac:dyDescent="0.2">
      <c r="A78" s="19">
        <f t="shared" ref="A78:A141" si="3">A77+1</f>
        <v>72</v>
      </c>
      <c r="B78" s="19">
        <f t="shared" ref="B78:B141" si="4">B77+C77</f>
        <v>745</v>
      </c>
      <c r="C78" s="19">
        <v>9</v>
      </c>
      <c r="D78" s="33" t="s">
        <v>9</v>
      </c>
      <c r="E78" s="294" t="s">
        <v>9576</v>
      </c>
      <c r="F78" s="43"/>
    </row>
    <row r="79" spans="1:6" x14ac:dyDescent="0.2">
      <c r="A79" s="19">
        <f t="shared" si="3"/>
        <v>73</v>
      </c>
      <c r="B79" s="19">
        <f t="shared" si="4"/>
        <v>754</v>
      </c>
      <c r="C79" s="19">
        <v>9</v>
      </c>
      <c r="D79" s="33" t="s">
        <v>9</v>
      </c>
      <c r="E79" s="294" t="s">
        <v>9577</v>
      </c>
      <c r="F79" s="43"/>
    </row>
    <row r="80" spans="1:6" x14ac:dyDescent="0.2">
      <c r="A80" s="19">
        <f t="shared" si="3"/>
        <v>74</v>
      </c>
      <c r="B80" s="19">
        <f t="shared" si="4"/>
        <v>763</v>
      </c>
      <c r="C80" s="19">
        <v>8</v>
      </c>
      <c r="D80" s="33" t="s">
        <v>12</v>
      </c>
      <c r="E80" s="293" t="s">
        <v>9578</v>
      </c>
      <c r="F80" s="43"/>
    </row>
    <row r="81" spans="1:6" x14ac:dyDescent="0.2">
      <c r="A81" s="19">
        <f t="shared" si="3"/>
        <v>75</v>
      </c>
      <c r="B81" s="19">
        <f t="shared" si="4"/>
        <v>771</v>
      </c>
      <c r="C81" s="19">
        <v>4</v>
      </c>
      <c r="D81" s="33" t="s">
        <v>12</v>
      </c>
      <c r="E81" s="293" t="s">
        <v>9579</v>
      </c>
      <c r="F81" s="43"/>
    </row>
    <row r="82" spans="1:6" ht="24" x14ac:dyDescent="0.2">
      <c r="A82" s="19">
        <f t="shared" si="3"/>
        <v>76</v>
      </c>
      <c r="B82" s="19">
        <f t="shared" si="4"/>
        <v>775</v>
      </c>
      <c r="C82" s="19">
        <v>17</v>
      </c>
      <c r="D82" s="33" t="s">
        <v>12</v>
      </c>
      <c r="E82" s="293" t="s">
        <v>9580</v>
      </c>
      <c r="F82" s="43"/>
    </row>
    <row r="83" spans="1:6" x14ac:dyDescent="0.2">
      <c r="A83" s="19">
        <f t="shared" si="3"/>
        <v>77</v>
      </c>
      <c r="B83" s="19">
        <f t="shared" si="4"/>
        <v>792</v>
      </c>
      <c r="C83" s="19">
        <v>17</v>
      </c>
      <c r="D83" s="33" t="s">
        <v>12</v>
      </c>
      <c r="E83" s="293" t="s">
        <v>9581</v>
      </c>
      <c r="F83" s="43"/>
    </row>
    <row r="84" spans="1:6" x14ac:dyDescent="0.2">
      <c r="A84" s="19">
        <f t="shared" si="3"/>
        <v>78</v>
      </c>
      <c r="B84" s="19">
        <f t="shared" si="4"/>
        <v>809</v>
      </c>
      <c r="C84" s="19">
        <v>17</v>
      </c>
      <c r="D84" s="33" t="s">
        <v>12</v>
      </c>
      <c r="E84" s="293" t="s">
        <v>9582</v>
      </c>
      <c r="F84" s="43"/>
    </row>
    <row r="85" spans="1:6" x14ac:dyDescent="0.2">
      <c r="A85" s="19">
        <f t="shared" si="3"/>
        <v>79</v>
      </c>
      <c r="B85" s="19">
        <f t="shared" si="4"/>
        <v>826</v>
      </c>
      <c r="C85" s="19">
        <v>9</v>
      </c>
      <c r="D85" s="33" t="s">
        <v>9</v>
      </c>
      <c r="E85" s="294" t="s">
        <v>9583</v>
      </c>
      <c r="F85" s="43"/>
    </row>
    <row r="86" spans="1:6" x14ac:dyDescent="0.2">
      <c r="A86" s="19">
        <f t="shared" si="3"/>
        <v>80</v>
      </c>
      <c r="B86" s="19">
        <f t="shared" si="4"/>
        <v>835</v>
      </c>
      <c r="C86" s="19">
        <v>9</v>
      </c>
      <c r="D86" s="33" t="s">
        <v>9</v>
      </c>
      <c r="E86" s="294" t="s">
        <v>9584</v>
      </c>
      <c r="F86" s="43"/>
    </row>
    <row r="87" spans="1:6" x14ac:dyDescent="0.2">
      <c r="A87" s="19">
        <f t="shared" si="3"/>
        <v>81</v>
      </c>
      <c r="B87" s="19">
        <f t="shared" si="4"/>
        <v>844</v>
      </c>
      <c r="C87" s="19">
        <v>8</v>
      </c>
      <c r="D87" s="33" t="s">
        <v>12</v>
      </c>
      <c r="E87" s="293" t="s">
        <v>9585</v>
      </c>
      <c r="F87" s="43"/>
    </row>
    <row r="88" spans="1:6" x14ac:dyDescent="0.2">
      <c r="A88" s="19">
        <f t="shared" si="3"/>
        <v>82</v>
      </c>
      <c r="B88" s="19">
        <f t="shared" si="4"/>
        <v>852</v>
      </c>
      <c r="C88" s="19">
        <v>4</v>
      </c>
      <c r="D88" s="33" t="s">
        <v>12</v>
      </c>
      <c r="E88" s="293" t="s">
        <v>9586</v>
      </c>
      <c r="F88" s="43"/>
    </row>
    <row r="89" spans="1:6" ht="24" x14ac:dyDescent="0.2">
      <c r="A89" s="19">
        <f t="shared" si="3"/>
        <v>83</v>
      </c>
      <c r="B89" s="19">
        <f t="shared" si="4"/>
        <v>856</v>
      </c>
      <c r="C89" s="19">
        <v>17</v>
      </c>
      <c r="D89" s="33" t="s">
        <v>12</v>
      </c>
      <c r="E89" s="293" t="s">
        <v>9587</v>
      </c>
      <c r="F89" s="43"/>
    </row>
    <row r="90" spans="1:6" x14ac:dyDescent="0.2">
      <c r="A90" s="19">
        <f t="shared" si="3"/>
        <v>84</v>
      </c>
      <c r="B90" s="19">
        <f t="shared" si="4"/>
        <v>873</v>
      </c>
      <c r="C90" s="19">
        <v>17</v>
      </c>
      <c r="D90" s="33" t="s">
        <v>12</v>
      </c>
      <c r="E90" s="293" t="s">
        <v>9588</v>
      </c>
      <c r="F90" s="43"/>
    </row>
    <row r="91" spans="1:6" x14ac:dyDescent="0.2">
      <c r="A91" s="19">
        <f t="shared" si="3"/>
        <v>85</v>
      </c>
      <c r="B91" s="19">
        <f t="shared" si="4"/>
        <v>890</v>
      </c>
      <c r="C91" s="19">
        <v>17</v>
      </c>
      <c r="D91" s="33" t="s">
        <v>12</v>
      </c>
      <c r="E91" s="293" t="s">
        <v>9589</v>
      </c>
      <c r="F91" s="43"/>
    </row>
    <row r="92" spans="1:6" x14ac:dyDescent="0.2">
      <c r="A92" s="19">
        <f t="shared" si="3"/>
        <v>86</v>
      </c>
      <c r="B92" s="19">
        <f t="shared" si="4"/>
        <v>907</v>
      </c>
      <c r="C92" s="19">
        <v>9</v>
      </c>
      <c r="D92" s="33" t="s">
        <v>9</v>
      </c>
      <c r="E92" s="294" t="s">
        <v>9590</v>
      </c>
      <c r="F92" s="43"/>
    </row>
    <row r="93" spans="1:6" x14ac:dyDescent="0.2">
      <c r="A93" s="19">
        <f t="shared" si="3"/>
        <v>87</v>
      </c>
      <c r="B93" s="19">
        <f t="shared" si="4"/>
        <v>916</v>
      </c>
      <c r="C93" s="19">
        <v>9</v>
      </c>
      <c r="D93" s="33" t="s">
        <v>9</v>
      </c>
      <c r="E93" s="294" t="s">
        <v>9591</v>
      </c>
      <c r="F93" s="43"/>
    </row>
    <row r="94" spans="1:6" x14ac:dyDescent="0.2">
      <c r="A94" s="19">
        <f t="shared" si="3"/>
        <v>88</v>
      </c>
      <c r="B94" s="19">
        <f t="shared" si="4"/>
        <v>925</v>
      </c>
      <c r="C94" s="19">
        <v>8</v>
      </c>
      <c r="D94" s="33" t="s">
        <v>12</v>
      </c>
      <c r="E94" s="293" t="s">
        <v>9592</v>
      </c>
      <c r="F94" s="43"/>
    </row>
    <row r="95" spans="1:6" x14ac:dyDescent="0.2">
      <c r="A95" s="19">
        <f t="shared" si="3"/>
        <v>89</v>
      </c>
      <c r="B95" s="19">
        <f t="shared" si="4"/>
        <v>933</v>
      </c>
      <c r="C95" s="19">
        <v>4</v>
      </c>
      <c r="D95" s="33" t="s">
        <v>12</v>
      </c>
      <c r="E95" s="293" t="s">
        <v>9593</v>
      </c>
      <c r="F95" s="43"/>
    </row>
    <row r="96" spans="1:6" ht="24" x14ac:dyDescent="0.2">
      <c r="A96" s="19">
        <f t="shared" si="3"/>
        <v>90</v>
      </c>
      <c r="B96" s="19">
        <f t="shared" si="4"/>
        <v>937</v>
      </c>
      <c r="C96" s="19">
        <v>17</v>
      </c>
      <c r="D96" s="33" t="s">
        <v>12</v>
      </c>
      <c r="E96" s="293" t="s">
        <v>9594</v>
      </c>
      <c r="F96" s="43"/>
    </row>
    <row r="97" spans="1:6" x14ac:dyDescent="0.2">
      <c r="A97" s="19">
        <f t="shared" si="3"/>
        <v>91</v>
      </c>
      <c r="B97" s="19">
        <f t="shared" si="4"/>
        <v>954</v>
      </c>
      <c r="C97" s="19">
        <v>17</v>
      </c>
      <c r="D97" s="33" t="s">
        <v>12</v>
      </c>
      <c r="E97" s="293" t="s">
        <v>9595</v>
      </c>
      <c r="F97" s="43"/>
    </row>
    <row r="98" spans="1:6" x14ac:dyDescent="0.2">
      <c r="A98" s="19">
        <f t="shared" si="3"/>
        <v>92</v>
      </c>
      <c r="B98" s="19">
        <f t="shared" si="4"/>
        <v>971</v>
      </c>
      <c r="C98" s="19">
        <v>17</v>
      </c>
      <c r="D98" s="33" t="s">
        <v>12</v>
      </c>
      <c r="E98" s="293" t="s">
        <v>9596</v>
      </c>
      <c r="F98" s="43"/>
    </row>
    <row r="99" spans="1:6" x14ac:dyDescent="0.2">
      <c r="A99" s="19">
        <f t="shared" si="3"/>
        <v>93</v>
      </c>
      <c r="B99" s="19">
        <f t="shared" si="4"/>
        <v>988</v>
      </c>
      <c r="C99" s="19">
        <v>9</v>
      </c>
      <c r="D99" s="33" t="s">
        <v>9</v>
      </c>
      <c r="E99" s="294" t="s">
        <v>9597</v>
      </c>
      <c r="F99" s="43"/>
    </row>
    <row r="100" spans="1:6" x14ac:dyDescent="0.2">
      <c r="A100" s="19">
        <f t="shared" si="3"/>
        <v>94</v>
      </c>
      <c r="B100" s="19">
        <f t="shared" si="4"/>
        <v>997</v>
      </c>
      <c r="C100" s="19">
        <v>9</v>
      </c>
      <c r="D100" s="33" t="s">
        <v>9</v>
      </c>
      <c r="E100" s="294" t="s">
        <v>9598</v>
      </c>
      <c r="F100" s="43"/>
    </row>
    <row r="101" spans="1:6" x14ac:dyDescent="0.2">
      <c r="A101" s="19">
        <f t="shared" si="3"/>
        <v>95</v>
      </c>
      <c r="B101" s="19">
        <f t="shared" si="4"/>
        <v>1006</v>
      </c>
      <c r="C101" s="19">
        <v>8</v>
      </c>
      <c r="D101" s="33" t="s">
        <v>12</v>
      </c>
      <c r="E101" s="293" t="s">
        <v>9599</v>
      </c>
      <c r="F101" s="43"/>
    </row>
    <row r="102" spans="1:6" x14ac:dyDescent="0.2">
      <c r="A102" s="19">
        <f t="shared" si="3"/>
        <v>96</v>
      </c>
      <c r="B102" s="19">
        <f t="shared" si="4"/>
        <v>1014</v>
      </c>
      <c r="C102" s="19">
        <v>4</v>
      </c>
      <c r="D102" s="33" t="s">
        <v>12</v>
      </c>
      <c r="E102" s="293" t="s">
        <v>9600</v>
      </c>
      <c r="F102" s="43"/>
    </row>
    <row r="103" spans="1:6" ht="24" x14ac:dyDescent="0.2">
      <c r="A103" s="19">
        <f t="shared" si="3"/>
        <v>97</v>
      </c>
      <c r="B103" s="19">
        <f t="shared" si="4"/>
        <v>1018</v>
      </c>
      <c r="C103" s="19">
        <v>17</v>
      </c>
      <c r="D103" s="33" t="s">
        <v>12</v>
      </c>
      <c r="E103" s="293" t="s">
        <v>9601</v>
      </c>
      <c r="F103" s="43"/>
    </row>
    <row r="104" spans="1:6" x14ac:dyDescent="0.2">
      <c r="A104" s="19">
        <f t="shared" si="3"/>
        <v>98</v>
      </c>
      <c r="B104" s="19">
        <f t="shared" si="4"/>
        <v>1035</v>
      </c>
      <c r="C104" s="19">
        <v>17</v>
      </c>
      <c r="D104" s="33" t="s">
        <v>12</v>
      </c>
      <c r="E104" s="293" t="s">
        <v>9602</v>
      </c>
      <c r="F104" s="43"/>
    </row>
    <row r="105" spans="1:6" x14ac:dyDescent="0.2">
      <c r="A105" s="19">
        <f t="shared" si="3"/>
        <v>99</v>
      </c>
      <c r="B105" s="19">
        <f t="shared" si="4"/>
        <v>1052</v>
      </c>
      <c r="C105" s="19">
        <v>17</v>
      </c>
      <c r="D105" s="33" t="s">
        <v>12</v>
      </c>
      <c r="E105" s="293" t="s">
        <v>9603</v>
      </c>
      <c r="F105" s="43"/>
    </row>
    <row r="106" spans="1:6" x14ac:dyDescent="0.2">
      <c r="A106" s="19">
        <f t="shared" si="3"/>
        <v>100</v>
      </c>
      <c r="B106" s="19">
        <f t="shared" si="4"/>
        <v>1069</v>
      </c>
      <c r="C106" s="19">
        <v>9</v>
      </c>
      <c r="D106" s="33" t="s">
        <v>9</v>
      </c>
      <c r="E106" s="294" t="s">
        <v>9604</v>
      </c>
      <c r="F106" s="43"/>
    </row>
    <row r="107" spans="1:6" x14ac:dyDescent="0.2">
      <c r="A107" s="19">
        <f t="shared" si="3"/>
        <v>101</v>
      </c>
      <c r="B107" s="19">
        <f t="shared" si="4"/>
        <v>1078</v>
      </c>
      <c r="C107" s="19">
        <v>9</v>
      </c>
      <c r="D107" s="33" t="s">
        <v>9</v>
      </c>
      <c r="E107" s="294" t="s">
        <v>9605</v>
      </c>
      <c r="F107" s="43"/>
    </row>
    <row r="108" spans="1:6" x14ac:dyDescent="0.2">
      <c r="A108" s="19">
        <f t="shared" si="3"/>
        <v>102</v>
      </c>
      <c r="B108" s="19">
        <f t="shared" si="4"/>
        <v>1087</v>
      </c>
      <c r="C108" s="19">
        <v>8</v>
      </c>
      <c r="D108" s="33" t="s">
        <v>12</v>
      </c>
      <c r="E108" s="293" t="s">
        <v>9606</v>
      </c>
      <c r="F108" s="43"/>
    </row>
    <row r="109" spans="1:6" x14ac:dyDescent="0.2">
      <c r="A109" s="19">
        <f t="shared" si="3"/>
        <v>103</v>
      </c>
      <c r="B109" s="19">
        <f t="shared" si="4"/>
        <v>1095</v>
      </c>
      <c r="C109" s="19">
        <v>4</v>
      </c>
      <c r="D109" s="33" t="s">
        <v>12</v>
      </c>
      <c r="E109" s="293" t="s">
        <v>9607</v>
      </c>
      <c r="F109" s="43"/>
    </row>
    <row r="110" spans="1:6" ht="24" x14ac:dyDescent="0.2">
      <c r="A110" s="19">
        <f t="shared" si="3"/>
        <v>104</v>
      </c>
      <c r="B110" s="19">
        <f t="shared" si="4"/>
        <v>1099</v>
      </c>
      <c r="C110" s="19">
        <v>17</v>
      </c>
      <c r="D110" s="33" t="s">
        <v>12</v>
      </c>
      <c r="E110" s="293" t="s">
        <v>9608</v>
      </c>
      <c r="F110" s="43"/>
    </row>
    <row r="111" spans="1:6" x14ac:dyDescent="0.2">
      <c r="A111" s="19">
        <f t="shared" si="3"/>
        <v>105</v>
      </c>
      <c r="B111" s="19">
        <f t="shared" si="4"/>
        <v>1116</v>
      </c>
      <c r="C111" s="19">
        <v>17</v>
      </c>
      <c r="D111" s="33" t="s">
        <v>12</v>
      </c>
      <c r="E111" s="293" t="s">
        <v>9609</v>
      </c>
      <c r="F111" s="43"/>
    </row>
    <row r="112" spans="1:6" x14ac:dyDescent="0.2">
      <c r="A112" s="19">
        <f t="shared" si="3"/>
        <v>106</v>
      </c>
      <c r="B112" s="19">
        <f t="shared" si="4"/>
        <v>1133</v>
      </c>
      <c r="C112" s="19">
        <v>17</v>
      </c>
      <c r="D112" s="33" t="s">
        <v>12</v>
      </c>
      <c r="E112" s="293" t="s">
        <v>9610</v>
      </c>
      <c r="F112" s="43"/>
    </row>
    <row r="113" spans="1:6" x14ac:dyDescent="0.2">
      <c r="A113" s="19">
        <f t="shared" si="3"/>
        <v>107</v>
      </c>
      <c r="B113" s="19">
        <f t="shared" si="4"/>
        <v>1150</v>
      </c>
      <c r="C113" s="19">
        <v>9</v>
      </c>
      <c r="D113" s="33" t="s">
        <v>9</v>
      </c>
      <c r="E113" s="294" t="s">
        <v>9611</v>
      </c>
      <c r="F113" s="43"/>
    </row>
    <row r="114" spans="1:6" x14ac:dyDescent="0.2">
      <c r="A114" s="19">
        <f t="shared" si="3"/>
        <v>108</v>
      </c>
      <c r="B114" s="19">
        <f t="shared" si="4"/>
        <v>1159</v>
      </c>
      <c r="C114" s="19">
        <v>9</v>
      </c>
      <c r="D114" s="33" t="s">
        <v>9</v>
      </c>
      <c r="E114" s="294" t="s">
        <v>9612</v>
      </c>
      <c r="F114" s="43"/>
    </row>
    <row r="115" spans="1:6" x14ac:dyDescent="0.2">
      <c r="A115" s="19">
        <f t="shared" si="3"/>
        <v>109</v>
      </c>
      <c r="B115" s="19">
        <f t="shared" si="4"/>
        <v>1168</v>
      </c>
      <c r="C115" s="19">
        <v>8</v>
      </c>
      <c r="D115" s="33" t="s">
        <v>12</v>
      </c>
      <c r="E115" s="293" t="s">
        <v>9613</v>
      </c>
      <c r="F115" s="43"/>
    </row>
    <row r="116" spans="1:6" x14ac:dyDescent="0.2">
      <c r="A116" s="19">
        <f t="shared" si="3"/>
        <v>110</v>
      </c>
      <c r="B116" s="19">
        <f t="shared" si="4"/>
        <v>1176</v>
      </c>
      <c r="C116" s="19">
        <v>4</v>
      </c>
      <c r="D116" s="33" t="s">
        <v>12</v>
      </c>
      <c r="E116" s="293" t="s">
        <v>9614</v>
      </c>
      <c r="F116" s="43"/>
    </row>
    <row r="117" spans="1:6" ht="24" x14ac:dyDescent="0.2">
      <c r="A117" s="19">
        <f t="shared" si="3"/>
        <v>111</v>
      </c>
      <c r="B117" s="19">
        <f t="shared" si="4"/>
        <v>1180</v>
      </c>
      <c r="C117" s="19">
        <v>17</v>
      </c>
      <c r="D117" s="33" t="s">
        <v>12</v>
      </c>
      <c r="E117" s="293" t="s">
        <v>9615</v>
      </c>
      <c r="F117" s="43"/>
    </row>
    <row r="118" spans="1:6" x14ac:dyDescent="0.2">
      <c r="A118" s="19">
        <f t="shared" si="3"/>
        <v>112</v>
      </c>
      <c r="B118" s="19">
        <f t="shared" si="4"/>
        <v>1197</v>
      </c>
      <c r="C118" s="19">
        <v>17</v>
      </c>
      <c r="D118" s="33" t="s">
        <v>12</v>
      </c>
      <c r="E118" s="293" t="s">
        <v>9616</v>
      </c>
      <c r="F118" s="43"/>
    </row>
    <row r="119" spans="1:6" x14ac:dyDescent="0.2">
      <c r="A119" s="19">
        <f t="shared" si="3"/>
        <v>113</v>
      </c>
      <c r="B119" s="19">
        <f t="shared" si="4"/>
        <v>1214</v>
      </c>
      <c r="C119" s="19">
        <v>17</v>
      </c>
      <c r="D119" s="33" t="s">
        <v>12</v>
      </c>
      <c r="E119" s="293" t="s">
        <v>9617</v>
      </c>
      <c r="F119" s="43"/>
    </row>
    <row r="120" spans="1:6" x14ac:dyDescent="0.2">
      <c r="A120" s="19">
        <f t="shared" si="3"/>
        <v>114</v>
      </c>
      <c r="B120" s="19">
        <f t="shared" si="4"/>
        <v>1231</v>
      </c>
      <c r="C120" s="19">
        <v>9</v>
      </c>
      <c r="D120" s="33" t="s">
        <v>9</v>
      </c>
      <c r="E120" s="294" t="s">
        <v>9618</v>
      </c>
      <c r="F120" s="43"/>
    </row>
    <row r="121" spans="1:6" x14ac:dyDescent="0.2">
      <c r="A121" s="19">
        <f t="shared" si="3"/>
        <v>115</v>
      </c>
      <c r="B121" s="19">
        <f t="shared" si="4"/>
        <v>1240</v>
      </c>
      <c r="C121" s="19">
        <v>9</v>
      </c>
      <c r="D121" s="33" t="s">
        <v>9</v>
      </c>
      <c r="E121" s="294" t="s">
        <v>9619</v>
      </c>
      <c r="F121" s="43"/>
    </row>
    <row r="122" spans="1:6" x14ac:dyDescent="0.2">
      <c r="A122" s="19">
        <f t="shared" si="3"/>
        <v>116</v>
      </c>
      <c r="B122" s="19">
        <f t="shared" si="4"/>
        <v>1249</v>
      </c>
      <c r="C122" s="19">
        <v>8</v>
      </c>
      <c r="D122" s="33" t="s">
        <v>12</v>
      </c>
      <c r="E122" s="293" t="s">
        <v>9620</v>
      </c>
      <c r="F122" s="43"/>
    </row>
    <row r="123" spans="1:6" x14ac:dyDescent="0.2">
      <c r="A123" s="19">
        <f t="shared" si="3"/>
        <v>117</v>
      </c>
      <c r="B123" s="19">
        <f t="shared" si="4"/>
        <v>1257</v>
      </c>
      <c r="C123" s="19">
        <v>4</v>
      </c>
      <c r="D123" s="33" t="s">
        <v>12</v>
      </c>
      <c r="E123" s="293" t="s">
        <v>9621</v>
      </c>
      <c r="F123" s="43"/>
    </row>
    <row r="124" spans="1:6" ht="24" x14ac:dyDescent="0.2">
      <c r="A124" s="19">
        <f t="shared" si="3"/>
        <v>118</v>
      </c>
      <c r="B124" s="19">
        <f t="shared" si="4"/>
        <v>1261</v>
      </c>
      <c r="C124" s="19">
        <v>17</v>
      </c>
      <c r="D124" s="33" t="s">
        <v>12</v>
      </c>
      <c r="E124" s="293" t="s">
        <v>9622</v>
      </c>
      <c r="F124" s="43"/>
    </row>
    <row r="125" spans="1:6" x14ac:dyDescent="0.2">
      <c r="A125" s="19">
        <f t="shared" si="3"/>
        <v>119</v>
      </c>
      <c r="B125" s="19">
        <f t="shared" si="4"/>
        <v>1278</v>
      </c>
      <c r="C125" s="19">
        <v>17</v>
      </c>
      <c r="D125" s="33" t="s">
        <v>12</v>
      </c>
      <c r="E125" s="293" t="s">
        <v>9623</v>
      </c>
      <c r="F125" s="43"/>
    </row>
    <row r="126" spans="1:6" x14ac:dyDescent="0.2">
      <c r="A126" s="19">
        <f t="shared" si="3"/>
        <v>120</v>
      </c>
      <c r="B126" s="19">
        <f t="shared" si="4"/>
        <v>1295</v>
      </c>
      <c r="C126" s="19">
        <v>17</v>
      </c>
      <c r="D126" s="33" t="s">
        <v>12</v>
      </c>
      <c r="E126" s="293" t="s">
        <v>9624</v>
      </c>
      <c r="F126" s="43"/>
    </row>
    <row r="127" spans="1:6" x14ac:dyDescent="0.2">
      <c r="A127" s="19">
        <f t="shared" si="3"/>
        <v>121</v>
      </c>
      <c r="B127" s="19">
        <f t="shared" si="4"/>
        <v>1312</v>
      </c>
      <c r="C127" s="19">
        <v>9</v>
      </c>
      <c r="D127" s="33" t="s">
        <v>9</v>
      </c>
      <c r="E127" s="294" t="s">
        <v>9625</v>
      </c>
      <c r="F127" s="43"/>
    </row>
    <row r="128" spans="1:6" x14ac:dyDescent="0.2">
      <c r="A128" s="19">
        <f t="shared" si="3"/>
        <v>122</v>
      </c>
      <c r="B128" s="19">
        <f t="shared" si="4"/>
        <v>1321</v>
      </c>
      <c r="C128" s="19">
        <v>9</v>
      </c>
      <c r="D128" s="33" t="s">
        <v>9</v>
      </c>
      <c r="E128" s="294" t="s">
        <v>9626</v>
      </c>
      <c r="F128" s="43"/>
    </row>
    <row r="129" spans="1:6" x14ac:dyDescent="0.2">
      <c r="A129" s="19">
        <f t="shared" si="3"/>
        <v>123</v>
      </c>
      <c r="B129" s="19">
        <f t="shared" si="4"/>
        <v>1330</v>
      </c>
      <c r="C129" s="19">
        <v>8</v>
      </c>
      <c r="D129" s="33" t="s">
        <v>12</v>
      </c>
      <c r="E129" s="293" t="s">
        <v>9627</v>
      </c>
      <c r="F129" s="43"/>
    </row>
    <row r="130" spans="1:6" x14ac:dyDescent="0.2">
      <c r="A130" s="19">
        <f t="shared" si="3"/>
        <v>124</v>
      </c>
      <c r="B130" s="19">
        <f t="shared" si="4"/>
        <v>1338</v>
      </c>
      <c r="C130" s="19">
        <v>4</v>
      </c>
      <c r="D130" s="33" t="s">
        <v>12</v>
      </c>
      <c r="E130" s="293" t="s">
        <v>9628</v>
      </c>
      <c r="F130" s="43"/>
    </row>
    <row r="131" spans="1:6" ht="24" x14ac:dyDescent="0.2">
      <c r="A131" s="19">
        <f t="shared" si="3"/>
        <v>125</v>
      </c>
      <c r="B131" s="19">
        <f t="shared" si="4"/>
        <v>1342</v>
      </c>
      <c r="C131" s="19">
        <v>17</v>
      </c>
      <c r="D131" s="33" t="s">
        <v>12</v>
      </c>
      <c r="E131" s="293" t="s">
        <v>9629</v>
      </c>
      <c r="F131" s="43"/>
    </row>
    <row r="132" spans="1:6" x14ac:dyDescent="0.2">
      <c r="A132" s="19">
        <f t="shared" si="3"/>
        <v>126</v>
      </c>
      <c r="B132" s="19">
        <f t="shared" si="4"/>
        <v>1359</v>
      </c>
      <c r="C132" s="19">
        <v>17</v>
      </c>
      <c r="D132" s="33" t="s">
        <v>12</v>
      </c>
      <c r="E132" s="293" t="s">
        <v>9630</v>
      </c>
      <c r="F132" s="43"/>
    </row>
    <row r="133" spans="1:6" x14ac:dyDescent="0.2">
      <c r="A133" s="19">
        <f t="shared" si="3"/>
        <v>127</v>
      </c>
      <c r="B133" s="19">
        <f t="shared" si="4"/>
        <v>1376</v>
      </c>
      <c r="C133" s="19">
        <v>17</v>
      </c>
      <c r="D133" s="33" t="s">
        <v>12</v>
      </c>
      <c r="E133" s="293" t="s">
        <v>9631</v>
      </c>
      <c r="F133" s="43"/>
    </row>
    <row r="134" spans="1:6" x14ac:dyDescent="0.2">
      <c r="A134" s="19">
        <f t="shared" si="3"/>
        <v>128</v>
      </c>
      <c r="B134" s="19">
        <f t="shared" si="4"/>
        <v>1393</v>
      </c>
      <c r="C134" s="19">
        <v>9</v>
      </c>
      <c r="D134" s="33" t="s">
        <v>9</v>
      </c>
      <c r="E134" s="294" t="s">
        <v>9632</v>
      </c>
      <c r="F134" s="43"/>
    </row>
    <row r="135" spans="1:6" x14ac:dyDescent="0.2">
      <c r="A135" s="19">
        <f t="shared" si="3"/>
        <v>129</v>
      </c>
      <c r="B135" s="19">
        <f t="shared" si="4"/>
        <v>1402</v>
      </c>
      <c r="C135" s="19">
        <v>9</v>
      </c>
      <c r="D135" s="33" t="s">
        <v>9</v>
      </c>
      <c r="E135" s="294" t="s">
        <v>9633</v>
      </c>
      <c r="F135" s="43"/>
    </row>
    <row r="136" spans="1:6" x14ac:dyDescent="0.2">
      <c r="A136" s="19">
        <f t="shared" si="3"/>
        <v>130</v>
      </c>
      <c r="B136" s="19">
        <f t="shared" si="4"/>
        <v>1411</v>
      </c>
      <c r="C136" s="19">
        <v>8</v>
      </c>
      <c r="D136" s="33" t="s">
        <v>12</v>
      </c>
      <c r="E136" s="293" t="s">
        <v>9634</v>
      </c>
      <c r="F136" s="43"/>
    </row>
    <row r="137" spans="1:6" x14ac:dyDescent="0.2">
      <c r="A137" s="19">
        <f t="shared" si="3"/>
        <v>131</v>
      </c>
      <c r="B137" s="19">
        <f t="shared" si="4"/>
        <v>1419</v>
      </c>
      <c r="C137" s="19">
        <v>4</v>
      </c>
      <c r="D137" s="33" t="s">
        <v>12</v>
      </c>
      <c r="E137" s="293" t="s">
        <v>9635</v>
      </c>
      <c r="F137" s="43"/>
    </row>
    <row r="138" spans="1:6" ht="24" x14ac:dyDescent="0.2">
      <c r="A138" s="19">
        <f t="shared" si="3"/>
        <v>132</v>
      </c>
      <c r="B138" s="19">
        <f t="shared" si="4"/>
        <v>1423</v>
      </c>
      <c r="C138" s="19">
        <v>17</v>
      </c>
      <c r="D138" s="33" t="s">
        <v>12</v>
      </c>
      <c r="E138" s="293" t="s">
        <v>9636</v>
      </c>
      <c r="F138" s="43"/>
    </row>
    <row r="139" spans="1:6" x14ac:dyDescent="0.2">
      <c r="A139" s="19">
        <f t="shared" si="3"/>
        <v>133</v>
      </c>
      <c r="B139" s="19">
        <f t="shared" si="4"/>
        <v>1440</v>
      </c>
      <c r="C139" s="19">
        <v>17</v>
      </c>
      <c r="D139" s="33" t="s">
        <v>12</v>
      </c>
      <c r="E139" s="293" t="s">
        <v>9637</v>
      </c>
      <c r="F139" s="43"/>
    </row>
    <row r="140" spans="1:6" x14ac:dyDescent="0.2">
      <c r="A140" s="19">
        <f t="shared" si="3"/>
        <v>134</v>
      </c>
      <c r="B140" s="19">
        <f t="shared" si="4"/>
        <v>1457</v>
      </c>
      <c r="C140" s="19">
        <v>17</v>
      </c>
      <c r="D140" s="33" t="s">
        <v>12</v>
      </c>
      <c r="E140" s="293" t="s">
        <v>9638</v>
      </c>
      <c r="F140" s="43"/>
    </row>
    <row r="141" spans="1:6" x14ac:dyDescent="0.2">
      <c r="A141" s="19">
        <f t="shared" si="3"/>
        <v>135</v>
      </c>
      <c r="B141" s="19">
        <f t="shared" si="4"/>
        <v>1474</v>
      </c>
      <c r="C141" s="19">
        <v>9</v>
      </c>
      <c r="D141" s="33" t="s">
        <v>9</v>
      </c>
      <c r="E141" s="294" t="s">
        <v>9639</v>
      </c>
      <c r="F141" s="43"/>
    </row>
    <row r="142" spans="1:6" x14ac:dyDescent="0.2">
      <c r="A142" s="19">
        <f t="shared" ref="A142:A205" si="5">A141+1</f>
        <v>136</v>
      </c>
      <c r="B142" s="19">
        <f t="shared" ref="B142:B205" si="6">B141+C141</f>
        <v>1483</v>
      </c>
      <c r="C142" s="19">
        <v>9</v>
      </c>
      <c r="D142" s="33" t="s">
        <v>9</v>
      </c>
      <c r="E142" s="294" t="s">
        <v>9640</v>
      </c>
      <c r="F142" s="43"/>
    </row>
    <row r="143" spans="1:6" x14ac:dyDescent="0.2">
      <c r="A143" s="19">
        <f t="shared" si="5"/>
        <v>137</v>
      </c>
      <c r="B143" s="19">
        <f t="shared" si="6"/>
        <v>1492</v>
      </c>
      <c r="C143" s="19">
        <v>8</v>
      </c>
      <c r="D143" s="33" t="s">
        <v>12</v>
      </c>
      <c r="E143" s="293" t="s">
        <v>9641</v>
      </c>
      <c r="F143" s="43"/>
    </row>
    <row r="144" spans="1:6" x14ac:dyDescent="0.2">
      <c r="A144" s="19">
        <f t="shared" si="5"/>
        <v>138</v>
      </c>
      <c r="B144" s="19">
        <f t="shared" si="6"/>
        <v>1500</v>
      </c>
      <c r="C144" s="19">
        <v>4</v>
      </c>
      <c r="D144" s="33" t="s">
        <v>12</v>
      </c>
      <c r="E144" s="293" t="s">
        <v>9642</v>
      </c>
      <c r="F144" s="43"/>
    </row>
    <row r="145" spans="1:6" ht="24" x14ac:dyDescent="0.2">
      <c r="A145" s="19">
        <f t="shared" si="5"/>
        <v>139</v>
      </c>
      <c r="B145" s="19">
        <f t="shared" si="6"/>
        <v>1504</v>
      </c>
      <c r="C145" s="19">
        <v>17</v>
      </c>
      <c r="D145" s="33" t="s">
        <v>12</v>
      </c>
      <c r="E145" s="293" t="s">
        <v>9643</v>
      </c>
      <c r="F145" s="43"/>
    </row>
    <row r="146" spans="1:6" x14ac:dyDescent="0.2">
      <c r="A146" s="19">
        <f t="shared" si="5"/>
        <v>140</v>
      </c>
      <c r="B146" s="19">
        <f t="shared" si="6"/>
        <v>1521</v>
      </c>
      <c r="C146" s="19">
        <v>17</v>
      </c>
      <c r="D146" s="33" t="s">
        <v>12</v>
      </c>
      <c r="E146" s="293" t="s">
        <v>9644</v>
      </c>
      <c r="F146" s="43"/>
    </row>
    <row r="147" spans="1:6" x14ac:dyDescent="0.2">
      <c r="A147" s="19">
        <f t="shared" si="5"/>
        <v>141</v>
      </c>
      <c r="B147" s="19">
        <f t="shared" si="6"/>
        <v>1538</v>
      </c>
      <c r="C147" s="19">
        <v>17</v>
      </c>
      <c r="D147" s="33" t="s">
        <v>12</v>
      </c>
      <c r="E147" s="293" t="s">
        <v>9645</v>
      </c>
      <c r="F147" s="43"/>
    </row>
    <row r="148" spans="1:6" x14ac:dyDescent="0.2">
      <c r="A148" s="19">
        <f t="shared" si="5"/>
        <v>142</v>
      </c>
      <c r="B148" s="19">
        <f t="shared" si="6"/>
        <v>1555</v>
      </c>
      <c r="C148" s="19">
        <v>9</v>
      </c>
      <c r="D148" s="33" t="s">
        <v>9</v>
      </c>
      <c r="E148" s="294" t="s">
        <v>9646</v>
      </c>
      <c r="F148" s="43"/>
    </row>
    <row r="149" spans="1:6" x14ac:dyDescent="0.2">
      <c r="A149" s="19">
        <f t="shared" si="5"/>
        <v>143</v>
      </c>
      <c r="B149" s="19">
        <f t="shared" si="6"/>
        <v>1564</v>
      </c>
      <c r="C149" s="19">
        <v>9</v>
      </c>
      <c r="D149" s="33" t="s">
        <v>9</v>
      </c>
      <c r="E149" s="294" t="s">
        <v>9647</v>
      </c>
      <c r="F149" s="43"/>
    </row>
    <row r="150" spans="1:6" x14ac:dyDescent="0.2">
      <c r="A150" s="19">
        <f t="shared" si="5"/>
        <v>144</v>
      </c>
      <c r="B150" s="19">
        <f t="shared" si="6"/>
        <v>1573</v>
      </c>
      <c r="C150" s="19">
        <v>8</v>
      </c>
      <c r="D150" s="33" t="s">
        <v>12</v>
      </c>
      <c r="E150" s="293" t="s">
        <v>9648</v>
      </c>
      <c r="F150" s="43"/>
    </row>
    <row r="151" spans="1:6" x14ac:dyDescent="0.2">
      <c r="A151" s="19">
        <f t="shared" si="5"/>
        <v>145</v>
      </c>
      <c r="B151" s="19">
        <f t="shared" si="6"/>
        <v>1581</v>
      </c>
      <c r="C151" s="19">
        <v>4</v>
      </c>
      <c r="D151" s="33" t="s">
        <v>12</v>
      </c>
      <c r="E151" s="293" t="s">
        <v>9649</v>
      </c>
      <c r="F151" s="43"/>
    </row>
    <row r="152" spans="1:6" ht="24" x14ac:dyDescent="0.2">
      <c r="A152" s="19">
        <f t="shared" si="5"/>
        <v>146</v>
      </c>
      <c r="B152" s="19">
        <f t="shared" si="6"/>
        <v>1585</v>
      </c>
      <c r="C152" s="19">
        <v>17</v>
      </c>
      <c r="D152" s="33" t="s">
        <v>12</v>
      </c>
      <c r="E152" s="293" t="s">
        <v>9650</v>
      </c>
      <c r="F152" s="43"/>
    </row>
    <row r="153" spans="1:6" x14ac:dyDescent="0.2">
      <c r="A153" s="19">
        <f t="shared" si="5"/>
        <v>147</v>
      </c>
      <c r="B153" s="19">
        <f t="shared" si="6"/>
        <v>1602</v>
      </c>
      <c r="C153" s="19">
        <v>17</v>
      </c>
      <c r="D153" s="33" t="s">
        <v>12</v>
      </c>
      <c r="E153" s="293" t="s">
        <v>9651</v>
      </c>
      <c r="F153" s="43"/>
    </row>
    <row r="154" spans="1:6" x14ac:dyDescent="0.2">
      <c r="A154" s="19">
        <f t="shared" si="5"/>
        <v>148</v>
      </c>
      <c r="B154" s="19">
        <f t="shared" si="6"/>
        <v>1619</v>
      </c>
      <c r="C154" s="19">
        <v>17</v>
      </c>
      <c r="D154" s="33" t="s">
        <v>12</v>
      </c>
      <c r="E154" s="293" t="s">
        <v>9652</v>
      </c>
      <c r="F154" s="43"/>
    </row>
    <row r="155" spans="1:6" x14ac:dyDescent="0.2">
      <c r="A155" s="19">
        <f t="shared" si="5"/>
        <v>149</v>
      </c>
      <c r="B155" s="19">
        <f t="shared" si="6"/>
        <v>1636</v>
      </c>
      <c r="C155" s="19">
        <v>9</v>
      </c>
      <c r="D155" s="33" t="s">
        <v>9</v>
      </c>
      <c r="E155" s="294" t="s">
        <v>9653</v>
      </c>
      <c r="F155" s="43"/>
    </row>
    <row r="156" spans="1:6" x14ac:dyDescent="0.2">
      <c r="A156" s="19">
        <f t="shared" si="5"/>
        <v>150</v>
      </c>
      <c r="B156" s="19">
        <f t="shared" si="6"/>
        <v>1645</v>
      </c>
      <c r="C156" s="19">
        <v>9</v>
      </c>
      <c r="D156" s="33" t="s">
        <v>9</v>
      </c>
      <c r="E156" s="294" t="s">
        <v>9654</v>
      </c>
      <c r="F156" s="43"/>
    </row>
    <row r="157" spans="1:6" x14ac:dyDescent="0.2">
      <c r="A157" s="19">
        <f t="shared" si="5"/>
        <v>151</v>
      </c>
      <c r="B157" s="19">
        <f t="shared" si="6"/>
        <v>1654</v>
      </c>
      <c r="C157" s="19">
        <v>8</v>
      </c>
      <c r="D157" s="33" t="s">
        <v>12</v>
      </c>
      <c r="E157" s="293" t="s">
        <v>9655</v>
      </c>
      <c r="F157" s="43"/>
    </row>
    <row r="158" spans="1:6" x14ac:dyDescent="0.2">
      <c r="A158" s="19">
        <f t="shared" si="5"/>
        <v>152</v>
      </c>
      <c r="B158" s="19">
        <f t="shared" si="6"/>
        <v>1662</v>
      </c>
      <c r="C158" s="19">
        <v>4</v>
      </c>
      <c r="D158" s="33" t="s">
        <v>12</v>
      </c>
      <c r="E158" s="293" t="s">
        <v>9656</v>
      </c>
      <c r="F158" s="43"/>
    </row>
    <row r="159" spans="1:6" ht="24" x14ac:dyDescent="0.2">
      <c r="A159" s="19">
        <f t="shared" si="5"/>
        <v>153</v>
      </c>
      <c r="B159" s="19">
        <f t="shared" si="6"/>
        <v>1666</v>
      </c>
      <c r="C159" s="19">
        <v>17</v>
      </c>
      <c r="D159" s="33" t="s">
        <v>12</v>
      </c>
      <c r="E159" s="293" t="s">
        <v>9657</v>
      </c>
      <c r="F159" s="43"/>
    </row>
    <row r="160" spans="1:6" x14ac:dyDescent="0.2">
      <c r="A160" s="19">
        <f t="shared" si="5"/>
        <v>154</v>
      </c>
      <c r="B160" s="19">
        <f t="shared" si="6"/>
        <v>1683</v>
      </c>
      <c r="C160" s="19">
        <v>17</v>
      </c>
      <c r="D160" s="33" t="s">
        <v>12</v>
      </c>
      <c r="E160" s="293" t="s">
        <v>9658</v>
      </c>
      <c r="F160" s="43"/>
    </row>
    <row r="161" spans="1:6" x14ac:dyDescent="0.2">
      <c r="A161" s="19">
        <f t="shared" si="5"/>
        <v>155</v>
      </c>
      <c r="B161" s="19">
        <f t="shared" si="6"/>
        <v>1700</v>
      </c>
      <c r="C161" s="19">
        <v>17</v>
      </c>
      <c r="D161" s="33" t="s">
        <v>12</v>
      </c>
      <c r="E161" s="293" t="s">
        <v>9659</v>
      </c>
      <c r="F161" s="43"/>
    </row>
    <row r="162" spans="1:6" x14ac:dyDescent="0.2">
      <c r="A162" s="19">
        <f t="shared" si="5"/>
        <v>156</v>
      </c>
      <c r="B162" s="19">
        <f t="shared" si="6"/>
        <v>1717</v>
      </c>
      <c r="C162" s="19">
        <v>9</v>
      </c>
      <c r="D162" s="33" t="s">
        <v>9</v>
      </c>
      <c r="E162" s="294" t="s">
        <v>9660</v>
      </c>
      <c r="F162" s="43"/>
    </row>
    <row r="163" spans="1:6" x14ac:dyDescent="0.2">
      <c r="A163" s="19">
        <f t="shared" si="5"/>
        <v>157</v>
      </c>
      <c r="B163" s="19">
        <f t="shared" si="6"/>
        <v>1726</v>
      </c>
      <c r="C163" s="19">
        <v>9</v>
      </c>
      <c r="D163" s="33" t="s">
        <v>9</v>
      </c>
      <c r="E163" s="294" t="s">
        <v>9661</v>
      </c>
      <c r="F163" s="43"/>
    </row>
    <row r="164" spans="1:6" x14ac:dyDescent="0.2">
      <c r="A164" s="19">
        <f t="shared" si="5"/>
        <v>158</v>
      </c>
      <c r="B164" s="19">
        <f t="shared" si="6"/>
        <v>1735</v>
      </c>
      <c r="C164" s="19">
        <v>8</v>
      </c>
      <c r="D164" s="33" t="s">
        <v>12</v>
      </c>
      <c r="E164" s="293" t="s">
        <v>9662</v>
      </c>
      <c r="F164" s="43"/>
    </row>
    <row r="165" spans="1:6" x14ac:dyDescent="0.2">
      <c r="A165" s="19">
        <f t="shared" si="5"/>
        <v>159</v>
      </c>
      <c r="B165" s="19">
        <f t="shared" si="6"/>
        <v>1743</v>
      </c>
      <c r="C165" s="19">
        <v>4</v>
      </c>
      <c r="D165" s="33" t="s">
        <v>12</v>
      </c>
      <c r="E165" s="293" t="s">
        <v>9663</v>
      </c>
      <c r="F165" s="43"/>
    </row>
    <row r="166" spans="1:6" ht="24" x14ac:dyDescent="0.2">
      <c r="A166" s="19">
        <f t="shared" si="5"/>
        <v>160</v>
      </c>
      <c r="B166" s="19">
        <f t="shared" si="6"/>
        <v>1747</v>
      </c>
      <c r="C166" s="19">
        <v>17</v>
      </c>
      <c r="D166" s="33" t="s">
        <v>12</v>
      </c>
      <c r="E166" s="293" t="s">
        <v>9664</v>
      </c>
      <c r="F166" s="43"/>
    </row>
    <row r="167" spans="1:6" x14ac:dyDescent="0.2">
      <c r="A167" s="19">
        <f t="shared" si="5"/>
        <v>161</v>
      </c>
      <c r="B167" s="19">
        <f t="shared" si="6"/>
        <v>1764</v>
      </c>
      <c r="C167" s="19">
        <v>17</v>
      </c>
      <c r="D167" s="33" t="s">
        <v>12</v>
      </c>
      <c r="E167" s="293" t="s">
        <v>9665</v>
      </c>
      <c r="F167" s="43"/>
    </row>
    <row r="168" spans="1:6" x14ac:dyDescent="0.2">
      <c r="A168" s="19">
        <f t="shared" si="5"/>
        <v>162</v>
      </c>
      <c r="B168" s="19">
        <f t="shared" si="6"/>
        <v>1781</v>
      </c>
      <c r="C168" s="19">
        <v>17</v>
      </c>
      <c r="D168" s="33" t="s">
        <v>12</v>
      </c>
      <c r="E168" s="293" t="s">
        <v>9666</v>
      </c>
      <c r="F168" s="43"/>
    </row>
    <row r="169" spans="1:6" x14ac:dyDescent="0.2">
      <c r="A169" s="19">
        <f t="shared" si="5"/>
        <v>163</v>
      </c>
      <c r="B169" s="19">
        <f t="shared" si="6"/>
        <v>1798</v>
      </c>
      <c r="C169" s="19">
        <v>9</v>
      </c>
      <c r="D169" s="33" t="s">
        <v>9</v>
      </c>
      <c r="E169" s="294" t="s">
        <v>9667</v>
      </c>
      <c r="F169" s="43"/>
    </row>
    <row r="170" spans="1:6" x14ac:dyDescent="0.2">
      <c r="A170" s="19">
        <f t="shared" si="5"/>
        <v>164</v>
      </c>
      <c r="B170" s="19">
        <f t="shared" si="6"/>
        <v>1807</v>
      </c>
      <c r="C170" s="19">
        <v>9</v>
      </c>
      <c r="D170" s="33" t="s">
        <v>9</v>
      </c>
      <c r="E170" s="294" t="s">
        <v>9668</v>
      </c>
      <c r="F170" s="43"/>
    </row>
    <row r="171" spans="1:6" x14ac:dyDescent="0.2">
      <c r="A171" s="19">
        <f t="shared" si="5"/>
        <v>165</v>
      </c>
      <c r="B171" s="19">
        <f t="shared" si="6"/>
        <v>1816</v>
      </c>
      <c r="C171" s="19">
        <v>8</v>
      </c>
      <c r="D171" s="33" t="s">
        <v>12</v>
      </c>
      <c r="E171" s="293" t="s">
        <v>9669</v>
      </c>
      <c r="F171" s="43"/>
    </row>
    <row r="172" spans="1:6" x14ac:dyDescent="0.2">
      <c r="A172" s="19">
        <f t="shared" si="5"/>
        <v>166</v>
      </c>
      <c r="B172" s="19">
        <f t="shared" si="6"/>
        <v>1824</v>
      </c>
      <c r="C172" s="19">
        <v>4</v>
      </c>
      <c r="D172" s="33" t="s">
        <v>12</v>
      </c>
      <c r="E172" s="293" t="s">
        <v>9670</v>
      </c>
      <c r="F172" s="43"/>
    </row>
    <row r="173" spans="1:6" ht="24" x14ac:dyDescent="0.2">
      <c r="A173" s="19">
        <f t="shared" si="5"/>
        <v>167</v>
      </c>
      <c r="B173" s="19">
        <f t="shared" si="6"/>
        <v>1828</v>
      </c>
      <c r="C173" s="19">
        <v>17</v>
      </c>
      <c r="D173" s="33" t="s">
        <v>12</v>
      </c>
      <c r="E173" s="293" t="s">
        <v>9671</v>
      </c>
      <c r="F173" s="43"/>
    </row>
    <row r="174" spans="1:6" x14ac:dyDescent="0.2">
      <c r="A174" s="19">
        <f t="shared" si="5"/>
        <v>168</v>
      </c>
      <c r="B174" s="19">
        <f t="shared" si="6"/>
        <v>1845</v>
      </c>
      <c r="C174" s="19">
        <v>17</v>
      </c>
      <c r="D174" s="33" t="s">
        <v>12</v>
      </c>
      <c r="E174" s="293" t="s">
        <v>9672</v>
      </c>
      <c r="F174" s="43"/>
    </row>
    <row r="175" spans="1:6" x14ac:dyDescent="0.2">
      <c r="A175" s="19">
        <f t="shared" si="5"/>
        <v>169</v>
      </c>
      <c r="B175" s="19">
        <f t="shared" si="6"/>
        <v>1862</v>
      </c>
      <c r="C175" s="19">
        <v>17</v>
      </c>
      <c r="D175" s="33" t="s">
        <v>12</v>
      </c>
      <c r="E175" s="293" t="s">
        <v>9673</v>
      </c>
      <c r="F175" s="43"/>
    </row>
    <row r="176" spans="1:6" x14ac:dyDescent="0.2">
      <c r="A176" s="19">
        <f t="shared" si="5"/>
        <v>170</v>
      </c>
      <c r="B176" s="19">
        <f t="shared" si="6"/>
        <v>1879</v>
      </c>
      <c r="C176" s="19">
        <v>9</v>
      </c>
      <c r="D176" s="33" t="s">
        <v>9</v>
      </c>
      <c r="E176" s="294" t="s">
        <v>9674</v>
      </c>
      <c r="F176" s="43"/>
    </row>
    <row r="177" spans="1:6" x14ac:dyDescent="0.2">
      <c r="A177" s="19">
        <f t="shared" si="5"/>
        <v>171</v>
      </c>
      <c r="B177" s="19">
        <f t="shared" si="6"/>
        <v>1888</v>
      </c>
      <c r="C177" s="19">
        <v>9</v>
      </c>
      <c r="D177" s="33" t="s">
        <v>9</v>
      </c>
      <c r="E177" s="294" t="s">
        <v>9675</v>
      </c>
      <c r="F177" s="43"/>
    </row>
    <row r="178" spans="1:6" x14ac:dyDescent="0.2">
      <c r="A178" s="19">
        <f t="shared" si="5"/>
        <v>172</v>
      </c>
      <c r="B178" s="19">
        <f t="shared" si="6"/>
        <v>1897</v>
      </c>
      <c r="C178" s="19">
        <v>8</v>
      </c>
      <c r="D178" s="33" t="s">
        <v>12</v>
      </c>
      <c r="E178" s="293" t="s">
        <v>9676</v>
      </c>
      <c r="F178" s="43"/>
    </row>
    <row r="179" spans="1:6" x14ac:dyDescent="0.2">
      <c r="A179" s="19">
        <f t="shared" si="5"/>
        <v>173</v>
      </c>
      <c r="B179" s="19">
        <f t="shared" si="6"/>
        <v>1905</v>
      </c>
      <c r="C179" s="19">
        <v>4</v>
      </c>
      <c r="D179" s="33" t="s">
        <v>12</v>
      </c>
      <c r="E179" s="293" t="s">
        <v>9677</v>
      </c>
      <c r="F179" s="43"/>
    </row>
    <row r="180" spans="1:6" ht="24" x14ac:dyDescent="0.2">
      <c r="A180" s="19">
        <f t="shared" si="5"/>
        <v>174</v>
      </c>
      <c r="B180" s="19">
        <f t="shared" si="6"/>
        <v>1909</v>
      </c>
      <c r="C180" s="19">
        <v>17</v>
      </c>
      <c r="D180" s="33" t="s">
        <v>12</v>
      </c>
      <c r="E180" s="293" t="s">
        <v>9678</v>
      </c>
      <c r="F180" s="43"/>
    </row>
    <row r="181" spans="1:6" x14ac:dyDescent="0.2">
      <c r="A181" s="19">
        <f t="shared" si="5"/>
        <v>175</v>
      </c>
      <c r="B181" s="19">
        <f t="shared" si="6"/>
        <v>1926</v>
      </c>
      <c r="C181" s="19">
        <v>17</v>
      </c>
      <c r="D181" s="33" t="s">
        <v>12</v>
      </c>
      <c r="E181" s="293" t="s">
        <v>9679</v>
      </c>
      <c r="F181" s="43"/>
    </row>
    <row r="182" spans="1:6" x14ac:dyDescent="0.2">
      <c r="A182" s="19">
        <f t="shared" si="5"/>
        <v>176</v>
      </c>
      <c r="B182" s="19">
        <f t="shared" si="6"/>
        <v>1943</v>
      </c>
      <c r="C182" s="19">
        <v>17</v>
      </c>
      <c r="D182" s="33" t="s">
        <v>12</v>
      </c>
      <c r="E182" s="293" t="s">
        <v>9680</v>
      </c>
      <c r="F182" s="43"/>
    </row>
    <row r="183" spans="1:6" x14ac:dyDescent="0.2">
      <c r="A183" s="19">
        <f t="shared" si="5"/>
        <v>177</v>
      </c>
      <c r="B183" s="19">
        <f t="shared" si="6"/>
        <v>1960</v>
      </c>
      <c r="C183" s="19">
        <v>9</v>
      </c>
      <c r="D183" s="33" t="s">
        <v>9</v>
      </c>
      <c r="E183" s="294" t="s">
        <v>9681</v>
      </c>
      <c r="F183" s="43"/>
    </row>
    <row r="184" spans="1:6" x14ac:dyDescent="0.2">
      <c r="A184" s="19">
        <f t="shared" si="5"/>
        <v>178</v>
      </c>
      <c r="B184" s="19">
        <f t="shared" si="6"/>
        <v>1969</v>
      </c>
      <c r="C184" s="19">
        <v>9</v>
      </c>
      <c r="D184" s="33" t="s">
        <v>9</v>
      </c>
      <c r="E184" s="294" t="s">
        <v>9682</v>
      </c>
      <c r="F184" s="43"/>
    </row>
    <row r="185" spans="1:6" x14ac:dyDescent="0.2">
      <c r="A185" s="19">
        <f t="shared" si="5"/>
        <v>179</v>
      </c>
      <c r="B185" s="19">
        <f t="shared" si="6"/>
        <v>1978</v>
      </c>
      <c r="C185" s="19">
        <v>8</v>
      </c>
      <c r="D185" s="33" t="s">
        <v>12</v>
      </c>
      <c r="E185" s="293" t="s">
        <v>9683</v>
      </c>
      <c r="F185" s="43"/>
    </row>
    <row r="186" spans="1:6" x14ac:dyDescent="0.2">
      <c r="A186" s="19">
        <f t="shared" si="5"/>
        <v>180</v>
      </c>
      <c r="B186" s="19">
        <f t="shared" si="6"/>
        <v>1986</v>
      </c>
      <c r="C186" s="19">
        <v>4</v>
      </c>
      <c r="D186" s="33" t="s">
        <v>12</v>
      </c>
      <c r="E186" s="293" t="s">
        <v>9684</v>
      </c>
      <c r="F186" s="43"/>
    </row>
    <row r="187" spans="1:6" ht="24" x14ac:dyDescent="0.2">
      <c r="A187" s="19">
        <f t="shared" si="5"/>
        <v>181</v>
      </c>
      <c r="B187" s="19">
        <f t="shared" si="6"/>
        <v>1990</v>
      </c>
      <c r="C187" s="19">
        <v>17</v>
      </c>
      <c r="D187" s="33" t="s">
        <v>12</v>
      </c>
      <c r="E187" s="293" t="s">
        <v>9685</v>
      </c>
      <c r="F187" s="43"/>
    </row>
    <row r="188" spans="1:6" x14ac:dyDescent="0.2">
      <c r="A188" s="19">
        <f t="shared" si="5"/>
        <v>182</v>
      </c>
      <c r="B188" s="19">
        <f t="shared" si="6"/>
        <v>2007</v>
      </c>
      <c r="C188" s="19">
        <v>17</v>
      </c>
      <c r="D188" s="33" t="s">
        <v>12</v>
      </c>
      <c r="E188" s="293" t="s">
        <v>9686</v>
      </c>
      <c r="F188" s="43"/>
    </row>
    <row r="189" spans="1:6" x14ac:dyDescent="0.2">
      <c r="A189" s="19">
        <f t="shared" si="5"/>
        <v>183</v>
      </c>
      <c r="B189" s="19">
        <f t="shared" si="6"/>
        <v>2024</v>
      </c>
      <c r="C189" s="19">
        <v>17</v>
      </c>
      <c r="D189" s="33" t="s">
        <v>12</v>
      </c>
      <c r="E189" s="293" t="s">
        <v>9687</v>
      </c>
      <c r="F189" s="43"/>
    </row>
    <row r="190" spans="1:6" x14ac:dyDescent="0.2">
      <c r="A190" s="19">
        <f t="shared" si="5"/>
        <v>184</v>
      </c>
      <c r="B190" s="19">
        <f t="shared" si="6"/>
        <v>2041</v>
      </c>
      <c r="C190" s="19">
        <v>9</v>
      </c>
      <c r="D190" s="33" t="s">
        <v>9</v>
      </c>
      <c r="E190" s="294" t="s">
        <v>9688</v>
      </c>
      <c r="F190" s="43"/>
    </row>
    <row r="191" spans="1:6" x14ac:dyDescent="0.2">
      <c r="A191" s="19">
        <f t="shared" si="5"/>
        <v>185</v>
      </c>
      <c r="B191" s="19">
        <f t="shared" si="6"/>
        <v>2050</v>
      </c>
      <c r="C191" s="19">
        <v>9</v>
      </c>
      <c r="D191" s="33" t="s">
        <v>9</v>
      </c>
      <c r="E191" s="294" t="s">
        <v>9689</v>
      </c>
      <c r="F191" s="43"/>
    </row>
    <row r="192" spans="1:6" x14ac:dyDescent="0.2">
      <c r="A192" s="19">
        <f t="shared" si="5"/>
        <v>186</v>
      </c>
      <c r="B192" s="19">
        <f t="shared" si="6"/>
        <v>2059</v>
      </c>
      <c r="C192" s="19">
        <v>8</v>
      </c>
      <c r="D192" s="33" t="s">
        <v>12</v>
      </c>
      <c r="E192" s="293" t="s">
        <v>9690</v>
      </c>
      <c r="F192" s="43"/>
    </row>
    <row r="193" spans="1:6" x14ac:dyDescent="0.2">
      <c r="A193" s="19">
        <f t="shared" si="5"/>
        <v>187</v>
      </c>
      <c r="B193" s="19">
        <f t="shared" si="6"/>
        <v>2067</v>
      </c>
      <c r="C193" s="19">
        <v>4</v>
      </c>
      <c r="D193" s="33" t="s">
        <v>12</v>
      </c>
      <c r="E193" s="293" t="s">
        <v>9691</v>
      </c>
      <c r="F193" s="43"/>
    </row>
    <row r="194" spans="1:6" ht="24" x14ac:dyDescent="0.2">
      <c r="A194" s="19">
        <f t="shared" si="5"/>
        <v>188</v>
      </c>
      <c r="B194" s="19">
        <f t="shared" si="6"/>
        <v>2071</v>
      </c>
      <c r="C194" s="19">
        <v>17</v>
      </c>
      <c r="D194" s="33" t="s">
        <v>12</v>
      </c>
      <c r="E194" s="293" t="s">
        <v>9692</v>
      </c>
      <c r="F194" s="43"/>
    </row>
    <row r="195" spans="1:6" x14ac:dyDescent="0.2">
      <c r="A195" s="19">
        <f t="shared" si="5"/>
        <v>189</v>
      </c>
      <c r="B195" s="19">
        <f t="shared" si="6"/>
        <v>2088</v>
      </c>
      <c r="C195" s="19">
        <v>17</v>
      </c>
      <c r="D195" s="33" t="s">
        <v>12</v>
      </c>
      <c r="E195" s="293" t="s">
        <v>9693</v>
      </c>
      <c r="F195" s="43"/>
    </row>
    <row r="196" spans="1:6" x14ac:dyDescent="0.2">
      <c r="A196" s="19">
        <f t="shared" si="5"/>
        <v>190</v>
      </c>
      <c r="B196" s="19">
        <f t="shared" si="6"/>
        <v>2105</v>
      </c>
      <c r="C196" s="19">
        <v>17</v>
      </c>
      <c r="D196" s="33" t="s">
        <v>12</v>
      </c>
      <c r="E196" s="293" t="s">
        <v>9694</v>
      </c>
      <c r="F196" s="43"/>
    </row>
    <row r="197" spans="1:6" x14ac:dyDescent="0.2">
      <c r="A197" s="19">
        <f t="shared" si="5"/>
        <v>191</v>
      </c>
      <c r="B197" s="19">
        <f t="shared" si="6"/>
        <v>2122</v>
      </c>
      <c r="C197" s="19">
        <v>9</v>
      </c>
      <c r="D197" s="33" t="s">
        <v>9</v>
      </c>
      <c r="E197" s="294" t="s">
        <v>9695</v>
      </c>
      <c r="F197" s="43"/>
    </row>
    <row r="198" spans="1:6" x14ac:dyDescent="0.2">
      <c r="A198" s="19">
        <f t="shared" si="5"/>
        <v>192</v>
      </c>
      <c r="B198" s="19">
        <f t="shared" si="6"/>
        <v>2131</v>
      </c>
      <c r="C198" s="19">
        <v>9</v>
      </c>
      <c r="D198" s="33" t="s">
        <v>9</v>
      </c>
      <c r="E198" s="294" t="s">
        <v>9696</v>
      </c>
      <c r="F198" s="43"/>
    </row>
    <row r="199" spans="1:6" x14ac:dyDescent="0.2">
      <c r="A199" s="19">
        <f t="shared" si="5"/>
        <v>193</v>
      </c>
      <c r="B199" s="19">
        <f t="shared" si="6"/>
        <v>2140</v>
      </c>
      <c r="C199" s="19">
        <v>8</v>
      </c>
      <c r="D199" s="33" t="s">
        <v>12</v>
      </c>
      <c r="E199" s="293" t="s">
        <v>9697</v>
      </c>
      <c r="F199" s="43"/>
    </row>
    <row r="200" spans="1:6" x14ac:dyDescent="0.2">
      <c r="A200" s="19">
        <f t="shared" si="5"/>
        <v>194</v>
      </c>
      <c r="B200" s="19">
        <f t="shared" si="6"/>
        <v>2148</v>
      </c>
      <c r="C200" s="19">
        <v>4</v>
      </c>
      <c r="D200" s="33" t="s">
        <v>12</v>
      </c>
      <c r="E200" s="293" t="s">
        <v>9698</v>
      </c>
      <c r="F200" s="43"/>
    </row>
    <row r="201" spans="1:6" ht="24" x14ac:dyDescent="0.2">
      <c r="A201" s="19">
        <f t="shared" si="5"/>
        <v>195</v>
      </c>
      <c r="B201" s="19">
        <f t="shared" si="6"/>
        <v>2152</v>
      </c>
      <c r="C201" s="19">
        <v>17</v>
      </c>
      <c r="D201" s="33" t="s">
        <v>12</v>
      </c>
      <c r="E201" s="293" t="s">
        <v>9699</v>
      </c>
      <c r="F201" s="43"/>
    </row>
    <row r="202" spans="1:6" x14ac:dyDescent="0.2">
      <c r="A202" s="19">
        <f t="shared" si="5"/>
        <v>196</v>
      </c>
      <c r="B202" s="19">
        <f t="shared" si="6"/>
        <v>2169</v>
      </c>
      <c r="C202" s="19">
        <v>17</v>
      </c>
      <c r="D202" s="33" t="s">
        <v>12</v>
      </c>
      <c r="E202" s="293" t="s">
        <v>9700</v>
      </c>
      <c r="F202" s="43"/>
    </row>
    <row r="203" spans="1:6" x14ac:dyDescent="0.2">
      <c r="A203" s="19">
        <f t="shared" si="5"/>
        <v>197</v>
      </c>
      <c r="B203" s="19">
        <f t="shared" si="6"/>
        <v>2186</v>
      </c>
      <c r="C203" s="19">
        <v>17</v>
      </c>
      <c r="D203" s="33" t="s">
        <v>12</v>
      </c>
      <c r="E203" s="293" t="s">
        <v>9701</v>
      </c>
      <c r="F203" s="43"/>
    </row>
    <row r="204" spans="1:6" x14ac:dyDescent="0.2">
      <c r="A204" s="19">
        <f t="shared" si="5"/>
        <v>198</v>
      </c>
      <c r="B204" s="19">
        <f t="shared" si="6"/>
        <v>2203</v>
      </c>
      <c r="C204" s="19">
        <v>9</v>
      </c>
      <c r="D204" s="33" t="s">
        <v>9</v>
      </c>
      <c r="E204" s="294" t="s">
        <v>9702</v>
      </c>
      <c r="F204" s="43"/>
    </row>
    <row r="205" spans="1:6" x14ac:dyDescent="0.2">
      <c r="A205" s="19">
        <f t="shared" si="5"/>
        <v>199</v>
      </c>
      <c r="B205" s="19">
        <f t="shared" si="6"/>
        <v>2212</v>
      </c>
      <c r="C205" s="19">
        <v>9</v>
      </c>
      <c r="D205" s="33" t="s">
        <v>9</v>
      </c>
      <c r="E205" s="294" t="s">
        <v>9703</v>
      </c>
      <c r="F205" s="43"/>
    </row>
    <row r="206" spans="1:6" x14ac:dyDescent="0.2">
      <c r="A206" s="19">
        <f t="shared" ref="A206:A245" si="7">A205+1</f>
        <v>200</v>
      </c>
      <c r="B206" s="19">
        <f t="shared" ref="B206:B245" si="8">B205+C205</f>
        <v>2221</v>
      </c>
      <c r="C206" s="19">
        <v>8</v>
      </c>
      <c r="D206" s="33" t="s">
        <v>12</v>
      </c>
      <c r="E206" s="293" t="s">
        <v>9704</v>
      </c>
      <c r="F206" s="43"/>
    </row>
    <row r="207" spans="1:6" x14ac:dyDescent="0.2">
      <c r="A207" s="19">
        <f t="shared" si="7"/>
        <v>201</v>
      </c>
      <c r="B207" s="19">
        <f t="shared" si="8"/>
        <v>2229</v>
      </c>
      <c r="C207" s="19">
        <v>4</v>
      </c>
      <c r="D207" s="33" t="s">
        <v>12</v>
      </c>
      <c r="E207" s="293" t="s">
        <v>9705</v>
      </c>
      <c r="F207" s="43"/>
    </row>
    <row r="208" spans="1:6" ht="24" x14ac:dyDescent="0.2">
      <c r="A208" s="19">
        <f t="shared" si="7"/>
        <v>202</v>
      </c>
      <c r="B208" s="19">
        <f t="shared" si="8"/>
        <v>2233</v>
      </c>
      <c r="C208" s="19">
        <v>17</v>
      </c>
      <c r="D208" s="33" t="s">
        <v>12</v>
      </c>
      <c r="E208" s="293" t="s">
        <v>9706</v>
      </c>
      <c r="F208" s="43"/>
    </row>
    <row r="209" spans="1:6" x14ac:dyDescent="0.2">
      <c r="A209" s="19">
        <f t="shared" si="7"/>
        <v>203</v>
      </c>
      <c r="B209" s="19">
        <f t="shared" si="8"/>
        <v>2250</v>
      </c>
      <c r="C209" s="19">
        <v>17</v>
      </c>
      <c r="D209" s="33" t="s">
        <v>12</v>
      </c>
      <c r="E209" s="293" t="s">
        <v>9707</v>
      </c>
      <c r="F209" s="43"/>
    </row>
    <row r="210" spans="1:6" x14ac:dyDescent="0.2">
      <c r="A210" s="19">
        <f t="shared" si="7"/>
        <v>204</v>
      </c>
      <c r="B210" s="19">
        <f t="shared" si="8"/>
        <v>2267</v>
      </c>
      <c r="C210" s="19">
        <v>17</v>
      </c>
      <c r="D210" s="33" t="s">
        <v>12</v>
      </c>
      <c r="E210" s="293" t="s">
        <v>9708</v>
      </c>
      <c r="F210" s="43"/>
    </row>
    <row r="211" spans="1:6" x14ac:dyDescent="0.2">
      <c r="A211" s="19">
        <f t="shared" si="7"/>
        <v>205</v>
      </c>
      <c r="B211" s="19">
        <f t="shared" si="8"/>
        <v>2284</v>
      </c>
      <c r="C211" s="19">
        <v>9</v>
      </c>
      <c r="D211" s="33" t="s">
        <v>9</v>
      </c>
      <c r="E211" s="294" t="s">
        <v>9709</v>
      </c>
      <c r="F211" s="43"/>
    </row>
    <row r="212" spans="1:6" x14ac:dyDescent="0.2">
      <c r="A212" s="19">
        <f t="shared" si="7"/>
        <v>206</v>
      </c>
      <c r="B212" s="19">
        <f t="shared" si="8"/>
        <v>2293</v>
      </c>
      <c r="C212" s="19">
        <v>9</v>
      </c>
      <c r="D212" s="33" t="s">
        <v>9</v>
      </c>
      <c r="E212" s="294" t="s">
        <v>9710</v>
      </c>
      <c r="F212" s="43"/>
    </row>
    <row r="213" spans="1:6" x14ac:dyDescent="0.2">
      <c r="A213" s="19">
        <f t="shared" si="7"/>
        <v>207</v>
      </c>
      <c r="B213" s="19">
        <f t="shared" si="8"/>
        <v>2302</v>
      </c>
      <c r="C213" s="19">
        <v>8</v>
      </c>
      <c r="D213" s="33" t="s">
        <v>12</v>
      </c>
      <c r="E213" s="293" t="s">
        <v>9711</v>
      </c>
      <c r="F213" s="43"/>
    </row>
    <row r="214" spans="1:6" x14ac:dyDescent="0.2">
      <c r="A214" s="19">
        <f t="shared" si="7"/>
        <v>208</v>
      </c>
      <c r="B214" s="19">
        <f t="shared" si="8"/>
        <v>2310</v>
      </c>
      <c r="C214" s="19">
        <v>4</v>
      </c>
      <c r="D214" s="33" t="s">
        <v>12</v>
      </c>
      <c r="E214" s="293" t="s">
        <v>9712</v>
      </c>
      <c r="F214" s="43"/>
    </row>
    <row r="215" spans="1:6" ht="24" x14ac:dyDescent="0.2">
      <c r="A215" s="19">
        <f t="shared" si="7"/>
        <v>209</v>
      </c>
      <c r="B215" s="19">
        <f t="shared" si="8"/>
        <v>2314</v>
      </c>
      <c r="C215" s="19">
        <v>17</v>
      </c>
      <c r="D215" s="33" t="s">
        <v>12</v>
      </c>
      <c r="E215" s="293" t="s">
        <v>9713</v>
      </c>
      <c r="F215" s="43"/>
    </row>
    <row r="216" spans="1:6" x14ac:dyDescent="0.2">
      <c r="A216" s="19">
        <f t="shared" si="7"/>
        <v>210</v>
      </c>
      <c r="B216" s="19">
        <f t="shared" si="8"/>
        <v>2331</v>
      </c>
      <c r="C216" s="19">
        <v>17</v>
      </c>
      <c r="D216" s="33" t="s">
        <v>12</v>
      </c>
      <c r="E216" s="293" t="s">
        <v>9714</v>
      </c>
      <c r="F216" s="43"/>
    </row>
    <row r="217" spans="1:6" x14ac:dyDescent="0.2">
      <c r="A217" s="19">
        <f t="shared" si="7"/>
        <v>211</v>
      </c>
      <c r="B217" s="19">
        <f t="shared" si="8"/>
        <v>2348</v>
      </c>
      <c r="C217" s="19">
        <v>17</v>
      </c>
      <c r="D217" s="33" t="s">
        <v>12</v>
      </c>
      <c r="E217" s="293" t="s">
        <v>9715</v>
      </c>
      <c r="F217" s="43"/>
    </row>
    <row r="218" spans="1:6" x14ac:dyDescent="0.2">
      <c r="A218" s="19">
        <f t="shared" si="7"/>
        <v>212</v>
      </c>
      <c r="B218" s="19">
        <f t="shared" si="8"/>
        <v>2365</v>
      </c>
      <c r="C218" s="19">
        <v>9</v>
      </c>
      <c r="D218" s="33" t="s">
        <v>9</v>
      </c>
      <c r="E218" s="294" t="s">
        <v>9716</v>
      </c>
      <c r="F218" s="43"/>
    </row>
    <row r="219" spans="1:6" x14ac:dyDescent="0.2">
      <c r="A219" s="19">
        <f t="shared" si="7"/>
        <v>213</v>
      </c>
      <c r="B219" s="19">
        <f t="shared" si="8"/>
        <v>2374</v>
      </c>
      <c r="C219" s="19">
        <v>9</v>
      </c>
      <c r="D219" s="33" t="s">
        <v>9</v>
      </c>
      <c r="E219" s="294" t="s">
        <v>9717</v>
      </c>
      <c r="F219" s="43"/>
    </row>
    <row r="220" spans="1:6" x14ac:dyDescent="0.2">
      <c r="A220" s="19">
        <f t="shared" si="7"/>
        <v>214</v>
      </c>
      <c r="B220" s="19">
        <f t="shared" si="8"/>
        <v>2383</v>
      </c>
      <c r="C220" s="19">
        <v>8</v>
      </c>
      <c r="D220" s="33" t="s">
        <v>12</v>
      </c>
      <c r="E220" s="293" t="s">
        <v>9718</v>
      </c>
      <c r="F220" s="43"/>
    </row>
    <row r="221" spans="1:6" x14ac:dyDescent="0.2">
      <c r="A221" s="19">
        <f t="shared" si="7"/>
        <v>215</v>
      </c>
      <c r="B221" s="19">
        <f t="shared" si="8"/>
        <v>2391</v>
      </c>
      <c r="C221" s="19">
        <v>4</v>
      </c>
      <c r="D221" s="33" t="s">
        <v>12</v>
      </c>
      <c r="E221" s="293" t="s">
        <v>9719</v>
      </c>
      <c r="F221" s="43"/>
    </row>
    <row r="222" spans="1:6" ht="24" x14ac:dyDescent="0.2">
      <c r="A222" s="19">
        <f t="shared" si="7"/>
        <v>216</v>
      </c>
      <c r="B222" s="19">
        <f t="shared" si="8"/>
        <v>2395</v>
      </c>
      <c r="C222" s="19">
        <v>17</v>
      </c>
      <c r="D222" s="33" t="s">
        <v>12</v>
      </c>
      <c r="E222" s="293" t="s">
        <v>9720</v>
      </c>
      <c r="F222" s="43"/>
    </row>
    <row r="223" spans="1:6" x14ac:dyDescent="0.2">
      <c r="A223" s="19">
        <f t="shared" si="7"/>
        <v>217</v>
      </c>
      <c r="B223" s="19">
        <f t="shared" si="8"/>
        <v>2412</v>
      </c>
      <c r="C223" s="19">
        <v>17</v>
      </c>
      <c r="D223" s="33" t="s">
        <v>12</v>
      </c>
      <c r="E223" s="293" t="s">
        <v>9721</v>
      </c>
      <c r="F223" s="43"/>
    </row>
    <row r="224" spans="1:6" x14ac:dyDescent="0.2">
      <c r="A224" s="19">
        <f t="shared" si="7"/>
        <v>218</v>
      </c>
      <c r="B224" s="19">
        <f t="shared" si="8"/>
        <v>2429</v>
      </c>
      <c r="C224" s="19">
        <v>17</v>
      </c>
      <c r="D224" s="33" t="s">
        <v>12</v>
      </c>
      <c r="E224" s="293" t="s">
        <v>9722</v>
      </c>
      <c r="F224" s="43"/>
    </row>
    <row r="225" spans="1:6" x14ac:dyDescent="0.2">
      <c r="A225" s="19">
        <f t="shared" si="7"/>
        <v>219</v>
      </c>
      <c r="B225" s="19">
        <f t="shared" si="8"/>
        <v>2446</v>
      </c>
      <c r="C225" s="19">
        <v>9</v>
      </c>
      <c r="D225" s="33" t="s">
        <v>9</v>
      </c>
      <c r="E225" s="294" t="s">
        <v>9723</v>
      </c>
      <c r="F225" s="43"/>
    </row>
    <row r="226" spans="1:6" x14ac:dyDescent="0.2">
      <c r="A226" s="19">
        <f t="shared" si="7"/>
        <v>220</v>
      </c>
      <c r="B226" s="19">
        <f t="shared" si="8"/>
        <v>2455</v>
      </c>
      <c r="C226" s="19">
        <v>9</v>
      </c>
      <c r="D226" s="33" t="s">
        <v>9</v>
      </c>
      <c r="E226" s="294" t="s">
        <v>9724</v>
      </c>
      <c r="F226" s="43"/>
    </row>
    <row r="227" spans="1:6" x14ac:dyDescent="0.2">
      <c r="A227" s="19">
        <f t="shared" si="7"/>
        <v>221</v>
      </c>
      <c r="B227" s="19">
        <f t="shared" si="8"/>
        <v>2464</v>
      </c>
      <c r="C227" s="19">
        <v>8</v>
      </c>
      <c r="D227" s="33" t="s">
        <v>12</v>
      </c>
      <c r="E227" s="293" t="s">
        <v>9725</v>
      </c>
      <c r="F227" s="43"/>
    </row>
    <row r="228" spans="1:6" x14ac:dyDescent="0.2">
      <c r="A228" s="19">
        <f t="shared" si="7"/>
        <v>222</v>
      </c>
      <c r="B228" s="19">
        <f t="shared" si="8"/>
        <v>2472</v>
      </c>
      <c r="C228" s="19">
        <v>4</v>
      </c>
      <c r="D228" s="33" t="s">
        <v>12</v>
      </c>
      <c r="E228" s="293" t="s">
        <v>9726</v>
      </c>
      <c r="F228" s="43"/>
    </row>
    <row r="229" spans="1:6" ht="24" x14ac:dyDescent="0.2">
      <c r="A229" s="19">
        <f t="shared" si="7"/>
        <v>223</v>
      </c>
      <c r="B229" s="19">
        <f t="shared" si="8"/>
        <v>2476</v>
      </c>
      <c r="C229" s="19">
        <v>17</v>
      </c>
      <c r="D229" s="33" t="s">
        <v>12</v>
      </c>
      <c r="E229" s="293" t="s">
        <v>9727</v>
      </c>
      <c r="F229" s="43"/>
    </row>
    <row r="230" spans="1:6" x14ac:dyDescent="0.2">
      <c r="A230" s="19">
        <f t="shared" si="7"/>
        <v>224</v>
      </c>
      <c r="B230" s="19">
        <f t="shared" si="8"/>
        <v>2493</v>
      </c>
      <c r="C230" s="19">
        <v>17</v>
      </c>
      <c r="D230" s="33" t="s">
        <v>12</v>
      </c>
      <c r="E230" s="293" t="s">
        <v>9728</v>
      </c>
      <c r="F230" s="43"/>
    </row>
    <row r="231" spans="1:6" x14ac:dyDescent="0.2">
      <c r="A231" s="19">
        <f t="shared" si="7"/>
        <v>225</v>
      </c>
      <c r="B231" s="19">
        <f t="shared" si="8"/>
        <v>2510</v>
      </c>
      <c r="C231" s="19">
        <v>17</v>
      </c>
      <c r="D231" s="33" t="s">
        <v>12</v>
      </c>
      <c r="E231" s="293" t="s">
        <v>9729</v>
      </c>
      <c r="F231" s="43"/>
    </row>
    <row r="232" spans="1:6" x14ac:dyDescent="0.2">
      <c r="A232" s="19">
        <f t="shared" si="7"/>
        <v>226</v>
      </c>
      <c r="B232" s="19">
        <f t="shared" si="8"/>
        <v>2527</v>
      </c>
      <c r="C232" s="19">
        <v>9</v>
      </c>
      <c r="D232" s="33" t="s">
        <v>9</v>
      </c>
      <c r="E232" s="294" t="s">
        <v>9730</v>
      </c>
      <c r="F232" s="43"/>
    </row>
    <row r="233" spans="1:6" x14ac:dyDescent="0.2">
      <c r="A233" s="19">
        <f t="shared" si="7"/>
        <v>227</v>
      </c>
      <c r="B233" s="19">
        <f t="shared" si="8"/>
        <v>2536</v>
      </c>
      <c r="C233" s="19">
        <v>9</v>
      </c>
      <c r="D233" s="33" t="s">
        <v>9</v>
      </c>
      <c r="E233" s="294" t="s">
        <v>9731</v>
      </c>
      <c r="F233" s="43"/>
    </row>
    <row r="234" spans="1:6" x14ac:dyDescent="0.2">
      <c r="A234" s="19">
        <f t="shared" si="7"/>
        <v>228</v>
      </c>
      <c r="B234" s="19">
        <f t="shared" si="8"/>
        <v>2545</v>
      </c>
      <c r="C234" s="19">
        <v>8</v>
      </c>
      <c r="D234" s="33" t="s">
        <v>12</v>
      </c>
      <c r="E234" s="293" t="s">
        <v>9732</v>
      </c>
      <c r="F234" s="43"/>
    </row>
    <row r="235" spans="1:6" x14ac:dyDescent="0.2">
      <c r="A235" s="19">
        <f t="shared" si="7"/>
        <v>229</v>
      </c>
      <c r="B235" s="19">
        <f t="shared" si="8"/>
        <v>2553</v>
      </c>
      <c r="C235" s="19">
        <v>4</v>
      </c>
      <c r="D235" s="33" t="s">
        <v>12</v>
      </c>
      <c r="E235" s="293" t="s">
        <v>9733</v>
      </c>
      <c r="F235" s="43"/>
    </row>
    <row r="236" spans="1:6" ht="24" x14ac:dyDescent="0.2">
      <c r="A236" s="19">
        <f t="shared" si="7"/>
        <v>230</v>
      </c>
      <c r="B236" s="19">
        <f t="shared" si="8"/>
        <v>2557</v>
      </c>
      <c r="C236" s="19">
        <v>17</v>
      </c>
      <c r="D236" s="33" t="s">
        <v>12</v>
      </c>
      <c r="E236" s="293" t="s">
        <v>9734</v>
      </c>
      <c r="F236" s="43"/>
    </row>
    <row r="237" spans="1:6" x14ac:dyDescent="0.2">
      <c r="A237" s="19">
        <f t="shared" si="7"/>
        <v>231</v>
      </c>
      <c r="B237" s="19">
        <f t="shared" si="8"/>
        <v>2574</v>
      </c>
      <c r="C237" s="19">
        <v>17</v>
      </c>
      <c r="D237" s="33" t="s">
        <v>12</v>
      </c>
      <c r="E237" s="293" t="s">
        <v>9735</v>
      </c>
      <c r="F237" s="43"/>
    </row>
    <row r="238" spans="1:6" x14ac:dyDescent="0.2">
      <c r="A238" s="19">
        <f t="shared" si="7"/>
        <v>232</v>
      </c>
      <c r="B238" s="19">
        <f t="shared" si="8"/>
        <v>2591</v>
      </c>
      <c r="C238" s="19">
        <v>17</v>
      </c>
      <c r="D238" s="33" t="s">
        <v>12</v>
      </c>
      <c r="E238" s="293" t="s">
        <v>9736</v>
      </c>
      <c r="F238" s="43"/>
    </row>
    <row r="239" spans="1:6" x14ac:dyDescent="0.2">
      <c r="A239" s="19">
        <f t="shared" si="7"/>
        <v>233</v>
      </c>
      <c r="B239" s="19">
        <f t="shared" si="8"/>
        <v>2608</v>
      </c>
      <c r="C239" s="19">
        <v>9</v>
      </c>
      <c r="D239" s="33" t="s">
        <v>9</v>
      </c>
      <c r="E239" s="294" t="s">
        <v>9737</v>
      </c>
      <c r="F239" s="43"/>
    </row>
    <row r="240" spans="1:6" x14ac:dyDescent="0.2">
      <c r="A240" s="19">
        <f t="shared" si="7"/>
        <v>234</v>
      </c>
      <c r="B240" s="19">
        <f t="shared" si="8"/>
        <v>2617</v>
      </c>
      <c r="C240" s="19">
        <v>9</v>
      </c>
      <c r="D240" s="33" t="s">
        <v>9</v>
      </c>
      <c r="E240" s="294" t="s">
        <v>9738</v>
      </c>
      <c r="F240" s="43"/>
    </row>
    <row r="241" spans="1:6" x14ac:dyDescent="0.2">
      <c r="A241" s="19">
        <f t="shared" si="7"/>
        <v>235</v>
      </c>
      <c r="B241" s="19">
        <f t="shared" si="8"/>
        <v>2626</v>
      </c>
      <c r="C241" s="19">
        <v>8</v>
      </c>
      <c r="D241" s="33" t="s">
        <v>12</v>
      </c>
      <c r="E241" s="293" t="s">
        <v>9739</v>
      </c>
      <c r="F241" s="43"/>
    </row>
    <row r="242" spans="1:6" x14ac:dyDescent="0.2">
      <c r="A242" s="19">
        <f t="shared" si="7"/>
        <v>236</v>
      </c>
      <c r="B242" s="19">
        <f t="shared" si="8"/>
        <v>2634</v>
      </c>
      <c r="C242" s="19">
        <v>4</v>
      </c>
      <c r="D242" s="33" t="s">
        <v>12</v>
      </c>
      <c r="E242" s="293" t="s">
        <v>9740</v>
      </c>
      <c r="F242" s="43"/>
    </row>
    <row r="243" spans="1:6" ht="24" x14ac:dyDescent="0.2">
      <c r="A243" s="19">
        <f t="shared" si="7"/>
        <v>237</v>
      </c>
      <c r="B243" s="19">
        <f t="shared" si="8"/>
        <v>2638</v>
      </c>
      <c r="C243" s="19">
        <v>17</v>
      </c>
      <c r="D243" s="33" t="s">
        <v>12</v>
      </c>
      <c r="E243" s="293" t="s">
        <v>9741</v>
      </c>
      <c r="F243" s="43"/>
    </row>
    <row r="244" spans="1:6" x14ac:dyDescent="0.2">
      <c r="A244" s="11">
        <f t="shared" si="7"/>
        <v>238</v>
      </c>
      <c r="B244" s="11">
        <f t="shared" si="8"/>
        <v>2655</v>
      </c>
      <c r="C244" s="19">
        <v>17</v>
      </c>
      <c r="D244" s="33" t="s">
        <v>12</v>
      </c>
      <c r="E244" s="295" t="s">
        <v>9742</v>
      </c>
      <c r="F244" s="9"/>
    </row>
    <row r="245" spans="1:6" x14ac:dyDescent="0.2">
      <c r="A245" s="19">
        <f t="shared" si="7"/>
        <v>239</v>
      </c>
      <c r="B245" s="19">
        <f t="shared" si="8"/>
        <v>2672</v>
      </c>
      <c r="C245" s="19">
        <v>17</v>
      </c>
      <c r="D245" s="33" t="s">
        <v>12</v>
      </c>
      <c r="E245" s="293" t="s">
        <v>9743</v>
      </c>
      <c r="F245" s="43"/>
    </row>
    <row r="246" spans="1:6" ht="24" x14ac:dyDescent="0.2">
      <c r="A246" s="26">
        <f t="shared" ref="A246:A250" si="9">+A245+1</f>
        <v>240</v>
      </c>
      <c r="B246" s="26">
        <f t="shared" ref="B246:B250" si="10">C245+B245</f>
        <v>2689</v>
      </c>
      <c r="C246" s="26">
        <v>17</v>
      </c>
      <c r="D246" s="766" t="s">
        <v>12</v>
      </c>
      <c r="E246" s="767" t="s">
        <v>9968</v>
      </c>
      <c r="F246" s="28"/>
    </row>
    <row r="247" spans="1:6" x14ac:dyDescent="0.2">
      <c r="A247" s="26">
        <f t="shared" si="9"/>
        <v>241</v>
      </c>
      <c r="B247" s="26">
        <f t="shared" si="10"/>
        <v>2706</v>
      </c>
      <c r="C247" s="26">
        <v>17</v>
      </c>
      <c r="D247" s="766" t="s">
        <v>12</v>
      </c>
      <c r="E247" s="768" t="s">
        <v>9969</v>
      </c>
      <c r="F247" s="28"/>
    </row>
    <row r="248" spans="1:6" x14ac:dyDescent="0.2">
      <c r="A248" s="26">
        <f t="shared" si="9"/>
        <v>242</v>
      </c>
      <c r="B248" s="26">
        <f t="shared" si="10"/>
        <v>2723</v>
      </c>
      <c r="C248" s="26">
        <v>17</v>
      </c>
      <c r="D248" s="766" t="s">
        <v>12</v>
      </c>
      <c r="E248" s="768" t="s">
        <v>9970</v>
      </c>
      <c r="F248" s="28"/>
    </row>
    <row r="249" spans="1:6" x14ac:dyDescent="0.2">
      <c r="A249" s="26">
        <f t="shared" si="9"/>
        <v>243</v>
      </c>
      <c r="B249" s="26">
        <f t="shared" si="10"/>
        <v>2740</v>
      </c>
      <c r="C249" s="540">
        <v>150</v>
      </c>
      <c r="D249" s="692" t="s">
        <v>9</v>
      </c>
      <c r="E249" s="23" t="s">
        <v>50</v>
      </c>
      <c r="F249" s="652" t="s">
        <v>25</v>
      </c>
    </row>
    <row r="250" spans="1:6" ht="12.75" thickBot="1" x14ac:dyDescent="0.25">
      <c r="A250" s="26">
        <f t="shared" si="9"/>
        <v>244</v>
      </c>
      <c r="B250" s="26">
        <f t="shared" si="10"/>
        <v>2890</v>
      </c>
      <c r="C250" s="770">
        <v>12</v>
      </c>
      <c r="D250" s="771" t="s">
        <v>9</v>
      </c>
      <c r="E250" s="772" t="s">
        <v>323</v>
      </c>
      <c r="F250" s="588" t="s">
        <v>9744</v>
      </c>
    </row>
    <row r="251" spans="1:6" ht="12.75" thickTop="1" x14ac:dyDescent="0.2">
      <c r="A251" s="296" t="s">
        <v>54</v>
      </c>
      <c r="B251" s="296"/>
      <c r="C251" s="762">
        <f>B250+C250 -1</f>
        <v>2901</v>
      </c>
      <c r="D251" s="119"/>
      <c r="E251" s="119"/>
      <c r="F251" s="119"/>
    </row>
    <row r="252" spans="1:6" x14ac:dyDescent="0.2">
      <c r="A252" s="296"/>
      <c r="B252" s="296"/>
      <c r="C252" s="225"/>
      <c r="D252" s="119"/>
      <c r="E252" s="98"/>
      <c r="F252" s="119"/>
    </row>
    <row r="253" spans="1:6" x14ac:dyDescent="0.2">
      <c r="A253" s="64"/>
      <c r="B253" s="64"/>
      <c r="C253" s="69"/>
      <c r="D253" s="64"/>
      <c r="E253" s="98" t="s">
        <v>55</v>
      </c>
      <c r="F253" s="64"/>
    </row>
    <row r="254" spans="1:6" x14ac:dyDescent="0.2">
      <c r="A254" s="64"/>
      <c r="B254" s="64"/>
      <c r="C254" s="64"/>
      <c r="D254" s="64"/>
      <c r="E254" s="98"/>
      <c r="F254" s="64"/>
    </row>
    <row r="255" spans="1:6" x14ac:dyDescent="0.2">
      <c r="A255" s="64"/>
      <c r="B255" s="64"/>
      <c r="C255" s="64"/>
      <c r="D255" s="64"/>
      <c r="E255" s="98" t="s">
        <v>9745</v>
      </c>
      <c r="F255" s="64"/>
    </row>
    <row r="256" spans="1:6" x14ac:dyDescent="0.2">
      <c r="E256" s="15"/>
    </row>
    <row r="257" spans="5:5" x14ac:dyDescent="0.2">
      <c r="E257" s="15"/>
    </row>
  </sheetData>
  <mergeCells count="4">
    <mergeCell ref="A3:B3"/>
    <mergeCell ref="C3:F3"/>
    <mergeCell ref="A4:B4"/>
    <mergeCell ref="C4:F5"/>
  </mergeCells>
  <conditionalFormatting sqref="C3:F3">
    <cfRule type="containsText" dxfId="6" priority="2" operator="containsText" text="Diseño de registro. 2024">
      <formula>NOT(ISERROR(SEARCH("Diseño de registro. 2024",C3)))</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51E4905-2152-45E7-9AC2-ACE64E405A45}">
            <xm:f>NOT(ISERROR(SEARCH($C$3,C3)))</xm:f>
            <xm:f>$C$3</xm:f>
            <x14:dxf>
              <font>
                <color rgb="FFFFFF00"/>
              </font>
            </x14:dxf>
          </x14:cfRule>
          <xm:sqref>C3:F3</xm:sqref>
        </x14:conditionalFormatting>
      </x14:conditionalFormatting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F252"/>
  <sheetViews>
    <sheetView topLeftCell="A195" zoomScaleNormal="100" zoomScaleSheetLayoutView="80" workbookViewId="0">
      <selection activeCell="C4" sqref="C4:F5"/>
    </sheetView>
  </sheetViews>
  <sheetFormatPr baseColWidth="10" defaultRowHeight="12" x14ac:dyDescent="0.2"/>
  <cols>
    <col min="1" max="3" width="7.7109375" customWidth="1"/>
    <col min="4" max="4" width="10.7109375" customWidth="1"/>
    <col min="5" max="5" width="113.42578125" customWidth="1"/>
    <col min="6" max="6" width="12.7109375" style="297"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x14ac:dyDescent="0.2">
      <c r="A4" s="796" t="str">
        <f>+T22001000!A4</f>
        <v>Versión 0.2</v>
      </c>
      <c r="B4" s="796"/>
      <c r="C4" s="794" t="s">
        <v>9746</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7">
        <v>1</v>
      </c>
      <c r="B7" s="37">
        <v>1</v>
      </c>
      <c r="C7" s="37">
        <v>2</v>
      </c>
      <c r="D7" s="45" t="s">
        <v>9</v>
      </c>
      <c r="E7" s="143" t="s">
        <v>10</v>
      </c>
      <c r="F7" s="298" t="s">
        <v>11</v>
      </c>
    </row>
    <row r="8" spans="1:6" x14ac:dyDescent="0.2">
      <c r="A8" s="37">
        <f t="shared" ref="A8:A71" si="0">+A7+1</f>
        <v>2</v>
      </c>
      <c r="B8" s="37">
        <f t="shared" ref="B8:B71" si="1">C7+B7</f>
        <v>3</v>
      </c>
      <c r="C8" s="37">
        <v>3</v>
      </c>
      <c r="D8" s="45" t="s">
        <v>12</v>
      </c>
      <c r="E8" s="143" t="s">
        <v>13</v>
      </c>
      <c r="F8" s="298">
        <v>220</v>
      </c>
    </row>
    <row r="9" spans="1:6" x14ac:dyDescent="0.2">
      <c r="A9" s="37">
        <f t="shared" si="0"/>
        <v>3</v>
      </c>
      <c r="B9" s="37">
        <f t="shared" si="1"/>
        <v>6</v>
      </c>
      <c r="C9" s="37">
        <v>2</v>
      </c>
      <c r="D9" s="45" t="s">
        <v>9</v>
      </c>
      <c r="E9" s="143" t="s">
        <v>14</v>
      </c>
      <c r="F9" s="299" t="s">
        <v>9747</v>
      </c>
    </row>
    <row r="10" spans="1:6" x14ac:dyDescent="0.2">
      <c r="A10" s="37">
        <f t="shared" si="0"/>
        <v>4</v>
      </c>
      <c r="B10" s="37">
        <f t="shared" si="1"/>
        <v>8</v>
      </c>
      <c r="C10" s="37">
        <v>1</v>
      </c>
      <c r="D10" s="45" t="s">
        <v>9</v>
      </c>
      <c r="E10" s="143" t="s">
        <v>16</v>
      </c>
      <c r="F10" s="299" t="s">
        <v>61</v>
      </c>
    </row>
    <row r="11" spans="1:6" x14ac:dyDescent="0.2">
      <c r="A11" s="37">
        <f t="shared" si="0"/>
        <v>5</v>
      </c>
      <c r="B11" s="37">
        <f t="shared" si="1"/>
        <v>9</v>
      </c>
      <c r="C11" s="37">
        <v>2</v>
      </c>
      <c r="D11" s="45" t="s">
        <v>12</v>
      </c>
      <c r="E11" s="143" t="s">
        <v>17</v>
      </c>
      <c r="F11" s="299" t="s">
        <v>18</v>
      </c>
    </row>
    <row r="12" spans="1:6" x14ac:dyDescent="0.2">
      <c r="A12" s="37">
        <f t="shared" si="0"/>
        <v>6</v>
      </c>
      <c r="B12" s="37">
        <f t="shared" si="1"/>
        <v>11</v>
      </c>
      <c r="C12" s="37">
        <v>1</v>
      </c>
      <c r="D12" s="45" t="s">
        <v>9</v>
      </c>
      <c r="E12" s="143" t="s">
        <v>19</v>
      </c>
      <c r="F12" s="299" t="s">
        <v>20</v>
      </c>
    </row>
    <row r="13" spans="1:6" x14ac:dyDescent="0.2">
      <c r="A13" s="37">
        <f t="shared" si="0"/>
        <v>7</v>
      </c>
      <c r="B13" s="37">
        <f t="shared" si="1"/>
        <v>12</v>
      </c>
      <c r="C13" s="37">
        <v>1</v>
      </c>
      <c r="D13" s="45" t="s">
        <v>9</v>
      </c>
      <c r="E13" s="143" t="s">
        <v>21</v>
      </c>
      <c r="F13" s="298" t="s">
        <v>22</v>
      </c>
    </row>
    <row r="14" spans="1:6" x14ac:dyDescent="0.2">
      <c r="A14" s="37">
        <f t="shared" si="0"/>
        <v>8</v>
      </c>
      <c r="B14" s="37">
        <f t="shared" si="1"/>
        <v>13</v>
      </c>
      <c r="C14" s="37">
        <v>3</v>
      </c>
      <c r="D14" s="45" t="s">
        <v>12</v>
      </c>
      <c r="E14" s="143" t="s">
        <v>23</v>
      </c>
      <c r="F14" s="298"/>
    </row>
    <row r="15" spans="1:6" x14ac:dyDescent="0.2">
      <c r="A15" s="37">
        <f t="shared" si="0"/>
        <v>9</v>
      </c>
      <c r="B15" s="37">
        <f t="shared" si="1"/>
        <v>16</v>
      </c>
      <c r="C15" s="37">
        <v>9</v>
      </c>
      <c r="D15" s="45" t="s">
        <v>9</v>
      </c>
      <c r="E15" s="143" t="s">
        <v>9748</v>
      </c>
      <c r="F15" s="298"/>
    </row>
    <row r="16" spans="1:6" x14ac:dyDescent="0.2">
      <c r="A16" s="37">
        <f t="shared" si="0"/>
        <v>10</v>
      </c>
      <c r="B16" s="37">
        <f t="shared" si="1"/>
        <v>25</v>
      </c>
      <c r="C16" s="37">
        <v>17</v>
      </c>
      <c r="D16" s="45" t="s">
        <v>12</v>
      </c>
      <c r="E16" s="143" t="s">
        <v>9749</v>
      </c>
      <c r="F16" s="298"/>
    </row>
    <row r="17" spans="1:6" x14ac:dyDescent="0.2">
      <c r="A17" s="37">
        <f t="shared" si="0"/>
        <v>11</v>
      </c>
      <c r="B17" s="37">
        <f t="shared" si="1"/>
        <v>42</v>
      </c>
      <c r="C17" s="37">
        <v>17</v>
      </c>
      <c r="D17" s="45" t="s">
        <v>12</v>
      </c>
      <c r="E17" s="143" t="s">
        <v>9750</v>
      </c>
      <c r="F17" s="298"/>
    </row>
    <row r="18" spans="1:6" x14ac:dyDescent="0.2">
      <c r="A18" s="37">
        <f t="shared" si="0"/>
        <v>12</v>
      </c>
      <c r="B18" s="37">
        <f t="shared" si="1"/>
        <v>59</v>
      </c>
      <c r="C18" s="37">
        <v>17</v>
      </c>
      <c r="D18" s="45" t="s">
        <v>12</v>
      </c>
      <c r="E18" s="143" t="s">
        <v>9751</v>
      </c>
      <c r="F18" s="298"/>
    </row>
    <row r="19" spans="1:6" x14ac:dyDescent="0.2">
      <c r="A19" s="37">
        <f t="shared" si="0"/>
        <v>13</v>
      </c>
      <c r="B19" s="37">
        <f t="shared" si="1"/>
        <v>76</v>
      </c>
      <c r="C19" s="37">
        <v>17</v>
      </c>
      <c r="D19" s="45" t="s">
        <v>12</v>
      </c>
      <c r="E19" s="143" t="s">
        <v>9752</v>
      </c>
      <c r="F19" s="298"/>
    </row>
    <row r="20" spans="1:6" x14ac:dyDescent="0.2">
      <c r="A20" s="37">
        <f t="shared" si="0"/>
        <v>14</v>
      </c>
      <c r="B20" s="37">
        <f t="shared" si="1"/>
        <v>93</v>
      </c>
      <c r="C20" s="37">
        <v>17</v>
      </c>
      <c r="D20" s="45" t="s">
        <v>12</v>
      </c>
      <c r="E20" s="143" t="s">
        <v>9753</v>
      </c>
      <c r="F20" s="298"/>
    </row>
    <row r="21" spans="1:6" x14ac:dyDescent="0.2">
      <c r="A21" s="37">
        <f t="shared" si="0"/>
        <v>15</v>
      </c>
      <c r="B21" s="37">
        <f t="shared" si="1"/>
        <v>110</v>
      </c>
      <c r="C21" s="37">
        <v>9</v>
      </c>
      <c r="D21" s="45" t="s">
        <v>9</v>
      </c>
      <c r="E21" s="143" t="s">
        <v>9754</v>
      </c>
      <c r="F21" s="298"/>
    </row>
    <row r="22" spans="1:6" x14ac:dyDescent="0.2">
      <c r="A22" s="37">
        <f t="shared" si="0"/>
        <v>16</v>
      </c>
      <c r="B22" s="37">
        <f t="shared" si="1"/>
        <v>119</v>
      </c>
      <c r="C22" s="37">
        <v>17</v>
      </c>
      <c r="D22" s="45" t="s">
        <v>12</v>
      </c>
      <c r="E22" s="143" t="s">
        <v>9755</v>
      </c>
      <c r="F22" s="298"/>
    </row>
    <row r="23" spans="1:6" x14ac:dyDescent="0.2">
      <c r="A23" s="37">
        <f t="shared" si="0"/>
        <v>17</v>
      </c>
      <c r="B23" s="37">
        <f t="shared" si="1"/>
        <v>136</v>
      </c>
      <c r="C23" s="37">
        <v>17</v>
      </c>
      <c r="D23" s="45" t="s">
        <v>12</v>
      </c>
      <c r="E23" s="143" t="s">
        <v>9756</v>
      </c>
      <c r="F23" s="298"/>
    </row>
    <row r="24" spans="1:6" x14ac:dyDescent="0.2">
      <c r="A24" s="37">
        <f t="shared" si="0"/>
        <v>18</v>
      </c>
      <c r="B24" s="37">
        <f t="shared" si="1"/>
        <v>153</v>
      </c>
      <c r="C24" s="37">
        <v>17</v>
      </c>
      <c r="D24" s="45" t="s">
        <v>12</v>
      </c>
      <c r="E24" s="143" t="s">
        <v>9757</v>
      </c>
      <c r="F24" s="298"/>
    </row>
    <row r="25" spans="1:6" x14ac:dyDescent="0.2">
      <c r="A25" s="37">
        <f t="shared" si="0"/>
        <v>19</v>
      </c>
      <c r="B25" s="37">
        <f t="shared" si="1"/>
        <v>170</v>
      </c>
      <c r="C25" s="37">
        <v>17</v>
      </c>
      <c r="D25" s="45" t="s">
        <v>12</v>
      </c>
      <c r="E25" s="143" t="s">
        <v>9758</v>
      </c>
      <c r="F25" s="298"/>
    </row>
    <row r="26" spans="1:6" x14ac:dyDescent="0.2">
      <c r="A26" s="37">
        <f t="shared" si="0"/>
        <v>20</v>
      </c>
      <c r="B26" s="37">
        <f t="shared" si="1"/>
        <v>187</v>
      </c>
      <c r="C26" s="37">
        <v>17</v>
      </c>
      <c r="D26" s="45" t="s">
        <v>12</v>
      </c>
      <c r="E26" s="143" t="s">
        <v>9759</v>
      </c>
      <c r="F26" s="298"/>
    </row>
    <row r="27" spans="1:6" x14ac:dyDescent="0.2">
      <c r="A27" s="37">
        <f t="shared" si="0"/>
        <v>21</v>
      </c>
      <c r="B27" s="37">
        <f t="shared" si="1"/>
        <v>204</v>
      </c>
      <c r="C27" s="37">
        <v>9</v>
      </c>
      <c r="D27" s="45" t="s">
        <v>9</v>
      </c>
      <c r="E27" s="143" t="s">
        <v>9760</v>
      </c>
      <c r="F27" s="298"/>
    </row>
    <row r="28" spans="1:6" x14ac:dyDescent="0.2">
      <c r="A28" s="37">
        <f t="shared" si="0"/>
        <v>22</v>
      </c>
      <c r="B28" s="37">
        <f t="shared" si="1"/>
        <v>213</v>
      </c>
      <c r="C28" s="37">
        <v>17</v>
      </c>
      <c r="D28" s="45" t="s">
        <v>12</v>
      </c>
      <c r="E28" s="143" t="s">
        <v>9761</v>
      </c>
      <c r="F28" s="298"/>
    </row>
    <row r="29" spans="1:6" x14ac:dyDescent="0.2">
      <c r="A29" s="37">
        <f t="shared" si="0"/>
        <v>23</v>
      </c>
      <c r="B29" s="37">
        <f t="shared" si="1"/>
        <v>230</v>
      </c>
      <c r="C29" s="37">
        <v>17</v>
      </c>
      <c r="D29" s="45" t="s">
        <v>12</v>
      </c>
      <c r="E29" s="143" t="s">
        <v>9762</v>
      </c>
      <c r="F29" s="298"/>
    </row>
    <row r="30" spans="1:6" x14ac:dyDescent="0.2">
      <c r="A30" s="37">
        <f t="shared" si="0"/>
        <v>24</v>
      </c>
      <c r="B30" s="37">
        <f t="shared" si="1"/>
        <v>247</v>
      </c>
      <c r="C30" s="37">
        <v>17</v>
      </c>
      <c r="D30" s="45" t="s">
        <v>12</v>
      </c>
      <c r="E30" s="143" t="s">
        <v>9763</v>
      </c>
      <c r="F30" s="298"/>
    </row>
    <row r="31" spans="1:6" x14ac:dyDescent="0.2">
      <c r="A31" s="37">
        <f t="shared" si="0"/>
        <v>25</v>
      </c>
      <c r="B31" s="37">
        <f t="shared" si="1"/>
        <v>264</v>
      </c>
      <c r="C31" s="37">
        <v>17</v>
      </c>
      <c r="D31" s="45" t="s">
        <v>12</v>
      </c>
      <c r="E31" s="143" t="s">
        <v>9764</v>
      </c>
      <c r="F31" s="300"/>
    </row>
    <row r="32" spans="1:6" x14ac:dyDescent="0.2">
      <c r="A32" s="37">
        <f t="shared" si="0"/>
        <v>26</v>
      </c>
      <c r="B32" s="37">
        <f t="shared" si="1"/>
        <v>281</v>
      </c>
      <c r="C32" s="37">
        <v>17</v>
      </c>
      <c r="D32" s="45" t="s">
        <v>12</v>
      </c>
      <c r="E32" s="143" t="s">
        <v>9765</v>
      </c>
      <c r="F32" s="298"/>
    </row>
    <row r="33" spans="1:6" x14ac:dyDescent="0.2">
      <c r="A33" s="37">
        <f t="shared" si="0"/>
        <v>27</v>
      </c>
      <c r="B33" s="37">
        <f t="shared" si="1"/>
        <v>298</v>
      </c>
      <c r="C33" s="37">
        <v>9</v>
      </c>
      <c r="D33" s="45" t="s">
        <v>9</v>
      </c>
      <c r="E33" s="143" t="s">
        <v>9766</v>
      </c>
      <c r="F33" s="298"/>
    </row>
    <row r="34" spans="1:6" x14ac:dyDescent="0.2">
      <c r="A34" s="37">
        <f t="shared" si="0"/>
        <v>28</v>
      </c>
      <c r="B34" s="37">
        <f t="shared" si="1"/>
        <v>307</v>
      </c>
      <c r="C34" s="37">
        <v>17</v>
      </c>
      <c r="D34" s="45" t="s">
        <v>12</v>
      </c>
      <c r="E34" s="143" t="s">
        <v>9767</v>
      </c>
      <c r="F34" s="298"/>
    </row>
    <row r="35" spans="1:6" x14ac:dyDescent="0.2">
      <c r="A35" s="37">
        <f t="shared" si="0"/>
        <v>29</v>
      </c>
      <c r="B35" s="37">
        <f t="shared" si="1"/>
        <v>324</v>
      </c>
      <c r="C35" s="37">
        <v>17</v>
      </c>
      <c r="D35" s="45" t="s">
        <v>12</v>
      </c>
      <c r="E35" s="143" t="s">
        <v>9768</v>
      </c>
      <c r="F35" s="298"/>
    </row>
    <row r="36" spans="1:6" x14ac:dyDescent="0.2">
      <c r="A36" s="37">
        <f t="shared" si="0"/>
        <v>30</v>
      </c>
      <c r="B36" s="37">
        <f t="shared" si="1"/>
        <v>341</v>
      </c>
      <c r="C36" s="37">
        <v>17</v>
      </c>
      <c r="D36" s="45" t="s">
        <v>12</v>
      </c>
      <c r="E36" s="143" t="s">
        <v>9769</v>
      </c>
      <c r="F36" s="298"/>
    </row>
    <row r="37" spans="1:6" x14ac:dyDescent="0.2">
      <c r="A37" s="37">
        <f t="shared" si="0"/>
        <v>31</v>
      </c>
      <c r="B37" s="37">
        <f t="shared" si="1"/>
        <v>358</v>
      </c>
      <c r="C37" s="37">
        <v>17</v>
      </c>
      <c r="D37" s="45" t="s">
        <v>12</v>
      </c>
      <c r="E37" s="143" t="s">
        <v>9770</v>
      </c>
      <c r="F37" s="298"/>
    </row>
    <row r="38" spans="1:6" x14ac:dyDescent="0.2">
      <c r="A38" s="37">
        <f t="shared" si="0"/>
        <v>32</v>
      </c>
      <c r="B38" s="37">
        <f t="shared" si="1"/>
        <v>375</v>
      </c>
      <c r="C38" s="37">
        <v>17</v>
      </c>
      <c r="D38" s="45" t="s">
        <v>12</v>
      </c>
      <c r="E38" s="143" t="s">
        <v>9771</v>
      </c>
      <c r="F38" s="298"/>
    </row>
    <row r="39" spans="1:6" x14ac:dyDescent="0.2">
      <c r="A39" s="37">
        <f t="shared" si="0"/>
        <v>33</v>
      </c>
      <c r="B39" s="37">
        <f t="shared" si="1"/>
        <v>392</v>
      </c>
      <c r="C39" s="37">
        <v>9</v>
      </c>
      <c r="D39" s="45" t="s">
        <v>9</v>
      </c>
      <c r="E39" s="143" t="s">
        <v>9772</v>
      </c>
      <c r="F39" s="298"/>
    </row>
    <row r="40" spans="1:6" x14ac:dyDescent="0.2">
      <c r="A40" s="37">
        <f t="shared" si="0"/>
        <v>34</v>
      </c>
      <c r="B40" s="37">
        <f t="shared" si="1"/>
        <v>401</v>
      </c>
      <c r="C40" s="37">
        <v>17</v>
      </c>
      <c r="D40" s="45" t="s">
        <v>12</v>
      </c>
      <c r="E40" s="143" t="s">
        <v>9773</v>
      </c>
      <c r="F40" s="298"/>
    </row>
    <row r="41" spans="1:6" x14ac:dyDescent="0.2">
      <c r="A41" s="37">
        <f t="shared" si="0"/>
        <v>35</v>
      </c>
      <c r="B41" s="37">
        <f t="shared" si="1"/>
        <v>418</v>
      </c>
      <c r="C41" s="37">
        <v>17</v>
      </c>
      <c r="D41" s="45" t="s">
        <v>12</v>
      </c>
      <c r="E41" s="143" t="s">
        <v>9774</v>
      </c>
      <c r="F41" s="298"/>
    </row>
    <row r="42" spans="1:6" x14ac:dyDescent="0.2">
      <c r="A42" s="37">
        <f t="shared" si="0"/>
        <v>36</v>
      </c>
      <c r="B42" s="37">
        <f t="shared" si="1"/>
        <v>435</v>
      </c>
      <c r="C42" s="37">
        <v>17</v>
      </c>
      <c r="D42" s="45" t="s">
        <v>12</v>
      </c>
      <c r="E42" s="143" t="s">
        <v>9775</v>
      </c>
      <c r="F42" s="298"/>
    </row>
    <row r="43" spans="1:6" x14ac:dyDescent="0.2">
      <c r="A43" s="37">
        <f t="shared" si="0"/>
        <v>37</v>
      </c>
      <c r="B43" s="37">
        <f t="shared" si="1"/>
        <v>452</v>
      </c>
      <c r="C43" s="37">
        <v>17</v>
      </c>
      <c r="D43" s="45" t="s">
        <v>12</v>
      </c>
      <c r="E43" s="143" t="s">
        <v>9776</v>
      </c>
      <c r="F43" s="298"/>
    </row>
    <row r="44" spans="1:6" x14ac:dyDescent="0.2">
      <c r="A44" s="37">
        <f t="shared" si="0"/>
        <v>38</v>
      </c>
      <c r="B44" s="37">
        <f t="shared" si="1"/>
        <v>469</v>
      </c>
      <c r="C44" s="37">
        <v>17</v>
      </c>
      <c r="D44" s="45" t="s">
        <v>12</v>
      </c>
      <c r="E44" s="143" t="s">
        <v>9777</v>
      </c>
      <c r="F44" s="300"/>
    </row>
    <row r="45" spans="1:6" x14ac:dyDescent="0.2">
      <c r="A45" s="37">
        <f t="shared" si="0"/>
        <v>39</v>
      </c>
      <c r="B45" s="37">
        <f t="shared" si="1"/>
        <v>486</v>
      </c>
      <c r="C45" s="37">
        <v>9</v>
      </c>
      <c r="D45" s="45" t="s">
        <v>9</v>
      </c>
      <c r="E45" s="143" t="s">
        <v>9778</v>
      </c>
      <c r="F45" s="298"/>
    </row>
    <row r="46" spans="1:6" x14ac:dyDescent="0.2">
      <c r="A46" s="37">
        <f t="shared" si="0"/>
        <v>40</v>
      </c>
      <c r="B46" s="37">
        <f t="shared" si="1"/>
        <v>495</v>
      </c>
      <c r="C46" s="37">
        <v>17</v>
      </c>
      <c r="D46" s="45" t="s">
        <v>12</v>
      </c>
      <c r="E46" s="143" t="s">
        <v>9779</v>
      </c>
      <c r="F46" s="298"/>
    </row>
    <row r="47" spans="1:6" x14ac:dyDescent="0.2">
      <c r="A47" s="37">
        <f t="shared" si="0"/>
        <v>41</v>
      </c>
      <c r="B47" s="37">
        <f t="shared" si="1"/>
        <v>512</v>
      </c>
      <c r="C47" s="37">
        <v>17</v>
      </c>
      <c r="D47" s="45" t="s">
        <v>12</v>
      </c>
      <c r="E47" s="143" t="s">
        <v>9780</v>
      </c>
      <c r="F47" s="298"/>
    </row>
    <row r="48" spans="1:6" x14ac:dyDescent="0.2">
      <c r="A48" s="37">
        <f t="shared" si="0"/>
        <v>42</v>
      </c>
      <c r="B48" s="37">
        <f t="shared" si="1"/>
        <v>529</v>
      </c>
      <c r="C48" s="37">
        <v>17</v>
      </c>
      <c r="D48" s="45" t="s">
        <v>12</v>
      </c>
      <c r="E48" s="143" t="s">
        <v>9781</v>
      </c>
      <c r="F48" s="298"/>
    </row>
    <row r="49" spans="1:6" x14ac:dyDescent="0.2">
      <c r="A49" s="37">
        <f t="shared" si="0"/>
        <v>43</v>
      </c>
      <c r="B49" s="37">
        <f t="shared" si="1"/>
        <v>546</v>
      </c>
      <c r="C49" s="37">
        <v>17</v>
      </c>
      <c r="D49" s="45" t="s">
        <v>12</v>
      </c>
      <c r="E49" s="143" t="s">
        <v>9782</v>
      </c>
      <c r="F49" s="298"/>
    </row>
    <row r="50" spans="1:6" x14ac:dyDescent="0.2">
      <c r="A50" s="37">
        <f t="shared" si="0"/>
        <v>44</v>
      </c>
      <c r="B50" s="37">
        <f t="shared" si="1"/>
        <v>563</v>
      </c>
      <c r="C50" s="37">
        <v>17</v>
      </c>
      <c r="D50" s="45" t="s">
        <v>12</v>
      </c>
      <c r="E50" s="143" t="s">
        <v>9783</v>
      </c>
      <c r="F50" s="298"/>
    </row>
    <row r="51" spans="1:6" x14ac:dyDescent="0.2">
      <c r="A51" s="37">
        <f t="shared" si="0"/>
        <v>45</v>
      </c>
      <c r="B51" s="37">
        <f t="shared" si="1"/>
        <v>580</v>
      </c>
      <c r="C51" s="37">
        <v>9</v>
      </c>
      <c r="D51" s="45" t="s">
        <v>9</v>
      </c>
      <c r="E51" s="143" t="s">
        <v>9784</v>
      </c>
      <c r="F51" s="298"/>
    </row>
    <row r="52" spans="1:6" x14ac:dyDescent="0.2">
      <c r="A52" s="37">
        <f t="shared" si="0"/>
        <v>46</v>
      </c>
      <c r="B52" s="37">
        <f t="shared" si="1"/>
        <v>589</v>
      </c>
      <c r="C52" s="37">
        <v>17</v>
      </c>
      <c r="D52" s="45" t="s">
        <v>12</v>
      </c>
      <c r="E52" s="143" t="s">
        <v>9785</v>
      </c>
      <c r="F52" s="298"/>
    </row>
    <row r="53" spans="1:6" x14ac:dyDescent="0.2">
      <c r="A53" s="37">
        <f t="shared" si="0"/>
        <v>47</v>
      </c>
      <c r="B53" s="37">
        <f t="shared" si="1"/>
        <v>606</v>
      </c>
      <c r="C53" s="37">
        <v>17</v>
      </c>
      <c r="D53" s="45" t="s">
        <v>12</v>
      </c>
      <c r="E53" s="143" t="s">
        <v>9786</v>
      </c>
      <c r="F53" s="298"/>
    </row>
    <row r="54" spans="1:6" x14ac:dyDescent="0.2">
      <c r="A54" s="37">
        <f t="shared" si="0"/>
        <v>48</v>
      </c>
      <c r="B54" s="37">
        <f t="shared" si="1"/>
        <v>623</v>
      </c>
      <c r="C54" s="37">
        <v>17</v>
      </c>
      <c r="D54" s="45" t="s">
        <v>12</v>
      </c>
      <c r="E54" s="143" t="s">
        <v>9787</v>
      </c>
      <c r="F54" s="298"/>
    </row>
    <row r="55" spans="1:6" x14ac:dyDescent="0.2">
      <c r="A55" s="37">
        <f t="shared" si="0"/>
        <v>49</v>
      </c>
      <c r="B55" s="37">
        <f t="shared" si="1"/>
        <v>640</v>
      </c>
      <c r="C55" s="37">
        <v>17</v>
      </c>
      <c r="D55" s="45" t="s">
        <v>12</v>
      </c>
      <c r="E55" s="143" t="s">
        <v>9788</v>
      </c>
      <c r="F55" s="298"/>
    </row>
    <row r="56" spans="1:6" x14ac:dyDescent="0.2">
      <c r="A56" s="37">
        <f t="shared" si="0"/>
        <v>50</v>
      </c>
      <c r="B56" s="37">
        <f t="shared" si="1"/>
        <v>657</v>
      </c>
      <c r="C56" s="37">
        <v>17</v>
      </c>
      <c r="D56" s="45" t="s">
        <v>12</v>
      </c>
      <c r="E56" s="143" t="s">
        <v>9789</v>
      </c>
      <c r="F56" s="298"/>
    </row>
    <row r="57" spans="1:6" x14ac:dyDescent="0.2">
      <c r="A57" s="37">
        <f t="shared" si="0"/>
        <v>51</v>
      </c>
      <c r="B57" s="37">
        <f t="shared" si="1"/>
        <v>674</v>
      </c>
      <c r="C57" s="37">
        <v>9</v>
      </c>
      <c r="D57" s="45" t="s">
        <v>9</v>
      </c>
      <c r="E57" s="143" t="s">
        <v>9790</v>
      </c>
      <c r="F57" s="298"/>
    </row>
    <row r="58" spans="1:6" x14ac:dyDescent="0.2">
      <c r="A58" s="37">
        <f t="shared" si="0"/>
        <v>52</v>
      </c>
      <c r="B58" s="37">
        <f t="shared" si="1"/>
        <v>683</v>
      </c>
      <c r="C58" s="37">
        <v>17</v>
      </c>
      <c r="D58" s="45" t="s">
        <v>12</v>
      </c>
      <c r="E58" s="143" t="s">
        <v>9791</v>
      </c>
      <c r="F58" s="298"/>
    </row>
    <row r="59" spans="1:6" x14ac:dyDescent="0.2">
      <c r="A59" s="37">
        <f t="shared" si="0"/>
        <v>53</v>
      </c>
      <c r="B59" s="37">
        <f t="shared" si="1"/>
        <v>700</v>
      </c>
      <c r="C59" s="37">
        <v>17</v>
      </c>
      <c r="D59" s="45" t="s">
        <v>12</v>
      </c>
      <c r="E59" s="143" t="s">
        <v>9792</v>
      </c>
      <c r="F59" s="298"/>
    </row>
    <row r="60" spans="1:6" x14ac:dyDescent="0.2">
      <c r="A60" s="37">
        <f t="shared" si="0"/>
        <v>54</v>
      </c>
      <c r="B60" s="37">
        <f t="shared" si="1"/>
        <v>717</v>
      </c>
      <c r="C60" s="37">
        <v>17</v>
      </c>
      <c r="D60" s="45" t="s">
        <v>12</v>
      </c>
      <c r="E60" s="143" t="s">
        <v>9793</v>
      </c>
      <c r="F60" s="298"/>
    </row>
    <row r="61" spans="1:6" x14ac:dyDescent="0.2">
      <c r="A61" s="37">
        <f t="shared" si="0"/>
        <v>55</v>
      </c>
      <c r="B61" s="37">
        <f t="shared" si="1"/>
        <v>734</v>
      </c>
      <c r="C61" s="37">
        <v>17</v>
      </c>
      <c r="D61" s="45" t="s">
        <v>12</v>
      </c>
      <c r="E61" s="143" t="s">
        <v>9794</v>
      </c>
      <c r="F61" s="298"/>
    </row>
    <row r="62" spans="1:6" x14ac:dyDescent="0.2">
      <c r="A62" s="37">
        <f t="shared" si="0"/>
        <v>56</v>
      </c>
      <c r="B62" s="37">
        <f t="shared" si="1"/>
        <v>751</v>
      </c>
      <c r="C62" s="37">
        <v>17</v>
      </c>
      <c r="D62" s="45" t="s">
        <v>12</v>
      </c>
      <c r="E62" s="143" t="s">
        <v>9795</v>
      </c>
      <c r="F62" s="298"/>
    </row>
    <row r="63" spans="1:6" x14ac:dyDescent="0.2">
      <c r="A63" s="37">
        <f t="shared" si="0"/>
        <v>57</v>
      </c>
      <c r="B63" s="37">
        <f t="shared" si="1"/>
        <v>768</v>
      </c>
      <c r="C63" s="37">
        <v>9</v>
      </c>
      <c r="D63" s="45" t="s">
        <v>9</v>
      </c>
      <c r="E63" s="143" t="s">
        <v>9796</v>
      </c>
      <c r="F63" s="298"/>
    </row>
    <row r="64" spans="1:6" x14ac:dyDescent="0.2">
      <c r="A64" s="37">
        <f t="shared" si="0"/>
        <v>58</v>
      </c>
      <c r="B64" s="37">
        <f t="shared" si="1"/>
        <v>777</v>
      </c>
      <c r="C64" s="37">
        <v>17</v>
      </c>
      <c r="D64" s="45" t="s">
        <v>12</v>
      </c>
      <c r="E64" s="143" t="s">
        <v>9797</v>
      </c>
      <c r="F64" s="298"/>
    </row>
    <row r="65" spans="1:6" x14ac:dyDescent="0.2">
      <c r="A65" s="37">
        <f t="shared" si="0"/>
        <v>59</v>
      </c>
      <c r="B65" s="37">
        <f t="shared" si="1"/>
        <v>794</v>
      </c>
      <c r="C65" s="37">
        <v>17</v>
      </c>
      <c r="D65" s="45" t="s">
        <v>12</v>
      </c>
      <c r="E65" s="143" t="s">
        <v>9798</v>
      </c>
      <c r="F65" s="298"/>
    </row>
    <row r="66" spans="1:6" x14ac:dyDescent="0.2">
      <c r="A66" s="37">
        <f t="shared" si="0"/>
        <v>60</v>
      </c>
      <c r="B66" s="37">
        <f t="shared" si="1"/>
        <v>811</v>
      </c>
      <c r="C66" s="37">
        <v>17</v>
      </c>
      <c r="D66" s="45" t="s">
        <v>12</v>
      </c>
      <c r="E66" s="143" t="s">
        <v>9799</v>
      </c>
      <c r="F66" s="298"/>
    </row>
    <row r="67" spans="1:6" x14ac:dyDescent="0.2">
      <c r="A67" s="37">
        <f t="shared" si="0"/>
        <v>61</v>
      </c>
      <c r="B67" s="37">
        <f t="shared" si="1"/>
        <v>828</v>
      </c>
      <c r="C67" s="37">
        <v>17</v>
      </c>
      <c r="D67" s="45" t="s">
        <v>12</v>
      </c>
      <c r="E67" s="143" t="s">
        <v>9800</v>
      </c>
      <c r="F67" s="298"/>
    </row>
    <row r="68" spans="1:6" x14ac:dyDescent="0.2">
      <c r="A68" s="37">
        <f t="shared" si="0"/>
        <v>62</v>
      </c>
      <c r="B68" s="37">
        <f t="shared" si="1"/>
        <v>845</v>
      </c>
      <c r="C68" s="37">
        <v>17</v>
      </c>
      <c r="D68" s="45" t="s">
        <v>12</v>
      </c>
      <c r="E68" s="143" t="s">
        <v>9801</v>
      </c>
      <c r="F68" s="298"/>
    </row>
    <row r="69" spans="1:6" x14ac:dyDescent="0.2">
      <c r="A69" s="37">
        <f t="shared" si="0"/>
        <v>63</v>
      </c>
      <c r="B69" s="37">
        <f t="shared" si="1"/>
        <v>862</v>
      </c>
      <c r="C69" s="37">
        <v>9</v>
      </c>
      <c r="D69" s="45" t="s">
        <v>9</v>
      </c>
      <c r="E69" s="143" t="s">
        <v>9802</v>
      </c>
      <c r="F69" s="298"/>
    </row>
    <row r="70" spans="1:6" x14ac:dyDescent="0.2">
      <c r="A70" s="37">
        <f t="shared" si="0"/>
        <v>64</v>
      </c>
      <c r="B70" s="37">
        <f t="shared" si="1"/>
        <v>871</v>
      </c>
      <c r="C70" s="37">
        <v>17</v>
      </c>
      <c r="D70" s="45" t="s">
        <v>12</v>
      </c>
      <c r="E70" s="143" t="s">
        <v>9803</v>
      </c>
      <c r="F70" s="298"/>
    </row>
    <row r="71" spans="1:6" x14ac:dyDescent="0.2">
      <c r="A71" s="37">
        <f t="shared" si="0"/>
        <v>65</v>
      </c>
      <c r="B71" s="37">
        <f t="shared" si="1"/>
        <v>888</v>
      </c>
      <c r="C71" s="37">
        <v>17</v>
      </c>
      <c r="D71" s="45" t="s">
        <v>12</v>
      </c>
      <c r="E71" s="143" t="s">
        <v>9804</v>
      </c>
      <c r="F71" s="298"/>
    </row>
    <row r="72" spans="1:6" x14ac:dyDescent="0.2">
      <c r="A72" s="37">
        <f t="shared" ref="A72:A145" si="2">+A71+1</f>
        <v>66</v>
      </c>
      <c r="B72" s="37">
        <f t="shared" ref="B72:B145" si="3">C71+B71</f>
        <v>905</v>
      </c>
      <c r="C72" s="37">
        <v>17</v>
      </c>
      <c r="D72" s="45" t="s">
        <v>12</v>
      </c>
      <c r="E72" s="143" t="s">
        <v>9805</v>
      </c>
      <c r="F72" s="298"/>
    </row>
    <row r="73" spans="1:6" x14ac:dyDescent="0.2">
      <c r="A73" s="37">
        <f t="shared" si="2"/>
        <v>67</v>
      </c>
      <c r="B73" s="37">
        <f t="shared" si="3"/>
        <v>922</v>
      </c>
      <c r="C73" s="37">
        <v>17</v>
      </c>
      <c r="D73" s="45" t="s">
        <v>12</v>
      </c>
      <c r="E73" s="143" t="s">
        <v>9806</v>
      </c>
      <c r="F73" s="298"/>
    </row>
    <row r="74" spans="1:6" x14ac:dyDescent="0.2">
      <c r="A74" s="37">
        <f t="shared" si="2"/>
        <v>68</v>
      </c>
      <c r="B74" s="37">
        <f t="shared" si="3"/>
        <v>939</v>
      </c>
      <c r="C74" s="37">
        <v>17</v>
      </c>
      <c r="D74" s="45" t="s">
        <v>12</v>
      </c>
      <c r="E74" s="143" t="s">
        <v>9807</v>
      </c>
      <c r="F74" s="298"/>
    </row>
    <row r="75" spans="1:6" x14ac:dyDescent="0.2">
      <c r="A75" s="19">
        <f t="shared" si="2"/>
        <v>69</v>
      </c>
      <c r="B75" s="19">
        <f t="shared" si="3"/>
        <v>956</v>
      </c>
      <c r="C75" s="19">
        <v>17</v>
      </c>
      <c r="D75" s="33" t="s">
        <v>12</v>
      </c>
      <c r="E75" s="166" t="s">
        <v>9971</v>
      </c>
      <c r="F75" s="425"/>
    </row>
    <row r="76" spans="1:6" x14ac:dyDescent="0.2">
      <c r="A76" s="19">
        <f t="shared" si="2"/>
        <v>70</v>
      </c>
      <c r="B76" s="19">
        <f t="shared" si="3"/>
        <v>973</v>
      </c>
      <c r="C76" s="19">
        <v>17</v>
      </c>
      <c r="D76" s="33" t="s">
        <v>12</v>
      </c>
      <c r="E76" s="166" t="s">
        <v>9972</v>
      </c>
      <c r="F76" s="425"/>
    </row>
    <row r="77" spans="1:6" x14ac:dyDescent="0.2">
      <c r="A77" s="19">
        <f t="shared" si="2"/>
        <v>71</v>
      </c>
      <c r="B77" s="19">
        <f t="shared" si="3"/>
        <v>990</v>
      </c>
      <c r="C77" s="19">
        <v>17</v>
      </c>
      <c r="D77" s="33" t="s">
        <v>12</v>
      </c>
      <c r="E77" s="166" t="s">
        <v>9973</v>
      </c>
      <c r="F77" s="425"/>
    </row>
    <row r="78" spans="1:6" x14ac:dyDescent="0.2">
      <c r="A78" s="19">
        <f t="shared" si="2"/>
        <v>72</v>
      </c>
      <c r="B78" s="19">
        <f t="shared" si="3"/>
        <v>1007</v>
      </c>
      <c r="C78" s="19">
        <v>17</v>
      </c>
      <c r="D78" s="33" t="s">
        <v>12</v>
      </c>
      <c r="E78" s="166" t="s">
        <v>9974</v>
      </c>
      <c r="F78" s="425"/>
    </row>
    <row r="79" spans="1:6" x14ac:dyDescent="0.2">
      <c r="A79" s="19">
        <f t="shared" si="2"/>
        <v>73</v>
      </c>
      <c r="B79" s="19">
        <f t="shared" si="3"/>
        <v>1024</v>
      </c>
      <c r="C79" s="19">
        <v>17</v>
      </c>
      <c r="D79" s="33" t="s">
        <v>12</v>
      </c>
      <c r="E79" s="166" t="s">
        <v>9975</v>
      </c>
      <c r="F79" s="425"/>
    </row>
    <row r="80" spans="1:6" ht="24" x14ac:dyDescent="0.2">
      <c r="A80" s="19">
        <f t="shared" si="2"/>
        <v>74</v>
      </c>
      <c r="B80" s="19">
        <f t="shared" si="3"/>
        <v>1041</v>
      </c>
      <c r="C80" s="19">
        <v>5</v>
      </c>
      <c r="D80" s="33" t="s">
        <v>12</v>
      </c>
      <c r="E80" s="166" t="s">
        <v>9976</v>
      </c>
      <c r="F80" s="91" t="s">
        <v>5421</v>
      </c>
    </row>
    <row r="81" spans="1:6" ht="24" x14ac:dyDescent="0.2">
      <c r="A81" s="19">
        <f t="shared" si="2"/>
        <v>75</v>
      </c>
      <c r="B81" s="19">
        <f t="shared" si="3"/>
        <v>1046</v>
      </c>
      <c r="C81" s="19">
        <v>5</v>
      </c>
      <c r="D81" s="33" t="s">
        <v>12</v>
      </c>
      <c r="E81" s="166" t="s">
        <v>9977</v>
      </c>
      <c r="F81" s="91" t="s">
        <v>5421</v>
      </c>
    </row>
    <row r="82" spans="1:6" ht="24" x14ac:dyDescent="0.2">
      <c r="A82" s="19">
        <f t="shared" si="2"/>
        <v>76</v>
      </c>
      <c r="B82" s="19">
        <f t="shared" si="3"/>
        <v>1051</v>
      </c>
      <c r="C82" s="19">
        <v>5</v>
      </c>
      <c r="D82" s="33" t="s">
        <v>12</v>
      </c>
      <c r="E82" s="166" t="s">
        <v>9978</v>
      </c>
      <c r="F82" s="91" t="s">
        <v>5421</v>
      </c>
    </row>
    <row r="83" spans="1:6" ht="24" x14ac:dyDescent="0.2">
      <c r="A83" s="19">
        <f t="shared" si="2"/>
        <v>77</v>
      </c>
      <c r="B83" s="19">
        <f t="shared" si="3"/>
        <v>1056</v>
      </c>
      <c r="C83" s="19">
        <v>5</v>
      </c>
      <c r="D83" s="33" t="s">
        <v>12</v>
      </c>
      <c r="E83" s="166" t="s">
        <v>9979</v>
      </c>
      <c r="F83" s="91" t="s">
        <v>5421</v>
      </c>
    </row>
    <row r="84" spans="1:6" ht="24" x14ac:dyDescent="0.2">
      <c r="A84" s="19">
        <f t="shared" si="2"/>
        <v>78</v>
      </c>
      <c r="B84" s="19">
        <f t="shared" si="3"/>
        <v>1061</v>
      </c>
      <c r="C84" s="19">
        <v>5</v>
      </c>
      <c r="D84" s="33" t="s">
        <v>12</v>
      </c>
      <c r="E84" s="166" t="s">
        <v>9980</v>
      </c>
      <c r="F84" s="91" t="s">
        <v>5421</v>
      </c>
    </row>
    <row r="85" spans="1:6" ht="24" x14ac:dyDescent="0.2">
      <c r="A85" s="19">
        <f t="shared" si="2"/>
        <v>79</v>
      </c>
      <c r="B85" s="19">
        <f t="shared" si="3"/>
        <v>1066</v>
      </c>
      <c r="C85" s="37">
        <v>17</v>
      </c>
      <c r="D85" s="45" t="s">
        <v>285</v>
      </c>
      <c r="E85" s="143" t="s">
        <v>9808</v>
      </c>
      <c r="F85" s="298"/>
    </row>
    <row r="86" spans="1:6" ht="24" x14ac:dyDescent="0.2">
      <c r="A86" s="19">
        <f t="shared" si="2"/>
        <v>80</v>
      </c>
      <c r="B86" s="19">
        <f t="shared" si="3"/>
        <v>1083</v>
      </c>
      <c r="C86" s="38">
        <v>17</v>
      </c>
      <c r="D86" s="39" t="s">
        <v>285</v>
      </c>
      <c r="E86" s="29" t="s">
        <v>9809</v>
      </c>
      <c r="F86" s="223"/>
    </row>
    <row r="87" spans="1:6" ht="24" x14ac:dyDescent="0.2">
      <c r="A87" s="19">
        <f t="shared" si="2"/>
        <v>81</v>
      </c>
      <c r="B87" s="19">
        <f t="shared" si="3"/>
        <v>1100</v>
      </c>
      <c r="C87" s="37">
        <v>17</v>
      </c>
      <c r="D87" s="45" t="s">
        <v>285</v>
      </c>
      <c r="E87" s="143" t="s">
        <v>9810</v>
      </c>
      <c r="F87" s="298"/>
    </row>
    <row r="88" spans="1:6" ht="24" x14ac:dyDescent="0.2">
      <c r="A88" s="19">
        <f t="shared" si="2"/>
        <v>82</v>
      </c>
      <c r="B88" s="19">
        <f t="shared" si="3"/>
        <v>1117</v>
      </c>
      <c r="C88" s="37">
        <v>17</v>
      </c>
      <c r="D88" s="45" t="s">
        <v>285</v>
      </c>
      <c r="E88" s="143" t="s">
        <v>9811</v>
      </c>
      <c r="F88" s="298"/>
    </row>
    <row r="89" spans="1:6" ht="24" x14ac:dyDescent="0.2">
      <c r="A89" s="19">
        <f t="shared" si="2"/>
        <v>83</v>
      </c>
      <c r="B89" s="19">
        <f t="shared" si="3"/>
        <v>1134</v>
      </c>
      <c r="C89" s="38">
        <v>17</v>
      </c>
      <c r="D89" s="39" t="s">
        <v>285</v>
      </c>
      <c r="E89" s="29" t="s">
        <v>9812</v>
      </c>
      <c r="F89" s="223"/>
    </row>
    <row r="90" spans="1:6" x14ac:dyDescent="0.2">
      <c r="A90" s="19">
        <f t="shared" si="2"/>
        <v>84</v>
      </c>
      <c r="B90" s="19">
        <f t="shared" si="3"/>
        <v>1151</v>
      </c>
      <c r="C90" s="37">
        <v>17</v>
      </c>
      <c r="D90" s="45" t="s">
        <v>12</v>
      </c>
      <c r="E90" s="143" t="s">
        <v>9813</v>
      </c>
      <c r="F90" s="298"/>
    </row>
    <row r="91" spans="1:6" x14ac:dyDescent="0.2">
      <c r="A91" s="19">
        <f t="shared" si="2"/>
        <v>85</v>
      </c>
      <c r="B91" s="19">
        <f t="shared" si="3"/>
        <v>1168</v>
      </c>
      <c r="C91" s="37">
        <v>17</v>
      </c>
      <c r="D91" s="45" t="s">
        <v>12</v>
      </c>
      <c r="E91" s="143" t="s">
        <v>9814</v>
      </c>
      <c r="F91" s="298"/>
    </row>
    <row r="92" spans="1:6" x14ac:dyDescent="0.2">
      <c r="A92" s="19">
        <f t="shared" si="2"/>
        <v>86</v>
      </c>
      <c r="B92" s="19">
        <f t="shared" si="3"/>
        <v>1185</v>
      </c>
      <c r="C92" s="37">
        <v>17</v>
      </c>
      <c r="D92" s="45" t="s">
        <v>12</v>
      </c>
      <c r="E92" s="143" t="s">
        <v>9815</v>
      </c>
      <c r="F92" s="298"/>
    </row>
    <row r="93" spans="1:6" x14ac:dyDescent="0.2">
      <c r="A93" s="19">
        <f t="shared" si="2"/>
        <v>87</v>
      </c>
      <c r="B93" s="19">
        <f t="shared" si="3"/>
        <v>1202</v>
      </c>
      <c r="C93" s="37">
        <v>17</v>
      </c>
      <c r="D93" s="45" t="s">
        <v>12</v>
      </c>
      <c r="E93" s="143" t="s">
        <v>9816</v>
      </c>
      <c r="F93" s="298"/>
    </row>
    <row r="94" spans="1:6" ht="24" x14ac:dyDescent="0.2">
      <c r="A94" s="19">
        <f t="shared" si="2"/>
        <v>88</v>
      </c>
      <c r="B94" s="19">
        <f t="shared" si="3"/>
        <v>1219</v>
      </c>
      <c r="C94" s="37">
        <v>17</v>
      </c>
      <c r="D94" s="45" t="s">
        <v>12</v>
      </c>
      <c r="E94" s="143" t="s">
        <v>9817</v>
      </c>
      <c r="F94" s="298"/>
    </row>
    <row r="95" spans="1:6" x14ac:dyDescent="0.2">
      <c r="A95" s="19">
        <f t="shared" si="2"/>
        <v>89</v>
      </c>
      <c r="B95" s="19">
        <f t="shared" si="3"/>
        <v>1236</v>
      </c>
      <c r="C95" s="37">
        <v>17</v>
      </c>
      <c r="D95" s="45" t="s">
        <v>12</v>
      </c>
      <c r="E95" s="143" t="s">
        <v>9818</v>
      </c>
      <c r="F95" s="298"/>
    </row>
    <row r="96" spans="1:6" x14ac:dyDescent="0.2">
      <c r="A96" s="19">
        <f t="shared" si="2"/>
        <v>90</v>
      </c>
      <c r="B96" s="19">
        <f t="shared" si="3"/>
        <v>1253</v>
      </c>
      <c r="C96" s="37">
        <v>17</v>
      </c>
      <c r="D96" s="45" t="s">
        <v>12</v>
      </c>
      <c r="E96" s="143" t="s">
        <v>9819</v>
      </c>
      <c r="F96" s="298"/>
    </row>
    <row r="97" spans="1:6" x14ac:dyDescent="0.2">
      <c r="A97" s="19">
        <f t="shared" si="2"/>
        <v>91</v>
      </c>
      <c r="B97" s="19">
        <f t="shared" si="3"/>
        <v>1270</v>
      </c>
      <c r="C97" s="37">
        <v>17</v>
      </c>
      <c r="D97" s="45" t="s">
        <v>12</v>
      </c>
      <c r="E97" s="143" t="s">
        <v>9820</v>
      </c>
      <c r="F97" s="298"/>
    </row>
    <row r="98" spans="1:6" x14ac:dyDescent="0.2">
      <c r="A98" s="19">
        <f t="shared" si="2"/>
        <v>92</v>
      </c>
      <c r="B98" s="19">
        <f t="shared" si="3"/>
        <v>1287</v>
      </c>
      <c r="C98" s="37">
        <v>17</v>
      </c>
      <c r="D98" s="45" t="s">
        <v>12</v>
      </c>
      <c r="E98" s="143" t="s">
        <v>9821</v>
      </c>
      <c r="F98" s="298"/>
    </row>
    <row r="99" spans="1:6" ht="24" x14ac:dyDescent="0.2">
      <c r="A99" s="19">
        <f t="shared" si="2"/>
        <v>93</v>
      </c>
      <c r="B99" s="19">
        <f t="shared" si="3"/>
        <v>1304</v>
      </c>
      <c r="C99" s="37">
        <v>17</v>
      </c>
      <c r="D99" s="45" t="s">
        <v>12</v>
      </c>
      <c r="E99" s="143" t="s">
        <v>9822</v>
      </c>
      <c r="F99" s="298"/>
    </row>
    <row r="100" spans="1:6" x14ac:dyDescent="0.2">
      <c r="A100" s="19">
        <f t="shared" si="2"/>
        <v>94</v>
      </c>
      <c r="B100" s="19">
        <f t="shared" si="3"/>
        <v>1321</v>
      </c>
      <c r="C100" s="37">
        <v>17</v>
      </c>
      <c r="D100" s="45" t="s">
        <v>12</v>
      </c>
      <c r="E100" s="143" t="s">
        <v>9823</v>
      </c>
      <c r="F100" s="298"/>
    </row>
    <row r="101" spans="1:6" x14ac:dyDescent="0.2">
      <c r="A101" s="19">
        <f t="shared" si="2"/>
        <v>95</v>
      </c>
      <c r="B101" s="19">
        <f t="shared" si="3"/>
        <v>1338</v>
      </c>
      <c r="C101" s="37">
        <v>17</v>
      </c>
      <c r="D101" s="45" t="s">
        <v>12</v>
      </c>
      <c r="E101" s="143" t="s">
        <v>9824</v>
      </c>
      <c r="F101" s="298"/>
    </row>
    <row r="102" spans="1:6" x14ac:dyDescent="0.2">
      <c r="A102" s="19">
        <f t="shared" si="2"/>
        <v>96</v>
      </c>
      <c r="B102" s="19">
        <f t="shared" si="3"/>
        <v>1355</v>
      </c>
      <c r="C102" s="37">
        <v>17</v>
      </c>
      <c r="D102" s="45" t="s">
        <v>12</v>
      </c>
      <c r="E102" s="143" t="s">
        <v>9825</v>
      </c>
      <c r="F102" s="298"/>
    </row>
    <row r="103" spans="1:6" x14ac:dyDescent="0.2">
      <c r="A103" s="19">
        <f t="shared" si="2"/>
        <v>97</v>
      </c>
      <c r="B103" s="19">
        <f t="shared" si="3"/>
        <v>1372</v>
      </c>
      <c r="C103" s="37">
        <v>17</v>
      </c>
      <c r="D103" s="45" t="s">
        <v>12</v>
      </c>
      <c r="E103" s="143" t="s">
        <v>9826</v>
      </c>
      <c r="F103" s="298"/>
    </row>
    <row r="104" spans="1:6" ht="24" x14ac:dyDescent="0.2">
      <c r="A104" s="19">
        <f t="shared" si="2"/>
        <v>98</v>
      </c>
      <c r="B104" s="19">
        <f t="shared" si="3"/>
        <v>1389</v>
      </c>
      <c r="C104" s="37">
        <v>17</v>
      </c>
      <c r="D104" s="45" t="s">
        <v>12</v>
      </c>
      <c r="E104" s="143" t="s">
        <v>9827</v>
      </c>
      <c r="F104" s="298"/>
    </row>
    <row r="105" spans="1:6" x14ac:dyDescent="0.2">
      <c r="A105" s="19">
        <f t="shared" si="2"/>
        <v>99</v>
      </c>
      <c r="B105" s="19">
        <f t="shared" si="3"/>
        <v>1406</v>
      </c>
      <c r="C105" s="37">
        <v>17</v>
      </c>
      <c r="D105" s="45" t="s">
        <v>285</v>
      </c>
      <c r="E105" s="143" t="s">
        <v>9828</v>
      </c>
      <c r="F105" s="298"/>
    </row>
    <row r="106" spans="1:6" x14ac:dyDescent="0.2">
      <c r="A106" s="19">
        <f t="shared" si="2"/>
        <v>100</v>
      </c>
      <c r="B106" s="19">
        <f t="shared" si="3"/>
        <v>1423</v>
      </c>
      <c r="C106" s="37">
        <v>17</v>
      </c>
      <c r="D106" s="45" t="s">
        <v>285</v>
      </c>
      <c r="E106" s="143" t="s">
        <v>9829</v>
      </c>
      <c r="F106" s="298"/>
    </row>
    <row r="107" spans="1:6" x14ac:dyDescent="0.2">
      <c r="A107" s="19">
        <f t="shared" si="2"/>
        <v>101</v>
      </c>
      <c r="B107" s="19">
        <f t="shared" si="3"/>
        <v>1440</v>
      </c>
      <c r="C107" s="37">
        <v>17</v>
      </c>
      <c r="D107" s="45" t="s">
        <v>285</v>
      </c>
      <c r="E107" s="143" t="s">
        <v>9830</v>
      </c>
      <c r="F107" s="298"/>
    </row>
    <row r="108" spans="1:6" x14ac:dyDescent="0.2">
      <c r="A108" s="19">
        <f t="shared" si="2"/>
        <v>102</v>
      </c>
      <c r="B108" s="19">
        <f t="shared" si="3"/>
        <v>1457</v>
      </c>
      <c r="C108" s="37">
        <v>17</v>
      </c>
      <c r="D108" s="45" t="s">
        <v>285</v>
      </c>
      <c r="E108" s="143" t="s">
        <v>9831</v>
      </c>
      <c r="F108" s="298"/>
    </row>
    <row r="109" spans="1:6" ht="24" x14ac:dyDescent="0.2">
      <c r="A109" s="19">
        <f t="shared" si="2"/>
        <v>103</v>
      </c>
      <c r="B109" s="19">
        <f t="shared" si="3"/>
        <v>1474</v>
      </c>
      <c r="C109" s="37">
        <v>17</v>
      </c>
      <c r="D109" s="45" t="s">
        <v>285</v>
      </c>
      <c r="E109" s="143" t="s">
        <v>9832</v>
      </c>
      <c r="F109" s="298"/>
    </row>
    <row r="110" spans="1:6" ht="24" x14ac:dyDescent="0.2">
      <c r="A110" s="19">
        <f t="shared" si="2"/>
        <v>104</v>
      </c>
      <c r="B110" s="19">
        <f t="shared" si="3"/>
        <v>1491</v>
      </c>
      <c r="C110" s="38">
        <v>17</v>
      </c>
      <c r="D110" s="39" t="s">
        <v>12</v>
      </c>
      <c r="E110" s="29" t="s">
        <v>9833</v>
      </c>
      <c r="F110" s="223"/>
    </row>
    <row r="111" spans="1:6" ht="24" x14ac:dyDescent="0.2">
      <c r="A111" s="19">
        <f t="shared" si="2"/>
        <v>105</v>
      </c>
      <c r="B111" s="19">
        <f t="shared" si="3"/>
        <v>1508</v>
      </c>
      <c r="C111" s="38">
        <v>17</v>
      </c>
      <c r="D111" s="39" t="s">
        <v>12</v>
      </c>
      <c r="E111" s="29" t="s">
        <v>9834</v>
      </c>
      <c r="F111" s="223"/>
    </row>
    <row r="112" spans="1:6" ht="24" x14ac:dyDescent="0.2">
      <c r="A112" s="19">
        <f t="shared" si="2"/>
        <v>106</v>
      </c>
      <c r="B112" s="19">
        <f t="shared" si="3"/>
        <v>1525</v>
      </c>
      <c r="C112" s="38">
        <v>17</v>
      </c>
      <c r="D112" s="39" t="s">
        <v>12</v>
      </c>
      <c r="E112" s="29" t="s">
        <v>9835</v>
      </c>
      <c r="F112" s="223"/>
    </row>
    <row r="113" spans="1:6" ht="24" x14ac:dyDescent="0.2">
      <c r="A113" s="19">
        <f t="shared" si="2"/>
        <v>107</v>
      </c>
      <c r="B113" s="19">
        <f t="shared" si="3"/>
        <v>1542</v>
      </c>
      <c r="C113" s="38">
        <v>17</v>
      </c>
      <c r="D113" s="39" t="s">
        <v>12</v>
      </c>
      <c r="E113" s="29" t="s">
        <v>9836</v>
      </c>
      <c r="F113" s="223"/>
    </row>
    <row r="114" spans="1:6" ht="24" x14ac:dyDescent="0.2">
      <c r="A114" s="19">
        <f t="shared" si="2"/>
        <v>108</v>
      </c>
      <c r="B114" s="19">
        <f t="shared" si="3"/>
        <v>1559</v>
      </c>
      <c r="C114" s="38">
        <v>17</v>
      </c>
      <c r="D114" s="39" t="s">
        <v>12</v>
      </c>
      <c r="E114" s="29" t="s">
        <v>9837</v>
      </c>
      <c r="F114" s="223"/>
    </row>
    <row r="115" spans="1:6" x14ac:dyDescent="0.2">
      <c r="A115" s="19">
        <f t="shared" si="2"/>
        <v>109</v>
      </c>
      <c r="B115" s="19">
        <f t="shared" si="3"/>
        <v>1576</v>
      </c>
      <c r="C115" s="37">
        <v>17</v>
      </c>
      <c r="D115" s="45" t="s">
        <v>12</v>
      </c>
      <c r="E115" s="143" t="s">
        <v>9838</v>
      </c>
      <c r="F115" s="298"/>
    </row>
    <row r="116" spans="1:6" x14ac:dyDescent="0.2">
      <c r="A116" s="19">
        <f t="shared" si="2"/>
        <v>110</v>
      </c>
      <c r="B116" s="19">
        <f t="shared" si="3"/>
        <v>1593</v>
      </c>
      <c r="C116" s="37">
        <v>17</v>
      </c>
      <c r="D116" s="45" t="s">
        <v>12</v>
      </c>
      <c r="E116" s="143" t="s">
        <v>9839</v>
      </c>
      <c r="F116" s="298"/>
    </row>
    <row r="117" spans="1:6" x14ac:dyDescent="0.2">
      <c r="A117" s="19">
        <f t="shared" si="2"/>
        <v>111</v>
      </c>
      <c r="B117" s="19">
        <f t="shared" si="3"/>
        <v>1610</v>
      </c>
      <c r="C117" s="37">
        <v>17</v>
      </c>
      <c r="D117" s="45" t="s">
        <v>12</v>
      </c>
      <c r="E117" s="143" t="s">
        <v>9840</v>
      </c>
      <c r="F117" s="298"/>
    </row>
    <row r="118" spans="1:6" x14ac:dyDescent="0.2">
      <c r="A118" s="19">
        <f t="shared" si="2"/>
        <v>112</v>
      </c>
      <c r="B118" s="19">
        <f t="shared" si="3"/>
        <v>1627</v>
      </c>
      <c r="C118" s="37">
        <v>17</v>
      </c>
      <c r="D118" s="45" t="s">
        <v>12</v>
      </c>
      <c r="E118" s="143" t="s">
        <v>9841</v>
      </c>
      <c r="F118" s="298"/>
    </row>
    <row r="119" spans="1:6" ht="24" x14ac:dyDescent="0.2">
      <c r="A119" s="19">
        <f t="shared" si="2"/>
        <v>113</v>
      </c>
      <c r="B119" s="19">
        <f t="shared" si="3"/>
        <v>1644</v>
      </c>
      <c r="C119" s="37">
        <v>17</v>
      </c>
      <c r="D119" s="45" t="s">
        <v>12</v>
      </c>
      <c r="E119" s="143" t="s">
        <v>9842</v>
      </c>
      <c r="F119" s="298"/>
    </row>
    <row r="120" spans="1:6" ht="24" x14ac:dyDescent="0.2">
      <c r="A120" s="19">
        <f t="shared" si="2"/>
        <v>114</v>
      </c>
      <c r="B120" s="19">
        <f t="shared" si="3"/>
        <v>1661</v>
      </c>
      <c r="C120" s="38">
        <v>17</v>
      </c>
      <c r="D120" s="39" t="s">
        <v>12</v>
      </c>
      <c r="E120" s="29" t="s">
        <v>9843</v>
      </c>
      <c r="F120" s="223"/>
    </row>
    <row r="121" spans="1:6" ht="24" x14ac:dyDescent="0.2">
      <c r="A121" s="19">
        <f t="shared" si="2"/>
        <v>115</v>
      </c>
      <c r="B121" s="19">
        <f t="shared" si="3"/>
        <v>1678</v>
      </c>
      <c r="C121" s="38">
        <v>17</v>
      </c>
      <c r="D121" s="39" t="s">
        <v>12</v>
      </c>
      <c r="E121" s="29" t="s">
        <v>9844</v>
      </c>
      <c r="F121" s="223"/>
    </row>
    <row r="122" spans="1:6" ht="24" x14ac:dyDescent="0.2">
      <c r="A122" s="19">
        <f t="shared" si="2"/>
        <v>116</v>
      </c>
      <c r="B122" s="19">
        <f t="shared" si="3"/>
        <v>1695</v>
      </c>
      <c r="C122" s="38">
        <v>17</v>
      </c>
      <c r="D122" s="39" t="s">
        <v>12</v>
      </c>
      <c r="E122" s="29" t="s">
        <v>9845</v>
      </c>
      <c r="F122" s="223"/>
    </row>
    <row r="123" spans="1:6" ht="24" x14ac:dyDescent="0.2">
      <c r="A123" s="19">
        <f t="shared" si="2"/>
        <v>117</v>
      </c>
      <c r="B123" s="19">
        <f t="shared" si="3"/>
        <v>1712</v>
      </c>
      <c r="C123" s="38">
        <v>17</v>
      </c>
      <c r="D123" s="39" t="s">
        <v>12</v>
      </c>
      <c r="E123" s="29" t="s">
        <v>9846</v>
      </c>
      <c r="F123" s="223"/>
    </row>
    <row r="124" spans="1:6" ht="24" x14ac:dyDescent="0.2">
      <c r="A124" s="19">
        <f t="shared" si="2"/>
        <v>118</v>
      </c>
      <c r="B124" s="19">
        <f t="shared" si="3"/>
        <v>1729</v>
      </c>
      <c r="C124" s="38">
        <v>17</v>
      </c>
      <c r="D124" s="39" t="s">
        <v>12</v>
      </c>
      <c r="E124" s="29" t="s">
        <v>9847</v>
      </c>
      <c r="F124" s="223"/>
    </row>
    <row r="125" spans="1:6" ht="24" x14ac:dyDescent="0.2">
      <c r="A125" s="19">
        <f t="shared" si="2"/>
        <v>119</v>
      </c>
      <c r="B125" s="19">
        <f t="shared" si="3"/>
        <v>1746</v>
      </c>
      <c r="C125" s="38">
        <v>17</v>
      </c>
      <c r="D125" s="39" t="s">
        <v>12</v>
      </c>
      <c r="E125" s="29" t="s">
        <v>9848</v>
      </c>
      <c r="F125" s="223"/>
    </row>
    <row r="126" spans="1:6" ht="24" x14ac:dyDescent="0.2">
      <c r="A126" s="19">
        <f t="shared" si="2"/>
        <v>120</v>
      </c>
      <c r="B126" s="19">
        <f t="shared" si="3"/>
        <v>1763</v>
      </c>
      <c r="C126" s="38">
        <v>17</v>
      </c>
      <c r="D126" s="39" t="s">
        <v>12</v>
      </c>
      <c r="E126" s="29" t="s">
        <v>9849</v>
      </c>
      <c r="F126" s="223"/>
    </row>
    <row r="127" spans="1:6" ht="24" x14ac:dyDescent="0.2">
      <c r="A127" s="19">
        <f t="shared" si="2"/>
        <v>121</v>
      </c>
      <c r="B127" s="19">
        <f t="shared" si="3"/>
        <v>1780</v>
      </c>
      <c r="C127" s="38">
        <v>17</v>
      </c>
      <c r="D127" s="39" t="s">
        <v>12</v>
      </c>
      <c r="E127" s="29" t="s">
        <v>9850</v>
      </c>
      <c r="F127" s="223"/>
    </row>
    <row r="128" spans="1:6" ht="24" x14ac:dyDescent="0.2">
      <c r="A128" s="19">
        <f t="shared" si="2"/>
        <v>122</v>
      </c>
      <c r="B128" s="19">
        <f t="shared" si="3"/>
        <v>1797</v>
      </c>
      <c r="C128" s="38">
        <v>17</v>
      </c>
      <c r="D128" s="39" t="s">
        <v>12</v>
      </c>
      <c r="E128" s="29" t="s">
        <v>9851</v>
      </c>
      <c r="F128" s="223"/>
    </row>
    <row r="129" spans="1:6" ht="24" x14ac:dyDescent="0.2">
      <c r="A129" s="19">
        <f t="shared" si="2"/>
        <v>123</v>
      </c>
      <c r="B129" s="19">
        <f t="shared" si="3"/>
        <v>1814</v>
      </c>
      <c r="C129" s="38">
        <v>17</v>
      </c>
      <c r="D129" s="39" t="s">
        <v>12</v>
      </c>
      <c r="E129" s="29" t="s">
        <v>9852</v>
      </c>
      <c r="F129" s="223"/>
    </row>
    <row r="130" spans="1:6" ht="24" x14ac:dyDescent="0.2">
      <c r="A130" s="19">
        <f t="shared" si="2"/>
        <v>124</v>
      </c>
      <c r="B130" s="19">
        <f t="shared" si="3"/>
        <v>1831</v>
      </c>
      <c r="C130" s="38">
        <v>17</v>
      </c>
      <c r="D130" s="39" t="s">
        <v>12</v>
      </c>
      <c r="E130" s="29" t="s">
        <v>9853</v>
      </c>
      <c r="F130" s="223"/>
    </row>
    <row r="131" spans="1:6" ht="24" x14ac:dyDescent="0.2">
      <c r="A131" s="19">
        <f t="shared" si="2"/>
        <v>125</v>
      </c>
      <c r="B131" s="19">
        <f t="shared" si="3"/>
        <v>1848</v>
      </c>
      <c r="C131" s="38">
        <v>17</v>
      </c>
      <c r="D131" s="39" t="s">
        <v>12</v>
      </c>
      <c r="E131" s="29" t="s">
        <v>9854</v>
      </c>
      <c r="F131" s="223"/>
    </row>
    <row r="132" spans="1:6" ht="24" x14ac:dyDescent="0.2">
      <c r="A132" s="19">
        <f t="shared" si="2"/>
        <v>126</v>
      </c>
      <c r="B132" s="19">
        <f t="shared" si="3"/>
        <v>1865</v>
      </c>
      <c r="C132" s="38">
        <v>17</v>
      </c>
      <c r="D132" s="39" t="s">
        <v>12</v>
      </c>
      <c r="E132" s="29" t="s">
        <v>9855</v>
      </c>
      <c r="F132" s="223"/>
    </row>
    <row r="133" spans="1:6" ht="24" x14ac:dyDescent="0.2">
      <c r="A133" s="19">
        <f t="shared" si="2"/>
        <v>127</v>
      </c>
      <c r="B133" s="19">
        <f t="shared" si="3"/>
        <v>1882</v>
      </c>
      <c r="C133" s="38">
        <v>17</v>
      </c>
      <c r="D133" s="39" t="s">
        <v>12</v>
      </c>
      <c r="E133" s="29" t="s">
        <v>9856</v>
      </c>
      <c r="F133" s="223"/>
    </row>
    <row r="134" spans="1:6" ht="24" x14ac:dyDescent="0.2">
      <c r="A134" s="19">
        <f t="shared" si="2"/>
        <v>128</v>
      </c>
      <c r="B134" s="19">
        <f t="shared" si="3"/>
        <v>1899</v>
      </c>
      <c r="C134" s="38">
        <v>17</v>
      </c>
      <c r="D134" s="39" t="s">
        <v>12</v>
      </c>
      <c r="E134" s="29" t="s">
        <v>9857</v>
      </c>
      <c r="F134" s="223"/>
    </row>
    <row r="135" spans="1:6" ht="24" x14ac:dyDescent="0.2">
      <c r="A135" s="19">
        <f t="shared" si="2"/>
        <v>129</v>
      </c>
      <c r="B135" s="19">
        <f t="shared" si="3"/>
        <v>1916</v>
      </c>
      <c r="C135" s="37">
        <v>17</v>
      </c>
      <c r="D135" s="45" t="s">
        <v>285</v>
      </c>
      <c r="E135" s="143" t="s">
        <v>9858</v>
      </c>
      <c r="F135" s="298"/>
    </row>
    <row r="136" spans="1:6" ht="24" x14ac:dyDescent="0.2">
      <c r="A136" s="19">
        <f t="shared" si="2"/>
        <v>130</v>
      </c>
      <c r="B136" s="19">
        <f t="shared" si="3"/>
        <v>1933</v>
      </c>
      <c r="C136" s="37">
        <v>17</v>
      </c>
      <c r="D136" s="45" t="s">
        <v>285</v>
      </c>
      <c r="E136" s="143" t="s">
        <v>9859</v>
      </c>
      <c r="F136" s="298"/>
    </row>
    <row r="137" spans="1:6" ht="24" x14ac:dyDescent="0.2">
      <c r="A137" s="19">
        <f t="shared" si="2"/>
        <v>131</v>
      </c>
      <c r="B137" s="19">
        <f t="shared" si="3"/>
        <v>1950</v>
      </c>
      <c r="C137" s="37">
        <v>17</v>
      </c>
      <c r="D137" s="45" t="s">
        <v>285</v>
      </c>
      <c r="E137" s="143" t="s">
        <v>9860</v>
      </c>
      <c r="F137" s="298"/>
    </row>
    <row r="138" spans="1:6" ht="24" x14ac:dyDescent="0.2">
      <c r="A138" s="19">
        <f t="shared" si="2"/>
        <v>132</v>
      </c>
      <c r="B138" s="19">
        <f t="shared" si="3"/>
        <v>1967</v>
      </c>
      <c r="C138" s="37">
        <v>17</v>
      </c>
      <c r="D138" s="45" t="s">
        <v>285</v>
      </c>
      <c r="E138" s="143" t="s">
        <v>9861</v>
      </c>
      <c r="F138" s="298"/>
    </row>
    <row r="139" spans="1:6" ht="24" x14ac:dyDescent="0.2">
      <c r="A139" s="19">
        <f t="shared" si="2"/>
        <v>133</v>
      </c>
      <c r="B139" s="19">
        <f t="shared" si="3"/>
        <v>1984</v>
      </c>
      <c r="C139" s="38">
        <v>17</v>
      </c>
      <c r="D139" s="39" t="s">
        <v>285</v>
      </c>
      <c r="E139" s="29" t="s">
        <v>9862</v>
      </c>
      <c r="F139" s="223"/>
    </row>
    <row r="140" spans="1:6" ht="24" x14ac:dyDescent="0.2">
      <c r="A140" s="19">
        <f t="shared" si="2"/>
        <v>134</v>
      </c>
      <c r="B140" s="19">
        <f t="shared" si="3"/>
        <v>2001</v>
      </c>
      <c r="C140" s="37">
        <v>17</v>
      </c>
      <c r="D140" s="45" t="s">
        <v>285</v>
      </c>
      <c r="E140" s="361" t="s">
        <v>12740</v>
      </c>
      <c r="F140" s="301"/>
    </row>
    <row r="141" spans="1:6" ht="24" x14ac:dyDescent="0.2">
      <c r="A141" s="19">
        <f t="shared" si="2"/>
        <v>135</v>
      </c>
      <c r="B141" s="19">
        <f t="shared" si="3"/>
        <v>2018</v>
      </c>
      <c r="C141" s="37">
        <v>17</v>
      </c>
      <c r="D141" s="45" t="s">
        <v>285</v>
      </c>
      <c r="E141" s="361" t="s">
        <v>12741</v>
      </c>
      <c r="F141" s="301"/>
    </row>
    <row r="142" spans="1:6" ht="24" x14ac:dyDescent="0.2">
      <c r="A142" s="19">
        <f t="shared" si="2"/>
        <v>136</v>
      </c>
      <c r="B142" s="19">
        <f t="shared" si="3"/>
        <v>2035</v>
      </c>
      <c r="C142" s="37">
        <v>17</v>
      </c>
      <c r="D142" s="45" t="s">
        <v>285</v>
      </c>
      <c r="E142" s="361" t="s">
        <v>12742</v>
      </c>
      <c r="F142" s="301"/>
    </row>
    <row r="143" spans="1:6" ht="24" x14ac:dyDescent="0.2">
      <c r="A143" s="19">
        <f t="shared" si="2"/>
        <v>137</v>
      </c>
      <c r="B143" s="19">
        <f t="shared" si="3"/>
        <v>2052</v>
      </c>
      <c r="C143" s="37">
        <v>17</v>
      </c>
      <c r="D143" s="45" t="s">
        <v>285</v>
      </c>
      <c r="E143" s="361" t="s">
        <v>12743</v>
      </c>
      <c r="F143" s="301"/>
    </row>
    <row r="144" spans="1:6" ht="24" x14ac:dyDescent="0.2">
      <c r="A144" s="19">
        <f t="shared" si="2"/>
        <v>138</v>
      </c>
      <c r="B144" s="19">
        <f t="shared" si="3"/>
        <v>2069</v>
      </c>
      <c r="C144" s="38">
        <v>17</v>
      </c>
      <c r="D144" s="39" t="s">
        <v>285</v>
      </c>
      <c r="E144" s="386" t="s">
        <v>12744</v>
      </c>
      <c r="F144" s="301"/>
    </row>
    <row r="145" spans="1:6" ht="24" x14ac:dyDescent="0.2">
      <c r="A145" s="19">
        <f t="shared" si="2"/>
        <v>139</v>
      </c>
      <c r="B145" s="19">
        <f t="shared" si="3"/>
        <v>2086</v>
      </c>
      <c r="C145" s="37">
        <v>17</v>
      </c>
      <c r="D145" s="45" t="s">
        <v>285</v>
      </c>
      <c r="E145" s="361" t="s">
        <v>12745</v>
      </c>
      <c r="F145" s="301"/>
    </row>
    <row r="146" spans="1:6" ht="24" x14ac:dyDescent="0.2">
      <c r="A146" s="19">
        <f t="shared" ref="A146:A186" si="4">+A145+1</f>
        <v>140</v>
      </c>
      <c r="B146" s="19">
        <f t="shared" ref="B146:B186" si="5">C145+B145</f>
        <v>2103</v>
      </c>
      <c r="C146" s="37">
        <v>17</v>
      </c>
      <c r="D146" s="45" t="s">
        <v>285</v>
      </c>
      <c r="E146" s="361" t="s">
        <v>12746</v>
      </c>
      <c r="F146" s="301"/>
    </row>
    <row r="147" spans="1:6" ht="24" x14ac:dyDescent="0.2">
      <c r="A147" s="19">
        <f t="shared" si="4"/>
        <v>141</v>
      </c>
      <c r="B147" s="19">
        <f t="shared" si="5"/>
        <v>2120</v>
      </c>
      <c r="C147" s="37">
        <v>17</v>
      </c>
      <c r="D147" s="45" t="s">
        <v>285</v>
      </c>
      <c r="E147" s="361" t="s">
        <v>12747</v>
      </c>
      <c r="F147" s="301"/>
    </row>
    <row r="148" spans="1:6" ht="24" x14ac:dyDescent="0.2">
      <c r="A148" s="19">
        <f t="shared" si="4"/>
        <v>142</v>
      </c>
      <c r="B148" s="19">
        <f t="shared" si="5"/>
        <v>2137</v>
      </c>
      <c r="C148" s="37">
        <v>17</v>
      </c>
      <c r="D148" s="45" t="s">
        <v>285</v>
      </c>
      <c r="E148" s="361" t="s">
        <v>12748</v>
      </c>
      <c r="F148" s="301"/>
    </row>
    <row r="149" spans="1:6" ht="24" x14ac:dyDescent="0.2">
      <c r="A149" s="19">
        <f t="shared" si="4"/>
        <v>143</v>
      </c>
      <c r="B149" s="19">
        <f t="shared" si="5"/>
        <v>2154</v>
      </c>
      <c r="C149" s="38">
        <v>17</v>
      </c>
      <c r="D149" s="39" t="s">
        <v>285</v>
      </c>
      <c r="E149" s="386" t="s">
        <v>12749</v>
      </c>
      <c r="F149" s="301"/>
    </row>
    <row r="150" spans="1:6" x14ac:dyDescent="0.2">
      <c r="A150" s="19">
        <f t="shared" si="4"/>
        <v>144</v>
      </c>
      <c r="B150" s="19">
        <f t="shared" si="5"/>
        <v>2171</v>
      </c>
      <c r="C150" s="37">
        <v>17</v>
      </c>
      <c r="D150" s="45" t="s">
        <v>285</v>
      </c>
      <c r="E150" s="426" t="s">
        <v>9863</v>
      </c>
      <c r="F150" s="301"/>
    </row>
    <row r="151" spans="1:6" ht="24" x14ac:dyDescent="0.2">
      <c r="A151" s="19">
        <f t="shared" si="4"/>
        <v>145</v>
      </c>
      <c r="B151" s="19">
        <f t="shared" si="5"/>
        <v>2188</v>
      </c>
      <c r="C151" s="37">
        <v>17</v>
      </c>
      <c r="D151" s="45" t="s">
        <v>285</v>
      </c>
      <c r="E151" s="143" t="s">
        <v>9864</v>
      </c>
      <c r="F151" s="301"/>
    </row>
    <row r="152" spans="1:6" ht="24" x14ac:dyDescent="0.2">
      <c r="A152" s="19">
        <f t="shared" si="4"/>
        <v>146</v>
      </c>
      <c r="B152" s="19">
        <f t="shared" si="5"/>
        <v>2205</v>
      </c>
      <c r="C152" s="37">
        <v>17</v>
      </c>
      <c r="D152" s="45" t="s">
        <v>285</v>
      </c>
      <c r="E152" s="143" t="s">
        <v>9865</v>
      </c>
      <c r="F152" s="301"/>
    </row>
    <row r="153" spans="1:6" ht="24" x14ac:dyDescent="0.2">
      <c r="A153" s="19">
        <f t="shared" si="4"/>
        <v>147</v>
      </c>
      <c r="B153" s="19">
        <f t="shared" si="5"/>
        <v>2222</v>
      </c>
      <c r="C153" s="37">
        <v>17</v>
      </c>
      <c r="D153" s="45" t="s">
        <v>285</v>
      </c>
      <c r="E153" s="143" t="s">
        <v>9866</v>
      </c>
      <c r="F153" s="301"/>
    </row>
    <row r="154" spans="1:6" ht="24" x14ac:dyDescent="0.2">
      <c r="A154" s="19">
        <f t="shared" si="4"/>
        <v>148</v>
      </c>
      <c r="B154" s="19">
        <f t="shared" si="5"/>
        <v>2239</v>
      </c>
      <c r="C154" s="38">
        <v>17</v>
      </c>
      <c r="D154" s="39" t="s">
        <v>285</v>
      </c>
      <c r="E154" s="29" t="s">
        <v>9867</v>
      </c>
      <c r="F154" s="301"/>
    </row>
    <row r="155" spans="1:6" ht="24" x14ac:dyDescent="0.2">
      <c r="A155" s="19">
        <f t="shared" si="4"/>
        <v>149</v>
      </c>
      <c r="B155" s="19">
        <f t="shared" si="5"/>
        <v>2256</v>
      </c>
      <c r="C155" s="37">
        <v>17</v>
      </c>
      <c r="D155" s="45" t="s">
        <v>285</v>
      </c>
      <c r="E155" s="143" t="s">
        <v>9868</v>
      </c>
      <c r="F155" s="301"/>
    </row>
    <row r="156" spans="1:6" ht="24" x14ac:dyDescent="0.2">
      <c r="A156" s="19">
        <f t="shared" si="4"/>
        <v>150</v>
      </c>
      <c r="B156" s="19">
        <f t="shared" si="5"/>
        <v>2273</v>
      </c>
      <c r="C156" s="37">
        <v>17</v>
      </c>
      <c r="D156" s="45" t="s">
        <v>285</v>
      </c>
      <c r="E156" s="143" t="s">
        <v>9869</v>
      </c>
      <c r="F156" s="301"/>
    </row>
    <row r="157" spans="1:6" ht="24" x14ac:dyDescent="0.2">
      <c r="A157" s="19">
        <f t="shared" si="4"/>
        <v>151</v>
      </c>
      <c r="B157" s="19">
        <f t="shared" si="5"/>
        <v>2290</v>
      </c>
      <c r="C157" s="37">
        <v>17</v>
      </c>
      <c r="D157" s="45" t="s">
        <v>285</v>
      </c>
      <c r="E157" s="143" t="s">
        <v>9870</v>
      </c>
      <c r="F157" s="301"/>
    </row>
    <row r="158" spans="1:6" ht="24" x14ac:dyDescent="0.2">
      <c r="A158" s="19">
        <f t="shared" si="4"/>
        <v>152</v>
      </c>
      <c r="B158" s="19">
        <f t="shared" si="5"/>
        <v>2307</v>
      </c>
      <c r="C158" s="37">
        <v>17</v>
      </c>
      <c r="D158" s="45" t="s">
        <v>285</v>
      </c>
      <c r="E158" s="143" t="s">
        <v>9871</v>
      </c>
      <c r="F158" s="301"/>
    </row>
    <row r="159" spans="1:6" ht="24" x14ac:dyDescent="0.2">
      <c r="A159" s="19">
        <f t="shared" si="4"/>
        <v>153</v>
      </c>
      <c r="B159" s="19">
        <f t="shared" si="5"/>
        <v>2324</v>
      </c>
      <c r="C159" s="38">
        <v>17</v>
      </c>
      <c r="D159" s="39" t="s">
        <v>285</v>
      </c>
      <c r="E159" s="29" t="s">
        <v>9872</v>
      </c>
      <c r="F159" s="301"/>
    </row>
    <row r="160" spans="1:6" ht="24" x14ac:dyDescent="0.2">
      <c r="A160" s="19">
        <f t="shared" si="4"/>
        <v>154</v>
      </c>
      <c r="B160" s="19">
        <f t="shared" si="5"/>
        <v>2341</v>
      </c>
      <c r="C160" s="37">
        <v>17</v>
      </c>
      <c r="D160" s="45" t="s">
        <v>285</v>
      </c>
      <c r="E160" s="143" t="s">
        <v>9873</v>
      </c>
      <c r="F160" s="301"/>
    </row>
    <row r="161" spans="1:6" ht="24" x14ac:dyDescent="0.2">
      <c r="A161" s="19">
        <f t="shared" si="4"/>
        <v>155</v>
      </c>
      <c r="B161" s="19">
        <f t="shared" si="5"/>
        <v>2358</v>
      </c>
      <c r="C161" s="37">
        <v>17</v>
      </c>
      <c r="D161" s="45" t="s">
        <v>285</v>
      </c>
      <c r="E161" s="143" t="s">
        <v>9874</v>
      </c>
      <c r="F161" s="301"/>
    </row>
    <row r="162" spans="1:6" ht="24" x14ac:dyDescent="0.2">
      <c r="A162" s="19">
        <f t="shared" si="4"/>
        <v>156</v>
      </c>
      <c r="B162" s="19">
        <f t="shared" si="5"/>
        <v>2375</v>
      </c>
      <c r="C162" s="37">
        <v>17</v>
      </c>
      <c r="D162" s="45" t="s">
        <v>285</v>
      </c>
      <c r="E162" s="143" t="s">
        <v>9875</v>
      </c>
      <c r="F162" s="301"/>
    </row>
    <row r="163" spans="1:6" ht="24" x14ac:dyDescent="0.2">
      <c r="A163" s="19">
        <f t="shared" si="4"/>
        <v>157</v>
      </c>
      <c r="B163" s="19">
        <f t="shared" si="5"/>
        <v>2392</v>
      </c>
      <c r="C163" s="37">
        <v>17</v>
      </c>
      <c r="D163" s="45" t="s">
        <v>285</v>
      </c>
      <c r="E163" s="143" t="s">
        <v>9876</v>
      </c>
      <c r="F163" s="301"/>
    </row>
    <row r="164" spans="1:6" ht="24" x14ac:dyDescent="0.2">
      <c r="A164" s="19">
        <f t="shared" si="4"/>
        <v>158</v>
      </c>
      <c r="B164" s="19">
        <f t="shared" si="5"/>
        <v>2409</v>
      </c>
      <c r="C164" s="38">
        <v>17</v>
      </c>
      <c r="D164" s="39" t="s">
        <v>285</v>
      </c>
      <c r="E164" s="29" t="s">
        <v>9877</v>
      </c>
      <c r="F164" s="301"/>
    </row>
    <row r="165" spans="1:6" ht="24" x14ac:dyDescent="0.2">
      <c r="A165" s="19">
        <f t="shared" si="4"/>
        <v>159</v>
      </c>
      <c r="B165" s="19">
        <f t="shared" si="5"/>
        <v>2426</v>
      </c>
      <c r="C165" s="37">
        <v>17</v>
      </c>
      <c r="D165" s="45" t="s">
        <v>285</v>
      </c>
      <c r="E165" s="143" t="s">
        <v>9878</v>
      </c>
      <c r="F165" s="301"/>
    </row>
    <row r="166" spans="1:6" ht="24" x14ac:dyDescent="0.2">
      <c r="A166" s="19">
        <f t="shared" si="4"/>
        <v>160</v>
      </c>
      <c r="B166" s="19">
        <f t="shared" si="5"/>
        <v>2443</v>
      </c>
      <c r="C166" s="37">
        <v>17</v>
      </c>
      <c r="D166" s="45" t="s">
        <v>285</v>
      </c>
      <c r="E166" s="143" t="s">
        <v>9879</v>
      </c>
      <c r="F166" s="301"/>
    </row>
    <row r="167" spans="1:6" ht="24" x14ac:dyDescent="0.2">
      <c r="A167" s="19">
        <f t="shared" si="4"/>
        <v>161</v>
      </c>
      <c r="B167" s="19">
        <f t="shared" si="5"/>
        <v>2460</v>
      </c>
      <c r="C167" s="37">
        <v>17</v>
      </c>
      <c r="D167" s="45" t="s">
        <v>285</v>
      </c>
      <c r="E167" s="143" t="s">
        <v>9880</v>
      </c>
      <c r="F167" s="301"/>
    </row>
    <row r="168" spans="1:6" ht="24" x14ac:dyDescent="0.2">
      <c r="A168" s="19">
        <f t="shared" si="4"/>
        <v>162</v>
      </c>
      <c r="B168" s="19">
        <f t="shared" si="5"/>
        <v>2477</v>
      </c>
      <c r="C168" s="37">
        <v>17</v>
      </c>
      <c r="D168" s="45" t="s">
        <v>285</v>
      </c>
      <c r="E168" s="143" t="s">
        <v>9881</v>
      </c>
      <c r="F168" s="301"/>
    </row>
    <row r="169" spans="1:6" ht="24" x14ac:dyDescent="0.2">
      <c r="A169" s="19">
        <f t="shared" si="4"/>
        <v>163</v>
      </c>
      <c r="B169" s="19">
        <f t="shared" si="5"/>
        <v>2494</v>
      </c>
      <c r="C169" s="38">
        <v>17</v>
      </c>
      <c r="D169" s="39" t="s">
        <v>285</v>
      </c>
      <c r="E169" s="29" t="s">
        <v>9882</v>
      </c>
      <c r="F169" s="301"/>
    </row>
    <row r="170" spans="1:6" ht="24" x14ac:dyDescent="0.2">
      <c r="A170" s="19">
        <f t="shared" si="4"/>
        <v>164</v>
      </c>
      <c r="B170" s="19">
        <f t="shared" si="5"/>
        <v>2511</v>
      </c>
      <c r="C170" s="37">
        <v>17</v>
      </c>
      <c r="D170" s="45" t="s">
        <v>285</v>
      </c>
      <c r="E170" s="143" t="s">
        <v>9883</v>
      </c>
      <c r="F170" s="301"/>
    </row>
    <row r="171" spans="1:6" ht="24" x14ac:dyDescent="0.2">
      <c r="A171" s="19">
        <f t="shared" si="4"/>
        <v>165</v>
      </c>
      <c r="B171" s="19">
        <f t="shared" si="5"/>
        <v>2528</v>
      </c>
      <c r="C171" s="37">
        <v>17</v>
      </c>
      <c r="D171" s="45" t="s">
        <v>285</v>
      </c>
      <c r="E171" s="143" t="s">
        <v>9884</v>
      </c>
      <c r="F171" s="301"/>
    </row>
    <row r="172" spans="1:6" ht="24" x14ac:dyDescent="0.2">
      <c r="A172" s="19">
        <f t="shared" si="4"/>
        <v>166</v>
      </c>
      <c r="B172" s="19">
        <f t="shared" si="5"/>
        <v>2545</v>
      </c>
      <c r="C172" s="37">
        <v>17</v>
      </c>
      <c r="D172" s="45" t="s">
        <v>285</v>
      </c>
      <c r="E172" s="143" t="s">
        <v>9885</v>
      </c>
      <c r="F172" s="301"/>
    </row>
    <row r="173" spans="1:6" ht="24" x14ac:dyDescent="0.2">
      <c r="A173" s="19">
        <f t="shared" si="4"/>
        <v>167</v>
      </c>
      <c r="B173" s="19">
        <f t="shared" si="5"/>
        <v>2562</v>
      </c>
      <c r="C173" s="37">
        <v>17</v>
      </c>
      <c r="D173" s="45" t="s">
        <v>285</v>
      </c>
      <c r="E173" s="143" t="s">
        <v>9886</v>
      </c>
      <c r="F173" s="301"/>
    </row>
    <row r="174" spans="1:6" ht="24" x14ac:dyDescent="0.2">
      <c r="A174" s="19">
        <f t="shared" si="4"/>
        <v>168</v>
      </c>
      <c r="B174" s="19">
        <f t="shared" si="5"/>
        <v>2579</v>
      </c>
      <c r="C174" s="38">
        <v>17</v>
      </c>
      <c r="D174" s="39" t="s">
        <v>285</v>
      </c>
      <c r="E174" s="29" t="s">
        <v>9887</v>
      </c>
      <c r="F174" s="301"/>
    </row>
    <row r="175" spans="1:6" ht="36" x14ac:dyDescent="0.2">
      <c r="A175" s="19">
        <f t="shared" si="4"/>
        <v>169</v>
      </c>
      <c r="B175" s="19">
        <f t="shared" si="5"/>
        <v>2596</v>
      </c>
      <c r="C175" s="37">
        <v>17</v>
      </c>
      <c r="D175" s="45" t="s">
        <v>285</v>
      </c>
      <c r="E175" s="103" t="s">
        <v>11178</v>
      </c>
      <c r="F175" s="301"/>
    </row>
    <row r="176" spans="1:6" ht="36" x14ac:dyDescent="0.2">
      <c r="A176" s="19">
        <f t="shared" si="4"/>
        <v>170</v>
      </c>
      <c r="B176" s="19">
        <f t="shared" si="5"/>
        <v>2613</v>
      </c>
      <c r="C176" s="37">
        <v>17</v>
      </c>
      <c r="D176" s="45" t="s">
        <v>285</v>
      </c>
      <c r="E176" s="103" t="s">
        <v>11179</v>
      </c>
      <c r="F176" s="301"/>
    </row>
    <row r="177" spans="1:6" ht="36" x14ac:dyDescent="0.2">
      <c r="A177" s="19">
        <f t="shared" si="4"/>
        <v>171</v>
      </c>
      <c r="B177" s="19">
        <f t="shared" si="5"/>
        <v>2630</v>
      </c>
      <c r="C177" s="37">
        <v>17</v>
      </c>
      <c r="D177" s="45" t="s">
        <v>285</v>
      </c>
      <c r="E177" s="103" t="s">
        <v>11180</v>
      </c>
      <c r="F177" s="301"/>
    </row>
    <row r="178" spans="1:6" ht="36" x14ac:dyDescent="0.2">
      <c r="A178" s="19">
        <f t="shared" si="4"/>
        <v>172</v>
      </c>
      <c r="B178" s="19">
        <f t="shared" si="5"/>
        <v>2647</v>
      </c>
      <c r="C178" s="37">
        <v>17</v>
      </c>
      <c r="D178" s="45" t="s">
        <v>285</v>
      </c>
      <c r="E178" s="103" t="s">
        <v>11181</v>
      </c>
      <c r="F178" s="301"/>
    </row>
    <row r="179" spans="1:6" ht="36" x14ac:dyDescent="0.2">
      <c r="A179" s="19">
        <f t="shared" si="4"/>
        <v>173</v>
      </c>
      <c r="B179" s="19">
        <f t="shared" si="5"/>
        <v>2664</v>
      </c>
      <c r="C179" s="38">
        <v>17</v>
      </c>
      <c r="D179" s="39" t="s">
        <v>285</v>
      </c>
      <c r="E179" s="41" t="s">
        <v>11182</v>
      </c>
      <c r="F179" s="301"/>
    </row>
    <row r="180" spans="1:6" ht="24" x14ac:dyDescent="0.2">
      <c r="A180" s="19">
        <f t="shared" si="4"/>
        <v>174</v>
      </c>
      <c r="B180" s="19">
        <f t="shared" si="5"/>
        <v>2681</v>
      </c>
      <c r="C180" s="37">
        <v>17</v>
      </c>
      <c r="D180" s="45" t="s">
        <v>285</v>
      </c>
      <c r="E180" s="143" t="s">
        <v>9888</v>
      </c>
      <c r="F180" s="301"/>
    </row>
    <row r="181" spans="1:6" ht="24" x14ac:dyDescent="0.2">
      <c r="A181" s="19">
        <f t="shared" si="4"/>
        <v>175</v>
      </c>
      <c r="B181" s="19">
        <f t="shared" si="5"/>
        <v>2698</v>
      </c>
      <c r="C181" s="37">
        <v>17</v>
      </c>
      <c r="D181" s="45" t="s">
        <v>285</v>
      </c>
      <c r="E181" s="143" t="s">
        <v>9889</v>
      </c>
      <c r="F181" s="301"/>
    </row>
    <row r="182" spans="1:6" ht="24" x14ac:dyDescent="0.2">
      <c r="A182" s="19">
        <f t="shared" si="4"/>
        <v>176</v>
      </c>
      <c r="B182" s="19">
        <f t="shared" si="5"/>
        <v>2715</v>
      </c>
      <c r="C182" s="37">
        <v>17</v>
      </c>
      <c r="D182" s="45" t="s">
        <v>285</v>
      </c>
      <c r="E182" s="143" t="s">
        <v>9890</v>
      </c>
      <c r="F182" s="301"/>
    </row>
    <row r="183" spans="1:6" ht="24" x14ac:dyDescent="0.2">
      <c r="A183" s="19">
        <f t="shared" si="4"/>
        <v>177</v>
      </c>
      <c r="B183" s="19">
        <f t="shared" si="5"/>
        <v>2732</v>
      </c>
      <c r="C183" s="37">
        <v>17</v>
      </c>
      <c r="D183" s="45" t="s">
        <v>285</v>
      </c>
      <c r="E183" s="143" t="s">
        <v>9891</v>
      </c>
      <c r="F183" s="301"/>
    </row>
    <row r="184" spans="1:6" ht="24" x14ac:dyDescent="0.2">
      <c r="A184" s="19">
        <f t="shared" si="4"/>
        <v>178</v>
      </c>
      <c r="B184" s="19">
        <f t="shared" si="5"/>
        <v>2749</v>
      </c>
      <c r="C184" s="38">
        <v>17</v>
      </c>
      <c r="D184" s="39" t="s">
        <v>285</v>
      </c>
      <c r="E184" s="29" t="s">
        <v>9892</v>
      </c>
      <c r="F184" s="301"/>
    </row>
    <row r="185" spans="1:6" x14ac:dyDescent="0.2">
      <c r="A185" s="19">
        <f t="shared" si="4"/>
        <v>179</v>
      </c>
      <c r="B185" s="19">
        <f t="shared" si="5"/>
        <v>2766</v>
      </c>
      <c r="C185" s="78">
        <v>150</v>
      </c>
      <c r="D185" s="39" t="s">
        <v>9</v>
      </c>
      <c r="E185" s="29" t="s">
        <v>50</v>
      </c>
      <c r="F185" s="47" t="s">
        <v>25</v>
      </c>
    </row>
    <row r="186" spans="1:6" ht="12.75" thickBot="1" x14ac:dyDescent="0.25">
      <c r="A186" s="94">
        <f t="shared" si="4"/>
        <v>180</v>
      </c>
      <c r="B186" s="94">
        <f t="shared" si="5"/>
        <v>2916</v>
      </c>
      <c r="C186" s="125">
        <v>12</v>
      </c>
      <c r="D186" s="302" t="s">
        <v>9</v>
      </c>
      <c r="E186" s="303" t="s">
        <v>323</v>
      </c>
      <c r="F186" s="304" t="s">
        <v>9893</v>
      </c>
    </row>
    <row r="187" spans="1:6" ht="12.75" thickTop="1" x14ac:dyDescent="0.2">
      <c r="A187" s="98" t="s">
        <v>54</v>
      </c>
      <c r="B187" s="98"/>
      <c r="C187" s="225">
        <f>B186+C186-1</f>
        <v>2927</v>
      </c>
      <c r="D187" s="98"/>
      <c r="E187" s="136"/>
      <c r="F187" s="305"/>
    </row>
    <row r="188" spans="1:6" x14ac:dyDescent="0.2">
      <c r="A188" s="69"/>
      <c r="B188" s="69"/>
      <c r="C188" s="254"/>
      <c r="D188" s="69"/>
      <c r="E188" s="136" t="s">
        <v>3427</v>
      </c>
      <c r="F188" s="306"/>
    </row>
    <row r="189" spans="1:6" x14ac:dyDescent="0.2">
      <c r="A189" s="69"/>
      <c r="B189" s="69"/>
      <c r="C189" s="69"/>
      <c r="D189" s="69"/>
      <c r="E189" s="69"/>
      <c r="F189" s="306"/>
    </row>
    <row r="190" spans="1:6" x14ac:dyDescent="0.2">
      <c r="A190" s="69"/>
      <c r="B190" s="69"/>
      <c r="C190" s="69"/>
      <c r="D190" s="69"/>
      <c r="E190" s="136"/>
      <c r="F190" s="306"/>
    </row>
    <row r="191" spans="1:6" x14ac:dyDescent="0.2">
      <c r="A191" s="69"/>
      <c r="B191" s="69"/>
      <c r="C191" s="69"/>
      <c r="D191" s="69"/>
      <c r="E191" s="307"/>
      <c r="F191" s="306"/>
    </row>
    <row r="192" spans="1:6" x14ac:dyDescent="0.2">
      <c r="A192" s="69"/>
      <c r="B192" s="69"/>
      <c r="C192" s="69"/>
      <c r="D192" s="69"/>
      <c r="E192" s="69"/>
      <c r="F192" s="306"/>
    </row>
    <row r="193" spans="1:6" x14ac:dyDescent="0.2">
      <c r="A193" s="69"/>
      <c r="B193" s="69"/>
      <c r="C193" s="69"/>
      <c r="D193" s="69"/>
      <c r="E193" s="69"/>
      <c r="F193" s="306"/>
    </row>
    <row r="194" spans="1:6" x14ac:dyDescent="0.2">
      <c r="A194" s="69"/>
      <c r="B194" s="69"/>
      <c r="C194" s="69"/>
      <c r="D194" s="69"/>
      <c r="E194" s="69"/>
      <c r="F194" s="306"/>
    </row>
    <row r="195" spans="1:6" x14ac:dyDescent="0.2">
      <c r="A195" s="69"/>
      <c r="B195" s="69"/>
      <c r="C195" s="69"/>
      <c r="D195" s="69"/>
      <c r="E195" s="69"/>
      <c r="F195" s="306"/>
    </row>
    <row r="196" spans="1:6" x14ac:dyDescent="0.2">
      <c r="A196" s="69"/>
      <c r="B196" s="69"/>
      <c r="C196" s="69"/>
      <c r="D196" s="69"/>
      <c r="E196" s="69"/>
      <c r="F196" s="306"/>
    </row>
    <row r="197" spans="1:6" x14ac:dyDescent="0.2">
      <c r="A197" s="69"/>
      <c r="B197" s="69"/>
      <c r="C197" s="69"/>
      <c r="D197" s="69"/>
      <c r="E197" s="69"/>
      <c r="F197" s="306"/>
    </row>
    <row r="198" spans="1:6" x14ac:dyDescent="0.2">
      <c r="A198" s="69"/>
      <c r="B198" s="69"/>
      <c r="C198" s="69"/>
      <c r="D198" s="69"/>
      <c r="E198" s="69"/>
      <c r="F198" s="306"/>
    </row>
    <row r="199" spans="1:6" x14ac:dyDescent="0.2">
      <c r="A199" s="69"/>
      <c r="B199" s="69"/>
      <c r="C199" s="69"/>
      <c r="D199" s="69"/>
      <c r="E199" s="69"/>
      <c r="F199" s="306"/>
    </row>
    <row r="200" spans="1:6" x14ac:dyDescent="0.2">
      <c r="A200" s="69"/>
      <c r="B200" s="69"/>
      <c r="C200" s="69"/>
      <c r="D200" s="69"/>
      <c r="E200" s="69"/>
      <c r="F200" s="306"/>
    </row>
    <row r="201" spans="1:6" x14ac:dyDescent="0.2">
      <c r="A201" s="69"/>
      <c r="B201" s="69"/>
      <c r="C201" s="69"/>
      <c r="D201" s="69"/>
      <c r="E201" s="69"/>
      <c r="F201" s="306"/>
    </row>
    <row r="202" spans="1:6" x14ac:dyDescent="0.2">
      <c r="A202" s="69"/>
      <c r="B202" s="69"/>
      <c r="C202" s="69"/>
      <c r="D202" s="69"/>
      <c r="E202" s="69"/>
      <c r="F202" s="306"/>
    </row>
    <row r="203" spans="1:6" x14ac:dyDescent="0.2">
      <c r="A203" s="69"/>
      <c r="B203" s="69"/>
      <c r="C203" s="69"/>
      <c r="D203" s="69"/>
      <c r="E203" s="69"/>
      <c r="F203" s="306"/>
    </row>
    <row r="204" spans="1:6" x14ac:dyDescent="0.2">
      <c r="A204" s="69"/>
      <c r="B204" s="69"/>
      <c r="C204" s="69"/>
      <c r="D204" s="69"/>
      <c r="E204" s="69"/>
      <c r="F204" s="306"/>
    </row>
    <row r="205" spans="1:6" x14ac:dyDescent="0.2">
      <c r="A205" s="69"/>
      <c r="B205" s="69"/>
      <c r="C205" s="69"/>
      <c r="D205" s="69"/>
      <c r="E205" s="69"/>
      <c r="F205" s="306"/>
    </row>
    <row r="206" spans="1:6" x14ac:dyDescent="0.2">
      <c r="A206" s="69"/>
      <c r="B206" s="69"/>
      <c r="C206" s="69"/>
      <c r="D206" s="69"/>
      <c r="E206" s="69"/>
      <c r="F206" s="306"/>
    </row>
    <row r="207" spans="1:6" x14ac:dyDescent="0.2">
      <c r="A207" s="69"/>
      <c r="B207" s="69"/>
      <c r="C207" s="69"/>
      <c r="D207" s="69"/>
      <c r="E207" s="69"/>
      <c r="F207" s="306"/>
    </row>
    <row r="208" spans="1:6" x14ac:dyDescent="0.2">
      <c r="A208" s="69"/>
      <c r="B208" s="69"/>
      <c r="C208" s="69"/>
      <c r="D208" s="69"/>
      <c r="E208" s="69"/>
      <c r="F208" s="306"/>
    </row>
    <row r="209" spans="1:6" x14ac:dyDescent="0.2">
      <c r="A209" s="69"/>
      <c r="B209" s="69"/>
      <c r="C209" s="69"/>
      <c r="D209" s="69"/>
      <c r="E209" s="69"/>
      <c r="F209" s="306"/>
    </row>
    <row r="210" spans="1:6" x14ac:dyDescent="0.2">
      <c r="A210" s="69"/>
      <c r="B210" s="69"/>
      <c r="C210" s="69"/>
      <c r="D210" s="69"/>
      <c r="E210" s="69"/>
      <c r="F210" s="306"/>
    </row>
    <row r="211" spans="1:6" x14ac:dyDescent="0.2">
      <c r="A211" s="69"/>
      <c r="B211" s="69"/>
      <c r="C211" s="69"/>
      <c r="D211" s="69"/>
      <c r="E211" s="69"/>
      <c r="F211" s="306"/>
    </row>
    <row r="212" spans="1:6" x14ac:dyDescent="0.2">
      <c r="A212" s="69"/>
      <c r="B212" s="69"/>
      <c r="C212" s="69"/>
      <c r="D212" s="69"/>
      <c r="E212" s="69"/>
      <c r="F212" s="306"/>
    </row>
    <row r="213" spans="1:6" x14ac:dyDescent="0.2">
      <c r="A213" s="69"/>
      <c r="B213" s="69"/>
      <c r="C213" s="69"/>
      <c r="D213" s="69"/>
      <c r="E213" s="69"/>
      <c r="F213" s="306"/>
    </row>
    <row r="214" spans="1:6" x14ac:dyDescent="0.2">
      <c r="A214" s="69"/>
      <c r="B214" s="69"/>
      <c r="C214" s="69"/>
      <c r="D214" s="69"/>
      <c r="E214" s="69"/>
      <c r="F214" s="306"/>
    </row>
    <row r="215" spans="1:6" x14ac:dyDescent="0.2">
      <c r="A215" s="69"/>
      <c r="B215" s="69"/>
      <c r="C215" s="69"/>
      <c r="D215" s="69"/>
      <c r="E215" s="69"/>
      <c r="F215" s="306"/>
    </row>
    <row r="216" spans="1:6" x14ac:dyDescent="0.2">
      <c r="A216" s="69"/>
      <c r="B216" s="69"/>
      <c r="C216" s="69"/>
      <c r="D216" s="69"/>
      <c r="E216" s="69"/>
      <c r="F216" s="306"/>
    </row>
    <row r="217" spans="1:6" x14ac:dyDescent="0.2">
      <c r="A217" s="69"/>
      <c r="B217" s="69"/>
      <c r="C217" s="69"/>
      <c r="D217" s="69"/>
      <c r="E217" s="69"/>
      <c r="F217" s="306"/>
    </row>
    <row r="218" spans="1:6" x14ac:dyDescent="0.2">
      <c r="A218" s="69"/>
      <c r="B218" s="69"/>
      <c r="C218" s="69"/>
      <c r="D218" s="69"/>
      <c r="E218" s="69"/>
      <c r="F218" s="306"/>
    </row>
    <row r="219" spans="1:6" x14ac:dyDescent="0.2">
      <c r="A219" s="69"/>
      <c r="B219" s="69"/>
      <c r="C219" s="69"/>
      <c r="D219" s="69"/>
      <c r="E219" s="69"/>
      <c r="F219" s="306"/>
    </row>
    <row r="220" spans="1:6" x14ac:dyDescent="0.2">
      <c r="A220" s="69"/>
      <c r="B220" s="69"/>
      <c r="C220" s="69"/>
      <c r="D220" s="69"/>
      <c r="E220" s="69"/>
      <c r="F220" s="306"/>
    </row>
    <row r="221" spans="1:6" x14ac:dyDescent="0.2">
      <c r="A221" s="69"/>
      <c r="B221" s="69"/>
      <c r="C221" s="69"/>
      <c r="D221" s="69"/>
      <c r="E221" s="69"/>
      <c r="F221" s="306"/>
    </row>
    <row r="222" spans="1:6" x14ac:dyDescent="0.2">
      <c r="A222" s="69"/>
      <c r="B222" s="69"/>
      <c r="C222" s="69"/>
      <c r="D222" s="69"/>
      <c r="E222" s="69"/>
      <c r="F222" s="306"/>
    </row>
    <row r="223" spans="1:6" x14ac:dyDescent="0.2">
      <c r="A223" s="69"/>
      <c r="B223" s="69"/>
      <c r="C223" s="69"/>
      <c r="D223" s="69"/>
      <c r="E223" s="69"/>
      <c r="F223" s="306"/>
    </row>
    <row r="224" spans="1:6" x14ac:dyDescent="0.2">
      <c r="A224" s="69"/>
      <c r="B224" s="69"/>
      <c r="C224" s="69"/>
      <c r="D224" s="69"/>
      <c r="E224" s="69"/>
      <c r="F224" s="306"/>
    </row>
    <row r="225" spans="1:6" x14ac:dyDescent="0.2">
      <c r="A225" s="69"/>
      <c r="B225" s="69"/>
      <c r="C225" s="69"/>
      <c r="D225" s="69"/>
      <c r="E225" s="69"/>
      <c r="F225" s="306"/>
    </row>
    <row r="226" spans="1:6" x14ac:dyDescent="0.2">
      <c r="A226" s="69"/>
      <c r="B226" s="69"/>
      <c r="C226" s="69"/>
      <c r="D226" s="69"/>
      <c r="E226" s="69"/>
      <c r="F226" s="306"/>
    </row>
    <row r="227" spans="1:6" x14ac:dyDescent="0.2">
      <c r="A227" s="69"/>
      <c r="B227" s="69"/>
      <c r="C227" s="69"/>
      <c r="D227" s="69"/>
      <c r="E227" s="69"/>
      <c r="F227" s="306"/>
    </row>
    <row r="228" spans="1:6" x14ac:dyDescent="0.2">
      <c r="A228" s="69"/>
      <c r="B228" s="69"/>
      <c r="C228" s="69"/>
      <c r="D228" s="69"/>
      <c r="E228" s="69"/>
      <c r="F228" s="306"/>
    </row>
    <row r="229" spans="1:6" x14ac:dyDescent="0.2">
      <c r="A229" s="69"/>
      <c r="B229" s="69"/>
      <c r="C229" s="69"/>
      <c r="D229" s="69"/>
      <c r="E229" s="69"/>
      <c r="F229" s="306"/>
    </row>
    <row r="230" spans="1:6" x14ac:dyDescent="0.2">
      <c r="A230" s="69"/>
      <c r="B230" s="69"/>
      <c r="C230" s="69"/>
      <c r="D230" s="69"/>
      <c r="E230" s="69"/>
      <c r="F230" s="306"/>
    </row>
    <row r="231" spans="1:6" x14ac:dyDescent="0.2">
      <c r="A231" s="69"/>
      <c r="B231" s="69"/>
      <c r="C231" s="69"/>
      <c r="D231" s="69"/>
      <c r="E231" s="69"/>
      <c r="F231" s="306"/>
    </row>
    <row r="232" spans="1:6" x14ac:dyDescent="0.2">
      <c r="A232" s="69"/>
      <c r="B232" s="69"/>
      <c r="C232" s="69"/>
      <c r="D232" s="69"/>
      <c r="E232" s="69"/>
      <c r="F232" s="306"/>
    </row>
    <row r="233" spans="1:6" x14ac:dyDescent="0.2">
      <c r="A233" s="69"/>
      <c r="B233" s="69"/>
      <c r="C233" s="69"/>
      <c r="D233" s="69"/>
      <c r="E233" s="69"/>
      <c r="F233" s="306"/>
    </row>
    <row r="234" spans="1:6" x14ac:dyDescent="0.2">
      <c r="A234" s="69"/>
      <c r="B234" s="69"/>
      <c r="C234" s="69"/>
      <c r="D234" s="69"/>
      <c r="E234" s="69"/>
      <c r="F234" s="306"/>
    </row>
    <row r="235" spans="1:6" x14ac:dyDescent="0.2">
      <c r="A235" s="69"/>
      <c r="B235" s="69"/>
      <c r="C235" s="69"/>
      <c r="D235" s="69"/>
      <c r="E235" s="69"/>
      <c r="F235" s="306"/>
    </row>
    <row r="236" spans="1:6" x14ac:dyDescent="0.2">
      <c r="A236" s="69"/>
      <c r="B236" s="69"/>
      <c r="C236" s="69"/>
      <c r="D236" s="69"/>
      <c r="E236" s="69"/>
      <c r="F236" s="306"/>
    </row>
    <row r="237" spans="1:6" x14ac:dyDescent="0.2">
      <c r="A237" s="69"/>
      <c r="B237" s="69"/>
      <c r="C237" s="69"/>
      <c r="D237" s="69"/>
      <c r="E237" s="69"/>
      <c r="F237" s="306"/>
    </row>
    <row r="238" spans="1:6" x14ac:dyDescent="0.2">
      <c r="A238" s="69"/>
      <c r="B238" s="69"/>
      <c r="C238" s="69"/>
      <c r="D238" s="69"/>
      <c r="E238" s="69"/>
      <c r="F238" s="306"/>
    </row>
    <row r="239" spans="1:6" x14ac:dyDescent="0.2">
      <c r="A239" s="69"/>
      <c r="B239" s="69"/>
      <c r="C239" s="69"/>
      <c r="D239" s="69"/>
      <c r="E239" s="69"/>
      <c r="F239" s="306"/>
    </row>
    <row r="240" spans="1:6" x14ac:dyDescent="0.2">
      <c r="A240" s="69"/>
      <c r="B240" s="69"/>
      <c r="C240" s="69"/>
      <c r="D240" s="69"/>
      <c r="E240" s="69"/>
      <c r="F240" s="306"/>
    </row>
    <row r="241" spans="1:6" x14ac:dyDescent="0.2">
      <c r="A241" s="69"/>
      <c r="B241" s="69"/>
      <c r="C241" s="69"/>
      <c r="D241" s="69"/>
      <c r="E241" s="69"/>
      <c r="F241" s="306"/>
    </row>
    <row r="242" spans="1:6" x14ac:dyDescent="0.2">
      <c r="A242" s="69"/>
      <c r="B242" s="69"/>
      <c r="C242" s="69"/>
      <c r="D242" s="69"/>
      <c r="E242" s="69"/>
      <c r="F242" s="306"/>
    </row>
    <row r="243" spans="1:6" x14ac:dyDescent="0.2">
      <c r="A243" s="69"/>
      <c r="B243" s="69"/>
      <c r="C243" s="69"/>
      <c r="D243" s="69"/>
      <c r="E243" s="69"/>
      <c r="F243" s="306"/>
    </row>
    <row r="244" spans="1:6" x14ac:dyDescent="0.2">
      <c r="A244" s="69"/>
      <c r="B244" s="69"/>
      <c r="C244" s="69"/>
      <c r="D244" s="69"/>
      <c r="E244" s="69"/>
      <c r="F244" s="306"/>
    </row>
    <row r="245" spans="1:6" x14ac:dyDescent="0.2">
      <c r="A245" s="69"/>
      <c r="B245" s="69"/>
      <c r="C245" s="69"/>
      <c r="D245" s="69"/>
      <c r="E245" s="69"/>
      <c r="F245" s="306"/>
    </row>
    <row r="246" spans="1:6" x14ac:dyDescent="0.2">
      <c r="A246" s="69"/>
      <c r="B246" s="69"/>
      <c r="C246" s="69"/>
      <c r="D246" s="69"/>
      <c r="E246" s="69"/>
      <c r="F246" s="306"/>
    </row>
    <row r="247" spans="1:6" x14ac:dyDescent="0.2">
      <c r="A247" s="69"/>
      <c r="B247" s="69"/>
      <c r="C247" s="69"/>
      <c r="D247" s="69"/>
      <c r="E247" s="69"/>
      <c r="F247" s="306"/>
    </row>
    <row r="248" spans="1:6" x14ac:dyDescent="0.2">
      <c r="A248" s="69"/>
      <c r="B248" s="69"/>
      <c r="C248" s="69"/>
      <c r="D248" s="69"/>
      <c r="E248" s="69"/>
      <c r="F248" s="306"/>
    </row>
    <row r="249" spans="1:6" x14ac:dyDescent="0.2">
      <c r="A249" s="69"/>
      <c r="B249" s="69"/>
      <c r="C249" s="69"/>
      <c r="D249" s="69"/>
      <c r="E249" s="69"/>
      <c r="F249" s="306"/>
    </row>
    <row r="250" spans="1:6" x14ac:dyDescent="0.2">
      <c r="A250" s="69"/>
      <c r="B250" s="69"/>
      <c r="C250" s="69"/>
      <c r="D250" s="69"/>
      <c r="E250" s="69"/>
      <c r="F250" s="306"/>
    </row>
    <row r="251" spans="1:6" x14ac:dyDescent="0.2">
      <c r="A251" s="71"/>
      <c r="B251" s="71"/>
      <c r="C251" s="71"/>
      <c r="D251" s="71"/>
      <c r="E251" s="71"/>
      <c r="F251" s="308"/>
    </row>
    <row r="252" spans="1:6" x14ac:dyDescent="0.2">
      <c r="A252" s="71"/>
      <c r="B252" s="71"/>
      <c r="C252" s="71"/>
      <c r="D252" s="71"/>
      <c r="E252" s="71"/>
      <c r="F252" s="308"/>
    </row>
  </sheetData>
  <mergeCells count="4">
    <mergeCell ref="A3:B3"/>
    <mergeCell ref="C3:F3"/>
    <mergeCell ref="A4:B4"/>
    <mergeCell ref="C4:F5"/>
  </mergeCells>
  <conditionalFormatting sqref="A3:F3">
    <cfRule type="containsText" dxfId="4"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0E7D3E2A-7D07-45B4-BA2F-A6DDAA95ED2F}">
            <xm:f>NOT(ISERROR(SEARCH($C$3,A3)))</xm:f>
            <xm:f>$C$3</xm:f>
            <x14:dxf>
              <font>
                <color rgb="FFFFFF00"/>
              </font>
            </x14:dxf>
          </x14:cfRule>
          <xm:sqref>A3:F3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9"/>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784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2.75" customHeight="1" x14ac:dyDescent="0.2">
      <c r="A7" s="30">
        <v>1</v>
      </c>
      <c r="B7" s="30">
        <v>1</v>
      </c>
      <c r="C7" s="30">
        <v>2</v>
      </c>
      <c r="D7" s="31" t="s">
        <v>9</v>
      </c>
      <c r="E7" s="102" t="s">
        <v>10</v>
      </c>
      <c r="F7" s="43" t="s">
        <v>11</v>
      </c>
    </row>
    <row r="8" spans="1:6" s="64" customFormat="1" x14ac:dyDescent="0.2">
      <c r="A8" s="30">
        <f t="shared" ref="A8:A13" si="0">+A7+1</f>
        <v>2</v>
      </c>
      <c r="B8" s="30">
        <f t="shared" ref="B8:B13" si="1">C7+B7</f>
        <v>3</v>
      </c>
      <c r="C8" s="30">
        <v>3</v>
      </c>
      <c r="D8" s="31" t="s">
        <v>12</v>
      </c>
      <c r="E8" s="102" t="s">
        <v>13</v>
      </c>
      <c r="F8" s="43">
        <v>220</v>
      </c>
    </row>
    <row r="9" spans="1:6" s="64" customFormat="1" x14ac:dyDescent="0.2">
      <c r="A9" s="30">
        <f t="shared" si="0"/>
        <v>3</v>
      </c>
      <c r="B9" s="30">
        <f t="shared" si="1"/>
        <v>6</v>
      </c>
      <c r="C9" s="30">
        <v>2</v>
      </c>
      <c r="D9" s="31" t="s">
        <v>9</v>
      </c>
      <c r="E9" s="102" t="s">
        <v>14</v>
      </c>
      <c r="F9" s="89" t="s">
        <v>283</v>
      </c>
    </row>
    <row r="10" spans="1:6" s="64" customFormat="1" x14ac:dyDescent="0.2">
      <c r="A10" s="30">
        <f t="shared" si="0"/>
        <v>4</v>
      </c>
      <c r="B10" s="30">
        <f t="shared" si="1"/>
        <v>8</v>
      </c>
      <c r="C10" s="30">
        <v>1</v>
      </c>
      <c r="D10" s="31" t="s">
        <v>9</v>
      </c>
      <c r="E10" s="102" t="s">
        <v>16</v>
      </c>
      <c r="F10" s="89" t="s">
        <v>327</v>
      </c>
    </row>
    <row r="11" spans="1:6" s="64" customFormat="1" x14ac:dyDescent="0.2">
      <c r="A11" s="30">
        <f t="shared" si="0"/>
        <v>5</v>
      </c>
      <c r="B11" s="30">
        <f t="shared" si="1"/>
        <v>9</v>
      </c>
      <c r="C11" s="30">
        <v>2</v>
      </c>
      <c r="D11" s="31" t="s">
        <v>12</v>
      </c>
      <c r="E11" s="102" t="s">
        <v>17</v>
      </c>
      <c r="F11" s="89" t="s">
        <v>15</v>
      </c>
    </row>
    <row r="12" spans="1:6" s="64" customFormat="1" ht="12.75" customHeight="1" x14ac:dyDescent="0.2">
      <c r="A12" s="30">
        <f t="shared" si="0"/>
        <v>6</v>
      </c>
      <c r="B12" s="30">
        <f t="shared" si="1"/>
        <v>11</v>
      </c>
      <c r="C12" s="30">
        <v>1</v>
      </c>
      <c r="D12" s="31" t="s">
        <v>9</v>
      </c>
      <c r="E12" s="102" t="s">
        <v>19</v>
      </c>
      <c r="F12" s="90" t="s">
        <v>20</v>
      </c>
    </row>
    <row r="13" spans="1:6" s="64" customFormat="1" ht="13.5" customHeight="1" x14ac:dyDescent="0.2">
      <c r="A13" s="30">
        <f t="shared" si="0"/>
        <v>7</v>
      </c>
      <c r="B13" s="30">
        <f t="shared" si="1"/>
        <v>12</v>
      </c>
      <c r="C13" s="30">
        <v>1</v>
      </c>
      <c r="D13" s="31" t="s">
        <v>9</v>
      </c>
      <c r="E13" s="102" t="s">
        <v>284</v>
      </c>
      <c r="F13" s="43"/>
    </row>
    <row r="14" spans="1:6" s="64" customFormat="1" ht="13.5" customHeight="1" x14ac:dyDescent="0.2">
      <c r="A14" s="99">
        <f t="shared" ref="A14:A58" si="2">A13+1</f>
        <v>8</v>
      </c>
      <c r="B14" s="99">
        <f t="shared" ref="B14:B58" si="3">B13+C13</f>
        <v>13</v>
      </c>
      <c r="C14" s="19">
        <v>3</v>
      </c>
      <c r="D14" s="33" t="s">
        <v>12</v>
      </c>
      <c r="E14" s="103" t="s">
        <v>23</v>
      </c>
      <c r="F14" s="43"/>
    </row>
    <row r="15" spans="1:6" s="64" customFormat="1" x14ac:dyDescent="0.2">
      <c r="A15" s="92">
        <f t="shared" si="2"/>
        <v>9</v>
      </c>
      <c r="B15" s="92">
        <f t="shared" si="3"/>
        <v>16</v>
      </c>
      <c r="C15" s="19">
        <v>17</v>
      </c>
      <c r="D15" s="33" t="s">
        <v>285</v>
      </c>
      <c r="E15" s="41" t="s">
        <v>785</v>
      </c>
      <c r="F15" s="32"/>
    </row>
    <row r="16" spans="1:6" s="64" customFormat="1" x14ac:dyDescent="0.2">
      <c r="A16" s="92">
        <f t="shared" si="2"/>
        <v>10</v>
      </c>
      <c r="B16" s="92">
        <f t="shared" si="3"/>
        <v>33</v>
      </c>
      <c r="C16" s="19">
        <v>17</v>
      </c>
      <c r="D16" s="33" t="s">
        <v>285</v>
      </c>
      <c r="E16" s="41" t="s">
        <v>786</v>
      </c>
      <c r="F16" s="32"/>
    </row>
    <row r="17" spans="1:6" s="64" customFormat="1" x14ac:dyDescent="0.2">
      <c r="A17" s="92">
        <f t="shared" si="2"/>
        <v>11</v>
      </c>
      <c r="B17" s="92">
        <f t="shared" si="3"/>
        <v>50</v>
      </c>
      <c r="C17" s="19">
        <v>17</v>
      </c>
      <c r="D17" s="33" t="s">
        <v>285</v>
      </c>
      <c r="E17" s="41" t="s">
        <v>787</v>
      </c>
      <c r="F17" s="32"/>
    </row>
    <row r="18" spans="1:6" s="64" customFormat="1" x14ac:dyDescent="0.2">
      <c r="A18" s="92">
        <f t="shared" si="2"/>
        <v>12</v>
      </c>
      <c r="B18" s="92">
        <f t="shared" si="3"/>
        <v>67</v>
      </c>
      <c r="C18" s="19">
        <v>17</v>
      </c>
      <c r="D18" s="33" t="s">
        <v>285</v>
      </c>
      <c r="E18" s="41" t="s">
        <v>788</v>
      </c>
      <c r="F18" s="32"/>
    </row>
    <row r="19" spans="1:6" s="64" customFormat="1" x14ac:dyDescent="0.2">
      <c r="A19" s="92">
        <f t="shared" si="2"/>
        <v>13</v>
      </c>
      <c r="B19" s="92">
        <f t="shared" si="3"/>
        <v>84</v>
      </c>
      <c r="C19" s="19">
        <v>17</v>
      </c>
      <c r="D19" s="33" t="s">
        <v>285</v>
      </c>
      <c r="E19" s="41" t="s">
        <v>789</v>
      </c>
      <c r="F19" s="32"/>
    </row>
    <row r="20" spans="1:6" s="64" customFormat="1" x14ac:dyDescent="0.2">
      <c r="A20" s="92">
        <f t="shared" si="2"/>
        <v>14</v>
      </c>
      <c r="B20" s="92">
        <f t="shared" si="3"/>
        <v>101</v>
      </c>
      <c r="C20" s="19">
        <v>17</v>
      </c>
      <c r="D20" s="33" t="s">
        <v>285</v>
      </c>
      <c r="E20" s="41" t="s">
        <v>790</v>
      </c>
      <c r="F20" s="32"/>
    </row>
    <row r="21" spans="1:6" s="64" customFormat="1" x14ac:dyDescent="0.2">
      <c r="A21" s="92">
        <f t="shared" si="2"/>
        <v>15</v>
      </c>
      <c r="B21" s="92">
        <f t="shared" si="3"/>
        <v>118</v>
      </c>
      <c r="C21" s="19">
        <v>17</v>
      </c>
      <c r="D21" s="33" t="s">
        <v>285</v>
      </c>
      <c r="E21" s="41" t="s">
        <v>791</v>
      </c>
      <c r="F21" s="32"/>
    </row>
    <row r="22" spans="1:6" s="64" customFormat="1" x14ac:dyDescent="0.2">
      <c r="A22" s="92">
        <f t="shared" si="2"/>
        <v>16</v>
      </c>
      <c r="B22" s="92">
        <f t="shared" si="3"/>
        <v>135</v>
      </c>
      <c r="C22" s="19">
        <v>17</v>
      </c>
      <c r="D22" s="33" t="s">
        <v>285</v>
      </c>
      <c r="E22" s="41" t="s">
        <v>792</v>
      </c>
      <c r="F22" s="32"/>
    </row>
    <row r="23" spans="1:6" s="64" customFormat="1" x14ac:dyDescent="0.2">
      <c r="A23" s="92">
        <f t="shared" si="2"/>
        <v>17</v>
      </c>
      <c r="B23" s="92">
        <f t="shared" si="3"/>
        <v>152</v>
      </c>
      <c r="C23" s="19">
        <v>17</v>
      </c>
      <c r="D23" s="33" t="s">
        <v>285</v>
      </c>
      <c r="E23" s="41" t="s">
        <v>793</v>
      </c>
      <c r="F23" s="32"/>
    </row>
    <row r="24" spans="1:6" s="64" customFormat="1" x14ac:dyDescent="0.2">
      <c r="A24" s="92">
        <f t="shared" si="2"/>
        <v>18</v>
      </c>
      <c r="B24" s="92">
        <f t="shared" si="3"/>
        <v>169</v>
      </c>
      <c r="C24" s="19">
        <v>17</v>
      </c>
      <c r="D24" s="33" t="s">
        <v>285</v>
      </c>
      <c r="E24" s="41" t="s">
        <v>794</v>
      </c>
      <c r="F24" s="32"/>
    </row>
    <row r="25" spans="1:6" s="64" customFormat="1" x14ac:dyDescent="0.2">
      <c r="A25" s="92">
        <f t="shared" si="2"/>
        <v>19</v>
      </c>
      <c r="B25" s="92">
        <f t="shared" si="3"/>
        <v>186</v>
      </c>
      <c r="C25" s="19">
        <v>17</v>
      </c>
      <c r="D25" s="33" t="s">
        <v>285</v>
      </c>
      <c r="E25" s="41" t="s">
        <v>795</v>
      </c>
      <c r="F25" s="32"/>
    </row>
    <row r="26" spans="1:6" s="64" customFormat="1" x14ac:dyDescent="0.2">
      <c r="A26" s="92">
        <f t="shared" si="2"/>
        <v>20</v>
      </c>
      <c r="B26" s="92">
        <f t="shared" si="3"/>
        <v>203</v>
      </c>
      <c r="C26" s="19">
        <v>17</v>
      </c>
      <c r="D26" s="33" t="s">
        <v>285</v>
      </c>
      <c r="E26" s="41" t="s">
        <v>796</v>
      </c>
      <c r="F26" s="32"/>
    </row>
    <row r="27" spans="1:6" s="64" customFormat="1" x14ac:dyDescent="0.2">
      <c r="A27" s="92">
        <f t="shared" si="2"/>
        <v>21</v>
      </c>
      <c r="B27" s="92">
        <f t="shared" si="3"/>
        <v>220</v>
      </c>
      <c r="C27" s="19">
        <v>17</v>
      </c>
      <c r="D27" s="33" t="s">
        <v>285</v>
      </c>
      <c r="E27" s="41" t="s">
        <v>797</v>
      </c>
      <c r="F27" s="32"/>
    </row>
    <row r="28" spans="1:6" s="64" customFormat="1" x14ac:dyDescent="0.2">
      <c r="A28" s="92">
        <f t="shared" si="2"/>
        <v>22</v>
      </c>
      <c r="B28" s="92">
        <f t="shared" si="3"/>
        <v>237</v>
      </c>
      <c r="C28" s="19">
        <v>17</v>
      </c>
      <c r="D28" s="33" t="s">
        <v>285</v>
      </c>
      <c r="E28" s="41" t="s">
        <v>798</v>
      </c>
      <c r="F28" s="32"/>
    </row>
    <row r="29" spans="1:6" s="64" customFormat="1" x14ac:dyDescent="0.2">
      <c r="A29" s="92">
        <f t="shared" si="2"/>
        <v>23</v>
      </c>
      <c r="B29" s="92">
        <f t="shared" si="3"/>
        <v>254</v>
      </c>
      <c r="C29" s="19">
        <v>17</v>
      </c>
      <c r="D29" s="33" t="s">
        <v>285</v>
      </c>
      <c r="E29" s="41" t="s">
        <v>799</v>
      </c>
      <c r="F29" s="32"/>
    </row>
    <row r="30" spans="1:6" s="64" customFormat="1" x14ac:dyDescent="0.2">
      <c r="A30" s="92">
        <f t="shared" si="2"/>
        <v>24</v>
      </c>
      <c r="B30" s="92">
        <f t="shared" si="3"/>
        <v>271</v>
      </c>
      <c r="C30" s="19">
        <v>17</v>
      </c>
      <c r="D30" s="33" t="s">
        <v>285</v>
      </c>
      <c r="E30" s="41" t="s">
        <v>800</v>
      </c>
      <c r="F30" s="32"/>
    </row>
    <row r="31" spans="1:6" s="64" customFormat="1" x14ac:dyDescent="0.2">
      <c r="A31" s="70">
        <f t="shared" si="2"/>
        <v>25</v>
      </c>
      <c r="B31" s="70">
        <f t="shared" si="3"/>
        <v>288</v>
      </c>
      <c r="C31" s="37">
        <v>17</v>
      </c>
      <c r="D31" s="45" t="s">
        <v>285</v>
      </c>
      <c r="E31" s="29" t="s">
        <v>801</v>
      </c>
      <c r="F31" s="47"/>
    </row>
    <row r="32" spans="1:6" s="64" customFormat="1" x14ac:dyDescent="0.2">
      <c r="A32" s="92">
        <f t="shared" si="2"/>
        <v>26</v>
      </c>
      <c r="B32" s="92">
        <f t="shared" si="3"/>
        <v>305</v>
      </c>
      <c r="C32" s="19">
        <v>17</v>
      </c>
      <c r="D32" s="33" t="s">
        <v>285</v>
      </c>
      <c r="E32" s="41" t="s">
        <v>802</v>
      </c>
      <c r="F32" s="32"/>
    </row>
    <row r="33" spans="1:6" s="64" customFormat="1" x14ac:dyDescent="0.2">
      <c r="A33" s="92">
        <f t="shared" si="2"/>
        <v>27</v>
      </c>
      <c r="B33" s="92">
        <f t="shared" si="3"/>
        <v>322</v>
      </c>
      <c r="C33" s="19">
        <v>17</v>
      </c>
      <c r="D33" s="33" t="s">
        <v>285</v>
      </c>
      <c r="E33" s="41" t="s">
        <v>803</v>
      </c>
      <c r="F33" s="32"/>
    </row>
    <row r="34" spans="1:6" s="64" customFormat="1" x14ac:dyDescent="0.2">
      <c r="A34" s="92">
        <f t="shared" si="2"/>
        <v>28</v>
      </c>
      <c r="B34" s="92">
        <f t="shared" si="3"/>
        <v>339</v>
      </c>
      <c r="C34" s="19">
        <v>17</v>
      </c>
      <c r="D34" s="33" t="s">
        <v>285</v>
      </c>
      <c r="E34" s="41" t="s">
        <v>804</v>
      </c>
      <c r="F34" s="32"/>
    </row>
    <row r="35" spans="1:6" s="64" customFormat="1" x14ac:dyDescent="0.2">
      <c r="A35" s="92">
        <f t="shared" si="2"/>
        <v>29</v>
      </c>
      <c r="B35" s="92">
        <f t="shared" si="3"/>
        <v>356</v>
      </c>
      <c r="C35" s="19">
        <v>17</v>
      </c>
      <c r="D35" s="33" t="s">
        <v>285</v>
      </c>
      <c r="E35" s="41" t="s">
        <v>805</v>
      </c>
      <c r="F35" s="32"/>
    </row>
    <row r="36" spans="1:6" s="64" customFormat="1" x14ac:dyDescent="0.2">
      <c r="A36" s="92">
        <f t="shared" si="2"/>
        <v>30</v>
      </c>
      <c r="B36" s="92">
        <f t="shared" si="3"/>
        <v>373</v>
      </c>
      <c r="C36" s="19">
        <v>17</v>
      </c>
      <c r="D36" s="33" t="s">
        <v>285</v>
      </c>
      <c r="E36" s="41" t="s">
        <v>806</v>
      </c>
      <c r="F36" s="32"/>
    </row>
    <row r="37" spans="1:6" s="64" customFormat="1" x14ac:dyDescent="0.2">
      <c r="A37" s="92">
        <f t="shared" si="2"/>
        <v>31</v>
      </c>
      <c r="B37" s="92">
        <f t="shared" si="3"/>
        <v>390</v>
      </c>
      <c r="C37" s="19">
        <v>17</v>
      </c>
      <c r="D37" s="33" t="s">
        <v>285</v>
      </c>
      <c r="E37" s="41" t="s">
        <v>807</v>
      </c>
      <c r="F37" s="32"/>
    </row>
    <row r="38" spans="1:6" s="64" customFormat="1" x14ac:dyDescent="0.2">
      <c r="A38" s="92">
        <f t="shared" si="2"/>
        <v>32</v>
      </c>
      <c r="B38" s="92">
        <f t="shared" si="3"/>
        <v>407</v>
      </c>
      <c r="C38" s="19">
        <v>17</v>
      </c>
      <c r="D38" s="33" t="s">
        <v>285</v>
      </c>
      <c r="E38" s="41" t="s">
        <v>808</v>
      </c>
      <c r="F38" s="32"/>
    </row>
    <row r="39" spans="1:6" s="64" customFormat="1" x14ac:dyDescent="0.2">
      <c r="A39" s="70">
        <f t="shared" si="2"/>
        <v>33</v>
      </c>
      <c r="B39" s="70">
        <f t="shared" si="3"/>
        <v>424</v>
      </c>
      <c r="C39" s="37">
        <v>17</v>
      </c>
      <c r="D39" s="45" t="s">
        <v>285</v>
      </c>
      <c r="E39" s="29" t="s">
        <v>809</v>
      </c>
      <c r="F39" s="47"/>
    </row>
    <row r="40" spans="1:6" s="64" customFormat="1" x14ac:dyDescent="0.2">
      <c r="A40" s="92">
        <f t="shared" si="2"/>
        <v>34</v>
      </c>
      <c r="B40" s="92">
        <f t="shared" si="3"/>
        <v>441</v>
      </c>
      <c r="C40" s="19">
        <v>17</v>
      </c>
      <c r="D40" s="33" t="s">
        <v>285</v>
      </c>
      <c r="E40" s="41" t="s">
        <v>810</v>
      </c>
      <c r="F40" s="32"/>
    </row>
    <row r="41" spans="1:6" s="64" customFormat="1" ht="24" x14ac:dyDescent="0.2">
      <c r="A41" s="92">
        <f t="shared" si="2"/>
        <v>35</v>
      </c>
      <c r="B41" s="92">
        <f t="shared" si="3"/>
        <v>458</v>
      </c>
      <c r="C41" s="19">
        <v>17</v>
      </c>
      <c r="D41" s="33" t="s">
        <v>285</v>
      </c>
      <c r="E41" s="41" t="s">
        <v>811</v>
      </c>
      <c r="F41" s="32"/>
    </row>
    <row r="42" spans="1:6" s="64" customFormat="1" x14ac:dyDescent="0.2">
      <c r="A42" s="92">
        <f t="shared" si="2"/>
        <v>36</v>
      </c>
      <c r="B42" s="92">
        <f t="shared" si="3"/>
        <v>475</v>
      </c>
      <c r="C42" s="19">
        <v>17</v>
      </c>
      <c r="D42" s="33" t="s">
        <v>285</v>
      </c>
      <c r="E42" s="41" t="s">
        <v>812</v>
      </c>
      <c r="F42" s="32"/>
    </row>
    <row r="43" spans="1:6" s="64" customFormat="1" x14ac:dyDescent="0.2">
      <c r="A43" s="92">
        <f t="shared" si="2"/>
        <v>37</v>
      </c>
      <c r="B43" s="92">
        <f t="shared" si="3"/>
        <v>492</v>
      </c>
      <c r="C43" s="19">
        <v>17</v>
      </c>
      <c r="D43" s="33" t="s">
        <v>285</v>
      </c>
      <c r="E43" s="41" t="s">
        <v>813</v>
      </c>
      <c r="F43" s="32"/>
    </row>
    <row r="44" spans="1:6" s="64" customFormat="1" x14ac:dyDescent="0.2">
      <c r="A44" s="92">
        <f t="shared" si="2"/>
        <v>38</v>
      </c>
      <c r="B44" s="92">
        <f t="shared" si="3"/>
        <v>509</v>
      </c>
      <c r="C44" s="19">
        <v>17</v>
      </c>
      <c r="D44" s="33" t="s">
        <v>285</v>
      </c>
      <c r="E44" s="50" t="s">
        <v>814</v>
      </c>
      <c r="F44" s="51"/>
    </row>
    <row r="45" spans="1:6" s="64" customFormat="1" x14ac:dyDescent="0.2">
      <c r="A45" s="92">
        <f t="shared" si="2"/>
        <v>39</v>
      </c>
      <c r="B45" s="92">
        <f t="shared" si="3"/>
        <v>526</v>
      </c>
      <c r="C45" s="19">
        <v>17</v>
      </c>
      <c r="D45" s="33" t="s">
        <v>285</v>
      </c>
      <c r="E45" s="50" t="s">
        <v>815</v>
      </c>
      <c r="F45" s="51"/>
    </row>
    <row r="46" spans="1:6" s="64" customFormat="1" x14ac:dyDescent="0.2">
      <c r="A46" s="92">
        <f t="shared" si="2"/>
        <v>40</v>
      </c>
      <c r="B46" s="92">
        <f t="shared" si="3"/>
        <v>543</v>
      </c>
      <c r="C46" s="19">
        <v>17</v>
      </c>
      <c r="D46" s="33" t="s">
        <v>285</v>
      </c>
      <c r="E46" s="50" t="s">
        <v>816</v>
      </c>
      <c r="F46" s="51"/>
    </row>
    <row r="47" spans="1:6" s="64" customFormat="1" x14ac:dyDescent="0.2">
      <c r="A47" s="92">
        <f t="shared" si="2"/>
        <v>41</v>
      </c>
      <c r="B47" s="92">
        <f t="shared" si="3"/>
        <v>560</v>
      </c>
      <c r="C47" s="19">
        <v>17</v>
      </c>
      <c r="D47" s="33" t="s">
        <v>285</v>
      </c>
      <c r="E47" s="50" t="s">
        <v>817</v>
      </c>
      <c r="F47" s="51"/>
    </row>
    <row r="48" spans="1:6" s="64" customFormat="1" x14ac:dyDescent="0.2">
      <c r="A48" s="92">
        <f t="shared" si="2"/>
        <v>42</v>
      </c>
      <c r="B48" s="92">
        <f t="shared" si="3"/>
        <v>577</v>
      </c>
      <c r="C48" s="19">
        <v>17</v>
      </c>
      <c r="D48" s="33" t="s">
        <v>285</v>
      </c>
      <c r="E48" s="50" t="s">
        <v>818</v>
      </c>
      <c r="F48" s="51"/>
    </row>
    <row r="49" spans="1:6" s="64" customFormat="1" x14ac:dyDescent="0.2">
      <c r="A49" s="92">
        <f t="shared" si="2"/>
        <v>43</v>
      </c>
      <c r="B49" s="92">
        <f t="shared" si="3"/>
        <v>594</v>
      </c>
      <c r="C49" s="19">
        <v>17</v>
      </c>
      <c r="D49" s="33" t="s">
        <v>285</v>
      </c>
      <c r="E49" s="50" t="s">
        <v>819</v>
      </c>
      <c r="F49" s="51"/>
    </row>
    <row r="50" spans="1:6" s="64" customFormat="1" x14ac:dyDescent="0.2">
      <c r="A50" s="92">
        <f t="shared" si="2"/>
        <v>44</v>
      </c>
      <c r="B50" s="92">
        <f t="shared" si="3"/>
        <v>611</v>
      </c>
      <c r="C50" s="19">
        <v>17</v>
      </c>
      <c r="D50" s="33" t="s">
        <v>285</v>
      </c>
      <c r="E50" s="50" t="s">
        <v>820</v>
      </c>
      <c r="F50" s="51"/>
    </row>
    <row r="51" spans="1:6" s="64" customFormat="1" x14ac:dyDescent="0.2">
      <c r="A51" s="92">
        <f t="shared" si="2"/>
        <v>45</v>
      </c>
      <c r="B51" s="92">
        <f t="shared" si="3"/>
        <v>628</v>
      </c>
      <c r="C51" s="19">
        <v>17</v>
      </c>
      <c r="D51" s="33" t="s">
        <v>285</v>
      </c>
      <c r="E51" s="50" t="s">
        <v>821</v>
      </c>
      <c r="F51" s="51"/>
    </row>
    <row r="52" spans="1:6" s="64" customFormat="1" x14ac:dyDescent="0.2">
      <c r="A52" s="92">
        <f t="shared" si="2"/>
        <v>46</v>
      </c>
      <c r="B52" s="92">
        <f t="shared" si="3"/>
        <v>645</v>
      </c>
      <c r="C52" s="19">
        <v>17</v>
      </c>
      <c r="D52" s="33" t="s">
        <v>285</v>
      </c>
      <c r="E52" s="50" t="s">
        <v>822</v>
      </c>
      <c r="F52" s="51"/>
    </row>
    <row r="53" spans="1:6" s="64" customFormat="1" x14ac:dyDescent="0.2">
      <c r="A53" s="92">
        <f t="shared" si="2"/>
        <v>47</v>
      </c>
      <c r="B53" s="92">
        <f t="shared" si="3"/>
        <v>662</v>
      </c>
      <c r="C53" s="19">
        <v>17</v>
      </c>
      <c r="D53" s="33" t="s">
        <v>285</v>
      </c>
      <c r="E53" s="50" t="s">
        <v>823</v>
      </c>
      <c r="F53" s="51"/>
    </row>
    <row r="54" spans="1:6" s="64" customFormat="1" x14ac:dyDescent="0.2">
      <c r="A54" s="92">
        <f t="shared" si="2"/>
        <v>48</v>
      </c>
      <c r="B54" s="92">
        <f t="shared" si="3"/>
        <v>679</v>
      </c>
      <c r="C54" s="19">
        <v>17</v>
      </c>
      <c r="D54" s="33" t="s">
        <v>285</v>
      </c>
      <c r="E54" s="50" t="s">
        <v>824</v>
      </c>
      <c r="F54" s="51"/>
    </row>
    <row r="55" spans="1:6" s="64" customFormat="1" ht="24" x14ac:dyDescent="0.2">
      <c r="A55" s="92">
        <f t="shared" si="2"/>
        <v>49</v>
      </c>
      <c r="B55" s="92">
        <f t="shared" si="3"/>
        <v>696</v>
      </c>
      <c r="C55" s="19">
        <v>17</v>
      </c>
      <c r="D55" s="33" t="s">
        <v>285</v>
      </c>
      <c r="E55" s="50" t="s">
        <v>825</v>
      </c>
      <c r="F55" s="51"/>
    </row>
    <row r="56" spans="1:6" s="64" customFormat="1" x14ac:dyDescent="0.2">
      <c r="A56" s="92">
        <f t="shared" si="2"/>
        <v>50</v>
      </c>
      <c r="B56" s="92">
        <f t="shared" si="3"/>
        <v>713</v>
      </c>
      <c r="C56" s="19">
        <v>17</v>
      </c>
      <c r="D56" s="33" t="s">
        <v>285</v>
      </c>
      <c r="E56" s="50" t="s">
        <v>826</v>
      </c>
      <c r="F56" s="51"/>
    </row>
    <row r="57" spans="1:6" s="64" customFormat="1" ht="12.75" thickBot="1" x14ac:dyDescent="0.25">
      <c r="A57" s="70">
        <f t="shared" si="2"/>
        <v>51</v>
      </c>
      <c r="B57" s="70">
        <f t="shared" si="3"/>
        <v>730</v>
      </c>
      <c r="C57" s="78">
        <v>150</v>
      </c>
      <c r="D57" s="79" t="s">
        <v>9</v>
      </c>
      <c r="E57" s="29" t="s">
        <v>50</v>
      </c>
      <c r="F57" s="47" t="s">
        <v>25</v>
      </c>
    </row>
    <row r="58" spans="1:6" s="64" customFormat="1" ht="13.5" thickTop="1" thickBot="1" x14ac:dyDescent="0.25">
      <c r="A58" s="70">
        <f t="shared" si="2"/>
        <v>52</v>
      </c>
      <c r="B58" s="70">
        <f t="shared" si="3"/>
        <v>880</v>
      </c>
      <c r="C58" s="94">
        <v>12</v>
      </c>
      <c r="D58" s="95" t="s">
        <v>9</v>
      </c>
      <c r="E58" s="106" t="s">
        <v>439</v>
      </c>
      <c r="F58" s="97" t="s">
        <v>827</v>
      </c>
    </row>
    <row r="59" spans="1:6" s="64" customFormat="1" ht="12.75" thickTop="1" x14ac:dyDescent="0.2">
      <c r="A59" s="119" t="s">
        <v>54</v>
      </c>
      <c r="B59" s="119"/>
      <c r="C59" s="84">
        <f>B58+C58-1</f>
        <v>891</v>
      </c>
      <c r="D59" s="119"/>
      <c r="E59" s="120"/>
      <c r="F59"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F243"/>
  <sheetViews>
    <sheetView workbookViewId="0">
      <selection activeCell="C3" sqref="C3:F3"/>
    </sheetView>
  </sheetViews>
  <sheetFormatPr baseColWidth="10" defaultRowHeight="12" x14ac:dyDescent="0.2"/>
  <cols>
    <col min="5" max="5" width="78" customWidth="1"/>
    <col min="6" max="6" width="15.85546875" customWidth="1"/>
  </cols>
  <sheetData>
    <row r="1" spans="1:6" ht="21" x14ac:dyDescent="0.35">
      <c r="B1" s="1" t="s">
        <v>0</v>
      </c>
      <c r="F1" s="297"/>
    </row>
    <row r="2" spans="1:6" x14ac:dyDescent="0.2">
      <c r="F2" s="297"/>
    </row>
    <row r="3" spans="1:6" ht="12.75" x14ac:dyDescent="0.2">
      <c r="A3" s="806" t="s">
        <v>1</v>
      </c>
      <c r="B3" s="806"/>
      <c r="C3" s="806" t="str">
        <f>+T22001000!C3</f>
        <v>Diseño de registro. 2025</v>
      </c>
      <c r="D3" s="806"/>
      <c r="E3" s="806"/>
      <c r="F3" s="805"/>
    </row>
    <row r="4" spans="1:6" x14ac:dyDescent="0.2">
      <c r="A4" s="796" t="str">
        <f>+T22001000!A4</f>
        <v>Versión 0.2</v>
      </c>
      <c r="B4" s="796"/>
      <c r="C4" s="794" t="s">
        <v>9746</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7">
        <v>1</v>
      </c>
      <c r="B7" s="37">
        <v>1</v>
      </c>
      <c r="C7" s="37">
        <v>2</v>
      </c>
      <c r="D7" s="45" t="s">
        <v>9</v>
      </c>
      <c r="E7" s="143" t="s">
        <v>10</v>
      </c>
      <c r="F7" s="298" t="s">
        <v>11</v>
      </c>
    </row>
    <row r="8" spans="1:6" x14ac:dyDescent="0.2">
      <c r="A8" s="37">
        <f t="shared" ref="A8:A46" si="0">+A7+1</f>
        <v>2</v>
      </c>
      <c r="B8" s="37">
        <f t="shared" ref="B8:B46" si="1">C7+B7</f>
        <v>3</v>
      </c>
      <c r="C8" s="37">
        <v>3</v>
      </c>
      <c r="D8" s="45" t="s">
        <v>12</v>
      </c>
      <c r="E8" s="143" t="s">
        <v>13</v>
      </c>
      <c r="F8" s="298">
        <v>220</v>
      </c>
    </row>
    <row r="9" spans="1:6" x14ac:dyDescent="0.2">
      <c r="A9" s="37">
        <f t="shared" si="0"/>
        <v>3</v>
      </c>
      <c r="B9" s="37">
        <f t="shared" si="1"/>
        <v>6</v>
      </c>
      <c r="C9" s="37">
        <v>2</v>
      </c>
      <c r="D9" s="45" t="s">
        <v>9</v>
      </c>
      <c r="E9" s="143" t="s">
        <v>14</v>
      </c>
      <c r="F9" s="299" t="s">
        <v>9747</v>
      </c>
    </row>
    <row r="10" spans="1:6" x14ac:dyDescent="0.2">
      <c r="A10" s="37">
        <f t="shared" si="0"/>
        <v>4</v>
      </c>
      <c r="B10" s="37">
        <f t="shared" si="1"/>
        <v>8</v>
      </c>
      <c r="C10" s="37">
        <v>1</v>
      </c>
      <c r="D10" s="45" t="s">
        <v>9</v>
      </c>
      <c r="E10" s="143" t="s">
        <v>16</v>
      </c>
      <c r="F10" s="299" t="s">
        <v>61</v>
      </c>
    </row>
    <row r="11" spans="1:6" x14ac:dyDescent="0.2">
      <c r="A11" s="37">
        <f t="shared" si="0"/>
        <v>5</v>
      </c>
      <c r="B11" s="37">
        <f t="shared" si="1"/>
        <v>9</v>
      </c>
      <c r="C11" s="37">
        <v>2</v>
      </c>
      <c r="D11" s="45" t="s">
        <v>12</v>
      </c>
      <c r="E11" s="143" t="s">
        <v>17</v>
      </c>
      <c r="F11" s="299" t="s">
        <v>15</v>
      </c>
    </row>
    <row r="12" spans="1:6" x14ac:dyDescent="0.2">
      <c r="A12" s="184">
        <f t="shared" si="0"/>
        <v>6</v>
      </c>
      <c r="B12" s="184">
        <f t="shared" si="1"/>
        <v>11</v>
      </c>
      <c r="C12" s="184">
        <v>1</v>
      </c>
      <c r="D12" s="185" t="s">
        <v>9</v>
      </c>
      <c r="E12" s="143" t="s">
        <v>19</v>
      </c>
      <c r="F12" s="309" t="s">
        <v>20</v>
      </c>
    </row>
    <row r="13" spans="1:6" x14ac:dyDescent="0.2">
      <c r="A13" s="184">
        <f t="shared" si="0"/>
        <v>7</v>
      </c>
      <c r="B13" s="184">
        <f t="shared" si="1"/>
        <v>12</v>
      </c>
      <c r="C13" s="184">
        <v>1</v>
      </c>
      <c r="D13" s="185" t="s">
        <v>9</v>
      </c>
      <c r="E13" s="143" t="s">
        <v>284</v>
      </c>
      <c r="F13" s="67"/>
    </row>
    <row r="14" spans="1:6" x14ac:dyDescent="0.2">
      <c r="A14" s="184">
        <f t="shared" si="0"/>
        <v>8</v>
      </c>
      <c r="B14" s="184">
        <f t="shared" si="1"/>
        <v>13</v>
      </c>
      <c r="C14" s="184">
        <v>3</v>
      </c>
      <c r="D14" s="185" t="s">
        <v>12</v>
      </c>
      <c r="E14" s="143" t="s">
        <v>23</v>
      </c>
      <c r="F14" s="67"/>
    </row>
    <row r="15" spans="1:6" ht="24" x14ac:dyDescent="0.2">
      <c r="A15" s="184">
        <f t="shared" si="0"/>
        <v>9</v>
      </c>
      <c r="B15" s="184">
        <f t="shared" si="1"/>
        <v>16</v>
      </c>
      <c r="C15" s="285">
        <v>17</v>
      </c>
      <c r="D15" s="286" t="s">
        <v>12</v>
      </c>
      <c r="E15" s="77" t="s">
        <v>9894</v>
      </c>
      <c r="F15" s="213"/>
    </row>
    <row r="16" spans="1:6" ht="24" x14ac:dyDescent="0.2">
      <c r="A16" s="184">
        <f t="shared" si="0"/>
        <v>10</v>
      </c>
      <c r="B16" s="184">
        <f t="shared" si="1"/>
        <v>33</v>
      </c>
      <c r="C16" s="285">
        <v>17</v>
      </c>
      <c r="D16" s="286" t="s">
        <v>12</v>
      </c>
      <c r="E16" s="77" t="s">
        <v>9895</v>
      </c>
      <c r="F16" s="213"/>
    </row>
    <row r="17" spans="1:6" ht="24" x14ac:dyDescent="0.2">
      <c r="A17" s="184">
        <f t="shared" si="0"/>
        <v>11</v>
      </c>
      <c r="B17" s="184">
        <f t="shared" si="1"/>
        <v>50</v>
      </c>
      <c r="C17" s="285">
        <v>17</v>
      </c>
      <c r="D17" s="286" t="s">
        <v>12</v>
      </c>
      <c r="E17" s="77" t="s">
        <v>9896</v>
      </c>
      <c r="F17" s="213"/>
    </row>
    <row r="18" spans="1:6" ht="24" x14ac:dyDescent="0.2">
      <c r="A18" s="184">
        <f t="shared" si="0"/>
        <v>12</v>
      </c>
      <c r="B18" s="184">
        <f t="shared" si="1"/>
        <v>67</v>
      </c>
      <c r="C18" s="285">
        <v>17</v>
      </c>
      <c r="D18" s="286" t="s">
        <v>12</v>
      </c>
      <c r="E18" s="77" t="s">
        <v>9897</v>
      </c>
      <c r="F18" s="213"/>
    </row>
    <row r="19" spans="1:6" ht="36" x14ac:dyDescent="0.2">
      <c r="A19" s="184">
        <f t="shared" si="0"/>
        <v>13</v>
      </c>
      <c r="B19" s="184">
        <f t="shared" si="1"/>
        <v>84</v>
      </c>
      <c r="C19" s="285">
        <v>17</v>
      </c>
      <c r="D19" s="286" t="s">
        <v>12</v>
      </c>
      <c r="E19" s="77" t="s">
        <v>9898</v>
      </c>
      <c r="F19" s="213"/>
    </row>
    <row r="20" spans="1:6" ht="24" x14ac:dyDescent="0.2">
      <c r="A20" s="184">
        <f t="shared" si="0"/>
        <v>14</v>
      </c>
      <c r="B20" s="184">
        <f t="shared" si="1"/>
        <v>101</v>
      </c>
      <c r="C20" s="285">
        <v>17</v>
      </c>
      <c r="D20" s="286" t="s">
        <v>12</v>
      </c>
      <c r="E20" s="77" t="s">
        <v>9899</v>
      </c>
      <c r="F20" s="213"/>
    </row>
    <row r="21" spans="1:6" ht="36" x14ac:dyDescent="0.2">
      <c r="A21" s="184">
        <f t="shared" si="0"/>
        <v>15</v>
      </c>
      <c r="B21" s="184">
        <f t="shared" si="1"/>
        <v>118</v>
      </c>
      <c r="C21" s="285">
        <v>17</v>
      </c>
      <c r="D21" s="286" t="s">
        <v>12</v>
      </c>
      <c r="E21" s="77" t="s">
        <v>9900</v>
      </c>
      <c r="F21" s="213"/>
    </row>
    <row r="22" spans="1:6" ht="24" x14ac:dyDescent="0.2">
      <c r="A22" s="184">
        <f t="shared" si="0"/>
        <v>16</v>
      </c>
      <c r="B22" s="184">
        <f t="shared" si="1"/>
        <v>135</v>
      </c>
      <c r="C22" s="285">
        <v>17</v>
      </c>
      <c r="D22" s="286" t="s">
        <v>12</v>
      </c>
      <c r="E22" s="77" t="s">
        <v>9901</v>
      </c>
      <c r="F22" s="213"/>
    </row>
    <row r="23" spans="1:6" ht="36" x14ac:dyDescent="0.2">
      <c r="A23" s="184">
        <f t="shared" si="0"/>
        <v>17</v>
      </c>
      <c r="B23" s="184">
        <f t="shared" si="1"/>
        <v>152</v>
      </c>
      <c r="C23" s="285">
        <v>17</v>
      </c>
      <c r="D23" s="286" t="s">
        <v>12</v>
      </c>
      <c r="E23" s="77" t="s">
        <v>9902</v>
      </c>
      <c r="F23" s="213"/>
    </row>
    <row r="24" spans="1:6" ht="36" x14ac:dyDescent="0.2">
      <c r="A24" s="184">
        <f t="shared" si="0"/>
        <v>18</v>
      </c>
      <c r="B24" s="184">
        <f t="shared" si="1"/>
        <v>169</v>
      </c>
      <c r="C24" s="285">
        <v>17</v>
      </c>
      <c r="D24" s="286" t="s">
        <v>12</v>
      </c>
      <c r="E24" s="77" t="s">
        <v>9903</v>
      </c>
      <c r="F24" s="213"/>
    </row>
    <row r="25" spans="1:6" ht="24" x14ac:dyDescent="0.2">
      <c r="A25" s="184">
        <f t="shared" si="0"/>
        <v>19</v>
      </c>
      <c r="B25" s="184">
        <f t="shared" si="1"/>
        <v>186</v>
      </c>
      <c r="C25" s="285">
        <v>17</v>
      </c>
      <c r="D25" s="286" t="s">
        <v>12</v>
      </c>
      <c r="E25" s="77" t="s">
        <v>9904</v>
      </c>
      <c r="F25" s="213"/>
    </row>
    <row r="26" spans="1:6" ht="24" x14ac:dyDescent="0.2">
      <c r="A26" s="184">
        <f t="shared" si="0"/>
        <v>20</v>
      </c>
      <c r="B26" s="184">
        <f t="shared" si="1"/>
        <v>203</v>
      </c>
      <c r="C26" s="285">
        <v>17</v>
      </c>
      <c r="D26" s="286" t="s">
        <v>12</v>
      </c>
      <c r="E26" s="77" t="s">
        <v>9905</v>
      </c>
      <c r="F26" s="213"/>
    </row>
    <row r="27" spans="1:6" ht="24" x14ac:dyDescent="0.2">
      <c r="A27" s="184">
        <f t="shared" si="0"/>
        <v>21</v>
      </c>
      <c r="B27" s="184">
        <f t="shared" si="1"/>
        <v>220</v>
      </c>
      <c r="C27" s="285">
        <v>17</v>
      </c>
      <c r="D27" s="286" t="s">
        <v>12</v>
      </c>
      <c r="E27" s="77" t="s">
        <v>9906</v>
      </c>
      <c r="F27" s="213"/>
    </row>
    <row r="28" spans="1:6" ht="24" x14ac:dyDescent="0.2">
      <c r="A28" s="184">
        <f t="shared" si="0"/>
        <v>22</v>
      </c>
      <c r="B28" s="184">
        <f t="shared" si="1"/>
        <v>237</v>
      </c>
      <c r="C28" s="285">
        <v>17</v>
      </c>
      <c r="D28" s="286" t="s">
        <v>12</v>
      </c>
      <c r="E28" s="77" t="s">
        <v>9907</v>
      </c>
      <c r="F28" s="213"/>
    </row>
    <row r="29" spans="1:6" ht="36" x14ac:dyDescent="0.2">
      <c r="A29" s="184">
        <f t="shared" si="0"/>
        <v>23</v>
      </c>
      <c r="B29" s="184">
        <f t="shared" si="1"/>
        <v>254</v>
      </c>
      <c r="C29" s="285">
        <v>17</v>
      </c>
      <c r="D29" s="286" t="s">
        <v>12</v>
      </c>
      <c r="E29" s="77" t="s">
        <v>9908</v>
      </c>
      <c r="F29" s="213"/>
    </row>
    <row r="30" spans="1:6" ht="24" x14ac:dyDescent="0.2">
      <c r="A30" s="184">
        <f t="shared" si="0"/>
        <v>24</v>
      </c>
      <c r="B30" s="184">
        <f t="shared" si="1"/>
        <v>271</v>
      </c>
      <c r="C30" s="285">
        <v>17</v>
      </c>
      <c r="D30" s="286" t="s">
        <v>12</v>
      </c>
      <c r="E30" s="77" t="s">
        <v>9909</v>
      </c>
      <c r="F30" s="213"/>
    </row>
    <row r="31" spans="1:6" ht="24" x14ac:dyDescent="0.2">
      <c r="A31" s="184">
        <f t="shared" si="0"/>
        <v>25</v>
      </c>
      <c r="B31" s="184">
        <f t="shared" si="1"/>
        <v>288</v>
      </c>
      <c r="C31" s="285">
        <v>17</v>
      </c>
      <c r="D31" s="286" t="s">
        <v>12</v>
      </c>
      <c r="E31" s="77" t="s">
        <v>9910</v>
      </c>
      <c r="F31" s="213"/>
    </row>
    <row r="32" spans="1:6" ht="24" x14ac:dyDescent="0.2">
      <c r="A32" s="184">
        <f t="shared" si="0"/>
        <v>26</v>
      </c>
      <c r="B32" s="184">
        <f t="shared" si="1"/>
        <v>305</v>
      </c>
      <c r="C32" s="285">
        <v>17</v>
      </c>
      <c r="D32" s="286" t="s">
        <v>12</v>
      </c>
      <c r="E32" s="77" t="s">
        <v>9911</v>
      </c>
      <c r="F32" s="213"/>
    </row>
    <row r="33" spans="1:6" ht="24" x14ac:dyDescent="0.2">
      <c r="A33" s="184">
        <f t="shared" si="0"/>
        <v>27</v>
      </c>
      <c r="B33" s="184">
        <f t="shared" si="1"/>
        <v>322</v>
      </c>
      <c r="C33" s="285">
        <v>17</v>
      </c>
      <c r="D33" s="286" t="s">
        <v>12</v>
      </c>
      <c r="E33" s="77" t="s">
        <v>9912</v>
      </c>
      <c r="F33" s="213"/>
    </row>
    <row r="34" spans="1:6" ht="36" x14ac:dyDescent="0.2">
      <c r="A34" s="184">
        <f t="shared" si="0"/>
        <v>28</v>
      </c>
      <c r="B34" s="184">
        <f t="shared" si="1"/>
        <v>339</v>
      </c>
      <c r="C34" s="285">
        <v>17</v>
      </c>
      <c r="D34" s="286" t="s">
        <v>12</v>
      </c>
      <c r="E34" s="77" t="s">
        <v>9913</v>
      </c>
      <c r="F34" s="213"/>
    </row>
    <row r="35" spans="1:6" ht="36" x14ac:dyDescent="0.2">
      <c r="A35" s="184">
        <f t="shared" si="0"/>
        <v>29</v>
      </c>
      <c r="B35" s="184">
        <f t="shared" si="1"/>
        <v>356</v>
      </c>
      <c r="C35" s="285">
        <v>17</v>
      </c>
      <c r="D35" s="286" t="s">
        <v>12</v>
      </c>
      <c r="E35" s="77" t="s">
        <v>9914</v>
      </c>
      <c r="F35" s="213"/>
    </row>
    <row r="36" spans="1:6" ht="36" x14ac:dyDescent="0.2">
      <c r="A36" s="184">
        <f t="shared" si="0"/>
        <v>30</v>
      </c>
      <c r="B36" s="184">
        <f t="shared" si="1"/>
        <v>373</v>
      </c>
      <c r="C36" s="285">
        <v>17</v>
      </c>
      <c r="D36" s="286" t="s">
        <v>12</v>
      </c>
      <c r="E36" s="77" t="s">
        <v>9915</v>
      </c>
      <c r="F36" s="213"/>
    </row>
    <row r="37" spans="1:6" ht="36" x14ac:dyDescent="0.2">
      <c r="A37" s="184">
        <f t="shared" si="0"/>
        <v>31</v>
      </c>
      <c r="B37" s="184">
        <f t="shared" si="1"/>
        <v>390</v>
      </c>
      <c r="C37" s="285">
        <v>17</v>
      </c>
      <c r="D37" s="286" t="s">
        <v>12</v>
      </c>
      <c r="E37" s="77" t="s">
        <v>9916</v>
      </c>
      <c r="F37" s="213"/>
    </row>
    <row r="38" spans="1:6" ht="36" x14ac:dyDescent="0.2">
      <c r="A38" s="184">
        <f t="shared" si="0"/>
        <v>32</v>
      </c>
      <c r="B38" s="184">
        <f t="shared" si="1"/>
        <v>407</v>
      </c>
      <c r="C38" s="285">
        <v>17</v>
      </c>
      <c r="D38" s="286" t="s">
        <v>12</v>
      </c>
      <c r="E38" s="77" t="s">
        <v>9917</v>
      </c>
      <c r="F38" s="213"/>
    </row>
    <row r="39" spans="1:6" ht="36" x14ac:dyDescent="0.2">
      <c r="A39" s="184">
        <f t="shared" si="0"/>
        <v>33</v>
      </c>
      <c r="B39" s="184">
        <f t="shared" si="1"/>
        <v>424</v>
      </c>
      <c r="C39" s="285">
        <v>17</v>
      </c>
      <c r="D39" s="286" t="s">
        <v>12</v>
      </c>
      <c r="E39" s="77" t="s">
        <v>9918</v>
      </c>
      <c r="F39" s="213"/>
    </row>
    <row r="40" spans="1:6" ht="24" x14ac:dyDescent="0.2">
      <c r="A40" s="184">
        <f t="shared" si="0"/>
        <v>34</v>
      </c>
      <c r="B40" s="184">
        <f t="shared" si="1"/>
        <v>441</v>
      </c>
      <c r="C40" s="285">
        <v>17</v>
      </c>
      <c r="D40" s="286" t="s">
        <v>12</v>
      </c>
      <c r="E40" s="77" t="s">
        <v>9919</v>
      </c>
      <c r="F40" s="213"/>
    </row>
    <row r="41" spans="1:6" ht="36" x14ac:dyDescent="0.2">
      <c r="A41" s="184">
        <f t="shared" si="0"/>
        <v>35</v>
      </c>
      <c r="B41" s="184">
        <f t="shared" si="1"/>
        <v>458</v>
      </c>
      <c r="C41" s="285">
        <v>17</v>
      </c>
      <c r="D41" s="286" t="s">
        <v>12</v>
      </c>
      <c r="E41" s="77" t="s">
        <v>9920</v>
      </c>
      <c r="F41" s="213"/>
    </row>
    <row r="42" spans="1:6" ht="24" x14ac:dyDescent="0.2">
      <c r="A42" s="184">
        <f t="shared" si="0"/>
        <v>36</v>
      </c>
      <c r="B42" s="184">
        <f t="shared" si="1"/>
        <v>475</v>
      </c>
      <c r="C42" s="285">
        <v>17</v>
      </c>
      <c r="D42" s="286" t="s">
        <v>12</v>
      </c>
      <c r="E42" s="77" t="s">
        <v>9921</v>
      </c>
      <c r="F42" s="213"/>
    </row>
    <row r="43" spans="1:6" ht="24" x14ac:dyDescent="0.2">
      <c r="A43" s="184">
        <f t="shared" si="0"/>
        <v>37</v>
      </c>
      <c r="B43" s="184">
        <f t="shared" si="1"/>
        <v>492</v>
      </c>
      <c r="C43" s="285">
        <v>17</v>
      </c>
      <c r="D43" s="286" t="s">
        <v>12</v>
      </c>
      <c r="E43" s="77" t="s">
        <v>9922</v>
      </c>
      <c r="F43" s="213"/>
    </row>
    <row r="44" spans="1:6" ht="36" x14ac:dyDescent="0.2">
      <c r="A44" s="184">
        <f t="shared" si="0"/>
        <v>38</v>
      </c>
      <c r="B44" s="184">
        <f t="shared" si="1"/>
        <v>509</v>
      </c>
      <c r="C44" s="285">
        <v>17</v>
      </c>
      <c r="D44" s="286" t="s">
        <v>12</v>
      </c>
      <c r="E44" s="77" t="s">
        <v>9923</v>
      </c>
      <c r="F44" s="213"/>
    </row>
    <row r="45" spans="1:6" x14ac:dyDescent="0.2">
      <c r="A45" s="184">
        <f t="shared" si="0"/>
        <v>39</v>
      </c>
      <c r="B45" s="184">
        <f t="shared" si="1"/>
        <v>526</v>
      </c>
      <c r="C45" s="78">
        <v>150</v>
      </c>
      <c r="D45" s="250" t="s">
        <v>9</v>
      </c>
      <c r="E45" s="29" t="s">
        <v>50</v>
      </c>
      <c r="F45" s="47" t="s">
        <v>25</v>
      </c>
    </row>
    <row r="46" spans="1:6" ht="12.75" thickBot="1" x14ac:dyDescent="0.25">
      <c r="A46" s="287">
        <f t="shared" si="0"/>
        <v>40</v>
      </c>
      <c r="B46" s="287">
        <f t="shared" si="1"/>
        <v>676</v>
      </c>
      <c r="C46" s="125">
        <v>12</v>
      </c>
      <c r="D46" s="126" t="s">
        <v>9</v>
      </c>
      <c r="E46" s="193" t="s">
        <v>323</v>
      </c>
      <c r="F46" s="304" t="s">
        <v>9924</v>
      </c>
    </row>
    <row r="47" spans="1:6" ht="12.75" thickTop="1" x14ac:dyDescent="0.2">
      <c r="A47" s="98" t="s">
        <v>54</v>
      </c>
      <c r="B47" s="98"/>
      <c r="C47" s="225">
        <f>B46+C46-1</f>
        <v>687</v>
      </c>
      <c r="D47" s="98"/>
      <c r="E47" s="136"/>
      <c r="F47" s="305"/>
    </row>
    <row r="48" spans="1:6" x14ac:dyDescent="0.2">
      <c r="A48" s="69"/>
      <c r="B48" s="69"/>
      <c r="C48" s="69"/>
      <c r="D48" s="69"/>
      <c r="E48" s="69"/>
      <c r="F48" s="69"/>
    </row>
    <row r="49" spans="1:6" x14ac:dyDescent="0.2">
      <c r="A49" s="64"/>
      <c r="B49" s="64"/>
      <c r="C49" s="64"/>
      <c r="D49" s="64"/>
      <c r="E49" s="64"/>
      <c r="F49" s="64"/>
    </row>
    <row r="50" spans="1:6" x14ac:dyDescent="0.2">
      <c r="A50" s="64"/>
      <c r="B50" s="64"/>
      <c r="C50" s="64"/>
      <c r="D50" s="64"/>
      <c r="E50" s="64"/>
      <c r="F50" s="64"/>
    </row>
    <row r="51" spans="1:6" x14ac:dyDescent="0.2">
      <c r="A51" s="64"/>
      <c r="B51" s="64"/>
      <c r="C51" s="64"/>
      <c r="D51" s="64"/>
      <c r="E51" s="64"/>
      <c r="F51" s="64"/>
    </row>
    <row r="52" spans="1:6" x14ac:dyDescent="0.2">
      <c r="A52" s="64"/>
      <c r="B52" s="64"/>
      <c r="C52" s="64"/>
      <c r="D52" s="64"/>
      <c r="E52" s="64"/>
      <c r="F52" s="64"/>
    </row>
    <row r="53" spans="1:6" x14ac:dyDescent="0.2">
      <c r="A53" s="64"/>
      <c r="B53" s="64"/>
      <c r="C53" s="64"/>
      <c r="D53" s="64"/>
      <c r="E53" s="64"/>
      <c r="F53" s="64"/>
    </row>
    <row r="54" spans="1:6" x14ac:dyDescent="0.2">
      <c r="A54" s="64"/>
      <c r="B54" s="64"/>
      <c r="C54" s="64"/>
      <c r="D54" s="64"/>
      <c r="E54" s="64"/>
      <c r="F54" s="64"/>
    </row>
    <row r="55" spans="1:6" x14ac:dyDescent="0.2">
      <c r="A55" s="64"/>
      <c r="B55" s="64"/>
      <c r="C55" s="64"/>
      <c r="D55" s="64"/>
      <c r="E55" s="64"/>
      <c r="F55" s="64"/>
    </row>
    <row r="56" spans="1:6" x14ac:dyDescent="0.2">
      <c r="A56" s="64"/>
      <c r="B56" s="64"/>
      <c r="C56" s="64"/>
      <c r="D56" s="64"/>
      <c r="E56" s="64"/>
      <c r="F56" s="64"/>
    </row>
    <row r="57" spans="1:6" x14ac:dyDescent="0.2">
      <c r="A57" s="64"/>
      <c r="B57" s="64"/>
      <c r="C57" s="64"/>
      <c r="D57" s="64"/>
      <c r="E57" s="64"/>
      <c r="F57" s="64"/>
    </row>
    <row r="58" spans="1:6" x14ac:dyDescent="0.2">
      <c r="A58" s="64"/>
      <c r="B58" s="64"/>
      <c r="C58" s="64"/>
      <c r="D58" s="64"/>
      <c r="E58" s="64"/>
      <c r="F58" s="64"/>
    </row>
    <row r="59" spans="1:6" x14ac:dyDescent="0.2">
      <c r="A59" s="64"/>
      <c r="B59" s="64"/>
      <c r="C59" s="64"/>
      <c r="D59" s="64"/>
      <c r="E59" s="64"/>
      <c r="F59" s="64"/>
    </row>
    <row r="60" spans="1:6" x14ac:dyDescent="0.2">
      <c r="A60" s="64"/>
      <c r="B60" s="64"/>
      <c r="C60" s="64"/>
      <c r="D60" s="64"/>
      <c r="E60" s="64"/>
      <c r="F60" s="64"/>
    </row>
    <row r="61" spans="1:6" x14ac:dyDescent="0.2">
      <c r="A61" s="64"/>
      <c r="B61" s="64"/>
      <c r="C61" s="64"/>
      <c r="D61" s="64"/>
      <c r="E61" s="64"/>
      <c r="F61" s="64"/>
    </row>
    <row r="62" spans="1:6" x14ac:dyDescent="0.2">
      <c r="A62" s="64"/>
      <c r="B62" s="64"/>
      <c r="C62" s="64"/>
      <c r="D62" s="64"/>
      <c r="E62" s="64"/>
      <c r="F62" s="64"/>
    </row>
    <row r="63" spans="1:6" x14ac:dyDescent="0.2">
      <c r="A63" s="64"/>
      <c r="B63" s="64"/>
      <c r="C63" s="64"/>
      <c r="D63" s="64"/>
      <c r="E63" s="64"/>
      <c r="F63" s="64"/>
    </row>
    <row r="64" spans="1:6" x14ac:dyDescent="0.2">
      <c r="A64" s="64"/>
      <c r="B64" s="64"/>
      <c r="C64" s="64"/>
      <c r="D64" s="64"/>
      <c r="E64" s="64"/>
      <c r="F64" s="64"/>
    </row>
    <row r="65" spans="1:6" x14ac:dyDescent="0.2">
      <c r="A65" s="64"/>
      <c r="B65" s="64"/>
      <c r="C65" s="64"/>
      <c r="D65" s="64"/>
      <c r="E65" s="64"/>
      <c r="F65" s="64"/>
    </row>
    <row r="66" spans="1:6" x14ac:dyDescent="0.2">
      <c r="A66" s="64"/>
      <c r="B66" s="64"/>
      <c r="C66" s="64"/>
      <c r="D66" s="64"/>
      <c r="E66" s="64"/>
      <c r="F66" s="64"/>
    </row>
    <row r="67" spans="1:6" x14ac:dyDescent="0.2">
      <c r="A67" s="64"/>
      <c r="B67" s="64"/>
      <c r="C67" s="64"/>
      <c r="D67" s="64"/>
      <c r="E67" s="64"/>
      <c r="F67" s="64"/>
    </row>
    <row r="68" spans="1:6" x14ac:dyDescent="0.2">
      <c r="A68" s="64"/>
      <c r="B68" s="64"/>
      <c r="C68" s="64"/>
      <c r="D68" s="64"/>
      <c r="E68" s="64"/>
      <c r="F68" s="64"/>
    </row>
    <row r="69" spans="1:6" x14ac:dyDescent="0.2">
      <c r="A69" s="64"/>
      <c r="B69" s="64"/>
      <c r="C69" s="64"/>
      <c r="D69" s="64"/>
      <c r="E69" s="64"/>
      <c r="F69" s="64"/>
    </row>
    <row r="70" spans="1:6" x14ac:dyDescent="0.2">
      <c r="A70" s="64"/>
      <c r="B70" s="64"/>
      <c r="C70" s="64"/>
      <c r="D70" s="64"/>
      <c r="E70" s="64"/>
      <c r="F70" s="64"/>
    </row>
    <row r="71" spans="1:6" x14ac:dyDescent="0.2">
      <c r="A71" s="64"/>
      <c r="B71" s="64"/>
      <c r="C71" s="64"/>
      <c r="D71" s="64"/>
      <c r="E71" s="64"/>
      <c r="F71" s="64"/>
    </row>
    <row r="72" spans="1:6" x14ac:dyDescent="0.2">
      <c r="A72" s="64"/>
      <c r="B72" s="64"/>
      <c r="C72" s="64"/>
      <c r="D72" s="64"/>
      <c r="E72" s="64"/>
      <c r="F72" s="64"/>
    </row>
    <row r="73" spans="1:6" x14ac:dyDescent="0.2">
      <c r="A73" s="64"/>
      <c r="B73" s="64"/>
      <c r="C73" s="64"/>
      <c r="D73" s="64"/>
      <c r="E73" s="64"/>
      <c r="F73" s="64"/>
    </row>
    <row r="74" spans="1:6" x14ac:dyDescent="0.2">
      <c r="A74" s="64"/>
      <c r="B74" s="64"/>
      <c r="C74" s="64"/>
      <c r="D74" s="64"/>
      <c r="E74" s="64"/>
      <c r="F74" s="64"/>
    </row>
    <row r="75" spans="1:6" x14ac:dyDescent="0.2">
      <c r="A75" s="64"/>
      <c r="B75" s="64"/>
      <c r="C75" s="64"/>
      <c r="D75" s="64"/>
      <c r="E75" s="64"/>
      <c r="F75" s="64"/>
    </row>
    <row r="76" spans="1:6" x14ac:dyDescent="0.2">
      <c r="A76" s="64"/>
      <c r="B76" s="64"/>
      <c r="C76" s="64"/>
      <c r="D76" s="64"/>
      <c r="E76" s="64"/>
      <c r="F76" s="64"/>
    </row>
    <row r="77" spans="1:6" x14ac:dyDescent="0.2">
      <c r="A77" s="64"/>
      <c r="B77" s="64"/>
      <c r="C77" s="64"/>
      <c r="D77" s="64"/>
      <c r="E77" s="64"/>
      <c r="F77" s="64"/>
    </row>
    <row r="78" spans="1:6" x14ac:dyDescent="0.2">
      <c r="A78" s="64"/>
      <c r="B78" s="64"/>
      <c r="C78" s="64"/>
      <c r="D78" s="64"/>
      <c r="E78" s="64"/>
      <c r="F78" s="64"/>
    </row>
    <row r="79" spans="1:6" x14ac:dyDescent="0.2">
      <c r="A79" s="64"/>
      <c r="B79" s="64"/>
      <c r="C79" s="64"/>
      <c r="D79" s="64"/>
      <c r="E79" s="64"/>
      <c r="F79" s="64"/>
    </row>
    <row r="80" spans="1:6" x14ac:dyDescent="0.2">
      <c r="A80" s="64"/>
      <c r="B80" s="64"/>
      <c r="C80" s="64"/>
      <c r="D80" s="64"/>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sheetData>
  <mergeCells count="4">
    <mergeCell ref="A3:B3"/>
    <mergeCell ref="C3:F3"/>
    <mergeCell ref="A4:B4"/>
    <mergeCell ref="C4:F5"/>
  </mergeCells>
  <conditionalFormatting sqref="A3:F3">
    <cfRule type="containsText" dxfId="2" priority="2" operator="containsText" text="Diseño de registro. 2024">
      <formula>NOT(ISERROR(SEARCH("Diseño de registro. 2024",A3)))</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D80DBE50-C056-41D8-AB92-2327A94B17A7}">
            <xm:f>NOT(ISERROR(SEARCH($C$3,A3)))</xm:f>
            <xm:f>$C$3</xm:f>
            <x14:dxf>
              <font>
                <color rgb="FFFFFF00"/>
              </font>
            </x14:dxf>
          </x14:cfRule>
          <xm:sqref>A3:F3</xm:sqref>
        </x14:conditionalFormatting>
      </x14:conditionalFormatting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F243"/>
  <sheetViews>
    <sheetView topLeftCell="A20" zoomScaleNormal="100" zoomScaleSheetLayoutView="80" workbookViewId="0">
      <selection activeCell="E32" sqref="E32"/>
    </sheetView>
  </sheetViews>
  <sheetFormatPr baseColWidth="10" defaultColWidth="13" defaultRowHeight="12.75" x14ac:dyDescent="0.2"/>
  <cols>
    <col min="1" max="3" width="7.7109375" style="310" customWidth="1"/>
    <col min="4" max="4" width="10.7109375" style="310" customWidth="1"/>
    <col min="5" max="5" width="100.7109375" style="310" customWidth="1"/>
    <col min="6" max="6" width="13.7109375" style="310" customWidth="1"/>
    <col min="7" max="16384" width="13" style="310"/>
  </cols>
  <sheetData>
    <row r="1" spans="1:6" ht="21" x14ac:dyDescent="0.35">
      <c r="B1" s="311" t="s">
        <v>0</v>
      </c>
    </row>
    <row r="3" spans="1:6" ht="14.25" customHeight="1" x14ac:dyDescent="0.2">
      <c r="A3" s="799" t="s">
        <v>1</v>
      </c>
      <c r="B3" s="799"/>
      <c r="C3" s="806" t="str">
        <f>+T22001000!C3</f>
        <v>Diseño de registro. 2025</v>
      </c>
      <c r="D3" s="806"/>
      <c r="E3" s="806"/>
      <c r="F3" s="805"/>
    </row>
    <row r="4" spans="1:6" ht="26.25" customHeight="1" thickBot="1" x14ac:dyDescent="0.25">
      <c r="A4" s="796" t="str">
        <f>+T22001000!A4</f>
        <v>Versión 0.2</v>
      </c>
      <c r="B4" s="796"/>
      <c r="C4" s="794" t="s">
        <v>9925</v>
      </c>
      <c r="D4" s="792"/>
      <c r="E4" s="792"/>
      <c r="F4" s="792"/>
    </row>
    <row r="5" spans="1:6" x14ac:dyDescent="0.2">
      <c r="A5" s="312" t="s">
        <v>3</v>
      </c>
      <c r="B5" s="312" t="s">
        <v>4</v>
      </c>
      <c r="C5" s="313" t="s">
        <v>5</v>
      </c>
      <c r="D5" s="313" t="s">
        <v>6</v>
      </c>
      <c r="E5" s="5" t="s">
        <v>7</v>
      </c>
      <c r="F5" s="313" t="s">
        <v>8</v>
      </c>
    </row>
    <row r="6" spans="1:6" x14ac:dyDescent="0.2">
      <c r="A6" s="314">
        <v>1</v>
      </c>
      <c r="B6" s="314">
        <v>1</v>
      </c>
      <c r="C6" s="314">
        <v>2</v>
      </c>
      <c r="D6" s="315" t="s">
        <v>9</v>
      </c>
      <c r="E6" s="316" t="s">
        <v>10</v>
      </c>
      <c r="F6" s="317" t="s">
        <v>11</v>
      </c>
    </row>
    <row r="7" spans="1:6" x14ac:dyDescent="0.2">
      <c r="A7" s="37">
        <f t="shared" ref="A7:A46" si="0">+A6+1</f>
        <v>2</v>
      </c>
      <c r="B7" s="37">
        <f t="shared" ref="B7:B46" si="1">C6+B6</f>
        <v>3</v>
      </c>
      <c r="C7" s="37">
        <v>3</v>
      </c>
      <c r="D7" s="45" t="s">
        <v>12</v>
      </c>
      <c r="E7" s="67" t="s">
        <v>13</v>
      </c>
      <c r="F7" s="47">
        <v>220</v>
      </c>
    </row>
    <row r="8" spans="1:6" x14ac:dyDescent="0.2">
      <c r="A8" s="37">
        <f t="shared" si="0"/>
        <v>3</v>
      </c>
      <c r="B8" s="37">
        <f t="shared" si="1"/>
        <v>6</v>
      </c>
      <c r="C8" s="37">
        <v>2</v>
      </c>
      <c r="D8" s="45" t="s">
        <v>9</v>
      </c>
      <c r="E8" s="67" t="s">
        <v>14</v>
      </c>
      <c r="F8" s="68" t="s">
        <v>9926</v>
      </c>
    </row>
    <row r="9" spans="1:6" x14ac:dyDescent="0.2">
      <c r="A9" s="37">
        <f t="shared" si="0"/>
        <v>4</v>
      </c>
      <c r="B9" s="37">
        <f t="shared" si="1"/>
        <v>8</v>
      </c>
      <c r="C9" s="37">
        <v>1</v>
      </c>
      <c r="D9" s="45" t="s">
        <v>9</v>
      </c>
      <c r="E9" s="67" t="s">
        <v>16</v>
      </c>
      <c r="F9" s="68" t="s">
        <v>1306</v>
      </c>
    </row>
    <row r="10" spans="1:6" x14ac:dyDescent="0.2">
      <c r="A10" s="37">
        <f t="shared" si="0"/>
        <v>5</v>
      </c>
      <c r="B10" s="37">
        <f t="shared" si="1"/>
        <v>9</v>
      </c>
      <c r="C10" s="37">
        <v>2</v>
      </c>
      <c r="D10" s="45" t="s">
        <v>12</v>
      </c>
      <c r="E10" s="67" t="s">
        <v>17</v>
      </c>
      <c r="F10" s="68" t="s">
        <v>18</v>
      </c>
    </row>
    <row r="11" spans="1:6" x14ac:dyDescent="0.2">
      <c r="A11" s="37">
        <f t="shared" si="0"/>
        <v>6</v>
      </c>
      <c r="B11" s="37">
        <f t="shared" si="1"/>
        <v>11</v>
      </c>
      <c r="C11" s="37">
        <v>1</v>
      </c>
      <c r="D11" s="45" t="s">
        <v>9</v>
      </c>
      <c r="E11" s="67" t="s">
        <v>19</v>
      </c>
      <c r="F11" s="68" t="s">
        <v>20</v>
      </c>
    </row>
    <row r="12" spans="1:6" x14ac:dyDescent="0.2">
      <c r="A12" s="37">
        <f t="shared" si="0"/>
        <v>7</v>
      </c>
      <c r="B12" s="37">
        <f t="shared" si="1"/>
        <v>12</v>
      </c>
      <c r="C12" s="37">
        <v>1</v>
      </c>
      <c r="D12" s="45" t="s">
        <v>9</v>
      </c>
      <c r="E12" s="67" t="s">
        <v>284</v>
      </c>
      <c r="F12" s="47"/>
    </row>
    <row r="13" spans="1:6" x14ac:dyDescent="0.2">
      <c r="A13" s="37">
        <f t="shared" si="0"/>
        <v>8</v>
      </c>
      <c r="B13" s="37">
        <f t="shared" si="1"/>
        <v>13</v>
      </c>
      <c r="C13" s="37">
        <v>3</v>
      </c>
      <c r="D13" s="45" t="s">
        <v>12</v>
      </c>
      <c r="E13" s="67" t="s">
        <v>23</v>
      </c>
      <c r="F13" s="47"/>
    </row>
    <row r="14" spans="1:6" x14ac:dyDescent="0.2">
      <c r="A14" s="37">
        <f t="shared" si="0"/>
        <v>9</v>
      </c>
      <c r="B14" s="37">
        <f t="shared" si="1"/>
        <v>16</v>
      </c>
      <c r="C14" s="318">
        <v>1</v>
      </c>
      <c r="D14" s="319" t="s">
        <v>9</v>
      </c>
      <c r="E14" s="320" t="s">
        <v>9927</v>
      </c>
      <c r="F14" s="321" t="s">
        <v>68</v>
      </c>
    </row>
    <row r="15" spans="1:6" x14ac:dyDescent="0.2">
      <c r="A15" s="37">
        <f t="shared" si="0"/>
        <v>10</v>
      </c>
      <c r="B15" s="37">
        <f t="shared" si="1"/>
        <v>17</v>
      </c>
      <c r="C15" s="318">
        <v>4</v>
      </c>
      <c r="D15" s="319" t="s">
        <v>12</v>
      </c>
      <c r="E15" s="320" t="s">
        <v>9928</v>
      </c>
      <c r="F15" s="427">
        <v>2025</v>
      </c>
    </row>
    <row r="16" spans="1:6" x14ac:dyDescent="0.2">
      <c r="A16" s="37">
        <f t="shared" si="0"/>
        <v>11</v>
      </c>
      <c r="B16" s="37">
        <f t="shared" si="1"/>
        <v>21</v>
      </c>
      <c r="C16" s="318">
        <v>1</v>
      </c>
      <c r="D16" s="319" t="s">
        <v>12</v>
      </c>
      <c r="E16" s="320" t="s">
        <v>9929</v>
      </c>
      <c r="F16" s="321"/>
    </row>
    <row r="17" spans="1:6" x14ac:dyDescent="0.2">
      <c r="A17" s="37">
        <f t="shared" si="0"/>
        <v>12</v>
      </c>
      <c r="B17" s="37">
        <f t="shared" si="1"/>
        <v>22</v>
      </c>
      <c r="C17" s="318">
        <v>2</v>
      </c>
      <c r="D17" s="319" t="s">
        <v>9</v>
      </c>
      <c r="E17" s="320" t="s">
        <v>9930</v>
      </c>
      <c r="F17" s="321" t="s">
        <v>26</v>
      </c>
    </row>
    <row r="18" spans="1:6" x14ac:dyDescent="0.2">
      <c r="A18" s="37">
        <f t="shared" si="0"/>
        <v>13</v>
      </c>
      <c r="B18" s="37">
        <f t="shared" si="1"/>
        <v>24</v>
      </c>
      <c r="C18" s="318">
        <v>8</v>
      </c>
      <c r="D18" s="319" t="s">
        <v>12</v>
      </c>
      <c r="E18" s="320" t="s">
        <v>9931</v>
      </c>
      <c r="F18" s="321"/>
    </row>
    <row r="19" spans="1:6" x14ac:dyDescent="0.2">
      <c r="A19" s="37">
        <f t="shared" si="0"/>
        <v>14</v>
      </c>
      <c r="B19" s="37">
        <f t="shared" si="1"/>
        <v>32</v>
      </c>
      <c r="C19" s="318">
        <v>8</v>
      </c>
      <c r="D19" s="319" t="s">
        <v>12</v>
      </c>
      <c r="E19" s="320" t="s">
        <v>9932</v>
      </c>
      <c r="F19" s="321"/>
    </row>
    <row r="20" spans="1:6" x14ac:dyDescent="0.2">
      <c r="A20" s="37">
        <f t="shared" si="0"/>
        <v>15</v>
      </c>
      <c r="B20" s="37">
        <f t="shared" si="1"/>
        <v>40</v>
      </c>
      <c r="C20" s="318">
        <v>9</v>
      </c>
      <c r="D20" s="319" t="s">
        <v>9</v>
      </c>
      <c r="E20" s="320" t="s">
        <v>9933</v>
      </c>
      <c r="F20" s="321"/>
    </row>
    <row r="21" spans="1:6" x14ac:dyDescent="0.2">
      <c r="A21" s="37">
        <f t="shared" si="0"/>
        <v>16</v>
      </c>
      <c r="B21" s="37">
        <f t="shared" si="1"/>
        <v>49</v>
      </c>
      <c r="C21" s="318">
        <v>60</v>
      </c>
      <c r="D21" s="319" t="s">
        <v>9</v>
      </c>
      <c r="E21" s="320" t="s">
        <v>9934</v>
      </c>
      <c r="F21" s="321"/>
    </row>
    <row r="22" spans="1:6" x14ac:dyDescent="0.2">
      <c r="A22" s="37">
        <f t="shared" si="0"/>
        <v>17</v>
      </c>
      <c r="B22" s="37">
        <f t="shared" si="1"/>
        <v>109</v>
      </c>
      <c r="C22" s="318">
        <v>20</v>
      </c>
      <c r="D22" s="319" t="s">
        <v>9</v>
      </c>
      <c r="E22" s="320" t="s">
        <v>9935</v>
      </c>
      <c r="F22" s="321"/>
    </row>
    <row r="23" spans="1:6" x14ac:dyDescent="0.2">
      <c r="A23" s="37">
        <f t="shared" si="0"/>
        <v>18</v>
      </c>
      <c r="B23" s="37">
        <f t="shared" si="1"/>
        <v>129</v>
      </c>
      <c r="C23" s="318">
        <v>17</v>
      </c>
      <c r="D23" s="319" t="s">
        <v>12</v>
      </c>
      <c r="E23" s="428" t="s">
        <v>12149</v>
      </c>
      <c r="F23" s="321"/>
    </row>
    <row r="24" spans="1:6" x14ac:dyDescent="0.2">
      <c r="A24" s="37">
        <f t="shared" si="0"/>
        <v>19</v>
      </c>
      <c r="B24" s="37">
        <f t="shared" si="1"/>
        <v>146</v>
      </c>
      <c r="C24" s="318">
        <v>17</v>
      </c>
      <c r="D24" s="319" t="s">
        <v>285</v>
      </c>
      <c r="E24" s="428" t="s">
        <v>12150</v>
      </c>
      <c r="F24" s="321"/>
    </row>
    <row r="25" spans="1:6" ht="24" x14ac:dyDescent="0.2">
      <c r="A25" s="37">
        <f t="shared" si="0"/>
        <v>20</v>
      </c>
      <c r="B25" s="37">
        <f t="shared" si="1"/>
        <v>163</v>
      </c>
      <c r="C25" s="318">
        <v>17</v>
      </c>
      <c r="D25" s="319" t="s">
        <v>285</v>
      </c>
      <c r="E25" s="320" t="s">
        <v>9936</v>
      </c>
      <c r="F25" s="321"/>
    </row>
    <row r="26" spans="1:6" x14ac:dyDescent="0.2">
      <c r="A26" s="37">
        <f t="shared" si="0"/>
        <v>21</v>
      </c>
      <c r="B26" s="37">
        <f t="shared" si="1"/>
        <v>180</v>
      </c>
      <c r="C26" s="318">
        <v>1</v>
      </c>
      <c r="D26" s="319" t="s">
        <v>9</v>
      </c>
      <c r="E26" s="320" t="s">
        <v>9937</v>
      </c>
      <c r="F26" s="321" t="s">
        <v>9938</v>
      </c>
    </row>
    <row r="27" spans="1:6" x14ac:dyDescent="0.2">
      <c r="A27" s="37">
        <f t="shared" si="0"/>
        <v>22</v>
      </c>
      <c r="B27" s="37">
        <f t="shared" si="1"/>
        <v>181</v>
      </c>
      <c r="C27" s="318">
        <v>17</v>
      </c>
      <c r="D27" s="319" t="s">
        <v>12</v>
      </c>
      <c r="E27" s="320" t="s">
        <v>9939</v>
      </c>
      <c r="F27" s="321"/>
    </row>
    <row r="28" spans="1:6" x14ac:dyDescent="0.2">
      <c r="A28" s="37">
        <f t="shared" si="0"/>
        <v>23</v>
      </c>
      <c r="B28" s="37">
        <f t="shared" si="1"/>
        <v>198</v>
      </c>
      <c r="C28" s="318">
        <v>1</v>
      </c>
      <c r="D28" s="319" t="s">
        <v>12</v>
      </c>
      <c r="E28" s="320" t="s">
        <v>9940</v>
      </c>
      <c r="F28" s="321" t="s">
        <v>9941</v>
      </c>
    </row>
    <row r="29" spans="1:6" x14ac:dyDescent="0.2">
      <c r="A29" s="37">
        <f t="shared" si="0"/>
        <v>24</v>
      </c>
      <c r="B29" s="37">
        <f t="shared" si="1"/>
        <v>199</v>
      </c>
      <c r="C29" s="318">
        <v>34</v>
      </c>
      <c r="D29" s="319" t="s">
        <v>9</v>
      </c>
      <c r="E29" s="320" t="s">
        <v>9942</v>
      </c>
      <c r="F29" s="321"/>
    </row>
    <row r="30" spans="1:6" x14ac:dyDescent="0.2">
      <c r="A30" s="37">
        <f t="shared" si="0"/>
        <v>25</v>
      </c>
      <c r="B30" s="37">
        <f t="shared" si="1"/>
        <v>233</v>
      </c>
      <c r="C30" s="318">
        <v>11</v>
      </c>
      <c r="D30" s="319" t="s">
        <v>9</v>
      </c>
      <c r="E30" s="320" t="s">
        <v>9943</v>
      </c>
      <c r="F30" s="321"/>
    </row>
    <row r="31" spans="1:6" x14ac:dyDescent="0.2">
      <c r="A31" s="37">
        <f t="shared" si="0"/>
        <v>26</v>
      </c>
      <c r="B31" s="37">
        <f t="shared" si="1"/>
        <v>244</v>
      </c>
      <c r="C31" s="318">
        <v>70</v>
      </c>
      <c r="D31" s="319" t="s">
        <v>9</v>
      </c>
      <c r="E31" s="320" t="s">
        <v>9944</v>
      </c>
      <c r="F31" s="321"/>
    </row>
    <row r="32" spans="1:6" x14ac:dyDescent="0.2">
      <c r="A32" s="37">
        <f t="shared" si="0"/>
        <v>27</v>
      </c>
      <c r="B32" s="37">
        <f t="shared" si="1"/>
        <v>314</v>
      </c>
      <c r="C32" s="318">
        <v>35</v>
      </c>
      <c r="D32" s="319" t="s">
        <v>9</v>
      </c>
      <c r="E32" s="320" t="s">
        <v>9945</v>
      </c>
      <c r="F32" s="321"/>
    </row>
    <row r="33" spans="1:6" x14ac:dyDescent="0.2">
      <c r="A33" s="37">
        <f t="shared" si="0"/>
        <v>28</v>
      </c>
      <c r="B33" s="37">
        <f t="shared" si="1"/>
        <v>349</v>
      </c>
      <c r="C33" s="318">
        <v>30</v>
      </c>
      <c r="D33" s="319" t="s">
        <v>9</v>
      </c>
      <c r="E33" s="320" t="s">
        <v>9946</v>
      </c>
      <c r="F33" s="321"/>
    </row>
    <row r="34" spans="1:6" x14ac:dyDescent="0.2">
      <c r="A34" s="37">
        <f t="shared" si="0"/>
        <v>29</v>
      </c>
      <c r="B34" s="37">
        <f t="shared" si="1"/>
        <v>379</v>
      </c>
      <c r="C34" s="318">
        <v>40</v>
      </c>
      <c r="D34" s="319" t="s">
        <v>9</v>
      </c>
      <c r="E34" s="320" t="s">
        <v>9947</v>
      </c>
      <c r="F34" s="321"/>
    </row>
    <row r="35" spans="1:6" x14ac:dyDescent="0.2">
      <c r="A35" s="37">
        <f t="shared" si="0"/>
        <v>30</v>
      </c>
      <c r="B35" s="37">
        <f t="shared" si="1"/>
        <v>419</v>
      </c>
      <c r="C35" s="318">
        <v>2</v>
      </c>
      <c r="D35" s="319" t="s">
        <v>9</v>
      </c>
      <c r="E35" s="320" t="s">
        <v>9948</v>
      </c>
      <c r="F35" s="321"/>
    </row>
    <row r="36" spans="1:6" x14ac:dyDescent="0.2">
      <c r="A36" s="37">
        <f t="shared" si="0"/>
        <v>31</v>
      </c>
      <c r="B36" s="37">
        <f t="shared" si="1"/>
        <v>421</v>
      </c>
      <c r="C36" s="318">
        <v>1</v>
      </c>
      <c r="D36" s="319" t="s">
        <v>9</v>
      </c>
      <c r="E36" s="320" t="s">
        <v>9949</v>
      </c>
      <c r="F36" s="321" t="s">
        <v>9950</v>
      </c>
    </row>
    <row r="37" spans="1:6" x14ac:dyDescent="0.2">
      <c r="A37" s="37">
        <f t="shared" si="0"/>
        <v>32</v>
      </c>
      <c r="B37" s="37">
        <f t="shared" si="1"/>
        <v>422</v>
      </c>
      <c r="C37" s="318">
        <v>17</v>
      </c>
      <c r="D37" s="319" t="s">
        <v>12</v>
      </c>
      <c r="E37" s="320" t="s">
        <v>9951</v>
      </c>
      <c r="F37" s="321"/>
    </row>
    <row r="38" spans="1:6" x14ac:dyDescent="0.2">
      <c r="A38" s="37">
        <f t="shared" si="0"/>
        <v>33</v>
      </c>
      <c r="B38" s="37">
        <f t="shared" si="1"/>
        <v>439</v>
      </c>
      <c r="C38" s="318">
        <v>34</v>
      </c>
      <c r="D38" s="319" t="s">
        <v>9</v>
      </c>
      <c r="E38" s="320" t="s">
        <v>9952</v>
      </c>
      <c r="F38" s="321"/>
    </row>
    <row r="39" spans="1:6" x14ac:dyDescent="0.2">
      <c r="A39" s="37">
        <f t="shared" si="0"/>
        <v>34</v>
      </c>
      <c r="B39" s="37">
        <f t="shared" si="1"/>
        <v>473</v>
      </c>
      <c r="C39" s="318">
        <v>17</v>
      </c>
      <c r="D39" s="319" t="s">
        <v>285</v>
      </c>
      <c r="E39" s="320" t="s">
        <v>9953</v>
      </c>
      <c r="F39" s="321"/>
    </row>
    <row r="40" spans="1:6" x14ac:dyDescent="0.2">
      <c r="A40" s="37">
        <f t="shared" si="0"/>
        <v>35</v>
      </c>
      <c r="B40" s="37">
        <f t="shared" si="1"/>
        <v>490</v>
      </c>
      <c r="C40" s="318">
        <v>17</v>
      </c>
      <c r="D40" s="319" t="s">
        <v>285</v>
      </c>
      <c r="E40" s="320" t="s">
        <v>9954</v>
      </c>
      <c r="F40" s="321"/>
    </row>
    <row r="41" spans="1:6" x14ac:dyDescent="0.2">
      <c r="A41" s="37">
        <f t="shared" si="0"/>
        <v>36</v>
      </c>
      <c r="B41" s="37">
        <f t="shared" si="1"/>
        <v>507</v>
      </c>
      <c r="C41" s="318">
        <v>17</v>
      </c>
      <c r="D41" s="319" t="s">
        <v>285</v>
      </c>
      <c r="E41" s="320" t="s">
        <v>9955</v>
      </c>
      <c r="F41" s="321"/>
    </row>
    <row r="42" spans="1:6" x14ac:dyDescent="0.2">
      <c r="A42" s="37">
        <f t="shared" si="0"/>
        <v>37</v>
      </c>
      <c r="B42" s="37">
        <f t="shared" si="1"/>
        <v>524</v>
      </c>
      <c r="C42" s="318">
        <v>17</v>
      </c>
      <c r="D42" s="319" t="s">
        <v>285</v>
      </c>
      <c r="E42" s="320" t="s">
        <v>9956</v>
      </c>
      <c r="F42" s="321"/>
    </row>
    <row r="43" spans="1:6" x14ac:dyDescent="0.2">
      <c r="A43" s="37">
        <f t="shared" si="0"/>
        <v>38</v>
      </c>
      <c r="B43" s="37">
        <f t="shared" si="1"/>
        <v>541</v>
      </c>
      <c r="C43" s="318">
        <v>17</v>
      </c>
      <c r="D43" s="319" t="s">
        <v>285</v>
      </c>
      <c r="E43" s="320" t="s">
        <v>9957</v>
      </c>
      <c r="F43" s="321"/>
    </row>
    <row r="44" spans="1:6" x14ac:dyDescent="0.2">
      <c r="A44" s="37">
        <f t="shared" si="0"/>
        <v>39</v>
      </c>
      <c r="B44" s="37">
        <f t="shared" si="1"/>
        <v>558</v>
      </c>
      <c r="C44" s="318">
        <v>1</v>
      </c>
      <c r="D44" s="319" t="s">
        <v>9</v>
      </c>
      <c r="E44" s="320" t="s">
        <v>9958</v>
      </c>
      <c r="F44" s="321" t="s">
        <v>68</v>
      </c>
    </row>
    <row r="45" spans="1:6" ht="13.5" thickBot="1" x14ac:dyDescent="0.25">
      <c r="A45" s="37">
        <f t="shared" si="0"/>
        <v>40</v>
      </c>
      <c r="B45" s="37">
        <f t="shared" si="1"/>
        <v>559</v>
      </c>
      <c r="C45" s="78">
        <v>150</v>
      </c>
      <c r="D45" s="79" t="s">
        <v>9</v>
      </c>
      <c r="E45" s="29" t="s">
        <v>50</v>
      </c>
      <c r="F45" s="47" t="s">
        <v>25</v>
      </c>
    </row>
    <row r="46" spans="1:6" ht="14.25" thickTop="1" thickBot="1" x14ac:dyDescent="0.25">
      <c r="A46" s="37">
        <f t="shared" si="0"/>
        <v>41</v>
      </c>
      <c r="B46" s="37">
        <f t="shared" si="1"/>
        <v>709</v>
      </c>
      <c r="C46" s="125">
        <v>12</v>
      </c>
      <c r="D46" s="126" t="s">
        <v>9</v>
      </c>
      <c r="E46" s="127" t="s">
        <v>52</v>
      </c>
      <c r="F46" s="128" t="s">
        <v>9959</v>
      </c>
    </row>
    <row r="47" spans="1:6" ht="13.5" thickTop="1" x14ac:dyDescent="0.2">
      <c r="A47" s="322" t="s">
        <v>54</v>
      </c>
      <c r="B47" s="322"/>
      <c r="C47" s="323">
        <f>SUM(C6:C46)</f>
        <v>720</v>
      </c>
      <c r="D47" s="324"/>
      <c r="E47" s="325"/>
      <c r="F47" s="326"/>
    </row>
    <row r="48" spans="1:6" x14ac:dyDescent="0.2">
      <c r="A48" s="327"/>
      <c r="B48" s="327"/>
      <c r="C48" s="327"/>
      <c r="D48" s="327"/>
      <c r="E48" s="327"/>
      <c r="F48" s="327"/>
    </row>
    <row r="49" spans="1:6" x14ac:dyDescent="0.2">
      <c r="A49" s="327"/>
      <c r="B49" s="327"/>
      <c r="C49" s="327"/>
      <c r="D49" s="328"/>
      <c r="E49" s="328"/>
      <c r="F49" s="327"/>
    </row>
    <row r="50" spans="1:6" x14ac:dyDescent="0.2">
      <c r="A50" s="327"/>
      <c r="B50" s="327"/>
      <c r="C50" s="327"/>
      <c r="D50" s="328"/>
      <c r="E50" s="329" t="s">
        <v>9960</v>
      </c>
      <c r="F50" s="327"/>
    </row>
    <row r="51" spans="1:6" x14ac:dyDescent="0.2">
      <c r="A51" s="327"/>
      <c r="B51" s="327"/>
      <c r="C51" s="327"/>
      <c r="D51" s="328"/>
      <c r="E51" s="329" t="s">
        <v>9961</v>
      </c>
      <c r="F51" s="327"/>
    </row>
    <row r="52" spans="1:6" x14ac:dyDescent="0.2">
      <c r="A52" s="327"/>
      <c r="B52" s="327"/>
      <c r="C52" s="327"/>
      <c r="D52" s="328"/>
      <c r="E52" s="329" t="s">
        <v>9962</v>
      </c>
      <c r="F52" s="327"/>
    </row>
    <row r="53" spans="1:6" x14ac:dyDescent="0.2">
      <c r="A53" s="327"/>
      <c r="B53" s="327"/>
      <c r="C53" s="327"/>
      <c r="D53" s="328"/>
      <c r="E53" s="329" t="s">
        <v>9963</v>
      </c>
      <c r="F53" s="327"/>
    </row>
    <row r="54" spans="1:6" x14ac:dyDescent="0.2">
      <c r="A54" s="327"/>
      <c r="B54" s="327"/>
      <c r="C54" s="327"/>
      <c r="D54" s="328"/>
      <c r="E54" s="329" t="s">
        <v>9964</v>
      </c>
      <c r="F54" s="327"/>
    </row>
    <row r="55" spans="1:6" x14ac:dyDescent="0.2">
      <c r="A55" s="327"/>
      <c r="B55" s="327"/>
      <c r="C55" s="327"/>
      <c r="D55" s="328"/>
      <c r="E55" s="328"/>
      <c r="F55" s="327"/>
    </row>
    <row r="56" spans="1:6" x14ac:dyDescent="0.2">
      <c r="A56" s="327"/>
      <c r="B56" s="327"/>
      <c r="C56" s="327"/>
      <c r="D56" s="328"/>
      <c r="E56" s="328"/>
      <c r="F56" s="327"/>
    </row>
    <row r="57" spans="1:6" x14ac:dyDescent="0.2">
      <c r="A57" s="327"/>
      <c r="B57" s="327"/>
      <c r="C57" s="327"/>
      <c r="D57" s="327"/>
      <c r="E57" s="327"/>
      <c r="F57" s="327"/>
    </row>
    <row r="58" spans="1:6" x14ac:dyDescent="0.2">
      <c r="A58" s="327"/>
      <c r="B58" s="327"/>
      <c r="C58" s="327"/>
      <c r="D58" s="327"/>
      <c r="E58" s="327"/>
      <c r="F58" s="327"/>
    </row>
    <row r="59" spans="1:6" x14ac:dyDescent="0.2">
      <c r="A59" s="327"/>
      <c r="B59" s="327"/>
      <c r="C59" s="327"/>
      <c r="D59" s="327"/>
      <c r="E59" s="327"/>
      <c r="F59" s="327"/>
    </row>
    <row r="60" spans="1:6" x14ac:dyDescent="0.2">
      <c r="A60" s="327"/>
      <c r="B60" s="327"/>
      <c r="C60" s="327"/>
      <c r="D60" s="327"/>
      <c r="E60" s="327"/>
      <c r="F60" s="327"/>
    </row>
    <row r="61" spans="1:6" x14ac:dyDescent="0.2">
      <c r="A61" s="327"/>
      <c r="B61" s="327"/>
      <c r="C61" s="327"/>
      <c r="D61" s="327"/>
      <c r="E61" s="327"/>
      <c r="F61" s="327"/>
    </row>
    <row r="62" spans="1:6" x14ac:dyDescent="0.2">
      <c r="A62" s="327"/>
      <c r="B62" s="327"/>
      <c r="C62" s="327"/>
      <c r="D62" s="327"/>
      <c r="E62" s="327"/>
      <c r="F62" s="327"/>
    </row>
    <row r="63" spans="1:6" x14ac:dyDescent="0.2">
      <c r="A63" s="327"/>
      <c r="B63" s="327"/>
      <c r="C63" s="327"/>
      <c r="D63" s="327"/>
      <c r="E63" s="327"/>
      <c r="F63" s="327"/>
    </row>
    <row r="64" spans="1:6" x14ac:dyDescent="0.2">
      <c r="A64" s="327"/>
      <c r="B64" s="327"/>
      <c r="C64" s="327"/>
      <c r="D64" s="327"/>
      <c r="E64" s="327"/>
      <c r="F64" s="327"/>
    </row>
    <row r="65" spans="1:6" x14ac:dyDescent="0.2">
      <c r="A65" s="327"/>
      <c r="B65" s="327"/>
      <c r="C65" s="327"/>
      <c r="D65" s="327"/>
      <c r="E65" s="327"/>
      <c r="F65" s="327"/>
    </row>
    <row r="66" spans="1:6" x14ac:dyDescent="0.2">
      <c r="A66" s="327"/>
      <c r="B66" s="327"/>
      <c r="C66" s="327"/>
      <c r="D66" s="327"/>
      <c r="E66" s="327"/>
      <c r="F66" s="327"/>
    </row>
    <row r="67" spans="1:6" x14ac:dyDescent="0.2">
      <c r="A67" s="327"/>
      <c r="B67" s="327"/>
      <c r="C67" s="327"/>
      <c r="D67" s="327"/>
      <c r="E67" s="327"/>
      <c r="F67" s="327"/>
    </row>
    <row r="68" spans="1:6" x14ac:dyDescent="0.2">
      <c r="A68" s="327"/>
      <c r="B68" s="327"/>
      <c r="C68" s="327"/>
      <c r="D68" s="327"/>
      <c r="E68" s="327"/>
      <c r="F68" s="327"/>
    </row>
    <row r="69" spans="1:6" x14ac:dyDescent="0.2">
      <c r="A69" s="327"/>
      <c r="B69" s="327"/>
      <c r="C69" s="327"/>
      <c r="D69" s="327"/>
      <c r="E69" s="327"/>
      <c r="F69" s="327"/>
    </row>
    <row r="70" spans="1:6" x14ac:dyDescent="0.2">
      <c r="A70" s="327"/>
      <c r="B70" s="327"/>
      <c r="C70" s="327"/>
      <c r="D70" s="327"/>
      <c r="E70" s="327"/>
      <c r="F70" s="327"/>
    </row>
    <row r="71" spans="1:6" x14ac:dyDescent="0.2">
      <c r="A71" s="327"/>
      <c r="B71" s="327"/>
      <c r="C71" s="327"/>
      <c r="D71" s="327"/>
      <c r="E71" s="327"/>
      <c r="F71" s="327"/>
    </row>
    <row r="72" spans="1:6" x14ac:dyDescent="0.2">
      <c r="A72" s="327"/>
      <c r="B72" s="327"/>
      <c r="C72" s="327"/>
      <c r="D72" s="327"/>
      <c r="E72" s="327"/>
      <c r="F72" s="327"/>
    </row>
    <row r="73" spans="1:6" x14ac:dyDescent="0.2">
      <c r="A73" s="327"/>
      <c r="B73" s="327"/>
      <c r="C73" s="327"/>
      <c r="D73" s="327"/>
      <c r="E73" s="327"/>
      <c r="F73" s="327"/>
    </row>
    <row r="74" spans="1:6" x14ac:dyDescent="0.2">
      <c r="A74" s="327"/>
      <c r="B74" s="327"/>
      <c r="C74" s="327"/>
      <c r="D74" s="327"/>
      <c r="E74" s="327"/>
      <c r="F74" s="327"/>
    </row>
    <row r="75" spans="1:6" x14ac:dyDescent="0.2">
      <c r="A75" s="327"/>
      <c r="B75" s="327"/>
      <c r="C75" s="327"/>
      <c r="D75" s="327"/>
      <c r="E75" s="327"/>
      <c r="F75" s="327"/>
    </row>
    <row r="76" spans="1:6" x14ac:dyDescent="0.2">
      <c r="A76" s="327"/>
      <c r="B76" s="327"/>
      <c r="C76" s="327"/>
      <c r="D76" s="327"/>
      <c r="E76" s="327"/>
      <c r="F76" s="327"/>
    </row>
    <row r="77" spans="1:6" x14ac:dyDescent="0.2">
      <c r="A77" s="327"/>
      <c r="B77" s="327"/>
      <c r="C77" s="327"/>
      <c r="D77" s="327"/>
      <c r="E77" s="327"/>
      <c r="F77" s="327"/>
    </row>
    <row r="78" spans="1:6" x14ac:dyDescent="0.2">
      <c r="A78" s="327"/>
      <c r="B78" s="327"/>
      <c r="C78" s="327"/>
      <c r="D78" s="327"/>
      <c r="E78" s="327"/>
      <c r="F78" s="327"/>
    </row>
    <row r="79" spans="1:6" x14ac:dyDescent="0.2">
      <c r="A79" s="327"/>
      <c r="B79" s="327"/>
      <c r="C79" s="327"/>
      <c r="D79" s="327"/>
      <c r="E79" s="327"/>
      <c r="F79" s="327"/>
    </row>
    <row r="80" spans="1:6" x14ac:dyDescent="0.2">
      <c r="A80" s="327"/>
      <c r="B80" s="327"/>
      <c r="C80" s="327"/>
      <c r="D80" s="327"/>
      <c r="E80" s="327"/>
      <c r="F80" s="327"/>
    </row>
    <row r="81" spans="1:6" x14ac:dyDescent="0.2">
      <c r="A81" s="327"/>
      <c r="B81" s="327"/>
      <c r="C81" s="327"/>
      <c r="D81" s="327"/>
      <c r="E81" s="327"/>
      <c r="F81" s="327"/>
    </row>
    <row r="82" spans="1:6" x14ac:dyDescent="0.2">
      <c r="A82" s="327"/>
      <c r="B82" s="327"/>
      <c r="C82" s="327"/>
      <c r="D82" s="327"/>
      <c r="E82" s="327"/>
      <c r="F82" s="327"/>
    </row>
    <row r="83" spans="1:6" x14ac:dyDescent="0.2">
      <c r="A83" s="327"/>
      <c r="B83" s="327"/>
      <c r="C83" s="327"/>
      <c r="D83" s="327"/>
      <c r="E83" s="327"/>
      <c r="F83" s="327"/>
    </row>
    <row r="84" spans="1:6" x14ac:dyDescent="0.2">
      <c r="A84" s="327"/>
      <c r="B84" s="327"/>
      <c r="C84" s="327"/>
      <c r="D84" s="327"/>
      <c r="E84" s="327"/>
      <c r="F84" s="327"/>
    </row>
    <row r="85" spans="1:6" x14ac:dyDescent="0.2">
      <c r="A85" s="327"/>
      <c r="B85" s="327"/>
      <c r="C85" s="327"/>
      <c r="D85" s="327"/>
      <c r="E85" s="327"/>
      <c r="F85" s="327"/>
    </row>
    <row r="86" spans="1:6" x14ac:dyDescent="0.2">
      <c r="A86" s="327"/>
      <c r="B86" s="327"/>
      <c r="C86" s="327"/>
      <c r="D86" s="327"/>
      <c r="E86" s="327"/>
      <c r="F86" s="327"/>
    </row>
    <row r="87" spans="1:6" x14ac:dyDescent="0.2">
      <c r="A87" s="327"/>
      <c r="B87" s="327"/>
      <c r="C87" s="327"/>
      <c r="D87" s="327"/>
      <c r="E87" s="327"/>
      <c r="F87" s="327"/>
    </row>
    <row r="88" spans="1:6" x14ac:dyDescent="0.2">
      <c r="A88" s="327"/>
      <c r="B88" s="327"/>
      <c r="C88" s="327"/>
      <c r="D88" s="327"/>
      <c r="E88" s="327"/>
      <c r="F88" s="327"/>
    </row>
    <row r="89" spans="1:6" x14ac:dyDescent="0.2">
      <c r="A89" s="327"/>
      <c r="B89" s="327"/>
      <c r="C89" s="327"/>
      <c r="D89" s="327"/>
      <c r="E89" s="327"/>
      <c r="F89" s="327"/>
    </row>
    <row r="90" spans="1:6" x14ac:dyDescent="0.2">
      <c r="A90" s="327"/>
      <c r="B90" s="327"/>
      <c r="C90" s="327"/>
      <c r="D90" s="327"/>
      <c r="E90" s="327"/>
      <c r="F90" s="327"/>
    </row>
    <row r="91" spans="1:6" x14ac:dyDescent="0.2">
      <c r="A91" s="327"/>
      <c r="B91" s="327"/>
      <c r="C91" s="327"/>
      <c r="D91" s="327"/>
      <c r="E91" s="327"/>
      <c r="F91" s="327"/>
    </row>
    <row r="92" spans="1:6" x14ac:dyDescent="0.2">
      <c r="A92" s="327"/>
      <c r="B92" s="327"/>
      <c r="C92" s="327"/>
      <c r="D92" s="327"/>
      <c r="E92" s="327"/>
      <c r="F92" s="327"/>
    </row>
    <row r="93" spans="1:6" x14ac:dyDescent="0.2">
      <c r="A93" s="327"/>
      <c r="B93" s="327"/>
      <c r="C93" s="327"/>
      <c r="D93" s="327"/>
      <c r="E93" s="327"/>
      <c r="F93" s="327"/>
    </row>
    <row r="94" spans="1:6" x14ac:dyDescent="0.2">
      <c r="A94" s="327"/>
      <c r="B94" s="327"/>
      <c r="C94" s="327"/>
      <c r="D94" s="327"/>
      <c r="E94" s="327"/>
      <c r="F94" s="327"/>
    </row>
    <row r="95" spans="1:6" x14ac:dyDescent="0.2">
      <c r="A95" s="327"/>
      <c r="B95" s="327"/>
      <c r="C95" s="327"/>
      <c r="D95" s="327"/>
      <c r="E95" s="327"/>
      <c r="F95" s="327"/>
    </row>
    <row r="96" spans="1:6" x14ac:dyDescent="0.2">
      <c r="A96" s="327"/>
      <c r="B96" s="327"/>
      <c r="C96" s="327"/>
      <c r="D96" s="327"/>
      <c r="E96" s="327"/>
      <c r="F96" s="327"/>
    </row>
    <row r="97" spans="1:6" x14ac:dyDescent="0.2">
      <c r="A97" s="327"/>
      <c r="B97" s="327"/>
      <c r="C97" s="327"/>
      <c r="D97" s="327"/>
      <c r="E97" s="327"/>
      <c r="F97" s="327"/>
    </row>
    <row r="98" spans="1:6" x14ac:dyDescent="0.2">
      <c r="A98" s="327"/>
      <c r="B98" s="327"/>
      <c r="C98" s="327"/>
      <c r="D98" s="327"/>
      <c r="E98" s="327"/>
      <c r="F98" s="327"/>
    </row>
    <row r="99" spans="1:6" x14ac:dyDescent="0.2">
      <c r="A99" s="327"/>
      <c r="B99" s="327"/>
      <c r="C99" s="327"/>
      <c r="D99" s="327"/>
      <c r="E99" s="327"/>
      <c r="F99" s="327"/>
    </row>
    <row r="100" spans="1:6" x14ac:dyDescent="0.2">
      <c r="A100" s="327"/>
      <c r="B100" s="327"/>
      <c r="C100" s="327"/>
      <c r="D100" s="327"/>
      <c r="E100" s="327"/>
      <c r="F100" s="327"/>
    </row>
    <row r="101" spans="1:6" x14ac:dyDescent="0.2">
      <c r="A101" s="327"/>
      <c r="B101" s="327"/>
      <c r="C101" s="327"/>
      <c r="D101" s="327"/>
      <c r="E101" s="327"/>
      <c r="F101" s="327"/>
    </row>
    <row r="102" spans="1:6" x14ac:dyDescent="0.2">
      <c r="A102" s="327"/>
      <c r="B102" s="327"/>
      <c r="C102" s="327"/>
      <c r="D102" s="327"/>
      <c r="E102" s="327"/>
      <c r="F102" s="327"/>
    </row>
    <row r="103" spans="1:6" x14ac:dyDescent="0.2">
      <c r="A103" s="327"/>
      <c r="B103" s="327"/>
      <c r="C103" s="327"/>
      <c r="D103" s="327"/>
      <c r="E103" s="327"/>
      <c r="F103" s="327"/>
    </row>
    <row r="104" spans="1:6" x14ac:dyDescent="0.2">
      <c r="A104" s="327"/>
      <c r="B104" s="327"/>
      <c r="C104" s="327"/>
      <c r="D104" s="327"/>
      <c r="E104" s="327"/>
      <c r="F104" s="327"/>
    </row>
    <row r="105" spans="1:6" x14ac:dyDescent="0.2">
      <c r="A105" s="327"/>
      <c r="B105" s="327"/>
      <c r="C105" s="327"/>
      <c r="D105" s="327"/>
      <c r="E105" s="327"/>
      <c r="F105" s="327"/>
    </row>
    <row r="106" spans="1:6" x14ac:dyDescent="0.2">
      <c r="A106" s="327"/>
      <c r="B106" s="327"/>
      <c r="C106" s="327"/>
      <c r="D106" s="327"/>
      <c r="E106" s="327"/>
      <c r="F106" s="327"/>
    </row>
    <row r="107" spans="1:6" x14ac:dyDescent="0.2">
      <c r="A107" s="327"/>
      <c r="B107" s="327"/>
      <c r="C107" s="327"/>
      <c r="D107" s="327"/>
      <c r="E107" s="327"/>
      <c r="F107" s="327"/>
    </row>
    <row r="108" spans="1:6" x14ac:dyDescent="0.2">
      <c r="A108" s="327"/>
      <c r="B108" s="327"/>
      <c r="C108" s="327"/>
      <c r="D108" s="327"/>
      <c r="E108" s="327"/>
      <c r="F108" s="327"/>
    </row>
    <row r="109" spans="1:6" x14ac:dyDescent="0.2">
      <c r="A109" s="327"/>
      <c r="B109" s="327"/>
      <c r="C109" s="327"/>
      <c r="D109" s="327"/>
      <c r="E109" s="327"/>
      <c r="F109" s="327"/>
    </row>
    <row r="110" spans="1:6" x14ac:dyDescent="0.2">
      <c r="A110" s="327"/>
      <c r="B110" s="327"/>
      <c r="C110" s="327"/>
      <c r="D110" s="327"/>
      <c r="E110" s="327"/>
      <c r="F110" s="327"/>
    </row>
    <row r="111" spans="1:6" x14ac:dyDescent="0.2">
      <c r="A111" s="327"/>
      <c r="B111" s="327"/>
      <c r="C111" s="327"/>
      <c r="D111" s="327"/>
      <c r="E111" s="327"/>
      <c r="F111" s="327"/>
    </row>
    <row r="112" spans="1:6" x14ac:dyDescent="0.2">
      <c r="A112" s="327"/>
      <c r="B112" s="327"/>
      <c r="C112" s="327"/>
      <c r="D112" s="327"/>
      <c r="E112" s="327"/>
      <c r="F112" s="327"/>
    </row>
    <row r="113" spans="1:6" x14ac:dyDescent="0.2">
      <c r="A113" s="327"/>
      <c r="B113" s="327"/>
      <c r="C113" s="327"/>
      <c r="D113" s="327"/>
      <c r="E113" s="327"/>
      <c r="F113" s="327"/>
    </row>
    <row r="114" spans="1:6" x14ac:dyDescent="0.2">
      <c r="A114" s="327"/>
      <c r="B114" s="327"/>
      <c r="C114" s="327"/>
      <c r="D114" s="327"/>
      <c r="E114" s="327"/>
      <c r="F114" s="327"/>
    </row>
    <row r="115" spans="1:6" x14ac:dyDescent="0.2">
      <c r="A115" s="327"/>
      <c r="B115" s="327"/>
      <c r="C115" s="327"/>
      <c r="D115" s="327"/>
      <c r="E115" s="327"/>
      <c r="F115" s="327"/>
    </row>
    <row r="116" spans="1:6" x14ac:dyDescent="0.2">
      <c r="A116" s="327"/>
      <c r="B116" s="327"/>
      <c r="C116" s="327"/>
      <c r="D116" s="327"/>
      <c r="E116" s="327"/>
      <c r="F116" s="327"/>
    </row>
    <row r="117" spans="1:6" x14ac:dyDescent="0.2">
      <c r="A117" s="327"/>
      <c r="B117" s="327"/>
      <c r="C117" s="327"/>
      <c r="D117" s="327"/>
      <c r="E117" s="327"/>
      <c r="F117" s="327"/>
    </row>
    <row r="118" spans="1:6" x14ac:dyDescent="0.2">
      <c r="A118" s="327"/>
      <c r="B118" s="327"/>
      <c r="C118" s="327"/>
      <c r="D118" s="327"/>
      <c r="E118" s="327"/>
      <c r="F118" s="327"/>
    </row>
    <row r="119" spans="1:6" x14ac:dyDescent="0.2">
      <c r="A119" s="327"/>
      <c r="B119" s="327"/>
      <c r="C119" s="327"/>
      <c r="D119" s="327"/>
      <c r="E119" s="327"/>
      <c r="F119" s="327"/>
    </row>
    <row r="120" spans="1:6" x14ac:dyDescent="0.2">
      <c r="A120" s="327"/>
      <c r="B120" s="327"/>
      <c r="C120" s="327"/>
      <c r="D120" s="327"/>
      <c r="E120" s="327"/>
      <c r="F120" s="327"/>
    </row>
    <row r="121" spans="1:6" x14ac:dyDescent="0.2">
      <c r="A121" s="327"/>
      <c r="B121" s="327"/>
      <c r="C121" s="327"/>
      <c r="D121" s="327"/>
      <c r="E121" s="327"/>
      <c r="F121" s="327"/>
    </row>
    <row r="122" spans="1:6" x14ac:dyDescent="0.2">
      <c r="A122" s="327"/>
      <c r="B122" s="327"/>
      <c r="C122" s="327"/>
      <c r="D122" s="327"/>
      <c r="E122" s="327"/>
      <c r="F122" s="327"/>
    </row>
    <row r="123" spans="1:6" x14ac:dyDescent="0.2">
      <c r="A123" s="327"/>
      <c r="B123" s="327"/>
      <c r="C123" s="327"/>
      <c r="D123" s="327"/>
      <c r="E123" s="327"/>
      <c r="F123" s="327"/>
    </row>
    <row r="124" spans="1:6" x14ac:dyDescent="0.2">
      <c r="A124" s="327"/>
      <c r="B124" s="327"/>
      <c r="C124" s="327"/>
      <c r="D124" s="327"/>
      <c r="E124" s="327"/>
      <c r="F124" s="327"/>
    </row>
    <row r="125" spans="1:6" x14ac:dyDescent="0.2">
      <c r="A125" s="327"/>
      <c r="B125" s="327"/>
      <c r="C125" s="327"/>
      <c r="D125" s="327"/>
      <c r="E125" s="327"/>
      <c r="F125" s="327"/>
    </row>
    <row r="126" spans="1:6" x14ac:dyDescent="0.2">
      <c r="A126" s="327"/>
      <c r="B126" s="327"/>
      <c r="C126" s="327"/>
      <c r="D126" s="327"/>
      <c r="E126" s="327"/>
      <c r="F126" s="327"/>
    </row>
    <row r="127" spans="1:6" x14ac:dyDescent="0.2">
      <c r="A127" s="327"/>
      <c r="B127" s="327"/>
      <c r="C127" s="327"/>
      <c r="D127" s="327"/>
      <c r="E127" s="327"/>
      <c r="F127" s="327"/>
    </row>
    <row r="128" spans="1:6" x14ac:dyDescent="0.2">
      <c r="A128" s="327"/>
      <c r="B128" s="327"/>
      <c r="C128" s="327"/>
      <c r="D128" s="327"/>
      <c r="E128" s="327"/>
      <c r="F128" s="327"/>
    </row>
    <row r="129" spans="1:6" x14ac:dyDescent="0.2">
      <c r="A129" s="327"/>
      <c r="B129" s="327"/>
      <c r="C129" s="327"/>
      <c r="D129" s="327"/>
      <c r="E129" s="327"/>
      <c r="F129" s="327"/>
    </row>
    <row r="130" spans="1:6" x14ac:dyDescent="0.2">
      <c r="A130" s="327"/>
      <c r="B130" s="327"/>
      <c r="C130" s="327"/>
      <c r="D130" s="327"/>
      <c r="E130" s="327"/>
      <c r="F130" s="327"/>
    </row>
    <row r="131" spans="1:6" x14ac:dyDescent="0.2">
      <c r="A131" s="327"/>
      <c r="B131" s="327"/>
      <c r="C131" s="327"/>
      <c r="D131" s="327"/>
      <c r="E131" s="327"/>
      <c r="F131" s="327"/>
    </row>
    <row r="132" spans="1:6" x14ac:dyDescent="0.2">
      <c r="A132" s="327"/>
      <c r="B132" s="327"/>
      <c r="C132" s="327"/>
      <c r="D132" s="327"/>
      <c r="E132" s="327"/>
      <c r="F132" s="327"/>
    </row>
    <row r="133" spans="1:6" x14ac:dyDescent="0.2">
      <c r="A133" s="327"/>
      <c r="B133" s="327"/>
      <c r="C133" s="327"/>
      <c r="D133" s="327"/>
      <c r="E133" s="327"/>
      <c r="F133" s="327"/>
    </row>
    <row r="134" spans="1:6" x14ac:dyDescent="0.2">
      <c r="A134" s="327"/>
      <c r="B134" s="327"/>
      <c r="C134" s="327"/>
      <c r="D134" s="327"/>
      <c r="E134" s="327"/>
      <c r="F134" s="327"/>
    </row>
    <row r="135" spans="1:6" x14ac:dyDescent="0.2">
      <c r="A135" s="327"/>
      <c r="B135" s="327"/>
      <c r="C135" s="327"/>
      <c r="D135" s="327"/>
      <c r="E135" s="327"/>
      <c r="F135" s="327"/>
    </row>
    <row r="136" spans="1:6" x14ac:dyDescent="0.2">
      <c r="A136" s="327"/>
      <c r="B136" s="327"/>
      <c r="C136" s="327"/>
      <c r="D136" s="327"/>
      <c r="E136" s="327"/>
      <c r="F136" s="327"/>
    </row>
    <row r="137" spans="1:6" x14ac:dyDescent="0.2">
      <c r="A137" s="327"/>
      <c r="B137" s="327"/>
      <c r="C137" s="327"/>
      <c r="D137" s="327"/>
      <c r="E137" s="327"/>
      <c r="F137" s="327"/>
    </row>
    <row r="138" spans="1:6" x14ac:dyDescent="0.2">
      <c r="A138" s="327"/>
      <c r="B138" s="327"/>
      <c r="C138" s="327"/>
      <c r="D138" s="327"/>
      <c r="E138" s="327"/>
      <c r="F138" s="327"/>
    </row>
    <row r="139" spans="1:6" x14ac:dyDescent="0.2">
      <c r="A139" s="327"/>
      <c r="B139" s="327"/>
      <c r="C139" s="327"/>
      <c r="D139" s="327"/>
      <c r="E139" s="327"/>
      <c r="F139" s="327"/>
    </row>
    <row r="140" spans="1:6" x14ac:dyDescent="0.2">
      <c r="A140" s="327"/>
      <c r="B140" s="327"/>
      <c r="C140" s="327"/>
      <c r="D140" s="327"/>
      <c r="E140" s="327"/>
      <c r="F140" s="327"/>
    </row>
    <row r="141" spans="1:6" x14ac:dyDescent="0.2">
      <c r="A141" s="327"/>
      <c r="B141" s="327"/>
      <c r="C141" s="327"/>
      <c r="D141" s="327"/>
      <c r="E141" s="327"/>
      <c r="F141" s="327"/>
    </row>
    <row r="142" spans="1:6" x14ac:dyDescent="0.2">
      <c r="A142" s="327"/>
      <c r="B142" s="327"/>
      <c r="C142" s="327"/>
      <c r="D142" s="327"/>
      <c r="E142" s="327"/>
      <c r="F142" s="327"/>
    </row>
    <row r="143" spans="1:6" x14ac:dyDescent="0.2">
      <c r="A143" s="327"/>
      <c r="B143" s="327"/>
      <c r="C143" s="327"/>
      <c r="D143" s="327"/>
      <c r="E143" s="327"/>
      <c r="F143" s="327"/>
    </row>
    <row r="144" spans="1:6" x14ac:dyDescent="0.2">
      <c r="A144" s="327"/>
      <c r="B144" s="327"/>
      <c r="C144" s="327"/>
      <c r="D144" s="327"/>
      <c r="E144" s="327"/>
      <c r="F144" s="327"/>
    </row>
    <row r="145" spans="1:6" x14ac:dyDescent="0.2">
      <c r="A145" s="327"/>
      <c r="B145" s="327"/>
      <c r="C145" s="327"/>
      <c r="D145" s="327"/>
      <c r="E145" s="327"/>
      <c r="F145" s="327"/>
    </row>
    <row r="146" spans="1:6" x14ac:dyDescent="0.2">
      <c r="A146" s="327"/>
      <c r="B146" s="327"/>
      <c r="C146" s="327"/>
      <c r="D146" s="327"/>
      <c r="E146" s="327"/>
      <c r="F146" s="327"/>
    </row>
    <row r="147" spans="1:6" x14ac:dyDescent="0.2">
      <c r="A147" s="327"/>
      <c r="B147" s="327"/>
      <c r="C147" s="327"/>
      <c r="D147" s="327"/>
      <c r="E147" s="327"/>
      <c r="F147" s="327"/>
    </row>
    <row r="148" spans="1:6" x14ac:dyDescent="0.2">
      <c r="A148" s="327"/>
      <c r="B148" s="327"/>
      <c r="C148" s="327"/>
      <c r="D148" s="327"/>
      <c r="E148" s="327"/>
      <c r="F148" s="327"/>
    </row>
    <row r="149" spans="1:6" x14ac:dyDescent="0.2">
      <c r="A149" s="327"/>
      <c r="B149" s="327"/>
      <c r="C149" s="327"/>
      <c r="D149" s="327"/>
      <c r="E149" s="327"/>
      <c r="F149" s="327"/>
    </row>
    <row r="150" spans="1:6" x14ac:dyDescent="0.2">
      <c r="A150" s="327"/>
      <c r="B150" s="327"/>
      <c r="C150" s="327"/>
      <c r="D150" s="327"/>
      <c r="E150" s="327"/>
      <c r="F150" s="327"/>
    </row>
    <row r="151" spans="1:6" x14ac:dyDescent="0.2">
      <c r="A151" s="327"/>
      <c r="B151" s="327"/>
      <c r="C151" s="327"/>
      <c r="D151" s="327"/>
      <c r="E151" s="327"/>
      <c r="F151" s="327"/>
    </row>
    <row r="152" spans="1:6" x14ac:dyDescent="0.2">
      <c r="A152" s="327"/>
      <c r="B152" s="327"/>
      <c r="C152" s="327"/>
      <c r="D152" s="327"/>
      <c r="E152" s="327"/>
      <c r="F152" s="327"/>
    </row>
    <row r="153" spans="1:6" x14ac:dyDescent="0.2">
      <c r="A153" s="327"/>
      <c r="B153" s="327"/>
      <c r="C153" s="327"/>
      <c r="D153" s="327"/>
      <c r="E153" s="327"/>
      <c r="F153" s="327"/>
    </row>
    <row r="154" spans="1:6" x14ac:dyDescent="0.2">
      <c r="A154" s="327"/>
      <c r="B154" s="327"/>
      <c r="C154" s="327"/>
      <c r="D154" s="327"/>
      <c r="E154" s="327"/>
      <c r="F154" s="327"/>
    </row>
    <row r="155" spans="1:6" x14ac:dyDescent="0.2">
      <c r="A155" s="327"/>
      <c r="B155" s="327"/>
      <c r="C155" s="327"/>
      <c r="D155" s="327"/>
      <c r="E155" s="327"/>
      <c r="F155" s="327"/>
    </row>
    <row r="156" spans="1:6" x14ac:dyDescent="0.2">
      <c r="A156" s="327"/>
      <c r="B156" s="327"/>
      <c r="C156" s="327"/>
      <c r="D156" s="327"/>
      <c r="E156" s="327"/>
      <c r="F156" s="327"/>
    </row>
    <row r="157" spans="1:6" x14ac:dyDescent="0.2">
      <c r="A157" s="327"/>
      <c r="B157" s="327"/>
      <c r="C157" s="327"/>
      <c r="D157" s="327"/>
      <c r="E157" s="327"/>
      <c r="F157" s="327"/>
    </row>
    <row r="158" spans="1:6" x14ac:dyDescent="0.2">
      <c r="A158" s="327"/>
      <c r="B158" s="327"/>
      <c r="C158" s="327"/>
      <c r="D158" s="327"/>
      <c r="E158" s="327"/>
      <c r="F158" s="327"/>
    </row>
    <row r="159" spans="1:6" x14ac:dyDescent="0.2">
      <c r="A159" s="327"/>
      <c r="B159" s="327"/>
      <c r="C159" s="327"/>
      <c r="D159" s="327"/>
      <c r="E159" s="327"/>
      <c r="F159" s="327"/>
    </row>
    <row r="160" spans="1:6" x14ac:dyDescent="0.2">
      <c r="A160" s="327"/>
      <c r="B160" s="327"/>
      <c r="C160" s="327"/>
      <c r="D160" s="327"/>
      <c r="E160" s="327"/>
      <c r="F160" s="327"/>
    </row>
    <row r="161" spans="1:6" x14ac:dyDescent="0.2">
      <c r="A161" s="327"/>
      <c r="B161" s="327"/>
      <c r="C161" s="327"/>
      <c r="D161" s="327"/>
      <c r="E161" s="327"/>
      <c r="F161" s="327"/>
    </row>
    <row r="162" spans="1:6" x14ac:dyDescent="0.2">
      <c r="A162" s="327"/>
      <c r="B162" s="327"/>
      <c r="C162" s="327"/>
      <c r="D162" s="327"/>
      <c r="E162" s="327"/>
      <c r="F162" s="327"/>
    </row>
    <row r="163" spans="1:6" x14ac:dyDescent="0.2">
      <c r="A163" s="327"/>
      <c r="B163" s="327"/>
      <c r="C163" s="327"/>
      <c r="D163" s="327"/>
      <c r="E163" s="327"/>
      <c r="F163" s="327"/>
    </row>
    <row r="164" spans="1:6" x14ac:dyDescent="0.2">
      <c r="A164" s="327"/>
      <c r="B164" s="327"/>
      <c r="C164" s="327"/>
      <c r="D164" s="327"/>
      <c r="E164" s="327"/>
      <c r="F164" s="327"/>
    </row>
    <row r="165" spans="1:6" x14ac:dyDescent="0.2">
      <c r="A165" s="327"/>
      <c r="B165" s="327"/>
      <c r="C165" s="327"/>
      <c r="D165" s="327"/>
      <c r="E165" s="327"/>
      <c r="F165" s="327"/>
    </row>
    <row r="166" spans="1:6" x14ac:dyDescent="0.2">
      <c r="A166" s="327"/>
      <c r="B166" s="327"/>
      <c r="C166" s="327"/>
      <c r="D166" s="327"/>
      <c r="E166" s="327"/>
      <c r="F166" s="327"/>
    </row>
    <row r="167" spans="1:6" x14ac:dyDescent="0.2">
      <c r="A167" s="327"/>
      <c r="B167" s="327"/>
      <c r="C167" s="327"/>
      <c r="D167" s="327"/>
      <c r="E167" s="327"/>
      <c r="F167" s="327"/>
    </row>
    <row r="168" spans="1:6" x14ac:dyDescent="0.2">
      <c r="A168" s="327"/>
      <c r="B168" s="327"/>
      <c r="C168" s="327"/>
      <c r="D168" s="327"/>
      <c r="E168" s="327"/>
      <c r="F168" s="327"/>
    </row>
    <row r="169" spans="1:6" x14ac:dyDescent="0.2">
      <c r="A169" s="327"/>
      <c r="B169" s="327"/>
      <c r="C169" s="327"/>
      <c r="D169" s="327"/>
      <c r="E169" s="327"/>
      <c r="F169" s="327"/>
    </row>
    <row r="170" spans="1:6" x14ac:dyDescent="0.2">
      <c r="A170" s="327"/>
      <c r="B170" s="327"/>
      <c r="C170" s="327"/>
      <c r="D170" s="327"/>
      <c r="E170" s="327"/>
      <c r="F170" s="327"/>
    </row>
    <row r="171" spans="1:6" x14ac:dyDescent="0.2">
      <c r="A171" s="327"/>
      <c r="B171" s="327"/>
      <c r="C171" s="327"/>
      <c r="D171" s="327"/>
      <c r="E171" s="327"/>
      <c r="F171" s="327"/>
    </row>
    <row r="172" spans="1:6" x14ac:dyDescent="0.2">
      <c r="A172" s="327"/>
      <c r="B172" s="327"/>
      <c r="C172" s="327"/>
      <c r="D172" s="327"/>
      <c r="E172" s="327"/>
      <c r="F172" s="327"/>
    </row>
    <row r="173" spans="1:6" x14ac:dyDescent="0.2">
      <c r="A173" s="327"/>
      <c r="B173" s="327"/>
      <c r="C173" s="327"/>
      <c r="D173" s="327"/>
      <c r="E173" s="327"/>
      <c r="F173" s="327"/>
    </row>
    <row r="174" spans="1:6" x14ac:dyDescent="0.2">
      <c r="A174" s="327"/>
      <c r="B174" s="327"/>
      <c r="C174" s="327"/>
      <c r="D174" s="327"/>
      <c r="E174" s="327"/>
      <c r="F174" s="327"/>
    </row>
    <row r="175" spans="1:6" x14ac:dyDescent="0.2">
      <c r="A175" s="327"/>
      <c r="B175" s="327"/>
      <c r="C175" s="327"/>
      <c r="D175" s="327"/>
      <c r="E175" s="327"/>
      <c r="F175" s="327"/>
    </row>
    <row r="176" spans="1:6" x14ac:dyDescent="0.2">
      <c r="A176" s="327"/>
      <c r="B176" s="327"/>
      <c r="C176" s="327"/>
      <c r="D176" s="327"/>
      <c r="E176" s="327"/>
      <c r="F176" s="327"/>
    </row>
    <row r="177" spans="1:6" x14ac:dyDescent="0.2">
      <c r="A177" s="327"/>
      <c r="B177" s="327"/>
      <c r="C177" s="327"/>
      <c r="D177" s="327"/>
      <c r="E177" s="327"/>
      <c r="F177" s="327"/>
    </row>
    <row r="178" spans="1:6" x14ac:dyDescent="0.2">
      <c r="A178" s="327"/>
      <c r="B178" s="327"/>
      <c r="C178" s="327"/>
      <c r="D178" s="327"/>
      <c r="E178" s="327"/>
      <c r="F178" s="327"/>
    </row>
    <row r="179" spans="1:6" x14ac:dyDescent="0.2">
      <c r="A179" s="327"/>
      <c r="B179" s="327"/>
      <c r="C179" s="327"/>
      <c r="D179" s="327"/>
      <c r="E179" s="327"/>
      <c r="F179" s="327"/>
    </row>
    <row r="180" spans="1:6" x14ac:dyDescent="0.2">
      <c r="A180" s="327"/>
      <c r="B180" s="327"/>
      <c r="C180" s="327"/>
      <c r="D180" s="327"/>
      <c r="E180" s="327"/>
      <c r="F180" s="327"/>
    </row>
    <row r="181" spans="1:6" x14ac:dyDescent="0.2">
      <c r="A181" s="327"/>
      <c r="B181" s="327"/>
      <c r="C181" s="327"/>
      <c r="D181" s="327"/>
      <c r="E181" s="327"/>
      <c r="F181" s="327"/>
    </row>
    <row r="182" spans="1:6" x14ac:dyDescent="0.2">
      <c r="A182" s="327"/>
      <c r="B182" s="327"/>
      <c r="C182" s="327"/>
      <c r="D182" s="327"/>
      <c r="E182" s="327"/>
      <c r="F182" s="327"/>
    </row>
    <row r="183" spans="1:6" x14ac:dyDescent="0.2">
      <c r="A183" s="327"/>
      <c r="B183" s="327"/>
      <c r="C183" s="327"/>
      <c r="D183" s="327"/>
      <c r="E183" s="327"/>
      <c r="F183" s="327"/>
    </row>
    <row r="184" spans="1:6" x14ac:dyDescent="0.2">
      <c r="A184" s="327"/>
      <c r="B184" s="327"/>
      <c r="C184" s="327"/>
      <c r="D184" s="327"/>
      <c r="E184" s="327"/>
      <c r="F184" s="327"/>
    </row>
    <row r="185" spans="1:6" x14ac:dyDescent="0.2">
      <c r="A185" s="327"/>
      <c r="B185" s="327"/>
      <c r="C185" s="327"/>
      <c r="D185" s="327"/>
      <c r="E185" s="327"/>
      <c r="F185" s="327"/>
    </row>
    <row r="186" spans="1:6" x14ac:dyDescent="0.2">
      <c r="A186" s="327"/>
      <c r="B186" s="327"/>
      <c r="C186" s="327"/>
      <c r="D186" s="327"/>
      <c r="E186" s="327"/>
      <c r="F186" s="327"/>
    </row>
    <row r="187" spans="1:6" x14ac:dyDescent="0.2">
      <c r="A187" s="327"/>
      <c r="B187" s="327"/>
      <c r="C187" s="327"/>
      <c r="D187" s="327"/>
      <c r="E187" s="327"/>
      <c r="F187" s="327"/>
    </row>
    <row r="188" spans="1:6" x14ac:dyDescent="0.2">
      <c r="A188" s="327"/>
      <c r="B188" s="327"/>
      <c r="C188" s="327"/>
      <c r="D188" s="327"/>
      <c r="E188" s="327"/>
      <c r="F188" s="327"/>
    </row>
    <row r="189" spans="1:6" x14ac:dyDescent="0.2">
      <c r="A189" s="327"/>
      <c r="B189" s="327"/>
      <c r="C189" s="327"/>
      <c r="D189" s="327"/>
      <c r="E189" s="327"/>
      <c r="F189" s="327"/>
    </row>
    <row r="190" spans="1:6" x14ac:dyDescent="0.2">
      <c r="A190" s="327"/>
      <c r="B190" s="327"/>
      <c r="C190" s="327"/>
      <c r="D190" s="327"/>
      <c r="E190" s="327"/>
      <c r="F190" s="327"/>
    </row>
    <row r="191" spans="1:6" x14ac:dyDescent="0.2">
      <c r="A191" s="327"/>
      <c r="B191" s="327"/>
      <c r="C191" s="327"/>
      <c r="D191" s="327"/>
      <c r="E191" s="327"/>
      <c r="F191" s="327"/>
    </row>
    <row r="192" spans="1:6" x14ac:dyDescent="0.2">
      <c r="A192" s="327"/>
      <c r="B192" s="327"/>
      <c r="C192" s="327"/>
      <c r="D192" s="327"/>
      <c r="E192" s="327"/>
      <c r="F192" s="327"/>
    </row>
    <row r="193" spans="1:6" x14ac:dyDescent="0.2">
      <c r="A193" s="327"/>
      <c r="B193" s="327"/>
      <c r="C193" s="327"/>
      <c r="D193" s="327"/>
      <c r="E193" s="327"/>
      <c r="F193" s="327"/>
    </row>
    <row r="194" spans="1:6" x14ac:dyDescent="0.2">
      <c r="A194" s="327"/>
      <c r="B194" s="327"/>
      <c r="C194" s="327"/>
      <c r="D194" s="327"/>
      <c r="E194" s="327"/>
      <c r="F194" s="327"/>
    </row>
    <row r="195" spans="1:6" x14ac:dyDescent="0.2">
      <c r="A195" s="327"/>
      <c r="B195" s="327"/>
      <c r="C195" s="327"/>
      <c r="D195" s="327"/>
      <c r="E195" s="327"/>
      <c r="F195" s="327"/>
    </row>
    <row r="196" spans="1:6" x14ac:dyDescent="0.2">
      <c r="A196" s="327"/>
      <c r="B196" s="327"/>
      <c r="C196" s="327"/>
      <c r="D196" s="327"/>
      <c r="E196" s="327"/>
      <c r="F196" s="327"/>
    </row>
    <row r="197" spans="1:6" x14ac:dyDescent="0.2">
      <c r="A197" s="327"/>
      <c r="B197" s="327"/>
      <c r="C197" s="327"/>
      <c r="D197" s="327"/>
      <c r="E197" s="327"/>
      <c r="F197" s="327"/>
    </row>
    <row r="198" spans="1:6" x14ac:dyDescent="0.2">
      <c r="A198" s="327"/>
      <c r="B198" s="327"/>
      <c r="C198" s="327"/>
      <c r="D198" s="327"/>
      <c r="E198" s="327"/>
      <c r="F198" s="327"/>
    </row>
    <row r="199" spans="1:6" x14ac:dyDescent="0.2">
      <c r="A199" s="327"/>
      <c r="B199" s="327"/>
      <c r="C199" s="327"/>
      <c r="D199" s="327"/>
      <c r="E199" s="327"/>
      <c r="F199" s="327"/>
    </row>
    <row r="200" spans="1:6" x14ac:dyDescent="0.2">
      <c r="A200" s="327"/>
      <c r="B200" s="327"/>
      <c r="C200" s="327"/>
      <c r="D200" s="327"/>
      <c r="E200" s="327"/>
      <c r="F200" s="327"/>
    </row>
    <row r="201" spans="1:6" x14ac:dyDescent="0.2">
      <c r="A201" s="327"/>
      <c r="B201" s="327"/>
      <c r="C201" s="327"/>
      <c r="D201" s="327"/>
      <c r="E201" s="327"/>
      <c r="F201" s="327"/>
    </row>
    <row r="202" spans="1:6" x14ac:dyDescent="0.2">
      <c r="A202" s="327"/>
      <c r="B202" s="327"/>
      <c r="C202" s="327"/>
      <c r="D202" s="327"/>
      <c r="E202" s="327"/>
      <c r="F202" s="327"/>
    </row>
    <row r="203" spans="1:6" x14ac:dyDescent="0.2">
      <c r="A203" s="327"/>
      <c r="B203" s="327"/>
      <c r="C203" s="327"/>
      <c r="D203" s="327"/>
      <c r="E203" s="327"/>
      <c r="F203" s="327"/>
    </row>
    <row r="204" spans="1:6" x14ac:dyDescent="0.2">
      <c r="A204" s="327"/>
      <c r="B204" s="327"/>
      <c r="C204" s="327"/>
      <c r="D204" s="327"/>
      <c r="E204" s="327"/>
      <c r="F204" s="327"/>
    </row>
    <row r="205" spans="1:6" x14ac:dyDescent="0.2">
      <c r="A205" s="327"/>
      <c r="B205" s="327"/>
      <c r="C205" s="327"/>
      <c r="D205" s="327"/>
      <c r="E205" s="327"/>
      <c r="F205" s="327"/>
    </row>
    <row r="206" spans="1:6" x14ac:dyDescent="0.2">
      <c r="A206" s="327"/>
      <c r="B206" s="327"/>
      <c r="C206" s="327"/>
      <c r="D206" s="327"/>
      <c r="E206" s="327"/>
      <c r="F206" s="327"/>
    </row>
    <row r="207" spans="1:6" x14ac:dyDescent="0.2">
      <c r="A207" s="327"/>
      <c r="B207" s="327"/>
      <c r="C207" s="327"/>
      <c r="D207" s="327"/>
      <c r="E207" s="327"/>
      <c r="F207" s="327"/>
    </row>
    <row r="208" spans="1:6" x14ac:dyDescent="0.2">
      <c r="A208" s="327"/>
      <c r="B208" s="327"/>
      <c r="C208" s="327"/>
      <c r="D208" s="327"/>
      <c r="E208" s="327"/>
      <c r="F208" s="327"/>
    </row>
    <row r="209" spans="1:6" x14ac:dyDescent="0.2">
      <c r="A209" s="327"/>
      <c r="B209" s="327"/>
      <c r="C209" s="327"/>
      <c r="D209" s="327"/>
      <c r="E209" s="327"/>
      <c r="F209" s="327"/>
    </row>
    <row r="210" spans="1:6" x14ac:dyDescent="0.2">
      <c r="A210" s="327"/>
      <c r="B210" s="327"/>
      <c r="C210" s="327"/>
      <c r="D210" s="327"/>
      <c r="E210" s="327"/>
      <c r="F210" s="327"/>
    </row>
    <row r="211" spans="1:6" x14ac:dyDescent="0.2">
      <c r="A211" s="327"/>
      <c r="B211" s="327"/>
      <c r="C211" s="327"/>
      <c r="D211" s="327"/>
      <c r="E211" s="327"/>
      <c r="F211" s="327"/>
    </row>
    <row r="212" spans="1:6" x14ac:dyDescent="0.2">
      <c r="A212" s="327"/>
      <c r="B212" s="327"/>
      <c r="C212" s="327"/>
      <c r="D212" s="327"/>
      <c r="E212" s="327"/>
      <c r="F212" s="327"/>
    </row>
    <row r="213" spans="1:6" x14ac:dyDescent="0.2">
      <c r="A213" s="327"/>
      <c r="B213" s="327"/>
      <c r="C213" s="327"/>
      <c r="D213" s="327"/>
      <c r="E213" s="327"/>
      <c r="F213" s="327"/>
    </row>
    <row r="214" spans="1:6" x14ac:dyDescent="0.2">
      <c r="A214" s="327"/>
      <c r="B214" s="327"/>
      <c r="C214" s="327"/>
      <c r="D214" s="327"/>
      <c r="E214" s="327"/>
      <c r="F214" s="327"/>
    </row>
    <row r="215" spans="1:6" x14ac:dyDescent="0.2">
      <c r="A215" s="327"/>
      <c r="B215" s="327"/>
      <c r="C215" s="327"/>
      <c r="D215" s="327"/>
      <c r="E215" s="327"/>
      <c r="F215" s="327"/>
    </row>
    <row r="216" spans="1:6" x14ac:dyDescent="0.2">
      <c r="A216" s="327"/>
      <c r="B216" s="327"/>
      <c r="C216" s="327"/>
      <c r="D216" s="327"/>
      <c r="E216" s="327"/>
      <c r="F216" s="327"/>
    </row>
    <row r="217" spans="1:6" x14ac:dyDescent="0.2">
      <c r="A217" s="327"/>
      <c r="B217" s="327"/>
      <c r="C217" s="327"/>
      <c r="D217" s="327"/>
      <c r="E217" s="327"/>
      <c r="F217" s="327"/>
    </row>
    <row r="218" spans="1:6" x14ac:dyDescent="0.2">
      <c r="A218" s="327"/>
      <c r="B218" s="327"/>
      <c r="C218" s="327"/>
      <c r="D218" s="327"/>
      <c r="E218" s="327"/>
      <c r="F218" s="327"/>
    </row>
    <row r="219" spans="1:6" x14ac:dyDescent="0.2">
      <c r="A219" s="327"/>
      <c r="B219" s="327"/>
      <c r="C219" s="327"/>
      <c r="D219" s="327"/>
      <c r="E219" s="327"/>
      <c r="F219" s="327"/>
    </row>
    <row r="220" spans="1:6" x14ac:dyDescent="0.2">
      <c r="A220" s="327"/>
      <c r="B220" s="327"/>
      <c r="C220" s="327"/>
      <c r="D220" s="327"/>
      <c r="E220" s="327"/>
      <c r="F220" s="327"/>
    </row>
    <row r="221" spans="1:6" x14ac:dyDescent="0.2">
      <c r="A221" s="327"/>
      <c r="B221" s="327"/>
      <c r="C221" s="327"/>
      <c r="D221" s="327"/>
      <c r="E221" s="327"/>
      <c r="F221" s="327"/>
    </row>
    <row r="222" spans="1:6" x14ac:dyDescent="0.2">
      <c r="A222" s="327"/>
      <c r="B222" s="327"/>
      <c r="C222" s="327"/>
      <c r="D222" s="327"/>
      <c r="E222" s="327"/>
      <c r="F222" s="327"/>
    </row>
    <row r="223" spans="1:6" x14ac:dyDescent="0.2">
      <c r="A223" s="327"/>
      <c r="B223" s="327"/>
      <c r="C223" s="327"/>
      <c r="D223" s="327"/>
      <c r="E223" s="327"/>
      <c r="F223" s="327"/>
    </row>
    <row r="224" spans="1:6" x14ac:dyDescent="0.2">
      <c r="A224" s="327"/>
      <c r="B224" s="327"/>
      <c r="C224" s="327"/>
      <c r="D224" s="327"/>
      <c r="E224" s="327"/>
      <c r="F224" s="327"/>
    </row>
    <row r="225" spans="1:6" x14ac:dyDescent="0.2">
      <c r="A225" s="327"/>
      <c r="B225" s="327"/>
      <c r="C225" s="327"/>
      <c r="D225" s="327"/>
      <c r="E225" s="327"/>
      <c r="F225" s="327"/>
    </row>
    <row r="226" spans="1:6" x14ac:dyDescent="0.2">
      <c r="A226" s="327"/>
      <c r="B226" s="327"/>
      <c r="C226" s="327"/>
      <c r="D226" s="327"/>
      <c r="E226" s="327"/>
      <c r="F226" s="327"/>
    </row>
    <row r="227" spans="1:6" x14ac:dyDescent="0.2">
      <c r="A227" s="327"/>
      <c r="B227" s="327"/>
      <c r="C227" s="327"/>
      <c r="D227" s="327"/>
      <c r="E227" s="327"/>
      <c r="F227" s="327"/>
    </row>
    <row r="228" spans="1:6" x14ac:dyDescent="0.2">
      <c r="A228" s="327"/>
      <c r="B228" s="327"/>
      <c r="C228" s="327"/>
      <c r="D228" s="327"/>
      <c r="E228" s="327"/>
      <c r="F228" s="327"/>
    </row>
    <row r="229" spans="1:6" x14ac:dyDescent="0.2">
      <c r="A229" s="327"/>
      <c r="B229" s="327"/>
      <c r="C229" s="327"/>
      <c r="D229" s="327"/>
      <c r="E229" s="327"/>
      <c r="F229" s="327"/>
    </row>
    <row r="230" spans="1:6" x14ac:dyDescent="0.2">
      <c r="A230" s="327"/>
      <c r="B230" s="327"/>
      <c r="C230" s="327"/>
      <c r="D230" s="327"/>
      <c r="E230" s="327"/>
      <c r="F230" s="327"/>
    </row>
    <row r="231" spans="1:6" x14ac:dyDescent="0.2">
      <c r="A231" s="327"/>
      <c r="B231" s="327"/>
      <c r="C231" s="327"/>
      <c r="D231" s="327"/>
      <c r="E231" s="327"/>
      <c r="F231" s="327"/>
    </row>
    <row r="232" spans="1:6" x14ac:dyDescent="0.2">
      <c r="A232" s="327"/>
      <c r="B232" s="327"/>
      <c r="C232" s="327"/>
      <c r="D232" s="327"/>
      <c r="E232" s="327"/>
      <c r="F232" s="327"/>
    </row>
    <row r="233" spans="1:6" x14ac:dyDescent="0.2">
      <c r="A233" s="327"/>
      <c r="B233" s="327"/>
      <c r="C233" s="327"/>
      <c r="D233" s="327"/>
      <c r="E233" s="327"/>
      <c r="F233" s="327"/>
    </row>
    <row r="234" spans="1:6" x14ac:dyDescent="0.2">
      <c r="A234" s="327"/>
      <c r="B234" s="327"/>
      <c r="C234" s="327"/>
      <c r="D234" s="327"/>
      <c r="E234" s="327"/>
      <c r="F234" s="327"/>
    </row>
    <row r="235" spans="1:6" x14ac:dyDescent="0.2">
      <c r="A235" s="327"/>
      <c r="B235" s="327"/>
      <c r="C235" s="327"/>
      <c r="D235" s="327"/>
      <c r="E235" s="327"/>
      <c r="F235" s="327"/>
    </row>
    <row r="236" spans="1:6" x14ac:dyDescent="0.2">
      <c r="A236" s="327"/>
      <c r="B236" s="327"/>
      <c r="C236" s="327"/>
      <c r="D236" s="327"/>
      <c r="E236" s="327"/>
      <c r="F236" s="327"/>
    </row>
    <row r="237" spans="1:6" x14ac:dyDescent="0.2">
      <c r="A237" s="327"/>
      <c r="B237" s="327"/>
      <c r="C237" s="327"/>
      <c r="D237" s="327"/>
      <c r="E237" s="327"/>
      <c r="F237" s="327"/>
    </row>
    <row r="238" spans="1:6" x14ac:dyDescent="0.2">
      <c r="A238" s="327"/>
      <c r="B238" s="327"/>
      <c r="C238" s="327"/>
      <c r="D238" s="327"/>
      <c r="E238" s="327"/>
      <c r="F238" s="327"/>
    </row>
    <row r="239" spans="1:6" x14ac:dyDescent="0.2">
      <c r="A239" s="327"/>
      <c r="B239" s="327"/>
      <c r="C239" s="327"/>
      <c r="D239" s="327"/>
      <c r="E239" s="327"/>
      <c r="F239" s="327"/>
    </row>
    <row r="240" spans="1:6" x14ac:dyDescent="0.2">
      <c r="A240" s="327"/>
      <c r="B240" s="327"/>
      <c r="C240" s="327"/>
      <c r="D240" s="327"/>
      <c r="E240" s="327"/>
      <c r="F240" s="327"/>
    </row>
    <row r="241" spans="1:6" x14ac:dyDescent="0.2">
      <c r="A241" s="327"/>
      <c r="B241" s="327"/>
      <c r="C241" s="327"/>
      <c r="D241" s="327"/>
      <c r="E241" s="327"/>
      <c r="F241" s="327"/>
    </row>
    <row r="242" spans="1:6" x14ac:dyDescent="0.2">
      <c r="A242" s="327"/>
      <c r="B242" s="327"/>
      <c r="C242" s="327"/>
      <c r="D242" s="327"/>
      <c r="E242" s="327"/>
      <c r="F242" s="327"/>
    </row>
    <row r="243" spans="1:6" x14ac:dyDescent="0.2">
      <c r="A243" s="327"/>
      <c r="B243" s="327"/>
      <c r="C243" s="327"/>
      <c r="D243" s="327"/>
      <c r="E243" s="327"/>
      <c r="F243" s="327"/>
    </row>
  </sheetData>
  <mergeCells count="4">
    <mergeCell ref="A3:B3"/>
    <mergeCell ref="C3:F3"/>
    <mergeCell ref="A4:B4"/>
    <mergeCell ref="C4:F4"/>
  </mergeCells>
  <conditionalFormatting sqref="C3:F3">
    <cfRule type="containsText" dxfId="0"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1" manualBreakCount="1">
    <brk id="120"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C975675-24D2-4D05-980F-B78EE6BF03F8}">
            <xm:f>NOT(ISERROR(SEARCH($C$3,C3)))</xm:f>
            <xm:f>$C$3</xm:f>
            <x14:dxf>
              <font>
                <color rgb="FFFFFF00"/>
              </font>
            </x14:dxf>
          </x14:cfRule>
          <xm:sqref>C3:F3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64"/>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828</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2" customHeight="1" x14ac:dyDescent="0.2">
      <c r="A7" s="30">
        <v>1</v>
      </c>
      <c r="B7" s="30">
        <v>1</v>
      </c>
      <c r="C7" s="30">
        <v>2</v>
      </c>
      <c r="D7" s="31" t="s">
        <v>9</v>
      </c>
      <c r="E7" s="102" t="s">
        <v>10</v>
      </c>
      <c r="F7" s="43" t="s">
        <v>11</v>
      </c>
    </row>
    <row r="8" spans="1:6" s="64" customFormat="1" x14ac:dyDescent="0.2">
      <c r="A8" s="30">
        <f t="shared" ref="A8:A63" si="0">+A7+1</f>
        <v>2</v>
      </c>
      <c r="B8" s="30">
        <f t="shared" ref="B8:B63" si="1">C7+B7</f>
        <v>3</v>
      </c>
      <c r="C8" s="30">
        <v>3</v>
      </c>
      <c r="D8" s="31" t="s">
        <v>12</v>
      </c>
      <c r="E8" s="102" t="s">
        <v>13</v>
      </c>
      <c r="F8" s="43">
        <v>220</v>
      </c>
    </row>
    <row r="9" spans="1:6" s="64" customFormat="1" x14ac:dyDescent="0.2">
      <c r="A9" s="30">
        <f t="shared" si="0"/>
        <v>3</v>
      </c>
      <c r="B9" s="30">
        <f t="shared" si="1"/>
        <v>6</v>
      </c>
      <c r="C9" s="30">
        <v>2</v>
      </c>
      <c r="D9" s="31" t="s">
        <v>9</v>
      </c>
      <c r="E9" s="102" t="s">
        <v>14</v>
      </c>
      <c r="F9" s="89" t="s">
        <v>283</v>
      </c>
    </row>
    <row r="10" spans="1:6" s="64" customFormat="1" x14ac:dyDescent="0.2">
      <c r="A10" s="30">
        <f t="shared" si="0"/>
        <v>4</v>
      </c>
      <c r="B10" s="30">
        <f t="shared" si="1"/>
        <v>8</v>
      </c>
      <c r="C10" s="30">
        <v>1</v>
      </c>
      <c r="D10" s="31" t="s">
        <v>9</v>
      </c>
      <c r="E10" s="102" t="s">
        <v>16</v>
      </c>
      <c r="F10" s="89" t="s">
        <v>609</v>
      </c>
    </row>
    <row r="11" spans="1:6" s="64" customFormat="1" x14ac:dyDescent="0.2">
      <c r="A11" s="30">
        <f t="shared" si="0"/>
        <v>5</v>
      </c>
      <c r="B11" s="30">
        <f t="shared" si="1"/>
        <v>9</v>
      </c>
      <c r="C11" s="30">
        <v>2</v>
      </c>
      <c r="D11" s="31" t="s">
        <v>12</v>
      </c>
      <c r="E11" s="102" t="s">
        <v>17</v>
      </c>
      <c r="F11" s="89" t="s">
        <v>15</v>
      </c>
    </row>
    <row r="12" spans="1:6" s="64" customFormat="1" ht="12.75" customHeight="1" x14ac:dyDescent="0.2">
      <c r="A12" s="30">
        <f t="shared" si="0"/>
        <v>6</v>
      </c>
      <c r="B12" s="30">
        <f t="shared" si="1"/>
        <v>11</v>
      </c>
      <c r="C12" s="30">
        <v>1</v>
      </c>
      <c r="D12" s="31" t="s">
        <v>9</v>
      </c>
      <c r="E12" s="102" t="s">
        <v>19</v>
      </c>
      <c r="F12" s="90" t="s">
        <v>20</v>
      </c>
    </row>
    <row r="13" spans="1:6" s="64" customFormat="1" ht="12.75" customHeight="1" x14ac:dyDescent="0.2">
      <c r="A13" s="30">
        <f t="shared" si="0"/>
        <v>7</v>
      </c>
      <c r="B13" s="30">
        <f t="shared" si="1"/>
        <v>12</v>
      </c>
      <c r="C13" s="30">
        <v>1</v>
      </c>
      <c r="D13" s="31" t="s">
        <v>9</v>
      </c>
      <c r="E13" s="102" t="s">
        <v>284</v>
      </c>
      <c r="F13" s="43"/>
    </row>
    <row r="14" spans="1:6" s="64" customFormat="1" ht="12.75" customHeight="1" x14ac:dyDescent="0.2">
      <c r="A14" s="99">
        <f t="shared" si="0"/>
        <v>8</v>
      </c>
      <c r="B14" s="99">
        <f t="shared" si="1"/>
        <v>13</v>
      </c>
      <c r="C14" s="19">
        <v>3</v>
      </c>
      <c r="D14" s="33" t="s">
        <v>12</v>
      </c>
      <c r="E14" s="103" t="s">
        <v>23</v>
      </c>
      <c r="F14" s="43"/>
    </row>
    <row r="15" spans="1:6" s="64" customFormat="1" x14ac:dyDescent="0.2">
      <c r="A15" s="92">
        <f t="shared" si="0"/>
        <v>9</v>
      </c>
      <c r="B15" s="92">
        <f t="shared" si="1"/>
        <v>16</v>
      </c>
      <c r="C15" s="19">
        <v>17</v>
      </c>
      <c r="D15" s="33" t="s">
        <v>285</v>
      </c>
      <c r="E15" s="41" t="s">
        <v>829</v>
      </c>
      <c r="F15" s="32"/>
    </row>
    <row r="16" spans="1:6" s="64" customFormat="1" x14ac:dyDescent="0.2">
      <c r="A16" s="92">
        <f t="shared" si="0"/>
        <v>10</v>
      </c>
      <c r="B16" s="92">
        <f t="shared" si="1"/>
        <v>33</v>
      </c>
      <c r="C16" s="19">
        <v>17</v>
      </c>
      <c r="D16" s="33" t="s">
        <v>285</v>
      </c>
      <c r="E16" s="41" t="s">
        <v>830</v>
      </c>
      <c r="F16" s="32"/>
    </row>
    <row r="17" spans="1:6" s="64" customFormat="1" x14ac:dyDescent="0.2">
      <c r="A17" s="92">
        <f t="shared" si="0"/>
        <v>11</v>
      </c>
      <c r="B17" s="92">
        <f t="shared" si="1"/>
        <v>50</v>
      </c>
      <c r="C17" s="19">
        <v>17</v>
      </c>
      <c r="D17" s="33" t="s">
        <v>285</v>
      </c>
      <c r="E17" s="41" t="s">
        <v>831</v>
      </c>
      <c r="F17" s="32"/>
    </row>
    <row r="18" spans="1:6" s="64" customFormat="1" x14ac:dyDescent="0.2">
      <c r="A18" s="92">
        <f t="shared" si="0"/>
        <v>12</v>
      </c>
      <c r="B18" s="92">
        <f t="shared" si="1"/>
        <v>67</v>
      </c>
      <c r="C18" s="19">
        <v>17</v>
      </c>
      <c r="D18" s="33" t="s">
        <v>285</v>
      </c>
      <c r="E18" s="41" t="s">
        <v>832</v>
      </c>
      <c r="F18" s="32"/>
    </row>
    <row r="19" spans="1:6" s="64" customFormat="1" x14ac:dyDescent="0.2">
      <c r="A19" s="70">
        <f t="shared" si="0"/>
        <v>13</v>
      </c>
      <c r="B19" s="70">
        <f t="shared" si="1"/>
        <v>84</v>
      </c>
      <c r="C19" s="37">
        <v>17</v>
      </c>
      <c r="D19" s="45" t="s">
        <v>285</v>
      </c>
      <c r="E19" s="29" t="s">
        <v>833</v>
      </c>
      <c r="F19" s="47"/>
    </row>
    <row r="20" spans="1:6" s="64" customFormat="1" x14ac:dyDescent="0.2">
      <c r="A20" s="92">
        <f t="shared" si="0"/>
        <v>14</v>
      </c>
      <c r="B20" s="92">
        <f t="shared" si="1"/>
        <v>101</v>
      </c>
      <c r="C20" s="19">
        <v>17</v>
      </c>
      <c r="D20" s="33" t="s">
        <v>285</v>
      </c>
      <c r="E20" s="41" t="s">
        <v>834</v>
      </c>
      <c r="F20" s="32"/>
    </row>
    <row r="21" spans="1:6" s="64" customFormat="1" x14ac:dyDescent="0.2">
      <c r="A21" s="92">
        <f t="shared" si="0"/>
        <v>15</v>
      </c>
      <c r="B21" s="92">
        <f t="shared" si="1"/>
        <v>118</v>
      </c>
      <c r="C21" s="19">
        <v>17</v>
      </c>
      <c r="D21" s="33" t="s">
        <v>285</v>
      </c>
      <c r="E21" s="41" t="s">
        <v>835</v>
      </c>
      <c r="F21" s="32"/>
    </row>
    <row r="22" spans="1:6" s="64" customFormat="1" x14ac:dyDescent="0.2">
      <c r="A22" s="92">
        <f t="shared" si="0"/>
        <v>16</v>
      </c>
      <c r="B22" s="92">
        <f t="shared" si="1"/>
        <v>135</v>
      </c>
      <c r="C22" s="19">
        <v>17</v>
      </c>
      <c r="D22" s="33" t="s">
        <v>285</v>
      </c>
      <c r="E22" s="41" t="s">
        <v>836</v>
      </c>
      <c r="F22" s="32"/>
    </row>
    <row r="23" spans="1:6" s="64" customFormat="1" x14ac:dyDescent="0.2">
      <c r="A23" s="92">
        <f t="shared" si="0"/>
        <v>17</v>
      </c>
      <c r="B23" s="92">
        <f t="shared" si="1"/>
        <v>152</v>
      </c>
      <c r="C23" s="19">
        <v>17</v>
      </c>
      <c r="D23" s="33" t="s">
        <v>285</v>
      </c>
      <c r="E23" s="41" t="s">
        <v>837</v>
      </c>
      <c r="F23" s="32"/>
    </row>
    <row r="24" spans="1:6" s="64" customFormat="1" x14ac:dyDescent="0.2">
      <c r="A24" s="92">
        <f t="shared" si="0"/>
        <v>18</v>
      </c>
      <c r="B24" s="92">
        <f t="shared" si="1"/>
        <v>169</v>
      </c>
      <c r="C24" s="19">
        <v>17</v>
      </c>
      <c r="D24" s="33" t="s">
        <v>285</v>
      </c>
      <c r="E24" s="41" t="s">
        <v>838</v>
      </c>
      <c r="F24" s="32"/>
    </row>
    <row r="25" spans="1:6" s="64" customFormat="1" x14ac:dyDescent="0.2">
      <c r="A25" s="92">
        <f t="shared" si="0"/>
        <v>19</v>
      </c>
      <c r="B25" s="92">
        <f t="shared" si="1"/>
        <v>186</v>
      </c>
      <c r="C25" s="19">
        <v>17</v>
      </c>
      <c r="D25" s="33" t="s">
        <v>285</v>
      </c>
      <c r="E25" s="41" t="s">
        <v>839</v>
      </c>
      <c r="F25" s="32"/>
    </row>
    <row r="26" spans="1:6" s="64" customFormat="1" x14ac:dyDescent="0.2">
      <c r="A26" s="92">
        <f t="shared" si="0"/>
        <v>20</v>
      </c>
      <c r="B26" s="92">
        <f t="shared" si="1"/>
        <v>203</v>
      </c>
      <c r="C26" s="19">
        <v>17</v>
      </c>
      <c r="D26" s="33" t="s">
        <v>285</v>
      </c>
      <c r="E26" s="41" t="s">
        <v>840</v>
      </c>
      <c r="F26" s="32"/>
    </row>
    <row r="27" spans="1:6" s="64" customFormat="1" x14ac:dyDescent="0.2">
      <c r="A27" s="92">
        <f t="shared" si="0"/>
        <v>21</v>
      </c>
      <c r="B27" s="92">
        <f t="shared" si="1"/>
        <v>220</v>
      </c>
      <c r="C27" s="19">
        <v>17</v>
      </c>
      <c r="D27" s="33" t="s">
        <v>285</v>
      </c>
      <c r="E27" s="41" t="s">
        <v>841</v>
      </c>
      <c r="F27" s="32"/>
    </row>
    <row r="28" spans="1:6" s="64" customFormat="1" x14ac:dyDescent="0.2">
      <c r="A28" s="92">
        <f t="shared" si="0"/>
        <v>22</v>
      </c>
      <c r="B28" s="92">
        <f t="shared" si="1"/>
        <v>237</v>
      </c>
      <c r="C28" s="19">
        <v>17</v>
      </c>
      <c r="D28" s="33" t="s">
        <v>285</v>
      </c>
      <c r="E28" s="41" t="s">
        <v>842</v>
      </c>
      <c r="F28" s="32"/>
    </row>
    <row r="29" spans="1:6" s="64" customFormat="1" x14ac:dyDescent="0.2">
      <c r="A29" s="92">
        <f t="shared" si="0"/>
        <v>23</v>
      </c>
      <c r="B29" s="92">
        <f t="shared" si="1"/>
        <v>254</v>
      </c>
      <c r="C29" s="19">
        <v>17</v>
      </c>
      <c r="D29" s="33" t="s">
        <v>285</v>
      </c>
      <c r="E29" s="41" t="s">
        <v>843</v>
      </c>
      <c r="F29" s="32"/>
    </row>
    <row r="30" spans="1:6" s="64" customFormat="1" x14ac:dyDescent="0.2">
      <c r="A30" s="92">
        <f t="shared" si="0"/>
        <v>24</v>
      </c>
      <c r="B30" s="92">
        <f t="shared" si="1"/>
        <v>271</v>
      </c>
      <c r="C30" s="19">
        <v>17</v>
      </c>
      <c r="D30" s="33" t="s">
        <v>285</v>
      </c>
      <c r="E30" s="41" t="s">
        <v>844</v>
      </c>
      <c r="F30" s="32"/>
    </row>
    <row r="31" spans="1:6" s="64" customFormat="1" x14ac:dyDescent="0.2">
      <c r="A31" s="92">
        <f t="shared" si="0"/>
        <v>25</v>
      </c>
      <c r="B31" s="92">
        <f t="shared" si="1"/>
        <v>288</v>
      </c>
      <c r="C31" s="19">
        <v>17</v>
      </c>
      <c r="D31" s="33" t="s">
        <v>285</v>
      </c>
      <c r="E31" s="41" t="s">
        <v>845</v>
      </c>
      <c r="F31" s="32"/>
    </row>
    <row r="32" spans="1:6" s="64" customFormat="1" x14ac:dyDescent="0.2">
      <c r="A32" s="92">
        <f t="shared" si="0"/>
        <v>26</v>
      </c>
      <c r="B32" s="92">
        <f t="shared" si="1"/>
        <v>305</v>
      </c>
      <c r="C32" s="19">
        <v>17</v>
      </c>
      <c r="D32" s="33" t="s">
        <v>285</v>
      </c>
      <c r="E32" s="41" t="s">
        <v>846</v>
      </c>
      <c r="F32" s="32"/>
    </row>
    <row r="33" spans="1:6" s="64" customFormat="1" x14ac:dyDescent="0.2">
      <c r="A33" s="92">
        <f t="shared" si="0"/>
        <v>27</v>
      </c>
      <c r="B33" s="92">
        <f t="shared" si="1"/>
        <v>322</v>
      </c>
      <c r="C33" s="19">
        <v>17</v>
      </c>
      <c r="D33" s="33" t="s">
        <v>285</v>
      </c>
      <c r="E33" s="41" t="s">
        <v>847</v>
      </c>
      <c r="F33" s="32"/>
    </row>
    <row r="34" spans="1:6" s="64" customFormat="1" x14ac:dyDescent="0.2">
      <c r="A34" s="92">
        <f t="shared" si="0"/>
        <v>28</v>
      </c>
      <c r="B34" s="92">
        <f t="shared" si="1"/>
        <v>339</v>
      </c>
      <c r="C34" s="19">
        <v>17</v>
      </c>
      <c r="D34" s="33" t="s">
        <v>285</v>
      </c>
      <c r="E34" s="41" t="s">
        <v>848</v>
      </c>
      <c r="F34" s="32"/>
    </row>
    <row r="35" spans="1:6" s="64" customFormat="1" x14ac:dyDescent="0.2">
      <c r="A35" s="92">
        <f t="shared" si="0"/>
        <v>29</v>
      </c>
      <c r="B35" s="92">
        <f t="shared" si="1"/>
        <v>356</v>
      </c>
      <c r="C35" s="19">
        <v>17</v>
      </c>
      <c r="D35" s="33" t="s">
        <v>285</v>
      </c>
      <c r="E35" s="41" t="s">
        <v>849</v>
      </c>
      <c r="F35" s="32"/>
    </row>
    <row r="36" spans="1:6" s="64" customFormat="1" x14ac:dyDescent="0.2">
      <c r="A36" s="92">
        <f t="shared" si="0"/>
        <v>30</v>
      </c>
      <c r="B36" s="92">
        <f t="shared" si="1"/>
        <v>373</v>
      </c>
      <c r="C36" s="19">
        <v>17</v>
      </c>
      <c r="D36" s="33" t="s">
        <v>285</v>
      </c>
      <c r="E36" s="41" t="s">
        <v>850</v>
      </c>
      <c r="F36" s="32"/>
    </row>
    <row r="37" spans="1:6" s="64" customFormat="1" x14ac:dyDescent="0.2">
      <c r="A37" s="92">
        <f t="shared" si="0"/>
        <v>31</v>
      </c>
      <c r="B37" s="92">
        <f t="shared" si="1"/>
        <v>390</v>
      </c>
      <c r="C37" s="19">
        <v>17</v>
      </c>
      <c r="D37" s="33" t="s">
        <v>285</v>
      </c>
      <c r="E37" s="41" t="s">
        <v>851</v>
      </c>
      <c r="F37" s="32"/>
    </row>
    <row r="38" spans="1:6" s="64" customFormat="1" ht="24" x14ac:dyDescent="0.2">
      <c r="A38" s="70">
        <f t="shared" si="0"/>
        <v>32</v>
      </c>
      <c r="B38" s="70">
        <f t="shared" si="1"/>
        <v>407</v>
      </c>
      <c r="C38" s="37">
        <v>17</v>
      </c>
      <c r="D38" s="45" t="s">
        <v>285</v>
      </c>
      <c r="E38" s="29" t="s">
        <v>852</v>
      </c>
      <c r="F38" s="47"/>
    </row>
    <row r="39" spans="1:6" s="64" customFormat="1" ht="24" x14ac:dyDescent="0.2">
      <c r="A39" s="70">
        <f t="shared" si="0"/>
        <v>33</v>
      </c>
      <c r="B39" s="70">
        <f t="shared" si="1"/>
        <v>424</v>
      </c>
      <c r="C39" s="37">
        <v>17</v>
      </c>
      <c r="D39" s="45" t="s">
        <v>285</v>
      </c>
      <c r="E39" s="29" t="s">
        <v>853</v>
      </c>
      <c r="F39" s="47"/>
    </row>
    <row r="40" spans="1:6" s="64" customFormat="1" ht="24" x14ac:dyDescent="0.2">
      <c r="A40" s="70">
        <f t="shared" si="0"/>
        <v>34</v>
      </c>
      <c r="B40" s="70">
        <f t="shared" si="1"/>
        <v>441</v>
      </c>
      <c r="C40" s="37">
        <v>17</v>
      </c>
      <c r="D40" s="45" t="s">
        <v>285</v>
      </c>
      <c r="E40" s="29" t="s">
        <v>854</v>
      </c>
      <c r="F40" s="47"/>
    </row>
    <row r="41" spans="1:6" s="64" customFormat="1" ht="24" x14ac:dyDescent="0.2">
      <c r="A41" s="70">
        <f t="shared" si="0"/>
        <v>35</v>
      </c>
      <c r="B41" s="70">
        <f t="shared" si="1"/>
        <v>458</v>
      </c>
      <c r="C41" s="37">
        <v>17</v>
      </c>
      <c r="D41" s="45" t="s">
        <v>285</v>
      </c>
      <c r="E41" s="29" t="s">
        <v>855</v>
      </c>
      <c r="F41" s="47"/>
    </row>
    <row r="42" spans="1:6" s="64" customFormat="1" ht="24" x14ac:dyDescent="0.2">
      <c r="A42" s="70">
        <f t="shared" si="0"/>
        <v>36</v>
      </c>
      <c r="B42" s="70">
        <f t="shared" si="1"/>
        <v>475</v>
      </c>
      <c r="C42" s="37">
        <v>17</v>
      </c>
      <c r="D42" s="45" t="s">
        <v>285</v>
      </c>
      <c r="E42" s="29" t="s">
        <v>856</v>
      </c>
      <c r="F42" s="47"/>
    </row>
    <row r="43" spans="1:6" s="64" customFormat="1" ht="24" x14ac:dyDescent="0.2">
      <c r="A43" s="70">
        <f t="shared" si="0"/>
        <v>37</v>
      </c>
      <c r="B43" s="70">
        <f t="shared" si="1"/>
        <v>492</v>
      </c>
      <c r="C43" s="37">
        <v>17</v>
      </c>
      <c r="D43" s="45" t="s">
        <v>285</v>
      </c>
      <c r="E43" s="29" t="s">
        <v>857</v>
      </c>
      <c r="F43" s="47"/>
    </row>
    <row r="44" spans="1:6" s="64" customFormat="1" ht="24" x14ac:dyDescent="0.2">
      <c r="A44" s="70">
        <f t="shared" si="0"/>
        <v>38</v>
      </c>
      <c r="B44" s="70">
        <f t="shared" si="1"/>
        <v>509</v>
      </c>
      <c r="C44" s="37">
        <v>17</v>
      </c>
      <c r="D44" s="45" t="s">
        <v>285</v>
      </c>
      <c r="E44" s="29" t="s">
        <v>858</v>
      </c>
      <c r="F44" s="47"/>
    </row>
    <row r="45" spans="1:6" s="64" customFormat="1" x14ac:dyDescent="0.2">
      <c r="A45" s="70">
        <f t="shared" si="0"/>
        <v>39</v>
      </c>
      <c r="B45" s="70">
        <f t="shared" si="1"/>
        <v>526</v>
      </c>
      <c r="C45" s="37">
        <v>17</v>
      </c>
      <c r="D45" s="45" t="s">
        <v>285</v>
      </c>
      <c r="E45" s="29" t="s">
        <v>859</v>
      </c>
      <c r="F45" s="47"/>
    </row>
    <row r="46" spans="1:6" s="64" customFormat="1" x14ac:dyDescent="0.2">
      <c r="A46" s="70">
        <f t="shared" si="0"/>
        <v>40</v>
      </c>
      <c r="B46" s="70">
        <f t="shared" si="1"/>
        <v>543</v>
      </c>
      <c r="C46" s="37">
        <v>17</v>
      </c>
      <c r="D46" s="45" t="s">
        <v>285</v>
      </c>
      <c r="E46" s="29" t="s">
        <v>10778</v>
      </c>
      <c r="F46" s="47"/>
    </row>
    <row r="47" spans="1:6" s="64" customFormat="1" x14ac:dyDescent="0.2">
      <c r="A47" s="70">
        <f t="shared" si="0"/>
        <v>41</v>
      </c>
      <c r="B47" s="70">
        <f t="shared" si="1"/>
        <v>560</v>
      </c>
      <c r="C47" s="37">
        <v>17</v>
      </c>
      <c r="D47" s="45" t="s">
        <v>285</v>
      </c>
      <c r="E47" s="29" t="s">
        <v>860</v>
      </c>
      <c r="F47" s="47"/>
    </row>
    <row r="48" spans="1:6" s="64" customFormat="1" x14ac:dyDescent="0.2">
      <c r="A48" s="70">
        <f t="shared" si="0"/>
        <v>42</v>
      </c>
      <c r="B48" s="70">
        <f t="shared" si="1"/>
        <v>577</v>
      </c>
      <c r="C48" s="37">
        <v>17</v>
      </c>
      <c r="D48" s="45" t="s">
        <v>285</v>
      </c>
      <c r="E48" s="29" t="s">
        <v>10779</v>
      </c>
      <c r="F48" s="47"/>
    </row>
    <row r="49" spans="1:6" s="64" customFormat="1" ht="24" x14ac:dyDescent="0.2">
      <c r="A49" s="70">
        <f t="shared" si="0"/>
        <v>43</v>
      </c>
      <c r="B49" s="70">
        <f t="shared" si="1"/>
        <v>594</v>
      </c>
      <c r="C49" s="37">
        <v>17</v>
      </c>
      <c r="D49" s="45" t="s">
        <v>285</v>
      </c>
      <c r="E49" s="29" t="s">
        <v>861</v>
      </c>
      <c r="F49" s="47"/>
    </row>
    <row r="50" spans="1:6" s="64" customFormat="1" x14ac:dyDescent="0.2">
      <c r="A50" s="70">
        <f t="shared" si="0"/>
        <v>44</v>
      </c>
      <c r="B50" s="70">
        <f t="shared" si="1"/>
        <v>611</v>
      </c>
      <c r="C50" s="37">
        <v>17</v>
      </c>
      <c r="D50" s="45" t="s">
        <v>285</v>
      </c>
      <c r="E50" s="29" t="s">
        <v>862</v>
      </c>
      <c r="F50" s="47"/>
    </row>
    <row r="51" spans="1:6" s="64" customFormat="1" ht="24" x14ac:dyDescent="0.2">
      <c r="A51" s="70">
        <f t="shared" si="0"/>
        <v>45</v>
      </c>
      <c r="B51" s="70">
        <f t="shared" si="1"/>
        <v>628</v>
      </c>
      <c r="C51" s="37">
        <v>17</v>
      </c>
      <c r="D51" s="45" t="s">
        <v>285</v>
      </c>
      <c r="E51" s="77" t="s">
        <v>863</v>
      </c>
      <c r="F51" s="129"/>
    </row>
    <row r="52" spans="1:6" s="64" customFormat="1" ht="24" x14ac:dyDescent="0.2">
      <c r="A52" s="70">
        <f t="shared" si="0"/>
        <v>46</v>
      </c>
      <c r="B52" s="70">
        <f t="shared" si="1"/>
        <v>645</v>
      </c>
      <c r="C52" s="37">
        <v>17</v>
      </c>
      <c r="D52" s="45" t="s">
        <v>285</v>
      </c>
      <c r="E52" s="77" t="s">
        <v>864</v>
      </c>
      <c r="F52" s="129"/>
    </row>
    <row r="53" spans="1:6" s="64" customFormat="1" x14ac:dyDescent="0.2">
      <c r="A53" s="70">
        <f t="shared" si="0"/>
        <v>47</v>
      </c>
      <c r="B53" s="70">
        <f t="shared" si="1"/>
        <v>662</v>
      </c>
      <c r="C53" s="37">
        <v>17</v>
      </c>
      <c r="D53" s="45" t="s">
        <v>285</v>
      </c>
      <c r="E53" s="77" t="s">
        <v>865</v>
      </c>
      <c r="F53" s="129"/>
    </row>
    <row r="54" spans="1:6" s="64" customFormat="1" x14ac:dyDescent="0.2">
      <c r="A54" s="70">
        <f t="shared" si="0"/>
        <v>48</v>
      </c>
      <c r="B54" s="70">
        <f t="shared" si="1"/>
        <v>679</v>
      </c>
      <c r="C54" s="37">
        <v>17</v>
      </c>
      <c r="D54" s="45" t="s">
        <v>285</v>
      </c>
      <c r="E54" s="77" t="s">
        <v>866</v>
      </c>
      <c r="F54" s="129"/>
    </row>
    <row r="55" spans="1:6" s="64" customFormat="1" x14ac:dyDescent="0.2">
      <c r="A55" s="70">
        <f t="shared" si="0"/>
        <v>49</v>
      </c>
      <c r="B55" s="70">
        <f t="shared" si="1"/>
        <v>696</v>
      </c>
      <c r="C55" s="37">
        <v>17</v>
      </c>
      <c r="D55" s="45" t="s">
        <v>285</v>
      </c>
      <c r="E55" s="77" t="s">
        <v>10780</v>
      </c>
      <c r="F55" s="129"/>
    </row>
    <row r="56" spans="1:6" s="64" customFormat="1" x14ac:dyDescent="0.2">
      <c r="A56" s="70">
        <f t="shared" si="0"/>
        <v>50</v>
      </c>
      <c r="B56" s="70">
        <f t="shared" si="1"/>
        <v>713</v>
      </c>
      <c r="C56" s="37">
        <v>17</v>
      </c>
      <c r="D56" s="45" t="s">
        <v>285</v>
      </c>
      <c r="E56" s="77" t="s">
        <v>867</v>
      </c>
      <c r="F56" s="129"/>
    </row>
    <row r="57" spans="1:6" s="64" customFormat="1" x14ac:dyDescent="0.2">
      <c r="A57" s="70">
        <f t="shared" si="0"/>
        <v>51</v>
      </c>
      <c r="B57" s="70">
        <f t="shared" si="1"/>
        <v>730</v>
      </c>
      <c r="C57" s="37">
        <v>17</v>
      </c>
      <c r="D57" s="45" t="s">
        <v>285</v>
      </c>
      <c r="E57" s="77" t="s">
        <v>868</v>
      </c>
      <c r="F57" s="129"/>
    </row>
    <row r="58" spans="1:6" s="64" customFormat="1" x14ac:dyDescent="0.2">
      <c r="A58" s="70">
        <f t="shared" si="0"/>
        <v>52</v>
      </c>
      <c r="B58" s="70">
        <f t="shared" si="1"/>
        <v>747</v>
      </c>
      <c r="C58" s="37">
        <v>17</v>
      </c>
      <c r="D58" s="45" t="s">
        <v>285</v>
      </c>
      <c r="E58" s="77" t="s">
        <v>869</v>
      </c>
      <c r="F58" s="129"/>
    </row>
    <row r="59" spans="1:6" s="64" customFormat="1" x14ac:dyDescent="0.2">
      <c r="A59" s="70">
        <f t="shared" si="0"/>
        <v>53</v>
      </c>
      <c r="B59" s="70">
        <f t="shared" si="1"/>
        <v>764</v>
      </c>
      <c r="C59" s="37">
        <v>17</v>
      </c>
      <c r="D59" s="45" t="s">
        <v>285</v>
      </c>
      <c r="E59" s="77" t="s">
        <v>870</v>
      </c>
      <c r="F59" s="129"/>
    </row>
    <row r="60" spans="1:6" s="64" customFormat="1" x14ac:dyDescent="0.2">
      <c r="A60" s="70">
        <f t="shared" si="0"/>
        <v>54</v>
      </c>
      <c r="B60" s="70">
        <f t="shared" si="1"/>
        <v>781</v>
      </c>
      <c r="C60" s="37">
        <v>17</v>
      </c>
      <c r="D60" s="45" t="s">
        <v>285</v>
      </c>
      <c r="E60" s="77" t="s">
        <v>871</v>
      </c>
      <c r="F60" s="129"/>
    </row>
    <row r="61" spans="1:6" s="64" customFormat="1" x14ac:dyDescent="0.2">
      <c r="A61" s="105">
        <f t="shared" si="0"/>
        <v>55</v>
      </c>
      <c r="B61" s="105">
        <f t="shared" si="1"/>
        <v>798</v>
      </c>
      <c r="C61" s="130">
        <v>17</v>
      </c>
      <c r="D61" s="131" t="s">
        <v>285</v>
      </c>
      <c r="E61" s="77" t="s">
        <v>872</v>
      </c>
      <c r="F61" s="129"/>
    </row>
    <row r="62" spans="1:6" s="64" customFormat="1" ht="12.75" thickBot="1" x14ac:dyDescent="0.25">
      <c r="A62" s="105">
        <f t="shared" si="0"/>
        <v>56</v>
      </c>
      <c r="B62" s="105">
        <f t="shared" si="1"/>
        <v>815</v>
      </c>
      <c r="C62" s="78">
        <v>150</v>
      </c>
      <c r="D62" s="79" t="s">
        <v>9</v>
      </c>
      <c r="E62" s="29" t="s">
        <v>50</v>
      </c>
      <c r="F62" s="47" t="s">
        <v>25</v>
      </c>
    </row>
    <row r="63" spans="1:6" s="64" customFormat="1" ht="13.5" thickTop="1" thickBot="1" x14ac:dyDescent="0.25">
      <c r="A63" s="105">
        <f t="shared" si="0"/>
        <v>57</v>
      </c>
      <c r="B63" s="105">
        <f t="shared" si="1"/>
        <v>965</v>
      </c>
      <c r="C63" s="94">
        <v>12</v>
      </c>
      <c r="D63" s="95" t="s">
        <v>9</v>
      </c>
      <c r="E63" s="106" t="s">
        <v>323</v>
      </c>
      <c r="F63" s="97" t="s">
        <v>873</v>
      </c>
    </row>
    <row r="64" spans="1:6" s="64" customFormat="1" ht="12.75" thickTop="1" x14ac:dyDescent="0.2">
      <c r="A64" s="119" t="s">
        <v>54</v>
      </c>
      <c r="B64" s="119"/>
      <c r="C64" s="84">
        <f>B63+C63-1</f>
        <v>976</v>
      </c>
      <c r="D64" s="119"/>
      <c r="E64" s="120"/>
      <c r="F64"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60"/>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874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1.25" customHeight="1" x14ac:dyDescent="0.2">
      <c r="A7" s="30">
        <v>1</v>
      </c>
      <c r="B7" s="30">
        <v>1</v>
      </c>
      <c r="C7" s="30">
        <v>2</v>
      </c>
      <c r="D7" s="31" t="s">
        <v>9</v>
      </c>
      <c r="E7" s="102" t="s">
        <v>10</v>
      </c>
      <c r="F7" s="43" t="s">
        <v>11</v>
      </c>
    </row>
    <row r="8" spans="1:6" s="64" customFormat="1" x14ac:dyDescent="0.2">
      <c r="A8" s="30">
        <f t="shared" ref="A8:A13" si="0">+A7+1</f>
        <v>2</v>
      </c>
      <c r="B8" s="30">
        <f t="shared" ref="B8:B13" si="1">C7+B7</f>
        <v>3</v>
      </c>
      <c r="C8" s="30">
        <v>3</v>
      </c>
      <c r="D8" s="31" t="s">
        <v>12</v>
      </c>
      <c r="E8" s="102" t="s">
        <v>13</v>
      </c>
      <c r="F8" s="43">
        <v>220</v>
      </c>
    </row>
    <row r="9" spans="1:6" s="64" customFormat="1" x14ac:dyDescent="0.2">
      <c r="A9" s="30">
        <f t="shared" si="0"/>
        <v>3</v>
      </c>
      <c r="B9" s="30">
        <f t="shared" si="1"/>
        <v>6</v>
      </c>
      <c r="C9" s="30">
        <v>2</v>
      </c>
      <c r="D9" s="31" t="s">
        <v>9</v>
      </c>
      <c r="E9" s="102" t="s">
        <v>14</v>
      </c>
      <c r="F9" s="89" t="s">
        <v>381</v>
      </c>
    </row>
    <row r="10" spans="1:6" s="64" customFormat="1" x14ac:dyDescent="0.2">
      <c r="A10" s="30">
        <f t="shared" si="0"/>
        <v>4</v>
      </c>
      <c r="B10" s="30">
        <f t="shared" si="1"/>
        <v>8</v>
      </c>
      <c r="C10" s="30">
        <v>1</v>
      </c>
      <c r="D10" s="31" t="s">
        <v>9</v>
      </c>
      <c r="E10" s="102" t="s">
        <v>16</v>
      </c>
      <c r="F10" s="89" t="s">
        <v>61</v>
      </c>
    </row>
    <row r="11" spans="1:6" s="64" customFormat="1" x14ac:dyDescent="0.2">
      <c r="A11" s="30">
        <f t="shared" si="0"/>
        <v>5</v>
      </c>
      <c r="B11" s="30">
        <f t="shared" si="1"/>
        <v>9</v>
      </c>
      <c r="C11" s="30">
        <v>2</v>
      </c>
      <c r="D11" s="31" t="s">
        <v>12</v>
      </c>
      <c r="E11" s="102" t="s">
        <v>17</v>
      </c>
      <c r="F11" s="89" t="s">
        <v>15</v>
      </c>
    </row>
    <row r="12" spans="1:6" s="64" customFormat="1" ht="12.75" customHeight="1" x14ac:dyDescent="0.2">
      <c r="A12" s="30">
        <f t="shared" si="0"/>
        <v>6</v>
      </c>
      <c r="B12" s="30">
        <f t="shared" si="1"/>
        <v>11</v>
      </c>
      <c r="C12" s="30">
        <v>1</v>
      </c>
      <c r="D12" s="31" t="s">
        <v>9</v>
      </c>
      <c r="E12" s="102" t="s">
        <v>19</v>
      </c>
      <c r="F12" s="90" t="s">
        <v>20</v>
      </c>
    </row>
    <row r="13" spans="1:6" s="64" customFormat="1" ht="14.25" customHeight="1" x14ac:dyDescent="0.2">
      <c r="A13" s="30">
        <f t="shared" si="0"/>
        <v>7</v>
      </c>
      <c r="B13" s="30">
        <f t="shared" si="1"/>
        <v>12</v>
      </c>
      <c r="C13" s="30">
        <v>1</v>
      </c>
      <c r="D13" s="31" t="s">
        <v>9</v>
      </c>
      <c r="E13" s="102" t="s">
        <v>284</v>
      </c>
      <c r="F13" s="43"/>
    </row>
    <row r="14" spans="1:6" s="64" customFormat="1" ht="13.5" customHeight="1" x14ac:dyDescent="0.2">
      <c r="A14" s="99">
        <f t="shared" ref="A14:A59" si="2">A13+1</f>
        <v>8</v>
      </c>
      <c r="B14" s="99">
        <f t="shared" ref="B14:B59" si="3">B13+C13</f>
        <v>13</v>
      </c>
      <c r="C14" s="19">
        <v>3</v>
      </c>
      <c r="D14" s="33" t="s">
        <v>12</v>
      </c>
      <c r="E14" s="103" t="s">
        <v>23</v>
      </c>
      <c r="F14" s="43"/>
    </row>
    <row r="15" spans="1:6" s="64" customFormat="1" x14ac:dyDescent="0.2">
      <c r="A15" s="92">
        <f t="shared" si="2"/>
        <v>9</v>
      </c>
      <c r="B15" s="92">
        <f t="shared" si="3"/>
        <v>16</v>
      </c>
      <c r="C15" s="19">
        <v>17</v>
      </c>
      <c r="D15" s="33" t="s">
        <v>285</v>
      </c>
      <c r="E15" s="41" t="s">
        <v>875</v>
      </c>
      <c r="F15" s="32"/>
    </row>
    <row r="16" spans="1:6" s="64" customFormat="1" x14ac:dyDescent="0.2">
      <c r="A16" s="92">
        <f t="shared" si="2"/>
        <v>10</v>
      </c>
      <c r="B16" s="92">
        <f t="shared" si="3"/>
        <v>33</v>
      </c>
      <c r="C16" s="19">
        <v>17</v>
      </c>
      <c r="D16" s="33" t="s">
        <v>285</v>
      </c>
      <c r="E16" s="41" t="s">
        <v>876</v>
      </c>
      <c r="F16" s="32"/>
    </row>
    <row r="17" spans="1:6" s="64" customFormat="1" x14ac:dyDescent="0.2">
      <c r="A17" s="92">
        <f t="shared" si="2"/>
        <v>11</v>
      </c>
      <c r="B17" s="92">
        <f t="shared" si="3"/>
        <v>50</v>
      </c>
      <c r="C17" s="19">
        <v>17</v>
      </c>
      <c r="D17" s="33" t="s">
        <v>285</v>
      </c>
      <c r="E17" s="41" t="s">
        <v>877</v>
      </c>
      <c r="F17" s="32"/>
    </row>
    <row r="18" spans="1:6" s="64" customFormat="1" x14ac:dyDescent="0.2">
      <c r="A18" s="92">
        <f t="shared" si="2"/>
        <v>12</v>
      </c>
      <c r="B18" s="92">
        <f t="shared" si="3"/>
        <v>67</v>
      </c>
      <c r="C18" s="19">
        <v>17</v>
      </c>
      <c r="D18" s="33" t="s">
        <v>285</v>
      </c>
      <c r="E18" s="41" t="s">
        <v>878</v>
      </c>
      <c r="F18" s="32"/>
    </row>
    <row r="19" spans="1:6" s="64" customFormat="1" x14ac:dyDescent="0.2">
      <c r="A19" s="92">
        <f t="shared" si="2"/>
        <v>13</v>
      </c>
      <c r="B19" s="92">
        <f t="shared" si="3"/>
        <v>84</v>
      </c>
      <c r="C19" s="19">
        <v>17</v>
      </c>
      <c r="D19" s="33" t="s">
        <v>285</v>
      </c>
      <c r="E19" s="41" t="s">
        <v>879</v>
      </c>
      <c r="F19" s="32"/>
    </row>
    <row r="20" spans="1:6" s="64" customFormat="1" ht="24" x14ac:dyDescent="0.2">
      <c r="A20" s="92">
        <f t="shared" si="2"/>
        <v>14</v>
      </c>
      <c r="B20" s="92">
        <f t="shared" si="3"/>
        <v>101</v>
      </c>
      <c r="C20" s="19">
        <v>17</v>
      </c>
      <c r="D20" s="33" t="s">
        <v>285</v>
      </c>
      <c r="E20" s="41" t="s">
        <v>880</v>
      </c>
      <c r="F20" s="32"/>
    </row>
    <row r="21" spans="1:6" s="64" customFormat="1" x14ac:dyDescent="0.2">
      <c r="A21" s="92">
        <f t="shared" si="2"/>
        <v>15</v>
      </c>
      <c r="B21" s="92">
        <f t="shared" si="3"/>
        <v>118</v>
      </c>
      <c r="C21" s="19">
        <v>17</v>
      </c>
      <c r="D21" s="33" t="s">
        <v>285</v>
      </c>
      <c r="E21" s="41" t="s">
        <v>881</v>
      </c>
      <c r="F21" s="32"/>
    </row>
    <row r="22" spans="1:6" s="64" customFormat="1" x14ac:dyDescent="0.2">
      <c r="A22" s="92">
        <f t="shared" si="2"/>
        <v>16</v>
      </c>
      <c r="B22" s="92">
        <f t="shared" si="3"/>
        <v>135</v>
      </c>
      <c r="C22" s="19">
        <v>17</v>
      </c>
      <c r="D22" s="33" t="s">
        <v>285</v>
      </c>
      <c r="E22" s="41" t="s">
        <v>882</v>
      </c>
      <c r="F22" s="32"/>
    </row>
    <row r="23" spans="1:6" s="64" customFormat="1" ht="36" x14ac:dyDescent="0.2">
      <c r="A23" s="92">
        <f t="shared" si="2"/>
        <v>17</v>
      </c>
      <c r="B23" s="92">
        <f t="shared" si="3"/>
        <v>152</v>
      </c>
      <c r="C23" s="19">
        <v>17</v>
      </c>
      <c r="D23" s="33" t="s">
        <v>285</v>
      </c>
      <c r="E23" s="41" t="s">
        <v>883</v>
      </c>
      <c r="F23" s="32"/>
    </row>
    <row r="24" spans="1:6" s="64" customFormat="1" ht="24" x14ac:dyDescent="0.2">
      <c r="A24" s="92">
        <f t="shared" si="2"/>
        <v>18</v>
      </c>
      <c r="B24" s="92">
        <f t="shared" si="3"/>
        <v>169</v>
      </c>
      <c r="C24" s="19">
        <v>17</v>
      </c>
      <c r="D24" s="33" t="s">
        <v>285</v>
      </c>
      <c r="E24" s="41" t="s">
        <v>884</v>
      </c>
      <c r="F24" s="32"/>
    </row>
    <row r="25" spans="1:6" s="64" customFormat="1" ht="24" x14ac:dyDescent="0.2">
      <c r="A25" s="70">
        <f t="shared" si="2"/>
        <v>19</v>
      </c>
      <c r="B25" s="70">
        <f t="shared" si="3"/>
        <v>186</v>
      </c>
      <c r="C25" s="37">
        <v>17</v>
      </c>
      <c r="D25" s="45" t="s">
        <v>285</v>
      </c>
      <c r="E25" s="29" t="s">
        <v>885</v>
      </c>
      <c r="F25" s="47"/>
    </row>
    <row r="26" spans="1:6" s="64" customFormat="1" ht="36" x14ac:dyDescent="0.2">
      <c r="A26" s="92">
        <f t="shared" si="2"/>
        <v>20</v>
      </c>
      <c r="B26" s="92">
        <f t="shared" si="3"/>
        <v>203</v>
      </c>
      <c r="C26" s="19">
        <v>17</v>
      </c>
      <c r="D26" s="33" t="s">
        <v>285</v>
      </c>
      <c r="E26" s="41" t="s">
        <v>886</v>
      </c>
      <c r="F26" s="32"/>
    </row>
    <row r="27" spans="1:6" s="64" customFormat="1" ht="24" x14ac:dyDescent="0.2">
      <c r="A27" s="92">
        <f t="shared" si="2"/>
        <v>21</v>
      </c>
      <c r="B27" s="92">
        <f t="shared" si="3"/>
        <v>220</v>
      </c>
      <c r="C27" s="19">
        <v>17</v>
      </c>
      <c r="D27" s="33" t="s">
        <v>285</v>
      </c>
      <c r="E27" s="41" t="s">
        <v>887</v>
      </c>
      <c r="F27" s="32"/>
    </row>
    <row r="28" spans="1:6" s="64" customFormat="1" x14ac:dyDescent="0.2">
      <c r="A28" s="92">
        <f t="shared" si="2"/>
        <v>22</v>
      </c>
      <c r="B28" s="92">
        <f t="shared" si="3"/>
        <v>237</v>
      </c>
      <c r="C28" s="19">
        <v>17</v>
      </c>
      <c r="D28" s="33" t="s">
        <v>285</v>
      </c>
      <c r="E28" s="41" t="s">
        <v>888</v>
      </c>
      <c r="F28" s="32"/>
    </row>
    <row r="29" spans="1:6" s="64" customFormat="1" x14ac:dyDescent="0.2">
      <c r="A29" s="92">
        <f t="shared" si="2"/>
        <v>23</v>
      </c>
      <c r="B29" s="92">
        <f t="shared" si="3"/>
        <v>254</v>
      </c>
      <c r="C29" s="19">
        <v>17</v>
      </c>
      <c r="D29" s="33" t="s">
        <v>285</v>
      </c>
      <c r="E29" s="41" t="s">
        <v>889</v>
      </c>
      <c r="F29" s="32"/>
    </row>
    <row r="30" spans="1:6" s="64" customFormat="1" x14ac:dyDescent="0.2">
      <c r="A30" s="92">
        <f t="shared" si="2"/>
        <v>24</v>
      </c>
      <c r="B30" s="92">
        <f t="shared" si="3"/>
        <v>271</v>
      </c>
      <c r="C30" s="19">
        <v>17</v>
      </c>
      <c r="D30" s="33" t="s">
        <v>285</v>
      </c>
      <c r="E30" s="41" t="s">
        <v>890</v>
      </c>
      <c r="F30" s="32"/>
    </row>
    <row r="31" spans="1:6" s="64" customFormat="1" ht="24" x14ac:dyDescent="0.2">
      <c r="A31" s="92">
        <f t="shared" si="2"/>
        <v>25</v>
      </c>
      <c r="B31" s="92">
        <f t="shared" si="3"/>
        <v>288</v>
      </c>
      <c r="C31" s="19">
        <v>17</v>
      </c>
      <c r="D31" s="33" t="s">
        <v>285</v>
      </c>
      <c r="E31" s="41" t="s">
        <v>891</v>
      </c>
      <c r="F31" s="32"/>
    </row>
    <row r="32" spans="1:6" s="64" customFormat="1" ht="24" x14ac:dyDescent="0.2">
      <c r="A32" s="92">
        <f t="shared" si="2"/>
        <v>26</v>
      </c>
      <c r="B32" s="92">
        <f t="shared" si="3"/>
        <v>305</v>
      </c>
      <c r="C32" s="19">
        <v>17</v>
      </c>
      <c r="D32" s="33" t="s">
        <v>285</v>
      </c>
      <c r="E32" s="41" t="s">
        <v>892</v>
      </c>
      <c r="F32" s="32"/>
    </row>
    <row r="33" spans="1:6" s="64" customFormat="1" ht="24" x14ac:dyDescent="0.2">
      <c r="A33" s="92">
        <f t="shared" si="2"/>
        <v>27</v>
      </c>
      <c r="B33" s="92">
        <f t="shared" si="3"/>
        <v>322</v>
      </c>
      <c r="C33" s="19">
        <v>17</v>
      </c>
      <c r="D33" s="33" t="s">
        <v>285</v>
      </c>
      <c r="E33" s="41" t="s">
        <v>893</v>
      </c>
      <c r="F33" s="32"/>
    </row>
    <row r="34" spans="1:6" s="64" customFormat="1" x14ac:dyDescent="0.2">
      <c r="A34" s="92">
        <f t="shared" si="2"/>
        <v>28</v>
      </c>
      <c r="B34" s="92">
        <f t="shared" si="3"/>
        <v>339</v>
      </c>
      <c r="C34" s="19">
        <v>17</v>
      </c>
      <c r="D34" s="33" t="s">
        <v>285</v>
      </c>
      <c r="E34" s="41" t="s">
        <v>894</v>
      </c>
      <c r="F34" s="32"/>
    </row>
    <row r="35" spans="1:6" s="64" customFormat="1" x14ac:dyDescent="0.2">
      <c r="A35" s="92">
        <f t="shared" si="2"/>
        <v>29</v>
      </c>
      <c r="B35" s="92">
        <f t="shared" si="3"/>
        <v>356</v>
      </c>
      <c r="C35" s="19">
        <v>17</v>
      </c>
      <c r="D35" s="33" t="s">
        <v>285</v>
      </c>
      <c r="E35" s="41" t="s">
        <v>895</v>
      </c>
      <c r="F35" s="32"/>
    </row>
    <row r="36" spans="1:6" s="64" customFormat="1" x14ac:dyDescent="0.2">
      <c r="A36" s="92">
        <f t="shared" si="2"/>
        <v>30</v>
      </c>
      <c r="B36" s="92">
        <f t="shared" si="3"/>
        <v>373</v>
      </c>
      <c r="C36" s="19">
        <v>17</v>
      </c>
      <c r="D36" s="33" t="s">
        <v>285</v>
      </c>
      <c r="E36" s="41" t="s">
        <v>896</v>
      </c>
      <c r="F36" s="32"/>
    </row>
    <row r="37" spans="1:6" s="64" customFormat="1" x14ac:dyDescent="0.2">
      <c r="A37" s="92">
        <f t="shared" si="2"/>
        <v>31</v>
      </c>
      <c r="B37" s="92">
        <f t="shared" si="3"/>
        <v>390</v>
      </c>
      <c r="C37" s="19">
        <v>17</v>
      </c>
      <c r="D37" s="33" t="s">
        <v>285</v>
      </c>
      <c r="E37" s="41" t="s">
        <v>897</v>
      </c>
      <c r="F37" s="32"/>
    </row>
    <row r="38" spans="1:6" s="64" customFormat="1" x14ac:dyDescent="0.2">
      <c r="A38" s="92">
        <f t="shared" si="2"/>
        <v>32</v>
      </c>
      <c r="B38" s="92">
        <f t="shared" si="3"/>
        <v>407</v>
      </c>
      <c r="C38" s="19">
        <v>17</v>
      </c>
      <c r="D38" s="33" t="s">
        <v>285</v>
      </c>
      <c r="E38" s="41" t="s">
        <v>898</v>
      </c>
      <c r="F38" s="32"/>
    </row>
    <row r="39" spans="1:6" s="64" customFormat="1" x14ac:dyDescent="0.2">
      <c r="A39" s="92">
        <f t="shared" si="2"/>
        <v>33</v>
      </c>
      <c r="B39" s="92">
        <f t="shared" si="3"/>
        <v>424</v>
      </c>
      <c r="C39" s="19">
        <v>17</v>
      </c>
      <c r="D39" s="33" t="s">
        <v>285</v>
      </c>
      <c r="E39" s="41" t="s">
        <v>899</v>
      </c>
      <c r="F39" s="32"/>
    </row>
    <row r="40" spans="1:6" s="64" customFormat="1" ht="36" x14ac:dyDescent="0.2">
      <c r="A40" s="92">
        <f t="shared" si="2"/>
        <v>34</v>
      </c>
      <c r="B40" s="92">
        <f t="shared" si="3"/>
        <v>441</v>
      </c>
      <c r="C40" s="19">
        <v>17</v>
      </c>
      <c r="D40" s="33" t="s">
        <v>285</v>
      </c>
      <c r="E40" s="29" t="s">
        <v>900</v>
      </c>
      <c r="F40" s="32"/>
    </row>
    <row r="41" spans="1:6" s="64" customFormat="1" ht="24" x14ac:dyDescent="0.2">
      <c r="A41" s="92">
        <f t="shared" si="2"/>
        <v>35</v>
      </c>
      <c r="B41" s="92">
        <f t="shared" si="3"/>
        <v>458</v>
      </c>
      <c r="C41" s="19">
        <v>17</v>
      </c>
      <c r="D41" s="33" t="s">
        <v>285</v>
      </c>
      <c r="E41" s="29" t="s">
        <v>901</v>
      </c>
      <c r="F41" s="32"/>
    </row>
    <row r="42" spans="1:6" s="64" customFormat="1" x14ac:dyDescent="0.2">
      <c r="A42" s="92">
        <f t="shared" si="2"/>
        <v>36</v>
      </c>
      <c r="B42" s="92">
        <f t="shared" si="3"/>
        <v>475</v>
      </c>
      <c r="C42" s="19">
        <v>17</v>
      </c>
      <c r="D42" s="33" t="s">
        <v>285</v>
      </c>
      <c r="E42" s="29" t="s">
        <v>902</v>
      </c>
      <c r="F42" s="32"/>
    </row>
    <row r="43" spans="1:6" s="64" customFormat="1" ht="24" x14ac:dyDescent="0.2">
      <c r="A43" s="92">
        <f t="shared" si="2"/>
        <v>37</v>
      </c>
      <c r="B43" s="92">
        <f t="shared" si="3"/>
        <v>492</v>
      </c>
      <c r="C43" s="19">
        <v>17</v>
      </c>
      <c r="D43" s="33" t="s">
        <v>285</v>
      </c>
      <c r="E43" s="41" t="s">
        <v>903</v>
      </c>
      <c r="F43" s="32"/>
    </row>
    <row r="44" spans="1:6" s="64" customFormat="1" ht="24" x14ac:dyDescent="0.2">
      <c r="A44" s="92">
        <f t="shared" si="2"/>
        <v>38</v>
      </c>
      <c r="B44" s="92">
        <f t="shared" si="3"/>
        <v>509</v>
      </c>
      <c r="C44" s="19">
        <v>17</v>
      </c>
      <c r="D44" s="33" t="s">
        <v>285</v>
      </c>
      <c r="E44" s="41" t="s">
        <v>904</v>
      </c>
      <c r="F44" s="32"/>
    </row>
    <row r="45" spans="1:6" s="64" customFormat="1" x14ac:dyDescent="0.2">
      <c r="A45" s="92">
        <f t="shared" si="2"/>
        <v>39</v>
      </c>
      <c r="B45" s="92">
        <f t="shared" si="3"/>
        <v>526</v>
      </c>
      <c r="C45" s="19">
        <v>17</v>
      </c>
      <c r="D45" s="33" t="s">
        <v>285</v>
      </c>
      <c r="E45" s="41" t="s">
        <v>905</v>
      </c>
      <c r="F45" s="32"/>
    </row>
    <row r="46" spans="1:6" s="64" customFormat="1" x14ac:dyDescent="0.2">
      <c r="A46" s="92">
        <f t="shared" si="2"/>
        <v>40</v>
      </c>
      <c r="B46" s="92">
        <f t="shared" si="3"/>
        <v>543</v>
      </c>
      <c r="C46" s="19">
        <v>17</v>
      </c>
      <c r="D46" s="33" t="s">
        <v>285</v>
      </c>
      <c r="E46" s="41" t="s">
        <v>906</v>
      </c>
      <c r="F46" s="32"/>
    </row>
    <row r="47" spans="1:6" s="64" customFormat="1" x14ac:dyDescent="0.2">
      <c r="A47" s="92">
        <f t="shared" si="2"/>
        <v>41</v>
      </c>
      <c r="B47" s="92">
        <f t="shared" si="3"/>
        <v>560</v>
      </c>
      <c r="C47" s="19">
        <v>17</v>
      </c>
      <c r="D47" s="33" t="s">
        <v>285</v>
      </c>
      <c r="E47" s="41" t="s">
        <v>907</v>
      </c>
      <c r="F47" s="32"/>
    </row>
    <row r="48" spans="1:6" s="64" customFormat="1" ht="24" x14ac:dyDescent="0.2">
      <c r="A48" s="92">
        <f t="shared" si="2"/>
        <v>42</v>
      </c>
      <c r="B48" s="92">
        <f t="shared" si="3"/>
        <v>577</v>
      </c>
      <c r="C48" s="19">
        <v>17</v>
      </c>
      <c r="D48" s="33" t="s">
        <v>285</v>
      </c>
      <c r="E48" s="41" t="s">
        <v>908</v>
      </c>
      <c r="F48" s="32"/>
    </row>
    <row r="49" spans="1:6" s="64" customFormat="1" x14ac:dyDescent="0.2">
      <c r="A49" s="92">
        <f t="shared" si="2"/>
        <v>43</v>
      </c>
      <c r="B49" s="92">
        <f t="shared" si="3"/>
        <v>594</v>
      </c>
      <c r="C49" s="19">
        <v>17</v>
      </c>
      <c r="D49" s="33" t="s">
        <v>285</v>
      </c>
      <c r="E49" s="41" t="s">
        <v>909</v>
      </c>
      <c r="F49" s="32"/>
    </row>
    <row r="50" spans="1:6" s="64" customFormat="1" ht="36" x14ac:dyDescent="0.2">
      <c r="A50" s="92">
        <f t="shared" si="2"/>
        <v>44</v>
      </c>
      <c r="B50" s="92">
        <f t="shared" si="3"/>
        <v>611</v>
      </c>
      <c r="C50" s="19">
        <v>17</v>
      </c>
      <c r="D50" s="33" t="s">
        <v>285</v>
      </c>
      <c r="E50" s="41" t="s">
        <v>910</v>
      </c>
      <c r="F50" s="32"/>
    </row>
    <row r="51" spans="1:6" s="64" customFormat="1" ht="24" x14ac:dyDescent="0.2">
      <c r="A51" s="92">
        <f t="shared" si="2"/>
        <v>45</v>
      </c>
      <c r="B51" s="92">
        <f t="shared" si="3"/>
        <v>628</v>
      </c>
      <c r="C51" s="19">
        <v>17</v>
      </c>
      <c r="D51" s="33" t="s">
        <v>285</v>
      </c>
      <c r="E51" s="41" t="s">
        <v>911</v>
      </c>
      <c r="F51" s="32"/>
    </row>
    <row r="52" spans="1:6" s="64" customFormat="1" ht="24" x14ac:dyDescent="0.2">
      <c r="A52" s="92">
        <f t="shared" si="2"/>
        <v>46</v>
      </c>
      <c r="B52" s="92">
        <f t="shared" si="3"/>
        <v>645</v>
      </c>
      <c r="C52" s="19">
        <v>17</v>
      </c>
      <c r="D52" s="33" t="s">
        <v>285</v>
      </c>
      <c r="E52" s="29" t="s">
        <v>912</v>
      </c>
      <c r="F52" s="32"/>
    </row>
    <row r="53" spans="1:6" s="64" customFormat="1" ht="24" x14ac:dyDescent="0.2">
      <c r="A53" s="92">
        <f t="shared" si="2"/>
        <v>47</v>
      </c>
      <c r="B53" s="92">
        <f t="shared" si="3"/>
        <v>662</v>
      </c>
      <c r="C53" s="19">
        <v>17</v>
      </c>
      <c r="D53" s="33" t="s">
        <v>285</v>
      </c>
      <c r="E53" s="41" t="s">
        <v>913</v>
      </c>
      <c r="F53" s="32"/>
    </row>
    <row r="54" spans="1:6" s="64" customFormat="1" ht="24" x14ac:dyDescent="0.2">
      <c r="A54" s="92">
        <f t="shared" si="2"/>
        <v>48</v>
      </c>
      <c r="B54" s="92">
        <f t="shared" si="3"/>
        <v>679</v>
      </c>
      <c r="C54" s="19">
        <v>17</v>
      </c>
      <c r="D54" s="33" t="s">
        <v>285</v>
      </c>
      <c r="E54" s="41" t="s">
        <v>914</v>
      </c>
      <c r="F54" s="32"/>
    </row>
    <row r="55" spans="1:6" s="64" customFormat="1" ht="24" x14ac:dyDescent="0.2">
      <c r="A55" s="92">
        <f t="shared" si="2"/>
        <v>49</v>
      </c>
      <c r="B55" s="92">
        <f t="shared" si="3"/>
        <v>696</v>
      </c>
      <c r="C55" s="19">
        <v>17</v>
      </c>
      <c r="D55" s="33" t="s">
        <v>285</v>
      </c>
      <c r="E55" s="41" t="s">
        <v>915</v>
      </c>
      <c r="F55" s="32"/>
    </row>
    <row r="56" spans="1:6" s="64" customFormat="1" ht="24" x14ac:dyDescent="0.2">
      <c r="A56" s="92">
        <f t="shared" si="2"/>
        <v>50</v>
      </c>
      <c r="B56" s="92">
        <f t="shared" si="3"/>
        <v>713</v>
      </c>
      <c r="C56" s="19">
        <v>17</v>
      </c>
      <c r="D56" s="33" t="s">
        <v>285</v>
      </c>
      <c r="E56" s="41" t="s">
        <v>916</v>
      </c>
      <c r="F56" s="32"/>
    </row>
    <row r="57" spans="1:6" s="64" customFormat="1" x14ac:dyDescent="0.2">
      <c r="A57" s="92">
        <f t="shared" si="2"/>
        <v>51</v>
      </c>
      <c r="B57" s="92">
        <f t="shared" si="3"/>
        <v>730</v>
      </c>
      <c r="C57" s="19">
        <v>17</v>
      </c>
      <c r="D57" s="33" t="s">
        <v>285</v>
      </c>
      <c r="E57" s="50" t="s">
        <v>917</v>
      </c>
      <c r="F57" s="51"/>
    </row>
    <row r="58" spans="1:6" s="64" customFormat="1" ht="12.75" thickBot="1" x14ac:dyDescent="0.25">
      <c r="A58" s="70">
        <f t="shared" si="2"/>
        <v>52</v>
      </c>
      <c r="B58" s="70">
        <f t="shared" si="3"/>
        <v>747</v>
      </c>
      <c r="C58" s="78">
        <v>150</v>
      </c>
      <c r="D58" s="79" t="s">
        <v>9</v>
      </c>
      <c r="E58" s="29" t="s">
        <v>50</v>
      </c>
      <c r="F58" s="47" t="s">
        <v>25</v>
      </c>
    </row>
    <row r="59" spans="1:6" s="64" customFormat="1" ht="13.5" thickTop="1" thickBot="1" x14ac:dyDescent="0.25">
      <c r="A59" s="70">
        <f t="shared" si="2"/>
        <v>53</v>
      </c>
      <c r="B59" s="70">
        <f t="shared" si="3"/>
        <v>897</v>
      </c>
      <c r="C59" s="94">
        <v>12</v>
      </c>
      <c r="D59" s="95" t="s">
        <v>9</v>
      </c>
      <c r="E59" s="106" t="s">
        <v>439</v>
      </c>
      <c r="F59" s="97" t="s">
        <v>918</v>
      </c>
    </row>
    <row r="60" spans="1:6" s="64" customFormat="1" ht="12.75" thickTop="1" x14ac:dyDescent="0.2">
      <c r="A60" s="119" t="s">
        <v>54</v>
      </c>
      <c r="B60" s="119"/>
      <c r="C60" s="84">
        <f>B59+C59-1</f>
        <v>908</v>
      </c>
      <c r="D60" s="119"/>
      <c r="E60" s="120"/>
      <c r="F60"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0"/>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800" t="str">
        <f>+T22001000!A3</f>
        <v>Modelo 220</v>
      </c>
      <c r="B3" s="800"/>
      <c r="C3" s="788" t="str">
        <f>+T22001000!C3</f>
        <v>Diseño de registro. 2025</v>
      </c>
      <c r="D3" s="788"/>
      <c r="E3" s="788"/>
      <c r="F3" s="789"/>
    </row>
    <row r="4" spans="1:6" ht="13.35" customHeight="1" x14ac:dyDescent="0.2">
      <c r="A4" s="801" t="str">
        <f>+T22001000!A4</f>
        <v>Versión 0.2</v>
      </c>
      <c r="B4" s="801"/>
      <c r="C4" s="794" t="s">
        <v>919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2" customHeight="1" x14ac:dyDescent="0.2">
      <c r="A7" s="30">
        <v>1</v>
      </c>
      <c r="B7" s="30">
        <v>1</v>
      </c>
      <c r="C7" s="30">
        <v>2</v>
      </c>
      <c r="D7" s="31" t="s">
        <v>9</v>
      </c>
      <c r="E7" s="88" t="s">
        <v>10</v>
      </c>
      <c r="F7" s="43" t="s">
        <v>11</v>
      </c>
    </row>
    <row r="8" spans="1:6" s="64" customFormat="1" x14ac:dyDescent="0.2">
      <c r="A8" s="30">
        <f t="shared" ref="A8:A13" si="0">+A7+1</f>
        <v>2</v>
      </c>
      <c r="B8" s="30">
        <f t="shared" ref="B8:B59" si="1">C7+B7</f>
        <v>3</v>
      </c>
      <c r="C8" s="30">
        <v>3</v>
      </c>
      <c r="D8" s="31" t="s">
        <v>12</v>
      </c>
      <c r="E8" s="88" t="s">
        <v>13</v>
      </c>
      <c r="F8" s="43">
        <v>220</v>
      </c>
    </row>
    <row r="9" spans="1:6" s="64" customFormat="1" x14ac:dyDescent="0.2">
      <c r="A9" s="30">
        <f t="shared" si="0"/>
        <v>3</v>
      </c>
      <c r="B9" s="30">
        <f t="shared" si="1"/>
        <v>6</v>
      </c>
      <c r="C9" s="30">
        <v>2</v>
      </c>
      <c r="D9" s="31" t="s">
        <v>9</v>
      </c>
      <c r="E9" s="88" t="s">
        <v>14</v>
      </c>
      <c r="F9" s="89" t="s">
        <v>480</v>
      </c>
    </row>
    <row r="10" spans="1:6" s="64" customFormat="1" x14ac:dyDescent="0.2">
      <c r="A10" s="30">
        <f t="shared" si="0"/>
        <v>4</v>
      </c>
      <c r="B10" s="30">
        <f t="shared" si="1"/>
        <v>8</v>
      </c>
      <c r="C10" s="30">
        <v>1</v>
      </c>
      <c r="D10" s="31" t="s">
        <v>9</v>
      </c>
      <c r="E10" s="88" t="s">
        <v>16</v>
      </c>
      <c r="F10" s="89" t="s">
        <v>220</v>
      </c>
    </row>
    <row r="11" spans="1:6" s="64" customFormat="1" x14ac:dyDescent="0.2">
      <c r="A11" s="30">
        <f t="shared" si="0"/>
        <v>5</v>
      </c>
      <c r="B11" s="30">
        <f t="shared" si="1"/>
        <v>9</v>
      </c>
      <c r="C11" s="30">
        <v>2</v>
      </c>
      <c r="D11" s="31" t="s">
        <v>12</v>
      </c>
      <c r="E11" s="88" t="s">
        <v>17</v>
      </c>
      <c r="F11" s="89" t="s">
        <v>15</v>
      </c>
    </row>
    <row r="12" spans="1:6" s="64" customFormat="1" ht="13.5" customHeight="1" x14ac:dyDescent="0.2">
      <c r="A12" s="30">
        <f t="shared" si="0"/>
        <v>6</v>
      </c>
      <c r="B12" s="30">
        <f t="shared" si="1"/>
        <v>11</v>
      </c>
      <c r="C12" s="30">
        <v>1</v>
      </c>
      <c r="D12" s="31" t="s">
        <v>9</v>
      </c>
      <c r="E12" s="88" t="s">
        <v>19</v>
      </c>
      <c r="F12" s="90" t="s">
        <v>20</v>
      </c>
    </row>
    <row r="13" spans="1:6" s="64" customFormat="1" ht="14.25" customHeight="1" x14ac:dyDescent="0.2">
      <c r="A13" s="30">
        <f t="shared" si="0"/>
        <v>7</v>
      </c>
      <c r="B13" s="30">
        <f t="shared" si="1"/>
        <v>12</v>
      </c>
      <c r="C13" s="30">
        <v>1</v>
      </c>
      <c r="D13" s="31" t="s">
        <v>9</v>
      </c>
      <c r="E13" s="88" t="s">
        <v>284</v>
      </c>
      <c r="F13" s="43"/>
    </row>
    <row r="14" spans="1:6" s="64" customFormat="1" ht="15.75" customHeight="1" x14ac:dyDescent="0.2">
      <c r="A14" s="99">
        <f t="shared" ref="A14:A59" si="2">A13+1</f>
        <v>8</v>
      </c>
      <c r="B14" s="99">
        <f t="shared" si="1"/>
        <v>13</v>
      </c>
      <c r="C14" s="19">
        <v>3</v>
      </c>
      <c r="D14" s="33" t="s">
        <v>12</v>
      </c>
      <c r="E14" s="91" t="s">
        <v>23</v>
      </c>
      <c r="F14" s="43"/>
    </row>
    <row r="15" spans="1:6" s="64" customFormat="1" ht="24" x14ac:dyDescent="0.2">
      <c r="A15" s="92">
        <f t="shared" si="2"/>
        <v>9</v>
      </c>
      <c r="B15" s="92">
        <f t="shared" si="1"/>
        <v>16</v>
      </c>
      <c r="C15" s="19">
        <v>17</v>
      </c>
      <c r="D15" s="33" t="s">
        <v>285</v>
      </c>
      <c r="E15" s="41" t="s">
        <v>920</v>
      </c>
      <c r="F15" s="32"/>
    </row>
    <row r="16" spans="1:6" s="64" customFormat="1" x14ac:dyDescent="0.2">
      <c r="A16" s="92">
        <f t="shared" si="2"/>
        <v>10</v>
      </c>
      <c r="B16" s="92">
        <f t="shared" si="1"/>
        <v>33</v>
      </c>
      <c r="C16" s="19">
        <v>17</v>
      </c>
      <c r="D16" s="33" t="s">
        <v>285</v>
      </c>
      <c r="E16" s="41" t="s">
        <v>921</v>
      </c>
      <c r="F16" s="32"/>
    </row>
    <row r="17" spans="1:6" s="64" customFormat="1" ht="24" x14ac:dyDescent="0.2">
      <c r="A17" s="92">
        <f t="shared" si="2"/>
        <v>11</v>
      </c>
      <c r="B17" s="92">
        <f t="shared" si="1"/>
        <v>50</v>
      </c>
      <c r="C17" s="19">
        <v>17</v>
      </c>
      <c r="D17" s="33" t="s">
        <v>285</v>
      </c>
      <c r="E17" s="41" t="s">
        <v>922</v>
      </c>
      <c r="F17" s="32"/>
    </row>
    <row r="18" spans="1:6" s="64" customFormat="1" ht="24" x14ac:dyDescent="0.2">
      <c r="A18" s="92">
        <f t="shared" si="2"/>
        <v>12</v>
      </c>
      <c r="B18" s="92">
        <f t="shared" si="1"/>
        <v>67</v>
      </c>
      <c r="C18" s="19">
        <v>17</v>
      </c>
      <c r="D18" s="33" t="s">
        <v>285</v>
      </c>
      <c r="E18" s="41" t="s">
        <v>923</v>
      </c>
      <c r="F18" s="32"/>
    </row>
    <row r="19" spans="1:6" s="64" customFormat="1" ht="24" x14ac:dyDescent="0.2">
      <c r="A19" s="70">
        <f t="shared" si="2"/>
        <v>13</v>
      </c>
      <c r="B19" s="70">
        <f t="shared" si="1"/>
        <v>84</v>
      </c>
      <c r="C19" s="37">
        <v>17</v>
      </c>
      <c r="D19" s="45" t="s">
        <v>285</v>
      </c>
      <c r="E19" s="29" t="s">
        <v>924</v>
      </c>
      <c r="F19" s="47"/>
    </row>
    <row r="20" spans="1:6" s="64" customFormat="1" ht="24" x14ac:dyDescent="0.2">
      <c r="A20" s="70">
        <f t="shared" si="2"/>
        <v>14</v>
      </c>
      <c r="B20" s="70">
        <f t="shared" si="1"/>
        <v>101</v>
      </c>
      <c r="C20" s="37">
        <v>17</v>
      </c>
      <c r="D20" s="45" t="s">
        <v>285</v>
      </c>
      <c r="E20" s="29" t="s">
        <v>925</v>
      </c>
      <c r="F20" s="47"/>
    </row>
    <row r="21" spans="1:6" s="64" customFormat="1" ht="24" x14ac:dyDescent="0.2">
      <c r="A21" s="70">
        <f t="shared" si="2"/>
        <v>15</v>
      </c>
      <c r="B21" s="70">
        <f t="shared" si="1"/>
        <v>118</v>
      </c>
      <c r="C21" s="37">
        <v>17</v>
      </c>
      <c r="D21" s="45" t="s">
        <v>285</v>
      </c>
      <c r="E21" s="29" t="s">
        <v>926</v>
      </c>
      <c r="F21" s="47"/>
    </row>
    <row r="22" spans="1:6" s="64" customFormat="1" ht="36" x14ac:dyDescent="0.2">
      <c r="A22" s="70">
        <f t="shared" si="2"/>
        <v>16</v>
      </c>
      <c r="B22" s="70">
        <f t="shared" si="1"/>
        <v>135</v>
      </c>
      <c r="C22" s="37">
        <v>17</v>
      </c>
      <c r="D22" s="45" t="s">
        <v>285</v>
      </c>
      <c r="E22" s="29" t="s">
        <v>927</v>
      </c>
      <c r="F22" s="47"/>
    </row>
    <row r="23" spans="1:6" s="64" customFormat="1" ht="36" x14ac:dyDescent="0.2">
      <c r="A23" s="70">
        <f t="shared" si="2"/>
        <v>17</v>
      </c>
      <c r="B23" s="70">
        <f t="shared" si="1"/>
        <v>152</v>
      </c>
      <c r="C23" s="37">
        <v>17</v>
      </c>
      <c r="D23" s="45" t="s">
        <v>285</v>
      </c>
      <c r="E23" s="29" t="s">
        <v>928</v>
      </c>
      <c r="F23" s="47"/>
    </row>
    <row r="24" spans="1:6" s="64" customFormat="1" ht="36" x14ac:dyDescent="0.2">
      <c r="A24" s="70">
        <f t="shared" si="2"/>
        <v>18</v>
      </c>
      <c r="B24" s="70">
        <f t="shared" si="1"/>
        <v>169</v>
      </c>
      <c r="C24" s="37">
        <v>17</v>
      </c>
      <c r="D24" s="45" t="s">
        <v>285</v>
      </c>
      <c r="E24" s="29" t="s">
        <v>929</v>
      </c>
      <c r="F24" s="47"/>
    </row>
    <row r="25" spans="1:6" s="64" customFormat="1" ht="24" x14ac:dyDescent="0.2">
      <c r="A25" s="70">
        <f t="shared" si="2"/>
        <v>19</v>
      </c>
      <c r="B25" s="70">
        <f t="shared" si="1"/>
        <v>186</v>
      </c>
      <c r="C25" s="37">
        <v>17</v>
      </c>
      <c r="D25" s="45" t="s">
        <v>285</v>
      </c>
      <c r="E25" s="29" t="s">
        <v>930</v>
      </c>
      <c r="F25" s="47"/>
    </row>
    <row r="26" spans="1:6" s="64" customFormat="1" ht="24" x14ac:dyDescent="0.2">
      <c r="A26" s="70">
        <f t="shared" si="2"/>
        <v>20</v>
      </c>
      <c r="B26" s="70">
        <f t="shared" si="1"/>
        <v>203</v>
      </c>
      <c r="C26" s="37">
        <v>17</v>
      </c>
      <c r="D26" s="45" t="s">
        <v>285</v>
      </c>
      <c r="E26" s="29" t="s">
        <v>931</v>
      </c>
      <c r="F26" s="47"/>
    </row>
    <row r="27" spans="1:6" s="64" customFormat="1" ht="24" x14ac:dyDescent="0.2">
      <c r="A27" s="92">
        <f t="shared" si="2"/>
        <v>21</v>
      </c>
      <c r="B27" s="92">
        <f t="shared" si="1"/>
        <v>220</v>
      </c>
      <c r="C27" s="19">
        <v>17</v>
      </c>
      <c r="D27" s="33" t="s">
        <v>285</v>
      </c>
      <c r="E27" s="41" t="s">
        <v>932</v>
      </c>
      <c r="F27" s="32"/>
    </row>
    <row r="28" spans="1:6" s="64" customFormat="1" ht="24" x14ac:dyDescent="0.2">
      <c r="A28" s="92">
        <f t="shared" si="2"/>
        <v>22</v>
      </c>
      <c r="B28" s="92">
        <f t="shared" si="1"/>
        <v>237</v>
      </c>
      <c r="C28" s="19">
        <v>17</v>
      </c>
      <c r="D28" s="33" t="s">
        <v>285</v>
      </c>
      <c r="E28" s="29" t="s">
        <v>933</v>
      </c>
      <c r="F28" s="32"/>
    </row>
    <row r="29" spans="1:6" s="64" customFormat="1" ht="24" x14ac:dyDescent="0.2">
      <c r="A29" s="92">
        <f t="shared" si="2"/>
        <v>23</v>
      </c>
      <c r="B29" s="92">
        <f t="shared" si="1"/>
        <v>254</v>
      </c>
      <c r="C29" s="19">
        <v>17</v>
      </c>
      <c r="D29" s="33" t="s">
        <v>285</v>
      </c>
      <c r="E29" s="41" t="s">
        <v>934</v>
      </c>
      <c r="F29" s="32"/>
    </row>
    <row r="30" spans="1:6" s="64" customFormat="1" x14ac:dyDescent="0.2">
      <c r="A30" s="92">
        <f t="shared" si="2"/>
        <v>24</v>
      </c>
      <c r="B30" s="92">
        <f t="shared" si="1"/>
        <v>271</v>
      </c>
      <c r="C30" s="19">
        <v>17</v>
      </c>
      <c r="D30" s="33" t="s">
        <v>285</v>
      </c>
      <c r="E30" s="41" t="s">
        <v>935</v>
      </c>
      <c r="F30" s="32"/>
    </row>
    <row r="31" spans="1:6" s="64" customFormat="1" x14ac:dyDescent="0.2">
      <c r="A31" s="92">
        <f t="shared" si="2"/>
        <v>25</v>
      </c>
      <c r="B31" s="92">
        <f t="shared" si="1"/>
        <v>288</v>
      </c>
      <c r="C31" s="19">
        <v>17</v>
      </c>
      <c r="D31" s="33" t="s">
        <v>285</v>
      </c>
      <c r="E31" s="41" t="s">
        <v>936</v>
      </c>
      <c r="F31" s="32"/>
    </row>
    <row r="32" spans="1:6" s="64" customFormat="1" x14ac:dyDescent="0.2">
      <c r="A32" s="92">
        <f t="shared" si="2"/>
        <v>26</v>
      </c>
      <c r="B32" s="92">
        <f t="shared" si="1"/>
        <v>305</v>
      </c>
      <c r="C32" s="19">
        <v>17</v>
      </c>
      <c r="D32" s="33" t="s">
        <v>285</v>
      </c>
      <c r="E32" s="41" t="s">
        <v>937</v>
      </c>
      <c r="F32" s="32"/>
    </row>
    <row r="33" spans="1:6" s="64" customFormat="1" ht="24" x14ac:dyDescent="0.2">
      <c r="A33" s="92">
        <f t="shared" si="2"/>
        <v>27</v>
      </c>
      <c r="B33" s="92">
        <f t="shared" si="1"/>
        <v>322</v>
      </c>
      <c r="C33" s="19">
        <v>17</v>
      </c>
      <c r="D33" s="33" t="s">
        <v>285</v>
      </c>
      <c r="E33" s="41" t="s">
        <v>938</v>
      </c>
      <c r="F33" s="32"/>
    </row>
    <row r="34" spans="1:6" s="64" customFormat="1" x14ac:dyDescent="0.2">
      <c r="A34" s="92">
        <f t="shared" si="2"/>
        <v>28</v>
      </c>
      <c r="B34" s="92">
        <f t="shared" si="1"/>
        <v>339</v>
      </c>
      <c r="C34" s="19">
        <v>17</v>
      </c>
      <c r="D34" s="33" t="s">
        <v>285</v>
      </c>
      <c r="E34" s="41" t="s">
        <v>939</v>
      </c>
      <c r="F34" s="32"/>
    </row>
    <row r="35" spans="1:6" s="64" customFormat="1" x14ac:dyDescent="0.2">
      <c r="A35" s="92">
        <f t="shared" si="2"/>
        <v>29</v>
      </c>
      <c r="B35" s="92">
        <f t="shared" si="1"/>
        <v>356</v>
      </c>
      <c r="C35" s="19">
        <v>17</v>
      </c>
      <c r="D35" s="33" t="s">
        <v>285</v>
      </c>
      <c r="E35" s="41" t="s">
        <v>940</v>
      </c>
      <c r="F35" s="32"/>
    </row>
    <row r="36" spans="1:6" s="64" customFormat="1" ht="24" x14ac:dyDescent="0.2">
      <c r="A36" s="92">
        <f t="shared" si="2"/>
        <v>30</v>
      </c>
      <c r="B36" s="92">
        <f t="shared" si="1"/>
        <v>373</v>
      </c>
      <c r="C36" s="19">
        <v>17</v>
      </c>
      <c r="D36" s="33" t="s">
        <v>285</v>
      </c>
      <c r="E36" s="29" t="s">
        <v>941</v>
      </c>
      <c r="F36" s="32"/>
    </row>
    <row r="37" spans="1:6" s="64" customFormat="1" ht="24" x14ac:dyDescent="0.2">
      <c r="A37" s="92">
        <f t="shared" si="2"/>
        <v>31</v>
      </c>
      <c r="B37" s="92">
        <f t="shared" si="1"/>
        <v>390</v>
      </c>
      <c r="C37" s="19">
        <v>17</v>
      </c>
      <c r="D37" s="33" t="s">
        <v>285</v>
      </c>
      <c r="E37" s="41" t="s">
        <v>942</v>
      </c>
      <c r="F37" s="32"/>
    </row>
    <row r="38" spans="1:6" s="64" customFormat="1" x14ac:dyDescent="0.2">
      <c r="A38" s="92">
        <f t="shared" si="2"/>
        <v>32</v>
      </c>
      <c r="B38" s="92">
        <f t="shared" si="1"/>
        <v>407</v>
      </c>
      <c r="C38" s="19">
        <v>17</v>
      </c>
      <c r="D38" s="33" t="s">
        <v>285</v>
      </c>
      <c r="E38" s="41" t="s">
        <v>943</v>
      </c>
      <c r="F38" s="32"/>
    </row>
    <row r="39" spans="1:6" s="64" customFormat="1" ht="24" x14ac:dyDescent="0.2">
      <c r="A39" s="92">
        <f t="shared" si="2"/>
        <v>33</v>
      </c>
      <c r="B39" s="92">
        <f t="shared" si="1"/>
        <v>424</v>
      </c>
      <c r="C39" s="19">
        <v>17</v>
      </c>
      <c r="D39" s="33" t="s">
        <v>285</v>
      </c>
      <c r="E39" s="41" t="s">
        <v>944</v>
      </c>
      <c r="F39" s="32"/>
    </row>
    <row r="40" spans="1:6" s="64" customFormat="1" x14ac:dyDescent="0.2">
      <c r="A40" s="70">
        <f t="shared" si="2"/>
        <v>34</v>
      </c>
      <c r="B40" s="70">
        <f t="shared" si="1"/>
        <v>441</v>
      </c>
      <c r="C40" s="37">
        <v>17</v>
      </c>
      <c r="D40" s="45" t="s">
        <v>285</v>
      </c>
      <c r="E40" s="29" t="s">
        <v>945</v>
      </c>
      <c r="F40" s="47"/>
    </row>
    <row r="41" spans="1:6" s="64" customFormat="1" ht="24" x14ac:dyDescent="0.2">
      <c r="A41" s="70">
        <f t="shared" si="2"/>
        <v>35</v>
      </c>
      <c r="B41" s="70">
        <f t="shared" si="1"/>
        <v>458</v>
      </c>
      <c r="C41" s="37">
        <v>17</v>
      </c>
      <c r="D41" s="45" t="s">
        <v>285</v>
      </c>
      <c r="E41" s="29" t="s">
        <v>946</v>
      </c>
      <c r="F41" s="47"/>
    </row>
    <row r="42" spans="1:6" s="64" customFormat="1" ht="24" x14ac:dyDescent="0.2">
      <c r="A42" s="70">
        <f t="shared" si="2"/>
        <v>36</v>
      </c>
      <c r="B42" s="70">
        <f t="shared" si="1"/>
        <v>475</v>
      </c>
      <c r="C42" s="37">
        <v>17</v>
      </c>
      <c r="D42" s="45" t="s">
        <v>285</v>
      </c>
      <c r="E42" s="29" t="s">
        <v>947</v>
      </c>
      <c r="F42" s="47"/>
    </row>
    <row r="43" spans="1:6" s="64" customFormat="1" x14ac:dyDescent="0.2">
      <c r="A43" s="70">
        <f t="shared" si="2"/>
        <v>37</v>
      </c>
      <c r="B43" s="70">
        <f t="shared" si="1"/>
        <v>492</v>
      </c>
      <c r="C43" s="37">
        <v>17</v>
      </c>
      <c r="D43" s="45" t="s">
        <v>285</v>
      </c>
      <c r="E43" s="29" t="s">
        <v>948</v>
      </c>
      <c r="F43" s="47"/>
    </row>
    <row r="44" spans="1:6" s="64" customFormat="1" x14ac:dyDescent="0.2">
      <c r="A44" s="70">
        <f t="shared" si="2"/>
        <v>38</v>
      </c>
      <c r="B44" s="70">
        <f t="shared" si="1"/>
        <v>509</v>
      </c>
      <c r="C44" s="37">
        <v>17</v>
      </c>
      <c r="D44" s="45" t="s">
        <v>285</v>
      </c>
      <c r="E44" s="29" t="s">
        <v>949</v>
      </c>
      <c r="F44" s="47"/>
    </row>
    <row r="45" spans="1:6" s="64" customFormat="1" ht="24" x14ac:dyDescent="0.2">
      <c r="A45" s="70">
        <f t="shared" si="2"/>
        <v>39</v>
      </c>
      <c r="B45" s="70">
        <f t="shared" si="1"/>
        <v>526</v>
      </c>
      <c r="C45" s="37">
        <v>17</v>
      </c>
      <c r="D45" s="45" t="s">
        <v>285</v>
      </c>
      <c r="E45" s="29" t="s">
        <v>950</v>
      </c>
      <c r="F45" s="47"/>
    </row>
    <row r="46" spans="1:6" s="64" customFormat="1" ht="24" x14ac:dyDescent="0.2">
      <c r="A46" s="70">
        <f t="shared" si="2"/>
        <v>40</v>
      </c>
      <c r="B46" s="70">
        <f t="shared" si="1"/>
        <v>543</v>
      </c>
      <c r="C46" s="37">
        <v>17</v>
      </c>
      <c r="D46" s="45" t="s">
        <v>285</v>
      </c>
      <c r="E46" s="29" t="s">
        <v>951</v>
      </c>
      <c r="F46" s="47"/>
    </row>
    <row r="47" spans="1:6" s="64" customFormat="1" x14ac:dyDescent="0.2">
      <c r="A47" s="70">
        <f t="shared" si="2"/>
        <v>41</v>
      </c>
      <c r="B47" s="70">
        <f t="shared" si="1"/>
        <v>560</v>
      </c>
      <c r="C47" s="37">
        <v>17</v>
      </c>
      <c r="D47" s="45" t="s">
        <v>285</v>
      </c>
      <c r="E47" s="29" t="s">
        <v>952</v>
      </c>
      <c r="F47" s="47"/>
    </row>
    <row r="48" spans="1:6" s="64" customFormat="1" x14ac:dyDescent="0.2">
      <c r="A48" s="70">
        <f t="shared" si="2"/>
        <v>42</v>
      </c>
      <c r="B48" s="70">
        <f t="shared" si="1"/>
        <v>577</v>
      </c>
      <c r="C48" s="37">
        <v>17</v>
      </c>
      <c r="D48" s="45" t="s">
        <v>285</v>
      </c>
      <c r="E48" s="29" t="s">
        <v>953</v>
      </c>
      <c r="F48" s="47"/>
    </row>
    <row r="49" spans="1:6" s="64" customFormat="1" ht="24" x14ac:dyDescent="0.2">
      <c r="A49" s="70">
        <f t="shared" si="2"/>
        <v>43</v>
      </c>
      <c r="B49" s="70">
        <f t="shared" si="1"/>
        <v>594</v>
      </c>
      <c r="C49" s="37">
        <v>17</v>
      </c>
      <c r="D49" s="45" t="s">
        <v>285</v>
      </c>
      <c r="E49" s="29" t="s">
        <v>954</v>
      </c>
      <c r="F49" s="47"/>
    </row>
    <row r="50" spans="1:6" s="64" customFormat="1" ht="24" x14ac:dyDescent="0.2">
      <c r="A50" s="92">
        <f t="shared" si="2"/>
        <v>44</v>
      </c>
      <c r="B50" s="92">
        <f t="shared" si="1"/>
        <v>611</v>
      </c>
      <c r="C50" s="19">
        <v>17</v>
      </c>
      <c r="D50" s="33" t="s">
        <v>285</v>
      </c>
      <c r="E50" s="41" t="s">
        <v>955</v>
      </c>
      <c r="F50" s="32"/>
    </row>
    <row r="51" spans="1:6" s="64" customFormat="1" x14ac:dyDescent="0.2">
      <c r="A51" s="92">
        <f t="shared" si="2"/>
        <v>45</v>
      </c>
      <c r="B51" s="92">
        <f t="shared" si="1"/>
        <v>628</v>
      </c>
      <c r="C51" s="19">
        <v>17</v>
      </c>
      <c r="D51" s="33" t="s">
        <v>285</v>
      </c>
      <c r="E51" s="41" t="s">
        <v>956</v>
      </c>
      <c r="F51" s="32"/>
    </row>
    <row r="52" spans="1:6" s="64" customFormat="1" x14ac:dyDescent="0.2">
      <c r="A52" s="92">
        <f t="shared" si="2"/>
        <v>46</v>
      </c>
      <c r="B52" s="92">
        <f t="shared" si="1"/>
        <v>645</v>
      </c>
      <c r="C52" s="19">
        <v>17</v>
      </c>
      <c r="D52" s="33" t="s">
        <v>285</v>
      </c>
      <c r="E52" s="50" t="s">
        <v>957</v>
      </c>
      <c r="F52" s="51"/>
    </row>
    <row r="53" spans="1:6" s="64" customFormat="1" ht="24" x14ac:dyDescent="0.2">
      <c r="A53" s="92">
        <f t="shared" si="2"/>
        <v>47</v>
      </c>
      <c r="B53" s="92">
        <f t="shared" si="1"/>
        <v>662</v>
      </c>
      <c r="C53" s="19">
        <v>17</v>
      </c>
      <c r="D53" s="33" t="s">
        <v>285</v>
      </c>
      <c r="E53" s="50" t="s">
        <v>958</v>
      </c>
      <c r="F53" s="51"/>
    </row>
    <row r="54" spans="1:6" s="64" customFormat="1" ht="24" x14ac:dyDescent="0.2">
      <c r="A54" s="92">
        <f t="shared" si="2"/>
        <v>48</v>
      </c>
      <c r="B54" s="92">
        <f t="shared" si="1"/>
        <v>679</v>
      </c>
      <c r="C54" s="19">
        <v>17</v>
      </c>
      <c r="D54" s="33" t="s">
        <v>285</v>
      </c>
      <c r="E54" s="77" t="s">
        <v>959</v>
      </c>
      <c r="F54" s="51"/>
    </row>
    <row r="55" spans="1:6" s="64" customFormat="1" ht="24" x14ac:dyDescent="0.2">
      <c r="A55" s="92">
        <f t="shared" si="2"/>
        <v>49</v>
      </c>
      <c r="B55" s="92">
        <f t="shared" si="1"/>
        <v>696</v>
      </c>
      <c r="C55" s="19">
        <v>17</v>
      </c>
      <c r="D55" s="33" t="s">
        <v>285</v>
      </c>
      <c r="E55" s="50" t="s">
        <v>960</v>
      </c>
      <c r="F55" s="51"/>
    </row>
    <row r="56" spans="1:6" s="64" customFormat="1" ht="24" x14ac:dyDescent="0.2">
      <c r="A56" s="92">
        <f t="shared" si="2"/>
        <v>50</v>
      </c>
      <c r="B56" s="92">
        <f t="shared" si="1"/>
        <v>713</v>
      </c>
      <c r="C56" s="19">
        <v>17</v>
      </c>
      <c r="D56" s="33" t="s">
        <v>285</v>
      </c>
      <c r="E56" s="50" t="s">
        <v>961</v>
      </c>
      <c r="F56" s="51"/>
    </row>
    <row r="57" spans="1:6" s="64" customFormat="1" ht="24" x14ac:dyDescent="0.2">
      <c r="A57" s="92">
        <f t="shared" si="2"/>
        <v>51</v>
      </c>
      <c r="B57" s="92">
        <f t="shared" si="1"/>
        <v>730</v>
      </c>
      <c r="C57" s="19">
        <v>17</v>
      </c>
      <c r="D57" s="33" t="s">
        <v>285</v>
      </c>
      <c r="E57" s="50" t="s">
        <v>962</v>
      </c>
      <c r="F57" s="51"/>
    </row>
    <row r="58" spans="1:6" s="64" customFormat="1" ht="12.75" thickBot="1" x14ac:dyDescent="0.25">
      <c r="A58" s="70">
        <f t="shared" si="2"/>
        <v>52</v>
      </c>
      <c r="B58" s="70">
        <f t="shared" si="1"/>
        <v>747</v>
      </c>
      <c r="C58" s="78">
        <v>150</v>
      </c>
      <c r="D58" s="79" t="s">
        <v>9</v>
      </c>
      <c r="E58" s="29" t="s">
        <v>50</v>
      </c>
      <c r="F58" s="47" t="s">
        <v>25</v>
      </c>
    </row>
    <row r="59" spans="1:6" s="64" customFormat="1" ht="13.5" thickTop="1" thickBot="1" x14ac:dyDescent="0.25">
      <c r="A59" s="70">
        <f t="shared" si="2"/>
        <v>53</v>
      </c>
      <c r="B59" s="70">
        <f t="shared" si="1"/>
        <v>897</v>
      </c>
      <c r="C59" s="94">
        <v>12</v>
      </c>
      <c r="D59" s="95" t="s">
        <v>9</v>
      </c>
      <c r="E59" s="96" t="s">
        <v>323</v>
      </c>
      <c r="F59" s="97" t="s">
        <v>963</v>
      </c>
    </row>
    <row r="60" spans="1:6" s="64" customFormat="1" ht="12.75" thickTop="1" x14ac:dyDescent="0.2">
      <c r="A60" s="119" t="s">
        <v>54</v>
      </c>
      <c r="B60" s="119"/>
      <c r="C60" s="84">
        <f>B59+C59-1</f>
        <v>908</v>
      </c>
      <c r="D60" s="119"/>
      <c r="E60" s="120"/>
      <c r="F60"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135"/>
  <sheetViews>
    <sheetView zoomScaleNormal="100" zoomScaleSheetLayoutView="80" workbookViewId="0">
      <selection activeCell="A2" sqref="A2"/>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794" t="s">
        <v>964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2" customHeight="1" x14ac:dyDescent="0.2">
      <c r="A7" s="30">
        <v>1</v>
      </c>
      <c r="B7" s="30">
        <v>1</v>
      </c>
      <c r="C7" s="30">
        <v>2</v>
      </c>
      <c r="D7" s="31" t="s">
        <v>9</v>
      </c>
      <c r="E7" s="88" t="s">
        <v>10</v>
      </c>
      <c r="F7" s="43" t="s">
        <v>11</v>
      </c>
    </row>
    <row r="8" spans="1:6" s="64" customFormat="1" x14ac:dyDescent="0.2">
      <c r="A8" s="30">
        <f t="shared" ref="A8:A13" si="0">+A7+1</f>
        <v>2</v>
      </c>
      <c r="B8" s="30">
        <f t="shared" ref="B8:B13" si="1">C7+B7</f>
        <v>3</v>
      </c>
      <c r="C8" s="30">
        <v>3</v>
      </c>
      <c r="D8" s="31" t="s">
        <v>12</v>
      </c>
      <c r="E8" s="88" t="s">
        <v>13</v>
      </c>
      <c r="F8" s="43">
        <v>220</v>
      </c>
    </row>
    <row r="9" spans="1:6" s="64" customFormat="1" x14ac:dyDescent="0.2">
      <c r="A9" s="30">
        <f t="shared" si="0"/>
        <v>3</v>
      </c>
      <c r="B9" s="30">
        <f t="shared" si="1"/>
        <v>6</v>
      </c>
      <c r="C9" s="30">
        <v>2</v>
      </c>
      <c r="D9" s="31" t="s">
        <v>9</v>
      </c>
      <c r="E9" s="88" t="s">
        <v>14</v>
      </c>
      <c r="F9" s="89" t="s">
        <v>480</v>
      </c>
    </row>
    <row r="10" spans="1:6" s="64" customFormat="1" x14ac:dyDescent="0.2">
      <c r="A10" s="30">
        <f t="shared" si="0"/>
        <v>4</v>
      </c>
      <c r="B10" s="30">
        <f t="shared" si="1"/>
        <v>8</v>
      </c>
      <c r="C10" s="30">
        <v>1</v>
      </c>
      <c r="D10" s="31" t="s">
        <v>9</v>
      </c>
      <c r="E10" s="88" t="s">
        <v>16</v>
      </c>
      <c r="F10" s="89" t="s">
        <v>327</v>
      </c>
    </row>
    <row r="11" spans="1:6" s="64" customFormat="1" x14ac:dyDescent="0.2">
      <c r="A11" s="30">
        <f t="shared" si="0"/>
        <v>5</v>
      </c>
      <c r="B11" s="30">
        <f t="shared" si="1"/>
        <v>9</v>
      </c>
      <c r="C11" s="30">
        <v>2</v>
      </c>
      <c r="D11" s="31" t="s">
        <v>12</v>
      </c>
      <c r="E11" s="88" t="s">
        <v>17</v>
      </c>
      <c r="F11" s="89" t="s">
        <v>15</v>
      </c>
    </row>
    <row r="12" spans="1:6" s="64" customFormat="1" ht="11.25" customHeight="1" x14ac:dyDescent="0.2">
      <c r="A12" s="30">
        <f t="shared" si="0"/>
        <v>6</v>
      </c>
      <c r="B12" s="30">
        <f t="shared" si="1"/>
        <v>11</v>
      </c>
      <c r="C12" s="30">
        <v>1</v>
      </c>
      <c r="D12" s="31" t="s">
        <v>9</v>
      </c>
      <c r="E12" s="88" t="s">
        <v>19</v>
      </c>
      <c r="F12" s="90" t="s">
        <v>20</v>
      </c>
    </row>
    <row r="13" spans="1:6" s="64" customFormat="1" ht="11.25" customHeight="1" x14ac:dyDescent="0.2">
      <c r="A13" s="30">
        <f t="shared" si="0"/>
        <v>7</v>
      </c>
      <c r="B13" s="30">
        <f t="shared" si="1"/>
        <v>12</v>
      </c>
      <c r="C13" s="30">
        <v>1</v>
      </c>
      <c r="D13" s="31" t="s">
        <v>9</v>
      </c>
      <c r="E13" s="88" t="s">
        <v>284</v>
      </c>
      <c r="F13" s="43"/>
    </row>
    <row r="14" spans="1:6" s="64" customFormat="1" ht="12" customHeight="1" x14ac:dyDescent="0.2">
      <c r="A14" s="99">
        <f t="shared" ref="A14:A62" si="2">A13+1</f>
        <v>8</v>
      </c>
      <c r="B14" s="99">
        <f t="shared" ref="B14:B21" si="3">B13+C13</f>
        <v>13</v>
      </c>
      <c r="C14" s="19">
        <v>3</v>
      </c>
      <c r="D14" s="33" t="s">
        <v>12</v>
      </c>
      <c r="E14" s="91" t="s">
        <v>23</v>
      </c>
      <c r="F14" s="43"/>
    </row>
    <row r="15" spans="1:6" s="64" customFormat="1" x14ac:dyDescent="0.2">
      <c r="A15" s="92">
        <f>A14+1</f>
        <v>9</v>
      </c>
      <c r="B15" s="92">
        <f>B14+C14</f>
        <v>16</v>
      </c>
      <c r="C15" s="19">
        <v>17</v>
      </c>
      <c r="D15" s="33" t="s">
        <v>285</v>
      </c>
      <c r="E15" s="132" t="s">
        <v>965</v>
      </c>
      <c r="F15" s="32"/>
    </row>
    <row r="16" spans="1:6" s="64" customFormat="1" x14ac:dyDescent="0.2">
      <c r="A16" s="92">
        <f t="shared" si="2"/>
        <v>10</v>
      </c>
      <c r="B16" s="92">
        <f t="shared" si="3"/>
        <v>33</v>
      </c>
      <c r="C16" s="19">
        <v>17</v>
      </c>
      <c r="D16" s="33" t="s">
        <v>285</v>
      </c>
      <c r="E16" s="132" t="s">
        <v>966</v>
      </c>
      <c r="F16" s="32"/>
    </row>
    <row r="17" spans="1:6" s="64" customFormat="1" ht="22.5" x14ac:dyDescent="0.2">
      <c r="A17" s="92">
        <f t="shared" si="2"/>
        <v>11</v>
      </c>
      <c r="B17" s="92">
        <f t="shared" si="3"/>
        <v>50</v>
      </c>
      <c r="C17" s="19">
        <v>17</v>
      </c>
      <c r="D17" s="33" t="s">
        <v>285</v>
      </c>
      <c r="E17" s="132" t="s">
        <v>967</v>
      </c>
      <c r="F17" s="32"/>
    </row>
    <row r="18" spans="1:6" s="64" customFormat="1" x14ac:dyDescent="0.2">
      <c r="A18" s="92">
        <f t="shared" si="2"/>
        <v>12</v>
      </c>
      <c r="B18" s="92">
        <f t="shared" si="3"/>
        <v>67</v>
      </c>
      <c r="C18" s="19">
        <v>17</v>
      </c>
      <c r="D18" s="33" t="s">
        <v>285</v>
      </c>
      <c r="E18" s="132" t="s">
        <v>968</v>
      </c>
      <c r="F18" s="32"/>
    </row>
    <row r="19" spans="1:6" s="64" customFormat="1" x14ac:dyDescent="0.2">
      <c r="A19" s="92">
        <f t="shared" si="2"/>
        <v>13</v>
      </c>
      <c r="B19" s="92">
        <f t="shared" si="3"/>
        <v>84</v>
      </c>
      <c r="C19" s="19">
        <v>17</v>
      </c>
      <c r="D19" s="33" t="s">
        <v>285</v>
      </c>
      <c r="E19" s="132" t="s">
        <v>969</v>
      </c>
      <c r="F19" s="32"/>
    </row>
    <row r="20" spans="1:6" s="64" customFormat="1" x14ac:dyDescent="0.2">
      <c r="A20" s="92">
        <f t="shared" si="2"/>
        <v>14</v>
      </c>
      <c r="B20" s="92">
        <f t="shared" si="3"/>
        <v>101</v>
      </c>
      <c r="C20" s="19">
        <v>17</v>
      </c>
      <c r="D20" s="33" t="s">
        <v>285</v>
      </c>
      <c r="E20" s="132" t="s">
        <v>970</v>
      </c>
      <c r="F20" s="32"/>
    </row>
    <row r="21" spans="1:6" s="64" customFormat="1" x14ac:dyDescent="0.2">
      <c r="A21" s="92">
        <f t="shared" si="2"/>
        <v>15</v>
      </c>
      <c r="B21" s="92">
        <f t="shared" si="3"/>
        <v>118</v>
      </c>
      <c r="C21" s="19">
        <v>17</v>
      </c>
      <c r="D21" s="33" t="s">
        <v>285</v>
      </c>
      <c r="E21" s="132" t="s">
        <v>971</v>
      </c>
      <c r="F21" s="32"/>
    </row>
    <row r="22" spans="1:6" s="64" customFormat="1" x14ac:dyDescent="0.2">
      <c r="A22" s="92">
        <f>A21+1</f>
        <v>16</v>
      </c>
      <c r="B22" s="92">
        <f>B21+C21</f>
        <v>135</v>
      </c>
      <c r="C22" s="19">
        <v>17</v>
      </c>
      <c r="D22" s="33" t="s">
        <v>285</v>
      </c>
      <c r="E22" s="132" t="s">
        <v>972</v>
      </c>
      <c r="F22" s="32"/>
    </row>
    <row r="23" spans="1:6" s="64" customFormat="1" x14ac:dyDescent="0.2">
      <c r="A23" s="92">
        <f t="shared" si="2"/>
        <v>17</v>
      </c>
      <c r="B23" s="92">
        <f t="shared" ref="B23:B28" si="4">B22+C22</f>
        <v>152</v>
      </c>
      <c r="C23" s="19">
        <v>17</v>
      </c>
      <c r="D23" s="33" t="s">
        <v>285</v>
      </c>
      <c r="E23" s="132" t="s">
        <v>973</v>
      </c>
      <c r="F23" s="32"/>
    </row>
    <row r="24" spans="1:6" s="64" customFormat="1" ht="22.5" x14ac:dyDescent="0.2">
      <c r="A24" s="92">
        <f t="shared" si="2"/>
        <v>18</v>
      </c>
      <c r="B24" s="92">
        <f t="shared" si="4"/>
        <v>169</v>
      </c>
      <c r="C24" s="19">
        <v>17</v>
      </c>
      <c r="D24" s="33" t="s">
        <v>285</v>
      </c>
      <c r="E24" s="132" t="s">
        <v>974</v>
      </c>
      <c r="F24" s="32"/>
    </row>
    <row r="25" spans="1:6" s="64" customFormat="1" x14ac:dyDescent="0.2">
      <c r="A25" s="92">
        <f t="shared" si="2"/>
        <v>19</v>
      </c>
      <c r="B25" s="92">
        <f t="shared" si="4"/>
        <v>186</v>
      </c>
      <c r="C25" s="19">
        <v>17</v>
      </c>
      <c r="D25" s="33" t="s">
        <v>285</v>
      </c>
      <c r="E25" s="132" t="s">
        <v>975</v>
      </c>
      <c r="F25" s="32"/>
    </row>
    <row r="26" spans="1:6" s="64" customFormat="1" x14ac:dyDescent="0.2">
      <c r="A26" s="92">
        <f t="shared" si="2"/>
        <v>20</v>
      </c>
      <c r="B26" s="92">
        <f t="shared" si="4"/>
        <v>203</v>
      </c>
      <c r="C26" s="19">
        <v>17</v>
      </c>
      <c r="D26" s="33" t="s">
        <v>285</v>
      </c>
      <c r="E26" s="132" t="s">
        <v>976</v>
      </c>
      <c r="F26" s="32"/>
    </row>
    <row r="27" spans="1:6" s="64" customFormat="1" x14ac:dyDescent="0.2">
      <c r="A27" s="92">
        <f t="shared" si="2"/>
        <v>21</v>
      </c>
      <c r="B27" s="92">
        <f t="shared" si="4"/>
        <v>220</v>
      </c>
      <c r="C27" s="19">
        <v>17</v>
      </c>
      <c r="D27" s="33" t="s">
        <v>285</v>
      </c>
      <c r="E27" s="132" t="s">
        <v>977</v>
      </c>
      <c r="F27" s="32"/>
    </row>
    <row r="28" spans="1:6" s="64" customFormat="1" x14ac:dyDescent="0.2">
      <c r="A28" s="92">
        <f t="shared" si="2"/>
        <v>22</v>
      </c>
      <c r="B28" s="92">
        <f t="shared" si="4"/>
        <v>237</v>
      </c>
      <c r="C28" s="19">
        <v>17</v>
      </c>
      <c r="D28" s="33" t="s">
        <v>285</v>
      </c>
      <c r="E28" s="132" t="s">
        <v>978</v>
      </c>
      <c r="F28" s="32"/>
    </row>
    <row r="29" spans="1:6" s="64" customFormat="1" x14ac:dyDescent="0.2">
      <c r="A29" s="92">
        <f>A28+1</f>
        <v>23</v>
      </c>
      <c r="B29" s="92">
        <f>B28+C28</f>
        <v>254</v>
      </c>
      <c r="C29" s="19">
        <v>17</v>
      </c>
      <c r="D29" s="33" t="s">
        <v>285</v>
      </c>
      <c r="E29" s="132" t="s">
        <v>979</v>
      </c>
      <c r="F29" s="32"/>
    </row>
    <row r="30" spans="1:6" s="64" customFormat="1" x14ac:dyDescent="0.2">
      <c r="A30" s="92">
        <f t="shared" si="2"/>
        <v>24</v>
      </c>
      <c r="B30" s="92">
        <f t="shared" ref="B30:B35" si="5">B29+C29</f>
        <v>271</v>
      </c>
      <c r="C30" s="19">
        <v>17</v>
      </c>
      <c r="D30" s="33" t="s">
        <v>285</v>
      </c>
      <c r="E30" s="132" t="s">
        <v>980</v>
      </c>
      <c r="F30" s="32"/>
    </row>
    <row r="31" spans="1:6" s="64" customFormat="1" ht="22.5" x14ac:dyDescent="0.2">
      <c r="A31" s="92">
        <f t="shared" si="2"/>
        <v>25</v>
      </c>
      <c r="B31" s="92">
        <f t="shared" si="5"/>
        <v>288</v>
      </c>
      <c r="C31" s="19">
        <v>17</v>
      </c>
      <c r="D31" s="33" t="s">
        <v>285</v>
      </c>
      <c r="E31" s="132" t="s">
        <v>981</v>
      </c>
      <c r="F31" s="32"/>
    </row>
    <row r="32" spans="1:6" s="64" customFormat="1" x14ac:dyDescent="0.2">
      <c r="A32" s="92">
        <f t="shared" si="2"/>
        <v>26</v>
      </c>
      <c r="B32" s="92">
        <f t="shared" si="5"/>
        <v>305</v>
      </c>
      <c r="C32" s="19">
        <v>17</v>
      </c>
      <c r="D32" s="33" t="s">
        <v>285</v>
      </c>
      <c r="E32" s="132" t="s">
        <v>982</v>
      </c>
      <c r="F32" s="32"/>
    </row>
    <row r="33" spans="1:6" s="64" customFormat="1" x14ac:dyDescent="0.2">
      <c r="A33" s="92">
        <f t="shared" si="2"/>
        <v>27</v>
      </c>
      <c r="B33" s="92">
        <f t="shared" si="5"/>
        <v>322</v>
      </c>
      <c r="C33" s="19">
        <v>17</v>
      </c>
      <c r="D33" s="33" t="s">
        <v>285</v>
      </c>
      <c r="E33" s="132" t="s">
        <v>983</v>
      </c>
      <c r="F33" s="32"/>
    </row>
    <row r="34" spans="1:6" s="64" customFormat="1" x14ac:dyDescent="0.2">
      <c r="A34" s="92">
        <f t="shared" si="2"/>
        <v>28</v>
      </c>
      <c r="B34" s="92">
        <f t="shared" si="5"/>
        <v>339</v>
      </c>
      <c r="C34" s="19">
        <v>17</v>
      </c>
      <c r="D34" s="33" t="s">
        <v>285</v>
      </c>
      <c r="E34" s="132" t="s">
        <v>984</v>
      </c>
      <c r="F34" s="32"/>
    </row>
    <row r="35" spans="1:6" s="64" customFormat="1" x14ac:dyDescent="0.2">
      <c r="A35" s="92">
        <f t="shared" si="2"/>
        <v>29</v>
      </c>
      <c r="B35" s="92">
        <f t="shared" si="5"/>
        <v>356</v>
      </c>
      <c r="C35" s="19">
        <v>17</v>
      </c>
      <c r="D35" s="33" t="s">
        <v>285</v>
      </c>
      <c r="E35" s="132" t="s">
        <v>985</v>
      </c>
      <c r="F35" s="32"/>
    </row>
    <row r="36" spans="1:6" s="64" customFormat="1" x14ac:dyDescent="0.2">
      <c r="A36" s="92">
        <f>A35+1</f>
        <v>30</v>
      </c>
      <c r="B36" s="92">
        <f>B35+C35</f>
        <v>373</v>
      </c>
      <c r="C36" s="19">
        <v>17</v>
      </c>
      <c r="D36" s="33" t="s">
        <v>285</v>
      </c>
      <c r="E36" s="132" t="s">
        <v>986</v>
      </c>
      <c r="F36" s="32"/>
    </row>
    <row r="37" spans="1:6" s="64" customFormat="1" x14ac:dyDescent="0.2">
      <c r="A37" s="92">
        <f t="shared" si="2"/>
        <v>31</v>
      </c>
      <c r="B37" s="92">
        <f t="shared" ref="B37:B45" si="6">B36+C36</f>
        <v>390</v>
      </c>
      <c r="C37" s="19">
        <v>17</v>
      </c>
      <c r="D37" s="33" t="s">
        <v>285</v>
      </c>
      <c r="E37" s="132" t="s">
        <v>987</v>
      </c>
      <c r="F37" s="32"/>
    </row>
    <row r="38" spans="1:6" s="64" customFormat="1" ht="22.5" x14ac:dyDescent="0.2">
      <c r="A38" s="92">
        <f t="shared" si="2"/>
        <v>32</v>
      </c>
      <c r="B38" s="92">
        <f t="shared" si="6"/>
        <v>407</v>
      </c>
      <c r="C38" s="19">
        <v>17</v>
      </c>
      <c r="D38" s="33" t="s">
        <v>285</v>
      </c>
      <c r="E38" s="132" t="s">
        <v>988</v>
      </c>
      <c r="F38" s="32"/>
    </row>
    <row r="39" spans="1:6" s="64" customFormat="1" x14ac:dyDescent="0.2">
      <c r="A39" s="92">
        <f t="shared" si="2"/>
        <v>33</v>
      </c>
      <c r="B39" s="92">
        <f t="shared" si="6"/>
        <v>424</v>
      </c>
      <c r="C39" s="19">
        <v>17</v>
      </c>
      <c r="D39" s="33" t="s">
        <v>285</v>
      </c>
      <c r="E39" s="132" t="s">
        <v>989</v>
      </c>
      <c r="F39" s="32"/>
    </row>
    <row r="40" spans="1:6" s="64" customFormat="1" x14ac:dyDescent="0.2">
      <c r="A40" s="92">
        <f t="shared" si="2"/>
        <v>34</v>
      </c>
      <c r="B40" s="92">
        <f t="shared" si="6"/>
        <v>441</v>
      </c>
      <c r="C40" s="19">
        <v>17</v>
      </c>
      <c r="D40" s="33" t="s">
        <v>285</v>
      </c>
      <c r="E40" s="132" t="s">
        <v>990</v>
      </c>
      <c r="F40" s="32"/>
    </row>
    <row r="41" spans="1:6" s="64" customFormat="1" x14ac:dyDescent="0.2">
      <c r="A41" s="92">
        <f t="shared" si="2"/>
        <v>35</v>
      </c>
      <c r="B41" s="92">
        <f t="shared" si="6"/>
        <v>458</v>
      </c>
      <c r="C41" s="19">
        <v>17</v>
      </c>
      <c r="D41" s="33" t="s">
        <v>285</v>
      </c>
      <c r="E41" s="132" t="s">
        <v>991</v>
      </c>
      <c r="F41" s="32"/>
    </row>
    <row r="42" spans="1:6" s="64" customFormat="1" x14ac:dyDescent="0.2">
      <c r="A42" s="92">
        <f t="shared" si="2"/>
        <v>36</v>
      </c>
      <c r="B42" s="92">
        <f t="shared" si="6"/>
        <v>475</v>
      </c>
      <c r="C42" s="19">
        <v>17</v>
      </c>
      <c r="D42" s="33" t="s">
        <v>285</v>
      </c>
      <c r="E42" s="132" t="s">
        <v>992</v>
      </c>
      <c r="F42" s="32"/>
    </row>
    <row r="43" spans="1:6" s="64" customFormat="1" x14ac:dyDescent="0.2">
      <c r="A43" s="92">
        <f t="shared" si="2"/>
        <v>37</v>
      </c>
      <c r="B43" s="92">
        <f t="shared" si="6"/>
        <v>492</v>
      </c>
      <c r="C43" s="19">
        <v>17</v>
      </c>
      <c r="D43" s="33" t="s">
        <v>285</v>
      </c>
      <c r="E43" s="132" t="s">
        <v>993</v>
      </c>
      <c r="F43" s="32"/>
    </row>
    <row r="44" spans="1:6" s="64" customFormat="1" x14ac:dyDescent="0.2">
      <c r="A44" s="92">
        <f t="shared" si="2"/>
        <v>38</v>
      </c>
      <c r="B44" s="92">
        <f t="shared" si="6"/>
        <v>509</v>
      </c>
      <c r="C44" s="19">
        <v>17</v>
      </c>
      <c r="D44" s="33" t="s">
        <v>285</v>
      </c>
      <c r="E44" s="132" t="s">
        <v>994</v>
      </c>
      <c r="F44" s="32"/>
    </row>
    <row r="45" spans="1:6" s="64" customFormat="1" x14ac:dyDescent="0.2">
      <c r="A45" s="92">
        <f t="shared" si="2"/>
        <v>39</v>
      </c>
      <c r="B45" s="92">
        <f t="shared" si="6"/>
        <v>526</v>
      </c>
      <c r="C45" s="19">
        <v>17</v>
      </c>
      <c r="D45" s="33" t="s">
        <v>285</v>
      </c>
      <c r="E45" s="132" t="s">
        <v>995</v>
      </c>
      <c r="F45" s="32"/>
    </row>
    <row r="46" spans="1:6" s="64" customFormat="1" x14ac:dyDescent="0.2">
      <c r="A46" s="92">
        <f>A45+1</f>
        <v>40</v>
      </c>
      <c r="B46" s="92">
        <f>B45+C45</f>
        <v>543</v>
      </c>
      <c r="C46" s="19">
        <v>17</v>
      </c>
      <c r="D46" s="33" t="s">
        <v>285</v>
      </c>
      <c r="E46" s="132" t="s">
        <v>996</v>
      </c>
      <c r="F46" s="32"/>
    </row>
    <row r="47" spans="1:6" s="64" customFormat="1" x14ac:dyDescent="0.2">
      <c r="A47" s="92">
        <f t="shared" si="2"/>
        <v>41</v>
      </c>
      <c r="B47" s="92">
        <f t="shared" ref="B47:B52" si="7">B46+C46</f>
        <v>560</v>
      </c>
      <c r="C47" s="19">
        <v>17</v>
      </c>
      <c r="D47" s="33" t="s">
        <v>285</v>
      </c>
      <c r="E47" s="132" t="s">
        <v>997</v>
      </c>
      <c r="F47" s="32"/>
    </row>
    <row r="48" spans="1:6" s="64" customFormat="1" ht="22.5" x14ac:dyDescent="0.2">
      <c r="A48" s="92">
        <f t="shared" si="2"/>
        <v>42</v>
      </c>
      <c r="B48" s="92">
        <f t="shared" si="7"/>
        <v>577</v>
      </c>
      <c r="C48" s="19">
        <v>17</v>
      </c>
      <c r="D48" s="33" t="s">
        <v>285</v>
      </c>
      <c r="E48" s="132" t="s">
        <v>998</v>
      </c>
      <c r="F48" s="32"/>
    </row>
    <row r="49" spans="1:6" s="64" customFormat="1" x14ac:dyDescent="0.2">
      <c r="A49" s="92">
        <f t="shared" si="2"/>
        <v>43</v>
      </c>
      <c r="B49" s="92">
        <f t="shared" si="7"/>
        <v>594</v>
      </c>
      <c r="C49" s="19">
        <v>17</v>
      </c>
      <c r="D49" s="33" t="s">
        <v>285</v>
      </c>
      <c r="E49" s="132" t="s">
        <v>999</v>
      </c>
      <c r="F49" s="32"/>
    </row>
    <row r="50" spans="1:6" s="64" customFormat="1" x14ac:dyDescent="0.2">
      <c r="A50" s="92">
        <f t="shared" si="2"/>
        <v>44</v>
      </c>
      <c r="B50" s="92">
        <f t="shared" si="7"/>
        <v>611</v>
      </c>
      <c r="C50" s="19">
        <v>17</v>
      </c>
      <c r="D50" s="33" t="s">
        <v>285</v>
      </c>
      <c r="E50" s="132" t="s">
        <v>1000</v>
      </c>
      <c r="F50" s="32"/>
    </row>
    <row r="51" spans="1:6" s="64" customFormat="1" x14ac:dyDescent="0.2">
      <c r="A51" s="92">
        <f t="shared" si="2"/>
        <v>45</v>
      </c>
      <c r="B51" s="92">
        <f t="shared" si="7"/>
        <v>628</v>
      </c>
      <c r="C51" s="19">
        <v>17</v>
      </c>
      <c r="D51" s="33" t="s">
        <v>285</v>
      </c>
      <c r="E51" s="132" t="s">
        <v>1001</v>
      </c>
      <c r="F51" s="32"/>
    </row>
    <row r="52" spans="1:6" s="64" customFormat="1" x14ac:dyDescent="0.2">
      <c r="A52" s="92">
        <f t="shared" si="2"/>
        <v>46</v>
      </c>
      <c r="B52" s="92">
        <f t="shared" si="7"/>
        <v>645</v>
      </c>
      <c r="C52" s="19">
        <v>17</v>
      </c>
      <c r="D52" s="33" t="s">
        <v>285</v>
      </c>
      <c r="E52" s="132" t="s">
        <v>1002</v>
      </c>
      <c r="F52" s="32"/>
    </row>
    <row r="53" spans="1:6" s="64" customFormat="1" x14ac:dyDescent="0.2">
      <c r="A53" s="92">
        <f>A52+1</f>
        <v>47</v>
      </c>
      <c r="B53" s="92">
        <f>B52+C52</f>
        <v>662</v>
      </c>
      <c r="C53" s="19">
        <v>17</v>
      </c>
      <c r="D53" s="33" t="s">
        <v>285</v>
      </c>
      <c r="E53" s="132" t="s">
        <v>1003</v>
      </c>
      <c r="F53" s="32"/>
    </row>
    <row r="54" spans="1:6" s="64" customFormat="1" x14ac:dyDescent="0.2">
      <c r="A54" s="92">
        <f t="shared" si="2"/>
        <v>48</v>
      </c>
      <c r="B54" s="92">
        <f t="shared" ref="B54:B57" si="8">B53+C53</f>
        <v>679</v>
      </c>
      <c r="C54" s="19">
        <v>17</v>
      </c>
      <c r="D54" s="33" t="s">
        <v>285</v>
      </c>
      <c r="E54" s="132" t="s">
        <v>1004</v>
      </c>
      <c r="F54" s="32"/>
    </row>
    <row r="55" spans="1:6" s="64" customFormat="1" x14ac:dyDescent="0.2">
      <c r="A55" s="92">
        <f t="shared" si="2"/>
        <v>49</v>
      </c>
      <c r="B55" s="92">
        <f t="shared" si="8"/>
        <v>696</v>
      </c>
      <c r="C55" s="19">
        <v>17</v>
      </c>
      <c r="D55" s="33" t="s">
        <v>285</v>
      </c>
      <c r="E55" s="132" t="s">
        <v>1005</v>
      </c>
      <c r="F55" s="32"/>
    </row>
    <row r="56" spans="1:6" s="64" customFormat="1" x14ac:dyDescent="0.2">
      <c r="A56" s="92">
        <f t="shared" si="2"/>
        <v>50</v>
      </c>
      <c r="B56" s="92">
        <f t="shared" si="8"/>
        <v>713</v>
      </c>
      <c r="C56" s="19">
        <v>17</v>
      </c>
      <c r="D56" s="33" t="s">
        <v>285</v>
      </c>
      <c r="E56" s="132" t="s">
        <v>1006</v>
      </c>
      <c r="F56" s="32"/>
    </row>
    <row r="57" spans="1:6" s="64" customFormat="1" x14ac:dyDescent="0.2">
      <c r="A57" s="92">
        <f t="shared" si="2"/>
        <v>51</v>
      </c>
      <c r="B57" s="92">
        <f t="shared" si="8"/>
        <v>730</v>
      </c>
      <c r="C57" s="19">
        <v>17</v>
      </c>
      <c r="D57" s="33" t="s">
        <v>285</v>
      </c>
      <c r="E57" s="132" t="s">
        <v>1007</v>
      </c>
      <c r="F57" s="32"/>
    </row>
    <row r="58" spans="1:6" s="64" customFormat="1" x14ac:dyDescent="0.2">
      <c r="A58" s="92">
        <f>A57+1</f>
        <v>52</v>
      </c>
      <c r="B58" s="92">
        <f>B57+C57</f>
        <v>747</v>
      </c>
      <c r="C58" s="19">
        <v>17</v>
      </c>
      <c r="D58" s="33" t="s">
        <v>285</v>
      </c>
      <c r="E58" s="132" t="s">
        <v>1008</v>
      </c>
      <c r="F58" s="32"/>
    </row>
    <row r="59" spans="1:6" s="64" customFormat="1" x14ac:dyDescent="0.2">
      <c r="A59" s="92">
        <f t="shared" si="2"/>
        <v>53</v>
      </c>
      <c r="B59" s="92">
        <f t="shared" ref="B59:B62" si="9">B58+C58</f>
        <v>764</v>
      </c>
      <c r="C59" s="19">
        <v>17</v>
      </c>
      <c r="D59" s="33" t="s">
        <v>285</v>
      </c>
      <c r="E59" s="132" t="s">
        <v>1009</v>
      </c>
      <c r="F59" s="32"/>
    </row>
    <row r="60" spans="1:6" s="64" customFormat="1" x14ac:dyDescent="0.2">
      <c r="A60" s="92">
        <f t="shared" si="2"/>
        <v>54</v>
      </c>
      <c r="B60" s="92">
        <f t="shared" si="9"/>
        <v>781</v>
      </c>
      <c r="C60" s="19">
        <v>17</v>
      </c>
      <c r="D60" s="33" t="s">
        <v>285</v>
      </c>
      <c r="E60" s="132" t="s">
        <v>1010</v>
      </c>
      <c r="F60" s="32"/>
    </row>
    <row r="61" spans="1:6" s="64" customFormat="1" x14ac:dyDescent="0.2">
      <c r="A61" s="92">
        <f t="shared" si="2"/>
        <v>55</v>
      </c>
      <c r="B61" s="92">
        <f t="shared" si="9"/>
        <v>798</v>
      </c>
      <c r="C61" s="19">
        <v>17</v>
      </c>
      <c r="D61" s="33" t="s">
        <v>285</v>
      </c>
      <c r="E61" s="132" t="s">
        <v>1011</v>
      </c>
      <c r="F61" s="32"/>
    </row>
    <row r="62" spans="1:6" s="64" customFormat="1" x14ac:dyDescent="0.2">
      <c r="A62" s="92">
        <f t="shared" si="2"/>
        <v>56</v>
      </c>
      <c r="B62" s="92">
        <f t="shared" si="9"/>
        <v>815</v>
      </c>
      <c r="C62" s="19">
        <v>17</v>
      </c>
      <c r="D62" s="33" t="s">
        <v>285</v>
      </c>
      <c r="E62" s="132" t="s">
        <v>1012</v>
      </c>
      <c r="F62" s="32"/>
    </row>
    <row r="63" spans="1:6" s="64" customFormat="1" x14ac:dyDescent="0.2">
      <c r="A63" s="92">
        <f>A62+1</f>
        <v>57</v>
      </c>
      <c r="B63" s="92">
        <f>B62+C62</f>
        <v>832</v>
      </c>
      <c r="C63" s="19">
        <v>17</v>
      </c>
      <c r="D63" s="33" t="s">
        <v>285</v>
      </c>
      <c r="E63" s="132" t="s">
        <v>1013</v>
      </c>
      <c r="F63" s="32"/>
    </row>
    <row r="64" spans="1:6" s="64" customFormat="1" ht="22.5" x14ac:dyDescent="0.2">
      <c r="A64" s="92">
        <f t="shared" ref="A64:A71" si="10">A63+1</f>
        <v>58</v>
      </c>
      <c r="B64" s="92">
        <f t="shared" ref="B64:B71" si="11">B63+C63</f>
        <v>849</v>
      </c>
      <c r="C64" s="19">
        <v>17</v>
      </c>
      <c r="D64" s="33" t="s">
        <v>285</v>
      </c>
      <c r="E64" s="132" t="s">
        <v>1014</v>
      </c>
      <c r="F64" s="32"/>
    </row>
    <row r="65" spans="1:6" s="64" customFormat="1" x14ac:dyDescent="0.2">
      <c r="A65" s="92">
        <f t="shared" si="10"/>
        <v>59</v>
      </c>
      <c r="B65" s="92">
        <f t="shared" si="11"/>
        <v>866</v>
      </c>
      <c r="C65" s="19">
        <v>17</v>
      </c>
      <c r="D65" s="33" t="s">
        <v>285</v>
      </c>
      <c r="E65" s="132" t="s">
        <v>1015</v>
      </c>
      <c r="F65" s="32"/>
    </row>
    <row r="66" spans="1:6" s="64" customFormat="1" x14ac:dyDescent="0.2">
      <c r="A66" s="92">
        <f t="shared" si="10"/>
        <v>60</v>
      </c>
      <c r="B66" s="92">
        <f t="shared" si="11"/>
        <v>883</v>
      </c>
      <c r="C66" s="19">
        <v>17</v>
      </c>
      <c r="D66" s="33" t="s">
        <v>285</v>
      </c>
      <c r="E66" s="132" t="s">
        <v>1016</v>
      </c>
      <c r="F66" s="32"/>
    </row>
    <row r="67" spans="1:6" s="64" customFormat="1" x14ac:dyDescent="0.2">
      <c r="A67" s="92">
        <f t="shared" si="10"/>
        <v>61</v>
      </c>
      <c r="B67" s="92">
        <f t="shared" si="11"/>
        <v>900</v>
      </c>
      <c r="C67" s="19">
        <v>17</v>
      </c>
      <c r="D67" s="33" t="s">
        <v>285</v>
      </c>
      <c r="E67" s="132" t="s">
        <v>1017</v>
      </c>
      <c r="F67" s="32"/>
    </row>
    <row r="68" spans="1:6" s="64" customFormat="1" ht="22.5" x14ac:dyDescent="0.2">
      <c r="A68" s="92">
        <f t="shared" si="10"/>
        <v>62</v>
      </c>
      <c r="B68" s="92">
        <f t="shared" si="11"/>
        <v>917</v>
      </c>
      <c r="C68" s="19">
        <v>17</v>
      </c>
      <c r="D68" s="33" t="s">
        <v>285</v>
      </c>
      <c r="E68" s="132" t="s">
        <v>1018</v>
      </c>
      <c r="F68" s="32"/>
    </row>
    <row r="69" spans="1:6" s="64" customFormat="1" ht="22.5" x14ac:dyDescent="0.2">
      <c r="A69" s="92">
        <f t="shared" si="10"/>
        <v>63</v>
      </c>
      <c r="B69" s="92">
        <f t="shared" si="11"/>
        <v>934</v>
      </c>
      <c r="C69" s="19">
        <v>17</v>
      </c>
      <c r="D69" s="33" t="s">
        <v>285</v>
      </c>
      <c r="E69" s="132" t="s">
        <v>1019</v>
      </c>
      <c r="F69" s="32"/>
    </row>
    <row r="70" spans="1:6" s="64" customFormat="1" ht="22.5" x14ac:dyDescent="0.2">
      <c r="A70" s="92">
        <f t="shared" si="10"/>
        <v>64</v>
      </c>
      <c r="B70" s="92">
        <f t="shared" si="11"/>
        <v>951</v>
      </c>
      <c r="C70" s="19">
        <v>17</v>
      </c>
      <c r="D70" s="33" t="s">
        <v>285</v>
      </c>
      <c r="E70" s="132" t="s">
        <v>1020</v>
      </c>
      <c r="F70" s="32"/>
    </row>
    <row r="71" spans="1:6" s="64" customFormat="1" x14ac:dyDescent="0.2">
      <c r="A71" s="92">
        <f t="shared" si="10"/>
        <v>65</v>
      </c>
      <c r="B71" s="92">
        <f t="shared" si="11"/>
        <v>968</v>
      </c>
      <c r="C71" s="19">
        <v>17</v>
      </c>
      <c r="D71" s="33" t="s">
        <v>285</v>
      </c>
      <c r="E71" s="132" t="s">
        <v>1021</v>
      </c>
      <c r="F71" s="32"/>
    </row>
    <row r="72" spans="1:6" s="64" customFormat="1" x14ac:dyDescent="0.2">
      <c r="A72" s="92">
        <f>A71+1</f>
        <v>66</v>
      </c>
      <c r="B72" s="92">
        <f>B71+C71</f>
        <v>985</v>
      </c>
      <c r="C72" s="19">
        <v>17</v>
      </c>
      <c r="D72" s="33" t="s">
        <v>285</v>
      </c>
      <c r="E72" s="132" t="s">
        <v>1022</v>
      </c>
      <c r="F72" s="32"/>
    </row>
    <row r="73" spans="1:6" s="64" customFormat="1" x14ac:dyDescent="0.2">
      <c r="A73" s="92">
        <f t="shared" ref="A73:A77" si="12">A72+1</f>
        <v>67</v>
      </c>
      <c r="B73" s="92">
        <f t="shared" ref="B73:B77" si="13">B72+C72</f>
        <v>1002</v>
      </c>
      <c r="C73" s="19">
        <v>17</v>
      </c>
      <c r="D73" s="33" t="s">
        <v>285</v>
      </c>
      <c r="E73" s="132" t="s">
        <v>1023</v>
      </c>
      <c r="F73" s="32"/>
    </row>
    <row r="74" spans="1:6" s="64" customFormat="1" ht="22.5" x14ac:dyDescent="0.2">
      <c r="A74" s="92">
        <f t="shared" si="12"/>
        <v>68</v>
      </c>
      <c r="B74" s="92">
        <f t="shared" si="13"/>
        <v>1019</v>
      </c>
      <c r="C74" s="19">
        <v>17</v>
      </c>
      <c r="D74" s="33" t="s">
        <v>285</v>
      </c>
      <c r="E74" s="132" t="s">
        <v>1024</v>
      </c>
      <c r="F74" s="32"/>
    </row>
    <row r="75" spans="1:6" s="64" customFormat="1" x14ac:dyDescent="0.2">
      <c r="A75" s="92">
        <f t="shared" si="12"/>
        <v>69</v>
      </c>
      <c r="B75" s="92">
        <f t="shared" si="13"/>
        <v>1036</v>
      </c>
      <c r="C75" s="19">
        <v>17</v>
      </c>
      <c r="D75" s="33" t="s">
        <v>285</v>
      </c>
      <c r="E75" s="132" t="s">
        <v>1025</v>
      </c>
      <c r="F75" s="32"/>
    </row>
    <row r="76" spans="1:6" s="64" customFormat="1" x14ac:dyDescent="0.2">
      <c r="A76" s="92">
        <f t="shared" si="12"/>
        <v>70</v>
      </c>
      <c r="B76" s="92">
        <f t="shared" si="13"/>
        <v>1053</v>
      </c>
      <c r="C76" s="19">
        <v>17</v>
      </c>
      <c r="D76" s="33" t="s">
        <v>285</v>
      </c>
      <c r="E76" s="132" t="s">
        <v>1026</v>
      </c>
      <c r="F76" s="32"/>
    </row>
    <row r="77" spans="1:6" s="64" customFormat="1" x14ac:dyDescent="0.2">
      <c r="A77" s="92">
        <f t="shared" si="12"/>
        <v>71</v>
      </c>
      <c r="B77" s="92">
        <f t="shared" si="13"/>
        <v>1070</v>
      </c>
      <c r="C77" s="19">
        <v>17</v>
      </c>
      <c r="D77" s="33" t="s">
        <v>285</v>
      </c>
      <c r="E77" s="132" t="s">
        <v>1027</v>
      </c>
      <c r="F77" s="32"/>
    </row>
    <row r="78" spans="1:6" s="64" customFormat="1" x14ac:dyDescent="0.2">
      <c r="A78" s="92">
        <f>A77+1</f>
        <v>72</v>
      </c>
      <c r="B78" s="92">
        <f>B77+C77</f>
        <v>1087</v>
      </c>
      <c r="C78" s="19">
        <v>17</v>
      </c>
      <c r="D78" s="33" t="s">
        <v>285</v>
      </c>
      <c r="E78" s="132" t="s">
        <v>1028</v>
      </c>
      <c r="F78" s="32"/>
    </row>
    <row r="79" spans="1:6" s="64" customFormat="1" x14ac:dyDescent="0.2">
      <c r="A79" s="92">
        <f t="shared" ref="A79:A82" si="14">A78+1</f>
        <v>73</v>
      </c>
      <c r="B79" s="92">
        <f t="shared" ref="B79:B82" si="15">B78+C78</f>
        <v>1104</v>
      </c>
      <c r="C79" s="19">
        <v>17</v>
      </c>
      <c r="D79" s="33" t="s">
        <v>285</v>
      </c>
      <c r="E79" s="132" t="s">
        <v>1029</v>
      </c>
      <c r="F79" s="32"/>
    </row>
    <row r="80" spans="1:6" s="64" customFormat="1" x14ac:dyDescent="0.2">
      <c r="A80" s="92">
        <f t="shared" si="14"/>
        <v>74</v>
      </c>
      <c r="B80" s="92">
        <f t="shared" si="15"/>
        <v>1121</v>
      </c>
      <c r="C80" s="19">
        <v>17</v>
      </c>
      <c r="D80" s="33" t="s">
        <v>285</v>
      </c>
      <c r="E80" s="132" t="s">
        <v>1030</v>
      </c>
      <c r="F80" s="32"/>
    </row>
    <row r="81" spans="1:6" s="64" customFormat="1" x14ac:dyDescent="0.2">
      <c r="A81" s="92">
        <f t="shared" si="14"/>
        <v>75</v>
      </c>
      <c r="B81" s="92">
        <f t="shared" si="15"/>
        <v>1138</v>
      </c>
      <c r="C81" s="19">
        <v>17</v>
      </c>
      <c r="D81" s="33" t="s">
        <v>285</v>
      </c>
      <c r="E81" s="132" t="s">
        <v>1031</v>
      </c>
      <c r="F81" s="32"/>
    </row>
    <row r="82" spans="1:6" s="64" customFormat="1" x14ac:dyDescent="0.2">
      <c r="A82" s="92">
        <f t="shared" si="14"/>
        <v>76</v>
      </c>
      <c r="B82" s="92">
        <f t="shared" si="15"/>
        <v>1155</v>
      </c>
      <c r="C82" s="19">
        <v>17</v>
      </c>
      <c r="D82" s="33" t="s">
        <v>285</v>
      </c>
      <c r="E82" s="132" t="s">
        <v>1032</v>
      </c>
      <c r="F82" s="32"/>
    </row>
    <row r="83" spans="1:6" s="64" customFormat="1" x14ac:dyDescent="0.2">
      <c r="A83" s="92">
        <f>A82+1</f>
        <v>77</v>
      </c>
      <c r="B83" s="92">
        <f>B82+C82</f>
        <v>1172</v>
      </c>
      <c r="C83" s="19">
        <v>17</v>
      </c>
      <c r="D83" s="33" t="s">
        <v>285</v>
      </c>
      <c r="E83" s="132" t="s">
        <v>1033</v>
      </c>
      <c r="F83" s="32"/>
    </row>
    <row r="84" spans="1:6" s="64" customFormat="1" x14ac:dyDescent="0.2">
      <c r="A84" s="92">
        <f t="shared" ref="A84:A95" si="16">A83+1</f>
        <v>78</v>
      </c>
      <c r="B84" s="92">
        <f t="shared" ref="B84:B95" si="17">B83+C83</f>
        <v>1189</v>
      </c>
      <c r="C84" s="19">
        <v>17</v>
      </c>
      <c r="D84" s="33" t="s">
        <v>285</v>
      </c>
      <c r="E84" s="132" t="s">
        <v>1034</v>
      </c>
      <c r="F84" s="32"/>
    </row>
    <row r="85" spans="1:6" s="64" customFormat="1" ht="22.5" x14ac:dyDescent="0.2">
      <c r="A85" s="92">
        <f t="shared" si="16"/>
        <v>79</v>
      </c>
      <c r="B85" s="92">
        <f t="shared" si="17"/>
        <v>1206</v>
      </c>
      <c r="C85" s="19">
        <v>17</v>
      </c>
      <c r="D85" s="33" t="s">
        <v>285</v>
      </c>
      <c r="E85" s="132" t="s">
        <v>1035</v>
      </c>
      <c r="F85" s="32"/>
    </row>
    <row r="86" spans="1:6" s="64" customFormat="1" x14ac:dyDescent="0.2">
      <c r="A86" s="92">
        <f t="shared" si="16"/>
        <v>80</v>
      </c>
      <c r="B86" s="92">
        <f t="shared" si="17"/>
        <v>1223</v>
      </c>
      <c r="C86" s="19">
        <v>17</v>
      </c>
      <c r="D86" s="33" t="s">
        <v>285</v>
      </c>
      <c r="E86" s="132" t="s">
        <v>1036</v>
      </c>
      <c r="F86" s="32"/>
    </row>
    <row r="87" spans="1:6" s="64" customFormat="1" x14ac:dyDescent="0.2">
      <c r="A87" s="92">
        <f t="shared" si="16"/>
        <v>81</v>
      </c>
      <c r="B87" s="92">
        <f t="shared" si="17"/>
        <v>1240</v>
      </c>
      <c r="C87" s="19">
        <v>17</v>
      </c>
      <c r="D87" s="33" t="s">
        <v>285</v>
      </c>
      <c r="E87" s="132" t="s">
        <v>1037</v>
      </c>
      <c r="F87" s="32"/>
    </row>
    <row r="88" spans="1:6" s="64" customFormat="1" x14ac:dyDescent="0.2">
      <c r="A88" s="92">
        <f t="shared" si="16"/>
        <v>82</v>
      </c>
      <c r="B88" s="92">
        <f t="shared" si="17"/>
        <v>1257</v>
      </c>
      <c r="C88" s="19">
        <v>17</v>
      </c>
      <c r="D88" s="33" t="s">
        <v>285</v>
      </c>
      <c r="E88" s="132" t="s">
        <v>1038</v>
      </c>
      <c r="F88" s="32"/>
    </row>
    <row r="89" spans="1:6" s="64" customFormat="1" x14ac:dyDescent="0.2">
      <c r="A89" s="92">
        <f t="shared" si="16"/>
        <v>83</v>
      </c>
      <c r="B89" s="92">
        <f t="shared" si="17"/>
        <v>1274</v>
      </c>
      <c r="C89" s="19">
        <v>17</v>
      </c>
      <c r="D89" s="33" t="s">
        <v>285</v>
      </c>
      <c r="E89" s="132" t="s">
        <v>1039</v>
      </c>
      <c r="F89" s="32"/>
    </row>
    <row r="90" spans="1:6" s="64" customFormat="1" x14ac:dyDescent="0.2">
      <c r="A90" s="92">
        <f t="shared" si="16"/>
        <v>84</v>
      </c>
      <c r="B90" s="92">
        <f t="shared" si="17"/>
        <v>1291</v>
      </c>
      <c r="C90" s="19">
        <v>17</v>
      </c>
      <c r="D90" s="33" t="s">
        <v>285</v>
      </c>
      <c r="E90" s="132" t="s">
        <v>1040</v>
      </c>
      <c r="F90" s="32"/>
    </row>
    <row r="91" spans="1:6" s="64" customFormat="1" x14ac:dyDescent="0.2">
      <c r="A91" s="92">
        <f t="shared" si="16"/>
        <v>85</v>
      </c>
      <c r="B91" s="92">
        <f t="shared" si="17"/>
        <v>1308</v>
      </c>
      <c r="C91" s="19">
        <v>17</v>
      </c>
      <c r="D91" s="33" t="s">
        <v>285</v>
      </c>
      <c r="E91" s="132" t="s">
        <v>1041</v>
      </c>
      <c r="F91" s="32"/>
    </row>
    <row r="92" spans="1:6" s="64" customFormat="1" x14ac:dyDescent="0.2">
      <c r="A92" s="92">
        <f t="shared" si="16"/>
        <v>86</v>
      </c>
      <c r="B92" s="92">
        <f t="shared" si="17"/>
        <v>1325</v>
      </c>
      <c r="C92" s="19">
        <v>17</v>
      </c>
      <c r="D92" s="33" t="s">
        <v>285</v>
      </c>
      <c r="E92" s="132" t="s">
        <v>1042</v>
      </c>
      <c r="F92" s="32"/>
    </row>
    <row r="93" spans="1:6" s="64" customFormat="1" x14ac:dyDescent="0.2">
      <c r="A93" s="92">
        <f t="shared" si="16"/>
        <v>87</v>
      </c>
      <c r="B93" s="92">
        <f t="shared" si="17"/>
        <v>1342</v>
      </c>
      <c r="C93" s="19">
        <v>17</v>
      </c>
      <c r="D93" s="33" t="s">
        <v>285</v>
      </c>
      <c r="E93" s="132" t="s">
        <v>1043</v>
      </c>
      <c r="F93" s="32"/>
    </row>
    <row r="94" spans="1:6" s="64" customFormat="1" x14ac:dyDescent="0.2">
      <c r="A94" s="92">
        <f t="shared" si="16"/>
        <v>88</v>
      </c>
      <c r="B94" s="92">
        <f t="shared" si="17"/>
        <v>1359</v>
      </c>
      <c r="C94" s="19">
        <v>17</v>
      </c>
      <c r="D94" s="33" t="s">
        <v>285</v>
      </c>
      <c r="E94" s="132" t="s">
        <v>1044</v>
      </c>
      <c r="F94" s="32"/>
    </row>
    <row r="95" spans="1:6" s="64" customFormat="1" x14ac:dyDescent="0.2">
      <c r="A95" s="92">
        <f t="shared" si="16"/>
        <v>89</v>
      </c>
      <c r="B95" s="92">
        <f t="shared" si="17"/>
        <v>1376</v>
      </c>
      <c r="C95" s="19">
        <v>17</v>
      </c>
      <c r="D95" s="33" t="s">
        <v>285</v>
      </c>
      <c r="E95" s="132" t="s">
        <v>1045</v>
      </c>
      <c r="F95" s="32"/>
    </row>
    <row r="96" spans="1:6" s="64" customFormat="1" x14ac:dyDescent="0.2">
      <c r="A96" s="92">
        <f>A95+1</f>
        <v>90</v>
      </c>
      <c r="B96" s="92">
        <f>B95+C95</f>
        <v>1393</v>
      </c>
      <c r="C96" s="19">
        <v>17</v>
      </c>
      <c r="D96" s="33" t="s">
        <v>285</v>
      </c>
      <c r="E96" s="133" t="s">
        <v>1046</v>
      </c>
      <c r="F96" s="32"/>
    </row>
    <row r="97" spans="1:6" s="64" customFormat="1" ht="22.5" x14ac:dyDescent="0.2">
      <c r="A97" s="92">
        <f t="shared" ref="A97:A99" si="18">A96+1</f>
        <v>91</v>
      </c>
      <c r="B97" s="92">
        <f t="shared" ref="B97:B99" si="19">B96+C96</f>
        <v>1410</v>
      </c>
      <c r="C97" s="19">
        <v>17</v>
      </c>
      <c r="D97" s="33" t="s">
        <v>285</v>
      </c>
      <c r="E97" s="132" t="s">
        <v>1047</v>
      </c>
      <c r="F97" s="32"/>
    </row>
    <row r="98" spans="1:6" s="64" customFormat="1" ht="22.5" x14ac:dyDescent="0.2">
      <c r="A98" s="92">
        <f t="shared" si="18"/>
        <v>92</v>
      </c>
      <c r="B98" s="92">
        <f t="shared" si="19"/>
        <v>1427</v>
      </c>
      <c r="C98" s="19">
        <v>17</v>
      </c>
      <c r="D98" s="33" t="s">
        <v>285</v>
      </c>
      <c r="E98" s="132" t="s">
        <v>1048</v>
      </c>
      <c r="F98" s="32"/>
    </row>
    <row r="99" spans="1:6" s="64" customFormat="1" ht="22.5" x14ac:dyDescent="0.2">
      <c r="A99" s="70">
        <f t="shared" si="18"/>
        <v>93</v>
      </c>
      <c r="B99" s="70">
        <f t="shared" si="19"/>
        <v>1444</v>
      </c>
      <c r="C99" s="37">
        <v>17</v>
      </c>
      <c r="D99" s="45" t="s">
        <v>285</v>
      </c>
      <c r="E99" s="133" t="s">
        <v>1049</v>
      </c>
      <c r="F99" s="47"/>
    </row>
    <row r="100" spans="1:6" s="64" customFormat="1" x14ac:dyDescent="0.2">
      <c r="A100" s="92">
        <f>A99+1</f>
        <v>94</v>
      </c>
      <c r="B100" s="92">
        <f>B99+C99</f>
        <v>1461</v>
      </c>
      <c r="C100" s="19">
        <v>17</v>
      </c>
      <c r="D100" s="33" t="s">
        <v>285</v>
      </c>
      <c r="E100" s="132" t="s">
        <v>1050</v>
      </c>
      <c r="F100" s="32"/>
    </row>
    <row r="101" spans="1:6" s="64" customFormat="1" ht="22.5" x14ac:dyDescent="0.2">
      <c r="A101" s="92">
        <f t="shared" ref="A101:A108" si="20">A100+1</f>
        <v>95</v>
      </c>
      <c r="B101" s="92">
        <f t="shared" ref="B101:B108" si="21">B100+C100</f>
        <v>1478</v>
      </c>
      <c r="C101" s="19">
        <v>17</v>
      </c>
      <c r="D101" s="33" t="s">
        <v>285</v>
      </c>
      <c r="E101" s="132" t="s">
        <v>1051</v>
      </c>
      <c r="F101" s="32"/>
    </row>
    <row r="102" spans="1:6" s="64" customFormat="1" ht="22.5" x14ac:dyDescent="0.2">
      <c r="A102" s="92">
        <f t="shared" si="20"/>
        <v>96</v>
      </c>
      <c r="B102" s="92">
        <f t="shared" si="21"/>
        <v>1495</v>
      </c>
      <c r="C102" s="19">
        <v>17</v>
      </c>
      <c r="D102" s="33" t="s">
        <v>285</v>
      </c>
      <c r="E102" s="132" t="s">
        <v>1052</v>
      </c>
      <c r="F102" s="32"/>
    </row>
    <row r="103" spans="1:6" s="64" customFormat="1" ht="22.5" x14ac:dyDescent="0.2">
      <c r="A103" s="92">
        <f t="shared" si="20"/>
        <v>97</v>
      </c>
      <c r="B103" s="92">
        <f t="shared" si="21"/>
        <v>1512</v>
      </c>
      <c r="C103" s="19">
        <v>17</v>
      </c>
      <c r="D103" s="33" t="s">
        <v>285</v>
      </c>
      <c r="E103" s="132" t="s">
        <v>1053</v>
      </c>
      <c r="F103" s="32"/>
    </row>
    <row r="104" spans="1:6" s="64" customFormat="1" ht="22.5" x14ac:dyDescent="0.2">
      <c r="A104" s="92">
        <f t="shared" si="20"/>
        <v>98</v>
      </c>
      <c r="B104" s="92">
        <f t="shared" si="21"/>
        <v>1529</v>
      </c>
      <c r="C104" s="19">
        <v>17</v>
      </c>
      <c r="D104" s="33" t="s">
        <v>285</v>
      </c>
      <c r="E104" s="132" t="s">
        <v>1054</v>
      </c>
      <c r="F104" s="32"/>
    </row>
    <row r="105" spans="1:6" s="64" customFormat="1" ht="22.5" x14ac:dyDescent="0.2">
      <c r="A105" s="92">
        <f t="shared" si="20"/>
        <v>99</v>
      </c>
      <c r="B105" s="92">
        <f t="shared" si="21"/>
        <v>1546</v>
      </c>
      <c r="C105" s="19">
        <v>17</v>
      </c>
      <c r="D105" s="33" t="s">
        <v>285</v>
      </c>
      <c r="E105" s="132" t="s">
        <v>1055</v>
      </c>
      <c r="F105" s="32"/>
    </row>
    <row r="106" spans="1:6" s="64" customFormat="1" x14ac:dyDescent="0.2">
      <c r="A106" s="92">
        <f t="shared" si="20"/>
        <v>100</v>
      </c>
      <c r="B106" s="92">
        <f t="shared" si="21"/>
        <v>1563</v>
      </c>
      <c r="C106" s="19">
        <v>17</v>
      </c>
      <c r="D106" s="33" t="s">
        <v>285</v>
      </c>
      <c r="E106" s="132" t="s">
        <v>1056</v>
      </c>
      <c r="F106" s="32"/>
    </row>
    <row r="107" spans="1:6" s="64" customFormat="1" x14ac:dyDescent="0.2">
      <c r="A107" s="92">
        <f t="shared" si="20"/>
        <v>101</v>
      </c>
      <c r="B107" s="92">
        <f t="shared" si="21"/>
        <v>1580</v>
      </c>
      <c r="C107" s="19">
        <v>17</v>
      </c>
      <c r="D107" s="33" t="s">
        <v>285</v>
      </c>
      <c r="E107" s="132" t="s">
        <v>1057</v>
      </c>
      <c r="F107" s="32"/>
    </row>
    <row r="108" spans="1:6" s="64" customFormat="1" x14ac:dyDescent="0.2">
      <c r="A108" s="92">
        <f t="shared" si="20"/>
        <v>102</v>
      </c>
      <c r="B108" s="92">
        <f t="shared" si="21"/>
        <v>1597</v>
      </c>
      <c r="C108" s="19">
        <v>17</v>
      </c>
      <c r="D108" s="33" t="s">
        <v>285</v>
      </c>
      <c r="E108" s="132" t="s">
        <v>1058</v>
      </c>
      <c r="F108" s="32"/>
    </row>
    <row r="109" spans="1:6" s="64" customFormat="1" ht="22.5" x14ac:dyDescent="0.2">
      <c r="A109" s="92">
        <f>A108+1</f>
        <v>103</v>
      </c>
      <c r="B109" s="92">
        <f>B108+C108</f>
        <v>1614</v>
      </c>
      <c r="C109" s="19">
        <v>17</v>
      </c>
      <c r="D109" s="33" t="s">
        <v>285</v>
      </c>
      <c r="E109" s="132" t="s">
        <v>1059</v>
      </c>
      <c r="F109" s="32"/>
    </row>
    <row r="110" spans="1:6" s="64" customFormat="1" ht="22.5" x14ac:dyDescent="0.2">
      <c r="A110" s="92">
        <f t="shared" ref="A110:A115" si="22">A109+1</f>
        <v>104</v>
      </c>
      <c r="B110" s="92">
        <f t="shared" ref="B110:B115" si="23">B109+C109</f>
        <v>1631</v>
      </c>
      <c r="C110" s="19">
        <v>17</v>
      </c>
      <c r="D110" s="33" t="s">
        <v>285</v>
      </c>
      <c r="E110" s="132" t="s">
        <v>1060</v>
      </c>
      <c r="F110" s="32"/>
    </row>
    <row r="111" spans="1:6" s="64" customFormat="1" ht="22.5" x14ac:dyDescent="0.2">
      <c r="A111" s="92">
        <f t="shared" si="22"/>
        <v>105</v>
      </c>
      <c r="B111" s="92">
        <f t="shared" si="23"/>
        <v>1648</v>
      </c>
      <c r="C111" s="19">
        <v>17</v>
      </c>
      <c r="D111" s="33" t="s">
        <v>285</v>
      </c>
      <c r="E111" s="132" t="s">
        <v>1061</v>
      </c>
      <c r="F111" s="32"/>
    </row>
    <row r="112" spans="1:6" s="64" customFormat="1" ht="22.5" x14ac:dyDescent="0.2">
      <c r="A112" s="92">
        <f t="shared" si="22"/>
        <v>106</v>
      </c>
      <c r="B112" s="92">
        <f t="shared" si="23"/>
        <v>1665</v>
      </c>
      <c r="C112" s="19">
        <v>17</v>
      </c>
      <c r="D112" s="33" t="s">
        <v>285</v>
      </c>
      <c r="E112" s="132" t="s">
        <v>1062</v>
      </c>
      <c r="F112" s="32"/>
    </row>
    <row r="113" spans="1:6" s="64" customFormat="1" ht="22.5" x14ac:dyDescent="0.2">
      <c r="A113" s="92">
        <f t="shared" si="22"/>
        <v>107</v>
      </c>
      <c r="B113" s="92">
        <f t="shared" si="23"/>
        <v>1682</v>
      </c>
      <c r="C113" s="19">
        <v>17</v>
      </c>
      <c r="D113" s="33" t="s">
        <v>285</v>
      </c>
      <c r="E113" s="132" t="s">
        <v>1063</v>
      </c>
      <c r="F113" s="32"/>
    </row>
    <row r="114" spans="1:6" s="64" customFormat="1" ht="22.5" x14ac:dyDescent="0.2">
      <c r="A114" s="92">
        <f t="shared" si="22"/>
        <v>108</v>
      </c>
      <c r="B114" s="92">
        <f t="shared" si="23"/>
        <v>1699</v>
      </c>
      <c r="C114" s="19">
        <v>17</v>
      </c>
      <c r="D114" s="33" t="s">
        <v>285</v>
      </c>
      <c r="E114" s="132" t="s">
        <v>1064</v>
      </c>
      <c r="F114" s="32"/>
    </row>
    <row r="115" spans="1:6" s="64" customFormat="1" ht="22.5" x14ac:dyDescent="0.2">
      <c r="A115" s="92">
        <f t="shared" si="22"/>
        <v>109</v>
      </c>
      <c r="B115" s="92">
        <f t="shared" si="23"/>
        <v>1716</v>
      </c>
      <c r="C115" s="19">
        <v>17</v>
      </c>
      <c r="D115" s="33" t="s">
        <v>285</v>
      </c>
      <c r="E115" s="132" t="s">
        <v>1065</v>
      </c>
      <c r="F115" s="32"/>
    </row>
    <row r="116" spans="1:6" s="64" customFormat="1" x14ac:dyDescent="0.2">
      <c r="A116" s="92">
        <f>A115+1</f>
        <v>110</v>
      </c>
      <c r="B116" s="92">
        <f>B115+C115</f>
        <v>1733</v>
      </c>
      <c r="C116" s="19">
        <v>17</v>
      </c>
      <c r="D116" s="33" t="s">
        <v>285</v>
      </c>
      <c r="E116" s="132" t="s">
        <v>1066</v>
      </c>
      <c r="F116" s="32"/>
    </row>
    <row r="117" spans="1:6" s="64" customFormat="1" x14ac:dyDescent="0.2">
      <c r="A117" s="92">
        <f t="shared" ref="A117:A125" si="24">A116+1</f>
        <v>111</v>
      </c>
      <c r="B117" s="92">
        <f t="shared" ref="B117:B125" si="25">B116+C116</f>
        <v>1750</v>
      </c>
      <c r="C117" s="19">
        <v>17</v>
      </c>
      <c r="D117" s="33" t="s">
        <v>285</v>
      </c>
      <c r="E117" s="132" t="s">
        <v>1067</v>
      </c>
      <c r="F117" s="32"/>
    </row>
    <row r="118" spans="1:6" s="64" customFormat="1" x14ac:dyDescent="0.2">
      <c r="A118" s="92">
        <f t="shared" si="24"/>
        <v>112</v>
      </c>
      <c r="B118" s="92">
        <f t="shared" si="25"/>
        <v>1767</v>
      </c>
      <c r="C118" s="19">
        <v>17</v>
      </c>
      <c r="D118" s="33" t="s">
        <v>285</v>
      </c>
      <c r="E118" s="132" t="s">
        <v>1068</v>
      </c>
      <c r="F118" s="32"/>
    </row>
    <row r="119" spans="1:6" s="64" customFormat="1" ht="22.5" x14ac:dyDescent="0.2">
      <c r="A119" s="92">
        <f t="shared" si="24"/>
        <v>113</v>
      </c>
      <c r="B119" s="92">
        <f t="shared" si="25"/>
        <v>1784</v>
      </c>
      <c r="C119" s="19">
        <v>17</v>
      </c>
      <c r="D119" s="33" t="s">
        <v>285</v>
      </c>
      <c r="E119" s="132" t="s">
        <v>1069</v>
      </c>
      <c r="F119" s="32"/>
    </row>
    <row r="120" spans="1:6" s="64" customFormat="1" ht="22.5" x14ac:dyDescent="0.2">
      <c r="A120" s="92">
        <f t="shared" si="24"/>
        <v>114</v>
      </c>
      <c r="B120" s="92">
        <f t="shared" si="25"/>
        <v>1801</v>
      </c>
      <c r="C120" s="19">
        <v>17</v>
      </c>
      <c r="D120" s="33" t="s">
        <v>285</v>
      </c>
      <c r="E120" s="132" t="s">
        <v>1070</v>
      </c>
      <c r="F120" s="32"/>
    </row>
    <row r="121" spans="1:6" s="64" customFormat="1" x14ac:dyDescent="0.2">
      <c r="A121" s="92">
        <f t="shared" si="24"/>
        <v>115</v>
      </c>
      <c r="B121" s="92">
        <f t="shared" si="25"/>
        <v>1818</v>
      </c>
      <c r="C121" s="19">
        <v>17</v>
      </c>
      <c r="D121" s="33" t="s">
        <v>285</v>
      </c>
      <c r="E121" s="132" t="s">
        <v>1071</v>
      </c>
      <c r="F121" s="32"/>
    </row>
    <row r="122" spans="1:6" s="64" customFormat="1" x14ac:dyDescent="0.2">
      <c r="A122" s="92">
        <f t="shared" si="24"/>
        <v>116</v>
      </c>
      <c r="B122" s="92">
        <f t="shared" si="25"/>
        <v>1835</v>
      </c>
      <c r="C122" s="19">
        <v>17</v>
      </c>
      <c r="D122" s="33" t="s">
        <v>285</v>
      </c>
      <c r="E122" s="132" t="s">
        <v>1072</v>
      </c>
      <c r="F122" s="32"/>
    </row>
    <row r="123" spans="1:6" s="64" customFormat="1" x14ac:dyDescent="0.2">
      <c r="A123" s="92">
        <f t="shared" si="24"/>
        <v>117</v>
      </c>
      <c r="B123" s="92">
        <f t="shared" si="25"/>
        <v>1852</v>
      </c>
      <c r="C123" s="19">
        <v>17</v>
      </c>
      <c r="D123" s="33" t="s">
        <v>285</v>
      </c>
      <c r="E123" s="132" t="s">
        <v>1073</v>
      </c>
      <c r="F123" s="32"/>
    </row>
    <row r="124" spans="1:6" s="64" customFormat="1" ht="22.5" x14ac:dyDescent="0.2">
      <c r="A124" s="92">
        <f t="shared" si="24"/>
        <v>118</v>
      </c>
      <c r="B124" s="92">
        <f t="shared" si="25"/>
        <v>1869</v>
      </c>
      <c r="C124" s="19">
        <v>17</v>
      </c>
      <c r="D124" s="33" t="s">
        <v>285</v>
      </c>
      <c r="E124" s="132" t="s">
        <v>1074</v>
      </c>
      <c r="F124" s="32"/>
    </row>
    <row r="125" spans="1:6" s="64" customFormat="1" ht="22.5" x14ac:dyDescent="0.2">
      <c r="A125" s="92">
        <f t="shared" si="24"/>
        <v>119</v>
      </c>
      <c r="B125" s="92">
        <f t="shared" si="25"/>
        <v>1886</v>
      </c>
      <c r="C125" s="19">
        <v>17</v>
      </c>
      <c r="D125" s="33" t="s">
        <v>285</v>
      </c>
      <c r="E125" s="132" t="s">
        <v>1075</v>
      </c>
      <c r="F125" s="32"/>
    </row>
    <row r="126" spans="1:6" s="64" customFormat="1" x14ac:dyDescent="0.2">
      <c r="A126" s="92">
        <f>A125+1</f>
        <v>120</v>
      </c>
      <c r="B126" s="92">
        <f>B125+C125</f>
        <v>1903</v>
      </c>
      <c r="C126" s="19">
        <v>17</v>
      </c>
      <c r="D126" s="33" t="s">
        <v>285</v>
      </c>
      <c r="E126" s="132" t="s">
        <v>1076</v>
      </c>
      <c r="F126" s="32"/>
    </row>
    <row r="127" spans="1:6" s="64" customFormat="1" x14ac:dyDescent="0.2">
      <c r="A127" s="92">
        <f t="shared" ref="A127:A134" si="26">A126+1</f>
        <v>121</v>
      </c>
      <c r="B127" s="92">
        <f t="shared" ref="B127:B134" si="27">B126+C126</f>
        <v>1920</v>
      </c>
      <c r="C127" s="19">
        <v>17</v>
      </c>
      <c r="D127" s="33" t="s">
        <v>285</v>
      </c>
      <c r="E127" s="132" t="s">
        <v>1077</v>
      </c>
      <c r="F127" s="32"/>
    </row>
    <row r="128" spans="1:6" s="64" customFormat="1" ht="22.5" x14ac:dyDescent="0.2">
      <c r="A128" s="92">
        <f t="shared" si="26"/>
        <v>122</v>
      </c>
      <c r="B128" s="92">
        <f t="shared" si="27"/>
        <v>1937</v>
      </c>
      <c r="C128" s="19">
        <v>17</v>
      </c>
      <c r="D128" s="33" t="s">
        <v>285</v>
      </c>
      <c r="E128" s="132" t="s">
        <v>1078</v>
      </c>
      <c r="F128" s="32"/>
    </row>
    <row r="129" spans="1:6" s="64" customFormat="1" x14ac:dyDescent="0.2">
      <c r="A129" s="92">
        <f t="shared" si="26"/>
        <v>123</v>
      </c>
      <c r="B129" s="92">
        <f t="shared" si="27"/>
        <v>1954</v>
      </c>
      <c r="C129" s="19">
        <v>17</v>
      </c>
      <c r="D129" s="33" t="s">
        <v>285</v>
      </c>
      <c r="E129" s="132" t="s">
        <v>1079</v>
      </c>
      <c r="F129" s="32"/>
    </row>
    <row r="130" spans="1:6" s="64" customFormat="1" x14ac:dyDescent="0.2">
      <c r="A130" s="92">
        <f t="shared" si="26"/>
        <v>124</v>
      </c>
      <c r="B130" s="92">
        <f t="shared" si="27"/>
        <v>1971</v>
      </c>
      <c r="C130" s="19">
        <v>17</v>
      </c>
      <c r="D130" s="33" t="s">
        <v>285</v>
      </c>
      <c r="E130" s="132" t="s">
        <v>1080</v>
      </c>
      <c r="F130" s="32"/>
    </row>
    <row r="131" spans="1:6" s="64" customFormat="1" x14ac:dyDescent="0.2">
      <c r="A131" s="92">
        <f t="shared" si="26"/>
        <v>125</v>
      </c>
      <c r="B131" s="92">
        <f t="shared" si="27"/>
        <v>1988</v>
      </c>
      <c r="C131" s="19">
        <v>17</v>
      </c>
      <c r="D131" s="33" t="s">
        <v>285</v>
      </c>
      <c r="E131" s="132" t="s">
        <v>1081</v>
      </c>
      <c r="F131" s="32"/>
    </row>
    <row r="132" spans="1:6" s="64" customFormat="1" x14ac:dyDescent="0.2">
      <c r="A132" s="92">
        <f t="shared" si="26"/>
        <v>126</v>
      </c>
      <c r="B132" s="92">
        <f t="shared" si="27"/>
        <v>2005</v>
      </c>
      <c r="C132" s="19">
        <v>17</v>
      </c>
      <c r="D132" s="33" t="s">
        <v>285</v>
      </c>
      <c r="E132" s="132" t="s">
        <v>1082</v>
      </c>
      <c r="F132" s="32"/>
    </row>
    <row r="133" spans="1:6" s="64" customFormat="1" ht="12.75" thickBot="1" x14ac:dyDescent="0.25">
      <c r="A133" s="70">
        <f t="shared" si="26"/>
        <v>127</v>
      </c>
      <c r="B133" s="70">
        <f t="shared" si="27"/>
        <v>2022</v>
      </c>
      <c r="C133" s="78">
        <v>150</v>
      </c>
      <c r="D133" s="79" t="s">
        <v>9</v>
      </c>
      <c r="E133" s="29" t="s">
        <v>50</v>
      </c>
      <c r="F133" s="47" t="s">
        <v>25</v>
      </c>
    </row>
    <row r="134" spans="1:6" s="64" customFormat="1" ht="13.5" thickTop="1" thickBot="1" x14ac:dyDescent="0.25">
      <c r="A134" s="70">
        <f t="shared" si="26"/>
        <v>128</v>
      </c>
      <c r="B134" s="70">
        <f t="shared" si="27"/>
        <v>2172</v>
      </c>
      <c r="C134" s="94">
        <v>12</v>
      </c>
      <c r="D134" s="95" t="s">
        <v>9</v>
      </c>
      <c r="E134" s="96" t="s">
        <v>323</v>
      </c>
      <c r="F134" s="97" t="s">
        <v>1083</v>
      </c>
    </row>
    <row r="135" spans="1:6" s="64" customFormat="1" ht="12.75" thickTop="1" x14ac:dyDescent="0.2">
      <c r="A135" s="98" t="s">
        <v>54</v>
      </c>
      <c r="B135" s="98"/>
      <c r="C135" s="84">
        <f>B134+C134-1</f>
        <v>2183</v>
      </c>
      <c r="D135" s="98"/>
      <c r="E135" s="98"/>
      <c r="F135"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16"/>
  <sheetViews>
    <sheetView zoomScaleNormal="100" zoomScaleSheetLayoutView="80" workbookViewId="0">
      <selection activeCell="A3" sqref="A3:B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x14ac:dyDescent="0.2">
      <c r="A4" s="796" t="str">
        <f>+T22001000!A4</f>
        <v>Versión 0.2</v>
      </c>
      <c r="B4" s="796"/>
      <c r="C4" s="794" t="s">
        <v>1084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13" si="0">+A7+1</f>
        <v>2</v>
      </c>
      <c r="B8" s="30">
        <f t="shared" ref="B8:B13" si="1">C7+B7</f>
        <v>3</v>
      </c>
      <c r="C8" s="30">
        <v>3</v>
      </c>
      <c r="D8" s="31" t="s">
        <v>12</v>
      </c>
      <c r="E8" s="102" t="s">
        <v>13</v>
      </c>
      <c r="F8" s="43">
        <v>220</v>
      </c>
    </row>
    <row r="9" spans="1:6" s="64" customFormat="1" x14ac:dyDescent="0.2">
      <c r="A9" s="30">
        <f t="shared" si="0"/>
        <v>3</v>
      </c>
      <c r="B9" s="30">
        <f t="shared" si="1"/>
        <v>6</v>
      </c>
      <c r="C9" s="30">
        <v>2</v>
      </c>
      <c r="D9" s="31" t="s">
        <v>9</v>
      </c>
      <c r="E9" s="102" t="s">
        <v>14</v>
      </c>
      <c r="F9" s="89" t="s">
        <v>480</v>
      </c>
    </row>
    <row r="10" spans="1:6" s="64" customFormat="1" x14ac:dyDescent="0.2">
      <c r="A10" s="30">
        <f t="shared" si="0"/>
        <v>4</v>
      </c>
      <c r="B10" s="30">
        <f t="shared" si="1"/>
        <v>8</v>
      </c>
      <c r="C10" s="30">
        <v>1</v>
      </c>
      <c r="D10" s="31" t="s">
        <v>9</v>
      </c>
      <c r="E10" s="102" t="s">
        <v>16</v>
      </c>
      <c r="F10" s="89" t="s">
        <v>609</v>
      </c>
    </row>
    <row r="11" spans="1:6" s="64" customFormat="1" x14ac:dyDescent="0.2">
      <c r="A11" s="30">
        <f t="shared" si="0"/>
        <v>5</v>
      </c>
      <c r="B11" s="30">
        <f t="shared" si="1"/>
        <v>9</v>
      </c>
      <c r="C11" s="30">
        <v>2</v>
      </c>
      <c r="D11" s="31" t="s">
        <v>12</v>
      </c>
      <c r="E11" s="102" t="s">
        <v>17</v>
      </c>
      <c r="F11" s="89" t="s">
        <v>15</v>
      </c>
    </row>
    <row r="12" spans="1:6" s="64" customFormat="1" x14ac:dyDescent="0.2">
      <c r="A12" s="30">
        <f t="shared" si="0"/>
        <v>6</v>
      </c>
      <c r="B12" s="30">
        <f t="shared" si="1"/>
        <v>11</v>
      </c>
      <c r="C12" s="30">
        <v>1</v>
      </c>
      <c r="D12" s="31" t="s">
        <v>9</v>
      </c>
      <c r="E12" s="102" t="s">
        <v>19</v>
      </c>
      <c r="F12" s="90" t="s">
        <v>20</v>
      </c>
    </row>
    <row r="13" spans="1:6" s="64" customFormat="1" x14ac:dyDescent="0.2">
      <c r="A13" s="30">
        <f t="shared" si="0"/>
        <v>7</v>
      </c>
      <c r="B13" s="30">
        <f t="shared" si="1"/>
        <v>12</v>
      </c>
      <c r="C13" s="30">
        <v>1</v>
      </c>
      <c r="D13" s="31" t="s">
        <v>9</v>
      </c>
      <c r="E13" s="102" t="s">
        <v>284</v>
      </c>
      <c r="F13" s="43"/>
    </row>
    <row r="14" spans="1:6" s="64" customFormat="1" x14ac:dyDescent="0.2">
      <c r="A14" s="99">
        <f t="shared" ref="A14:A62" si="2">A13+1</f>
        <v>8</v>
      </c>
      <c r="B14" s="99">
        <f t="shared" ref="B14:B21" si="3">B13+C13</f>
        <v>13</v>
      </c>
      <c r="C14" s="19">
        <v>3</v>
      </c>
      <c r="D14" s="33" t="s">
        <v>12</v>
      </c>
      <c r="E14" s="103" t="s">
        <v>23</v>
      </c>
      <c r="F14" s="43"/>
    </row>
    <row r="15" spans="1:6" s="64" customFormat="1" ht="24" x14ac:dyDescent="0.2">
      <c r="A15" s="92">
        <f>A14+1</f>
        <v>9</v>
      </c>
      <c r="B15" s="92">
        <f>B14+C14</f>
        <v>16</v>
      </c>
      <c r="C15" s="19">
        <v>17</v>
      </c>
      <c r="D15" s="33" t="s">
        <v>285</v>
      </c>
      <c r="E15" s="41" t="s">
        <v>1085</v>
      </c>
      <c r="F15" s="32"/>
    </row>
    <row r="16" spans="1:6" s="64" customFormat="1" ht="24" x14ac:dyDescent="0.2">
      <c r="A16" s="92">
        <f t="shared" si="2"/>
        <v>10</v>
      </c>
      <c r="B16" s="92">
        <f t="shared" si="3"/>
        <v>33</v>
      </c>
      <c r="C16" s="19">
        <v>17</v>
      </c>
      <c r="D16" s="33" t="s">
        <v>285</v>
      </c>
      <c r="E16" s="41" t="s">
        <v>1086</v>
      </c>
      <c r="F16" s="32"/>
    </row>
    <row r="17" spans="1:6" s="64" customFormat="1" ht="24" x14ac:dyDescent="0.2">
      <c r="A17" s="92">
        <f t="shared" si="2"/>
        <v>11</v>
      </c>
      <c r="B17" s="92">
        <f t="shared" si="3"/>
        <v>50</v>
      </c>
      <c r="C17" s="19">
        <v>17</v>
      </c>
      <c r="D17" s="33" t="s">
        <v>285</v>
      </c>
      <c r="E17" s="41" t="s">
        <v>1087</v>
      </c>
      <c r="F17" s="32"/>
    </row>
    <row r="18" spans="1:6" s="64" customFormat="1" ht="24" x14ac:dyDescent="0.2">
      <c r="A18" s="92">
        <f t="shared" si="2"/>
        <v>12</v>
      </c>
      <c r="B18" s="92">
        <f t="shared" si="3"/>
        <v>67</v>
      </c>
      <c r="C18" s="19">
        <v>17</v>
      </c>
      <c r="D18" s="33" t="s">
        <v>285</v>
      </c>
      <c r="E18" s="41" t="s">
        <v>1088</v>
      </c>
      <c r="F18" s="32"/>
    </row>
    <row r="19" spans="1:6" s="64" customFormat="1" ht="24" x14ac:dyDescent="0.2">
      <c r="A19" s="92">
        <f t="shared" si="2"/>
        <v>13</v>
      </c>
      <c r="B19" s="92">
        <f t="shared" si="3"/>
        <v>84</v>
      </c>
      <c r="C19" s="19">
        <v>17</v>
      </c>
      <c r="D19" s="33" t="s">
        <v>285</v>
      </c>
      <c r="E19" s="41" t="s">
        <v>1089</v>
      </c>
      <c r="F19" s="32"/>
    </row>
    <row r="20" spans="1:6" s="64" customFormat="1" ht="24" x14ac:dyDescent="0.2">
      <c r="A20" s="92">
        <f t="shared" si="2"/>
        <v>14</v>
      </c>
      <c r="B20" s="92">
        <f t="shared" si="3"/>
        <v>101</v>
      </c>
      <c r="C20" s="19">
        <v>17</v>
      </c>
      <c r="D20" s="33" t="s">
        <v>285</v>
      </c>
      <c r="E20" s="41" t="s">
        <v>1090</v>
      </c>
      <c r="F20" s="32"/>
    </row>
    <row r="21" spans="1:6" s="64" customFormat="1" x14ac:dyDescent="0.2">
      <c r="A21" s="92">
        <f t="shared" si="2"/>
        <v>15</v>
      </c>
      <c r="B21" s="92">
        <f t="shared" si="3"/>
        <v>118</v>
      </c>
      <c r="C21" s="19">
        <v>17</v>
      </c>
      <c r="D21" s="33" t="s">
        <v>285</v>
      </c>
      <c r="E21" s="41" t="s">
        <v>1091</v>
      </c>
      <c r="F21" s="32"/>
    </row>
    <row r="22" spans="1:6" s="64" customFormat="1" x14ac:dyDescent="0.2">
      <c r="A22" s="92">
        <f>A21+1</f>
        <v>16</v>
      </c>
      <c r="B22" s="92">
        <f>B21+C21</f>
        <v>135</v>
      </c>
      <c r="C22" s="19">
        <v>17</v>
      </c>
      <c r="D22" s="33" t="s">
        <v>285</v>
      </c>
      <c r="E22" s="41" t="s">
        <v>1092</v>
      </c>
      <c r="F22" s="32"/>
    </row>
    <row r="23" spans="1:6" s="64" customFormat="1" ht="24" x14ac:dyDescent="0.2">
      <c r="A23" s="92">
        <f t="shared" si="2"/>
        <v>17</v>
      </c>
      <c r="B23" s="92">
        <f t="shared" ref="B23:B28" si="4">B22+C22</f>
        <v>152</v>
      </c>
      <c r="C23" s="19">
        <v>17</v>
      </c>
      <c r="D23" s="33" t="s">
        <v>285</v>
      </c>
      <c r="E23" s="41" t="s">
        <v>1093</v>
      </c>
      <c r="F23" s="32"/>
    </row>
    <row r="24" spans="1:6" s="64" customFormat="1" x14ac:dyDescent="0.2">
      <c r="A24" s="92">
        <f t="shared" si="2"/>
        <v>18</v>
      </c>
      <c r="B24" s="92">
        <f t="shared" si="4"/>
        <v>169</v>
      </c>
      <c r="C24" s="19">
        <v>17</v>
      </c>
      <c r="D24" s="33" t="s">
        <v>285</v>
      </c>
      <c r="E24" s="41" t="s">
        <v>1094</v>
      </c>
      <c r="F24" s="32"/>
    </row>
    <row r="25" spans="1:6" s="64" customFormat="1" ht="24" x14ac:dyDescent="0.2">
      <c r="A25" s="92">
        <f t="shared" si="2"/>
        <v>19</v>
      </c>
      <c r="B25" s="92">
        <f t="shared" si="4"/>
        <v>186</v>
      </c>
      <c r="C25" s="19">
        <v>17</v>
      </c>
      <c r="D25" s="33" t="s">
        <v>285</v>
      </c>
      <c r="E25" s="41" t="s">
        <v>1095</v>
      </c>
      <c r="F25" s="32"/>
    </row>
    <row r="26" spans="1:6" s="64" customFormat="1" ht="24" x14ac:dyDescent="0.2">
      <c r="A26" s="92">
        <f t="shared" si="2"/>
        <v>20</v>
      </c>
      <c r="B26" s="92">
        <f t="shared" si="4"/>
        <v>203</v>
      </c>
      <c r="C26" s="19">
        <v>17</v>
      </c>
      <c r="D26" s="33" t="s">
        <v>285</v>
      </c>
      <c r="E26" s="41" t="s">
        <v>1096</v>
      </c>
      <c r="F26" s="32"/>
    </row>
    <row r="27" spans="1:6" s="64" customFormat="1" ht="24" x14ac:dyDescent="0.2">
      <c r="A27" s="92">
        <f t="shared" si="2"/>
        <v>21</v>
      </c>
      <c r="B27" s="92">
        <f t="shared" si="4"/>
        <v>220</v>
      </c>
      <c r="C27" s="19">
        <v>17</v>
      </c>
      <c r="D27" s="33" t="s">
        <v>285</v>
      </c>
      <c r="E27" s="41" t="s">
        <v>1097</v>
      </c>
      <c r="F27" s="32"/>
    </row>
    <row r="28" spans="1:6" s="64" customFormat="1" x14ac:dyDescent="0.2">
      <c r="A28" s="92">
        <f t="shared" si="2"/>
        <v>22</v>
      </c>
      <c r="B28" s="92">
        <f t="shared" si="4"/>
        <v>237</v>
      </c>
      <c r="C28" s="19">
        <v>17</v>
      </c>
      <c r="D28" s="33" t="s">
        <v>285</v>
      </c>
      <c r="E28" s="41" t="s">
        <v>1098</v>
      </c>
      <c r="F28" s="32"/>
    </row>
    <row r="29" spans="1:6" s="64" customFormat="1" ht="24" x14ac:dyDescent="0.2">
      <c r="A29" s="92">
        <f>A28+1</f>
        <v>23</v>
      </c>
      <c r="B29" s="92">
        <f>B28+C28</f>
        <v>254</v>
      </c>
      <c r="C29" s="19">
        <v>17</v>
      </c>
      <c r="D29" s="33" t="s">
        <v>285</v>
      </c>
      <c r="E29" s="41" t="s">
        <v>1099</v>
      </c>
      <c r="F29" s="32"/>
    </row>
    <row r="30" spans="1:6" s="64" customFormat="1" ht="24" x14ac:dyDescent="0.2">
      <c r="A30" s="92">
        <f t="shared" si="2"/>
        <v>24</v>
      </c>
      <c r="B30" s="92">
        <f t="shared" ref="B30:B35" si="5">B29+C29</f>
        <v>271</v>
      </c>
      <c r="C30" s="19">
        <v>17</v>
      </c>
      <c r="D30" s="33" t="s">
        <v>285</v>
      </c>
      <c r="E30" s="41" t="s">
        <v>1100</v>
      </c>
      <c r="F30" s="32"/>
    </row>
    <row r="31" spans="1:6" s="64" customFormat="1" ht="24" x14ac:dyDescent="0.2">
      <c r="A31" s="92">
        <f t="shared" si="2"/>
        <v>25</v>
      </c>
      <c r="B31" s="92">
        <f t="shared" si="5"/>
        <v>288</v>
      </c>
      <c r="C31" s="19">
        <v>17</v>
      </c>
      <c r="D31" s="33" t="s">
        <v>285</v>
      </c>
      <c r="E31" s="41" t="s">
        <v>1101</v>
      </c>
      <c r="F31" s="32"/>
    </row>
    <row r="32" spans="1:6" s="64" customFormat="1" ht="24" x14ac:dyDescent="0.2">
      <c r="A32" s="92">
        <f t="shared" si="2"/>
        <v>26</v>
      </c>
      <c r="B32" s="92">
        <f t="shared" si="5"/>
        <v>305</v>
      </c>
      <c r="C32" s="19">
        <v>17</v>
      </c>
      <c r="D32" s="33" t="s">
        <v>285</v>
      </c>
      <c r="E32" s="41" t="s">
        <v>1102</v>
      </c>
      <c r="F32" s="32"/>
    </row>
    <row r="33" spans="1:6" s="64" customFormat="1" ht="24" x14ac:dyDescent="0.2">
      <c r="A33" s="92">
        <f t="shared" si="2"/>
        <v>27</v>
      </c>
      <c r="B33" s="92">
        <f t="shared" si="5"/>
        <v>322</v>
      </c>
      <c r="C33" s="19">
        <v>17</v>
      </c>
      <c r="D33" s="33" t="s">
        <v>285</v>
      </c>
      <c r="E33" s="41" t="s">
        <v>1103</v>
      </c>
      <c r="F33" s="32"/>
    </row>
    <row r="34" spans="1:6" s="64" customFormat="1" ht="24" x14ac:dyDescent="0.2">
      <c r="A34" s="92">
        <f t="shared" si="2"/>
        <v>28</v>
      </c>
      <c r="B34" s="92">
        <f t="shared" si="5"/>
        <v>339</v>
      </c>
      <c r="C34" s="19">
        <v>17</v>
      </c>
      <c r="D34" s="33" t="s">
        <v>285</v>
      </c>
      <c r="E34" s="41" t="s">
        <v>1104</v>
      </c>
      <c r="F34" s="32"/>
    </row>
    <row r="35" spans="1:6" s="64" customFormat="1" x14ac:dyDescent="0.2">
      <c r="A35" s="92">
        <f t="shared" si="2"/>
        <v>29</v>
      </c>
      <c r="B35" s="92">
        <f t="shared" si="5"/>
        <v>356</v>
      </c>
      <c r="C35" s="19">
        <v>17</v>
      </c>
      <c r="D35" s="33" t="s">
        <v>285</v>
      </c>
      <c r="E35" s="41" t="s">
        <v>1105</v>
      </c>
      <c r="F35" s="32"/>
    </row>
    <row r="36" spans="1:6" s="64" customFormat="1" x14ac:dyDescent="0.2">
      <c r="A36" s="92">
        <f>A35+1</f>
        <v>30</v>
      </c>
      <c r="B36" s="92">
        <f>B35+C35</f>
        <v>373</v>
      </c>
      <c r="C36" s="19">
        <v>17</v>
      </c>
      <c r="D36" s="33" t="s">
        <v>285</v>
      </c>
      <c r="E36" s="41" t="s">
        <v>1106</v>
      </c>
      <c r="F36" s="32"/>
    </row>
    <row r="37" spans="1:6" s="64" customFormat="1" ht="24" x14ac:dyDescent="0.2">
      <c r="A37" s="92">
        <f t="shared" si="2"/>
        <v>31</v>
      </c>
      <c r="B37" s="92">
        <f t="shared" ref="B37:B47" si="6">B36+C36</f>
        <v>390</v>
      </c>
      <c r="C37" s="19">
        <v>17</v>
      </c>
      <c r="D37" s="33" t="s">
        <v>285</v>
      </c>
      <c r="E37" s="41" t="s">
        <v>1107</v>
      </c>
      <c r="F37" s="32"/>
    </row>
    <row r="38" spans="1:6" s="64" customFormat="1" x14ac:dyDescent="0.2">
      <c r="A38" s="92">
        <f t="shared" si="2"/>
        <v>32</v>
      </c>
      <c r="B38" s="92">
        <f t="shared" si="6"/>
        <v>407</v>
      </c>
      <c r="C38" s="19">
        <v>17</v>
      </c>
      <c r="D38" s="33" t="s">
        <v>285</v>
      </c>
      <c r="E38" s="41" t="s">
        <v>1108</v>
      </c>
      <c r="F38" s="32"/>
    </row>
    <row r="39" spans="1:6" s="64" customFormat="1" ht="24" x14ac:dyDescent="0.2">
      <c r="A39" s="92">
        <f t="shared" si="2"/>
        <v>33</v>
      </c>
      <c r="B39" s="92">
        <f t="shared" si="6"/>
        <v>424</v>
      </c>
      <c r="C39" s="19">
        <v>17</v>
      </c>
      <c r="D39" s="33" t="s">
        <v>285</v>
      </c>
      <c r="E39" s="41" t="s">
        <v>1109</v>
      </c>
      <c r="F39" s="32"/>
    </row>
    <row r="40" spans="1:6" s="64" customFormat="1" ht="24" x14ac:dyDescent="0.2">
      <c r="A40" s="92">
        <f t="shared" si="2"/>
        <v>34</v>
      </c>
      <c r="B40" s="92">
        <f t="shared" si="6"/>
        <v>441</v>
      </c>
      <c r="C40" s="19">
        <v>17</v>
      </c>
      <c r="D40" s="33" t="s">
        <v>285</v>
      </c>
      <c r="E40" s="41" t="s">
        <v>1110</v>
      </c>
      <c r="F40" s="32"/>
    </row>
    <row r="41" spans="1:6" s="64" customFormat="1" ht="24" x14ac:dyDescent="0.2">
      <c r="A41" s="92">
        <f t="shared" si="2"/>
        <v>35</v>
      </c>
      <c r="B41" s="92">
        <f t="shared" si="6"/>
        <v>458</v>
      </c>
      <c r="C41" s="19">
        <v>17</v>
      </c>
      <c r="D41" s="33" t="s">
        <v>285</v>
      </c>
      <c r="E41" s="41" t="s">
        <v>1111</v>
      </c>
      <c r="F41" s="32"/>
    </row>
    <row r="42" spans="1:6" s="64" customFormat="1" x14ac:dyDescent="0.2">
      <c r="A42" s="92">
        <f t="shared" si="2"/>
        <v>36</v>
      </c>
      <c r="B42" s="92">
        <f t="shared" si="6"/>
        <v>475</v>
      </c>
      <c r="C42" s="19">
        <v>17</v>
      </c>
      <c r="D42" s="33" t="s">
        <v>285</v>
      </c>
      <c r="E42" s="41" t="s">
        <v>1112</v>
      </c>
      <c r="F42" s="32"/>
    </row>
    <row r="43" spans="1:6" s="64" customFormat="1" ht="24" x14ac:dyDescent="0.2">
      <c r="A43" s="92">
        <f t="shared" si="2"/>
        <v>37</v>
      </c>
      <c r="B43" s="92">
        <f t="shared" si="6"/>
        <v>492</v>
      </c>
      <c r="C43" s="19">
        <v>17</v>
      </c>
      <c r="D43" s="33" t="s">
        <v>285</v>
      </c>
      <c r="E43" s="41" t="s">
        <v>1113</v>
      </c>
      <c r="F43" s="32"/>
    </row>
    <row r="44" spans="1:6" s="64" customFormat="1" ht="24" x14ac:dyDescent="0.2">
      <c r="A44" s="92">
        <f t="shared" si="2"/>
        <v>38</v>
      </c>
      <c r="B44" s="92">
        <f t="shared" si="6"/>
        <v>509</v>
      </c>
      <c r="C44" s="19">
        <v>17</v>
      </c>
      <c r="D44" s="33" t="s">
        <v>285</v>
      </c>
      <c r="E44" s="41" t="s">
        <v>1114</v>
      </c>
      <c r="F44" s="32"/>
    </row>
    <row r="45" spans="1:6" s="64" customFormat="1" ht="24" x14ac:dyDescent="0.2">
      <c r="A45" s="92">
        <f t="shared" si="2"/>
        <v>39</v>
      </c>
      <c r="B45" s="92">
        <f t="shared" si="6"/>
        <v>526</v>
      </c>
      <c r="C45" s="19">
        <v>17</v>
      </c>
      <c r="D45" s="33" t="s">
        <v>285</v>
      </c>
      <c r="E45" s="41" t="s">
        <v>1115</v>
      </c>
      <c r="F45" s="32"/>
    </row>
    <row r="46" spans="1:6" s="64" customFormat="1" ht="24" x14ac:dyDescent="0.2">
      <c r="A46" s="92">
        <f t="shared" si="2"/>
        <v>40</v>
      </c>
      <c r="B46" s="92">
        <f t="shared" si="6"/>
        <v>543</v>
      </c>
      <c r="C46" s="19">
        <v>17</v>
      </c>
      <c r="D46" s="33" t="s">
        <v>285</v>
      </c>
      <c r="E46" s="41" t="s">
        <v>1116</v>
      </c>
      <c r="F46" s="32"/>
    </row>
    <row r="47" spans="1:6" s="64" customFormat="1" x14ac:dyDescent="0.2">
      <c r="A47" s="92">
        <f t="shared" si="2"/>
        <v>41</v>
      </c>
      <c r="B47" s="92">
        <f t="shared" si="6"/>
        <v>560</v>
      </c>
      <c r="C47" s="19">
        <v>17</v>
      </c>
      <c r="D47" s="33" t="s">
        <v>285</v>
      </c>
      <c r="E47" s="41" t="s">
        <v>1117</v>
      </c>
      <c r="F47" s="32"/>
    </row>
    <row r="48" spans="1:6" s="64" customFormat="1" x14ac:dyDescent="0.2">
      <c r="A48" s="92">
        <f>A47+1</f>
        <v>42</v>
      </c>
      <c r="B48" s="92">
        <f>B47+C47</f>
        <v>577</v>
      </c>
      <c r="C48" s="19">
        <v>17</v>
      </c>
      <c r="D48" s="33" t="s">
        <v>285</v>
      </c>
      <c r="E48" s="41" t="s">
        <v>1118</v>
      </c>
      <c r="F48" s="32"/>
    </row>
    <row r="49" spans="1:6" s="64" customFormat="1" ht="24" x14ac:dyDescent="0.2">
      <c r="A49" s="92">
        <f t="shared" si="2"/>
        <v>43</v>
      </c>
      <c r="B49" s="92">
        <f t="shared" ref="B49:B62" si="7">B48+C48</f>
        <v>594</v>
      </c>
      <c r="C49" s="19">
        <v>17</v>
      </c>
      <c r="D49" s="33" t="s">
        <v>285</v>
      </c>
      <c r="E49" s="41" t="s">
        <v>1119</v>
      </c>
      <c r="F49" s="32"/>
    </row>
    <row r="50" spans="1:6" s="64" customFormat="1" x14ac:dyDescent="0.2">
      <c r="A50" s="92">
        <f t="shared" si="2"/>
        <v>44</v>
      </c>
      <c r="B50" s="92">
        <f t="shared" si="7"/>
        <v>611</v>
      </c>
      <c r="C50" s="19">
        <v>17</v>
      </c>
      <c r="D50" s="33" t="s">
        <v>285</v>
      </c>
      <c r="E50" s="41" t="s">
        <v>1120</v>
      </c>
      <c r="F50" s="32"/>
    </row>
    <row r="51" spans="1:6" s="64" customFormat="1" ht="24" x14ac:dyDescent="0.2">
      <c r="A51" s="92">
        <f t="shared" si="2"/>
        <v>45</v>
      </c>
      <c r="B51" s="92">
        <f t="shared" si="7"/>
        <v>628</v>
      </c>
      <c r="C51" s="19">
        <v>17</v>
      </c>
      <c r="D51" s="33" t="s">
        <v>285</v>
      </c>
      <c r="E51" s="41" t="s">
        <v>1121</v>
      </c>
      <c r="F51" s="32"/>
    </row>
    <row r="52" spans="1:6" s="64" customFormat="1" ht="24" x14ac:dyDescent="0.2">
      <c r="A52" s="92">
        <f t="shared" si="2"/>
        <v>46</v>
      </c>
      <c r="B52" s="92">
        <f t="shared" si="7"/>
        <v>645</v>
      </c>
      <c r="C52" s="19">
        <v>17</v>
      </c>
      <c r="D52" s="33" t="s">
        <v>285</v>
      </c>
      <c r="E52" s="41" t="s">
        <v>1122</v>
      </c>
      <c r="F52" s="32"/>
    </row>
    <row r="53" spans="1:6" s="64" customFormat="1" ht="24" x14ac:dyDescent="0.2">
      <c r="A53" s="92">
        <f t="shared" si="2"/>
        <v>47</v>
      </c>
      <c r="B53" s="92">
        <f t="shared" si="7"/>
        <v>662</v>
      </c>
      <c r="C53" s="19">
        <v>17</v>
      </c>
      <c r="D53" s="33" t="s">
        <v>285</v>
      </c>
      <c r="E53" s="41" t="s">
        <v>1123</v>
      </c>
      <c r="F53" s="32"/>
    </row>
    <row r="54" spans="1:6" s="64" customFormat="1" x14ac:dyDescent="0.2">
      <c r="A54" s="92">
        <f t="shared" si="2"/>
        <v>48</v>
      </c>
      <c r="B54" s="92">
        <f t="shared" si="7"/>
        <v>679</v>
      </c>
      <c r="C54" s="19">
        <v>17</v>
      </c>
      <c r="D54" s="33" t="s">
        <v>285</v>
      </c>
      <c r="E54" s="41" t="s">
        <v>1124</v>
      </c>
      <c r="F54" s="32"/>
    </row>
    <row r="55" spans="1:6" s="64" customFormat="1" ht="24" x14ac:dyDescent="0.2">
      <c r="A55" s="92">
        <f t="shared" si="2"/>
        <v>49</v>
      </c>
      <c r="B55" s="92">
        <f t="shared" si="7"/>
        <v>696</v>
      </c>
      <c r="C55" s="19">
        <v>17</v>
      </c>
      <c r="D55" s="33" t="s">
        <v>285</v>
      </c>
      <c r="E55" s="41" t="s">
        <v>1125</v>
      </c>
      <c r="F55" s="32"/>
    </row>
    <row r="56" spans="1:6" s="64" customFormat="1" x14ac:dyDescent="0.2">
      <c r="A56" s="92">
        <f t="shared" si="2"/>
        <v>50</v>
      </c>
      <c r="B56" s="92">
        <f t="shared" si="7"/>
        <v>713</v>
      </c>
      <c r="C56" s="19">
        <v>17</v>
      </c>
      <c r="D56" s="33" t="s">
        <v>285</v>
      </c>
      <c r="E56" s="41" t="s">
        <v>1126</v>
      </c>
      <c r="F56" s="32"/>
    </row>
    <row r="57" spans="1:6" s="64" customFormat="1" ht="24" x14ac:dyDescent="0.2">
      <c r="A57" s="92">
        <f t="shared" si="2"/>
        <v>51</v>
      </c>
      <c r="B57" s="92">
        <f t="shared" si="7"/>
        <v>730</v>
      </c>
      <c r="C57" s="19">
        <v>17</v>
      </c>
      <c r="D57" s="33" t="s">
        <v>285</v>
      </c>
      <c r="E57" s="41" t="s">
        <v>1127</v>
      </c>
      <c r="F57" s="32"/>
    </row>
    <row r="58" spans="1:6" s="64" customFormat="1" x14ac:dyDescent="0.2">
      <c r="A58" s="92">
        <f t="shared" si="2"/>
        <v>52</v>
      </c>
      <c r="B58" s="92">
        <f t="shared" si="7"/>
        <v>747</v>
      </c>
      <c r="C58" s="19">
        <v>17</v>
      </c>
      <c r="D58" s="33" t="s">
        <v>285</v>
      </c>
      <c r="E58" s="41" t="s">
        <v>1128</v>
      </c>
      <c r="F58" s="32"/>
    </row>
    <row r="59" spans="1:6" s="64" customFormat="1" ht="24" x14ac:dyDescent="0.2">
      <c r="A59" s="92">
        <f t="shared" si="2"/>
        <v>53</v>
      </c>
      <c r="B59" s="92">
        <f t="shared" si="7"/>
        <v>764</v>
      </c>
      <c r="C59" s="19">
        <v>17</v>
      </c>
      <c r="D59" s="33" t="s">
        <v>285</v>
      </c>
      <c r="E59" s="41" t="s">
        <v>1129</v>
      </c>
      <c r="F59" s="32"/>
    </row>
    <row r="60" spans="1:6" s="64" customFormat="1" x14ac:dyDescent="0.2">
      <c r="A60" s="92">
        <f t="shared" si="2"/>
        <v>54</v>
      </c>
      <c r="B60" s="92">
        <f t="shared" si="7"/>
        <v>781</v>
      </c>
      <c r="C60" s="19">
        <v>17</v>
      </c>
      <c r="D60" s="33" t="s">
        <v>285</v>
      </c>
      <c r="E60" s="41" t="s">
        <v>1130</v>
      </c>
      <c r="F60" s="32"/>
    </row>
    <row r="61" spans="1:6" s="64" customFormat="1" ht="24" x14ac:dyDescent="0.2">
      <c r="A61" s="92">
        <f t="shared" si="2"/>
        <v>55</v>
      </c>
      <c r="B61" s="92">
        <f t="shared" si="7"/>
        <v>798</v>
      </c>
      <c r="C61" s="19">
        <v>17</v>
      </c>
      <c r="D61" s="33" t="s">
        <v>285</v>
      </c>
      <c r="E61" s="41" t="s">
        <v>1131</v>
      </c>
      <c r="F61" s="32"/>
    </row>
    <row r="62" spans="1:6" s="64" customFormat="1" ht="24" x14ac:dyDescent="0.2">
      <c r="A62" s="92">
        <f t="shared" si="2"/>
        <v>56</v>
      </c>
      <c r="B62" s="92">
        <f t="shared" si="7"/>
        <v>815</v>
      </c>
      <c r="C62" s="19">
        <v>17</v>
      </c>
      <c r="D62" s="33" t="s">
        <v>285</v>
      </c>
      <c r="E62" s="41" t="s">
        <v>1132</v>
      </c>
      <c r="F62" s="32"/>
    </row>
    <row r="63" spans="1:6" s="64" customFormat="1" ht="24" x14ac:dyDescent="0.2">
      <c r="A63" s="92">
        <f>A62+1</f>
        <v>57</v>
      </c>
      <c r="B63" s="92">
        <f>B62+C62</f>
        <v>832</v>
      </c>
      <c r="C63" s="19">
        <v>17</v>
      </c>
      <c r="D63" s="33" t="s">
        <v>285</v>
      </c>
      <c r="E63" s="41" t="s">
        <v>1133</v>
      </c>
      <c r="F63" s="32"/>
    </row>
    <row r="64" spans="1:6" s="64" customFormat="1" ht="24" x14ac:dyDescent="0.2">
      <c r="A64" s="92">
        <f t="shared" ref="A64:A65" si="8">A63+1</f>
        <v>58</v>
      </c>
      <c r="B64" s="92">
        <f t="shared" ref="B64:B65" si="9">B63+C63</f>
        <v>849</v>
      </c>
      <c r="C64" s="19">
        <v>17</v>
      </c>
      <c r="D64" s="33" t="s">
        <v>285</v>
      </c>
      <c r="E64" s="41" t="s">
        <v>1134</v>
      </c>
      <c r="F64" s="32"/>
    </row>
    <row r="65" spans="1:6" s="64" customFormat="1" x14ac:dyDescent="0.2">
      <c r="A65" s="92">
        <f t="shared" si="8"/>
        <v>59</v>
      </c>
      <c r="B65" s="92">
        <f t="shared" si="9"/>
        <v>866</v>
      </c>
      <c r="C65" s="19">
        <v>17</v>
      </c>
      <c r="D65" s="33" t="s">
        <v>285</v>
      </c>
      <c r="E65" s="41" t="s">
        <v>1135</v>
      </c>
      <c r="F65" s="32"/>
    </row>
    <row r="66" spans="1:6" s="64" customFormat="1" x14ac:dyDescent="0.2">
      <c r="A66" s="92">
        <f>A65+1</f>
        <v>60</v>
      </c>
      <c r="B66" s="92">
        <f>B65+C65</f>
        <v>883</v>
      </c>
      <c r="C66" s="19">
        <v>17</v>
      </c>
      <c r="D66" s="33" t="s">
        <v>285</v>
      </c>
      <c r="E66" s="41" t="s">
        <v>1136</v>
      </c>
      <c r="F66" s="32"/>
    </row>
    <row r="67" spans="1:6" s="64" customFormat="1" ht="24" x14ac:dyDescent="0.2">
      <c r="A67" s="92">
        <f t="shared" ref="A67:A69" si="10">A66+1</f>
        <v>61</v>
      </c>
      <c r="B67" s="92">
        <f t="shared" ref="B67:B69" si="11">B66+C66</f>
        <v>900</v>
      </c>
      <c r="C67" s="19">
        <v>17</v>
      </c>
      <c r="D67" s="33" t="s">
        <v>285</v>
      </c>
      <c r="E67" s="41" t="s">
        <v>1137</v>
      </c>
      <c r="F67" s="32"/>
    </row>
    <row r="68" spans="1:6" s="64" customFormat="1" x14ac:dyDescent="0.2">
      <c r="A68" s="92">
        <f t="shared" si="10"/>
        <v>62</v>
      </c>
      <c r="B68" s="92">
        <f t="shared" si="11"/>
        <v>917</v>
      </c>
      <c r="C68" s="19">
        <v>17</v>
      </c>
      <c r="D68" s="33" t="s">
        <v>285</v>
      </c>
      <c r="E68" s="41" t="s">
        <v>1138</v>
      </c>
      <c r="F68" s="32"/>
    </row>
    <row r="69" spans="1:6" s="64" customFormat="1" x14ac:dyDescent="0.2">
      <c r="A69" s="92">
        <f t="shared" si="10"/>
        <v>63</v>
      </c>
      <c r="B69" s="92">
        <f t="shared" si="11"/>
        <v>934</v>
      </c>
      <c r="C69" s="19">
        <v>17</v>
      </c>
      <c r="D69" s="33" t="s">
        <v>285</v>
      </c>
      <c r="E69" s="41" t="s">
        <v>1139</v>
      </c>
      <c r="F69" s="32"/>
    </row>
    <row r="70" spans="1:6" s="64" customFormat="1" ht="24" x14ac:dyDescent="0.2">
      <c r="A70" s="92">
        <f>A69+1</f>
        <v>64</v>
      </c>
      <c r="B70" s="92">
        <f>B69+C69</f>
        <v>951</v>
      </c>
      <c r="C70" s="19">
        <v>17</v>
      </c>
      <c r="D70" s="33" t="s">
        <v>285</v>
      </c>
      <c r="E70" s="41" t="s">
        <v>1140</v>
      </c>
      <c r="F70" s="32"/>
    </row>
    <row r="71" spans="1:6" s="64" customFormat="1" ht="24" x14ac:dyDescent="0.2">
      <c r="A71" s="92">
        <f t="shared" ref="A71:A73" si="12">A70+1</f>
        <v>65</v>
      </c>
      <c r="B71" s="92">
        <f t="shared" ref="B71:B73" si="13">B70+C70</f>
        <v>968</v>
      </c>
      <c r="C71" s="19">
        <v>17</v>
      </c>
      <c r="D71" s="33" t="s">
        <v>285</v>
      </c>
      <c r="E71" s="41" t="s">
        <v>1141</v>
      </c>
      <c r="F71" s="32"/>
    </row>
    <row r="72" spans="1:6" s="64" customFormat="1" ht="24" x14ac:dyDescent="0.2">
      <c r="A72" s="92">
        <f t="shared" si="12"/>
        <v>66</v>
      </c>
      <c r="B72" s="92">
        <f t="shared" si="13"/>
        <v>985</v>
      </c>
      <c r="C72" s="19">
        <v>17</v>
      </c>
      <c r="D72" s="33" t="s">
        <v>285</v>
      </c>
      <c r="E72" s="41" t="s">
        <v>1142</v>
      </c>
      <c r="F72" s="32"/>
    </row>
    <row r="73" spans="1:6" s="64" customFormat="1" x14ac:dyDescent="0.2">
      <c r="A73" s="92">
        <f t="shared" si="12"/>
        <v>67</v>
      </c>
      <c r="B73" s="92">
        <f t="shared" si="13"/>
        <v>1002</v>
      </c>
      <c r="C73" s="19">
        <v>17</v>
      </c>
      <c r="D73" s="33" t="s">
        <v>285</v>
      </c>
      <c r="E73" s="41" t="s">
        <v>1143</v>
      </c>
      <c r="F73" s="32"/>
    </row>
    <row r="74" spans="1:6" s="64" customFormat="1" x14ac:dyDescent="0.2">
      <c r="A74" s="92">
        <f>A73+1</f>
        <v>68</v>
      </c>
      <c r="B74" s="92">
        <f>B73+C73</f>
        <v>1019</v>
      </c>
      <c r="C74" s="19">
        <v>17</v>
      </c>
      <c r="D74" s="33" t="s">
        <v>285</v>
      </c>
      <c r="E74" s="41" t="s">
        <v>1144</v>
      </c>
      <c r="F74" s="32"/>
    </row>
    <row r="75" spans="1:6" s="64" customFormat="1" ht="24" x14ac:dyDescent="0.2">
      <c r="A75" s="92">
        <f t="shared" ref="A75:A77" si="14">A74+1</f>
        <v>69</v>
      </c>
      <c r="B75" s="92">
        <f t="shared" ref="B75:B77" si="15">B74+C74</f>
        <v>1036</v>
      </c>
      <c r="C75" s="19">
        <v>17</v>
      </c>
      <c r="D75" s="33" t="s">
        <v>285</v>
      </c>
      <c r="E75" s="41" t="s">
        <v>1145</v>
      </c>
      <c r="F75" s="32"/>
    </row>
    <row r="76" spans="1:6" s="64" customFormat="1" ht="24" x14ac:dyDescent="0.2">
      <c r="A76" s="92">
        <f t="shared" si="14"/>
        <v>70</v>
      </c>
      <c r="B76" s="92">
        <f t="shared" si="15"/>
        <v>1053</v>
      </c>
      <c r="C76" s="19">
        <v>17</v>
      </c>
      <c r="D76" s="33" t="s">
        <v>285</v>
      </c>
      <c r="E76" s="41" t="s">
        <v>1146</v>
      </c>
      <c r="F76" s="32"/>
    </row>
    <row r="77" spans="1:6" s="64" customFormat="1" x14ac:dyDescent="0.2">
      <c r="A77" s="92">
        <f t="shared" si="14"/>
        <v>71</v>
      </c>
      <c r="B77" s="92">
        <f t="shared" si="15"/>
        <v>1070</v>
      </c>
      <c r="C77" s="19">
        <v>17</v>
      </c>
      <c r="D77" s="33" t="s">
        <v>285</v>
      </c>
      <c r="E77" s="41" t="s">
        <v>1147</v>
      </c>
      <c r="F77" s="32"/>
    </row>
    <row r="78" spans="1:6" s="64" customFormat="1" ht="24" x14ac:dyDescent="0.2">
      <c r="A78" s="92">
        <f>A77+1</f>
        <v>72</v>
      </c>
      <c r="B78" s="92">
        <f>B77+C77</f>
        <v>1087</v>
      </c>
      <c r="C78" s="19">
        <v>17</v>
      </c>
      <c r="D78" s="33" t="s">
        <v>285</v>
      </c>
      <c r="E78" s="41" t="s">
        <v>1148</v>
      </c>
      <c r="F78" s="32"/>
    </row>
    <row r="79" spans="1:6" s="64" customFormat="1" ht="24" x14ac:dyDescent="0.2">
      <c r="A79" s="92">
        <f t="shared" ref="A79:A91" si="16">A78+1</f>
        <v>73</v>
      </c>
      <c r="B79" s="92">
        <f t="shared" ref="B79:B91" si="17">B78+C78</f>
        <v>1104</v>
      </c>
      <c r="C79" s="19">
        <v>17</v>
      </c>
      <c r="D79" s="33" t="s">
        <v>285</v>
      </c>
      <c r="E79" s="41" t="s">
        <v>1149</v>
      </c>
      <c r="F79" s="32"/>
    </row>
    <row r="80" spans="1:6" s="64" customFormat="1" ht="24" x14ac:dyDescent="0.2">
      <c r="A80" s="92">
        <f t="shared" si="16"/>
        <v>74</v>
      </c>
      <c r="B80" s="92">
        <f t="shared" si="17"/>
        <v>1121</v>
      </c>
      <c r="C80" s="19">
        <v>17</v>
      </c>
      <c r="D80" s="33" t="s">
        <v>285</v>
      </c>
      <c r="E80" s="41" t="s">
        <v>1150</v>
      </c>
      <c r="F80" s="32"/>
    </row>
    <row r="81" spans="1:6" s="64" customFormat="1" x14ac:dyDescent="0.2">
      <c r="A81" s="92">
        <f t="shared" si="16"/>
        <v>75</v>
      </c>
      <c r="B81" s="92">
        <f t="shared" si="17"/>
        <v>1138</v>
      </c>
      <c r="C81" s="19">
        <v>17</v>
      </c>
      <c r="D81" s="33" t="s">
        <v>285</v>
      </c>
      <c r="E81" s="41" t="s">
        <v>1151</v>
      </c>
      <c r="F81" s="32"/>
    </row>
    <row r="82" spans="1:6" s="64" customFormat="1" ht="24" x14ac:dyDescent="0.2">
      <c r="A82" s="92">
        <f t="shared" si="16"/>
        <v>76</v>
      </c>
      <c r="B82" s="92">
        <f t="shared" si="17"/>
        <v>1155</v>
      </c>
      <c r="C82" s="19">
        <v>17</v>
      </c>
      <c r="D82" s="33" t="s">
        <v>285</v>
      </c>
      <c r="E82" s="41" t="s">
        <v>1152</v>
      </c>
      <c r="F82" s="32"/>
    </row>
    <row r="83" spans="1:6" s="64" customFormat="1" ht="24" x14ac:dyDescent="0.2">
      <c r="A83" s="92">
        <f t="shared" si="16"/>
        <v>77</v>
      </c>
      <c r="B83" s="92">
        <f t="shared" si="17"/>
        <v>1172</v>
      </c>
      <c r="C83" s="19">
        <v>17</v>
      </c>
      <c r="D83" s="33" t="s">
        <v>285</v>
      </c>
      <c r="E83" s="41" t="s">
        <v>1153</v>
      </c>
      <c r="F83" s="32"/>
    </row>
    <row r="84" spans="1:6" s="64" customFormat="1" ht="24" x14ac:dyDescent="0.2">
      <c r="A84" s="92">
        <f t="shared" si="16"/>
        <v>78</v>
      </c>
      <c r="B84" s="92">
        <f t="shared" si="17"/>
        <v>1189</v>
      </c>
      <c r="C84" s="19">
        <v>17</v>
      </c>
      <c r="D84" s="33" t="s">
        <v>285</v>
      </c>
      <c r="E84" s="41" t="s">
        <v>1154</v>
      </c>
      <c r="F84" s="32"/>
    </row>
    <row r="85" spans="1:6" s="64" customFormat="1" ht="24" x14ac:dyDescent="0.2">
      <c r="A85" s="92">
        <f t="shared" si="16"/>
        <v>79</v>
      </c>
      <c r="B85" s="92">
        <f t="shared" si="17"/>
        <v>1206</v>
      </c>
      <c r="C85" s="19">
        <v>17</v>
      </c>
      <c r="D85" s="33" t="s">
        <v>285</v>
      </c>
      <c r="E85" s="41" t="s">
        <v>1155</v>
      </c>
      <c r="F85" s="32"/>
    </row>
    <row r="86" spans="1:6" s="64" customFormat="1" ht="24" x14ac:dyDescent="0.2">
      <c r="A86" s="92">
        <f t="shared" si="16"/>
        <v>80</v>
      </c>
      <c r="B86" s="92">
        <f t="shared" si="17"/>
        <v>1223</v>
      </c>
      <c r="C86" s="19">
        <v>17</v>
      </c>
      <c r="D86" s="33" t="s">
        <v>285</v>
      </c>
      <c r="E86" s="41" t="s">
        <v>1156</v>
      </c>
      <c r="F86" s="32"/>
    </row>
    <row r="87" spans="1:6" s="64" customFormat="1" ht="24" x14ac:dyDescent="0.2">
      <c r="A87" s="92">
        <f t="shared" si="16"/>
        <v>81</v>
      </c>
      <c r="B87" s="92">
        <f t="shared" si="17"/>
        <v>1240</v>
      </c>
      <c r="C87" s="19">
        <v>17</v>
      </c>
      <c r="D87" s="33" t="s">
        <v>285</v>
      </c>
      <c r="E87" s="41" t="s">
        <v>1157</v>
      </c>
      <c r="F87" s="32"/>
    </row>
    <row r="88" spans="1:6" s="64" customFormat="1" ht="24" x14ac:dyDescent="0.2">
      <c r="A88" s="92">
        <f t="shared" si="16"/>
        <v>82</v>
      </c>
      <c r="B88" s="92">
        <f t="shared" si="17"/>
        <v>1257</v>
      </c>
      <c r="C88" s="19">
        <v>17</v>
      </c>
      <c r="D88" s="33" t="s">
        <v>285</v>
      </c>
      <c r="E88" s="41" t="s">
        <v>1158</v>
      </c>
      <c r="F88" s="32"/>
    </row>
    <row r="89" spans="1:6" s="64" customFormat="1" ht="24" x14ac:dyDescent="0.2">
      <c r="A89" s="92">
        <f t="shared" si="16"/>
        <v>83</v>
      </c>
      <c r="B89" s="92">
        <f t="shared" si="17"/>
        <v>1274</v>
      </c>
      <c r="C89" s="19">
        <v>17</v>
      </c>
      <c r="D89" s="33" t="s">
        <v>285</v>
      </c>
      <c r="E89" s="41" t="s">
        <v>1159</v>
      </c>
      <c r="F89" s="32"/>
    </row>
    <row r="90" spans="1:6" s="64" customFormat="1" ht="24" x14ac:dyDescent="0.2">
      <c r="A90" s="92">
        <f t="shared" si="16"/>
        <v>84</v>
      </c>
      <c r="B90" s="92">
        <f t="shared" si="17"/>
        <v>1291</v>
      </c>
      <c r="C90" s="19">
        <v>17</v>
      </c>
      <c r="D90" s="33" t="s">
        <v>285</v>
      </c>
      <c r="E90" s="41" t="s">
        <v>1160</v>
      </c>
      <c r="F90" s="32"/>
    </row>
    <row r="91" spans="1:6" s="64" customFormat="1" x14ac:dyDescent="0.2">
      <c r="A91" s="92">
        <f t="shared" si="16"/>
        <v>85</v>
      </c>
      <c r="B91" s="92">
        <f t="shared" si="17"/>
        <v>1308</v>
      </c>
      <c r="C91" s="19">
        <v>17</v>
      </c>
      <c r="D91" s="33" t="s">
        <v>285</v>
      </c>
      <c r="E91" s="41" t="s">
        <v>1161</v>
      </c>
      <c r="F91" s="32"/>
    </row>
    <row r="92" spans="1:6" s="64" customFormat="1" ht="24" x14ac:dyDescent="0.2">
      <c r="A92" s="92">
        <f>A91+1</f>
        <v>86</v>
      </c>
      <c r="B92" s="92">
        <f>B91+C91</f>
        <v>1325</v>
      </c>
      <c r="C92" s="19">
        <v>17</v>
      </c>
      <c r="D92" s="33" t="s">
        <v>285</v>
      </c>
      <c r="E92" s="41" t="s">
        <v>1162</v>
      </c>
      <c r="F92" s="32"/>
    </row>
    <row r="93" spans="1:6" s="64" customFormat="1" ht="24" x14ac:dyDescent="0.2">
      <c r="A93" s="92">
        <f t="shared" ref="A93:A95" si="18">A92+1</f>
        <v>87</v>
      </c>
      <c r="B93" s="92">
        <f t="shared" ref="B93:B95" si="19">B92+C92</f>
        <v>1342</v>
      </c>
      <c r="C93" s="19">
        <v>17</v>
      </c>
      <c r="D93" s="33" t="s">
        <v>285</v>
      </c>
      <c r="E93" s="41" t="s">
        <v>1163</v>
      </c>
      <c r="F93" s="32"/>
    </row>
    <row r="94" spans="1:6" s="64" customFormat="1" ht="24" x14ac:dyDescent="0.2">
      <c r="A94" s="92">
        <f t="shared" si="18"/>
        <v>88</v>
      </c>
      <c r="B94" s="92">
        <f t="shared" si="19"/>
        <v>1359</v>
      </c>
      <c r="C94" s="19">
        <v>17</v>
      </c>
      <c r="D94" s="33" t="s">
        <v>285</v>
      </c>
      <c r="E94" s="41" t="s">
        <v>1164</v>
      </c>
      <c r="F94" s="32"/>
    </row>
    <row r="95" spans="1:6" s="64" customFormat="1" ht="24" x14ac:dyDescent="0.2">
      <c r="A95" s="92">
        <f t="shared" si="18"/>
        <v>89</v>
      </c>
      <c r="B95" s="92">
        <f t="shared" si="19"/>
        <v>1376</v>
      </c>
      <c r="C95" s="19">
        <v>17</v>
      </c>
      <c r="D95" s="33" t="s">
        <v>285</v>
      </c>
      <c r="E95" s="41" t="s">
        <v>1165</v>
      </c>
      <c r="F95" s="32"/>
    </row>
    <row r="96" spans="1:6" s="64" customFormat="1" x14ac:dyDescent="0.2">
      <c r="A96" s="92">
        <f>A95+1</f>
        <v>90</v>
      </c>
      <c r="B96" s="92">
        <f>B95+C95</f>
        <v>1393</v>
      </c>
      <c r="C96" s="19">
        <v>17</v>
      </c>
      <c r="D96" s="33" t="s">
        <v>285</v>
      </c>
      <c r="E96" s="41" t="s">
        <v>1166</v>
      </c>
      <c r="F96" s="32"/>
    </row>
    <row r="97" spans="1:6" s="64" customFormat="1" ht="24" x14ac:dyDescent="0.2">
      <c r="A97" s="92">
        <f t="shared" ref="A97:A98" si="20">A96+1</f>
        <v>91</v>
      </c>
      <c r="B97" s="92">
        <f t="shared" ref="B97:B98" si="21">B96+C96</f>
        <v>1410</v>
      </c>
      <c r="C97" s="19">
        <v>17</v>
      </c>
      <c r="D97" s="33" t="s">
        <v>285</v>
      </c>
      <c r="E97" s="41" t="s">
        <v>1167</v>
      </c>
      <c r="F97" s="32"/>
    </row>
    <row r="98" spans="1:6" s="64" customFormat="1" x14ac:dyDescent="0.2">
      <c r="A98" s="92">
        <f t="shared" si="20"/>
        <v>92</v>
      </c>
      <c r="B98" s="92">
        <f t="shared" si="21"/>
        <v>1427</v>
      </c>
      <c r="C98" s="19">
        <v>17</v>
      </c>
      <c r="D98" s="33" t="s">
        <v>285</v>
      </c>
      <c r="E98" s="41" t="s">
        <v>1168</v>
      </c>
      <c r="F98" s="32"/>
    </row>
    <row r="99" spans="1:6" s="64" customFormat="1" ht="24" x14ac:dyDescent="0.2">
      <c r="A99" s="92">
        <f>A98+1</f>
        <v>93</v>
      </c>
      <c r="B99" s="92">
        <f>B98+C98</f>
        <v>1444</v>
      </c>
      <c r="C99" s="19">
        <v>17</v>
      </c>
      <c r="D99" s="33" t="s">
        <v>285</v>
      </c>
      <c r="E99" s="41" t="s">
        <v>1169</v>
      </c>
      <c r="F99" s="32"/>
    </row>
    <row r="100" spans="1:6" s="64" customFormat="1" ht="24" x14ac:dyDescent="0.2">
      <c r="A100" s="92">
        <f t="shared" ref="A100:A106" si="22">A99+1</f>
        <v>94</v>
      </c>
      <c r="B100" s="92">
        <f t="shared" ref="B100:B106" si="23">B99+C99</f>
        <v>1461</v>
      </c>
      <c r="C100" s="19">
        <v>17</v>
      </c>
      <c r="D100" s="33" t="s">
        <v>285</v>
      </c>
      <c r="E100" s="41" t="s">
        <v>1170</v>
      </c>
      <c r="F100" s="32"/>
    </row>
    <row r="101" spans="1:6" s="64" customFormat="1" ht="24" x14ac:dyDescent="0.2">
      <c r="A101" s="92">
        <f t="shared" si="22"/>
        <v>95</v>
      </c>
      <c r="B101" s="92">
        <f t="shared" si="23"/>
        <v>1478</v>
      </c>
      <c r="C101" s="19">
        <v>17</v>
      </c>
      <c r="D101" s="33" t="s">
        <v>285</v>
      </c>
      <c r="E101" s="41" t="s">
        <v>1171</v>
      </c>
      <c r="F101" s="32"/>
    </row>
    <row r="102" spans="1:6" s="64" customFormat="1" ht="24" x14ac:dyDescent="0.2">
      <c r="A102" s="92">
        <f t="shared" si="22"/>
        <v>96</v>
      </c>
      <c r="B102" s="92">
        <f t="shared" si="23"/>
        <v>1495</v>
      </c>
      <c r="C102" s="19">
        <v>17</v>
      </c>
      <c r="D102" s="33" t="s">
        <v>285</v>
      </c>
      <c r="E102" s="41" t="s">
        <v>1172</v>
      </c>
      <c r="F102" s="32"/>
    </row>
    <row r="103" spans="1:6" s="64" customFormat="1" ht="24" x14ac:dyDescent="0.2">
      <c r="A103" s="92">
        <f t="shared" si="22"/>
        <v>97</v>
      </c>
      <c r="B103" s="92">
        <f t="shared" si="23"/>
        <v>1512</v>
      </c>
      <c r="C103" s="19">
        <v>17</v>
      </c>
      <c r="D103" s="33" t="s">
        <v>285</v>
      </c>
      <c r="E103" s="41" t="s">
        <v>1173</v>
      </c>
      <c r="F103" s="32"/>
    </row>
    <row r="104" spans="1:6" s="64" customFormat="1" ht="24" x14ac:dyDescent="0.2">
      <c r="A104" s="92">
        <f t="shared" si="22"/>
        <v>98</v>
      </c>
      <c r="B104" s="92">
        <f t="shared" si="23"/>
        <v>1529</v>
      </c>
      <c r="C104" s="19">
        <v>17</v>
      </c>
      <c r="D104" s="33" t="s">
        <v>285</v>
      </c>
      <c r="E104" s="41" t="s">
        <v>1174</v>
      </c>
      <c r="F104" s="32"/>
    </row>
    <row r="105" spans="1:6" s="64" customFormat="1" ht="24" x14ac:dyDescent="0.2">
      <c r="A105" s="92">
        <f t="shared" si="22"/>
        <v>99</v>
      </c>
      <c r="B105" s="92">
        <f t="shared" si="23"/>
        <v>1546</v>
      </c>
      <c r="C105" s="19">
        <v>17</v>
      </c>
      <c r="D105" s="33" t="s">
        <v>285</v>
      </c>
      <c r="E105" s="41" t="s">
        <v>1175</v>
      </c>
      <c r="F105" s="32"/>
    </row>
    <row r="106" spans="1:6" s="64" customFormat="1" ht="24" x14ac:dyDescent="0.2">
      <c r="A106" s="92">
        <f t="shared" si="22"/>
        <v>100</v>
      </c>
      <c r="B106" s="92">
        <f t="shared" si="23"/>
        <v>1563</v>
      </c>
      <c r="C106" s="19">
        <v>17</v>
      </c>
      <c r="D106" s="33" t="s">
        <v>285</v>
      </c>
      <c r="E106" s="41" t="s">
        <v>1176</v>
      </c>
      <c r="F106" s="32"/>
    </row>
    <row r="107" spans="1:6" s="64" customFormat="1" x14ac:dyDescent="0.2">
      <c r="A107" s="92">
        <f>A106+1</f>
        <v>101</v>
      </c>
      <c r="B107" s="92">
        <f>B106+C106</f>
        <v>1580</v>
      </c>
      <c r="C107" s="19">
        <v>17</v>
      </c>
      <c r="D107" s="33" t="s">
        <v>285</v>
      </c>
      <c r="E107" s="41" t="s">
        <v>1177</v>
      </c>
      <c r="F107" s="32"/>
    </row>
    <row r="108" spans="1:6" s="64" customFormat="1" ht="24" x14ac:dyDescent="0.2">
      <c r="A108" s="92">
        <f t="shared" ref="A108:A115" si="24">A107+1</f>
        <v>102</v>
      </c>
      <c r="B108" s="92">
        <f t="shared" ref="B108:B115" si="25">B107+C107</f>
        <v>1597</v>
      </c>
      <c r="C108" s="19">
        <v>17</v>
      </c>
      <c r="D108" s="33" t="s">
        <v>285</v>
      </c>
      <c r="E108" s="41" t="s">
        <v>1178</v>
      </c>
      <c r="F108" s="32"/>
    </row>
    <row r="109" spans="1:6" s="64" customFormat="1" x14ac:dyDescent="0.2">
      <c r="A109" s="92">
        <f t="shared" si="24"/>
        <v>103</v>
      </c>
      <c r="B109" s="92">
        <f t="shared" si="25"/>
        <v>1614</v>
      </c>
      <c r="C109" s="19">
        <v>17</v>
      </c>
      <c r="D109" s="33" t="s">
        <v>285</v>
      </c>
      <c r="E109" s="41" t="s">
        <v>1179</v>
      </c>
      <c r="F109" s="32"/>
    </row>
    <row r="110" spans="1:6" s="64" customFormat="1" ht="24" x14ac:dyDescent="0.2">
      <c r="A110" s="92">
        <f t="shared" si="24"/>
        <v>104</v>
      </c>
      <c r="B110" s="92">
        <f t="shared" si="25"/>
        <v>1631</v>
      </c>
      <c r="C110" s="19">
        <v>17</v>
      </c>
      <c r="D110" s="33" t="s">
        <v>285</v>
      </c>
      <c r="E110" s="41" t="s">
        <v>1180</v>
      </c>
      <c r="F110" s="32"/>
    </row>
    <row r="111" spans="1:6" s="64" customFormat="1" ht="24" x14ac:dyDescent="0.2">
      <c r="A111" s="92">
        <f t="shared" si="24"/>
        <v>105</v>
      </c>
      <c r="B111" s="92">
        <f t="shared" si="25"/>
        <v>1648</v>
      </c>
      <c r="C111" s="19">
        <v>17</v>
      </c>
      <c r="D111" s="33" t="s">
        <v>285</v>
      </c>
      <c r="E111" s="41" t="s">
        <v>1181</v>
      </c>
      <c r="F111" s="32"/>
    </row>
    <row r="112" spans="1:6" s="64" customFormat="1" ht="24" x14ac:dyDescent="0.2">
      <c r="A112" s="92">
        <f t="shared" si="24"/>
        <v>106</v>
      </c>
      <c r="B112" s="92">
        <f t="shared" si="25"/>
        <v>1665</v>
      </c>
      <c r="C112" s="19">
        <v>17</v>
      </c>
      <c r="D112" s="33" t="s">
        <v>285</v>
      </c>
      <c r="E112" s="41" t="s">
        <v>1182</v>
      </c>
      <c r="F112" s="32"/>
    </row>
    <row r="113" spans="1:6" s="64" customFormat="1" x14ac:dyDescent="0.2">
      <c r="A113" s="92">
        <f t="shared" si="24"/>
        <v>107</v>
      </c>
      <c r="B113" s="92">
        <f t="shared" si="25"/>
        <v>1682</v>
      </c>
      <c r="C113" s="19">
        <v>17</v>
      </c>
      <c r="D113" s="33" t="s">
        <v>285</v>
      </c>
      <c r="E113" s="41" t="s">
        <v>1183</v>
      </c>
      <c r="F113" s="32"/>
    </row>
    <row r="114" spans="1:6" s="64" customFormat="1" ht="12.75" thickBot="1" x14ac:dyDescent="0.25">
      <c r="A114" s="70">
        <f t="shared" si="24"/>
        <v>108</v>
      </c>
      <c r="B114" s="70">
        <f t="shared" si="25"/>
        <v>1699</v>
      </c>
      <c r="C114" s="78">
        <v>150</v>
      </c>
      <c r="D114" s="79" t="s">
        <v>9</v>
      </c>
      <c r="E114" s="29" t="s">
        <v>50</v>
      </c>
      <c r="F114" s="47" t="s">
        <v>25</v>
      </c>
    </row>
    <row r="115" spans="1:6" s="64" customFormat="1" ht="13.5" thickTop="1" thickBot="1" x14ac:dyDescent="0.25">
      <c r="A115" s="70">
        <f t="shared" si="24"/>
        <v>109</v>
      </c>
      <c r="B115" s="70">
        <f t="shared" si="25"/>
        <v>1849</v>
      </c>
      <c r="C115" s="94">
        <v>12</v>
      </c>
      <c r="D115" s="95" t="s">
        <v>9</v>
      </c>
      <c r="E115" s="106" t="s">
        <v>323</v>
      </c>
      <c r="F115" s="97" t="s">
        <v>1184</v>
      </c>
    </row>
    <row r="116" spans="1:6" s="64" customFormat="1" ht="12.75" thickTop="1" x14ac:dyDescent="0.2">
      <c r="A116" s="98" t="s">
        <v>54</v>
      </c>
      <c r="B116" s="98"/>
      <c r="C116" s="84">
        <f>B115+C115-1</f>
        <v>1860</v>
      </c>
      <c r="D116" s="98"/>
      <c r="E116" s="98"/>
      <c r="F116"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2"/>
  <sheetViews>
    <sheetView tabSelected="1" topLeftCell="A69" zoomScaleNormal="100" zoomScaleSheetLayoutView="80" workbookViewId="0">
      <selection activeCell="I19" sqref="I1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7.100000000000001" customHeight="1" x14ac:dyDescent="0.2">
      <c r="A3" s="793" t="s">
        <v>1</v>
      </c>
      <c r="B3" s="793"/>
      <c r="C3" s="788" t="s">
        <v>12151</v>
      </c>
      <c r="D3" s="788"/>
      <c r="E3" s="788"/>
      <c r="F3" s="789"/>
    </row>
    <row r="4" spans="1:6" ht="15" customHeight="1" x14ac:dyDescent="0.2">
      <c r="A4" s="790" t="s">
        <v>15168</v>
      </c>
      <c r="B4" s="793"/>
      <c r="C4" s="794" t="s">
        <v>2</v>
      </c>
      <c r="D4" s="794"/>
      <c r="E4" s="794"/>
      <c r="F4" s="792"/>
    </row>
    <row r="5" spans="1:6" ht="12.75" customHeight="1"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6">
        <v>1</v>
      </c>
      <c r="B7" s="6">
        <v>1</v>
      </c>
      <c r="C7" s="6">
        <v>2</v>
      </c>
      <c r="D7" s="7" t="s">
        <v>9</v>
      </c>
      <c r="E7" s="8" t="s">
        <v>10</v>
      </c>
      <c r="F7" s="9" t="s">
        <v>11</v>
      </c>
    </row>
    <row r="8" spans="1:6" x14ac:dyDescent="0.2">
      <c r="A8" s="6">
        <f t="shared" ref="A8:A71" si="0">+A7+1</f>
        <v>2</v>
      </c>
      <c r="B8" s="6">
        <f>C7+B7</f>
        <v>3</v>
      </c>
      <c r="C8" s="6">
        <v>3</v>
      </c>
      <c r="D8" s="7" t="s">
        <v>12</v>
      </c>
      <c r="E8" s="8" t="s">
        <v>13</v>
      </c>
      <c r="F8" s="9">
        <v>220</v>
      </c>
    </row>
    <row r="9" spans="1:6" x14ac:dyDescent="0.2">
      <c r="A9" s="6">
        <f t="shared" si="0"/>
        <v>3</v>
      </c>
      <c r="B9" s="6">
        <f t="shared" ref="B9:B72" si="1">C8+B8</f>
        <v>6</v>
      </c>
      <c r="C9" s="6">
        <v>2</v>
      </c>
      <c r="D9" s="7" t="s">
        <v>9</v>
      </c>
      <c r="E9" s="8" t="s">
        <v>14</v>
      </c>
      <c r="F9" s="10" t="s">
        <v>15</v>
      </c>
    </row>
    <row r="10" spans="1:6" x14ac:dyDescent="0.2">
      <c r="A10" s="6">
        <f t="shared" si="0"/>
        <v>4</v>
      </c>
      <c r="B10" s="6">
        <f t="shared" si="1"/>
        <v>8</v>
      </c>
      <c r="C10" s="6">
        <v>1</v>
      </c>
      <c r="D10" s="7" t="s">
        <v>9</v>
      </c>
      <c r="E10" s="8" t="s">
        <v>16</v>
      </c>
      <c r="F10" s="10">
        <v>0</v>
      </c>
    </row>
    <row r="11" spans="1:6" x14ac:dyDescent="0.2">
      <c r="A11" s="6">
        <f t="shared" si="0"/>
        <v>5</v>
      </c>
      <c r="B11" s="6">
        <f t="shared" si="1"/>
        <v>9</v>
      </c>
      <c r="C11" s="6">
        <v>2</v>
      </c>
      <c r="D11" s="7" t="s">
        <v>12</v>
      </c>
      <c r="E11" s="8" t="s">
        <v>17</v>
      </c>
      <c r="F11" s="10" t="s">
        <v>18</v>
      </c>
    </row>
    <row r="12" spans="1:6" x14ac:dyDescent="0.2">
      <c r="A12" s="6">
        <f t="shared" si="0"/>
        <v>6</v>
      </c>
      <c r="B12" s="6">
        <f t="shared" si="1"/>
        <v>11</v>
      </c>
      <c r="C12" s="6">
        <v>1</v>
      </c>
      <c r="D12" s="7" t="s">
        <v>9</v>
      </c>
      <c r="E12" s="8" t="s">
        <v>19</v>
      </c>
      <c r="F12" s="9" t="s">
        <v>20</v>
      </c>
    </row>
    <row r="13" spans="1:6" s="15" customFormat="1" x14ac:dyDescent="0.2">
      <c r="A13" s="6">
        <f t="shared" si="0"/>
        <v>7</v>
      </c>
      <c r="B13" s="6">
        <f t="shared" si="1"/>
        <v>12</v>
      </c>
      <c r="C13" s="11">
        <v>1</v>
      </c>
      <c r="D13" s="12" t="s">
        <v>9</v>
      </c>
      <c r="E13" s="13" t="s">
        <v>21</v>
      </c>
      <c r="F13" s="14" t="s">
        <v>22</v>
      </c>
    </row>
    <row r="14" spans="1:6" x14ac:dyDescent="0.2">
      <c r="A14" s="6">
        <f t="shared" si="0"/>
        <v>8</v>
      </c>
      <c r="B14" s="6">
        <f t="shared" si="1"/>
        <v>13</v>
      </c>
      <c r="C14" s="11">
        <v>3</v>
      </c>
      <c r="D14" s="12" t="s">
        <v>12</v>
      </c>
      <c r="E14" s="13" t="s">
        <v>23</v>
      </c>
      <c r="F14" s="14"/>
    </row>
    <row r="15" spans="1:6" x14ac:dyDescent="0.2">
      <c r="A15" s="6">
        <f t="shared" si="0"/>
        <v>9</v>
      </c>
      <c r="B15" s="6">
        <f t="shared" si="1"/>
        <v>16</v>
      </c>
      <c r="C15" s="11">
        <v>1</v>
      </c>
      <c r="D15" s="16" t="s">
        <v>9</v>
      </c>
      <c r="E15" s="17" t="s">
        <v>24</v>
      </c>
      <c r="F15" s="18" t="s">
        <v>25</v>
      </c>
    </row>
    <row r="16" spans="1:6" x14ac:dyDescent="0.2">
      <c r="A16" s="6">
        <f t="shared" si="0"/>
        <v>10</v>
      </c>
      <c r="B16" s="6">
        <f t="shared" si="1"/>
        <v>17</v>
      </c>
      <c r="C16" s="11">
        <v>9</v>
      </c>
      <c r="D16" s="12" t="s">
        <v>9</v>
      </c>
      <c r="E16" s="17" t="s">
        <v>15347</v>
      </c>
      <c r="F16" s="14"/>
    </row>
    <row r="17" spans="1:6" x14ac:dyDescent="0.2">
      <c r="A17" s="6">
        <f t="shared" si="0"/>
        <v>11</v>
      </c>
      <c r="B17" s="6">
        <f t="shared" si="1"/>
        <v>26</v>
      </c>
      <c r="C17" s="11">
        <v>80</v>
      </c>
      <c r="D17" s="12" t="s">
        <v>9</v>
      </c>
      <c r="E17" s="410" t="s">
        <v>15400</v>
      </c>
      <c r="F17" s="14"/>
    </row>
    <row r="18" spans="1:6" x14ac:dyDescent="0.2">
      <c r="A18" s="363">
        <f t="shared" si="0"/>
        <v>12</v>
      </c>
      <c r="B18" s="537">
        <f t="shared" si="1"/>
        <v>106</v>
      </c>
      <c r="C18" s="11">
        <v>4</v>
      </c>
      <c r="D18" s="12" t="s">
        <v>12</v>
      </c>
      <c r="E18" s="17" t="s">
        <v>15348</v>
      </c>
      <c r="F18" s="379">
        <v>2025</v>
      </c>
    </row>
    <row r="19" spans="1:6" x14ac:dyDescent="0.2">
      <c r="A19" s="363">
        <f t="shared" si="0"/>
        <v>13</v>
      </c>
      <c r="B19" s="537">
        <f t="shared" si="1"/>
        <v>110</v>
      </c>
      <c r="C19" s="11">
        <v>2</v>
      </c>
      <c r="D19" s="16" t="s">
        <v>9</v>
      </c>
      <c r="E19" s="17" t="s">
        <v>15349</v>
      </c>
      <c r="F19" s="18" t="s">
        <v>26</v>
      </c>
    </row>
    <row r="20" spans="1:6" x14ac:dyDescent="0.2">
      <c r="A20" s="363">
        <f t="shared" si="0"/>
        <v>14</v>
      </c>
      <c r="B20" s="537">
        <f t="shared" si="1"/>
        <v>112</v>
      </c>
      <c r="C20" s="11">
        <v>1</v>
      </c>
      <c r="D20" s="16" t="s">
        <v>12</v>
      </c>
      <c r="E20" s="17" t="s">
        <v>15350</v>
      </c>
      <c r="F20" s="14" t="s">
        <v>27</v>
      </c>
    </row>
    <row r="21" spans="1:6" x14ac:dyDescent="0.2">
      <c r="A21" s="363">
        <f t="shared" si="0"/>
        <v>15</v>
      </c>
      <c r="B21" s="537">
        <f t="shared" si="1"/>
        <v>113</v>
      </c>
      <c r="C21" s="11">
        <v>1</v>
      </c>
      <c r="D21" s="16" t="s">
        <v>12</v>
      </c>
      <c r="E21" s="17" t="s">
        <v>15351</v>
      </c>
      <c r="F21" s="14" t="s">
        <v>27</v>
      </c>
    </row>
    <row r="22" spans="1:6" x14ac:dyDescent="0.2">
      <c r="A22" s="363">
        <f t="shared" si="0"/>
        <v>16</v>
      </c>
      <c r="B22" s="537">
        <f t="shared" si="1"/>
        <v>114</v>
      </c>
      <c r="C22" s="11">
        <v>7</v>
      </c>
      <c r="D22" s="12" t="s">
        <v>9</v>
      </c>
      <c r="E22" s="17" t="s">
        <v>28</v>
      </c>
      <c r="F22" s="18" t="s">
        <v>29</v>
      </c>
    </row>
    <row r="23" spans="1:6" x14ac:dyDescent="0.2">
      <c r="A23" s="363">
        <f t="shared" si="0"/>
        <v>17</v>
      </c>
      <c r="B23" s="537">
        <f t="shared" si="1"/>
        <v>121</v>
      </c>
      <c r="C23" s="11">
        <v>9</v>
      </c>
      <c r="D23" s="12" t="s">
        <v>9</v>
      </c>
      <c r="E23" s="17" t="s">
        <v>15352</v>
      </c>
      <c r="F23" s="14"/>
    </row>
    <row r="24" spans="1:6" x14ac:dyDescent="0.2">
      <c r="A24" s="363">
        <f t="shared" si="0"/>
        <v>18</v>
      </c>
      <c r="B24" s="537">
        <f t="shared" si="1"/>
        <v>130</v>
      </c>
      <c r="C24" s="11">
        <v>8</v>
      </c>
      <c r="D24" s="12" t="s">
        <v>12</v>
      </c>
      <c r="E24" s="13" t="s">
        <v>15353</v>
      </c>
      <c r="F24" s="14"/>
    </row>
    <row r="25" spans="1:6" x14ac:dyDescent="0.2">
      <c r="A25" s="363">
        <f t="shared" si="0"/>
        <v>19</v>
      </c>
      <c r="B25" s="537">
        <f t="shared" si="1"/>
        <v>138</v>
      </c>
      <c r="C25" s="11">
        <v>8</v>
      </c>
      <c r="D25" s="12" t="s">
        <v>12</v>
      </c>
      <c r="E25" s="13" t="s">
        <v>15354</v>
      </c>
      <c r="F25" s="14"/>
    </row>
    <row r="26" spans="1:6" x14ac:dyDescent="0.2">
      <c r="A26" s="363">
        <f t="shared" si="0"/>
        <v>20</v>
      </c>
      <c r="B26" s="537">
        <f t="shared" si="1"/>
        <v>146</v>
      </c>
      <c r="C26" s="11">
        <v>1</v>
      </c>
      <c r="D26" s="12" t="s">
        <v>12</v>
      </c>
      <c r="E26" s="13" t="s">
        <v>15355</v>
      </c>
      <c r="F26" s="14"/>
    </row>
    <row r="27" spans="1:6" x14ac:dyDescent="0.2">
      <c r="A27" s="363">
        <f t="shared" si="0"/>
        <v>21</v>
      </c>
      <c r="B27" s="537">
        <f t="shared" si="1"/>
        <v>147</v>
      </c>
      <c r="C27" s="19">
        <v>15</v>
      </c>
      <c r="D27" s="16" t="s">
        <v>9</v>
      </c>
      <c r="E27" s="20" t="s">
        <v>15356</v>
      </c>
      <c r="F27" s="14"/>
    </row>
    <row r="28" spans="1:6" x14ac:dyDescent="0.2">
      <c r="A28" s="363">
        <f t="shared" si="0"/>
        <v>22</v>
      </c>
      <c r="B28" s="537">
        <f t="shared" si="1"/>
        <v>162</v>
      </c>
      <c r="C28" s="11">
        <v>80</v>
      </c>
      <c r="D28" s="16" t="s">
        <v>9</v>
      </c>
      <c r="E28" s="410" t="s">
        <v>15401</v>
      </c>
      <c r="F28" s="14"/>
    </row>
    <row r="29" spans="1:6" x14ac:dyDescent="0.2">
      <c r="A29" s="363">
        <f t="shared" si="0"/>
        <v>23</v>
      </c>
      <c r="B29" s="537">
        <f t="shared" si="1"/>
        <v>242</v>
      </c>
      <c r="C29" s="11">
        <v>2</v>
      </c>
      <c r="D29" s="16" t="s">
        <v>9</v>
      </c>
      <c r="E29" s="20" t="s">
        <v>15357</v>
      </c>
      <c r="F29" s="18" t="s">
        <v>30</v>
      </c>
    </row>
    <row r="30" spans="1:6" x14ac:dyDescent="0.2">
      <c r="A30" s="363">
        <f t="shared" si="0"/>
        <v>24</v>
      </c>
      <c r="B30" s="537">
        <f t="shared" si="1"/>
        <v>244</v>
      </c>
      <c r="C30" s="11">
        <v>1</v>
      </c>
      <c r="D30" s="12" t="s">
        <v>12</v>
      </c>
      <c r="E30" s="21" t="s">
        <v>15358</v>
      </c>
      <c r="F30" s="18" t="s">
        <v>31</v>
      </c>
    </row>
    <row r="31" spans="1:6" x14ac:dyDescent="0.2">
      <c r="A31" s="363">
        <f t="shared" si="0"/>
        <v>25</v>
      </c>
      <c r="B31" s="537">
        <f t="shared" si="1"/>
        <v>245</v>
      </c>
      <c r="C31" s="6">
        <v>13</v>
      </c>
      <c r="D31" s="7" t="s">
        <v>12</v>
      </c>
      <c r="E31" s="21" t="s">
        <v>15359</v>
      </c>
      <c r="F31" s="22"/>
    </row>
    <row r="32" spans="1:6" x14ac:dyDescent="0.2">
      <c r="A32" s="363">
        <f t="shared" si="0"/>
        <v>26</v>
      </c>
      <c r="B32" s="537">
        <f t="shared" si="1"/>
        <v>258</v>
      </c>
      <c r="C32" s="11">
        <v>5</v>
      </c>
      <c r="D32" s="7" t="s">
        <v>9</v>
      </c>
      <c r="E32" s="21" t="s">
        <v>15362</v>
      </c>
      <c r="F32" s="14"/>
    </row>
    <row r="33" spans="1:6" x14ac:dyDescent="0.2">
      <c r="A33" s="363">
        <f t="shared" si="0"/>
        <v>27</v>
      </c>
      <c r="B33" s="537">
        <f t="shared" si="1"/>
        <v>263</v>
      </c>
      <c r="C33" s="11">
        <v>60</v>
      </c>
      <c r="D33" s="7" t="s">
        <v>9</v>
      </c>
      <c r="E33" s="23" t="s">
        <v>15363</v>
      </c>
      <c r="F33" s="14"/>
    </row>
    <row r="34" spans="1:6" x14ac:dyDescent="0.2">
      <c r="A34" s="363">
        <f t="shared" si="0"/>
        <v>28</v>
      </c>
      <c r="B34" s="537">
        <f t="shared" si="1"/>
        <v>323</v>
      </c>
      <c r="C34" s="11">
        <v>5</v>
      </c>
      <c r="D34" s="7" t="s">
        <v>9</v>
      </c>
      <c r="E34" s="23" t="s">
        <v>15364</v>
      </c>
      <c r="F34" s="14"/>
    </row>
    <row r="35" spans="1:6" x14ac:dyDescent="0.2">
      <c r="A35" s="363">
        <f t="shared" si="0"/>
        <v>29</v>
      </c>
      <c r="B35" s="537">
        <f t="shared" si="1"/>
        <v>328</v>
      </c>
      <c r="C35" s="11">
        <v>60</v>
      </c>
      <c r="D35" s="7" t="s">
        <v>9</v>
      </c>
      <c r="E35" s="23" t="s">
        <v>15365</v>
      </c>
      <c r="F35" s="14"/>
    </row>
    <row r="36" spans="1:6" x14ac:dyDescent="0.2">
      <c r="A36" s="363">
        <f t="shared" si="0"/>
        <v>30</v>
      </c>
      <c r="B36" s="537">
        <f t="shared" si="1"/>
        <v>388</v>
      </c>
      <c r="C36" s="11">
        <v>5</v>
      </c>
      <c r="D36" s="7" t="s">
        <v>9</v>
      </c>
      <c r="E36" s="23" t="s">
        <v>15366</v>
      </c>
      <c r="F36" s="14"/>
    </row>
    <row r="37" spans="1:6" x14ac:dyDescent="0.2">
      <c r="A37" s="363">
        <f t="shared" si="0"/>
        <v>31</v>
      </c>
      <c r="B37" s="537">
        <f t="shared" si="1"/>
        <v>393</v>
      </c>
      <c r="C37" s="11">
        <v>60</v>
      </c>
      <c r="D37" s="7" t="s">
        <v>9</v>
      </c>
      <c r="E37" s="23" t="s">
        <v>15367</v>
      </c>
      <c r="F37" s="14"/>
    </row>
    <row r="38" spans="1:6" x14ac:dyDescent="0.2">
      <c r="A38" s="363">
        <f t="shared" si="0"/>
        <v>32</v>
      </c>
      <c r="B38" s="537">
        <f t="shared" si="1"/>
        <v>453</v>
      </c>
      <c r="C38" s="11">
        <v>5</v>
      </c>
      <c r="D38" s="7" t="s">
        <v>9</v>
      </c>
      <c r="E38" s="23" t="s">
        <v>15368</v>
      </c>
      <c r="F38" s="14"/>
    </row>
    <row r="39" spans="1:6" x14ac:dyDescent="0.2">
      <c r="A39" s="363">
        <f t="shared" si="0"/>
        <v>33</v>
      </c>
      <c r="B39" s="537">
        <f t="shared" si="1"/>
        <v>458</v>
      </c>
      <c r="C39" s="11">
        <v>60</v>
      </c>
      <c r="D39" s="7" t="s">
        <v>9</v>
      </c>
      <c r="E39" s="23" t="s">
        <v>15369</v>
      </c>
      <c r="F39" s="14"/>
    </row>
    <row r="40" spans="1:6" x14ac:dyDescent="0.2">
      <c r="A40" s="363">
        <f t="shared" si="0"/>
        <v>34</v>
      </c>
      <c r="B40" s="537">
        <f t="shared" si="1"/>
        <v>518</v>
      </c>
      <c r="C40" s="11">
        <v>5</v>
      </c>
      <c r="D40" s="7" t="s">
        <v>9</v>
      </c>
      <c r="E40" s="23" t="s">
        <v>15370</v>
      </c>
      <c r="F40" s="14"/>
    </row>
    <row r="41" spans="1:6" x14ac:dyDescent="0.2">
      <c r="A41" s="363">
        <f t="shared" si="0"/>
        <v>35</v>
      </c>
      <c r="B41" s="537">
        <f t="shared" si="1"/>
        <v>523</v>
      </c>
      <c r="C41" s="11">
        <v>60</v>
      </c>
      <c r="D41" s="7" t="s">
        <v>9</v>
      </c>
      <c r="E41" s="23" t="s">
        <v>15371</v>
      </c>
      <c r="F41" s="14"/>
    </row>
    <row r="42" spans="1:6" x14ac:dyDescent="0.2">
      <c r="A42" s="363">
        <f t="shared" si="0"/>
        <v>36</v>
      </c>
      <c r="B42" s="537">
        <f t="shared" si="1"/>
        <v>583</v>
      </c>
      <c r="C42" s="11">
        <v>5</v>
      </c>
      <c r="D42" s="7" t="s">
        <v>9</v>
      </c>
      <c r="E42" s="24" t="s">
        <v>15372</v>
      </c>
      <c r="F42" s="14"/>
    </row>
    <row r="43" spans="1:6" x14ac:dyDescent="0.2">
      <c r="A43" s="363">
        <f t="shared" si="0"/>
        <v>37</v>
      </c>
      <c r="B43" s="537">
        <f t="shared" si="1"/>
        <v>588</v>
      </c>
      <c r="C43" s="11">
        <v>60</v>
      </c>
      <c r="D43" s="7" t="s">
        <v>9</v>
      </c>
      <c r="E43" s="24" t="s">
        <v>15373</v>
      </c>
      <c r="F43" s="14"/>
    </row>
    <row r="44" spans="1:6" x14ac:dyDescent="0.2">
      <c r="A44" s="363">
        <f t="shared" si="0"/>
        <v>38</v>
      </c>
      <c r="B44" s="537">
        <f t="shared" si="1"/>
        <v>648</v>
      </c>
      <c r="C44" s="11">
        <v>5</v>
      </c>
      <c r="D44" s="7" t="s">
        <v>9</v>
      </c>
      <c r="E44" s="24" t="s">
        <v>15374</v>
      </c>
      <c r="F44" s="14"/>
    </row>
    <row r="45" spans="1:6" x14ac:dyDescent="0.2">
      <c r="A45" s="363">
        <f t="shared" si="0"/>
        <v>39</v>
      </c>
      <c r="B45" s="537">
        <f t="shared" si="1"/>
        <v>653</v>
      </c>
      <c r="C45" s="11">
        <v>60</v>
      </c>
      <c r="D45" s="7" t="s">
        <v>9</v>
      </c>
      <c r="E45" s="24" t="s">
        <v>15375</v>
      </c>
      <c r="F45" s="14"/>
    </row>
    <row r="46" spans="1:6" x14ac:dyDescent="0.2">
      <c r="A46" s="363">
        <f t="shared" si="0"/>
        <v>40</v>
      </c>
      <c r="B46" s="537">
        <f t="shared" si="1"/>
        <v>713</v>
      </c>
      <c r="C46" s="11">
        <v>5</v>
      </c>
      <c r="D46" s="7" t="s">
        <v>9</v>
      </c>
      <c r="E46" s="24" t="s">
        <v>15376</v>
      </c>
      <c r="F46" s="14"/>
    </row>
    <row r="47" spans="1:6" x14ac:dyDescent="0.2">
      <c r="A47" s="363">
        <f t="shared" si="0"/>
        <v>41</v>
      </c>
      <c r="B47" s="537">
        <f t="shared" si="1"/>
        <v>718</v>
      </c>
      <c r="C47" s="11">
        <v>60</v>
      </c>
      <c r="D47" s="7" t="s">
        <v>9</v>
      </c>
      <c r="E47" s="24" t="s">
        <v>15377</v>
      </c>
      <c r="F47" s="14"/>
    </row>
    <row r="48" spans="1:6" x14ac:dyDescent="0.2">
      <c r="A48" s="363">
        <f t="shared" si="0"/>
        <v>42</v>
      </c>
      <c r="B48" s="537">
        <f t="shared" si="1"/>
        <v>778</v>
      </c>
      <c r="C48" s="11">
        <v>5</v>
      </c>
      <c r="D48" s="7" t="s">
        <v>9</v>
      </c>
      <c r="E48" s="24" t="s">
        <v>15378</v>
      </c>
      <c r="F48" s="14"/>
    </row>
    <row r="49" spans="1:6" x14ac:dyDescent="0.2">
      <c r="A49" s="363">
        <f t="shared" si="0"/>
        <v>43</v>
      </c>
      <c r="B49" s="537">
        <f t="shared" si="1"/>
        <v>783</v>
      </c>
      <c r="C49" s="11">
        <v>60</v>
      </c>
      <c r="D49" s="7" t="s">
        <v>32</v>
      </c>
      <c r="E49" s="24" t="s">
        <v>15379</v>
      </c>
      <c r="F49" s="14"/>
    </row>
    <row r="50" spans="1:6" x14ac:dyDescent="0.2">
      <c r="A50" s="363">
        <f t="shared" si="0"/>
        <v>44</v>
      </c>
      <c r="B50" s="537">
        <f t="shared" si="1"/>
        <v>843</v>
      </c>
      <c r="C50" s="11">
        <v>5</v>
      </c>
      <c r="D50" s="7" t="s">
        <v>9</v>
      </c>
      <c r="E50" s="24" t="s">
        <v>15380</v>
      </c>
      <c r="F50" s="14"/>
    </row>
    <row r="51" spans="1:6" x14ac:dyDescent="0.2">
      <c r="A51" s="363">
        <f t="shared" si="0"/>
        <v>45</v>
      </c>
      <c r="B51" s="537">
        <f t="shared" si="1"/>
        <v>848</v>
      </c>
      <c r="C51" s="11">
        <v>60</v>
      </c>
      <c r="D51" s="7" t="s">
        <v>9</v>
      </c>
      <c r="E51" s="24" t="s">
        <v>15381</v>
      </c>
      <c r="F51" s="14"/>
    </row>
    <row r="52" spans="1:6" x14ac:dyDescent="0.2">
      <c r="A52" s="363">
        <f t="shared" si="0"/>
        <v>46</v>
      </c>
      <c r="B52" s="537">
        <f t="shared" si="1"/>
        <v>908</v>
      </c>
      <c r="C52" s="11">
        <v>5</v>
      </c>
      <c r="D52" s="7" t="s">
        <v>9</v>
      </c>
      <c r="E52" s="24" t="s">
        <v>15382</v>
      </c>
      <c r="F52" s="14"/>
    </row>
    <row r="53" spans="1:6" x14ac:dyDescent="0.2">
      <c r="A53" s="363">
        <f t="shared" si="0"/>
        <v>47</v>
      </c>
      <c r="B53" s="537">
        <f t="shared" si="1"/>
        <v>913</v>
      </c>
      <c r="C53" s="11">
        <v>60</v>
      </c>
      <c r="D53" s="7" t="s">
        <v>9</v>
      </c>
      <c r="E53" s="24" t="s">
        <v>15383</v>
      </c>
      <c r="F53" s="14"/>
    </row>
    <row r="54" spans="1:6" x14ac:dyDescent="0.2">
      <c r="A54" s="363">
        <f t="shared" si="0"/>
        <v>48</v>
      </c>
      <c r="B54" s="537">
        <f t="shared" si="1"/>
        <v>973</v>
      </c>
      <c r="C54" s="11">
        <v>5</v>
      </c>
      <c r="D54" s="7" t="s">
        <v>9</v>
      </c>
      <c r="E54" s="24" t="s">
        <v>15384</v>
      </c>
      <c r="F54" s="14"/>
    </row>
    <row r="55" spans="1:6" x14ac:dyDescent="0.2">
      <c r="A55" s="363">
        <f t="shared" si="0"/>
        <v>49</v>
      </c>
      <c r="B55" s="537">
        <f t="shared" si="1"/>
        <v>978</v>
      </c>
      <c r="C55" s="11">
        <v>60</v>
      </c>
      <c r="D55" s="7" t="s">
        <v>9</v>
      </c>
      <c r="E55" s="24" t="s">
        <v>15385</v>
      </c>
      <c r="F55" s="14"/>
    </row>
    <row r="56" spans="1:6" x14ac:dyDescent="0.2">
      <c r="A56" s="363">
        <f t="shared" si="0"/>
        <v>50</v>
      </c>
      <c r="B56" s="537">
        <f t="shared" si="1"/>
        <v>1038</v>
      </c>
      <c r="C56" s="11">
        <v>5</v>
      </c>
      <c r="D56" s="7" t="s">
        <v>9</v>
      </c>
      <c r="E56" s="24" t="s">
        <v>15386</v>
      </c>
      <c r="F56" s="14"/>
    </row>
    <row r="57" spans="1:6" x14ac:dyDescent="0.2">
      <c r="A57" s="363">
        <f t="shared" si="0"/>
        <v>51</v>
      </c>
      <c r="B57" s="537">
        <f t="shared" si="1"/>
        <v>1043</v>
      </c>
      <c r="C57" s="26">
        <v>60</v>
      </c>
      <c r="D57" s="27" t="s">
        <v>9</v>
      </c>
      <c r="E57" s="23" t="s">
        <v>15387</v>
      </c>
      <c r="F57" s="28"/>
    </row>
    <row r="58" spans="1:6" x14ac:dyDescent="0.2">
      <c r="A58" s="363">
        <f t="shared" si="0"/>
        <v>52</v>
      </c>
      <c r="B58" s="537">
        <f t="shared" si="1"/>
        <v>1103</v>
      </c>
      <c r="C58" s="26">
        <v>5</v>
      </c>
      <c r="D58" s="27" t="s">
        <v>9</v>
      </c>
      <c r="E58" s="23" t="s">
        <v>15388</v>
      </c>
      <c r="F58" s="28"/>
    </row>
    <row r="59" spans="1:6" x14ac:dyDescent="0.2">
      <c r="A59" s="363">
        <f t="shared" si="0"/>
        <v>53</v>
      </c>
      <c r="B59" s="537">
        <f t="shared" si="1"/>
        <v>1108</v>
      </c>
      <c r="C59" s="26">
        <v>60</v>
      </c>
      <c r="D59" s="27" t="s">
        <v>9</v>
      </c>
      <c r="E59" s="23" t="s">
        <v>15389</v>
      </c>
      <c r="F59" s="28"/>
    </row>
    <row r="60" spans="1:6" x14ac:dyDescent="0.2">
      <c r="A60" s="363">
        <f t="shared" si="0"/>
        <v>54</v>
      </c>
      <c r="B60" s="537">
        <f t="shared" si="1"/>
        <v>1168</v>
      </c>
      <c r="C60" s="26">
        <v>1</v>
      </c>
      <c r="D60" s="27" t="s">
        <v>12</v>
      </c>
      <c r="E60" s="29" t="s">
        <v>33</v>
      </c>
      <c r="F60" s="28" t="s">
        <v>27</v>
      </c>
    </row>
    <row r="61" spans="1:6" x14ac:dyDescent="0.2">
      <c r="A61" s="363">
        <f t="shared" si="0"/>
        <v>55</v>
      </c>
      <c r="B61" s="537">
        <f t="shared" si="1"/>
        <v>1169</v>
      </c>
      <c r="C61" s="26">
        <v>1</v>
      </c>
      <c r="D61" s="27" t="s">
        <v>12</v>
      </c>
      <c r="E61" s="29" t="s">
        <v>34</v>
      </c>
      <c r="F61" s="28" t="s">
        <v>27</v>
      </c>
    </row>
    <row r="62" spans="1:6" x14ac:dyDescent="0.2">
      <c r="A62" s="363">
        <f t="shared" si="0"/>
        <v>56</v>
      </c>
      <c r="B62" s="537">
        <f t="shared" si="1"/>
        <v>1170</v>
      </c>
      <c r="C62" s="19">
        <v>1</v>
      </c>
      <c r="D62" s="31" t="s">
        <v>12</v>
      </c>
      <c r="E62" s="29" t="s">
        <v>35</v>
      </c>
      <c r="F62" s="32" t="s">
        <v>27</v>
      </c>
    </row>
    <row r="63" spans="1:6" x14ac:dyDescent="0.2">
      <c r="A63" s="363">
        <f t="shared" si="0"/>
        <v>57</v>
      </c>
      <c r="B63" s="537">
        <f t="shared" si="1"/>
        <v>1171</v>
      </c>
      <c r="C63" s="19">
        <v>1</v>
      </c>
      <c r="D63" s="33" t="s">
        <v>12</v>
      </c>
      <c r="E63" s="29" t="s">
        <v>10775</v>
      </c>
      <c r="F63" s="32" t="s">
        <v>27</v>
      </c>
    </row>
    <row r="64" spans="1:6" x14ac:dyDescent="0.2">
      <c r="A64" s="363">
        <f t="shared" si="0"/>
        <v>58</v>
      </c>
      <c r="B64" s="537">
        <f t="shared" si="1"/>
        <v>1172</v>
      </c>
      <c r="C64" s="34">
        <v>1</v>
      </c>
      <c r="D64" s="35" t="s">
        <v>12</v>
      </c>
      <c r="E64" s="29" t="s">
        <v>36</v>
      </c>
      <c r="F64" s="36" t="s">
        <v>27</v>
      </c>
    </row>
    <row r="65" spans="1:6" ht="24" x14ac:dyDescent="0.2">
      <c r="A65" s="363">
        <f t="shared" si="0"/>
        <v>59</v>
      </c>
      <c r="B65" s="537">
        <f t="shared" si="1"/>
        <v>1173</v>
      </c>
      <c r="C65" s="405">
        <v>1</v>
      </c>
      <c r="D65" s="406" t="s">
        <v>12</v>
      </c>
      <c r="E65" s="388" t="s">
        <v>12478</v>
      </c>
      <c r="F65" s="407" t="s">
        <v>27</v>
      </c>
    </row>
    <row r="66" spans="1:6" x14ac:dyDescent="0.2">
      <c r="A66" s="363">
        <f t="shared" si="0"/>
        <v>60</v>
      </c>
      <c r="B66" s="537">
        <f t="shared" si="1"/>
        <v>1174</v>
      </c>
      <c r="C66" s="34">
        <v>1</v>
      </c>
      <c r="D66" s="35" t="s">
        <v>12</v>
      </c>
      <c r="E66" s="29" t="s">
        <v>37</v>
      </c>
      <c r="F66" s="36" t="s">
        <v>27</v>
      </c>
    </row>
    <row r="67" spans="1:6" ht="24" x14ac:dyDescent="0.2">
      <c r="A67" s="363">
        <f t="shared" si="0"/>
        <v>61</v>
      </c>
      <c r="B67" s="537">
        <f t="shared" si="1"/>
        <v>1175</v>
      </c>
      <c r="C67" s="34">
        <v>1</v>
      </c>
      <c r="D67" s="35" t="s">
        <v>12</v>
      </c>
      <c r="E67" s="29" t="s">
        <v>10776</v>
      </c>
      <c r="F67" s="36" t="s">
        <v>27</v>
      </c>
    </row>
    <row r="68" spans="1:6" x14ac:dyDescent="0.2">
      <c r="A68" s="363">
        <f t="shared" si="0"/>
        <v>62</v>
      </c>
      <c r="B68" s="537">
        <f t="shared" si="1"/>
        <v>1176</v>
      </c>
      <c r="C68" s="34">
        <v>1</v>
      </c>
      <c r="D68" s="35" t="s">
        <v>12</v>
      </c>
      <c r="E68" s="29" t="s">
        <v>38</v>
      </c>
      <c r="F68" s="36" t="s">
        <v>27</v>
      </c>
    </row>
    <row r="69" spans="1:6" x14ac:dyDescent="0.2">
      <c r="A69" s="363">
        <f t="shared" si="0"/>
        <v>63</v>
      </c>
      <c r="B69" s="537">
        <f t="shared" si="1"/>
        <v>1177</v>
      </c>
      <c r="C69" s="38">
        <v>1</v>
      </c>
      <c r="D69" s="39" t="s">
        <v>12</v>
      </c>
      <c r="E69" s="29" t="s">
        <v>39</v>
      </c>
      <c r="F69" s="40" t="s">
        <v>27</v>
      </c>
    </row>
    <row r="70" spans="1:6" ht="24" x14ac:dyDescent="0.2">
      <c r="A70" s="363">
        <f t="shared" si="0"/>
        <v>64</v>
      </c>
      <c r="B70" s="537">
        <f t="shared" si="1"/>
        <v>1178</v>
      </c>
      <c r="C70" s="38">
        <v>1</v>
      </c>
      <c r="D70" s="39" t="s">
        <v>12</v>
      </c>
      <c r="E70" s="29" t="s">
        <v>40</v>
      </c>
      <c r="F70" s="40" t="s">
        <v>41</v>
      </c>
    </row>
    <row r="71" spans="1:6" x14ac:dyDescent="0.2">
      <c r="A71" s="363">
        <f t="shared" si="0"/>
        <v>65</v>
      </c>
      <c r="B71" s="537">
        <f t="shared" si="1"/>
        <v>1179</v>
      </c>
      <c r="C71" s="38">
        <v>1</v>
      </c>
      <c r="D71" s="39" t="s">
        <v>12</v>
      </c>
      <c r="E71" s="29" t="s">
        <v>42</v>
      </c>
      <c r="F71" s="40" t="s">
        <v>27</v>
      </c>
    </row>
    <row r="72" spans="1:6" x14ac:dyDescent="0.2">
      <c r="A72" s="363">
        <f t="shared" ref="A72:A95" si="2">+A71+1</f>
        <v>66</v>
      </c>
      <c r="B72" s="537">
        <f t="shared" si="1"/>
        <v>1180</v>
      </c>
      <c r="C72" s="34">
        <v>13</v>
      </c>
      <c r="D72" s="35" t="s">
        <v>12</v>
      </c>
      <c r="E72" s="41" t="s">
        <v>43</v>
      </c>
      <c r="F72" s="36"/>
    </row>
    <row r="73" spans="1:6" ht="84" x14ac:dyDescent="0.2">
      <c r="A73" s="363">
        <f t="shared" si="2"/>
        <v>67</v>
      </c>
      <c r="B73" s="537">
        <f t="shared" ref="B73:B95" si="3">C72+B72</f>
        <v>1193</v>
      </c>
      <c r="C73" s="19">
        <v>1</v>
      </c>
      <c r="D73" s="33" t="s">
        <v>12</v>
      </c>
      <c r="E73" s="41" t="s">
        <v>10552</v>
      </c>
      <c r="F73" s="164" t="s">
        <v>27</v>
      </c>
    </row>
    <row r="74" spans="1:6" ht="84" x14ac:dyDescent="0.2">
      <c r="A74" s="363">
        <f t="shared" si="2"/>
        <v>68</v>
      </c>
      <c r="B74" s="537">
        <f t="shared" si="3"/>
        <v>1194</v>
      </c>
      <c r="C74" s="19">
        <v>1</v>
      </c>
      <c r="D74" s="33" t="s">
        <v>12</v>
      </c>
      <c r="E74" s="41" t="s">
        <v>10553</v>
      </c>
      <c r="F74" s="164" t="s">
        <v>27</v>
      </c>
    </row>
    <row r="75" spans="1:6" ht="84" x14ac:dyDescent="0.2">
      <c r="A75" s="363">
        <f t="shared" si="2"/>
        <v>69</v>
      </c>
      <c r="B75" s="537">
        <f t="shared" si="3"/>
        <v>1195</v>
      </c>
      <c r="C75" s="19">
        <v>1</v>
      </c>
      <c r="D75" s="33" t="s">
        <v>12</v>
      </c>
      <c r="E75" s="41" t="s">
        <v>10554</v>
      </c>
      <c r="F75" s="164" t="s">
        <v>27</v>
      </c>
    </row>
    <row r="76" spans="1:6" x14ac:dyDescent="0.2">
      <c r="A76" s="363">
        <f t="shared" si="2"/>
        <v>70</v>
      </c>
      <c r="B76" s="537">
        <f t="shared" si="3"/>
        <v>1196</v>
      </c>
      <c r="C76" s="30">
        <v>36</v>
      </c>
      <c r="D76" s="31" t="s">
        <v>9</v>
      </c>
      <c r="E76" s="42" t="s">
        <v>15390</v>
      </c>
      <c r="F76" s="43"/>
    </row>
    <row r="77" spans="1:6" x14ac:dyDescent="0.2">
      <c r="A77" s="363">
        <f t="shared" si="2"/>
        <v>71</v>
      </c>
      <c r="B77" s="537">
        <f t="shared" si="3"/>
        <v>1232</v>
      </c>
      <c r="C77" s="30">
        <v>9</v>
      </c>
      <c r="D77" s="31" t="s">
        <v>9</v>
      </c>
      <c r="E77" s="42" t="s">
        <v>15391</v>
      </c>
      <c r="F77" s="43"/>
    </row>
    <row r="78" spans="1:6" s="15" customFormat="1" x14ac:dyDescent="0.2">
      <c r="A78" s="363">
        <f t="shared" si="2"/>
        <v>72</v>
      </c>
      <c r="B78" s="537">
        <f t="shared" si="3"/>
        <v>1241</v>
      </c>
      <c r="C78" s="19">
        <v>8</v>
      </c>
      <c r="D78" s="33" t="s">
        <v>12</v>
      </c>
      <c r="E78" s="41" t="s">
        <v>15392</v>
      </c>
      <c r="F78" s="32"/>
    </row>
    <row r="79" spans="1:6" s="44" customFormat="1" x14ac:dyDescent="0.2">
      <c r="A79" s="363">
        <f t="shared" si="2"/>
        <v>73</v>
      </c>
      <c r="B79" s="537">
        <f t="shared" si="3"/>
        <v>1249</v>
      </c>
      <c r="C79" s="30">
        <v>12</v>
      </c>
      <c r="D79" s="31" t="s">
        <v>9</v>
      </c>
      <c r="E79" s="42" t="s">
        <v>15393</v>
      </c>
      <c r="F79" s="43"/>
    </row>
    <row r="80" spans="1:6" s="44" customFormat="1" x14ac:dyDescent="0.2">
      <c r="A80" s="363">
        <f t="shared" si="2"/>
        <v>74</v>
      </c>
      <c r="B80" s="537">
        <f t="shared" si="3"/>
        <v>1261</v>
      </c>
      <c r="C80" s="30">
        <v>36</v>
      </c>
      <c r="D80" s="31" t="s">
        <v>9</v>
      </c>
      <c r="E80" s="42" t="s">
        <v>15394</v>
      </c>
      <c r="F80" s="43"/>
    </row>
    <row r="81" spans="1:6" s="15" customFormat="1" x14ac:dyDescent="0.2">
      <c r="A81" s="363">
        <f t="shared" si="2"/>
        <v>75</v>
      </c>
      <c r="B81" s="537">
        <f t="shared" si="3"/>
        <v>1297</v>
      </c>
      <c r="C81" s="30">
        <v>9</v>
      </c>
      <c r="D81" s="31" t="s">
        <v>9</v>
      </c>
      <c r="E81" s="42" t="s">
        <v>15395</v>
      </c>
      <c r="F81" s="43"/>
    </row>
    <row r="82" spans="1:6" s="15" customFormat="1" x14ac:dyDescent="0.2">
      <c r="A82" s="363">
        <f t="shared" si="2"/>
        <v>76</v>
      </c>
      <c r="B82" s="537">
        <f t="shared" si="3"/>
        <v>1306</v>
      </c>
      <c r="C82" s="19">
        <v>8</v>
      </c>
      <c r="D82" s="33" t="s">
        <v>12</v>
      </c>
      <c r="E82" s="41" t="s">
        <v>15396</v>
      </c>
      <c r="F82" s="32"/>
    </row>
    <row r="83" spans="1:6" s="15" customFormat="1" x14ac:dyDescent="0.2">
      <c r="A83" s="363">
        <f t="shared" si="2"/>
        <v>77</v>
      </c>
      <c r="B83" s="537">
        <f t="shared" si="3"/>
        <v>1314</v>
      </c>
      <c r="C83" s="30">
        <v>12</v>
      </c>
      <c r="D83" s="31" t="s">
        <v>9</v>
      </c>
      <c r="E83" s="42" t="s">
        <v>15397</v>
      </c>
      <c r="F83" s="43"/>
    </row>
    <row r="84" spans="1:6" s="15" customFormat="1" x14ac:dyDescent="0.2">
      <c r="A84" s="363">
        <f t="shared" si="2"/>
        <v>78</v>
      </c>
      <c r="B84" s="537">
        <f t="shared" si="3"/>
        <v>1326</v>
      </c>
      <c r="C84" s="30">
        <v>36</v>
      </c>
      <c r="D84" s="31" t="s">
        <v>9</v>
      </c>
      <c r="E84" s="42" t="s">
        <v>15398</v>
      </c>
      <c r="F84" s="43"/>
    </row>
    <row r="85" spans="1:6" x14ac:dyDescent="0.2">
      <c r="A85" s="363">
        <f t="shared" si="2"/>
        <v>79</v>
      </c>
      <c r="B85" s="537">
        <f t="shared" si="3"/>
        <v>1362</v>
      </c>
      <c r="C85" s="30">
        <v>9</v>
      </c>
      <c r="D85" s="31" t="s">
        <v>9</v>
      </c>
      <c r="E85" s="42" t="s">
        <v>15399</v>
      </c>
      <c r="F85" s="43"/>
    </row>
    <row r="86" spans="1:6" x14ac:dyDescent="0.2">
      <c r="A86" s="363">
        <f t="shared" si="2"/>
        <v>80</v>
      </c>
      <c r="B86" s="537">
        <f t="shared" si="3"/>
        <v>1371</v>
      </c>
      <c r="C86" s="19">
        <v>8</v>
      </c>
      <c r="D86" s="33" t="s">
        <v>12</v>
      </c>
      <c r="E86" s="41" t="s">
        <v>15361</v>
      </c>
      <c r="F86" s="32"/>
    </row>
    <row r="87" spans="1:6" x14ac:dyDescent="0.2">
      <c r="A87" s="363">
        <f t="shared" si="2"/>
        <v>81</v>
      </c>
      <c r="B87" s="537">
        <f t="shared" si="3"/>
        <v>1379</v>
      </c>
      <c r="C87" s="30">
        <v>12</v>
      </c>
      <c r="D87" s="31" t="s">
        <v>9</v>
      </c>
      <c r="E87" s="42" t="s">
        <v>15360</v>
      </c>
      <c r="F87" s="43"/>
    </row>
    <row r="88" spans="1:6" x14ac:dyDescent="0.2">
      <c r="A88" s="363">
        <f t="shared" si="2"/>
        <v>82</v>
      </c>
      <c r="B88" s="537">
        <f t="shared" si="3"/>
        <v>1391</v>
      </c>
      <c r="C88" s="19">
        <v>50</v>
      </c>
      <c r="D88" s="33" t="s">
        <v>9</v>
      </c>
      <c r="E88" s="41" t="s">
        <v>44</v>
      </c>
      <c r="F88" s="32"/>
    </row>
    <row r="89" spans="1:6" x14ac:dyDescent="0.2">
      <c r="A89" s="363">
        <f t="shared" si="2"/>
        <v>83</v>
      </c>
      <c r="B89" s="537">
        <f t="shared" si="3"/>
        <v>1441</v>
      </c>
      <c r="C89" s="19">
        <v>9</v>
      </c>
      <c r="D89" s="33" t="s">
        <v>12</v>
      </c>
      <c r="E89" s="41" t="s">
        <v>45</v>
      </c>
      <c r="F89" s="32"/>
    </row>
    <row r="90" spans="1:6" x14ac:dyDescent="0.2">
      <c r="A90" s="363">
        <f t="shared" si="2"/>
        <v>84</v>
      </c>
      <c r="B90" s="537">
        <f t="shared" si="3"/>
        <v>1450</v>
      </c>
      <c r="C90" s="19">
        <v>9</v>
      </c>
      <c r="D90" s="33" t="s">
        <v>12</v>
      </c>
      <c r="E90" s="41" t="s">
        <v>46</v>
      </c>
      <c r="F90" s="32"/>
    </row>
    <row r="91" spans="1:6" x14ac:dyDescent="0.2">
      <c r="A91" s="363">
        <f t="shared" si="2"/>
        <v>85</v>
      </c>
      <c r="B91" s="537">
        <f t="shared" si="3"/>
        <v>1459</v>
      </c>
      <c r="C91" s="19">
        <v>50</v>
      </c>
      <c r="D91" s="33" t="s">
        <v>9</v>
      </c>
      <c r="E91" s="41" t="s">
        <v>47</v>
      </c>
      <c r="F91" s="32"/>
    </row>
    <row r="92" spans="1:6" ht="24" x14ac:dyDescent="0.2">
      <c r="A92" s="363">
        <f t="shared" si="2"/>
        <v>86</v>
      </c>
      <c r="B92" s="537">
        <f t="shared" si="3"/>
        <v>1509</v>
      </c>
      <c r="C92" s="37">
        <v>1</v>
      </c>
      <c r="D92" s="45" t="s">
        <v>9</v>
      </c>
      <c r="E92" s="29" t="s">
        <v>48</v>
      </c>
      <c r="F92" s="46" t="s">
        <v>49</v>
      </c>
    </row>
    <row r="93" spans="1:6" x14ac:dyDescent="0.2">
      <c r="A93" s="363">
        <f t="shared" si="2"/>
        <v>87</v>
      </c>
      <c r="B93" s="537">
        <f t="shared" si="3"/>
        <v>1510</v>
      </c>
      <c r="C93" s="37">
        <v>150</v>
      </c>
      <c r="D93" s="45" t="s">
        <v>9</v>
      </c>
      <c r="E93" s="29" t="s">
        <v>50</v>
      </c>
      <c r="F93" s="47" t="s">
        <v>25</v>
      </c>
    </row>
    <row r="94" spans="1:6" x14ac:dyDescent="0.2">
      <c r="A94" s="363">
        <f t="shared" si="2"/>
        <v>88</v>
      </c>
      <c r="B94" s="537">
        <f t="shared" si="3"/>
        <v>1660</v>
      </c>
      <c r="C94" s="48">
        <v>13</v>
      </c>
      <c r="D94" s="49" t="s">
        <v>9</v>
      </c>
      <c r="E94" s="50" t="s">
        <v>51</v>
      </c>
      <c r="F94" s="51" t="s">
        <v>25</v>
      </c>
    </row>
    <row r="95" spans="1:6" ht="12.75" thickBot="1" x14ac:dyDescent="0.25">
      <c r="A95" s="363">
        <f t="shared" si="2"/>
        <v>89</v>
      </c>
      <c r="B95" s="537">
        <f t="shared" si="3"/>
        <v>1673</v>
      </c>
      <c r="C95" s="52">
        <v>12</v>
      </c>
      <c r="D95" s="53" t="s">
        <v>9</v>
      </c>
      <c r="E95" s="54" t="s">
        <v>52</v>
      </c>
      <c r="F95" s="55" t="s">
        <v>53</v>
      </c>
    </row>
    <row r="96" spans="1:6" ht="12.75" thickTop="1" x14ac:dyDescent="0.2">
      <c r="A96" s="56" t="s">
        <v>54</v>
      </c>
      <c r="B96" s="56"/>
      <c r="C96" s="408">
        <f>+B95+C95-1</f>
        <v>1684</v>
      </c>
      <c r="D96" s="58"/>
      <c r="E96" s="59"/>
      <c r="F96" s="58"/>
    </row>
    <row r="98" spans="5:5" x14ac:dyDescent="0.2">
      <c r="E98" s="60" t="s">
        <v>55</v>
      </c>
    </row>
    <row r="99" spans="5:5" ht="24" x14ac:dyDescent="0.2">
      <c r="E99" s="61" t="s">
        <v>56</v>
      </c>
    </row>
    <row r="100" spans="5:5" ht="126" customHeight="1" x14ac:dyDescent="0.2">
      <c r="E100" s="62" t="s">
        <v>57</v>
      </c>
    </row>
    <row r="102" spans="5:5" x14ac:dyDescent="0.2">
      <c r="E102" s="63" t="s">
        <v>58</v>
      </c>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64"/>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2.75" customHeight="1" x14ac:dyDescent="0.2">
      <c r="A4" s="790" t="str">
        <f>+T22001000!A4</f>
        <v>Versión 0.2</v>
      </c>
      <c r="B4" s="790"/>
      <c r="C4" s="794" t="s">
        <v>1185</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36"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283</v>
      </c>
    </row>
    <row r="10" spans="1:6" s="64" customFormat="1" x14ac:dyDescent="0.2">
      <c r="A10" s="30">
        <f t="shared" si="0"/>
        <v>4</v>
      </c>
      <c r="B10" s="30">
        <f>B9+C9</f>
        <v>8</v>
      </c>
      <c r="C10" s="30">
        <v>1</v>
      </c>
      <c r="D10" s="31" t="s">
        <v>9</v>
      </c>
      <c r="E10" s="102" t="s">
        <v>16</v>
      </c>
      <c r="F10" s="89" t="s">
        <v>220</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 t="shared" ref="B14:B36" si="1">C13+B13</f>
        <v>13</v>
      </c>
      <c r="C14" s="30">
        <v>3</v>
      </c>
      <c r="D14" s="31" t="s">
        <v>12</v>
      </c>
      <c r="E14" s="102" t="s">
        <v>23</v>
      </c>
      <c r="F14" s="43"/>
    </row>
    <row r="15" spans="1:6" s="64" customFormat="1" x14ac:dyDescent="0.2">
      <c r="A15" s="30">
        <f t="shared" si="0"/>
        <v>9</v>
      </c>
      <c r="B15" s="30">
        <f t="shared" si="1"/>
        <v>16</v>
      </c>
      <c r="C15" s="19">
        <v>17</v>
      </c>
      <c r="D15" s="33" t="s">
        <v>285</v>
      </c>
      <c r="E15" s="41" t="s">
        <v>1186</v>
      </c>
      <c r="F15" s="43"/>
    </row>
    <row r="16" spans="1:6" s="64" customFormat="1" x14ac:dyDescent="0.2">
      <c r="A16" s="30">
        <f t="shared" si="0"/>
        <v>10</v>
      </c>
      <c r="B16" s="30">
        <f t="shared" si="1"/>
        <v>33</v>
      </c>
      <c r="C16" s="19">
        <v>17</v>
      </c>
      <c r="D16" s="33" t="s">
        <v>285</v>
      </c>
      <c r="E16" s="42" t="s">
        <v>715</v>
      </c>
      <c r="F16" s="43"/>
    </row>
    <row r="17" spans="1:6" s="64" customFormat="1" x14ac:dyDescent="0.2">
      <c r="A17" s="30">
        <f t="shared" si="0"/>
        <v>11</v>
      </c>
      <c r="B17" s="30">
        <f t="shared" si="1"/>
        <v>50</v>
      </c>
      <c r="C17" s="19">
        <v>17</v>
      </c>
      <c r="D17" s="33" t="s">
        <v>285</v>
      </c>
      <c r="E17" s="42" t="s">
        <v>1187</v>
      </c>
      <c r="F17" s="43"/>
    </row>
    <row r="18" spans="1:6" s="64" customFormat="1" x14ac:dyDescent="0.2">
      <c r="A18" s="30">
        <f t="shared" si="0"/>
        <v>12</v>
      </c>
      <c r="B18" s="30">
        <f t="shared" si="1"/>
        <v>67</v>
      </c>
      <c r="C18" s="19">
        <v>17</v>
      </c>
      <c r="D18" s="33" t="s">
        <v>285</v>
      </c>
      <c r="E18" s="42" t="s">
        <v>1188</v>
      </c>
      <c r="F18" s="43"/>
    </row>
    <row r="19" spans="1:6" s="64" customFormat="1" x14ac:dyDescent="0.2">
      <c r="A19" s="30">
        <f t="shared" si="0"/>
        <v>13</v>
      </c>
      <c r="B19" s="30">
        <f t="shared" si="1"/>
        <v>84</v>
      </c>
      <c r="C19" s="19">
        <v>17</v>
      </c>
      <c r="D19" s="33" t="s">
        <v>285</v>
      </c>
      <c r="E19" s="42" t="s">
        <v>1189</v>
      </c>
      <c r="F19" s="43"/>
    </row>
    <row r="20" spans="1:6" s="64" customFormat="1" x14ac:dyDescent="0.2">
      <c r="A20" s="30">
        <f t="shared" si="0"/>
        <v>14</v>
      </c>
      <c r="B20" s="30">
        <f t="shared" si="1"/>
        <v>101</v>
      </c>
      <c r="C20" s="19">
        <v>17</v>
      </c>
      <c r="D20" s="33" t="s">
        <v>285</v>
      </c>
      <c r="E20" s="42" t="s">
        <v>1190</v>
      </c>
      <c r="F20" s="43"/>
    </row>
    <row r="21" spans="1:6" s="64" customFormat="1" x14ac:dyDescent="0.2">
      <c r="A21" s="30">
        <f t="shared" si="0"/>
        <v>15</v>
      </c>
      <c r="B21" s="30">
        <f t="shared" si="1"/>
        <v>118</v>
      </c>
      <c r="C21" s="19">
        <v>17</v>
      </c>
      <c r="D21" s="33" t="s">
        <v>285</v>
      </c>
      <c r="E21" s="42" t="s">
        <v>1191</v>
      </c>
      <c r="F21" s="43"/>
    </row>
    <row r="22" spans="1:6" s="64" customFormat="1" ht="24" x14ac:dyDescent="0.2">
      <c r="A22" s="30">
        <f t="shared" si="0"/>
        <v>16</v>
      </c>
      <c r="B22" s="30">
        <f t="shared" si="1"/>
        <v>135</v>
      </c>
      <c r="C22" s="19">
        <v>17</v>
      </c>
      <c r="D22" s="33" t="s">
        <v>285</v>
      </c>
      <c r="E22" s="42" t="s">
        <v>1192</v>
      </c>
      <c r="F22" s="43"/>
    </row>
    <row r="23" spans="1:6" s="64" customFormat="1" ht="24" x14ac:dyDescent="0.2">
      <c r="A23" s="30">
        <f t="shared" si="0"/>
        <v>17</v>
      </c>
      <c r="B23" s="30">
        <f t="shared" si="1"/>
        <v>152</v>
      </c>
      <c r="C23" s="19">
        <v>17</v>
      </c>
      <c r="D23" s="33" t="s">
        <v>285</v>
      </c>
      <c r="E23" s="42" t="s">
        <v>1193</v>
      </c>
      <c r="F23" s="43"/>
    </row>
    <row r="24" spans="1:6" s="64" customFormat="1" x14ac:dyDescent="0.2">
      <c r="A24" s="30">
        <f t="shared" si="0"/>
        <v>18</v>
      </c>
      <c r="B24" s="30">
        <f t="shared" si="1"/>
        <v>169</v>
      </c>
      <c r="C24" s="19">
        <v>17</v>
      </c>
      <c r="D24" s="33" t="s">
        <v>285</v>
      </c>
      <c r="E24" s="42" t="s">
        <v>1194</v>
      </c>
      <c r="F24" s="43"/>
    </row>
    <row r="25" spans="1:6" s="64" customFormat="1" ht="24" x14ac:dyDescent="0.2">
      <c r="A25" s="30">
        <f t="shared" si="0"/>
        <v>19</v>
      </c>
      <c r="B25" s="30">
        <f t="shared" si="1"/>
        <v>186</v>
      </c>
      <c r="C25" s="19">
        <v>17</v>
      </c>
      <c r="D25" s="33" t="s">
        <v>285</v>
      </c>
      <c r="E25" s="42" t="s">
        <v>1195</v>
      </c>
      <c r="F25" s="43"/>
    </row>
    <row r="26" spans="1:6" s="64" customFormat="1" x14ac:dyDescent="0.2">
      <c r="A26" s="30">
        <f t="shared" si="0"/>
        <v>20</v>
      </c>
      <c r="B26" s="30">
        <f t="shared" si="1"/>
        <v>203</v>
      </c>
      <c r="C26" s="19">
        <v>17</v>
      </c>
      <c r="D26" s="33" t="s">
        <v>285</v>
      </c>
      <c r="E26" s="42" t="s">
        <v>1196</v>
      </c>
      <c r="F26" s="43"/>
    </row>
    <row r="27" spans="1:6" s="64" customFormat="1" x14ac:dyDescent="0.2">
      <c r="A27" s="30">
        <f t="shared" si="0"/>
        <v>21</v>
      </c>
      <c r="B27" s="30">
        <f t="shared" si="1"/>
        <v>220</v>
      </c>
      <c r="C27" s="19">
        <v>17</v>
      </c>
      <c r="D27" s="33" t="s">
        <v>285</v>
      </c>
      <c r="E27" s="42" t="s">
        <v>1197</v>
      </c>
      <c r="F27" s="43"/>
    </row>
    <row r="28" spans="1:6" s="64" customFormat="1" x14ac:dyDescent="0.2">
      <c r="A28" s="30">
        <f t="shared" si="0"/>
        <v>22</v>
      </c>
      <c r="B28" s="30">
        <f t="shared" si="1"/>
        <v>237</v>
      </c>
      <c r="C28" s="19">
        <v>17</v>
      </c>
      <c r="D28" s="33" t="s">
        <v>285</v>
      </c>
      <c r="E28" s="42" t="s">
        <v>1198</v>
      </c>
      <c r="F28" s="43"/>
    </row>
    <row r="29" spans="1:6" s="64" customFormat="1" x14ac:dyDescent="0.2">
      <c r="A29" s="30">
        <f t="shared" si="0"/>
        <v>23</v>
      </c>
      <c r="B29" s="30">
        <f t="shared" si="1"/>
        <v>254</v>
      </c>
      <c r="C29" s="19">
        <v>17</v>
      </c>
      <c r="D29" s="33" t="s">
        <v>285</v>
      </c>
      <c r="E29" s="42" t="s">
        <v>1199</v>
      </c>
      <c r="F29" s="43"/>
    </row>
    <row r="30" spans="1:6" s="64" customFormat="1" ht="24" x14ac:dyDescent="0.2">
      <c r="A30" s="30">
        <f t="shared" si="0"/>
        <v>24</v>
      </c>
      <c r="B30" s="30">
        <f t="shared" si="1"/>
        <v>271</v>
      </c>
      <c r="C30" s="19">
        <v>17</v>
      </c>
      <c r="D30" s="33" t="s">
        <v>285</v>
      </c>
      <c r="E30" s="42" t="s">
        <v>1200</v>
      </c>
      <c r="F30" s="43"/>
    </row>
    <row r="31" spans="1:6" s="64" customFormat="1" x14ac:dyDescent="0.2">
      <c r="A31" s="30">
        <f t="shared" si="0"/>
        <v>25</v>
      </c>
      <c r="B31" s="30">
        <f t="shared" si="1"/>
        <v>288</v>
      </c>
      <c r="C31" s="19">
        <v>17</v>
      </c>
      <c r="D31" s="33" t="s">
        <v>285</v>
      </c>
      <c r="E31" s="42" t="s">
        <v>1201</v>
      </c>
      <c r="F31" s="134"/>
    </row>
    <row r="32" spans="1:6" s="64" customFormat="1" x14ac:dyDescent="0.2">
      <c r="A32" s="30">
        <f t="shared" si="0"/>
        <v>26</v>
      </c>
      <c r="B32" s="30">
        <f t="shared" si="1"/>
        <v>305</v>
      </c>
      <c r="C32" s="19">
        <v>17</v>
      </c>
      <c r="D32" s="33" t="s">
        <v>285</v>
      </c>
      <c r="E32" s="42" t="s">
        <v>1202</v>
      </c>
      <c r="F32" s="43"/>
    </row>
    <row r="33" spans="1:6" s="64" customFormat="1" x14ac:dyDescent="0.2">
      <c r="A33" s="30">
        <f t="shared" si="0"/>
        <v>27</v>
      </c>
      <c r="B33" s="30">
        <f t="shared" si="1"/>
        <v>322</v>
      </c>
      <c r="C33" s="19">
        <v>17</v>
      </c>
      <c r="D33" s="33" t="s">
        <v>285</v>
      </c>
      <c r="E33" s="42" t="s">
        <v>1203</v>
      </c>
      <c r="F33" s="43"/>
    </row>
    <row r="34" spans="1:6" s="64" customFormat="1" x14ac:dyDescent="0.2">
      <c r="A34" s="30">
        <f t="shared" si="0"/>
        <v>28</v>
      </c>
      <c r="B34" s="30">
        <f t="shared" si="1"/>
        <v>339</v>
      </c>
      <c r="C34" s="19">
        <v>17</v>
      </c>
      <c r="D34" s="33" t="s">
        <v>285</v>
      </c>
      <c r="E34" s="42" t="s">
        <v>1204</v>
      </c>
      <c r="F34" s="43"/>
    </row>
    <row r="35" spans="1:6" s="64" customFormat="1" x14ac:dyDescent="0.2">
      <c r="A35" s="30">
        <f t="shared" si="0"/>
        <v>29</v>
      </c>
      <c r="B35" s="30">
        <f t="shared" si="1"/>
        <v>356</v>
      </c>
      <c r="C35" s="19">
        <v>17</v>
      </c>
      <c r="D35" s="33" t="s">
        <v>285</v>
      </c>
      <c r="E35" s="42" t="s">
        <v>1205</v>
      </c>
      <c r="F35" s="43"/>
    </row>
    <row r="36" spans="1:6" s="64" customFormat="1" x14ac:dyDescent="0.2">
      <c r="A36" s="30">
        <f t="shared" si="0"/>
        <v>30</v>
      </c>
      <c r="B36" s="30">
        <f t="shared" si="1"/>
        <v>373</v>
      </c>
      <c r="C36" s="19">
        <v>17</v>
      </c>
      <c r="D36" s="33" t="s">
        <v>285</v>
      </c>
      <c r="E36" s="42" t="s">
        <v>1206</v>
      </c>
      <c r="F36" s="43"/>
    </row>
    <row r="37" spans="1:6" s="64" customFormat="1" x14ac:dyDescent="0.2">
      <c r="A37" s="19">
        <f>A36+1</f>
        <v>31</v>
      </c>
      <c r="B37" s="19">
        <f>B36+C36</f>
        <v>390</v>
      </c>
      <c r="C37" s="19">
        <v>17</v>
      </c>
      <c r="D37" s="33" t="s">
        <v>285</v>
      </c>
      <c r="E37" s="41" t="s">
        <v>1207</v>
      </c>
      <c r="F37" s="32"/>
    </row>
    <row r="38" spans="1:6" s="64" customFormat="1" x14ac:dyDescent="0.2">
      <c r="A38" s="19">
        <f>A37+1</f>
        <v>32</v>
      </c>
      <c r="B38" s="19">
        <f>B37+C37</f>
        <v>407</v>
      </c>
      <c r="C38" s="19">
        <v>17</v>
      </c>
      <c r="D38" s="33" t="s">
        <v>285</v>
      </c>
      <c r="E38" s="41" t="s">
        <v>1208</v>
      </c>
      <c r="F38" s="32"/>
    </row>
    <row r="39" spans="1:6" s="64" customFormat="1" x14ac:dyDescent="0.2">
      <c r="A39" s="19">
        <f>A38+1</f>
        <v>33</v>
      </c>
      <c r="B39" s="19">
        <f>B38+C38</f>
        <v>424</v>
      </c>
      <c r="C39" s="19">
        <v>17</v>
      </c>
      <c r="D39" s="33" t="s">
        <v>285</v>
      </c>
      <c r="E39" s="41" t="s">
        <v>1209</v>
      </c>
      <c r="F39" s="32"/>
    </row>
    <row r="40" spans="1:6" s="64" customFormat="1" x14ac:dyDescent="0.2">
      <c r="A40" s="30">
        <f t="shared" ref="A40:A63" si="2">+A39+1</f>
        <v>34</v>
      </c>
      <c r="B40" s="30">
        <f t="shared" ref="B40:B63" si="3">C39+B39</f>
        <v>441</v>
      </c>
      <c r="C40" s="19">
        <v>17</v>
      </c>
      <c r="D40" s="33" t="s">
        <v>285</v>
      </c>
      <c r="E40" s="42" t="s">
        <v>1210</v>
      </c>
      <c r="F40" s="43"/>
    </row>
    <row r="41" spans="1:6" s="64" customFormat="1" x14ac:dyDescent="0.2">
      <c r="A41" s="30">
        <f t="shared" si="2"/>
        <v>35</v>
      </c>
      <c r="B41" s="30">
        <f t="shared" si="3"/>
        <v>458</v>
      </c>
      <c r="C41" s="19">
        <v>17</v>
      </c>
      <c r="D41" s="33" t="s">
        <v>285</v>
      </c>
      <c r="E41" s="42" t="s">
        <v>1211</v>
      </c>
      <c r="F41" s="43"/>
    </row>
    <row r="42" spans="1:6" s="64" customFormat="1" x14ac:dyDescent="0.2">
      <c r="A42" s="30">
        <f t="shared" si="2"/>
        <v>36</v>
      </c>
      <c r="B42" s="30">
        <f t="shared" si="3"/>
        <v>475</v>
      </c>
      <c r="C42" s="19">
        <v>17</v>
      </c>
      <c r="D42" s="33" t="s">
        <v>285</v>
      </c>
      <c r="E42" s="42" t="s">
        <v>1212</v>
      </c>
      <c r="F42" s="43"/>
    </row>
    <row r="43" spans="1:6" s="64" customFormat="1" x14ac:dyDescent="0.2">
      <c r="A43" s="30">
        <f t="shared" si="2"/>
        <v>37</v>
      </c>
      <c r="B43" s="30">
        <f t="shared" si="3"/>
        <v>492</v>
      </c>
      <c r="C43" s="19">
        <v>17</v>
      </c>
      <c r="D43" s="33" t="s">
        <v>285</v>
      </c>
      <c r="E43" s="42" t="s">
        <v>1213</v>
      </c>
      <c r="F43" s="43"/>
    </row>
    <row r="44" spans="1:6" s="64" customFormat="1" x14ac:dyDescent="0.2">
      <c r="A44" s="30">
        <f t="shared" si="2"/>
        <v>38</v>
      </c>
      <c r="B44" s="30">
        <f t="shared" si="3"/>
        <v>509</v>
      </c>
      <c r="C44" s="19">
        <v>17</v>
      </c>
      <c r="D44" s="33" t="s">
        <v>285</v>
      </c>
      <c r="E44" s="42" t="s">
        <v>1214</v>
      </c>
      <c r="F44" s="134"/>
    </row>
    <row r="45" spans="1:6" s="64" customFormat="1" x14ac:dyDescent="0.2">
      <c r="A45" s="30">
        <f t="shared" si="2"/>
        <v>39</v>
      </c>
      <c r="B45" s="30">
        <f t="shared" si="3"/>
        <v>526</v>
      </c>
      <c r="C45" s="19">
        <v>17</v>
      </c>
      <c r="D45" s="33" t="s">
        <v>285</v>
      </c>
      <c r="E45" s="42" t="s">
        <v>1215</v>
      </c>
      <c r="F45" s="43"/>
    </row>
    <row r="46" spans="1:6" s="64" customFormat="1" x14ac:dyDescent="0.2">
      <c r="A46" s="30">
        <f t="shared" si="2"/>
        <v>40</v>
      </c>
      <c r="B46" s="30">
        <f t="shared" si="3"/>
        <v>543</v>
      </c>
      <c r="C46" s="19">
        <v>17</v>
      </c>
      <c r="D46" s="33" t="s">
        <v>285</v>
      </c>
      <c r="E46" s="42" t="s">
        <v>1216</v>
      </c>
      <c r="F46" s="43"/>
    </row>
    <row r="47" spans="1:6" s="64" customFormat="1" x14ac:dyDescent="0.2">
      <c r="A47" s="30">
        <f t="shared" si="2"/>
        <v>41</v>
      </c>
      <c r="B47" s="30">
        <f t="shared" si="3"/>
        <v>560</v>
      </c>
      <c r="C47" s="19">
        <v>17</v>
      </c>
      <c r="D47" s="33" t="s">
        <v>285</v>
      </c>
      <c r="E47" s="42" t="s">
        <v>1217</v>
      </c>
      <c r="F47" s="43"/>
    </row>
    <row r="48" spans="1:6" s="64" customFormat="1" x14ac:dyDescent="0.2">
      <c r="A48" s="30">
        <f t="shared" si="2"/>
        <v>42</v>
      </c>
      <c r="B48" s="30">
        <f t="shared" si="3"/>
        <v>577</v>
      </c>
      <c r="C48" s="19">
        <v>17</v>
      </c>
      <c r="D48" s="33" t="s">
        <v>285</v>
      </c>
      <c r="E48" s="42" t="s">
        <v>1218</v>
      </c>
      <c r="F48" s="43"/>
    </row>
    <row r="49" spans="1:6" s="64" customFormat="1" x14ac:dyDescent="0.2">
      <c r="A49" s="30">
        <f t="shared" si="2"/>
        <v>43</v>
      </c>
      <c r="B49" s="30">
        <f t="shared" si="3"/>
        <v>594</v>
      </c>
      <c r="C49" s="19">
        <v>17</v>
      </c>
      <c r="D49" s="33" t="s">
        <v>285</v>
      </c>
      <c r="E49" s="42" t="s">
        <v>1219</v>
      </c>
      <c r="F49" s="43"/>
    </row>
    <row r="50" spans="1:6" s="64" customFormat="1" x14ac:dyDescent="0.2">
      <c r="A50" s="30">
        <f t="shared" si="2"/>
        <v>44</v>
      </c>
      <c r="B50" s="30">
        <f t="shared" si="3"/>
        <v>611</v>
      </c>
      <c r="C50" s="19">
        <v>17</v>
      </c>
      <c r="D50" s="33" t="s">
        <v>285</v>
      </c>
      <c r="E50" s="42" t="s">
        <v>1220</v>
      </c>
      <c r="F50" s="43"/>
    </row>
    <row r="51" spans="1:6" s="64" customFormat="1" x14ac:dyDescent="0.2">
      <c r="A51" s="30">
        <f t="shared" si="2"/>
        <v>45</v>
      </c>
      <c r="B51" s="30">
        <f t="shared" si="3"/>
        <v>628</v>
      </c>
      <c r="C51" s="19">
        <v>17</v>
      </c>
      <c r="D51" s="33" t="s">
        <v>285</v>
      </c>
      <c r="E51" s="42" t="s">
        <v>1221</v>
      </c>
      <c r="F51" s="43"/>
    </row>
    <row r="52" spans="1:6" s="64" customFormat="1" x14ac:dyDescent="0.2">
      <c r="A52" s="30">
        <f t="shared" si="2"/>
        <v>46</v>
      </c>
      <c r="B52" s="30">
        <f t="shared" si="3"/>
        <v>645</v>
      </c>
      <c r="C52" s="19">
        <v>17</v>
      </c>
      <c r="D52" s="33" t="s">
        <v>285</v>
      </c>
      <c r="E52" s="29" t="s">
        <v>1222</v>
      </c>
      <c r="F52" s="43"/>
    </row>
    <row r="53" spans="1:6" s="64" customFormat="1" x14ac:dyDescent="0.2">
      <c r="A53" s="30">
        <f t="shared" si="2"/>
        <v>47</v>
      </c>
      <c r="B53" s="30">
        <f t="shared" si="3"/>
        <v>662</v>
      </c>
      <c r="C53" s="19">
        <v>17</v>
      </c>
      <c r="D53" s="33" t="s">
        <v>285</v>
      </c>
      <c r="E53" s="42" t="s">
        <v>1223</v>
      </c>
      <c r="F53" s="43"/>
    </row>
    <row r="54" spans="1:6" s="64" customFormat="1" x14ac:dyDescent="0.2">
      <c r="A54" s="30">
        <f t="shared" si="2"/>
        <v>48</v>
      </c>
      <c r="B54" s="30">
        <f t="shared" si="3"/>
        <v>679</v>
      </c>
      <c r="C54" s="19">
        <v>17</v>
      </c>
      <c r="D54" s="33" t="s">
        <v>285</v>
      </c>
      <c r="E54" s="42" t="s">
        <v>1224</v>
      </c>
      <c r="F54" s="43"/>
    </row>
    <row r="55" spans="1:6" s="64" customFormat="1" x14ac:dyDescent="0.2">
      <c r="A55" s="30">
        <f t="shared" si="2"/>
        <v>49</v>
      </c>
      <c r="B55" s="30">
        <f t="shared" si="3"/>
        <v>696</v>
      </c>
      <c r="C55" s="19">
        <v>17</v>
      </c>
      <c r="D55" s="33" t="s">
        <v>285</v>
      </c>
      <c r="E55" s="42" t="s">
        <v>1225</v>
      </c>
      <c r="F55" s="43"/>
    </row>
    <row r="56" spans="1:6" s="64" customFormat="1" x14ac:dyDescent="0.2">
      <c r="A56" s="30">
        <f t="shared" si="2"/>
        <v>50</v>
      </c>
      <c r="B56" s="30">
        <f t="shared" si="3"/>
        <v>713</v>
      </c>
      <c r="C56" s="19">
        <v>17</v>
      </c>
      <c r="D56" s="33" t="s">
        <v>285</v>
      </c>
      <c r="E56" s="42" t="s">
        <v>1226</v>
      </c>
      <c r="F56" s="43"/>
    </row>
    <row r="57" spans="1:6" s="64" customFormat="1" x14ac:dyDescent="0.2">
      <c r="A57" s="30">
        <f t="shared" si="2"/>
        <v>51</v>
      </c>
      <c r="B57" s="30">
        <f t="shared" si="3"/>
        <v>730</v>
      </c>
      <c r="C57" s="19">
        <v>17</v>
      </c>
      <c r="D57" s="33" t="s">
        <v>285</v>
      </c>
      <c r="E57" s="42" t="s">
        <v>1227</v>
      </c>
      <c r="F57" s="43"/>
    </row>
    <row r="58" spans="1:6" s="64" customFormat="1" x14ac:dyDescent="0.2">
      <c r="A58" s="30">
        <f t="shared" si="2"/>
        <v>52</v>
      </c>
      <c r="B58" s="30">
        <f t="shared" si="3"/>
        <v>747</v>
      </c>
      <c r="C58" s="19">
        <v>17</v>
      </c>
      <c r="D58" s="33" t="s">
        <v>285</v>
      </c>
      <c r="E58" s="42" t="s">
        <v>1228</v>
      </c>
      <c r="F58" s="43"/>
    </row>
    <row r="59" spans="1:6" s="64" customFormat="1" x14ac:dyDescent="0.2">
      <c r="A59" s="30">
        <f t="shared" si="2"/>
        <v>53</v>
      </c>
      <c r="B59" s="30">
        <f t="shared" si="3"/>
        <v>764</v>
      </c>
      <c r="C59" s="19">
        <v>17</v>
      </c>
      <c r="D59" s="33" t="s">
        <v>285</v>
      </c>
      <c r="E59" s="42" t="s">
        <v>1229</v>
      </c>
      <c r="F59" s="43"/>
    </row>
    <row r="60" spans="1:6" s="64" customFormat="1" x14ac:dyDescent="0.2">
      <c r="A60" s="30">
        <f t="shared" si="2"/>
        <v>54</v>
      </c>
      <c r="B60" s="30">
        <f t="shared" si="3"/>
        <v>781</v>
      </c>
      <c r="C60" s="19">
        <v>17</v>
      </c>
      <c r="D60" s="33" t="s">
        <v>285</v>
      </c>
      <c r="E60" s="42" t="s">
        <v>1230</v>
      </c>
      <c r="F60" s="43"/>
    </row>
    <row r="61" spans="1:6" s="64" customFormat="1" x14ac:dyDescent="0.2">
      <c r="A61" s="30">
        <f t="shared" si="2"/>
        <v>55</v>
      </c>
      <c r="B61" s="30">
        <f t="shared" si="3"/>
        <v>798</v>
      </c>
      <c r="C61" s="19">
        <v>17</v>
      </c>
      <c r="D61" s="33" t="s">
        <v>285</v>
      </c>
      <c r="E61" s="42" t="s">
        <v>1231</v>
      </c>
      <c r="F61" s="43"/>
    </row>
    <row r="62" spans="1:6" s="64" customFormat="1" ht="12.75" thickBot="1" x14ac:dyDescent="0.25">
      <c r="A62" s="37">
        <f t="shared" si="2"/>
        <v>56</v>
      </c>
      <c r="B62" s="37">
        <f t="shared" si="3"/>
        <v>815</v>
      </c>
      <c r="C62" s="78">
        <v>150</v>
      </c>
      <c r="D62" s="79" t="s">
        <v>9</v>
      </c>
      <c r="E62" s="29" t="s">
        <v>50</v>
      </c>
      <c r="F62" s="47" t="s">
        <v>25</v>
      </c>
    </row>
    <row r="63" spans="1:6" s="64" customFormat="1" ht="13.5" thickTop="1" thickBot="1" x14ac:dyDescent="0.25">
      <c r="A63" s="37">
        <f t="shared" si="2"/>
        <v>57</v>
      </c>
      <c r="B63" s="37">
        <f t="shared" si="3"/>
        <v>965</v>
      </c>
      <c r="C63" s="94">
        <v>12</v>
      </c>
      <c r="D63" s="95" t="s">
        <v>9</v>
      </c>
      <c r="E63" s="135" t="s">
        <v>323</v>
      </c>
      <c r="F63" s="55" t="s">
        <v>1232</v>
      </c>
    </row>
    <row r="64" spans="1:6" s="64" customFormat="1" ht="12.75" thickTop="1" x14ac:dyDescent="0.2">
      <c r="A64" s="98" t="s">
        <v>54</v>
      </c>
      <c r="B64" s="98"/>
      <c r="C64" s="84">
        <f>B63+C63-1</f>
        <v>976</v>
      </c>
      <c r="D64" s="98"/>
      <c r="E64" s="100"/>
      <c r="F64"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37"/>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1233</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24"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283</v>
      </c>
    </row>
    <row r="10" spans="1:6" s="64" customFormat="1" x14ac:dyDescent="0.2">
      <c r="A10" s="30">
        <f t="shared" si="0"/>
        <v>4</v>
      </c>
      <c r="B10" s="30">
        <f>B9+C9</f>
        <v>8</v>
      </c>
      <c r="C10" s="30">
        <v>1</v>
      </c>
      <c r="D10" s="31" t="s">
        <v>9</v>
      </c>
      <c r="E10" s="102" t="s">
        <v>16</v>
      </c>
      <c r="F10" s="89" t="s">
        <v>327</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B13+C13</f>
        <v>13</v>
      </c>
      <c r="C14" s="30">
        <v>3</v>
      </c>
      <c r="D14" s="31" t="s">
        <v>12</v>
      </c>
      <c r="E14" s="102" t="s">
        <v>23</v>
      </c>
      <c r="F14" s="43"/>
    </row>
    <row r="15" spans="1:6" s="64" customFormat="1" x14ac:dyDescent="0.2">
      <c r="A15" s="30">
        <f t="shared" si="0"/>
        <v>9</v>
      </c>
      <c r="B15" s="30">
        <f t="shared" ref="B15:B18" si="1">B14+C14</f>
        <v>16</v>
      </c>
      <c r="C15" s="19">
        <v>17</v>
      </c>
      <c r="D15" s="33" t="s">
        <v>285</v>
      </c>
      <c r="E15" s="41" t="s">
        <v>1234</v>
      </c>
      <c r="F15" s="32"/>
    </row>
    <row r="16" spans="1:6" s="64" customFormat="1" x14ac:dyDescent="0.2">
      <c r="A16" s="30">
        <f t="shared" si="0"/>
        <v>10</v>
      </c>
      <c r="B16" s="30">
        <f t="shared" si="1"/>
        <v>33</v>
      </c>
      <c r="C16" s="19">
        <v>17</v>
      </c>
      <c r="D16" s="33" t="s">
        <v>285</v>
      </c>
      <c r="E16" s="41" t="s">
        <v>1235</v>
      </c>
      <c r="F16" s="32"/>
    </row>
    <row r="17" spans="1:6" s="64" customFormat="1" x14ac:dyDescent="0.2">
      <c r="A17" s="30">
        <f t="shared" si="0"/>
        <v>11</v>
      </c>
      <c r="B17" s="30">
        <f t="shared" si="1"/>
        <v>50</v>
      </c>
      <c r="C17" s="19">
        <v>17</v>
      </c>
      <c r="D17" s="33" t="s">
        <v>285</v>
      </c>
      <c r="E17" s="41" t="s">
        <v>1236</v>
      </c>
      <c r="F17" s="32"/>
    </row>
    <row r="18" spans="1:6" s="64" customFormat="1" x14ac:dyDescent="0.2">
      <c r="A18" s="30">
        <f t="shared" si="0"/>
        <v>12</v>
      </c>
      <c r="B18" s="30">
        <f t="shared" si="1"/>
        <v>67</v>
      </c>
      <c r="C18" s="19">
        <v>17</v>
      </c>
      <c r="D18" s="33" t="s">
        <v>285</v>
      </c>
      <c r="E18" s="41" t="s">
        <v>1237</v>
      </c>
      <c r="F18" s="32"/>
    </row>
    <row r="19" spans="1:6" s="64" customFormat="1" x14ac:dyDescent="0.2">
      <c r="A19" s="30">
        <f t="shared" si="0"/>
        <v>13</v>
      </c>
      <c r="B19" s="19">
        <f t="shared" ref="B19:B36" si="2">C18+B18</f>
        <v>84</v>
      </c>
      <c r="C19" s="19">
        <v>17</v>
      </c>
      <c r="D19" s="33" t="s">
        <v>285</v>
      </c>
      <c r="E19" s="41" t="s">
        <v>1238</v>
      </c>
      <c r="F19" s="32"/>
    </row>
    <row r="20" spans="1:6" s="64" customFormat="1" x14ac:dyDescent="0.2">
      <c r="A20" s="30">
        <f t="shared" si="0"/>
        <v>14</v>
      </c>
      <c r="B20" s="19">
        <f t="shared" si="2"/>
        <v>101</v>
      </c>
      <c r="C20" s="19">
        <v>17</v>
      </c>
      <c r="D20" s="33" t="s">
        <v>285</v>
      </c>
      <c r="E20" s="41" t="s">
        <v>1239</v>
      </c>
      <c r="F20" s="32"/>
    </row>
    <row r="21" spans="1:6" s="64" customFormat="1" x14ac:dyDescent="0.2">
      <c r="A21" s="30">
        <f t="shared" si="0"/>
        <v>15</v>
      </c>
      <c r="B21" s="30">
        <f t="shared" si="2"/>
        <v>118</v>
      </c>
      <c r="C21" s="19">
        <v>17</v>
      </c>
      <c r="D21" s="33" t="s">
        <v>285</v>
      </c>
      <c r="E21" s="41" t="s">
        <v>1240</v>
      </c>
      <c r="F21" s="43"/>
    </row>
    <row r="22" spans="1:6" s="64" customFormat="1" x14ac:dyDescent="0.2">
      <c r="A22" s="30">
        <f t="shared" si="0"/>
        <v>16</v>
      </c>
      <c r="B22" s="30">
        <f t="shared" si="2"/>
        <v>135</v>
      </c>
      <c r="C22" s="19">
        <v>17</v>
      </c>
      <c r="D22" s="33" t="s">
        <v>285</v>
      </c>
      <c r="E22" s="41" t="s">
        <v>1241</v>
      </c>
      <c r="F22" s="43"/>
    </row>
    <row r="23" spans="1:6" s="64" customFormat="1" x14ac:dyDescent="0.2">
      <c r="A23" s="30">
        <f t="shared" si="0"/>
        <v>17</v>
      </c>
      <c r="B23" s="30">
        <f t="shared" si="2"/>
        <v>152</v>
      </c>
      <c r="C23" s="19">
        <v>17</v>
      </c>
      <c r="D23" s="33" t="s">
        <v>285</v>
      </c>
      <c r="E23" s="41" t="s">
        <v>1242</v>
      </c>
      <c r="F23" s="43"/>
    </row>
    <row r="24" spans="1:6" s="64" customFormat="1" x14ac:dyDescent="0.2">
      <c r="A24" s="30">
        <f t="shared" si="0"/>
        <v>18</v>
      </c>
      <c r="B24" s="19">
        <f>B23+C23</f>
        <v>169</v>
      </c>
      <c r="C24" s="19">
        <v>17</v>
      </c>
      <c r="D24" s="33" t="s">
        <v>285</v>
      </c>
      <c r="E24" s="29" t="s">
        <v>1243</v>
      </c>
      <c r="F24" s="32"/>
    </row>
    <row r="25" spans="1:6" s="64" customFormat="1" x14ac:dyDescent="0.2">
      <c r="A25" s="30">
        <f>+A24+1</f>
        <v>19</v>
      </c>
      <c r="B25" s="30">
        <f>B24+C24</f>
        <v>186</v>
      </c>
      <c r="C25" s="19">
        <v>17</v>
      </c>
      <c r="D25" s="33" t="s">
        <v>285</v>
      </c>
      <c r="E25" s="42" t="s">
        <v>1244</v>
      </c>
      <c r="F25" s="43"/>
    </row>
    <row r="26" spans="1:6" s="64" customFormat="1" x14ac:dyDescent="0.2">
      <c r="A26" s="30">
        <f t="shared" ref="A26:A36" si="3">+A25+1</f>
        <v>20</v>
      </c>
      <c r="B26" s="30">
        <f t="shared" si="2"/>
        <v>203</v>
      </c>
      <c r="C26" s="19">
        <v>17</v>
      </c>
      <c r="D26" s="33" t="s">
        <v>285</v>
      </c>
      <c r="E26" s="42" t="s">
        <v>1245</v>
      </c>
      <c r="F26" s="43"/>
    </row>
    <row r="27" spans="1:6" s="64" customFormat="1" x14ac:dyDescent="0.2">
      <c r="A27" s="30">
        <f>+A26+1</f>
        <v>21</v>
      </c>
      <c r="B27" s="30">
        <f>C26+B26</f>
        <v>220</v>
      </c>
      <c r="C27" s="19">
        <v>17</v>
      </c>
      <c r="D27" s="33" t="s">
        <v>285</v>
      </c>
      <c r="E27" s="42" t="s">
        <v>1246</v>
      </c>
      <c r="F27" s="43"/>
    </row>
    <row r="28" spans="1:6" s="64" customFormat="1" x14ac:dyDescent="0.2">
      <c r="A28" s="30">
        <f t="shared" si="3"/>
        <v>22</v>
      </c>
      <c r="B28" s="30">
        <f t="shared" si="2"/>
        <v>237</v>
      </c>
      <c r="C28" s="19">
        <v>17</v>
      </c>
      <c r="D28" s="33" t="s">
        <v>285</v>
      </c>
      <c r="E28" s="42" t="s">
        <v>1247</v>
      </c>
      <c r="F28" s="43"/>
    </row>
    <row r="29" spans="1:6" s="64" customFormat="1" x14ac:dyDescent="0.2">
      <c r="A29" s="30">
        <f t="shared" si="3"/>
        <v>23</v>
      </c>
      <c r="B29" s="30">
        <f t="shared" si="2"/>
        <v>254</v>
      </c>
      <c r="C29" s="19">
        <v>17</v>
      </c>
      <c r="D29" s="33" t="s">
        <v>285</v>
      </c>
      <c r="E29" s="42" t="s">
        <v>1248</v>
      </c>
      <c r="F29" s="43"/>
    </row>
    <row r="30" spans="1:6" s="64" customFormat="1" x14ac:dyDescent="0.2">
      <c r="A30" s="30">
        <f t="shared" si="3"/>
        <v>24</v>
      </c>
      <c r="B30" s="30">
        <f t="shared" si="2"/>
        <v>271</v>
      </c>
      <c r="C30" s="19">
        <v>17</v>
      </c>
      <c r="D30" s="33" t="s">
        <v>285</v>
      </c>
      <c r="E30" s="42" t="s">
        <v>1249</v>
      </c>
      <c r="F30" s="43"/>
    </row>
    <row r="31" spans="1:6" s="64" customFormat="1" x14ac:dyDescent="0.2">
      <c r="A31" s="30">
        <f t="shared" si="3"/>
        <v>25</v>
      </c>
      <c r="B31" s="30">
        <f t="shared" si="2"/>
        <v>288</v>
      </c>
      <c r="C31" s="19">
        <v>17</v>
      </c>
      <c r="D31" s="33" t="s">
        <v>285</v>
      </c>
      <c r="E31" s="42" t="s">
        <v>1250</v>
      </c>
      <c r="F31" s="43"/>
    </row>
    <row r="32" spans="1:6" s="64" customFormat="1" x14ac:dyDescent="0.2">
      <c r="A32" s="30">
        <f t="shared" si="3"/>
        <v>26</v>
      </c>
      <c r="B32" s="30">
        <f t="shared" si="2"/>
        <v>305</v>
      </c>
      <c r="C32" s="19">
        <v>17</v>
      </c>
      <c r="D32" s="33" t="s">
        <v>285</v>
      </c>
      <c r="E32" s="42" t="s">
        <v>1251</v>
      </c>
      <c r="F32" s="134"/>
    </row>
    <row r="33" spans="1:6" s="64" customFormat="1" x14ac:dyDescent="0.2">
      <c r="A33" s="30">
        <f t="shared" si="3"/>
        <v>27</v>
      </c>
      <c r="B33" s="30">
        <f t="shared" si="2"/>
        <v>322</v>
      </c>
      <c r="C33" s="19">
        <v>17</v>
      </c>
      <c r="D33" s="33" t="s">
        <v>285</v>
      </c>
      <c r="E33" s="29" t="s">
        <v>1252</v>
      </c>
      <c r="F33" s="43"/>
    </row>
    <row r="34" spans="1:6" s="64" customFormat="1" x14ac:dyDescent="0.2">
      <c r="A34" s="30">
        <f t="shared" si="3"/>
        <v>28</v>
      </c>
      <c r="B34" s="30">
        <f t="shared" si="2"/>
        <v>339</v>
      </c>
      <c r="C34" s="19">
        <v>17</v>
      </c>
      <c r="D34" s="33" t="s">
        <v>285</v>
      </c>
      <c r="E34" s="42" t="s">
        <v>1253</v>
      </c>
      <c r="F34" s="43"/>
    </row>
    <row r="35" spans="1:6" s="64" customFormat="1" ht="12.75" thickBot="1" x14ac:dyDescent="0.25">
      <c r="A35" s="37">
        <f t="shared" si="3"/>
        <v>29</v>
      </c>
      <c r="B35" s="37">
        <f t="shared" si="2"/>
        <v>356</v>
      </c>
      <c r="C35" s="78">
        <v>150</v>
      </c>
      <c r="D35" s="79" t="s">
        <v>9</v>
      </c>
      <c r="E35" s="29" t="s">
        <v>50</v>
      </c>
      <c r="F35" s="47" t="s">
        <v>25</v>
      </c>
    </row>
    <row r="36" spans="1:6" s="64" customFormat="1" ht="13.5" thickTop="1" thickBot="1" x14ac:dyDescent="0.25">
      <c r="A36" s="37">
        <f t="shared" si="3"/>
        <v>30</v>
      </c>
      <c r="B36" s="37">
        <f t="shared" si="2"/>
        <v>506</v>
      </c>
      <c r="C36" s="94">
        <v>12</v>
      </c>
      <c r="D36" s="95" t="s">
        <v>9</v>
      </c>
      <c r="E36" s="135" t="s">
        <v>323</v>
      </c>
      <c r="F36" s="55" t="s">
        <v>1254</v>
      </c>
    </row>
    <row r="37" spans="1:6" s="64" customFormat="1" ht="12.75" thickTop="1" x14ac:dyDescent="0.2">
      <c r="A37" s="98" t="s">
        <v>54</v>
      </c>
      <c r="B37" s="98"/>
      <c r="C37" s="84">
        <f>B36+C36-1</f>
        <v>517</v>
      </c>
      <c r="D37" s="98"/>
      <c r="E37" s="136"/>
      <c r="F37"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65"/>
  <sheetViews>
    <sheetView zoomScaleNormal="100" zoomScaleSheetLayoutView="80" workbookViewId="0">
      <selection activeCell="C4" sqref="C4:F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1255</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64"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283</v>
      </c>
    </row>
    <row r="10" spans="1:6" s="64" customFormat="1" x14ac:dyDescent="0.2">
      <c r="A10" s="30">
        <f t="shared" si="0"/>
        <v>4</v>
      </c>
      <c r="B10" s="30">
        <f>B9+C9</f>
        <v>8</v>
      </c>
      <c r="C10" s="30">
        <v>1</v>
      </c>
      <c r="D10" s="31" t="s">
        <v>9</v>
      </c>
      <c r="E10" s="102" t="s">
        <v>16</v>
      </c>
      <c r="F10" s="89" t="s">
        <v>609</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C13+B13</f>
        <v>13</v>
      </c>
      <c r="C14" s="30">
        <v>3</v>
      </c>
      <c r="D14" s="31" t="s">
        <v>12</v>
      </c>
      <c r="E14" s="102" t="s">
        <v>23</v>
      </c>
      <c r="F14" s="43"/>
    </row>
    <row r="15" spans="1:6" s="64" customFormat="1" x14ac:dyDescent="0.2">
      <c r="A15" s="30">
        <f t="shared" si="0"/>
        <v>9</v>
      </c>
      <c r="B15" s="30">
        <f t="shared" ref="B15:B64" si="1">C14+B14</f>
        <v>16</v>
      </c>
      <c r="C15" s="19">
        <v>17</v>
      </c>
      <c r="D15" s="33" t="s">
        <v>285</v>
      </c>
      <c r="E15" s="41" t="s">
        <v>1256</v>
      </c>
      <c r="F15" s="43"/>
    </row>
    <row r="16" spans="1:6" s="64" customFormat="1" x14ac:dyDescent="0.2">
      <c r="A16" s="30">
        <f t="shared" si="0"/>
        <v>10</v>
      </c>
      <c r="B16" s="30">
        <f t="shared" si="1"/>
        <v>33</v>
      </c>
      <c r="C16" s="19">
        <v>17</v>
      </c>
      <c r="D16" s="33" t="s">
        <v>285</v>
      </c>
      <c r="E16" s="42" t="s">
        <v>1257</v>
      </c>
      <c r="F16" s="43"/>
    </row>
    <row r="17" spans="1:6" s="64" customFormat="1" x14ac:dyDescent="0.2">
      <c r="A17" s="30">
        <f t="shared" si="0"/>
        <v>11</v>
      </c>
      <c r="B17" s="30">
        <f t="shared" si="1"/>
        <v>50</v>
      </c>
      <c r="C17" s="19">
        <v>17</v>
      </c>
      <c r="D17" s="33" t="s">
        <v>285</v>
      </c>
      <c r="E17" s="42" t="s">
        <v>1258</v>
      </c>
      <c r="F17" s="43"/>
    </row>
    <row r="18" spans="1:6" s="64" customFormat="1" x14ac:dyDescent="0.2">
      <c r="A18" s="30">
        <f t="shared" si="0"/>
        <v>12</v>
      </c>
      <c r="B18" s="30">
        <f t="shared" si="1"/>
        <v>67</v>
      </c>
      <c r="C18" s="19">
        <v>17</v>
      </c>
      <c r="D18" s="33" t="s">
        <v>285</v>
      </c>
      <c r="E18" s="42" t="s">
        <v>1259</v>
      </c>
      <c r="F18" s="43"/>
    </row>
    <row r="19" spans="1:6" s="64" customFormat="1" x14ac:dyDescent="0.2">
      <c r="A19" s="30">
        <f t="shared" si="0"/>
        <v>13</v>
      </c>
      <c r="B19" s="30">
        <f t="shared" si="1"/>
        <v>84</v>
      </c>
      <c r="C19" s="19">
        <v>17</v>
      </c>
      <c r="D19" s="33" t="s">
        <v>285</v>
      </c>
      <c r="E19" s="42" t="s">
        <v>1260</v>
      </c>
      <c r="F19" s="43"/>
    </row>
    <row r="20" spans="1:6" s="64" customFormat="1" x14ac:dyDescent="0.2">
      <c r="A20" s="30">
        <f t="shared" si="0"/>
        <v>14</v>
      </c>
      <c r="B20" s="30">
        <f t="shared" si="1"/>
        <v>101</v>
      </c>
      <c r="C20" s="19">
        <v>17</v>
      </c>
      <c r="D20" s="33" t="s">
        <v>285</v>
      </c>
      <c r="E20" s="42" t="s">
        <v>1261</v>
      </c>
      <c r="F20" s="43"/>
    </row>
    <row r="21" spans="1:6" s="64" customFormat="1" x14ac:dyDescent="0.2">
      <c r="A21" s="30">
        <f t="shared" si="0"/>
        <v>15</v>
      </c>
      <c r="B21" s="30">
        <f t="shared" si="1"/>
        <v>118</v>
      </c>
      <c r="C21" s="19">
        <v>17</v>
      </c>
      <c r="D21" s="33" t="s">
        <v>285</v>
      </c>
      <c r="E21" s="42" t="s">
        <v>1262</v>
      </c>
      <c r="F21" s="43"/>
    </row>
    <row r="22" spans="1:6" s="64" customFormat="1" x14ac:dyDescent="0.2">
      <c r="A22" s="30">
        <f t="shared" si="0"/>
        <v>16</v>
      </c>
      <c r="B22" s="30">
        <f t="shared" si="1"/>
        <v>135</v>
      </c>
      <c r="C22" s="19">
        <v>17</v>
      </c>
      <c r="D22" s="33" t="s">
        <v>285</v>
      </c>
      <c r="E22" s="42" t="s">
        <v>1263</v>
      </c>
      <c r="F22" s="43"/>
    </row>
    <row r="23" spans="1:6" s="64" customFormat="1" x14ac:dyDescent="0.2">
      <c r="A23" s="30">
        <f t="shared" si="0"/>
        <v>17</v>
      </c>
      <c r="B23" s="30">
        <f t="shared" si="1"/>
        <v>152</v>
      </c>
      <c r="C23" s="19">
        <v>17</v>
      </c>
      <c r="D23" s="33" t="s">
        <v>285</v>
      </c>
      <c r="E23" s="42" t="s">
        <v>1264</v>
      </c>
      <c r="F23" s="43"/>
    </row>
    <row r="24" spans="1:6" s="64" customFormat="1" x14ac:dyDescent="0.2">
      <c r="A24" s="30">
        <f t="shared" si="0"/>
        <v>18</v>
      </c>
      <c r="B24" s="30">
        <f t="shared" si="1"/>
        <v>169</v>
      </c>
      <c r="C24" s="19">
        <v>17</v>
      </c>
      <c r="D24" s="33" t="s">
        <v>285</v>
      </c>
      <c r="E24" s="42" t="s">
        <v>1265</v>
      </c>
      <c r="F24" s="43"/>
    </row>
    <row r="25" spans="1:6" s="64" customFormat="1" x14ac:dyDescent="0.2">
      <c r="A25" s="30">
        <f t="shared" si="0"/>
        <v>19</v>
      </c>
      <c r="B25" s="30">
        <f t="shared" si="1"/>
        <v>186</v>
      </c>
      <c r="C25" s="19">
        <v>17</v>
      </c>
      <c r="D25" s="33" t="s">
        <v>285</v>
      </c>
      <c r="E25" s="42" t="s">
        <v>1266</v>
      </c>
      <c r="F25" s="43"/>
    </row>
    <row r="26" spans="1:6" s="64" customFormat="1" x14ac:dyDescent="0.2">
      <c r="A26" s="30">
        <f t="shared" si="0"/>
        <v>20</v>
      </c>
      <c r="B26" s="30">
        <f t="shared" si="1"/>
        <v>203</v>
      </c>
      <c r="C26" s="19">
        <v>17</v>
      </c>
      <c r="D26" s="33" t="s">
        <v>285</v>
      </c>
      <c r="E26" s="42" t="s">
        <v>1267</v>
      </c>
      <c r="F26" s="43"/>
    </row>
    <row r="27" spans="1:6" s="64" customFormat="1" x14ac:dyDescent="0.2">
      <c r="A27" s="30">
        <f t="shared" si="0"/>
        <v>21</v>
      </c>
      <c r="B27" s="30">
        <f t="shared" si="1"/>
        <v>220</v>
      </c>
      <c r="C27" s="19">
        <v>17</v>
      </c>
      <c r="D27" s="33" t="s">
        <v>285</v>
      </c>
      <c r="E27" s="42" t="s">
        <v>1268</v>
      </c>
      <c r="F27" s="43"/>
    </row>
    <row r="28" spans="1:6" s="64" customFormat="1" x14ac:dyDescent="0.2">
      <c r="A28" s="30">
        <f t="shared" si="0"/>
        <v>22</v>
      </c>
      <c r="B28" s="30">
        <f t="shared" si="1"/>
        <v>237</v>
      </c>
      <c r="C28" s="19">
        <v>17</v>
      </c>
      <c r="D28" s="33" t="s">
        <v>285</v>
      </c>
      <c r="E28" s="42" t="s">
        <v>1269</v>
      </c>
      <c r="F28" s="43"/>
    </row>
    <row r="29" spans="1:6" s="64" customFormat="1" x14ac:dyDescent="0.2">
      <c r="A29" s="30">
        <f t="shared" si="0"/>
        <v>23</v>
      </c>
      <c r="B29" s="30">
        <f t="shared" si="1"/>
        <v>254</v>
      </c>
      <c r="C29" s="19">
        <v>17</v>
      </c>
      <c r="D29" s="33" t="s">
        <v>285</v>
      </c>
      <c r="E29" s="42" t="s">
        <v>1270</v>
      </c>
      <c r="F29" s="43"/>
    </row>
    <row r="30" spans="1:6" s="64" customFormat="1" x14ac:dyDescent="0.2">
      <c r="A30" s="30">
        <f t="shared" si="0"/>
        <v>24</v>
      </c>
      <c r="B30" s="30">
        <f t="shared" si="1"/>
        <v>271</v>
      </c>
      <c r="C30" s="19">
        <v>17</v>
      </c>
      <c r="D30" s="33" t="s">
        <v>285</v>
      </c>
      <c r="E30" s="42" t="s">
        <v>1271</v>
      </c>
      <c r="F30" s="43"/>
    </row>
    <row r="31" spans="1:6" s="64" customFormat="1" x14ac:dyDescent="0.2">
      <c r="A31" s="30">
        <f t="shared" si="0"/>
        <v>25</v>
      </c>
      <c r="B31" s="30">
        <f t="shared" si="1"/>
        <v>288</v>
      </c>
      <c r="C31" s="19">
        <v>17</v>
      </c>
      <c r="D31" s="33" t="s">
        <v>285</v>
      </c>
      <c r="E31" s="42" t="s">
        <v>1272</v>
      </c>
      <c r="F31" s="134"/>
    </row>
    <row r="32" spans="1:6" s="64" customFormat="1" x14ac:dyDescent="0.2">
      <c r="A32" s="19">
        <f>A31+1</f>
        <v>26</v>
      </c>
      <c r="B32" s="19">
        <f>B31+C31</f>
        <v>305</v>
      </c>
      <c r="C32" s="19">
        <v>17</v>
      </c>
      <c r="D32" s="33" t="s">
        <v>285</v>
      </c>
      <c r="E32" s="41" t="s">
        <v>1273</v>
      </c>
      <c r="F32" s="32"/>
    </row>
    <row r="33" spans="1:6" s="64" customFormat="1" x14ac:dyDescent="0.2">
      <c r="A33" s="19">
        <f>A32+1</f>
        <v>27</v>
      </c>
      <c r="B33" s="19">
        <f>B32+C32</f>
        <v>322</v>
      </c>
      <c r="C33" s="19">
        <v>17</v>
      </c>
      <c r="D33" s="33" t="s">
        <v>285</v>
      </c>
      <c r="E33" s="41" t="s">
        <v>1274</v>
      </c>
      <c r="F33" s="32"/>
    </row>
    <row r="34" spans="1:6" s="64" customFormat="1" x14ac:dyDescent="0.2">
      <c r="A34" s="19">
        <f>A33+1</f>
        <v>28</v>
      </c>
      <c r="B34" s="19">
        <f>B33+C33</f>
        <v>339</v>
      </c>
      <c r="C34" s="19">
        <v>17</v>
      </c>
      <c r="D34" s="33" t="s">
        <v>285</v>
      </c>
      <c r="E34" s="41" t="s">
        <v>1275</v>
      </c>
      <c r="F34" s="32"/>
    </row>
    <row r="35" spans="1:6" s="64" customFormat="1" x14ac:dyDescent="0.2">
      <c r="A35" s="30">
        <f>+A34+1</f>
        <v>29</v>
      </c>
      <c r="B35" s="30">
        <f>C34+B34</f>
        <v>356</v>
      </c>
      <c r="C35" s="19">
        <v>17</v>
      </c>
      <c r="D35" s="33" t="s">
        <v>285</v>
      </c>
      <c r="E35" s="42" t="s">
        <v>1276</v>
      </c>
      <c r="F35" s="43"/>
    </row>
    <row r="36" spans="1:6" s="64" customFormat="1" x14ac:dyDescent="0.2">
      <c r="A36" s="30">
        <f t="shared" si="0"/>
        <v>30</v>
      </c>
      <c r="B36" s="30">
        <f t="shared" si="1"/>
        <v>373</v>
      </c>
      <c r="C36" s="19">
        <v>17</v>
      </c>
      <c r="D36" s="33" t="s">
        <v>285</v>
      </c>
      <c r="E36" s="42" t="s">
        <v>1277</v>
      </c>
      <c r="F36" s="43"/>
    </row>
    <row r="37" spans="1:6" s="64" customFormat="1" x14ac:dyDescent="0.2">
      <c r="A37" s="30">
        <f t="shared" si="0"/>
        <v>31</v>
      </c>
      <c r="B37" s="30">
        <f t="shared" si="1"/>
        <v>390</v>
      </c>
      <c r="C37" s="19">
        <v>17</v>
      </c>
      <c r="D37" s="33" t="s">
        <v>285</v>
      </c>
      <c r="E37" s="42" t="s">
        <v>1278</v>
      </c>
      <c r="F37" s="43"/>
    </row>
    <row r="38" spans="1:6" s="64" customFormat="1" x14ac:dyDescent="0.2">
      <c r="A38" s="30">
        <f t="shared" si="0"/>
        <v>32</v>
      </c>
      <c r="B38" s="30">
        <f t="shared" si="1"/>
        <v>407</v>
      </c>
      <c r="C38" s="19">
        <v>17</v>
      </c>
      <c r="D38" s="33" t="s">
        <v>285</v>
      </c>
      <c r="E38" s="42" t="s">
        <v>1279</v>
      </c>
      <c r="F38" s="43"/>
    </row>
    <row r="39" spans="1:6" s="64" customFormat="1" x14ac:dyDescent="0.2">
      <c r="A39" s="30">
        <f t="shared" si="0"/>
        <v>33</v>
      </c>
      <c r="B39" s="30">
        <f t="shared" si="1"/>
        <v>424</v>
      </c>
      <c r="C39" s="19">
        <v>17</v>
      </c>
      <c r="D39" s="33" t="s">
        <v>285</v>
      </c>
      <c r="E39" s="42" t="s">
        <v>1280</v>
      </c>
      <c r="F39" s="43"/>
    </row>
    <row r="40" spans="1:6" s="64" customFormat="1" x14ac:dyDescent="0.2">
      <c r="A40" s="30">
        <f t="shared" si="0"/>
        <v>34</v>
      </c>
      <c r="B40" s="30">
        <f t="shared" si="1"/>
        <v>441</v>
      </c>
      <c r="C40" s="19">
        <v>17</v>
      </c>
      <c r="D40" s="33" t="s">
        <v>285</v>
      </c>
      <c r="E40" s="42" t="s">
        <v>1281</v>
      </c>
      <c r="F40" s="43"/>
    </row>
    <row r="41" spans="1:6" s="64" customFormat="1" x14ac:dyDescent="0.2">
      <c r="A41" s="30">
        <f>+A40+1</f>
        <v>35</v>
      </c>
      <c r="B41" s="30">
        <f>C40+B40</f>
        <v>458</v>
      </c>
      <c r="C41" s="19">
        <v>17</v>
      </c>
      <c r="D41" s="33" t="s">
        <v>285</v>
      </c>
      <c r="E41" s="42" t="s">
        <v>1282</v>
      </c>
      <c r="F41" s="43"/>
    </row>
    <row r="42" spans="1:6" s="64" customFormat="1" x14ac:dyDescent="0.2">
      <c r="A42" s="30">
        <f t="shared" si="0"/>
        <v>36</v>
      </c>
      <c r="B42" s="30">
        <f t="shared" si="1"/>
        <v>475</v>
      </c>
      <c r="C42" s="19">
        <v>17</v>
      </c>
      <c r="D42" s="33" t="s">
        <v>285</v>
      </c>
      <c r="E42" s="42" t="s">
        <v>1283</v>
      </c>
      <c r="F42" s="43"/>
    </row>
    <row r="43" spans="1:6" s="64" customFormat="1" x14ac:dyDescent="0.2">
      <c r="A43" s="30">
        <f t="shared" si="0"/>
        <v>37</v>
      </c>
      <c r="B43" s="30">
        <f t="shared" si="1"/>
        <v>492</v>
      </c>
      <c r="C43" s="19">
        <v>17</v>
      </c>
      <c r="D43" s="33" t="s">
        <v>285</v>
      </c>
      <c r="E43" s="42" t="s">
        <v>1284</v>
      </c>
      <c r="F43" s="43"/>
    </row>
    <row r="44" spans="1:6" s="64" customFormat="1" ht="24" x14ac:dyDescent="0.2">
      <c r="A44" s="30">
        <f t="shared" si="0"/>
        <v>38</v>
      </c>
      <c r="B44" s="30">
        <f t="shared" si="1"/>
        <v>509</v>
      </c>
      <c r="C44" s="19">
        <v>17</v>
      </c>
      <c r="D44" s="33" t="s">
        <v>285</v>
      </c>
      <c r="E44" s="42" t="s">
        <v>1285</v>
      </c>
      <c r="F44" s="134"/>
    </row>
    <row r="45" spans="1:6" s="64" customFormat="1" x14ac:dyDescent="0.2">
      <c r="A45" s="30">
        <f t="shared" si="0"/>
        <v>39</v>
      </c>
      <c r="B45" s="30">
        <f t="shared" si="1"/>
        <v>526</v>
      </c>
      <c r="C45" s="19">
        <v>17</v>
      </c>
      <c r="D45" s="33" t="s">
        <v>285</v>
      </c>
      <c r="E45" s="42" t="s">
        <v>1286</v>
      </c>
      <c r="F45" s="43"/>
    </row>
    <row r="46" spans="1:6" s="64" customFormat="1" x14ac:dyDescent="0.2">
      <c r="A46" s="30">
        <f t="shared" si="0"/>
        <v>40</v>
      </c>
      <c r="B46" s="30">
        <f t="shared" si="1"/>
        <v>543</v>
      </c>
      <c r="C46" s="19">
        <v>17</v>
      </c>
      <c r="D46" s="33" t="s">
        <v>285</v>
      </c>
      <c r="E46" s="42" t="s">
        <v>1287</v>
      </c>
      <c r="F46" s="43"/>
    </row>
    <row r="47" spans="1:6" s="64" customFormat="1" x14ac:dyDescent="0.2">
      <c r="A47" s="30">
        <f t="shared" si="0"/>
        <v>41</v>
      </c>
      <c r="B47" s="30">
        <f t="shared" si="1"/>
        <v>560</v>
      </c>
      <c r="C47" s="19">
        <v>17</v>
      </c>
      <c r="D47" s="33" t="s">
        <v>285</v>
      </c>
      <c r="E47" s="42" t="s">
        <v>1288</v>
      </c>
      <c r="F47" s="43"/>
    </row>
    <row r="48" spans="1:6" s="64" customFormat="1" x14ac:dyDescent="0.2">
      <c r="A48" s="30">
        <f t="shared" si="0"/>
        <v>42</v>
      </c>
      <c r="B48" s="30">
        <f t="shared" si="1"/>
        <v>577</v>
      </c>
      <c r="C48" s="19">
        <v>17</v>
      </c>
      <c r="D48" s="33" t="s">
        <v>285</v>
      </c>
      <c r="E48" s="42" t="s">
        <v>1289</v>
      </c>
      <c r="F48" s="43"/>
    </row>
    <row r="49" spans="1:6" s="64" customFormat="1" x14ac:dyDescent="0.2">
      <c r="A49" s="30">
        <f t="shared" si="0"/>
        <v>43</v>
      </c>
      <c r="B49" s="30">
        <f t="shared" si="1"/>
        <v>594</v>
      </c>
      <c r="C49" s="19">
        <v>17</v>
      </c>
      <c r="D49" s="33" t="s">
        <v>285</v>
      </c>
      <c r="E49" s="42" t="s">
        <v>1290</v>
      </c>
      <c r="F49" s="43"/>
    </row>
    <row r="50" spans="1:6" s="64" customFormat="1" x14ac:dyDescent="0.2">
      <c r="A50" s="30">
        <f t="shared" si="0"/>
        <v>44</v>
      </c>
      <c r="B50" s="30">
        <f t="shared" si="1"/>
        <v>611</v>
      </c>
      <c r="C50" s="19">
        <v>17</v>
      </c>
      <c r="D50" s="33" t="s">
        <v>285</v>
      </c>
      <c r="E50" s="42" t="s">
        <v>1291</v>
      </c>
      <c r="F50" s="43"/>
    </row>
    <row r="51" spans="1:6" s="64" customFormat="1" x14ac:dyDescent="0.2">
      <c r="A51" s="30">
        <f t="shared" si="0"/>
        <v>45</v>
      </c>
      <c r="B51" s="30">
        <f t="shared" si="1"/>
        <v>628</v>
      </c>
      <c r="C51" s="19">
        <v>17</v>
      </c>
      <c r="D51" s="33" t="s">
        <v>285</v>
      </c>
      <c r="E51" s="42" t="s">
        <v>1292</v>
      </c>
      <c r="F51" s="43"/>
    </row>
    <row r="52" spans="1:6" s="64" customFormat="1" x14ac:dyDescent="0.2">
      <c r="A52" s="30">
        <f t="shared" si="0"/>
        <v>46</v>
      </c>
      <c r="B52" s="30">
        <f t="shared" si="1"/>
        <v>645</v>
      </c>
      <c r="C52" s="19">
        <v>17</v>
      </c>
      <c r="D52" s="33" t="s">
        <v>285</v>
      </c>
      <c r="E52" s="42" t="s">
        <v>1293</v>
      </c>
      <c r="F52" s="43"/>
    </row>
    <row r="53" spans="1:6" s="64" customFormat="1" x14ac:dyDescent="0.2">
      <c r="A53" s="30">
        <f t="shared" si="0"/>
        <v>47</v>
      </c>
      <c r="B53" s="30">
        <f t="shared" si="1"/>
        <v>662</v>
      </c>
      <c r="C53" s="19">
        <v>17</v>
      </c>
      <c r="D53" s="33" t="s">
        <v>285</v>
      </c>
      <c r="E53" s="42" t="s">
        <v>1294</v>
      </c>
      <c r="F53" s="43"/>
    </row>
    <row r="54" spans="1:6" s="64" customFormat="1" x14ac:dyDescent="0.2">
      <c r="A54" s="30">
        <f t="shared" si="0"/>
        <v>48</v>
      </c>
      <c r="B54" s="30">
        <f t="shared" si="1"/>
        <v>679</v>
      </c>
      <c r="C54" s="19">
        <v>17</v>
      </c>
      <c r="D54" s="33" t="s">
        <v>285</v>
      </c>
      <c r="E54" s="42" t="s">
        <v>1295</v>
      </c>
      <c r="F54" s="43"/>
    </row>
    <row r="55" spans="1:6" s="64" customFormat="1" x14ac:dyDescent="0.2">
      <c r="A55" s="30">
        <f t="shared" si="0"/>
        <v>49</v>
      </c>
      <c r="B55" s="30">
        <f t="shared" si="1"/>
        <v>696</v>
      </c>
      <c r="C55" s="19">
        <v>17</v>
      </c>
      <c r="D55" s="33" t="s">
        <v>285</v>
      </c>
      <c r="E55" s="42" t="s">
        <v>1296</v>
      </c>
      <c r="F55" s="43"/>
    </row>
    <row r="56" spans="1:6" s="64" customFormat="1" x14ac:dyDescent="0.2">
      <c r="A56" s="30">
        <f t="shared" si="0"/>
        <v>50</v>
      </c>
      <c r="B56" s="30">
        <f t="shared" si="1"/>
        <v>713</v>
      </c>
      <c r="C56" s="19">
        <v>17</v>
      </c>
      <c r="D56" s="33" t="s">
        <v>285</v>
      </c>
      <c r="E56" s="42" t="s">
        <v>1297</v>
      </c>
      <c r="F56" s="43"/>
    </row>
    <row r="57" spans="1:6" s="64" customFormat="1" x14ac:dyDescent="0.2">
      <c r="A57" s="30">
        <f t="shared" si="0"/>
        <v>51</v>
      </c>
      <c r="B57" s="30">
        <f t="shared" si="1"/>
        <v>730</v>
      </c>
      <c r="C57" s="19">
        <v>17</v>
      </c>
      <c r="D57" s="33" t="s">
        <v>285</v>
      </c>
      <c r="E57" s="42" t="s">
        <v>1298</v>
      </c>
      <c r="F57" s="43"/>
    </row>
    <row r="58" spans="1:6" s="64" customFormat="1" x14ac:dyDescent="0.2">
      <c r="A58" s="30">
        <f t="shared" si="0"/>
        <v>52</v>
      </c>
      <c r="B58" s="30">
        <f t="shared" si="1"/>
        <v>747</v>
      </c>
      <c r="C58" s="19">
        <v>17</v>
      </c>
      <c r="D58" s="33" t="s">
        <v>285</v>
      </c>
      <c r="E58" s="42" t="s">
        <v>1299</v>
      </c>
      <c r="F58" s="43"/>
    </row>
    <row r="59" spans="1:6" s="64" customFormat="1" x14ac:dyDescent="0.2">
      <c r="A59" s="30">
        <f t="shared" si="0"/>
        <v>53</v>
      </c>
      <c r="B59" s="30">
        <f t="shared" si="1"/>
        <v>764</v>
      </c>
      <c r="C59" s="19">
        <v>17</v>
      </c>
      <c r="D59" s="33" t="s">
        <v>285</v>
      </c>
      <c r="E59" s="42" t="s">
        <v>1300</v>
      </c>
      <c r="F59" s="43"/>
    </row>
    <row r="60" spans="1:6" s="64" customFormat="1" x14ac:dyDescent="0.2">
      <c r="A60" s="30">
        <f t="shared" si="0"/>
        <v>54</v>
      </c>
      <c r="B60" s="30">
        <f t="shared" si="1"/>
        <v>781</v>
      </c>
      <c r="C60" s="19">
        <v>17</v>
      </c>
      <c r="D60" s="33" t="s">
        <v>285</v>
      </c>
      <c r="E60" s="42" t="s">
        <v>1301</v>
      </c>
      <c r="F60" s="43"/>
    </row>
    <row r="61" spans="1:6" s="64" customFormat="1" x14ac:dyDescent="0.2">
      <c r="A61" s="30">
        <f t="shared" si="0"/>
        <v>55</v>
      </c>
      <c r="B61" s="30">
        <f t="shared" si="1"/>
        <v>798</v>
      </c>
      <c r="C61" s="19">
        <v>17</v>
      </c>
      <c r="D61" s="33" t="s">
        <v>285</v>
      </c>
      <c r="E61" s="42" t="s">
        <v>1302</v>
      </c>
      <c r="F61" s="43"/>
    </row>
    <row r="62" spans="1:6" s="64" customFormat="1" x14ac:dyDescent="0.2">
      <c r="A62" s="30">
        <f t="shared" si="0"/>
        <v>56</v>
      </c>
      <c r="B62" s="30">
        <f t="shared" si="1"/>
        <v>815</v>
      </c>
      <c r="C62" s="19">
        <v>17</v>
      </c>
      <c r="D62" s="33" t="s">
        <v>285</v>
      </c>
      <c r="E62" s="42" t="s">
        <v>1303</v>
      </c>
      <c r="F62" s="43"/>
    </row>
    <row r="63" spans="1:6" s="64" customFormat="1" ht="12.75" thickBot="1" x14ac:dyDescent="0.25">
      <c r="A63" s="37">
        <f t="shared" si="0"/>
        <v>57</v>
      </c>
      <c r="B63" s="37">
        <f t="shared" si="1"/>
        <v>832</v>
      </c>
      <c r="C63" s="78">
        <v>150</v>
      </c>
      <c r="D63" s="79" t="s">
        <v>9</v>
      </c>
      <c r="E63" s="29" t="s">
        <v>50</v>
      </c>
      <c r="F63" s="47" t="s">
        <v>25</v>
      </c>
    </row>
    <row r="64" spans="1:6" s="64" customFormat="1" ht="13.5" thickTop="1" thickBot="1" x14ac:dyDescent="0.25">
      <c r="A64" s="37">
        <f t="shared" si="0"/>
        <v>58</v>
      </c>
      <c r="B64" s="37">
        <f t="shared" si="1"/>
        <v>982</v>
      </c>
      <c r="C64" s="94">
        <v>12</v>
      </c>
      <c r="D64" s="95" t="s">
        <v>9</v>
      </c>
      <c r="E64" s="135" t="s">
        <v>323</v>
      </c>
      <c r="F64" s="55" t="s">
        <v>1304</v>
      </c>
    </row>
    <row r="65" spans="1:6" s="64" customFormat="1" ht="12.75" thickTop="1" x14ac:dyDescent="0.2">
      <c r="A65" s="98" t="s">
        <v>54</v>
      </c>
      <c r="B65" s="98"/>
      <c r="C65" s="84">
        <f>B64+C64-1</f>
        <v>993</v>
      </c>
      <c r="D65" s="98"/>
      <c r="E65" s="100"/>
      <c r="F65"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53"/>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1.25" customHeight="1" x14ac:dyDescent="0.2">
      <c r="A4" s="790" t="str">
        <f>+T22001000!A4</f>
        <v>Versión 0.2</v>
      </c>
      <c r="B4" s="790"/>
      <c r="C4" s="794" t="s">
        <v>1305</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49"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283</v>
      </c>
    </row>
    <row r="10" spans="1:6" s="64" customFormat="1" x14ac:dyDescent="0.2">
      <c r="A10" s="30">
        <f t="shared" si="0"/>
        <v>4</v>
      </c>
      <c r="B10" s="30">
        <f>B9+C9</f>
        <v>8</v>
      </c>
      <c r="C10" s="30">
        <v>1</v>
      </c>
      <c r="D10" s="31" t="s">
        <v>9</v>
      </c>
      <c r="E10" s="102" t="s">
        <v>16</v>
      </c>
      <c r="F10" s="89" t="s">
        <v>1306</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 t="shared" ref="B14:B43" si="1">C13+B13</f>
        <v>13</v>
      </c>
      <c r="C14" s="30">
        <v>3</v>
      </c>
      <c r="D14" s="31" t="s">
        <v>12</v>
      </c>
      <c r="E14" s="102" t="s">
        <v>23</v>
      </c>
      <c r="F14" s="43"/>
    </row>
    <row r="15" spans="1:6" s="64" customFormat="1" x14ac:dyDescent="0.2">
      <c r="A15" s="30">
        <f t="shared" si="0"/>
        <v>9</v>
      </c>
      <c r="B15" s="30">
        <f t="shared" si="1"/>
        <v>16</v>
      </c>
      <c r="C15" s="19">
        <v>17</v>
      </c>
      <c r="D15" s="33" t="s">
        <v>285</v>
      </c>
      <c r="E15" s="41" t="s">
        <v>1307</v>
      </c>
      <c r="F15" s="43"/>
    </row>
    <row r="16" spans="1:6" s="64" customFormat="1" x14ac:dyDescent="0.2">
      <c r="A16" s="30">
        <f t="shared" si="0"/>
        <v>10</v>
      </c>
      <c r="B16" s="30">
        <f t="shared" si="1"/>
        <v>33</v>
      </c>
      <c r="C16" s="19">
        <v>17</v>
      </c>
      <c r="D16" s="33" t="s">
        <v>285</v>
      </c>
      <c r="E16" s="42" t="s">
        <v>1308</v>
      </c>
      <c r="F16" s="43"/>
    </row>
    <row r="17" spans="1:6" s="64" customFormat="1" x14ac:dyDescent="0.2">
      <c r="A17" s="30">
        <f t="shared" si="0"/>
        <v>11</v>
      </c>
      <c r="B17" s="30">
        <f t="shared" si="1"/>
        <v>50</v>
      </c>
      <c r="C17" s="19">
        <v>17</v>
      </c>
      <c r="D17" s="33" t="s">
        <v>285</v>
      </c>
      <c r="E17" s="42" t="s">
        <v>1309</v>
      </c>
      <c r="F17" s="43"/>
    </row>
    <row r="18" spans="1:6" s="64" customFormat="1" x14ac:dyDescent="0.2">
      <c r="A18" s="30">
        <f t="shared" si="0"/>
        <v>12</v>
      </c>
      <c r="B18" s="30">
        <f t="shared" si="1"/>
        <v>67</v>
      </c>
      <c r="C18" s="19">
        <v>17</v>
      </c>
      <c r="D18" s="33" t="s">
        <v>285</v>
      </c>
      <c r="E18" s="42" t="s">
        <v>1310</v>
      </c>
      <c r="F18" s="43"/>
    </row>
    <row r="19" spans="1:6" s="64" customFormat="1" x14ac:dyDescent="0.2">
      <c r="A19" s="30">
        <f t="shared" si="0"/>
        <v>13</v>
      </c>
      <c r="B19" s="30">
        <f t="shared" si="1"/>
        <v>84</v>
      </c>
      <c r="C19" s="19">
        <v>17</v>
      </c>
      <c r="D19" s="33" t="s">
        <v>285</v>
      </c>
      <c r="E19" s="42" t="s">
        <v>1311</v>
      </c>
      <c r="F19" s="43"/>
    </row>
    <row r="20" spans="1:6" s="64" customFormat="1" x14ac:dyDescent="0.2">
      <c r="A20" s="30">
        <f t="shared" si="0"/>
        <v>14</v>
      </c>
      <c r="B20" s="30">
        <f t="shared" si="1"/>
        <v>101</v>
      </c>
      <c r="C20" s="19">
        <v>17</v>
      </c>
      <c r="D20" s="33" t="s">
        <v>285</v>
      </c>
      <c r="E20" s="42" t="s">
        <v>1312</v>
      </c>
      <c r="F20" s="43"/>
    </row>
    <row r="21" spans="1:6" s="64" customFormat="1" x14ac:dyDescent="0.2">
      <c r="A21" s="30">
        <f t="shared" si="0"/>
        <v>15</v>
      </c>
      <c r="B21" s="30">
        <f t="shared" si="1"/>
        <v>118</v>
      </c>
      <c r="C21" s="19">
        <v>17</v>
      </c>
      <c r="D21" s="33" t="s">
        <v>285</v>
      </c>
      <c r="E21" s="42" t="s">
        <v>1313</v>
      </c>
      <c r="F21" s="43"/>
    </row>
    <row r="22" spans="1:6" s="64" customFormat="1" x14ac:dyDescent="0.2">
      <c r="A22" s="30">
        <f t="shared" si="0"/>
        <v>16</v>
      </c>
      <c r="B22" s="30">
        <f t="shared" si="1"/>
        <v>135</v>
      </c>
      <c r="C22" s="19">
        <v>17</v>
      </c>
      <c r="D22" s="33" t="s">
        <v>285</v>
      </c>
      <c r="E22" s="42" t="s">
        <v>1314</v>
      </c>
      <c r="F22" s="43"/>
    </row>
    <row r="23" spans="1:6" s="64" customFormat="1" x14ac:dyDescent="0.2">
      <c r="A23" s="30">
        <f t="shared" si="0"/>
        <v>17</v>
      </c>
      <c r="B23" s="30">
        <f t="shared" si="1"/>
        <v>152</v>
      </c>
      <c r="C23" s="19">
        <v>17</v>
      </c>
      <c r="D23" s="33" t="s">
        <v>285</v>
      </c>
      <c r="E23" s="42" t="s">
        <v>1315</v>
      </c>
      <c r="F23" s="43"/>
    </row>
    <row r="24" spans="1:6" s="64" customFormat="1" x14ac:dyDescent="0.2">
      <c r="A24" s="19">
        <f t="shared" si="0"/>
        <v>18</v>
      </c>
      <c r="B24" s="19">
        <f t="shared" si="1"/>
        <v>169</v>
      </c>
      <c r="C24" s="19">
        <v>17</v>
      </c>
      <c r="D24" s="33" t="s">
        <v>285</v>
      </c>
      <c r="E24" s="41" t="s">
        <v>1316</v>
      </c>
      <c r="F24" s="32"/>
    </row>
    <row r="25" spans="1:6" s="64" customFormat="1" x14ac:dyDescent="0.2">
      <c r="A25" s="19">
        <f t="shared" si="0"/>
        <v>19</v>
      </c>
      <c r="B25" s="19">
        <f t="shared" si="1"/>
        <v>186</v>
      </c>
      <c r="C25" s="19">
        <v>17</v>
      </c>
      <c r="D25" s="33" t="s">
        <v>285</v>
      </c>
      <c r="E25" s="41" t="s">
        <v>1317</v>
      </c>
      <c r="F25" s="32"/>
    </row>
    <row r="26" spans="1:6" s="64" customFormat="1" x14ac:dyDescent="0.2">
      <c r="A26" s="30">
        <f t="shared" si="0"/>
        <v>20</v>
      </c>
      <c r="B26" s="30">
        <f t="shared" si="1"/>
        <v>203</v>
      </c>
      <c r="C26" s="19">
        <v>17</v>
      </c>
      <c r="D26" s="33" t="s">
        <v>285</v>
      </c>
      <c r="E26" s="41" t="s">
        <v>1318</v>
      </c>
      <c r="F26" s="32"/>
    </row>
    <row r="27" spans="1:6" s="64" customFormat="1" x14ac:dyDescent="0.2">
      <c r="A27" s="30">
        <f t="shared" si="0"/>
        <v>21</v>
      </c>
      <c r="B27" s="30">
        <f t="shared" si="1"/>
        <v>220</v>
      </c>
      <c r="C27" s="19">
        <v>17</v>
      </c>
      <c r="D27" s="33" t="s">
        <v>285</v>
      </c>
      <c r="E27" s="42" t="s">
        <v>1319</v>
      </c>
      <c r="F27" s="43"/>
    </row>
    <row r="28" spans="1:6" s="64" customFormat="1" x14ac:dyDescent="0.2">
      <c r="A28" s="30">
        <f t="shared" si="0"/>
        <v>22</v>
      </c>
      <c r="B28" s="30">
        <f t="shared" si="1"/>
        <v>237</v>
      </c>
      <c r="C28" s="19">
        <v>17</v>
      </c>
      <c r="D28" s="33" t="s">
        <v>285</v>
      </c>
      <c r="E28" s="42" t="s">
        <v>1320</v>
      </c>
      <c r="F28" s="43"/>
    </row>
    <row r="29" spans="1:6" s="64" customFormat="1" x14ac:dyDescent="0.2">
      <c r="A29" s="30">
        <f t="shared" si="0"/>
        <v>23</v>
      </c>
      <c r="B29" s="30">
        <f t="shared" si="1"/>
        <v>254</v>
      </c>
      <c r="C29" s="19">
        <v>17</v>
      </c>
      <c r="D29" s="33" t="s">
        <v>285</v>
      </c>
      <c r="E29" s="42" t="s">
        <v>1321</v>
      </c>
      <c r="F29" s="43"/>
    </row>
    <row r="30" spans="1:6" s="64" customFormat="1" ht="24" x14ac:dyDescent="0.2">
      <c r="A30" s="30">
        <f t="shared" si="0"/>
        <v>24</v>
      </c>
      <c r="B30" s="30">
        <f t="shared" si="1"/>
        <v>271</v>
      </c>
      <c r="C30" s="19">
        <v>17</v>
      </c>
      <c r="D30" s="33" t="s">
        <v>285</v>
      </c>
      <c r="E30" s="42" t="s">
        <v>1322</v>
      </c>
      <c r="F30" s="43"/>
    </row>
    <row r="31" spans="1:6" s="64" customFormat="1" ht="24" x14ac:dyDescent="0.2">
      <c r="A31" s="30">
        <f t="shared" si="0"/>
        <v>25</v>
      </c>
      <c r="B31" s="30">
        <f t="shared" si="1"/>
        <v>288</v>
      </c>
      <c r="C31" s="19">
        <v>17</v>
      </c>
      <c r="D31" s="33" t="s">
        <v>285</v>
      </c>
      <c r="E31" s="42" t="s">
        <v>1323</v>
      </c>
      <c r="F31" s="43"/>
    </row>
    <row r="32" spans="1:6" s="64" customFormat="1" x14ac:dyDescent="0.2">
      <c r="A32" s="30">
        <f t="shared" si="0"/>
        <v>26</v>
      </c>
      <c r="B32" s="30">
        <f t="shared" si="1"/>
        <v>305</v>
      </c>
      <c r="C32" s="19">
        <v>17</v>
      </c>
      <c r="D32" s="33" t="s">
        <v>285</v>
      </c>
      <c r="E32" s="42" t="s">
        <v>1324</v>
      </c>
      <c r="F32" s="43"/>
    </row>
    <row r="33" spans="1:6" s="64" customFormat="1" x14ac:dyDescent="0.2">
      <c r="A33" s="30">
        <f t="shared" si="0"/>
        <v>27</v>
      </c>
      <c r="B33" s="30">
        <f t="shared" si="1"/>
        <v>322</v>
      </c>
      <c r="C33" s="19">
        <v>17</v>
      </c>
      <c r="D33" s="33" t="s">
        <v>285</v>
      </c>
      <c r="E33" s="41" t="s">
        <v>1325</v>
      </c>
      <c r="F33" s="137"/>
    </row>
    <row r="34" spans="1:6" s="64" customFormat="1" ht="24" x14ac:dyDescent="0.2">
      <c r="A34" s="30">
        <f t="shared" si="0"/>
        <v>28</v>
      </c>
      <c r="B34" s="30">
        <f t="shared" si="1"/>
        <v>339</v>
      </c>
      <c r="C34" s="19">
        <v>17</v>
      </c>
      <c r="D34" s="33" t="s">
        <v>285</v>
      </c>
      <c r="E34" s="41" t="s">
        <v>1326</v>
      </c>
      <c r="F34" s="32"/>
    </row>
    <row r="35" spans="1:6" s="64" customFormat="1" ht="24" x14ac:dyDescent="0.2">
      <c r="A35" s="30">
        <f t="shared" si="0"/>
        <v>29</v>
      </c>
      <c r="B35" s="30">
        <f t="shared" si="1"/>
        <v>356</v>
      </c>
      <c r="C35" s="19">
        <v>17</v>
      </c>
      <c r="D35" s="33" t="s">
        <v>285</v>
      </c>
      <c r="E35" s="41" t="s">
        <v>1327</v>
      </c>
      <c r="F35" s="32"/>
    </row>
    <row r="36" spans="1:6" s="64" customFormat="1" x14ac:dyDescent="0.2">
      <c r="A36" s="30">
        <f t="shared" si="0"/>
        <v>30</v>
      </c>
      <c r="B36" s="30">
        <f t="shared" si="1"/>
        <v>373</v>
      </c>
      <c r="C36" s="19">
        <v>17</v>
      </c>
      <c r="D36" s="33" t="s">
        <v>285</v>
      </c>
      <c r="E36" s="41" t="s">
        <v>1328</v>
      </c>
      <c r="F36" s="32"/>
    </row>
    <row r="37" spans="1:6" s="64" customFormat="1" x14ac:dyDescent="0.2">
      <c r="A37" s="30">
        <f t="shared" si="0"/>
        <v>31</v>
      </c>
      <c r="B37" s="30">
        <f t="shared" si="1"/>
        <v>390</v>
      </c>
      <c r="C37" s="19">
        <v>17</v>
      </c>
      <c r="D37" s="33" t="s">
        <v>285</v>
      </c>
      <c r="E37" s="41" t="s">
        <v>1329</v>
      </c>
      <c r="F37" s="32"/>
    </row>
    <row r="38" spans="1:6" s="64" customFormat="1" x14ac:dyDescent="0.2">
      <c r="A38" s="30">
        <f t="shared" si="0"/>
        <v>32</v>
      </c>
      <c r="B38" s="30">
        <f t="shared" si="1"/>
        <v>407</v>
      </c>
      <c r="C38" s="19">
        <v>17</v>
      </c>
      <c r="D38" s="33" t="s">
        <v>285</v>
      </c>
      <c r="E38" s="41" t="s">
        <v>1330</v>
      </c>
      <c r="F38" s="32"/>
    </row>
    <row r="39" spans="1:6" s="64" customFormat="1" x14ac:dyDescent="0.2">
      <c r="A39" s="30">
        <f t="shared" si="0"/>
        <v>33</v>
      </c>
      <c r="B39" s="30">
        <f t="shared" si="1"/>
        <v>424</v>
      </c>
      <c r="C39" s="19">
        <v>17</v>
      </c>
      <c r="D39" s="33" t="s">
        <v>285</v>
      </c>
      <c r="E39" s="41" t="s">
        <v>1331</v>
      </c>
      <c r="F39" s="32"/>
    </row>
    <row r="40" spans="1:6" s="64" customFormat="1" x14ac:dyDescent="0.2">
      <c r="A40" s="30">
        <f t="shared" si="0"/>
        <v>34</v>
      </c>
      <c r="B40" s="30">
        <f t="shared" si="1"/>
        <v>441</v>
      </c>
      <c r="C40" s="19">
        <v>17</v>
      </c>
      <c r="D40" s="33" t="s">
        <v>285</v>
      </c>
      <c r="E40" s="41" t="s">
        <v>1332</v>
      </c>
      <c r="F40" s="32"/>
    </row>
    <row r="41" spans="1:6" s="64" customFormat="1" x14ac:dyDescent="0.2">
      <c r="A41" s="30">
        <f t="shared" si="0"/>
        <v>35</v>
      </c>
      <c r="B41" s="30">
        <f t="shared" si="1"/>
        <v>458</v>
      </c>
      <c r="C41" s="19">
        <v>17</v>
      </c>
      <c r="D41" s="33" t="s">
        <v>285</v>
      </c>
      <c r="E41" s="41" t="s">
        <v>1333</v>
      </c>
      <c r="F41" s="32"/>
    </row>
    <row r="42" spans="1:6" s="64" customFormat="1" x14ac:dyDescent="0.2">
      <c r="A42" s="30">
        <f t="shared" si="0"/>
        <v>36</v>
      </c>
      <c r="B42" s="30">
        <f t="shared" si="1"/>
        <v>475</v>
      </c>
      <c r="C42" s="19">
        <v>17</v>
      </c>
      <c r="D42" s="33" t="s">
        <v>285</v>
      </c>
      <c r="E42" s="41" t="s">
        <v>1334</v>
      </c>
      <c r="F42" s="32"/>
    </row>
    <row r="43" spans="1:6" s="64" customFormat="1" x14ac:dyDescent="0.2">
      <c r="A43" s="30">
        <f t="shared" si="0"/>
        <v>37</v>
      </c>
      <c r="B43" s="30">
        <f t="shared" si="1"/>
        <v>492</v>
      </c>
      <c r="C43" s="19">
        <v>17</v>
      </c>
      <c r="D43" s="33" t="s">
        <v>285</v>
      </c>
      <c r="E43" s="41" t="s">
        <v>1335</v>
      </c>
      <c r="F43" s="32"/>
    </row>
    <row r="44" spans="1:6" s="64" customFormat="1" x14ac:dyDescent="0.2">
      <c r="A44" s="30">
        <f t="shared" si="0"/>
        <v>38</v>
      </c>
      <c r="B44" s="19">
        <f>C43+B43</f>
        <v>509</v>
      </c>
      <c r="C44" s="19">
        <v>17</v>
      </c>
      <c r="D44" s="33" t="s">
        <v>285</v>
      </c>
      <c r="E44" s="41" t="s">
        <v>1336</v>
      </c>
      <c r="F44" s="32"/>
    </row>
    <row r="45" spans="1:6" s="64" customFormat="1" x14ac:dyDescent="0.2">
      <c r="A45" s="19">
        <f t="shared" si="0"/>
        <v>39</v>
      </c>
      <c r="B45" s="19">
        <f t="shared" ref="B45:B49" si="2">C44+B44</f>
        <v>526</v>
      </c>
      <c r="C45" s="19">
        <v>17</v>
      </c>
      <c r="D45" s="33" t="s">
        <v>285</v>
      </c>
      <c r="E45" s="41" t="s">
        <v>1337</v>
      </c>
      <c r="F45" s="32"/>
    </row>
    <row r="46" spans="1:6" s="64" customFormat="1" x14ac:dyDescent="0.2">
      <c r="A46" s="19">
        <f t="shared" si="0"/>
        <v>40</v>
      </c>
      <c r="B46" s="19">
        <f t="shared" si="2"/>
        <v>543</v>
      </c>
      <c r="C46" s="19">
        <v>17</v>
      </c>
      <c r="D46" s="33" t="s">
        <v>285</v>
      </c>
      <c r="E46" s="41" t="s">
        <v>1338</v>
      </c>
      <c r="F46" s="137"/>
    </row>
    <row r="47" spans="1:6" s="64" customFormat="1" x14ac:dyDescent="0.2">
      <c r="A47" s="19">
        <f t="shared" si="0"/>
        <v>41</v>
      </c>
      <c r="B47" s="19">
        <f t="shared" si="2"/>
        <v>560</v>
      </c>
      <c r="C47" s="19">
        <v>17</v>
      </c>
      <c r="D47" s="33" t="s">
        <v>285</v>
      </c>
      <c r="E47" s="41" t="s">
        <v>1339</v>
      </c>
      <c r="F47" s="32"/>
    </row>
    <row r="48" spans="1:6" s="64" customFormat="1" x14ac:dyDescent="0.2">
      <c r="A48" s="19">
        <f t="shared" si="0"/>
        <v>42</v>
      </c>
      <c r="B48" s="19">
        <f t="shared" si="2"/>
        <v>577</v>
      </c>
      <c r="C48" s="19">
        <v>17</v>
      </c>
      <c r="D48" s="33" t="s">
        <v>285</v>
      </c>
      <c r="E48" s="41" t="s">
        <v>1340</v>
      </c>
      <c r="F48" s="32"/>
    </row>
    <row r="49" spans="1:6" s="64" customFormat="1" x14ac:dyDescent="0.2">
      <c r="A49" s="30">
        <f t="shared" si="0"/>
        <v>43</v>
      </c>
      <c r="B49" s="30">
        <f t="shared" si="2"/>
        <v>594</v>
      </c>
      <c r="C49" s="19">
        <v>17</v>
      </c>
      <c r="D49" s="33" t="s">
        <v>285</v>
      </c>
      <c r="E49" s="42" t="s">
        <v>1341</v>
      </c>
      <c r="F49" s="43"/>
    </row>
    <row r="50" spans="1:6" s="64" customFormat="1" x14ac:dyDescent="0.2">
      <c r="A50" s="30">
        <f>+A49+1</f>
        <v>44</v>
      </c>
      <c r="B50" s="30">
        <f>C49+B49</f>
        <v>611</v>
      </c>
      <c r="C50" s="19">
        <v>17</v>
      </c>
      <c r="D50" s="33" t="s">
        <v>285</v>
      </c>
      <c r="E50" s="42" t="s">
        <v>1342</v>
      </c>
      <c r="F50" s="43"/>
    </row>
    <row r="51" spans="1:6" s="64" customFormat="1" ht="12.75" thickBot="1" x14ac:dyDescent="0.25">
      <c r="A51" s="37">
        <f t="shared" ref="A51:A52" si="3">+A50+1</f>
        <v>45</v>
      </c>
      <c r="B51" s="37">
        <f t="shared" ref="B51:B52" si="4">C50+B50</f>
        <v>628</v>
      </c>
      <c r="C51" s="78">
        <v>150</v>
      </c>
      <c r="D51" s="79" t="s">
        <v>9</v>
      </c>
      <c r="E51" s="29" t="s">
        <v>50</v>
      </c>
      <c r="F51" s="47" t="s">
        <v>25</v>
      </c>
    </row>
    <row r="52" spans="1:6" s="64" customFormat="1" ht="13.5" thickTop="1" thickBot="1" x14ac:dyDescent="0.25">
      <c r="A52" s="37">
        <f t="shared" si="3"/>
        <v>46</v>
      </c>
      <c r="B52" s="37">
        <f t="shared" si="4"/>
        <v>778</v>
      </c>
      <c r="C52" s="94">
        <v>12</v>
      </c>
      <c r="D52" s="95" t="s">
        <v>9</v>
      </c>
      <c r="E52" s="135" t="s">
        <v>439</v>
      </c>
      <c r="F52" s="55" t="s">
        <v>1343</v>
      </c>
    </row>
    <row r="53" spans="1:6" s="64" customFormat="1" ht="12.75" thickTop="1" x14ac:dyDescent="0.2">
      <c r="A53" s="98" t="s">
        <v>54</v>
      </c>
      <c r="B53" s="98"/>
      <c r="C53" s="84">
        <f>B52+C52-1</f>
        <v>789</v>
      </c>
      <c r="D53" s="98"/>
      <c r="E53" s="136"/>
      <c r="F53"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1" manualBreakCount="1">
    <brk id="37" max="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64"/>
  <sheetViews>
    <sheetView zoomScaleNormal="100" zoomScaleSheetLayoutView="80" workbookViewId="0">
      <selection activeCell="C9" sqref="C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1344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47"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381</v>
      </c>
    </row>
    <row r="10" spans="1:6" s="64" customFormat="1" x14ac:dyDescent="0.2">
      <c r="A10" s="30">
        <f t="shared" si="0"/>
        <v>4</v>
      </c>
      <c r="B10" s="30">
        <f>B9+C9</f>
        <v>8</v>
      </c>
      <c r="C10" s="30">
        <v>1</v>
      </c>
      <c r="D10" s="31" t="s">
        <v>9</v>
      </c>
      <c r="E10" s="102" t="s">
        <v>16</v>
      </c>
      <c r="F10" s="89" t="s">
        <v>220</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 t="shared" ref="B14:B63" si="1">C13+B13</f>
        <v>13</v>
      </c>
      <c r="C14" s="30">
        <v>3</v>
      </c>
      <c r="D14" s="31" t="s">
        <v>12</v>
      </c>
      <c r="E14" s="102" t="s">
        <v>23</v>
      </c>
      <c r="F14" s="43"/>
    </row>
    <row r="15" spans="1:6" s="64" customFormat="1" x14ac:dyDescent="0.2">
      <c r="A15" s="30">
        <f t="shared" si="0"/>
        <v>9</v>
      </c>
      <c r="B15" s="30">
        <f t="shared" si="1"/>
        <v>16</v>
      </c>
      <c r="C15" s="19">
        <v>17</v>
      </c>
      <c r="D15" s="33" t="s">
        <v>285</v>
      </c>
      <c r="E15" s="41" t="s">
        <v>1345</v>
      </c>
      <c r="F15" s="43"/>
    </row>
    <row r="16" spans="1:6" s="64" customFormat="1" x14ac:dyDescent="0.2">
      <c r="A16" s="30">
        <f t="shared" si="0"/>
        <v>10</v>
      </c>
      <c r="B16" s="30">
        <f t="shared" si="1"/>
        <v>33</v>
      </c>
      <c r="C16" s="19">
        <v>17</v>
      </c>
      <c r="D16" s="33" t="s">
        <v>285</v>
      </c>
      <c r="E16" s="42" t="s">
        <v>1346</v>
      </c>
      <c r="F16" s="43"/>
    </row>
    <row r="17" spans="1:6" s="64" customFormat="1" ht="24" x14ac:dyDescent="0.2">
      <c r="A17" s="30">
        <f t="shared" si="0"/>
        <v>11</v>
      </c>
      <c r="B17" s="30">
        <f t="shared" si="1"/>
        <v>50</v>
      </c>
      <c r="C17" s="19">
        <v>17</v>
      </c>
      <c r="D17" s="33" t="s">
        <v>285</v>
      </c>
      <c r="E17" s="42" t="s">
        <v>1347</v>
      </c>
      <c r="F17" s="43"/>
    </row>
    <row r="18" spans="1:6" s="64" customFormat="1" ht="24" x14ac:dyDescent="0.2">
      <c r="A18" s="30">
        <f t="shared" si="0"/>
        <v>12</v>
      </c>
      <c r="B18" s="30">
        <f t="shared" si="1"/>
        <v>67</v>
      </c>
      <c r="C18" s="19">
        <v>17</v>
      </c>
      <c r="D18" s="33" t="s">
        <v>285</v>
      </c>
      <c r="E18" s="42" t="s">
        <v>1348</v>
      </c>
      <c r="F18" s="43"/>
    </row>
    <row r="19" spans="1:6" s="64" customFormat="1" ht="24" x14ac:dyDescent="0.2">
      <c r="A19" s="30">
        <f t="shared" si="0"/>
        <v>13</v>
      </c>
      <c r="B19" s="30">
        <f t="shared" si="1"/>
        <v>84</v>
      </c>
      <c r="C19" s="19">
        <v>17</v>
      </c>
      <c r="D19" s="33" t="s">
        <v>285</v>
      </c>
      <c r="E19" s="42" t="s">
        <v>1349</v>
      </c>
      <c r="F19" s="43"/>
    </row>
    <row r="20" spans="1:6" s="64" customFormat="1" ht="24" x14ac:dyDescent="0.2">
      <c r="A20" s="30">
        <f t="shared" si="0"/>
        <v>14</v>
      </c>
      <c r="B20" s="30">
        <f t="shared" si="1"/>
        <v>101</v>
      </c>
      <c r="C20" s="19">
        <v>17</v>
      </c>
      <c r="D20" s="33" t="s">
        <v>285</v>
      </c>
      <c r="E20" s="42" t="s">
        <v>1350</v>
      </c>
      <c r="F20" s="43"/>
    </row>
    <row r="21" spans="1:6" s="64" customFormat="1" ht="24" x14ac:dyDescent="0.2">
      <c r="A21" s="30">
        <f t="shared" si="0"/>
        <v>15</v>
      </c>
      <c r="B21" s="30">
        <f t="shared" si="1"/>
        <v>118</v>
      </c>
      <c r="C21" s="19">
        <v>17</v>
      </c>
      <c r="D21" s="33" t="s">
        <v>285</v>
      </c>
      <c r="E21" s="42" t="s">
        <v>1351</v>
      </c>
      <c r="F21" s="43"/>
    </row>
    <row r="22" spans="1:6" s="64" customFormat="1" ht="24" x14ac:dyDescent="0.2">
      <c r="A22" s="30">
        <f t="shared" si="0"/>
        <v>16</v>
      </c>
      <c r="B22" s="30">
        <f t="shared" si="1"/>
        <v>135</v>
      </c>
      <c r="C22" s="19">
        <v>17</v>
      </c>
      <c r="D22" s="33" t="s">
        <v>285</v>
      </c>
      <c r="E22" s="42" t="s">
        <v>1352</v>
      </c>
      <c r="F22" s="43"/>
    </row>
    <row r="23" spans="1:6" s="64" customFormat="1" ht="24" x14ac:dyDescent="0.2">
      <c r="A23" s="30">
        <f t="shared" si="0"/>
        <v>17</v>
      </c>
      <c r="B23" s="30">
        <f t="shared" si="1"/>
        <v>152</v>
      </c>
      <c r="C23" s="19">
        <v>17</v>
      </c>
      <c r="D23" s="33" t="s">
        <v>285</v>
      </c>
      <c r="E23" s="42" t="s">
        <v>1353</v>
      </c>
      <c r="F23" s="43"/>
    </row>
    <row r="24" spans="1:6" s="64" customFormat="1" ht="24" x14ac:dyDescent="0.2">
      <c r="A24" s="30">
        <f t="shared" si="0"/>
        <v>18</v>
      </c>
      <c r="B24" s="30">
        <f t="shared" si="1"/>
        <v>169</v>
      </c>
      <c r="C24" s="19">
        <v>17</v>
      </c>
      <c r="D24" s="33" t="s">
        <v>285</v>
      </c>
      <c r="E24" s="42" t="s">
        <v>1354</v>
      </c>
      <c r="F24" s="43"/>
    </row>
    <row r="25" spans="1:6" s="64" customFormat="1" x14ac:dyDescent="0.2">
      <c r="A25" s="30">
        <f t="shared" si="0"/>
        <v>19</v>
      </c>
      <c r="B25" s="30">
        <f t="shared" si="1"/>
        <v>186</v>
      </c>
      <c r="C25" s="19">
        <v>17</v>
      </c>
      <c r="D25" s="33" t="s">
        <v>285</v>
      </c>
      <c r="E25" s="42" t="s">
        <v>1355</v>
      </c>
      <c r="F25" s="43"/>
    </row>
    <row r="26" spans="1:6" s="64" customFormat="1" ht="24" x14ac:dyDescent="0.2">
      <c r="A26" s="30">
        <f t="shared" si="0"/>
        <v>20</v>
      </c>
      <c r="B26" s="30">
        <f t="shared" si="1"/>
        <v>203</v>
      </c>
      <c r="C26" s="19">
        <v>17</v>
      </c>
      <c r="D26" s="33" t="s">
        <v>285</v>
      </c>
      <c r="E26" s="42" t="s">
        <v>1356</v>
      </c>
      <c r="F26" s="43"/>
    </row>
    <row r="27" spans="1:6" s="64" customFormat="1" ht="24" x14ac:dyDescent="0.2">
      <c r="A27" s="30">
        <f t="shared" si="0"/>
        <v>21</v>
      </c>
      <c r="B27" s="30">
        <f t="shared" si="1"/>
        <v>220</v>
      </c>
      <c r="C27" s="19">
        <v>17</v>
      </c>
      <c r="D27" s="33" t="s">
        <v>285</v>
      </c>
      <c r="E27" s="42" t="s">
        <v>1357</v>
      </c>
      <c r="F27" s="43"/>
    </row>
    <row r="28" spans="1:6" s="64" customFormat="1" ht="24" x14ac:dyDescent="0.2">
      <c r="A28" s="30">
        <f t="shared" si="0"/>
        <v>22</v>
      </c>
      <c r="B28" s="30">
        <f t="shared" si="1"/>
        <v>237</v>
      </c>
      <c r="C28" s="19">
        <v>17</v>
      </c>
      <c r="D28" s="33" t="s">
        <v>285</v>
      </c>
      <c r="E28" s="42" t="s">
        <v>1358</v>
      </c>
      <c r="F28" s="43"/>
    </row>
    <row r="29" spans="1:6" s="64" customFormat="1" ht="36" x14ac:dyDescent="0.2">
      <c r="A29" s="30">
        <f t="shared" si="0"/>
        <v>23</v>
      </c>
      <c r="B29" s="30">
        <f t="shared" si="1"/>
        <v>254</v>
      </c>
      <c r="C29" s="19">
        <v>17</v>
      </c>
      <c r="D29" s="33" t="s">
        <v>285</v>
      </c>
      <c r="E29" s="42" t="s">
        <v>1359</v>
      </c>
      <c r="F29" s="43"/>
    </row>
    <row r="30" spans="1:6" s="64" customFormat="1" ht="24" x14ac:dyDescent="0.2">
      <c r="A30" s="30">
        <f t="shared" si="0"/>
        <v>24</v>
      </c>
      <c r="B30" s="30">
        <f t="shared" si="1"/>
        <v>271</v>
      </c>
      <c r="C30" s="19">
        <v>17</v>
      </c>
      <c r="D30" s="33" t="s">
        <v>285</v>
      </c>
      <c r="E30" s="42" t="s">
        <v>1360</v>
      </c>
      <c r="F30" s="43"/>
    </row>
    <row r="31" spans="1:6" s="64" customFormat="1" ht="24" x14ac:dyDescent="0.2">
      <c r="A31" s="30">
        <f t="shared" si="0"/>
        <v>25</v>
      </c>
      <c r="B31" s="30">
        <f t="shared" si="1"/>
        <v>288</v>
      </c>
      <c r="C31" s="19">
        <v>17</v>
      </c>
      <c r="D31" s="33" t="s">
        <v>285</v>
      </c>
      <c r="E31" s="42" t="s">
        <v>1361</v>
      </c>
      <c r="F31" s="134"/>
    </row>
    <row r="32" spans="1:6" s="64" customFormat="1" ht="24" x14ac:dyDescent="0.2">
      <c r="A32" s="30">
        <f t="shared" si="0"/>
        <v>26</v>
      </c>
      <c r="B32" s="30">
        <f t="shared" si="1"/>
        <v>305</v>
      </c>
      <c r="C32" s="19">
        <v>17</v>
      </c>
      <c r="D32" s="33" t="s">
        <v>285</v>
      </c>
      <c r="E32" s="42" t="s">
        <v>1362</v>
      </c>
      <c r="F32" s="43"/>
    </row>
    <row r="33" spans="1:6" s="64" customFormat="1" ht="24" x14ac:dyDescent="0.2">
      <c r="A33" s="30">
        <f t="shared" si="0"/>
        <v>27</v>
      </c>
      <c r="B33" s="30">
        <f t="shared" si="1"/>
        <v>322</v>
      </c>
      <c r="C33" s="19">
        <v>17</v>
      </c>
      <c r="D33" s="33" t="s">
        <v>285</v>
      </c>
      <c r="E33" s="42" t="s">
        <v>1363</v>
      </c>
      <c r="F33" s="43"/>
    </row>
    <row r="34" spans="1:6" s="64" customFormat="1" ht="24" x14ac:dyDescent="0.2">
      <c r="A34" s="19">
        <f>A33+1</f>
        <v>28</v>
      </c>
      <c r="B34" s="19">
        <f>B33+C33</f>
        <v>339</v>
      </c>
      <c r="C34" s="19">
        <v>17</v>
      </c>
      <c r="D34" s="33" t="s">
        <v>285</v>
      </c>
      <c r="E34" s="41" t="s">
        <v>1364</v>
      </c>
      <c r="F34" s="32"/>
    </row>
    <row r="35" spans="1:6" s="64" customFormat="1" ht="24" x14ac:dyDescent="0.2">
      <c r="A35" s="19">
        <f>A34+1</f>
        <v>29</v>
      </c>
      <c r="B35" s="19">
        <f>B34+C34</f>
        <v>356</v>
      </c>
      <c r="C35" s="19">
        <v>17</v>
      </c>
      <c r="D35" s="33" t="s">
        <v>285</v>
      </c>
      <c r="E35" s="41" t="s">
        <v>1365</v>
      </c>
      <c r="F35" s="32"/>
    </row>
    <row r="36" spans="1:6" s="64" customFormat="1" ht="36" x14ac:dyDescent="0.2">
      <c r="A36" s="19">
        <f>A35+1</f>
        <v>30</v>
      </c>
      <c r="B36" s="19">
        <f>B35+C35</f>
        <v>373</v>
      </c>
      <c r="C36" s="19">
        <v>17</v>
      </c>
      <c r="D36" s="33" t="s">
        <v>285</v>
      </c>
      <c r="E36" s="41" t="s">
        <v>1366</v>
      </c>
      <c r="F36" s="32"/>
    </row>
    <row r="37" spans="1:6" s="64" customFormat="1" ht="24" x14ac:dyDescent="0.2">
      <c r="A37" s="19">
        <f>+A36+1</f>
        <v>31</v>
      </c>
      <c r="B37" s="19">
        <f>C36+B36</f>
        <v>390</v>
      </c>
      <c r="C37" s="19">
        <v>17</v>
      </c>
      <c r="D37" s="33" t="s">
        <v>285</v>
      </c>
      <c r="E37" s="41" t="s">
        <v>1367</v>
      </c>
      <c r="F37" s="32"/>
    </row>
    <row r="38" spans="1:6" s="64" customFormat="1" x14ac:dyDescent="0.2">
      <c r="A38" s="30">
        <f t="shared" si="0"/>
        <v>32</v>
      </c>
      <c r="B38" s="30">
        <f t="shared" si="1"/>
        <v>407</v>
      </c>
      <c r="C38" s="19">
        <v>17</v>
      </c>
      <c r="D38" s="33" t="s">
        <v>285</v>
      </c>
      <c r="E38" s="42" t="s">
        <v>1368</v>
      </c>
      <c r="F38" s="43"/>
    </row>
    <row r="39" spans="1:6" s="64" customFormat="1" x14ac:dyDescent="0.2">
      <c r="A39" s="30">
        <f t="shared" si="0"/>
        <v>33</v>
      </c>
      <c r="B39" s="30">
        <f t="shared" si="1"/>
        <v>424</v>
      </c>
      <c r="C39" s="19">
        <v>17</v>
      </c>
      <c r="D39" s="33" t="s">
        <v>285</v>
      </c>
      <c r="E39" s="42" t="s">
        <v>1369</v>
      </c>
      <c r="F39" s="43"/>
    </row>
    <row r="40" spans="1:6" s="64" customFormat="1" ht="24" x14ac:dyDescent="0.2">
      <c r="A40" s="30">
        <f t="shared" si="0"/>
        <v>34</v>
      </c>
      <c r="B40" s="30">
        <f t="shared" si="1"/>
        <v>441</v>
      </c>
      <c r="C40" s="19">
        <v>17</v>
      </c>
      <c r="D40" s="33" t="s">
        <v>285</v>
      </c>
      <c r="E40" s="42" t="s">
        <v>1370</v>
      </c>
      <c r="F40" s="43"/>
    </row>
    <row r="41" spans="1:6" s="64" customFormat="1" ht="24" x14ac:dyDescent="0.2">
      <c r="A41" s="30">
        <f t="shared" si="0"/>
        <v>35</v>
      </c>
      <c r="B41" s="30">
        <f t="shared" si="1"/>
        <v>458</v>
      </c>
      <c r="C41" s="19">
        <v>17</v>
      </c>
      <c r="D41" s="33" t="s">
        <v>285</v>
      </c>
      <c r="E41" s="42" t="s">
        <v>1371</v>
      </c>
      <c r="F41" s="43"/>
    </row>
    <row r="42" spans="1:6" s="64" customFormat="1" ht="24" x14ac:dyDescent="0.2">
      <c r="A42" s="30">
        <f t="shared" si="0"/>
        <v>36</v>
      </c>
      <c r="B42" s="30">
        <f t="shared" si="1"/>
        <v>475</v>
      </c>
      <c r="C42" s="19">
        <v>17</v>
      </c>
      <c r="D42" s="33" t="s">
        <v>285</v>
      </c>
      <c r="E42" s="42" t="s">
        <v>1372</v>
      </c>
      <c r="F42" s="43"/>
    </row>
    <row r="43" spans="1:6" s="64" customFormat="1" ht="24" x14ac:dyDescent="0.2">
      <c r="A43" s="30">
        <f t="shared" si="0"/>
        <v>37</v>
      </c>
      <c r="B43" s="30">
        <f t="shared" si="1"/>
        <v>492</v>
      </c>
      <c r="C43" s="19">
        <v>17</v>
      </c>
      <c r="D43" s="33" t="s">
        <v>285</v>
      </c>
      <c r="E43" s="42" t="s">
        <v>1373</v>
      </c>
      <c r="F43" s="43"/>
    </row>
    <row r="44" spans="1:6" s="64" customFormat="1" ht="24" x14ac:dyDescent="0.2">
      <c r="A44" s="30">
        <f t="shared" si="0"/>
        <v>38</v>
      </c>
      <c r="B44" s="30">
        <f t="shared" si="1"/>
        <v>509</v>
      </c>
      <c r="C44" s="19">
        <v>17</v>
      </c>
      <c r="D44" s="33" t="s">
        <v>285</v>
      </c>
      <c r="E44" s="42" t="s">
        <v>1374</v>
      </c>
      <c r="F44" s="134"/>
    </row>
    <row r="45" spans="1:6" s="64" customFormat="1" ht="24" x14ac:dyDescent="0.2">
      <c r="A45" s="30">
        <f t="shared" si="0"/>
        <v>39</v>
      </c>
      <c r="B45" s="30">
        <f t="shared" si="1"/>
        <v>526</v>
      </c>
      <c r="C45" s="19">
        <v>17</v>
      </c>
      <c r="D45" s="33" t="s">
        <v>285</v>
      </c>
      <c r="E45" s="42" t="s">
        <v>1375</v>
      </c>
      <c r="F45" s="43"/>
    </row>
    <row r="46" spans="1:6" s="64" customFormat="1" ht="24" x14ac:dyDescent="0.2">
      <c r="A46" s="30">
        <f t="shared" si="0"/>
        <v>40</v>
      </c>
      <c r="B46" s="30">
        <f t="shared" si="1"/>
        <v>543</v>
      </c>
      <c r="C46" s="19">
        <v>17</v>
      </c>
      <c r="D46" s="33" t="s">
        <v>285</v>
      </c>
      <c r="E46" s="42" t="s">
        <v>1376</v>
      </c>
      <c r="F46" s="43"/>
    </row>
    <row r="47" spans="1:6" s="64" customFormat="1" ht="24" x14ac:dyDescent="0.2">
      <c r="A47" s="30">
        <f t="shared" si="0"/>
        <v>41</v>
      </c>
      <c r="B47" s="30">
        <f t="shared" si="1"/>
        <v>560</v>
      </c>
      <c r="C47" s="19">
        <v>17</v>
      </c>
      <c r="D47" s="33" t="s">
        <v>285</v>
      </c>
      <c r="E47" s="42" t="s">
        <v>1377</v>
      </c>
      <c r="F47" s="43"/>
    </row>
    <row r="48" spans="1:6" s="64" customFormat="1" ht="24" x14ac:dyDescent="0.2">
      <c r="A48" s="30">
        <f>+A47+1</f>
        <v>42</v>
      </c>
      <c r="B48" s="30">
        <f t="shared" si="1"/>
        <v>577</v>
      </c>
      <c r="C48" s="19">
        <v>17</v>
      </c>
      <c r="D48" s="33" t="s">
        <v>285</v>
      </c>
      <c r="E48" s="42" t="s">
        <v>1378</v>
      </c>
      <c r="F48" s="43"/>
    </row>
    <row r="49" spans="1:6" s="64" customFormat="1" x14ac:dyDescent="0.2">
      <c r="A49" s="30">
        <f t="shared" ref="A49:A63" si="2">+A48+1</f>
        <v>43</v>
      </c>
      <c r="B49" s="30">
        <f t="shared" si="1"/>
        <v>594</v>
      </c>
      <c r="C49" s="19">
        <v>17</v>
      </c>
      <c r="D49" s="33" t="s">
        <v>285</v>
      </c>
      <c r="E49" s="42" t="s">
        <v>1379</v>
      </c>
      <c r="F49" s="43"/>
    </row>
    <row r="50" spans="1:6" s="64" customFormat="1" x14ac:dyDescent="0.2">
      <c r="A50" s="30">
        <f t="shared" si="2"/>
        <v>44</v>
      </c>
      <c r="B50" s="30">
        <f t="shared" si="1"/>
        <v>611</v>
      </c>
      <c r="C50" s="19">
        <v>17</v>
      </c>
      <c r="D50" s="33" t="s">
        <v>285</v>
      </c>
      <c r="E50" s="42" t="s">
        <v>1380</v>
      </c>
      <c r="F50" s="43"/>
    </row>
    <row r="51" spans="1:6" s="64" customFormat="1" ht="24" x14ac:dyDescent="0.2">
      <c r="A51" s="30">
        <f t="shared" si="2"/>
        <v>45</v>
      </c>
      <c r="B51" s="30">
        <f t="shared" si="1"/>
        <v>628</v>
      </c>
      <c r="C51" s="19">
        <v>17</v>
      </c>
      <c r="D51" s="33" t="s">
        <v>285</v>
      </c>
      <c r="E51" s="42" t="s">
        <v>1381</v>
      </c>
      <c r="F51" s="43"/>
    </row>
    <row r="52" spans="1:6" s="64" customFormat="1" ht="24" x14ac:dyDescent="0.2">
      <c r="A52" s="30">
        <f t="shared" si="2"/>
        <v>46</v>
      </c>
      <c r="B52" s="30">
        <f t="shared" si="1"/>
        <v>645</v>
      </c>
      <c r="C52" s="19">
        <v>17</v>
      </c>
      <c r="D52" s="33" t="s">
        <v>285</v>
      </c>
      <c r="E52" s="42" t="s">
        <v>1382</v>
      </c>
      <c r="F52" s="43"/>
    </row>
    <row r="53" spans="1:6" s="64" customFormat="1" x14ac:dyDescent="0.2">
      <c r="A53" s="30">
        <f t="shared" si="2"/>
        <v>47</v>
      </c>
      <c r="B53" s="30">
        <f t="shared" si="1"/>
        <v>662</v>
      </c>
      <c r="C53" s="19">
        <v>17</v>
      </c>
      <c r="D53" s="33" t="s">
        <v>285</v>
      </c>
      <c r="E53" s="42" t="s">
        <v>1383</v>
      </c>
      <c r="F53" s="43"/>
    </row>
    <row r="54" spans="1:6" s="64" customFormat="1" x14ac:dyDescent="0.2">
      <c r="A54" s="30">
        <f t="shared" si="2"/>
        <v>48</v>
      </c>
      <c r="B54" s="30">
        <f t="shared" si="1"/>
        <v>679</v>
      </c>
      <c r="C54" s="19">
        <v>17</v>
      </c>
      <c r="D54" s="33" t="s">
        <v>285</v>
      </c>
      <c r="E54" s="42" t="s">
        <v>1384</v>
      </c>
      <c r="F54" s="43"/>
    </row>
    <row r="55" spans="1:6" s="64" customFormat="1" x14ac:dyDescent="0.2">
      <c r="A55" s="30">
        <f t="shared" si="2"/>
        <v>49</v>
      </c>
      <c r="B55" s="30">
        <f t="shared" si="1"/>
        <v>696</v>
      </c>
      <c r="C55" s="19">
        <v>17</v>
      </c>
      <c r="D55" s="33" t="s">
        <v>285</v>
      </c>
      <c r="E55" s="42" t="s">
        <v>1385</v>
      </c>
      <c r="F55" s="43"/>
    </row>
    <row r="56" spans="1:6" s="64" customFormat="1" ht="24" x14ac:dyDescent="0.2">
      <c r="A56" s="30">
        <f t="shared" si="2"/>
        <v>50</v>
      </c>
      <c r="B56" s="30">
        <f t="shared" si="1"/>
        <v>713</v>
      </c>
      <c r="C56" s="19">
        <v>17</v>
      </c>
      <c r="D56" s="33" t="s">
        <v>285</v>
      </c>
      <c r="E56" s="42" t="s">
        <v>1386</v>
      </c>
      <c r="F56" s="43"/>
    </row>
    <row r="57" spans="1:6" s="64" customFormat="1" x14ac:dyDescent="0.2">
      <c r="A57" s="30">
        <f t="shared" si="2"/>
        <v>51</v>
      </c>
      <c r="B57" s="30">
        <f t="shared" si="1"/>
        <v>730</v>
      </c>
      <c r="C57" s="19">
        <v>17</v>
      </c>
      <c r="D57" s="33" t="s">
        <v>285</v>
      </c>
      <c r="E57" s="42" t="s">
        <v>1387</v>
      </c>
      <c r="F57" s="43"/>
    </row>
    <row r="58" spans="1:6" s="64" customFormat="1" x14ac:dyDescent="0.2">
      <c r="A58" s="30">
        <f t="shared" si="2"/>
        <v>52</v>
      </c>
      <c r="B58" s="30">
        <f t="shared" si="1"/>
        <v>747</v>
      </c>
      <c r="C58" s="19">
        <v>17</v>
      </c>
      <c r="D58" s="33" t="s">
        <v>285</v>
      </c>
      <c r="E58" s="42" t="s">
        <v>1388</v>
      </c>
      <c r="F58" s="43"/>
    </row>
    <row r="59" spans="1:6" s="64" customFormat="1" x14ac:dyDescent="0.2">
      <c r="A59" s="30">
        <f t="shared" si="2"/>
        <v>53</v>
      </c>
      <c r="B59" s="30">
        <f t="shared" si="1"/>
        <v>764</v>
      </c>
      <c r="C59" s="19">
        <v>17</v>
      </c>
      <c r="D59" s="33" t="s">
        <v>285</v>
      </c>
      <c r="E59" s="42" t="s">
        <v>1389</v>
      </c>
      <c r="F59" s="43"/>
    </row>
    <row r="60" spans="1:6" s="64" customFormat="1" ht="24" x14ac:dyDescent="0.2">
      <c r="A60" s="30">
        <f t="shared" si="2"/>
        <v>54</v>
      </c>
      <c r="B60" s="30">
        <f t="shared" si="1"/>
        <v>781</v>
      </c>
      <c r="C60" s="19">
        <v>17</v>
      </c>
      <c r="D60" s="33" t="s">
        <v>285</v>
      </c>
      <c r="E60" s="42" t="s">
        <v>1390</v>
      </c>
      <c r="F60" s="43"/>
    </row>
    <row r="61" spans="1:6" s="64" customFormat="1" x14ac:dyDescent="0.2">
      <c r="A61" s="30">
        <f t="shared" si="2"/>
        <v>55</v>
      </c>
      <c r="B61" s="30">
        <f t="shared" si="1"/>
        <v>798</v>
      </c>
      <c r="C61" s="19">
        <v>17</v>
      </c>
      <c r="D61" s="33" t="s">
        <v>285</v>
      </c>
      <c r="E61" s="42" t="s">
        <v>1391</v>
      </c>
      <c r="F61" s="43"/>
    </row>
    <row r="62" spans="1:6" s="64" customFormat="1" ht="12.75" thickBot="1" x14ac:dyDescent="0.25">
      <c r="A62" s="37">
        <f t="shared" si="2"/>
        <v>56</v>
      </c>
      <c r="B62" s="37">
        <f t="shared" si="1"/>
        <v>815</v>
      </c>
      <c r="C62" s="78">
        <v>150</v>
      </c>
      <c r="D62" s="79" t="s">
        <v>9</v>
      </c>
      <c r="E62" s="29" t="s">
        <v>50</v>
      </c>
      <c r="F62" s="47" t="s">
        <v>25</v>
      </c>
    </row>
    <row r="63" spans="1:6" s="64" customFormat="1" ht="13.5" thickTop="1" thickBot="1" x14ac:dyDescent="0.25">
      <c r="A63" s="37">
        <f t="shared" si="2"/>
        <v>57</v>
      </c>
      <c r="B63" s="37">
        <f t="shared" si="1"/>
        <v>965</v>
      </c>
      <c r="C63" s="94">
        <v>12</v>
      </c>
      <c r="D63" s="95" t="s">
        <v>9</v>
      </c>
      <c r="E63" s="135" t="s">
        <v>323</v>
      </c>
      <c r="F63" s="55" t="s">
        <v>1392</v>
      </c>
    </row>
    <row r="64" spans="1:6" s="64" customFormat="1" ht="12.75" thickTop="1" x14ac:dyDescent="0.2">
      <c r="A64" s="98" t="s">
        <v>54</v>
      </c>
      <c r="B64" s="98"/>
      <c r="C64" s="84">
        <f>B63+C63-1</f>
        <v>976</v>
      </c>
      <c r="D64" s="98"/>
      <c r="E64" s="100"/>
      <c r="F64"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3"/>
  <sheetViews>
    <sheetView zoomScaleNormal="100" zoomScaleSheetLayoutView="80" workbookViewId="0">
      <selection activeCell="C3" sqref="C3:F3"/>
    </sheetView>
  </sheetViews>
  <sheetFormatPr baseColWidth="10" defaultRowHeight="12" x14ac:dyDescent="0.2"/>
  <cols>
    <col min="1" max="1" width="8.5703125" customWidth="1"/>
    <col min="2" max="2" width="9" customWidth="1"/>
    <col min="3" max="3" width="9.5703125" customWidth="1"/>
    <col min="4" max="4" width="10.140625" customWidth="1"/>
    <col min="5" max="5" width="83.855468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1393</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32"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381</v>
      </c>
    </row>
    <row r="10" spans="1:6" s="64" customFormat="1" x14ac:dyDescent="0.2">
      <c r="A10" s="30">
        <f t="shared" si="0"/>
        <v>4</v>
      </c>
      <c r="B10" s="30">
        <f>B9+C9</f>
        <v>8</v>
      </c>
      <c r="C10" s="30">
        <v>1</v>
      </c>
      <c r="D10" s="31" t="s">
        <v>9</v>
      </c>
      <c r="E10" s="102" t="s">
        <v>16</v>
      </c>
      <c r="F10" s="89" t="s">
        <v>327</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C13+B13</f>
        <v>13</v>
      </c>
      <c r="C14" s="30">
        <v>3</v>
      </c>
      <c r="D14" s="31" t="s">
        <v>12</v>
      </c>
      <c r="E14" s="102" t="s">
        <v>23</v>
      </c>
      <c r="F14" s="43"/>
    </row>
    <row r="15" spans="1:6" s="64" customFormat="1" x14ac:dyDescent="0.2">
      <c r="A15" s="19">
        <f t="shared" si="0"/>
        <v>9</v>
      </c>
      <c r="B15" s="19">
        <f t="shared" ref="B15:B32" si="1">C14+B14</f>
        <v>16</v>
      </c>
      <c r="C15" s="19">
        <v>17</v>
      </c>
      <c r="D15" s="33" t="s">
        <v>285</v>
      </c>
      <c r="E15" s="41" t="s">
        <v>1394</v>
      </c>
      <c r="F15" s="32"/>
    </row>
    <row r="16" spans="1:6" s="64" customFormat="1" ht="24" x14ac:dyDescent="0.2">
      <c r="A16" s="19">
        <f t="shared" si="0"/>
        <v>10</v>
      </c>
      <c r="B16" s="19">
        <f t="shared" si="1"/>
        <v>33</v>
      </c>
      <c r="C16" s="19">
        <v>17</v>
      </c>
      <c r="D16" s="33" t="s">
        <v>285</v>
      </c>
      <c r="E16" s="41" t="s">
        <v>1395</v>
      </c>
      <c r="F16" s="32"/>
    </row>
    <row r="17" spans="1:6" s="64" customFormat="1" ht="36" x14ac:dyDescent="0.2">
      <c r="A17" s="19">
        <f t="shared" si="0"/>
        <v>11</v>
      </c>
      <c r="B17" s="19">
        <f t="shared" si="1"/>
        <v>50</v>
      </c>
      <c r="C17" s="19">
        <v>17</v>
      </c>
      <c r="D17" s="33" t="s">
        <v>285</v>
      </c>
      <c r="E17" s="41" t="s">
        <v>1396</v>
      </c>
      <c r="F17" s="32"/>
    </row>
    <row r="18" spans="1:6" s="64" customFormat="1" ht="24" x14ac:dyDescent="0.2">
      <c r="A18" s="19">
        <f t="shared" si="0"/>
        <v>12</v>
      </c>
      <c r="B18" s="19">
        <f t="shared" si="1"/>
        <v>67</v>
      </c>
      <c r="C18" s="19">
        <v>17</v>
      </c>
      <c r="D18" s="33" t="s">
        <v>285</v>
      </c>
      <c r="E18" s="41" t="s">
        <v>1397</v>
      </c>
      <c r="F18" s="32"/>
    </row>
    <row r="19" spans="1:6" s="64" customFormat="1" ht="24" x14ac:dyDescent="0.2">
      <c r="A19" s="19">
        <f t="shared" si="0"/>
        <v>13</v>
      </c>
      <c r="B19" s="19">
        <f t="shared" si="1"/>
        <v>84</v>
      </c>
      <c r="C19" s="19">
        <v>17</v>
      </c>
      <c r="D19" s="33" t="s">
        <v>285</v>
      </c>
      <c r="E19" s="41" t="s">
        <v>1398</v>
      </c>
      <c r="F19" s="32"/>
    </row>
    <row r="20" spans="1:6" s="64" customFormat="1" ht="36" x14ac:dyDescent="0.2">
      <c r="A20" s="19">
        <f t="shared" si="0"/>
        <v>14</v>
      </c>
      <c r="B20" s="19">
        <f t="shared" si="1"/>
        <v>101</v>
      </c>
      <c r="C20" s="19">
        <v>17</v>
      </c>
      <c r="D20" s="33" t="s">
        <v>285</v>
      </c>
      <c r="E20" s="41" t="s">
        <v>1399</v>
      </c>
      <c r="F20" s="32"/>
    </row>
    <row r="21" spans="1:6" s="64" customFormat="1" ht="36" x14ac:dyDescent="0.2">
      <c r="A21" s="19">
        <f t="shared" si="0"/>
        <v>15</v>
      </c>
      <c r="B21" s="19">
        <f t="shared" si="1"/>
        <v>118</v>
      </c>
      <c r="C21" s="19">
        <v>17</v>
      </c>
      <c r="D21" s="33" t="s">
        <v>285</v>
      </c>
      <c r="E21" s="41" t="s">
        <v>1400</v>
      </c>
      <c r="F21" s="32"/>
    </row>
    <row r="22" spans="1:6" s="64" customFormat="1" ht="36" x14ac:dyDescent="0.2">
      <c r="A22" s="19">
        <f t="shared" si="0"/>
        <v>16</v>
      </c>
      <c r="B22" s="19">
        <f t="shared" si="1"/>
        <v>135</v>
      </c>
      <c r="C22" s="19">
        <v>17</v>
      </c>
      <c r="D22" s="33" t="s">
        <v>285</v>
      </c>
      <c r="E22" s="41" t="s">
        <v>1401</v>
      </c>
      <c r="F22" s="32"/>
    </row>
    <row r="23" spans="1:6" s="64" customFormat="1" ht="24" x14ac:dyDescent="0.2">
      <c r="A23" s="19">
        <f t="shared" si="0"/>
        <v>17</v>
      </c>
      <c r="B23" s="19">
        <f t="shared" si="1"/>
        <v>152</v>
      </c>
      <c r="C23" s="19">
        <v>17</v>
      </c>
      <c r="D23" s="33" t="s">
        <v>285</v>
      </c>
      <c r="E23" s="41" t="s">
        <v>1402</v>
      </c>
      <c r="F23" s="32"/>
    </row>
    <row r="24" spans="1:6" s="64" customFormat="1" ht="36" x14ac:dyDescent="0.2">
      <c r="A24" s="19">
        <f t="shared" si="0"/>
        <v>18</v>
      </c>
      <c r="B24" s="19">
        <f t="shared" si="1"/>
        <v>169</v>
      </c>
      <c r="C24" s="19">
        <v>17</v>
      </c>
      <c r="D24" s="33" t="s">
        <v>285</v>
      </c>
      <c r="E24" s="41" t="s">
        <v>1403</v>
      </c>
      <c r="F24" s="32"/>
    </row>
    <row r="25" spans="1:6" s="64" customFormat="1" ht="24" x14ac:dyDescent="0.2">
      <c r="A25" s="19">
        <f t="shared" si="0"/>
        <v>19</v>
      </c>
      <c r="B25" s="19">
        <f t="shared" si="1"/>
        <v>186</v>
      </c>
      <c r="C25" s="19">
        <v>17</v>
      </c>
      <c r="D25" s="33" t="s">
        <v>285</v>
      </c>
      <c r="E25" s="41" t="s">
        <v>1404</v>
      </c>
      <c r="F25" s="32"/>
    </row>
    <row r="26" spans="1:6" s="64" customFormat="1" ht="24" x14ac:dyDescent="0.2">
      <c r="A26" s="19">
        <f>A25+1</f>
        <v>20</v>
      </c>
      <c r="B26" s="19">
        <f>B25+C25</f>
        <v>203</v>
      </c>
      <c r="C26" s="19">
        <v>17</v>
      </c>
      <c r="D26" s="33" t="s">
        <v>285</v>
      </c>
      <c r="E26" s="41" t="s">
        <v>1405</v>
      </c>
      <c r="F26" s="32"/>
    </row>
    <row r="27" spans="1:6" s="64" customFormat="1" ht="24" x14ac:dyDescent="0.2">
      <c r="A27" s="19">
        <f>A26+1</f>
        <v>21</v>
      </c>
      <c r="B27" s="19">
        <f>B26+C26</f>
        <v>220</v>
      </c>
      <c r="C27" s="19">
        <v>17</v>
      </c>
      <c r="D27" s="33" t="s">
        <v>285</v>
      </c>
      <c r="E27" s="41" t="s">
        <v>1406</v>
      </c>
      <c r="F27" s="32"/>
    </row>
    <row r="28" spans="1:6" s="64" customFormat="1" ht="24" x14ac:dyDescent="0.2">
      <c r="A28" s="19">
        <f>A27+1</f>
        <v>22</v>
      </c>
      <c r="B28" s="19">
        <f>B27+C27</f>
        <v>237</v>
      </c>
      <c r="C28" s="19">
        <v>17</v>
      </c>
      <c r="D28" s="33" t="s">
        <v>285</v>
      </c>
      <c r="E28" s="41" t="s">
        <v>1407</v>
      </c>
      <c r="F28" s="32"/>
    </row>
    <row r="29" spans="1:6" s="64" customFormat="1" ht="24" x14ac:dyDescent="0.2">
      <c r="A29" s="19">
        <f>+A28+1</f>
        <v>23</v>
      </c>
      <c r="B29" s="19">
        <f>C28+B28</f>
        <v>254</v>
      </c>
      <c r="C29" s="19">
        <v>17</v>
      </c>
      <c r="D29" s="33" t="s">
        <v>285</v>
      </c>
      <c r="E29" s="41" t="s">
        <v>1408</v>
      </c>
      <c r="F29" s="32"/>
    </row>
    <row r="30" spans="1:6" s="64" customFormat="1" ht="24" x14ac:dyDescent="0.2">
      <c r="A30" s="19">
        <f t="shared" si="0"/>
        <v>24</v>
      </c>
      <c r="B30" s="19">
        <f t="shared" si="1"/>
        <v>271</v>
      </c>
      <c r="C30" s="19">
        <v>17</v>
      </c>
      <c r="D30" s="33" t="s">
        <v>285</v>
      </c>
      <c r="E30" s="41" t="s">
        <v>1409</v>
      </c>
      <c r="F30" s="32"/>
    </row>
    <row r="31" spans="1:6" s="64" customFormat="1" ht="12.75" thickBot="1" x14ac:dyDescent="0.25">
      <c r="A31" s="37">
        <f t="shared" si="0"/>
        <v>25</v>
      </c>
      <c r="B31" s="37">
        <f t="shared" si="1"/>
        <v>288</v>
      </c>
      <c r="C31" s="78">
        <v>150</v>
      </c>
      <c r="D31" s="79" t="s">
        <v>9</v>
      </c>
      <c r="E31" s="29" t="s">
        <v>50</v>
      </c>
      <c r="F31" s="47" t="s">
        <v>25</v>
      </c>
    </row>
    <row r="32" spans="1:6" s="64" customFormat="1" ht="13.5" thickTop="1" thickBot="1" x14ac:dyDescent="0.25">
      <c r="A32" s="37">
        <f t="shared" si="0"/>
        <v>26</v>
      </c>
      <c r="B32" s="37">
        <f t="shared" si="1"/>
        <v>438</v>
      </c>
      <c r="C32" s="94">
        <v>12</v>
      </c>
      <c r="D32" s="95" t="s">
        <v>9</v>
      </c>
      <c r="E32" s="106" t="s">
        <v>323</v>
      </c>
      <c r="F32" s="138" t="s">
        <v>1410</v>
      </c>
    </row>
    <row r="33" spans="1:6" s="64" customFormat="1" ht="12.75" thickTop="1" x14ac:dyDescent="0.2">
      <c r="A33" s="98" t="s">
        <v>54</v>
      </c>
      <c r="B33" s="98"/>
      <c r="C33" s="84">
        <f>B32+C32-1</f>
        <v>449</v>
      </c>
      <c r="D33" s="98"/>
      <c r="E33" s="136"/>
      <c r="F33"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66"/>
  <sheetViews>
    <sheetView zoomScaleNormal="100" zoomScaleSheetLayoutView="80" workbookViewId="0">
      <selection activeCell="C21" sqref="C2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1411</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65"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381</v>
      </c>
    </row>
    <row r="10" spans="1:6" s="64" customFormat="1" x14ac:dyDescent="0.2">
      <c r="A10" s="30">
        <f t="shared" si="0"/>
        <v>4</v>
      </c>
      <c r="B10" s="30">
        <f>B9+C9</f>
        <v>8</v>
      </c>
      <c r="C10" s="30">
        <v>1</v>
      </c>
      <c r="D10" s="31" t="s">
        <v>9</v>
      </c>
      <c r="E10" s="102" t="s">
        <v>16</v>
      </c>
      <c r="F10" s="89" t="s">
        <v>609</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C13+B13</f>
        <v>13</v>
      </c>
      <c r="C14" s="30">
        <v>3</v>
      </c>
      <c r="D14" s="31" t="s">
        <v>12</v>
      </c>
      <c r="E14" s="102" t="s">
        <v>23</v>
      </c>
      <c r="F14" s="43"/>
    </row>
    <row r="15" spans="1:6" s="64" customFormat="1" x14ac:dyDescent="0.2">
      <c r="A15" s="30">
        <f t="shared" si="0"/>
        <v>9</v>
      </c>
      <c r="B15" s="30">
        <f t="shared" ref="B15:B65" si="1">C14+B14</f>
        <v>16</v>
      </c>
      <c r="C15" s="19">
        <v>17</v>
      </c>
      <c r="D15" s="33" t="s">
        <v>285</v>
      </c>
      <c r="E15" s="41" t="s">
        <v>1412</v>
      </c>
      <c r="F15" s="43"/>
    </row>
    <row r="16" spans="1:6" s="64" customFormat="1" x14ac:dyDescent="0.2">
      <c r="A16" s="30">
        <f t="shared" si="0"/>
        <v>10</v>
      </c>
      <c r="B16" s="30">
        <f t="shared" si="1"/>
        <v>33</v>
      </c>
      <c r="C16" s="19">
        <v>17</v>
      </c>
      <c r="D16" s="33" t="s">
        <v>285</v>
      </c>
      <c r="E16" s="42" t="s">
        <v>1413</v>
      </c>
      <c r="F16" s="43"/>
    </row>
    <row r="17" spans="1:6" s="64" customFormat="1" ht="24" x14ac:dyDescent="0.2">
      <c r="A17" s="30">
        <f t="shared" si="0"/>
        <v>11</v>
      </c>
      <c r="B17" s="30">
        <f t="shared" si="1"/>
        <v>50</v>
      </c>
      <c r="C17" s="19">
        <v>17</v>
      </c>
      <c r="D17" s="33" t="s">
        <v>285</v>
      </c>
      <c r="E17" s="42" t="s">
        <v>1414</v>
      </c>
      <c r="F17" s="43"/>
    </row>
    <row r="18" spans="1:6" s="64" customFormat="1" ht="24" x14ac:dyDescent="0.2">
      <c r="A18" s="30">
        <f t="shared" si="0"/>
        <v>12</v>
      </c>
      <c r="B18" s="30">
        <f t="shared" si="1"/>
        <v>67</v>
      </c>
      <c r="C18" s="19">
        <v>17</v>
      </c>
      <c r="D18" s="33" t="s">
        <v>285</v>
      </c>
      <c r="E18" s="42" t="s">
        <v>1415</v>
      </c>
      <c r="F18" s="43"/>
    </row>
    <row r="19" spans="1:6" s="64" customFormat="1" ht="24" x14ac:dyDescent="0.2">
      <c r="A19" s="30">
        <f t="shared" si="0"/>
        <v>13</v>
      </c>
      <c r="B19" s="30">
        <f t="shared" si="1"/>
        <v>84</v>
      </c>
      <c r="C19" s="19">
        <v>17</v>
      </c>
      <c r="D19" s="33" t="s">
        <v>285</v>
      </c>
      <c r="E19" s="42" t="s">
        <v>1416</v>
      </c>
      <c r="F19" s="43"/>
    </row>
    <row r="20" spans="1:6" s="64" customFormat="1" ht="24" x14ac:dyDescent="0.2">
      <c r="A20" s="30">
        <f t="shared" si="0"/>
        <v>14</v>
      </c>
      <c r="B20" s="30">
        <f t="shared" si="1"/>
        <v>101</v>
      </c>
      <c r="C20" s="19">
        <v>17</v>
      </c>
      <c r="D20" s="33" t="s">
        <v>285</v>
      </c>
      <c r="E20" s="42" t="s">
        <v>1417</v>
      </c>
      <c r="F20" s="43"/>
    </row>
    <row r="21" spans="1:6" s="64" customFormat="1" ht="24" x14ac:dyDescent="0.2">
      <c r="A21" s="30">
        <f t="shared" si="0"/>
        <v>15</v>
      </c>
      <c r="B21" s="30">
        <f t="shared" si="1"/>
        <v>118</v>
      </c>
      <c r="C21" s="19">
        <v>17</v>
      </c>
      <c r="D21" s="33" t="s">
        <v>285</v>
      </c>
      <c r="E21" s="42" t="s">
        <v>1418</v>
      </c>
      <c r="F21" s="43"/>
    </row>
    <row r="22" spans="1:6" s="64" customFormat="1" ht="24" x14ac:dyDescent="0.2">
      <c r="A22" s="30">
        <f t="shared" si="0"/>
        <v>16</v>
      </c>
      <c r="B22" s="30">
        <f t="shared" si="1"/>
        <v>135</v>
      </c>
      <c r="C22" s="19">
        <v>17</v>
      </c>
      <c r="D22" s="33" t="s">
        <v>285</v>
      </c>
      <c r="E22" s="42" t="s">
        <v>1419</v>
      </c>
      <c r="F22" s="43"/>
    </row>
    <row r="23" spans="1:6" s="64" customFormat="1" ht="24" x14ac:dyDescent="0.2">
      <c r="A23" s="30">
        <f t="shared" si="0"/>
        <v>17</v>
      </c>
      <c r="B23" s="30">
        <f t="shared" si="1"/>
        <v>152</v>
      </c>
      <c r="C23" s="19">
        <v>17</v>
      </c>
      <c r="D23" s="33" t="s">
        <v>285</v>
      </c>
      <c r="E23" s="42" t="s">
        <v>1420</v>
      </c>
      <c r="F23" s="43"/>
    </row>
    <row r="24" spans="1:6" s="64" customFormat="1" ht="36" x14ac:dyDescent="0.2">
      <c r="A24" s="30">
        <f t="shared" si="0"/>
        <v>18</v>
      </c>
      <c r="B24" s="30">
        <f t="shared" si="1"/>
        <v>169</v>
      </c>
      <c r="C24" s="19">
        <v>17</v>
      </c>
      <c r="D24" s="33" t="s">
        <v>285</v>
      </c>
      <c r="E24" s="42" t="s">
        <v>1421</v>
      </c>
      <c r="F24" s="43"/>
    </row>
    <row r="25" spans="1:6" s="64" customFormat="1" x14ac:dyDescent="0.2">
      <c r="A25" s="30">
        <f t="shared" si="0"/>
        <v>19</v>
      </c>
      <c r="B25" s="30">
        <f t="shared" si="1"/>
        <v>186</v>
      </c>
      <c r="C25" s="19">
        <v>17</v>
      </c>
      <c r="D25" s="33" t="s">
        <v>285</v>
      </c>
      <c r="E25" s="42" t="s">
        <v>1422</v>
      </c>
      <c r="F25" s="43"/>
    </row>
    <row r="26" spans="1:6" s="64" customFormat="1" x14ac:dyDescent="0.2">
      <c r="A26" s="30">
        <f t="shared" si="0"/>
        <v>20</v>
      </c>
      <c r="B26" s="30">
        <f t="shared" si="1"/>
        <v>203</v>
      </c>
      <c r="C26" s="19">
        <v>17</v>
      </c>
      <c r="D26" s="33" t="s">
        <v>285</v>
      </c>
      <c r="E26" s="42" t="s">
        <v>1423</v>
      </c>
      <c r="F26" s="43"/>
    </row>
    <row r="27" spans="1:6" s="64" customFormat="1" x14ac:dyDescent="0.2">
      <c r="A27" s="30">
        <f t="shared" si="0"/>
        <v>21</v>
      </c>
      <c r="B27" s="30">
        <f t="shared" si="1"/>
        <v>220</v>
      </c>
      <c r="C27" s="19">
        <v>17</v>
      </c>
      <c r="D27" s="33" t="s">
        <v>285</v>
      </c>
      <c r="E27" s="42" t="s">
        <v>1424</v>
      </c>
      <c r="F27" s="43"/>
    </row>
    <row r="28" spans="1:6" s="64" customFormat="1" ht="24" x14ac:dyDescent="0.2">
      <c r="A28" s="30">
        <f t="shared" si="0"/>
        <v>22</v>
      </c>
      <c r="B28" s="30">
        <f t="shared" si="1"/>
        <v>237</v>
      </c>
      <c r="C28" s="19">
        <v>17</v>
      </c>
      <c r="D28" s="33" t="s">
        <v>285</v>
      </c>
      <c r="E28" s="42" t="s">
        <v>1425</v>
      </c>
      <c r="F28" s="43"/>
    </row>
    <row r="29" spans="1:6" s="64" customFormat="1" ht="24" x14ac:dyDescent="0.2">
      <c r="A29" s="30">
        <f t="shared" si="0"/>
        <v>23</v>
      </c>
      <c r="B29" s="30">
        <f t="shared" si="1"/>
        <v>254</v>
      </c>
      <c r="C29" s="19">
        <v>17</v>
      </c>
      <c r="D29" s="33" t="s">
        <v>285</v>
      </c>
      <c r="E29" s="42" t="s">
        <v>1426</v>
      </c>
      <c r="F29" s="43"/>
    </row>
    <row r="30" spans="1:6" s="64" customFormat="1" ht="24" x14ac:dyDescent="0.2">
      <c r="A30" s="30">
        <f t="shared" si="0"/>
        <v>24</v>
      </c>
      <c r="B30" s="30">
        <f t="shared" si="1"/>
        <v>271</v>
      </c>
      <c r="C30" s="19">
        <v>17</v>
      </c>
      <c r="D30" s="33" t="s">
        <v>285</v>
      </c>
      <c r="E30" s="42" t="s">
        <v>1427</v>
      </c>
      <c r="F30" s="43"/>
    </row>
    <row r="31" spans="1:6" s="64" customFormat="1" x14ac:dyDescent="0.2">
      <c r="A31" s="30">
        <f t="shared" si="0"/>
        <v>25</v>
      </c>
      <c r="B31" s="30">
        <f t="shared" si="1"/>
        <v>288</v>
      </c>
      <c r="C31" s="19">
        <v>17</v>
      </c>
      <c r="D31" s="33" t="s">
        <v>285</v>
      </c>
      <c r="E31" s="42" t="s">
        <v>1428</v>
      </c>
      <c r="F31" s="43"/>
    </row>
    <row r="32" spans="1:6" s="64" customFormat="1" ht="24" x14ac:dyDescent="0.2">
      <c r="A32" s="30">
        <f t="shared" si="0"/>
        <v>26</v>
      </c>
      <c r="B32" s="30">
        <f t="shared" si="1"/>
        <v>305</v>
      </c>
      <c r="C32" s="19">
        <v>17</v>
      </c>
      <c r="D32" s="33" t="s">
        <v>285</v>
      </c>
      <c r="E32" s="42" t="s">
        <v>1429</v>
      </c>
      <c r="F32" s="43"/>
    </row>
    <row r="33" spans="1:6" s="64" customFormat="1" ht="24" x14ac:dyDescent="0.2">
      <c r="A33" s="30">
        <f t="shared" si="0"/>
        <v>27</v>
      </c>
      <c r="B33" s="30">
        <f t="shared" si="1"/>
        <v>322</v>
      </c>
      <c r="C33" s="19">
        <v>17</v>
      </c>
      <c r="D33" s="33" t="s">
        <v>285</v>
      </c>
      <c r="E33" s="42" t="s">
        <v>1430</v>
      </c>
      <c r="F33" s="43"/>
    </row>
    <row r="34" spans="1:6" s="64" customFormat="1" x14ac:dyDescent="0.2">
      <c r="A34" s="19">
        <f>A33+1</f>
        <v>28</v>
      </c>
      <c r="B34" s="19">
        <f>B33+C33</f>
        <v>339</v>
      </c>
      <c r="C34" s="19">
        <v>17</v>
      </c>
      <c r="D34" s="33" t="s">
        <v>285</v>
      </c>
      <c r="E34" s="41" t="s">
        <v>1431</v>
      </c>
      <c r="F34" s="32"/>
    </row>
    <row r="35" spans="1:6" s="64" customFormat="1" ht="24" x14ac:dyDescent="0.2">
      <c r="A35" s="19">
        <f>A34+1</f>
        <v>29</v>
      </c>
      <c r="B35" s="19">
        <f>B34+C34</f>
        <v>356</v>
      </c>
      <c r="C35" s="19">
        <v>17</v>
      </c>
      <c r="D35" s="33" t="s">
        <v>285</v>
      </c>
      <c r="E35" s="41" t="s">
        <v>1432</v>
      </c>
      <c r="F35" s="32"/>
    </row>
    <row r="36" spans="1:6" s="64" customFormat="1" ht="24" x14ac:dyDescent="0.2">
      <c r="A36" s="19">
        <f>A35+1</f>
        <v>30</v>
      </c>
      <c r="B36" s="19">
        <f>B35+C35</f>
        <v>373</v>
      </c>
      <c r="C36" s="19">
        <v>17</v>
      </c>
      <c r="D36" s="33" t="s">
        <v>285</v>
      </c>
      <c r="E36" s="41" t="s">
        <v>1433</v>
      </c>
      <c r="F36" s="32"/>
    </row>
    <row r="37" spans="1:6" s="64" customFormat="1" ht="24" x14ac:dyDescent="0.2">
      <c r="A37" s="30">
        <f>+A36+1</f>
        <v>31</v>
      </c>
      <c r="B37" s="30">
        <f>C36+B36</f>
        <v>390</v>
      </c>
      <c r="C37" s="19">
        <v>17</v>
      </c>
      <c r="D37" s="33" t="s">
        <v>285</v>
      </c>
      <c r="E37" s="42" t="s">
        <v>1434</v>
      </c>
      <c r="F37" s="43"/>
    </row>
    <row r="38" spans="1:6" s="64" customFormat="1" ht="24" x14ac:dyDescent="0.2">
      <c r="A38" s="30">
        <f t="shared" si="0"/>
        <v>32</v>
      </c>
      <c r="B38" s="30">
        <f t="shared" si="1"/>
        <v>407</v>
      </c>
      <c r="C38" s="19">
        <v>17</v>
      </c>
      <c r="D38" s="33" t="s">
        <v>285</v>
      </c>
      <c r="E38" s="42" t="s">
        <v>1435</v>
      </c>
      <c r="F38" s="43"/>
    </row>
    <row r="39" spans="1:6" s="64" customFormat="1" x14ac:dyDescent="0.2">
      <c r="A39" s="30">
        <f t="shared" si="0"/>
        <v>33</v>
      </c>
      <c r="B39" s="30">
        <f t="shared" si="1"/>
        <v>424</v>
      </c>
      <c r="C39" s="19">
        <v>17</v>
      </c>
      <c r="D39" s="33" t="s">
        <v>285</v>
      </c>
      <c r="E39" s="42" t="s">
        <v>1436</v>
      </c>
      <c r="F39" s="43"/>
    </row>
    <row r="40" spans="1:6" s="64" customFormat="1" x14ac:dyDescent="0.2">
      <c r="A40" s="30">
        <f t="shared" si="0"/>
        <v>34</v>
      </c>
      <c r="B40" s="30">
        <f t="shared" si="1"/>
        <v>441</v>
      </c>
      <c r="C40" s="19">
        <v>17</v>
      </c>
      <c r="D40" s="33" t="s">
        <v>285</v>
      </c>
      <c r="E40" s="42" t="s">
        <v>1437</v>
      </c>
      <c r="F40" s="43"/>
    </row>
    <row r="41" spans="1:6" s="64" customFormat="1" ht="24" x14ac:dyDescent="0.2">
      <c r="A41" s="30">
        <f t="shared" si="0"/>
        <v>35</v>
      </c>
      <c r="B41" s="30">
        <f t="shared" si="1"/>
        <v>458</v>
      </c>
      <c r="C41" s="19">
        <v>17</v>
      </c>
      <c r="D41" s="33" t="s">
        <v>285</v>
      </c>
      <c r="E41" s="42" t="s">
        <v>1438</v>
      </c>
      <c r="F41" s="43"/>
    </row>
    <row r="42" spans="1:6" s="64" customFormat="1" ht="24" x14ac:dyDescent="0.2">
      <c r="A42" s="30">
        <f t="shared" si="0"/>
        <v>36</v>
      </c>
      <c r="B42" s="30">
        <f t="shared" si="1"/>
        <v>475</v>
      </c>
      <c r="C42" s="19">
        <v>17</v>
      </c>
      <c r="D42" s="33" t="s">
        <v>285</v>
      </c>
      <c r="E42" s="42" t="s">
        <v>1439</v>
      </c>
      <c r="F42" s="43"/>
    </row>
    <row r="43" spans="1:6" s="64" customFormat="1" ht="24" x14ac:dyDescent="0.2">
      <c r="A43" s="30">
        <f t="shared" si="0"/>
        <v>37</v>
      </c>
      <c r="B43" s="30">
        <f t="shared" si="1"/>
        <v>492</v>
      </c>
      <c r="C43" s="19">
        <v>17</v>
      </c>
      <c r="D43" s="33" t="s">
        <v>285</v>
      </c>
      <c r="E43" s="42" t="s">
        <v>1440</v>
      </c>
      <c r="F43" s="43"/>
    </row>
    <row r="44" spans="1:6" s="64" customFormat="1" ht="24" x14ac:dyDescent="0.2">
      <c r="A44" s="30">
        <f t="shared" si="0"/>
        <v>38</v>
      </c>
      <c r="B44" s="30">
        <f t="shared" si="1"/>
        <v>509</v>
      </c>
      <c r="C44" s="19">
        <v>17</v>
      </c>
      <c r="D44" s="33" t="s">
        <v>285</v>
      </c>
      <c r="E44" s="42" t="s">
        <v>1441</v>
      </c>
      <c r="F44" s="43"/>
    </row>
    <row r="45" spans="1:6" s="64" customFormat="1" ht="24" x14ac:dyDescent="0.2">
      <c r="A45" s="30">
        <f t="shared" si="0"/>
        <v>39</v>
      </c>
      <c r="B45" s="30">
        <f t="shared" si="1"/>
        <v>526</v>
      </c>
      <c r="C45" s="19">
        <v>17</v>
      </c>
      <c r="D45" s="33" t="s">
        <v>285</v>
      </c>
      <c r="E45" s="42" t="s">
        <v>1442</v>
      </c>
      <c r="F45" s="43"/>
    </row>
    <row r="46" spans="1:6" s="64" customFormat="1" ht="24" x14ac:dyDescent="0.2">
      <c r="A46" s="30">
        <f t="shared" si="0"/>
        <v>40</v>
      </c>
      <c r="B46" s="30">
        <f t="shared" si="1"/>
        <v>543</v>
      </c>
      <c r="C46" s="19">
        <v>17</v>
      </c>
      <c r="D46" s="33" t="s">
        <v>285</v>
      </c>
      <c r="E46" s="42" t="s">
        <v>1443</v>
      </c>
      <c r="F46" s="43"/>
    </row>
    <row r="47" spans="1:6" s="64" customFormat="1" ht="24" x14ac:dyDescent="0.2">
      <c r="A47" s="30">
        <f t="shared" si="0"/>
        <v>41</v>
      </c>
      <c r="B47" s="30">
        <f t="shared" si="1"/>
        <v>560</v>
      </c>
      <c r="C47" s="19">
        <v>17</v>
      </c>
      <c r="D47" s="33" t="s">
        <v>285</v>
      </c>
      <c r="E47" s="42" t="s">
        <v>1444</v>
      </c>
      <c r="F47" s="43"/>
    </row>
    <row r="48" spans="1:6" s="64" customFormat="1" ht="24" x14ac:dyDescent="0.2">
      <c r="A48" s="30">
        <f t="shared" si="0"/>
        <v>42</v>
      </c>
      <c r="B48" s="30">
        <f t="shared" si="1"/>
        <v>577</v>
      </c>
      <c r="C48" s="19">
        <v>17</v>
      </c>
      <c r="D48" s="33" t="s">
        <v>285</v>
      </c>
      <c r="E48" s="42" t="s">
        <v>1445</v>
      </c>
      <c r="F48" s="43"/>
    </row>
    <row r="49" spans="1:6" s="64" customFormat="1" ht="24" x14ac:dyDescent="0.2">
      <c r="A49" s="30">
        <f t="shared" si="0"/>
        <v>43</v>
      </c>
      <c r="B49" s="30">
        <f t="shared" si="1"/>
        <v>594</v>
      </c>
      <c r="C49" s="19">
        <v>17</v>
      </c>
      <c r="D49" s="33" t="s">
        <v>285</v>
      </c>
      <c r="E49" s="42" t="s">
        <v>1446</v>
      </c>
      <c r="F49" s="43"/>
    </row>
    <row r="50" spans="1:6" s="64" customFormat="1" x14ac:dyDescent="0.2">
      <c r="A50" s="30">
        <f t="shared" si="0"/>
        <v>44</v>
      </c>
      <c r="B50" s="30">
        <f t="shared" si="1"/>
        <v>611</v>
      </c>
      <c r="C50" s="19">
        <v>17</v>
      </c>
      <c r="D50" s="33" t="s">
        <v>285</v>
      </c>
      <c r="E50" s="42" t="s">
        <v>1447</v>
      </c>
      <c r="F50" s="43"/>
    </row>
    <row r="51" spans="1:6" s="64" customFormat="1" ht="24" x14ac:dyDescent="0.2">
      <c r="A51" s="30">
        <f t="shared" si="0"/>
        <v>45</v>
      </c>
      <c r="B51" s="30">
        <f t="shared" si="1"/>
        <v>628</v>
      </c>
      <c r="C51" s="19">
        <v>17</v>
      </c>
      <c r="D51" s="33" t="s">
        <v>285</v>
      </c>
      <c r="E51" s="42" t="s">
        <v>1448</v>
      </c>
      <c r="F51" s="43"/>
    </row>
    <row r="52" spans="1:6" s="64" customFormat="1" ht="24" x14ac:dyDescent="0.2">
      <c r="A52" s="30">
        <f t="shared" si="0"/>
        <v>46</v>
      </c>
      <c r="B52" s="30">
        <f t="shared" si="1"/>
        <v>645</v>
      </c>
      <c r="C52" s="19">
        <v>17</v>
      </c>
      <c r="D52" s="33" t="s">
        <v>285</v>
      </c>
      <c r="E52" s="42" t="s">
        <v>1449</v>
      </c>
      <c r="F52" s="43"/>
    </row>
    <row r="53" spans="1:6" s="64" customFormat="1" ht="24" x14ac:dyDescent="0.2">
      <c r="A53" s="30">
        <f t="shared" si="0"/>
        <v>47</v>
      </c>
      <c r="B53" s="30">
        <f t="shared" si="1"/>
        <v>662</v>
      </c>
      <c r="C53" s="19">
        <v>17</v>
      </c>
      <c r="D53" s="33" t="s">
        <v>285</v>
      </c>
      <c r="E53" s="42" t="s">
        <v>1450</v>
      </c>
      <c r="F53" s="43"/>
    </row>
    <row r="54" spans="1:6" s="64" customFormat="1" ht="24" x14ac:dyDescent="0.2">
      <c r="A54" s="30">
        <f t="shared" si="0"/>
        <v>48</v>
      </c>
      <c r="B54" s="30">
        <f t="shared" si="1"/>
        <v>679</v>
      </c>
      <c r="C54" s="19">
        <v>17</v>
      </c>
      <c r="D54" s="33" t="s">
        <v>285</v>
      </c>
      <c r="E54" s="42" t="s">
        <v>1451</v>
      </c>
      <c r="F54" s="43"/>
    </row>
    <row r="55" spans="1:6" s="64" customFormat="1" ht="24" x14ac:dyDescent="0.2">
      <c r="A55" s="30">
        <f t="shared" si="0"/>
        <v>49</v>
      </c>
      <c r="B55" s="30">
        <f t="shared" si="1"/>
        <v>696</v>
      </c>
      <c r="C55" s="19">
        <v>17</v>
      </c>
      <c r="D55" s="33" t="s">
        <v>285</v>
      </c>
      <c r="E55" s="42" t="s">
        <v>1452</v>
      </c>
      <c r="F55" s="43"/>
    </row>
    <row r="56" spans="1:6" s="64" customFormat="1" ht="24" x14ac:dyDescent="0.2">
      <c r="A56" s="30">
        <f t="shared" si="0"/>
        <v>50</v>
      </c>
      <c r="B56" s="30">
        <f t="shared" si="1"/>
        <v>713</v>
      </c>
      <c r="C56" s="19">
        <v>17</v>
      </c>
      <c r="D56" s="33" t="s">
        <v>285</v>
      </c>
      <c r="E56" s="42" t="s">
        <v>1453</v>
      </c>
      <c r="F56" s="43"/>
    </row>
    <row r="57" spans="1:6" s="64" customFormat="1" x14ac:dyDescent="0.2">
      <c r="A57" s="30">
        <f t="shared" si="0"/>
        <v>51</v>
      </c>
      <c r="B57" s="30">
        <f t="shared" si="1"/>
        <v>730</v>
      </c>
      <c r="C57" s="19">
        <v>17</v>
      </c>
      <c r="D57" s="33" t="s">
        <v>285</v>
      </c>
      <c r="E57" s="42" t="s">
        <v>1454</v>
      </c>
      <c r="F57" s="43"/>
    </row>
    <row r="58" spans="1:6" s="64" customFormat="1" ht="24" x14ac:dyDescent="0.2">
      <c r="A58" s="30">
        <f t="shared" si="0"/>
        <v>52</v>
      </c>
      <c r="B58" s="30">
        <f t="shared" si="1"/>
        <v>747</v>
      </c>
      <c r="C58" s="19">
        <v>17</v>
      </c>
      <c r="D58" s="33" t="s">
        <v>285</v>
      </c>
      <c r="E58" s="42" t="s">
        <v>1455</v>
      </c>
      <c r="F58" s="43"/>
    </row>
    <row r="59" spans="1:6" s="64" customFormat="1" ht="24" x14ac:dyDescent="0.2">
      <c r="A59" s="30">
        <f t="shared" si="0"/>
        <v>53</v>
      </c>
      <c r="B59" s="30">
        <f t="shared" si="1"/>
        <v>764</v>
      </c>
      <c r="C59" s="19">
        <v>17</v>
      </c>
      <c r="D59" s="33" t="s">
        <v>285</v>
      </c>
      <c r="E59" s="42" t="s">
        <v>1456</v>
      </c>
      <c r="F59" s="43"/>
    </row>
    <row r="60" spans="1:6" s="64" customFormat="1" x14ac:dyDescent="0.2">
      <c r="A60" s="30">
        <f t="shared" si="0"/>
        <v>54</v>
      </c>
      <c r="B60" s="30">
        <f t="shared" si="1"/>
        <v>781</v>
      </c>
      <c r="C60" s="19">
        <v>17</v>
      </c>
      <c r="D60" s="33" t="s">
        <v>285</v>
      </c>
      <c r="E60" s="42" t="s">
        <v>1457</v>
      </c>
      <c r="F60" s="43"/>
    </row>
    <row r="61" spans="1:6" s="64" customFormat="1" x14ac:dyDescent="0.2">
      <c r="A61" s="30">
        <f t="shared" si="0"/>
        <v>55</v>
      </c>
      <c r="B61" s="30">
        <f t="shared" si="1"/>
        <v>798</v>
      </c>
      <c r="C61" s="19">
        <v>17</v>
      </c>
      <c r="D61" s="33" t="s">
        <v>285</v>
      </c>
      <c r="E61" s="42" t="s">
        <v>1458</v>
      </c>
      <c r="F61" s="43"/>
    </row>
    <row r="62" spans="1:6" s="64" customFormat="1" x14ac:dyDescent="0.2">
      <c r="A62" s="30">
        <f t="shared" si="0"/>
        <v>56</v>
      </c>
      <c r="B62" s="30">
        <f t="shared" si="1"/>
        <v>815</v>
      </c>
      <c r="C62" s="19">
        <v>17</v>
      </c>
      <c r="D62" s="33" t="s">
        <v>285</v>
      </c>
      <c r="E62" s="42" t="s">
        <v>1459</v>
      </c>
      <c r="F62" s="43"/>
    </row>
    <row r="63" spans="1:6" s="64" customFormat="1" ht="24" x14ac:dyDescent="0.2">
      <c r="A63" s="30">
        <f t="shared" si="0"/>
        <v>57</v>
      </c>
      <c r="B63" s="30">
        <f t="shared" si="1"/>
        <v>832</v>
      </c>
      <c r="C63" s="19">
        <v>17</v>
      </c>
      <c r="D63" s="33" t="s">
        <v>285</v>
      </c>
      <c r="E63" s="42" t="s">
        <v>1460</v>
      </c>
      <c r="F63" s="43"/>
    </row>
    <row r="64" spans="1:6" s="64" customFormat="1" ht="12.75" thickBot="1" x14ac:dyDescent="0.25">
      <c r="A64" s="37">
        <f t="shared" si="0"/>
        <v>58</v>
      </c>
      <c r="B64" s="37">
        <f t="shared" si="1"/>
        <v>849</v>
      </c>
      <c r="C64" s="78">
        <v>150</v>
      </c>
      <c r="D64" s="79" t="s">
        <v>9</v>
      </c>
      <c r="E64" s="29" t="s">
        <v>50</v>
      </c>
      <c r="F64" s="47" t="s">
        <v>25</v>
      </c>
    </row>
    <row r="65" spans="1:6" s="64" customFormat="1" ht="13.5" thickTop="1" thickBot="1" x14ac:dyDescent="0.25">
      <c r="A65" s="37">
        <f t="shared" si="0"/>
        <v>59</v>
      </c>
      <c r="B65" s="37">
        <f t="shared" si="1"/>
        <v>999</v>
      </c>
      <c r="C65" s="94">
        <v>12</v>
      </c>
      <c r="D65" s="95" t="s">
        <v>9</v>
      </c>
      <c r="E65" s="135" t="s">
        <v>439</v>
      </c>
      <c r="F65" s="55" t="s">
        <v>1461</v>
      </c>
    </row>
    <row r="66" spans="1:6" s="64" customFormat="1" ht="12.75" thickTop="1" x14ac:dyDescent="0.2">
      <c r="A66" s="98" t="s">
        <v>54</v>
      </c>
      <c r="B66" s="98"/>
      <c r="C66" s="84">
        <f>B65+C65-1</f>
        <v>1010</v>
      </c>
      <c r="D66" s="98"/>
      <c r="E66" s="100"/>
      <c r="F66"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1" manualBreakCount="1">
    <brk id="55" max="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8"/>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A1" s="64"/>
      <c r="B1" s="1" t="s">
        <v>0</v>
      </c>
      <c r="C1" s="64"/>
      <c r="D1" s="64"/>
      <c r="E1" s="64"/>
      <c r="F1" s="64"/>
    </row>
    <row r="2" spans="1:6" ht="13.5" customHeight="1" x14ac:dyDescent="0.2">
      <c r="A2" s="64"/>
      <c r="B2" s="64"/>
      <c r="C2" s="64"/>
      <c r="D2" s="64"/>
      <c r="E2" s="64"/>
      <c r="F2" s="64"/>
    </row>
    <row r="3" spans="1:6" ht="12.75" x14ac:dyDescent="0.2">
      <c r="A3" s="799" t="str">
        <f>+T22001000!A3</f>
        <v>Modelo 220</v>
      </c>
      <c r="B3" s="799"/>
      <c r="C3" s="788" t="str">
        <f>+T22001000!C3</f>
        <v>Diseño de registro. 2025</v>
      </c>
      <c r="D3" s="788"/>
      <c r="E3" s="788"/>
      <c r="F3" s="789"/>
    </row>
    <row r="4" spans="1:6" ht="13.35" customHeight="1" x14ac:dyDescent="0.2">
      <c r="A4" s="796" t="str">
        <f>+T22001000!A4</f>
        <v>Versión 0.2</v>
      </c>
      <c r="B4" s="796"/>
      <c r="C4" s="802" t="s">
        <v>1462</v>
      </c>
      <c r="D4" s="802"/>
      <c r="E4" s="802"/>
      <c r="F4" s="803"/>
    </row>
    <row r="5" spans="1:6" ht="12.75" thickBot="1" x14ac:dyDescent="0.25">
      <c r="A5" s="139"/>
      <c r="B5" s="139"/>
      <c r="C5" s="803"/>
      <c r="D5" s="803"/>
      <c r="E5" s="803"/>
      <c r="F5" s="803"/>
    </row>
    <row r="6" spans="1:6" x14ac:dyDescent="0.2">
      <c r="A6" s="140" t="s">
        <v>3</v>
      </c>
      <c r="B6" s="140" t="s">
        <v>4</v>
      </c>
      <c r="C6" s="140" t="s">
        <v>5</v>
      </c>
      <c r="D6" s="141" t="s">
        <v>6</v>
      </c>
      <c r="E6" s="142" t="s">
        <v>7</v>
      </c>
      <c r="F6" s="142" t="s">
        <v>8</v>
      </c>
    </row>
    <row r="7" spans="1:6" s="64" customFormat="1" x14ac:dyDescent="0.2">
      <c r="A7" s="30">
        <v>1</v>
      </c>
      <c r="B7" s="30">
        <v>1</v>
      </c>
      <c r="C7" s="30">
        <v>2</v>
      </c>
      <c r="D7" s="31" t="s">
        <v>9</v>
      </c>
      <c r="E7" s="102" t="s">
        <v>10</v>
      </c>
      <c r="F7" s="43" t="s">
        <v>11</v>
      </c>
    </row>
    <row r="8" spans="1:6" s="64" customFormat="1" x14ac:dyDescent="0.2">
      <c r="A8" s="30">
        <f t="shared" ref="A8:A37"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381</v>
      </c>
    </row>
    <row r="10" spans="1:6" s="64" customFormat="1" x14ac:dyDescent="0.2">
      <c r="A10" s="30">
        <f t="shared" si="0"/>
        <v>4</v>
      </c>
      <c r="B10" s="30">
        <f>B9+C9</f>
        <v>8</v>
      </c>
      <c r="C10" s="30">
        <v>1</v>
      </c>
      <c r="D10" s="31" t="s">
        <v>9</v>
      </c>
      <c r="E10" s="102" t="s">
        <v>16</v>
      </c>
      <c r="F10" s="89" t="s">
        <v>1306</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 t="shared" ref="B14:B37" si="1">C13+B13</f>
        <v>13</v>
      </c>
      <c r="C14" s="30">
        <v>3</v>
      </c>
      <c r="D14" s="31" t="s">
        <v>12</v>
      </c>
      <c r="E14" s="102" t="s">
        <v>23</v>
      </c>
      <c r="F14" s="43"/>
    </row>
    <row r="15" spans="1:6" s="64" customFormat="1" x14ac:dyDescent="0.2">
      <c r="A15" s="30">
        <f t="shared" si="0"/>
        <v>9</v>
      </c>
      <c r="B15" s="30">
        <f t="shared" si="1"/>
        <v>16</v>
      </c>
      <c r="C15" s="19">
        <v>17</v>
      </c>
      <c r="D15" s="33" t="s">
        <v>285</v>
      </c>
      <c r="E15" s="41" t="s">
        <v>1463</v>
      </c>
      <c r="F15" s="32"/>
    </row>
    <row r="16" spans="1:6" s="64" customFormat="1" x14ac:dyDescent="0.2">
      <c r="A16" s="30">
        <f t="shared" si="0"/>
        <v>10</v>
      </c>
      <c r="B16" s="30">
        <f t="shared" si="1"/>
        <v>33</v>
      </c>
      <c r="C16" s="19">
        <v>17</v>
      </c>
      <c r="D16" s="33" t="s">
        <v>285</v>
      </c>
      <c r="E16" s="41" t="s">
        <v>1464</v>
      </c>
      <c r="F16" s="32"/>
    </row>
    <row r="17" spans="1:6" s="64" customFormat="1" x14ac:dyDescent="0.2">
      <c r="A17" s="30">
        <f t="shared" si="0"/>
        <v>11</v>
      </c>
      <c r="B17" s="30">
        <f t="shared" si="1"/>
        <v>50</v>
      </c>
      <c r="C17" s="19">
        <v>17</v>
      </c>
      <c r="D17" s="33" t="s">
        <v>285</v>
      </c>
      <c r="E17" s="41" t="s">
        <v>1465</v>
      </c>
      <c r="F17" s="32"/>
    </row>
    <row r="18" spans="1:6" s="64" customFormat="1" x14ac:dyDescent="0.2">
      <c r="A18" s="30">
        <f t="shared" si="0"/>
        <v>12</v>
      </c>
      <c r="B18" s="30">
        <f t="shared" si="1"/>
        <v>67</v>
      </c>
      <c r="C18" s="19">
        <v>17</v>
      </c>
      <c r="D18" s="33" t="s">
        <v>285</v>
      </c>
      <c r="E18" s="41" t="s">
        <v>1466</v>
      </c>
      <c r="F18" s="32"/>
    </row>
    <row r="19" spans="1:6" s="64" customFormat="1" x14ac:dyDescent="0.2">
      <c r="A19" s="30">
        <f t="shared" si="0"/>
        <v>13</v>
      </c>
      <c r="B19" s="30">
        <f t="shared" si="1"/>
        <v>84</v>
      </c>
      <c r="C19" s="19">
        <v>17</v>
      </c>
      <c r="D19" s="33" t="s">
        <v>285</v>
      </c>
      <c r="E19" s="41" t="s">
        <v>1467</v>
      </c>
      <c r="F19" s="43"/>
    </row>
    <row r="20" spans="1:6" s="64" customFormat="1" ht="24" x14ac:dyDescent="0.2">
      <c r="A20" s="30">
        <f t="shared" si="0"/>
        <v>14</v>
      </c>
      <c r="B20" s="30">
        <f t="shared" si="1"/>
        <v>101</v>
      </c>
      <c r="C20" s="19">
        <v>17</v>
      </c>
      <c r="D20" s="33" t="s">
        <v>285</v>
      </c>
      <c r="E20" s="42" t="s">
        <v>1468</v>
      </c>
      <c r="F20" s="43"/>
    </row>
    <row r="21" spans="1:6" s="64" customFormat="1" ht="24" x14ac:dyDescent="0.2">
      <c r="A21" s="30">
        <f t="shared" si="0"/>
        <v>15</v>
      </c>
      <c r="B21" s="30">
        <f t="shared" si="1"/>
        <v>118</v>
      </c>
      <c r="C21" s="19">
        <v>17</v>
      </c>
      <c r="D21" s="33" t="s">
        <v>285</v>
      </c>
      <c r="E21" s="42" t="s">
        <v>1469</v>
      </c>
      <c r="F21" s="43"/>
    </row>
    <row r="22" spans="1:6" s="64" customFormat="1" ht="24" x14ac:dyDescent="0.2">
      <c r="A22" s="30">
        <f t="shared" si="0"/>
        <v>16</v>
      </c>
      <c r="B22" s="30">
        <f t="shared" si="1"/>
        <v>135</v>
      </c>
      <c r="C22" s="19">
        <v>17</v>
      </c>
      <c r="D22" s="33" t="s">
        <v>285</v>
      </c>
      <c r="E22" s="42" t="s">
        <v>1470</v>
      </c>
      <c r="F22" s="43"/>
    </row>
    <row r="23" spans="1:6" s="64" customFormat="1" ht="24" x14ac:dyDescent="0.2">
      <c r="A23" s="30">
        <f t="shared" si="0"/>
        <v>17</v>
      </c>
      <c r="B23" s="30">
        <f t="shared" si="1"/>
        <v>152</v>
      </c>
      <c r="C23" s="19">
        <v>17</v>
      </c>
      <c r="D23" s="33" t="s">
        <v>285</v>
      </c>
      <c r="E23" s="42" t="s">
        <v>1471</v>
      </c>
      <c r="F23" s="43"/>
    </row>
    <row r="24" spans="1:6" s="64" customFormat="1" ht="24" x14ac:dyDescent="0.2">
      <c r="A24" s="30">
        <f t="shared" si="0"/>
        <v>18</v>
      </c>
      <c r="B24" s="30">
        <f t="shared" si="1"/>
        <v>169</v>
      </c>
      <c r="C24" s="19">
        <v>17</v>
      </c>
      <c r="D24" s="33" t="s">
        <v>285</v>
      </c>
      <c r="E24" s="29" t="s">
        <v>1472</v>
      </c>
      <c r="F24" s="43"/>
    </row>
    <row r="25" spans="1:6" s="64" customFormat="1" ht="24" x14ac:dyDescent="0.2">
      <c r="A25" s="30">
        <f t="shared" si="0"/>
        <v>19</v>
      </c>
      <c r="B25" s="30">
        <f t="shared" si="1"/>
        <v>186</v>
      </c>
      <c r="C25" s="19">
        <v>17</v>
      </c>
      <c r="D25" s="33" t="s">
        <v>285</v>
      </c>
      <c r="E25" s="42" t="s">
        <v>1473</v>
      </c>
      <c r="F25" s="43"/>
    </row>
    <row r="26" spans="1:6" s="64" customFormat="1" ht="24" x14ac:dyDescent="0.2">
      <c r="A26" s="30">
        <f t="shared" si="0"/>
        <v>20</v>
      </c>
      <c r="B26" s="30">
        <f t="shared" si="1"/>
        <v>203</v>
      </c>
      <c r="C26" s="19">
        <v>17</v>
      </c>
      <c r="D26" s="33" t="s">
        <v>285</v>
      </c>
      <c r="E26" s="42" t="s">
        <v>1474</v>
      </c>
      <c r="F26" s="43"/>
    </row>
    <row r="27" spans="1:6" s="64" customFormat="1" ht="24" x14ac:dyDescent="0.2">
      <c r="A27" s="30">
        <f t="shared" si="0"/>
        <v>21</v>
      </c>
      <c r="B27" s="30">
        <f t="shared" si="1"/>
        <v>220</v>
      </c>
      <c r="C27" s="19">
        <v>17</v>
      </c>
      <c r="D27" s="33" t="s">
        <v>285</v>
      </c>
      <c r="E27" s="42" t="s">
        <v>1475</v>
      </c>
      <c r="F27" s="43"/>
    </row>
    <row r="28" spans="1:6" s="64" customFormat="1" ht="24" x14ac:dyDescent="0.2">
      <c r="A28" s="30">
        <f t="shared" si="0"/>
        <v>22</v>
      </c>
      <c r="B28" s="30">
        <f t="shared" si="1"/>
        <v>237</v>
      </c>
      <c r="C28" s="19">
        <v>17</v>
      </c>
      <c r="D28" s="33" t="s">
        <v>285</v>
      </c>
      <c r="E28" s="42" t="s">
        <v>1476</v>
      </c>
      <c r="F28" s="43"/>
    </row>
    <row r="29" spans="1:6" s="64" customFormat="1" ht="24" x14ac:dyDescent="0.2">
      <c r="A29" s="30">
        <f t="shared" si="0"/>
        <v>23</v>
      </c>
      <c r="B29" s="30">
        <f t="shared" si="1"/>
        <v>254</v>
      </c>
      <c r="C29" s="19">
        <v>17</v>
      </c>
      <c r="D29" s="33" t="s">
        <v>285</v>
      </c>
      <c r="E29" s="42" t="s">
        <v>1477</v>
      </c>
      <c r="F29" s="43"/>
    </row>
    <row r="30" spans="1:6" s="64" customFormat="1" ht="24" x14ac:dyDescent="0.2">
      <c r="A30" s="30">
        <f t="shared" si="0"/>
        <v>24</v>
      </c>
      <c r="B30" s="30">
        <f t="shared" si="1"/>
        <v>271</v>
      </c>
      <c r="C30" s="19">
        <v>17</v>
      </c>
      <c r="D30" s="33" t="s">
        <v>285</v>
      </c>
      <c r="E30" s="41" t="s">
        <v>1478</v>
      </c>
      <c r="F30" s="32"/>
    </row>
    <row r="31" spans="1:6" s="64" customFormat="1" ht="24" x14ac:dyDescent="0.2">
      <c r="A31" s="30">
        <f t="shared" si="0"/>
        <v>25</v>
      </c>
      <c r="B31" s="30">
        <f t="shared" si="1"/>
        <v>288</v>
      </c>
      <c r="C31" s="19">
        <v>17</v>
      </c>
      <c r="D31" s="33" t="s">
        <v>285</v>
      </c>
      <c r="E31" s="41" t="s">
        <v>1479</v>
      </c>
      <c r="F31" s="32"/>
    </row>
    <row r="32" spans="1:6" s="64" customFormat="1" ht="24" x14ac:dyDescent="0.2">
      <c r="A32" s="30">
        <f t="shared" si="0"/>
        <v>26</v>
      </c>
      <c r="B32" s="30">
        <f t="shared" si="1"/>
        <v>305</v>
      </c>
      <c r="C32" s="19">
        <v>17</v>
      </c>
      <c r="D32" s="33" t="s">
        <v>285</v>
      </c>
      <c r="E32" s="41" t="s">
        <v>1480</v>
      </c>
      <c r="F32" s="32"/>
    </row>
    <row r="33" spans="1:6" s="64" customFormat="1" ht="24" x14ac:dyDescent="0.2">
      <c r="A33" s="30">
        <f t="shared" si="0"/>
        <v>27</v>
      </c>
      <c r="B33" s="30">
        <f t="shared" si="1"/>
        <v>322</v>
      </c>
      <c r="C33" s="19">
        <v>17</v>
      </c>
      <c r="D33" s="33" t="s">
        <v>285</v>
      </c>
      <c r="E33" s="42" t="s">
        <v>1481</v>
      </c>
      <c r="F33" s="43"/>
    </row>
    <row r="34" spans="1:6" s="64" customFormat="1" ht="24" x14ac:dyDescent="0.2">
      <c r="A34" s="30">
        <f t="shared" si="0"/>
        <v>28</v>
      </c>
      <c r="B34" s="30">
        <f t="shared" si="1"/>
        <v>339</v>
      </c>
      <c r="C34" s="19">
        <v>17</v>
      </c>
      <c r="D34" s="33" t="s">
        <v>285</v>
      </c>
      <c r="E34" s="42" t="s">
        <v>1482</v>
      </c>
      <c r="F34" s="43"/>
    </row>
    <row r="35" spans="1:6" s="64" customFormat="1" x14ac:dyDescent="0.2">
      <c r="A35" s="30">
        <f t="shared" si="0"/>
        <v>29</v>
      </c>
      <c r="B35" s="30">
        <f t="shared" si="1"/>
        <v>356</v>
      </c>
      <c r="C35" s="19">
        <v>17</v>
      </c>
      <c r="D35" s="33" t="s">
        <v>285</v>
      </c>
      <c r="E35" s="42" t="s">
        <v>1483</v>
      </c>
      <c r="F35" s="43"/>
    </row>
    <row r="36" spans="1:6" s="64" customFormat="1" ht="12.75" thickBot="1" x14ac:dyDescent="0.25">
      <c r="A36" s="37">
        <f t="shared" si="0"/>
        <v>30</v>
      </c>
      <c r="B36" s="37">
        <f t="shared" si="1"/>
        <v>373</v>
      </c>
      <c r="C36" s="78">
        <v>150</v>
      </c>
      <c r="D36" s="79" t="s">
        <v>9</v>
      </c>
      <c r="E36" s="29" t="s">
        <v>50</v>
      </c>
      <c r="F36" s="47" t="s">
        <v>25</v>
      </c>
    </row>
    <row r="37" spans="1:6" s="64" customFormat="1" ht="13.5" thickTop="1" thickBot="1" x14ac:dyDescent="0.25">
      <c r="A37" s="37">
        <f t="shared" si="0"/>
        <v>31</v>
      </c>
      <c r="B37" s="37">
        <f t="shared" si="1"/>
        <v>523</v>
      </c>
      <c r="C37" s="94">
        <v>12</v>
      </c>
      <c r="D37" s="95" t="s">
        <v>9</v>
      </c>
      <c r="E37" s="135" t="s">
        <v>323</v>
      </c>
      <c r="F37" s="55" t="s">
        <v>1484</v>
      </c>
    </row>
    <row r="38" spans="1:6" s="64" customFormat="1" ht="12.75" thickTop="1" x14ac:dyDescent="0.2">
      <c r="A38" s="98" t="s">
        <v>54</v>
      </c>
      <c r="B38" s="98"/>
      <c r="C38" s="84">
        <f>B37+C37-1</f>
        <v>534</v>
      </c>
      <c r="D38" s="98"/>
      <c r="E38" s="100"/>
      <c r="F38"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64"/>
  <sheetViews>
    <sheetView topLeftCell="A28" zoomScaleNormal="100" zoomScaleSheetLayoutView="80" workbookViewId="0">
      <selection activeCell="C7" sqref="C7"/>
    </sheetView>
  </sheetViews>
  <sheetFormatPr baseColWidth="10" defaultRowHeight="12" x14ac:dyDescent="0.2"/>
  <cols>
    <col min="1" max="1" width="8.7109375" customWidth="1"/>
    <col min="2" max="2" width="7.5703125" customWidth="1"/>
    <col min="3" max="3" width="8" customWidth="1"/>
    <col min="4" max="4" width="8.140625" customWidth="1"/>
    <col min="5" max="5" width="94.140625" customWidth="1"/>
    <col min="6" max="6" width="12.42578125" bestFit="1"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1485</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4.25" customHeight="1" x14ac:dyDescent="0.2">
      <c r="A7" s="30">
        <v>1</v>
      </c>
      <c r="B7" s="30">
        <v>1</v>
      </c>
      <c r="C7" s="30">
        <v>2</v>
      </c>
      <c r="D7" s="31" t="s">
        <v>9</v>
      </c>
      <c r="E7" s="102" t="s">
        <v>10</v>
      </c>
      <c r="F7" s="43" t="s">
        <v>11</v>
      </c>
    </row>
    <row r="8" spans="1:6" s="64" customFormat="1" x14ac:dyDescent="0.2">
      <c r="A8" s="30">
        <f t="shared" ref="A8:A63"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381</v>
      </c>
    </row>
    <row r="10" spans="1:6" s="64" customFormat="1" x14ac:dyDescent="0.2">
      <c r="A10" s="30">
        <f t="shared" si="0"/>
        <v>4</v>
      </c>
      <c r="B10" s="30">
        <f>B9+C9</f>
        <v>8</v>
      </c>
      <c r="C10" s="30">
        <v>1</v>
      </c>
      <c r="D10" s="31" t="s">
        <v>9</v>
      </c>
      <c r="E10" s="102" t="s">
        <v>16</v>
      </c>
      <c r="F10" s="89" t="s">
        <v>1486</v>
      </c>
    </row>
    <row r="11" spans="1:6" s="64" customFormat="1" x14ac:dyDescent="0.2">
      <c r="A11" s="30">
        <f t="shared" si="0"/>
        <v>5</v>
      </c>
      <c r="B11" s="30">
        <v>9</v>
      </c>
      <c r="C11" s="30">
        <v>2</v>
      </c>
      <c r="D11" s="31" t="s">
        <v>12</v>
      </c>
      <c r="E11" s="102" t="s">
        <v>17</v>
      </c>
      <c r="F11" s="89" t="s">
        <v>60</v>
      </c>
    </row>
    <row r="12" spans="1:6" s="64" customFormat="1" ht="15" customHeight="1" x14ac:dyDescent="0.2">
      <c r="A12" s="30">
        <f t="shared" si="0"/>
        <v>6</v>
      </c>
      <c r="B12" s="30">
        <f>C11+B11</f>
        <v>11</v>
      </c>
      <c r="C12" s="30">
        <v>1</v>
      </c>
      <c r="D12" s="31" t="s">
        <v>9</v>
      </c>
      <c r="E12" s="102" t="s">
        <v>19</v>
      </c>
      <c r="F12" s="43" t="s">
        <v>20</v>
      </c>
    </row>
    <row r="13" spans="1:6" s="64" customFormat="1" ht="12.75" customHeight="1" x14ac:dyDescent="0.2">
      <c r="A13" s="30">
        <f t="shared" si="0"/>
        <v>7</v>
      </c>
      <c r="B13" s="30">
        <f>C12+B12</f>
        <v>12</v>
      </c>
      <c r="C13" s="30">
        <v>1</v>
      </c>
      <c r="D13" s="31" t="s">
        <v>9</v>
      </c>
      <c r="E13" s="102" t="s">
        <v>284</v>
      </c>
      <c r="F13" s="43"/>
    </row>
    <row r="14" spans="1:6" s="64" customFormat="1" ht="15.75" customHeight="1" x14ac:dyDescent="0.2">
      <c r="A14" s="30">
        <f t="shared" si="0"/>
        <v>8</v>
      </c>
      <c r="B14" s="30">
        <f t="shared" ref="B14:B63" si="1">C13+B13</f>
        <v>13</v>
      </c>
      <c r="C14" s="30">
        <v>3</v>
      </c>
      <c r="D14" s="31" t="s">
        <v>12</v>
      </c>
      <c r="E14" s="102" t="s">
        <v>23</v>
      </c>
      <c r="F14" s="43"/>
    </row>
    <row r="15" spans="1:6" s="64" customFormat="1" ht="15.75" customHeight="1" x14ac:dyDescent="0.2">
      <c r="A15" s="37">
        <f t="shared" si="0"/>
        <v>9</v>
      </c>
      <c r="B15" s="37">
        <f t="shared" si="1"/>
        <v>16</v>
      </c>
      <c r="C15" s="37">
        <v>17</v>
      </c>
      <c r="D15" s="45" t="s">
        <v>285</v>
      </c>
      <c r="E15" s="143" t="s">
        <v>1487</v>
      </c>
      <c r="F15" s="47"/>
    </row>
    <row r="16" spans="1:6" s="64" customFormat="1" ht="15.75" customHeight="1" x14ac:dyDescent="0.2">
      <c r="A16" s="37">
        <f t="shared" si="0"/>
        <v>10</v>
      </c>
      <c r="B16" s="37">
        <f t="shared" si="1"/>
        <v>33</v>
      </c>
      <c r="C16" s="37">
        <v>17</v>
      </c>
      <c r="D16" s="45" t="s">
        <v>285</v>
      </c>
      <c r="E16" s="143" t="s">
        <v>1488</v>
      </c>
      <c r="F16" s="47"/>
    </row>
    <row r="17" spans="1:6" s="64" customFormat="1" ht="15.75" customHeight="1" x14ac:dyDescent="0.2">
      <c r="A17" s="37">
        <f t="shared" si="0"/>
        <v>11</v>
      </c>
      <c r="B17" s="37">
        <f t="shared" si="1"/>
        <v>50</v>
      </c>
      <c r="C17" s="37">
        <v>17</v>
      </c>
      <c r="D17" s="45" t="s">
        <v>285</v>
      </c>
      <c r="E17" s="143" t="s">
        <v>1489</v>
      </c>
      <c r="F17" s="47"/>
    </row>
    <row r="18" spans="1:6" s="64" customFormat="1" ht="24" customHeight="1" x14ac:dyDescent="0.2">
      <c r="A18" s="37">
        <f t="shared" si="0"/>
        <v>12</v>
      </c>
      <c r="B18" s="37">
        <f t="shared" si="1"/>
        <v>67</v>
      </c>
      <c r="C18" s="37">
        <v>17</v>
      </c>
      <c r="D18" s="45" t="s">
        <v>285</v>
      </c>
      <c r="E18" s="143" t="s">
        <v>1490</v>
      </c>
      <c r="F18" s="47"/>
    </row>
    <row r="19" spans="1:6" s="64" customFormat="1" ht="25.5" customHeight="1" x14ac:dyDescent="0.2">
      <c r="A19" s="37">
        <f t="shared" si="0"/>
        <v>13</v>
      </c>
      <c r="B19" s="37">
        <f t="shared" si="1"/>
        <v>84</v>
      </c>
      <c r="C19" s="37">
        <v>17</v>
      </c>
      <c r="D19" s="45" t="s">
        <v>285</v>
      </c>
      <c r="E19" s="143" t="s">
        <v>1491</v>
      </c>
      <c r="F19" s="47"/>
    </row>
    <row r="20" spans="1:6" s="64" customFormat="1" ht="23.25" customHeight="1" x14ac:dyDescent="0.2">
      <c r="A20" s="37">
        <f t="shared" si="0"/>
        <v>14</v>
      </c>
      <c r="B20" s="37">
        <f t="shared" si="1"/>
        <v>101</v>
      </c>
      <c r="C20" s="37">
        <v>17</v>
      </c>
      <c r="D20" s="45" t="s">
        <v>285</v>
      </c>
      <c r="E20" s="144" t="s">
        <v>1492</v>
      </c>
      <c r="F20" s="47"/>
    </row>
    <row r="21" spans="1:6" s="64" customFormat="1" ht="38.25" customHeight="1" x14ac:dyDescent="0.2">
      <c r="A21" s="37">
        <f t="shared" si="0"/>
        <v>15</v>
      </c>
      <c r="B21" s="37">
        <f t="shared" si="1"/>
        <v>118</v>
      </c>
      <c r="C21" s="37">
        <v>17</v>
      </c>
      <c r="D21" s="45" t="s">
        <v>285</v>
      </c>
      <c r="E21" s="143" t="s">
        <v>1493</v>
      </c>
      <c r="F21" s="47"/>
    </row>
    <row r="22" spans="1:6" s="64" customFormat="1" ht="28.5" customHeight="1" x14ac:dyDescent="0.2">
      <c r="A22" s="37">
        <f t="shared" si="0"/>
        <v>16</v>
      </c>
      <c r="B22" s="37">
        <f t="shared" si="1"/>
        <v>135</v>
      </c>
      <c r="C22" s="37">
        <v>17</v>
      </c>
      <c r="D22" s="45" t="s">
        <v>285</v>
      </c>
      <c r="E22" s="143" t="s">
        <v>1494</v>
      </c>
      <c r="F22" s="47"/>
    </row>
    <row r="23" spans="1:6" s="64" customFormat="1" ht="25.5" customHeight="1" x14ac:dyDescent="0.2">
      <c r="A23" s="37">
        <f t="shared" si="0"/>
        <v>17</v>
      </c>
      <c r="B23" s="37">
        <f t="shared" si="1"/>
        <v>152</v>
      </c>
      <c r="C23" s="37">
        <v>17</v>
      </c>
      <c r="D23" s="45" t="s">
        <v>285</v>
      </c>
      <c r="E23" s="143" t="s">
        <v>1495</v>
      </c>
      <c r="F23" s="47"/>
    </row>
    <row r="24" spans="1:6" s="64" customFormat="1" ht="25.5" customHeight="1" x14ac:dyDescent="0.2">
      <c r="A24" s="37">
        <f t="shared" si="0"/>
        <v>18</v>
      </c>
      <c r="B24" s="37">
        <f t="shared" si="1"/>
        <v>169</v>
      </c>
      <c r="C24" s="37">
        <v>17</v>
      </c>
      <c r="D24" s="45" t="s">
        <v>285</v>
      </c>
      <c r="E24" s="143" t="s">
        <v>1496</v>
      </c>
      <c r="F24" s="47"/>
    </row>
    <row r="25" spans="1:6" s="64" customFormat="1" ht="24" customHeight="1" x14ac:dyDescent="0.2">
      <c r="A25" s="37">
        <f t="shared" si="0"/>
        <v>19</v>
      </c>
      <c r="B25" s="37">
        <f t="shared" si="1"/>
        <v>186</v>
      </c>
      <c r="C25" s="37">
        <v>17</v>
      </c>
      <c r="D25" s="45" t="s">
        <v>285</v>
      </c>
      <c r="E25" s="143" t="s">
        <v>1497</v>
      </c>
      <c r="F25" s="47"/>
    </row>
    <row r="26" spans="1:6" s="64" customFormat="1" ht="15.75" customHeight="1" x14ac:dyDescent="0.2">
      <c r="A26" s="37">
        <f t="shared" si="0"/>
        <v>20</v>
      </c>
      <c r="B26" s="37">
        <f t="shared" si="1"/>
        <v>203</v>
      </c>
      <c r="C26" s="37">
        <v>17</v>
      </c>
      <c r="D26" s="45" t="s">
        <v>285</v>
      </c>
      <c r="E26" s="143" t="s">
        <v>1498</v>
      </c>
      <c r="F26" s="47"/>
    </row>
    <row r="27" spans="1:6" s="64" customFormat="1" ht="24.75" customHeight="1" x14ac:dyDescent="0.2">
      <c r="A27" s="37">
        <f t="shared" si="0"/>
        <v>21</v>
      </c>
      <c r="B27" s="37">
        <f t="shared" si="1"/>
        <v>220</v>
      </c>
      <c r="C27" s="37">
        <v>17</v>
      </c>
      <c r="D27" s="45" t="s">
        <v>285</v>
      </c>
      <c r="E27" s="143" t="s">
        <v>1499</v>
      </c>
      <c r="F27" s="47"/>
    </row>
    <row r="28" spans="1:6" s="64" customFormat="1" ht="24" customHeight="1" x14ac:dyDescent="0.2">
      <c r="A28" s="37">
        <f t="shared" si="0"/>
        <v>22</v>
      </c>
      <c r="B28" s="37">
        <f t="shared" si="1"/>
        <v>237</v>
      </c>
      <c r="C28" s="37">
        <v>17</v>
      </c>
      <c r="D28" s="45" t="s">
        <v>285</v>
      </c>
      <c r="E28" s="143" t="s">
        <v>1500</v>
      </c>
      <c r="F28" s="47"/>
    </row>
    <row r="29" spans="1:6" s="64" customFormat="1" ht="24.75" customHeight="1" x14ac:dyDescent="0.2">
      <c r="A29" s="37">
        <f t="shared" si="0"/>
        <v>23</v>
      </c>
      <c r="B29" s="37">
        <f t="shared" si="1"/>
        <v>254</v>
      </c>
      <c r="C29" s="37">
        <v>17</v>
      </c>
      <c r="D29" s="45" t="s">
        <v>285</v>
      </c>
      <c r="E29" s="143" t="s">
        <v>1501</v>
      </c>
      <c r="F29" s="47"/>
    </row>
    <row r="30" spans="1:6" s="64" customFormat="1" ht="15.75" customHeight="1" x14ac:dyDescent="0.2">
      <c r="A30" s="37">
        <f t="shared" si="0"/>
        <v>24</v>
      </c>
      <c r="B30" s="37">
        <f t="shared" si="1"/>
        <v>271</v>
      </c>
      <c r="C30" s="37">
        <v>17</v>
      </c>
      <c r="D30" s="45" t="s">
        <v>285</v>
      </c>
      <c r="E30" s="143" t="s">
        <v>1502</v>
      </c>
      <c r="F30" s="47"/>
    </row>
    <row r="31" spans="1:6" s="64" customFormat="1" ht="23.25" customHeight="1" x14ac:dyDescent="0.2">
      <c r="A31" s="37">
        <f t="shared" si="0"/>
        <v>25</v>
      </c>
      <c r="B31" s="37">
        <f t="shared" si="1"/>
        <v>288</v>
      </c>
      <c r="C31" s="37">
        <v>17</v>
      </c>
      <c r="D31" s="45" t="s">
        <v>285</v>
      </c>
      <c r="E31" s="143" t="s">
        <v>1503</v>
      </c>
      <c r="F31" s="47"/>
    </row>
    <row r="32" spans="1:6" s="64" customFormat="1" ht="26.25" customHeight="1" x14ac:dyDescent="0.2">
      <c r="A32" s="37">
        <f t="shared" si="0"/>
        <v>26</v>
      </c>
      <c r="B32" s="37">
        <f t="shared" si="1"/>
        <v>305</v>
      </c>
      <c r="C32" s="37">
        <v>17</v>
      </c>
      <c r="D32" s="45" t="s">
        <v>285</v>
      </c>
      <c r="E32" s="143" t="s">
        <v>1504</v>
      </c>
      <c r="F32" s="47"/>
    </row>
    <row r="33" spans="1:6" s="64" customFormat="1" ht="19.5" customHeight="1" x14ac:dyDescent="0.2">
      <c r="A33" s="30">
        <f t="shared" si="0"/>
        <v>27</v>
      </c>
      <c r="B33" s="30">
        <f t="shared" si="1"/>
        <v>322</v>
      </c>
      <c r="C33" s="19">
        <v>17</v>
      </c>
      <c r="D33" s="33" t="s">
        <v>285</v>
      </c>
      <c r="E33" s="42" t="s">
        <v>1505</v>
      </c>
      <c r="F33" s="43"/>
    </row>
    <row r="34" spans="1:6" s="64" customFormat="1" ht="24" x14ac:dyDescent="0.2">
      <c r="A34" s="30">
        <f t="shared" si="0"/>
        <v>28</v>
      </c>
      <c r="B34" s="30">
        <f t="shared" si="1"/>
        <v>339</v>
      </c>
      <c r="C34" s="19">
        <v>17</v>
      </c>
      <c r="D34" s="33" t="s">
        <v>285</v>
      </c>
      <c r="E34" s="42" t="s">
        <v>1506</v>
      </c>
      <c r="F34" s="43"/>
    </row>
    <row r="35" spans="1:6" s="64" customFormat="1" ht="24" x14ac:dyDescent="0.2">
      <c r="A35" s="30">
        <f t="shared" si="0"/>
        <v>29</v>
      </c>
      <c r="B35" s="30">
        <f t="shared" si="1"/>
        <v>356</v>
      </c>
      <c r="C35" s="19">
        <v>17</v>
      </c>
      <c r="D35" s="33" t="s">
        <v>285</v>
      </c>
      <c r="E35" s="41" t="s">
        <v>1507</v>
      </c>
      <c r="F35" s="32"/>
    </row>
    <row r="36" spans="1:6" s="64" customFormat="1" ht="24" x14ac:dyDescent="0.2">
      <c r="A36" s="30">
        <f t="shared" si="0"/>
        <v>30</v>
      </c>
      <c r="B36" s="30">
        <f t="shared" si="1"/>
        <v>373</v>
      </c>
      <c r="C36" s="19">
        <v>17</v>
      </c>
      <c r="D36" s="33" t="s">
        <v>285</v>
      </c>
      <c r="E36" s="41" t="s">
        <v>1508</v>
      </c>
      <c r="F36" s="32"/>
    </row>
    <row r="37" spans="1:6" s="64" customFormat="1" ht="24" x14ac:dyDescent="0.2">
      <c r="A37" s="30">
        <f t="shared" si="0"/>
        <v>31</v>
      </c>
      <c r="B37" s="30">
        <f t="shared" si="1"/>
        <v>390</v>
      </c>
      <c r="C37" s="19">
        <v>17</v>
      </c>
      <c r="D37" s="33" t="s">
        <v>285</v>
      </c>
      <c r="E37" s="42" t="s">
        <v>1509</v>
      </c>
      <c r="F37" s="43"/>
    </row>
    <row r="38" spans="1:6" s="64" customFormat="1" ht="36" x14ac:dyDescent="0.2">
      <c r="A38" s="30">
        <f t="shared" si="0"/>
        <v>32</v>
      </c>
      <c r="B38" s="30">
        <f t="shared" si="1"/>
        <v>407</v>
      </c>
      <c r="C38" s="19">
        <v>17</v>
      </c>
      <c r="D38" s="33" t="s">
        <v>285</v>
      </c>
      <c r="E38" s="42" t="s">
        <v>1510</v>
      </c>
      <c r="F38" s="43"/>
    </row>
    <row r="39" spans="1:6" s="64" customFormat="1" ht="36" x14ac:dyDescent="0.2">
      <c r="A39" s="30">
        <f t="shared" si="0"/>
        <v>33</v>
      </c>
      <c r="B39" s="30">
        <f t="shared" si="1"/>
        <v>424</v>
      </c>
      <c r="C39" s="19">
        <v>17</v>
      </c>
      <c r="D39" s="33" t="s">
        <v>285</v>
      </c>
      <c r="E39" s="42" t="s">
        <v>1511</v>
      </c>
      <c r="F39" s="43"/>
    </row>
    <row r="40" spans="1:6" s="64" customFormat="1" ht="24" x14ac:dyDescent="0.2">
      <c r="A40" s="30">
        <f t="shared" si="0"/>
        <v>34</v>
      </c>
      <c r="B40" s="30">
        <f t="shared" si="1"/>
        <v>441</v>
      </c>
      <c r="C40" s="19">
        <v>17</v>
      </c>
      <c r="D40" s="33" t="s">
        <v>285</v>
      </c>
      <c r="E40" s="42" t="s">
        <v>1512</v>
      </c>
      <c r="F40" s="43"/>
    </row>
    <row r="41" spans="1:6" s="64" customFormat="1" ht="24" x14ac:dyDescent="0.2">
      <c r="A41" s="30">
        <f t="shared" si="0"/>
        <v>35</v>
      </c>
      <c r="B41" s="30">
        <f t="shared" si="1"/>
        <v>458</v>
      </c>
      <c r="C41" s="19">
        <v>17</v>
      </c>
      <c r="D41" s="33" t="s">
        <v>285</v>
      </c>
      <c r="E41" s="42" t="s">
        <v>1513</v>
      </c>
      <c r="F41" s="43"/>
    </row>
    <row r="42" spans="1:6" s="64" customFormat="1" ht="24" x14ac:dyDescent="0.2">
      <c r="A42" s="30">
        <f t="shared" si="0"/>
        <v>36</v>
      </c>
      <c r="B42" s="30">
        <f t="shared" si="1"/>
        <v>475</v>
      </c>
      <c r="C42" s="19">
        <v>17</v>
      </c>
      <c r="D42" s="33" t="s">
        <v>285</v>
      </c>
      <c r="E42" s="42" t="s">
        <v>1514</v>
      </c>
      <c r="F42" s="43"/>
    </row>
    <row r="43" spans="1:6" s="64" customFormat="1" ht="24" x14ac:dyDescent="0.2">
      <c r="A43" s="30">
        <f t="shared" si="0"/>
        <v>37</v>
      </c>
      <c r="B43" s="30">
        <f t="shared" si="1"/>
        <v>492</v>
      </c>
      <c r="C43" s="19">
        <v>17</v>
      </c>
      <c r="D43" s="33" t="s">
        <v>285</v>
      </c>
      <c r="E43" s="42" t="s">
        <v>1515</v>
      </c>
      <c r="F43" s="43"/>
    </row>
    <row r="44" spans="1:6" s="64" customFormat="1" ht="24" x14ac:dyDescent="0.2">
      <c r="A44" s="30">
        <f t="shared" si="0"/>
        <v>38</v>
      </c>
      <c r="B44" s="30">
        <f t="shared" si="1"/>
        <v>509</v>
      </c>
      <c r="C44" s="19">
        <v>17</v>
      </c>
      <c r="D44" s="33" t="s">
        <v>285</v>
      </c>
      <c r="E44" s="41" t="s">
        <v>1516</v>
      </c>
      <c r="F44" s="32"/>
    </row>
    <row r="45" spans="1:6" s="64" customFormat="1" ht="24" x14ac:dyDescent="0.2">
      <c r="A45" s="30">
        <f t="shared" si="0"/>
        <v>39</v>
      </c>
      <c r="B45" s="30">
        <f t="shared" si="1"/>
        <v>526</v>
      </c>
      <c r="C45" s="19">
        <v>17</v>
      </c>
      <c r="D45" s="33" t="s">
        <v>285</v>
      </c>
      <c r="E45" s="41" t="s">
        <v>1517</v>
      </c>
      <c r="F45" s="32"/>
    </row>
    <row r="46" spans="1:6" s="64" customFormat="1" ht="24" x14ac:dyDescent="0.2">
      <c r="A46" s="30">
        <f t="shared" si="0"/>
        <v>40</v>
      </c>
      <c r="B46" s="30">
        <f t="shared" si="1"/>
        <v>543</v>
      </c>
      <c r="C46" s="19">
        <v>17</v>
      </c>
      <c r="D46" s="33" t="s">
        <v>285</v>
      </c>
      <c r="E46" s="41" t="s">
        <v>1518</v>
      </c>
      <c r="F46" s="32"/>
    </row>
    <row r="47" spans="1:6" s="64" customFormat="1" ht="24" x14ac:dyDescent="0.2">
      <c r="A47" s="30">
        <f t="shared" si="0"/>
        <v>41</v>
      </c>
      <c r="B47" s="30">
        <f t="shared" si="1"/>
        <v>560</v>
      </c>
      <c r="C47" s="19">
        <v>17</v>
      </c>
      <c r="D47" s="33" t="s">
        <v>285</v>
      </c>
      <c r="E47" s="42" t="s">
        <v>1519</v>
      </c>
      <c r="F47" s="43"/>
    </row>
    <row r="48" spans="1:6" s="64" customFormat="1" x14ac:dyDescent="0.2">
      <c r="A48" s="30">
        <f t="shared" si="0"/>
        <v>42</v>
      </c>
      <c r="B48" s="30">
        <f t="shared" si="1"/>
        <v>577</v>
      </c>
      <c r="C48" s="19">
        <v>17</v>
      </c>
      <c r="D48" s="33" t="s">
        <v>285</v>
      </c>
      <c r="E48" s="42" t="s">
        <v>1520</v>
      </c>
      <c r="F48" s="43"/>
    </row>
    <row r="49" spans="1:6" s="64" customFormat="1" x14ac:dyDescent="0.2">
      <c r="A49" s="30">
        <f t="shared" si="0"/>
        <v>43</v>
      </c>
      <c r="B49" s="30">
        <f t="shared" si="1"/>
        <v>594</v>
      </c>
      <c r="C49" s="19">
        <v>17</v>
      </c>
      <c r="D49" s="33" t="s">
        <v>285</v>
      </c>
      <c r="E49" s="42" t="s">
        <v>1521</v>
      </c>
      <c r="F49" s="43"/>
    </row>
    <row r="50" spans="1:6" s="64" customFormat="1" x14ac:dyDescent="0.2">
      <c r="A50" s="30">
        <f t="shared" si="0"/>
        <v>44</v>
      </c>
      <c r="B50" s="30">
        <f t="shared" si="1"/>
        <v>611</v>
      </c>
      <c r="C50" s="19">
        <v>17</v>
      </c>
      <c r="D50" s="33" t="s">
        <v>285</v>
      </c>
      <c r="E50" s="42" t="s">
        <v>1522</v>
      </c>
      <c r="F50" s="43"/>
    </row>
    <row r="51" spans="1:6" s="64" customFormat="1" x14ac:dyDescent="0.2">
      <c r="A51" s="30">
        <f t="shared" si="0"/>
        <v>45</v>
      </c>
      <c r="B51" s="30">
        <f t="shared" si="1"/>
        <v>628</v>
      </c>
      <c r="C51" s="19">
        <v>17</v>
      </c>
      <c r="D51" s="33" t="s">
        <v>285</v>
      </c>
      <c r="E51" s="42" t="s">
        <v>1523</v>
      </c>
      <c r="F51" s="43"/>
    </row>
    <row r="52" spans="1:6" s="64" customFormat="1" x14ac:dyDescent="0.2">
      <c r="A52" s="30">
        <f t="shared" si="0"/>
        <v>46</v>
      </c>
      <c r="B52" s="30">
        <f t="shared" si="1"/>
        <v>645</v>
      </c>
      <c r="C52" s="19">
        <v>17</v>
      </c>
      <c r="D52" s="33" t="s">
        <v>285</v>
      </c>
      <c r="E52" s="42" t="s">
        <v>1524</v>
      </c>
      <c r="F52" s="43"/>
    </row>
    <row r="53" spans="1:6" s="64" customFormat="1" x14ac:dyDescent="0.2">
      <c r="A53" s="30">
        <f t="shared" si="0"/>
        <v>47</v>
      </c>
      <c r="B53" s="30">
        <f t="shared" si="1"/>
        <v>662</v>
      </c>
      <c r="C53" s="19">
        <v>17</v>
      </c>
      <c r="D53" s="33" t="s">
        <v>285</v>
      </c>
      <c r="E53" s="42" t="s">
        <v>1525</v>
      </c>
      <c r="F53" s="43"/>
    </row>
    <row r="54" spans="1:6" s="64" customFormat="1" x14ac:dyDescent="0.2">
      <c r="A54" s="30">
        <f t="shared" si="0"/>
        <v>48</v>
      </c>
      <c r="B54" s="30">
        <f t="shared" si="1"/>
        <v>679</v>
      </c>
      <c r="C54" s="19">
        <v>17</v>
      </c>
      <c r="D54" s="33" t="s">
        <v>285</v>
      </c>
      <c r="E54" s="42" t="s">
        <v>1526</v>
      </c>
      <c r="F54" s="43"/>
    </row>
    <row r="55" spans="1:6" s="64" customFormat="1" x14ac:dyDescent="0.2">
      <c r="A55" s="30">
        <f t="shared" si="0"/>
        <v>49</v>
      </c>
      <c r="B55" s="30">
        <f t="shared" si="1"/>
        <v>696</v>
      </c>
      <c r="C55" s="19">
        <v>17</v>
      </c>
      <c r="D55" s="33" t="s">
        <v>285</v>
      </c>
      <c r="E55" s="42" t="s">
        <v>1527</v>
      </c>
      <c r="F55" s="43"/>
    </row>
    <row r="56" spans="1:6" s="64" customFormat="1" x14ac:dyDescent="0.2">
      <c r="A56" s="30">
        <f t="shared" si="0"/>
        <v>50</v>
      </c>
      <c r="B56" s="30">
        <f t="shared" si="1"/>
        <v>713</v>
      </c>
      <c r="C56" s="19">
        <v>17</v>
      </c>
      <c r="D56" s="33" t="s">
        <v>285</v>
      </c>
      <c r="E56" s="42" t="s">
        <v>1528</v>
      </c>
      <c r="F56" s="43"/>
    </row>
    <row r="57" spans="1:6" s="64" customFormat="1" x14ac:dyDescent="0.2">
      <c r="A57" s="30">
        <f t="shared" si="0"/>
        <v>51</v>
      </c>
      <c r="B57" s="30">
        <f t="shared" si="1"/>
        <v>730</v>
      </c>
      <c r="C57" s="19">
        <v>17</v>
      </c>
      <c r="D57" s="33" t="s">
        <v>285</v>
      </c>
      <c r="E57" s="42" t="s">
        <v>1529</v>
      </c>
      <c r="F57" s="43"/>
    </row>
    <row r="58" spans="1:6" s="64" customFormat="1" x14ac:dyDescent="0.2">
      <c r="A58" s="30">
        <f t="shared" si="0"/>
        <v>52</v>
      </c>
      <c r="B58" s="30">
        <f t="shared" si="1"/>
        <v>747</v>
      </c>
      <c r="C58" s="19">
        <v>17</v>
      </c>
      <c r="D58" s="33" t="s">
        <v>285</v>
      </c>
      <c r="E58" s="42" t="s">
        <v>1530</v>
      </c>
      <c r="F58" s="43"/>
    </row>
    <row r="59" spans="1:6" s="64" customFormat="1" x14ac:dyDescent="0.2">
      <c r="A59" s="30">
        <f t="shared" si="0"/>
        <v>53</v>
      </c>
      <c r="B59" s="30">
        <f t="shared" si="1"/>
        <v>764</v>
      </c>
      <c r="C59" s="19">
        <v>17</v>
      </c>
      <c r="D59" s="33" t="s">
        <v>285</v>
      </c>
      <c r="E59" s="42" t="s">
        <v>1531</v>
      </c>
      <c r="F59" s="43"/>
    </row>
    <row r="60" spans="1:6" s="64" customFormat="1" x14ac:dyDescent="0.2">
      <c r="A60" s="30">
        <f t="shared" si="0"/>
        <v>54</v>
      </c>
      <c r="B60" s="30">
        <f t="shared" si="1"/>
        <v>781</v>
      </c>
      <c r="C60" s="19">
        <v>17</v>
      </c>
      <c r="D60" s="33" t="s">
        <v>285</v>
      </c>
      <c r="E60" s="42" t="s">
        <v>1532</v>
      </c>
      <c r="F60" s="43"/>
    </row>
    <row r="61" spans="1:6" s="64" customFormat="1" x14ac:dyDescent="0.2">
      <c r="A61" s="30">
        <f t="shared" si="0"/>
        <v>55</v>
      </c>
      <c r="B61" s="30">
        <f t="shared" si="1"/>
        <v>798</v>
      </c>
      <c r="C61" s="19">
        <v>17</v>
      </c>
      <c r="D61" s="33" t="s">
        <v>285</v>
      </c>
      <c r="E61" s="42" t="s">
        <v>1533</v>
      </c>
      <c r="F61" s="43"/>
    </row>
    <row r="62" spans="1:6" s="64" customFormat="1" ht="12.75" thickBot="1" x14ac:dyDescent="0.25">
      <c r="A62" s="37">
        <f t="shared" si="0"/>
        <v>56</v>
      </c>
      <c r="B62" s="37">
        <f t="shared" si="1"/>
        <v>815</v>
      </c>
      <c r="C62" s="78">
        <v>150</v>
      </c>
      <c r="D62" s="79" t="s">
        <v>9</v>
      </c>
      <c r="E62" s="29" t="s">
        <v>50</v>
      </c>
      <c r="F62" s="47" t="s">
        <v>25</v>
      </c>
    </row>
    <row r="63" spans="1:6" s="64" customFormat="1" ht="13.5" thickTop="1" thickBot="1" x14ac:dyDescent="0.25">
      <c r="A63" s="37">
        <f t="shared" si="0"/>
        <v>57</v>
      </c>
      <c r="B63" s="37">
        <f t="shared" si="1"/>
        <v>965</v>
      </c>
      <c r="C63" s="94">
        <v>12</v>
      </c>
      <c r="D63" s="95" t="s">
        <v>9</v>
      </c>
      <c r="E63" s="135" t="s">
        <v>323</v>
      </c>
      <c r="F63" s="145" t="s">
        <v>1534</v>
      </c>
    </row>
    <row r="64" spans="1:6" s="64" customFormat="1" ht="12.75" thickTop="1" x14ac:dyDescent="0.2">
      <c r="A64" s="98" t="s">
        <v>54</v>
      </c>
      <c r="B64" s="98"/>
      <c r="C64" s="84">
        <f>B63+C63-1</f>
        <v>976</v>
      </c>
      <c r="D64" s="98"/>
      <c r="E64" s="136"/>
      <c r="F64"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54"/>
  <sheetViews>
    <sheetView zoomScaleNormal="100" zoomScaleSheetLayoutView="80" workbookViewId="0">
      <selection activeCell="C12" sqref="C12"/>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1535</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49"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480</v>
      </c>
    </row>
    <row r="10" spans="1:6" s="64" customFormat="1" x14ac:dyDescent="0.2">
      <c r="A10" s="30">
        <f t="shared" si="0"/>
        <v>4</v>
      </c>
      <c r="B10" s="30">
        <f>B9+C9</f>
        <v>8</v>
      </c>
      <c r="C10" s="30">
        <v>1</v>
      </c>
      <c r="D10" s="31" t="s">
        <v>9</v>
      </c>
      <c r="E10" s="102" t="s">
        <v>16</v>
      </c>
      <c r="F10" s="89" t="s">
        <v>220</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C13+B13</f>
        <v>13</v>
      </c>
      <c r="C14" s="30">
        <v>3</v>
      </c>
      <c r="D14" s="31" t="s">
        <v>12</v>
      </c>
      <c r="E14" s="102" t="s">
        <v>23</v>
      </c>
      <c r="F14" s="43"/>
    </row>
    <row r="15" spans="1:6" s="64" customFormat="1" ht="24" x14ac:dyDescent="0.2">
      <c r="A15" s="30">
        <f t="shared" si="0"/>
        <v>9</v>
      </c>
      <c r="B15" s="30">
        <f t="shared" ref="B15:B53" si="1">C14+B14</f>
        <v>16</v>
      </c>
      <c r="C15" s="19">
        <v>17</v>
      </c>
      <c r="D15" s="33" t="s">
        <v>285</v>
      </c>
      <c r="E15" s="41" t="s">
        <v>1536</v>
      </c>
      <c r="F15" s="43"/>
    </row>
    <row r="16" spans="1:6" s="64" customFormat="1" ht="24" x14ac:dyDescent="0.2">
      <c r="A16" s="30">
        <f t="shared" si="0"/>
        <v>10</v>
      </c>
      <c r="B16" s="30">
        <f t="shared" si="1"/>
        <v>33</v>
      </c>
      <c r="C16" s="19">
        <v>17</v>
      </c>
      <c r="D16" s="33" t="s">
        <v>285</v>
      </c>
      <c r="E16" s="42" t="s">
        <v>1537</v>
      </c>
      <c r="F16" s="43"/>
    </row>
    <row r="17" spans="1:6" s="64" customFormat="1" ht="24" x14ac:dyDescent="0.2">
      <c r="A17" s="30">
        <f t="shared" si="0"/>
        <v>11</v>
      </c>
      <c r="B17" s="30">
        <f t="shared" si="1"/>
        <v>50</v>
      </c>
      <c r="C17" s="19">
        <v>17</v>
      </c>
      <c r="D17" s="33" t="s">
        <v>285</v>
      </c>
      <c r="E17" s="42" t="s">
        <v>1538</v>
      </c>
      <c r="F17" s="43"/>
    </row>
    <row r="18" spans="1:6" s="64" customFormat="1" ht="24" x14ac:dyDescent="0.2">
      <c r="A18" s="30">
        <f t="shared" si="0"/>
        <v>12</v>
      </c>
      <c r="B18" s="30">
        <f t="shared" si="1"/>
        <v>67</v>
      </c>
      <c r="C18" s="19">
        <v>17</v>
      </c>
      <c r="D18" s="33" t="s">
        <v>285</v>
      </c>
      <c r="E18" s="42" t="s">
        <v>1539</v>
      </c>
      <c r="F18" s="43"/>
    </row>
    <row r="19" spans="1:6" s="64" customFormat="1" ht="24" x14ac:dyDescent="0.2">
      <c r="A19" s="30">
        <f t="shared" si="0"/>
        <v>13</v>
      </c>
      <c r="B19" s="30">
        <f t="shared" si="1"/>
        <v>84</v>
      </c>
      <c r="C19" s="19">
        <v>17</v>
      </c>
      <c r="D19" s="33" t="s">
        <v>285</v>
      </c>
      <c r="E19" s="42" t="s">
        <v>1540</v>
      </c>
      <c r="F19" s="43"/>
    </row>
    <row r="20" spans="1:6" s="64" customFormat="1" ht="24" x14ac:dyDescent="0.2">
      <c r="A20" s="30">
        <f t="shared" si="0"/>
        <v>14</v>
      </c>
      <c r="B20" s="30">
        <f t="shared" si="1"/>
        <v>101</v>
      </c>
      <c r="C20" s="19">
        <v>17</v>
      </c>
      <c r="D20" s="33" t="s">
        <v>285</v>
      </c>
      <c r="E20" s="42" t="s">
        <v>1541</v>
      </c>
      <c r="F20" s="43"/>
    </row>
    <row r="21" spans="1:6" s="64" customFormat="1" ht="24" x14ac:dyDescent="0.2">
      <c r="A21" s="30">
        <f t="shared" si="0"/>
        <v>15</v>
      </c>
      <c r="B21" s="30">
        <f t="shared" si="1"/>
        <v>118</v>
      </c>
      <c r="C21" s="19">
        <v>17</v>
      </c>
      <c r="D21" s="33" t="s">
        <v>285</v>
      </c>
      <c r="E21" s="42" t="s">
        <v>1542</v>
      </c>
      <c r="F21" s="43"/>
    </row>
    <row r="22" spans="1:6" s="64" customFormat="1" ht="24" x14ac:dyDescent="0.2">
      <c r="A22" s="30">
        <f t="shared" si="0"/>
        <v>16</v>
      </c>
      <c r="B22" s="30">
        <f t="shared" si="1"/>
        <v>135</v>
      </c>
      <c r="C22" s="19">
        <v>17</v>
      </c>
      <c r="D22" s="33" t="s">
        <v>285</v>
      </c>
      <c r="E22" s="42" t="s">
        <v>1543</v>
      </c>
      <c r="F22" s="43"/>
    </row>
    <row r="23" spans="1:6" s="64" customFormat="1" ht="24" x14ac:dyDescent="0.2">
      <c r="A23" s="30">
        <f t="shared" si="0"/>
        <v>17</v>
      </c>
      <c r="B23" s="30">
        <f t="shared" si="1"/>
        <v>152</v>
      </c>
      <c r="C23" s="19">
        <v>17</v>
      </c>
      <c r="D23" s="33" t="s">
        <v>285</v>
      </c>
      <c r="E23" s="42" t="s">
        <v>1544</v>
      </c>
      <c r="F23" s="43"/>
    </row>
    <row r="24" spans="1:6" s="64" customFormat="1" ht="24" x14ac:dyDescent="0.2">
      <c r="A24" s="30">
        <f t="shared" si="0"/>
        <v>18</v>
      </c>
      <c r="B24" s="30">
        <f t="shared" si="1"/>
        <v>169</v>
      </c>
      <c r="C24" s="19">
        <v>17</v>
      </c>
      <c r="D24" s="33" t="s">
        <v>285</v>
      </c>
      <c r="E24" s="42" t="s">
        <v>1545</v>
      </c>
      <c r="F24" s="43"/>
    </row>
    <row r="25" spans="1:6" s="64" customFormat="1" ht="24" x14ac:dyDescent="0.2">
      <c r="A25" s="30">
        <f t="shared" si="0"/>
        <v>19</v>
      </c>
      <c r="B25" s="30">
        <f t="shared" si="1"/>
        <v>186</v>
      </c>
      <c r="C25" s="19">
        <v>17</v>
      </c>
      <c r="D25" s="33" t="s">
        <v>285</v>
      </c>
      <c r="E25" s="42" t="s">
        <v>1546</v>
      </c>
      <c r="F25" s="43"/>
    </row>
    <row r="26" spans="1:6" s="64" customFormat="1" ht="24" x14ac:dyDescent="0.2">
      <c r="A26" s="30">
        <f t="shared" si="0"/>
        <v>20</v>
      </c>
      <c r="B26" s="30">
        <f t="shared" si="1"/>
        <v>203</v>
      </c>
      <c r="C26" s="19">
        <v>17</v>
      </c>
      <c r="D26" s="33" t="s">
        <v>285</v>
      </c>
      <c r="E26" s="42" t="s">
        <v>1547</v>
      </c>
      <c r="F26" s="43"/>
    </row>
    <row r="27" spans="1:6" s="64" customFormat="1" ht="24" x14ac:dyDescent="0.2">
      <c r="A27" s="30">
        <f t="shared" si="0"/>
        <v>21</v>
      </c>
      <c r="B27" s="30">
        <f t="shared" si="1"/>
        <v>220</v>
      </c>
      <c r="C27" s="19">
        <v>17</v>
      </c>
      <c r="D27" s="33" t="s">
        <v>285</v>
      </c>
      <c r="E27" s="42" t="s">
        <v>1548</v>
      </c>
      <c r="F27" s="43"/>
    </row>
    <row r="28" spans="1:6" s="64" customFormat="1" ht="24" x14ac:dyDescent="0.2">
      <c r="A28" s="30">
        <f t="shared" si="0"/>
        <v>22</v>
      </c>
      <c r="B28" s="30">
        <f t="shared" si="1"/>
        <v>237</v>
      </c>
      <c r="C28" s="19">
        <v>17</v>
      </c>
      <c r="D28" s="33" t="s">
        <v>285</v>
      </c>
      <c r="E28" s="42" t="s">
        <v>1549</v>
      </c>
      <c r="F28" s="43"/>
    </row>
    <row r="29" spans="1:6" s="64" customFormat="1" ht="24" x14ac:dyDescent="0.2">
      <c r="A29" s="30">
        <f t="shared" si="0"/>
        <v>23</v>
      </c>
      <c r="B29" s="30">
        <f t="shared" si="1"/>
        <v>254</v>
      </c>
      <c r="C29" s="19">
        <v>17</v>
      </c>
      <c r="D29" s="33" t="s">
        <v>285</v>
      </c>
      <c r="E29" s="42" t="s">
        <v>1550</v>
      </c>
      <c r="F29" s="43"/>
    </row>
    <row r="30" spans="1:6" s="64" customFormat="1" ht="24" x14ac:dyDescent="0.2">
      <c r="A30" s="30">
        <f t="shared" si="0"/>
        <v>24</v>
      </c>
      <c r="B30" s="30">
        <f t="shared" si="1"/>
        <v>271</v>
      </c>
      <c r="C30" s="19">
        <v>17</v>
      </c>
      <c r="D30" s="33" t="s">
        <v>285</v>
      </c>
      <c r="E30" s="42" t="s">
        <v>1551</v>
      </c>
      <c r="F30" s="43"/>
    </row>
    <row r="31" spans="1:6" s="64" customFormat="1" ht="24" x14ac:dyDescent="0.2">
      <c r="A31" s="30">
        <f t="shared" si="0"/>
        <v>25</v>
      </c>
      <c r="B31" s="30">
        <f t="shared" si="1"/>
        <v>288</v>
      </c>
      <c r="C31" s="19">
        <v>17</v>
      </c>
      <c r="D31" s="33" t="s">
        <v>285</v>
      </c>
      <c r="E31" s="42" t="s">
        <v>1552</v>
      </c>
      <c r="F31" s="134"/>
    </row>
    <row r="32" spans="1:6" s="64" customFormat="1" ht="24" x14ac:dyDescent="0.2">
      <c r="A32" s="30">
        <f t="shared" si="0"/>
        <v>26</v>
      </c>
      <c r="B32" s="30">
        <f t="shared" si="1"/>
        <v>305</v>
      </c>
      <c r="C32" s="19">
        <v>17</v>
      </c>
      <c r="D32" s="33" t="s">
        <v>285</v>
      </c>
      <c r="E32" s="42" t="s">
        <v>1553</v>
      </c>
      <c r="F32" s="43"/>
    </row>
    <row r="33" spans="1:6" s="64" customFormat="1" ht="24" x14ac:dyDescent="0.2">
      <c r="A33" s="30">
        <f t="shared" si="0"/>
        <v>27</v>
      </c>
      <c r="B33" s="30">
        <f t="shared" si="1"/>
        <v>322</v>
      </c>
      <c r="C33" s="19">
        <v>17</v>
      </c>
      <c r="D33" s="33" t="s">
        <v>285</v>
      </c>
      <c r="E33" s="42" t="s">
        <v>1554</v>
      </c>
      <c r="F33" s="43"/>
    </row>
    <row r="34" spans="1:6" s="64" customFormat="1" ht="24" x14ac:dyDescent="0.2">
      <c r="A34" s="30">
        <f t="shared" si="0"/>
        <v>28</v>
      </c>
      <c r="B34" s="30">
        <f t="shared" si="1"/>
        <v>339</v>
      </c>
      <c r="C34" s="19">
        <v>17</v>
      </c>
      <c r="D34" s="33" t="s">
        <v>285</v>
      </c>
      <c r="E34" s="42" t="s">
        <v>1555</v>
      </c>
      <c r="F34" s="43"/>
    </row>
    <row r="35" spans="1:6" s="64" customFormat="1" ht="24" x14ac:dyDescent="0.2">
      <c r="A35" s="30">
        <f t="shared" si="0"/>
        <v>29</v>
      </c>
      <c r="B35" s="30">
        <f t="shared" si="1"/>
        <v>356</v>
      </c>
      <c r="C35" s="19">
        <v>17</v>
      </c>
      <c r="D35" s="33" t="s">
        <v>285</v>
      </c>
      <c r="E35" s="42" t="s">
        <v>1556</v>
      </c>
      <c r="F35" s="43"/>
    </row>
    <row r="36" spans="1:6" s="64" customFormat="1" ht="24" x14ac:dyDescent="0.2">
      <c r="A36" s="30">
        <f t="shared" si="0"/>
        <v>30</v>
      </c>
      <c r="B36" s="30">
        <f t="shared" si="1"/>
        <v>373</v>
      </c>
      <c r="C36" s="19">
        <v>17</v>
      </c>
      <c r="D36" s="33" t="s">
        <v>285</v>
      </c>
      <c r="E36" s="42" t="s">
        <v>1557</v>
      </c>
      <c r="F36" s="43"/>
    </row>
    <row r="37" spans="1:6" s="64" customFormat="1" ht="24" x14ac:dyDescent="0.2">
      <c r="A37" s="30">
        <f t="shared" si="0"/>
        <v>31</v>
      </c>
      <c r="B37" s="30">
        <f t="shared" si="1"/>
        <v>390</v>
      </c>
      <c r="C37" s="19">
        <v>17</v>
      </c>
      <c r="D37" s="33" t="s">
        <v>285</v>
      </c>
      <c r="E37" s="42" t="s">
        <v>1558</v>
      </c>
      <c r="F37" s="43"/>
    </row>
    <row r="38" spans="1:6" s="64" customFormat="1" ht="24" x14ac:dyDescent="0.2">
      <c r="A38" s="30">
        <f t="shared" si="0"/>
        <v>32</v>
      </c>
      <c r="B38" s="30">
        <f t="shared" si="1"/>
        <v>407</v>
      </c>
      <c r="C38" s="19">
        <v>17</v>
      </c>
      <c r="D38" s="33" t="s">
        <v>285</v>
      </c>
      <c r="E38" s="42" t="s">
        <v>1559</v>
      </c>
      <c r="F38" s="43"/>
    </row>
    <row r="39" spans="1:6" s="64" customFormat="1" ht="24" x14ac:dyDescent="0.2">
      <c r="A39" s="30">
        <f t="shared" si="0"/>
        <v>33</v>
      </c>
      <c r="B39" s="30">
        <f t="shared" si="1"/>
        <v>424</v>
      </c>
      <c r="C39" s="19">
        <v>17</v>
      </c>
      <c r="D39" s="33" t="s">
        <v>285</v>
      </c>
      <c r="E39" s="42" t="s">
        <v>1560</v>
      </c>
      <c r="F39" s="43"/>
    </row>
    <row r="40" spans="1:6" s="64" customFormat="1" ht="24" x14ac:dyDescent="0.2">
      <c r="A40" s="30">
        <f t="shared" si="0"/>
        <v>34</v>
      </c>
      <c r="B40" s="30">
        <f t="shared" si="1"/>
        <v>441</v>
      </c>
      <c r="C40" s="19">
        <v>17</v>
      </c>
      <c r="D40" s="33" t="s">
        <v>285</v>
      </c>
      <c r="E40" s="42" t="s">
        <v>1561</v>
      </c>
      <c r="F40" s="43"/>
    </row>
    <row r="41" spans="1:6" s="64" customFormat="1" ht="24" x14ac:dyDescent="0.2">
      <c r="A41" s="30">
        <f t="shared" si="0"/>
        <v>35</v>
      </c>
      <c r="B41" s="30">
        <f t="shared" si="1"/>
        <v>458</v>
      </c>
      <c r="C41" s="19">
        <v>17</v>
      </c>
      <c r="D41" s="33" t="s">
        <v>285</v>
      </c>
      <c r="E41" s="42" t="s">
        <v>1562</v>
      </c>
      <c r="F41" s="43"/>
    </row>
    <row r="42" spans="1:6" s="64" customFormat="1" ht="24" x14ac:dyDescent="0.2">
      <c r="A42" s="19">
        <f t="shared" si="0"/>
        <v>36</v>
      </c>
      <c r="B42" s="19">
        <f t="shared" si="1"/>
        <v>475</v>
      </c>
      <c r="C42" s="19">
        <v>17</v>
      </c>
      <c r="D42" s="33" t="s">
        <v>285</v>
      </c>
      <c r="E42" s="41" t="s">
        <v>1563</v>
      </c>
      <c r="F42" s="32"/>
    </row>
    <row r="43" spans="1:6" s="64" customFormat="1" ht="24" x14ac:dyDescent="0.2">
      <c r="A43" s="19">
        <f>A42+1</f>
        <v>37</v>
      </c>
      <c r="B43" s="19">
        <f>B42+C42</f>
        <v>492</v>
      </c>
      <c r="C43" s="19">
        <v>17</v>
      </c>
      <c r="D43" s="33" t="s">
        <v>285</v>
      </c>
      <c r="E43" s="41" t="s">
        <v>1564</v>
      </c>
      <c r="F43" s="32"/>
    </row>
    <row r="44" spans="1:6" s="64" customFormat="1" ht="24" x14ac:dyDescent="0.2">
      <c r="A44" s="19">
        <f>A43+1</f>
        <v>38</v>
      </c>
      <c r="B44" s="19">
        <f>B43+C43</f>
        <v>509</v>
      </c>
      <c r="C44" s="19">
        <v>17</v>
      </c>
      <c r="D44" s="33" t="s">
        <v>285</v>
      </c>
      <c r="E44" s="41" t="s">
        <v>1565</v>
      </c>
      <c r="F44" s="137"/>
    </row>
    <row r="45" spans="1:6" s="64" customFormat="1" ht="24" x14ac:dyDescent="0.2">
      <c r="A45" s="19">
        <f>A44+1</f>
        <v>39</v>
      </c>
      <c r="B45" s="19">
        <f>B44+C44</f>
        <v>526</v>
      </c>
      <c r="C45" s="19">
        <v>17</v>
      </c>
      <c r="D45" s="33" t="s">
        <v>285</v>
      </c>
      <c r="E45" s="41" t="s">
        <v>1566</v>
      </c>
      <c r="F45" s="32"/>
    </row>
    <row r="46" spans="1:6" s="64" customFormat="1" ht="24" x14ac:dyDescent="0.2">
      <c r="A46" s="19">
        <f>A45+1</f>
        <v>40</v>
      </c>
      <c r="B46" s="19">
        <f>B45+C45</f>
        <v>543</v>
      </c>
      <c r="C46" s="19">
        <v>17</v>
      </c>
      <c r="D46" s="33" t="s">
        <v>285</v>
      </c>
      <c r="E46" s="41" t="s">
        <v>1567</v>
      </c>
      <c r="F46" s="32"/>
    </row>
    <row r="47" spans="1:6" s="64" customFormat="1" ht="24" x14ac:dyDescent="0.2">
      <c r="A47" s="30">
        <f>+A46+1</f>
        <v>41</v>
      </c>
      <c r="B47" s="30">
        <f>C46+B46</f>
        <v>560</v>
      </c>
      <c r="C47" s="19">
        <v>17</v>
      </c>
      <c r="D47" s="33" t="s">
        <v>285</v>
      </c>
      <c r="E47" s="42" t="s">
        <v>1568</v>
      </c>
      <c r="F47" s="43"/>
    </row>
    <row r="48" spans="1:6" s="64" customFormat="1" ht="24" x14ac:dyDescent="0.2">
      <c r="A48" s="30">
        <f t="shared" si="0"/>
        <v>42</v>
      </c>
      <c r="B48" s="30">
        <f t="shared" si="1"/>
        <v>577</v>
      </c>
      <c r="C48" s="19">
        <v>17</v>
      </c>
      <c r="D48" s="33" t="s">
        <v>285</v>
      </c>
      <c r="E48" s="42" t="s">
        <v>1569</v>
      </c>
      <c r="F48" s="43"/>
    </row>
    <row r="49" spans="1:6" s="64" customFormat="1" ht="24" x14ac:dyDescent="0.2">
      <c r="A49" s="30">
        <f t="shared" si="0"/>
        <v>43</v>
      </c>
      <c r="B49" s="30">
        <f t="shared" si="1"/>
        <v>594</v>
      </c>
      <c r="C49" s="19">
        <v>17</v>
      </c>
      <c r="D49" s="33" t="s">
        <v>285</v>
      </c>
      <c r="E49" s="42" t="s">
        <v>1570</v>
      </c>
      <c r="F49" s="43"/>
    </row>
    <row r="50" spans="1:6" s="64" customFormat="1" ht="24" x14ac:dyDescent="0.2">
      <c r="A50" s="19">
        <f>+A49+1</f>
        <v>44</v>
      </c>
      <c r="B50" s="19">
        <f t="shared" si="1"/>
        <v>611</v>
      </c>
      <c r="C50" s="19">
        <v>17</v>
      </c>
      <c r="D50" s="33" t="s">
        <v>285</v>
      </c>
      <c r="E50" s="41" t="s">
        <v>1571</v>
      </c>
      <c r="F50" s="32"/>
    </row>
    <row r="51" spans="1:6" s="64" customFormat="1" ht="24" x14ac:dyDescent="0.2">
      <c r="A51" s="19">
        <f>+A50+1</f>
        <v>45</v>
      </c>
      <c r="B51" s="19">
        <f t="shared" si="1"/>
        <v>628</v>
      </c>
      <c r="C51" s="19">
        <v>17</v>
      </c>
      <c r="D51" s="33" t="s">
        <v>285</v>
      </c>
      <c r="E51" s="41" t="s">
        <v>1572</v>
      </c>
      <c r="F51" s="32"/>
    </row>
    <row r="52" spans="1:6" s="64" customFormat="1" ht="12.75" thickBot="1" x14ac:dyDescent="0.25">
      <c r="A52" s="37">
        <f t="shared" ref="A52:A53" si="2">+A51+1</f>
        <v>46</v>
      </c>
      <c r="B52" s="37">
        <f t="shared" si="1"/>
        <v>645</v>
      </c>
      <c r="C52" s="78">
        <v>150</v>
      </c>
      <c r="D52" s="79" t="s">
        <v>9</v>
      </c>
      <c r="E52" s="29" t="s">
        <v>50</v>
      </c>
      <c r="F52" s="47" t="s">
        <v>25</v>
      </c>
    </row>
    <row r="53" spans="1:6" s="64" customFormat="1" ht="13.5" thickTop="1" thickBot="1" x14ac:dyDescent="0.25">
      <c r="A53" s="37">
        <f t="shared" si="2"/>
        <v>47</v>
      </c>
      <c r="B53" s="37">
        <f t="shared" si="1"/>
        <v>795</v>
      </c>
      <c r="C53" s="94">
        <v>12</v>
      </c>
      <c r="D53" s="95" t="s">
        <v>9</v>
      </c>
      <c r="E53" s="135" t="s">
        <v>323</v>
      </c>
      <c r="F53" s="55" t="s">
        <v>1573</v>
      </c>
    </row>
    <row r="54" spans="1:6" s="64" customFormat="1" ht="12.75" thickTop="1" x14ac:dyDescent="0.2">
      <c r="A54" s="98" t="s">
        <v>54</v>
      </c>
      <c r="B54" s="98"/>
      <c r="C54" s="84">
        <f>B53+C53-1</f>
        <v>806</v>
      </c>
      <c r="D54" s="98"/>
      <c r="E54" s="136"/>
      <c r="F54"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06"/>
  <sheetViews>
    <sheetView topLeftCell="A13" zoomScaleNormal="100" zoomScaleSheetLayoutView="80" workbookViewId="0">
      <selection activeCell="E26" sqref="E26"/>
    </sheetView>
  </sheetViews>
  <sheetFormatPr baseColWidth="10" defaultColWidth="11.140625" defaultRowHeight="12" x14ac:dyDescent="0.2"/>
  <cols>
    <col min="1" max="3" width="7.7109375" style="64" customWidth="1"/>
    <col min="4" max="4" width="10.7109375" style="64" customWidth="1"/>
    <col min="5" max="5" width="186.42578125" style="64" customWidth="1"/>
    <col min="6" max="6" width="12.7109375" style="64" customWidth="1"/>
    <col min="7" max="16384" width="11.140625" style="64"/>
  </cols>
  <sheetData>
    <row r="1" spans="1:6" ht="21" x14ac:dyDescent="0.35">
      <c r="B1" s="65" t="s">
        <v>0</v>
      </c>
    </row>
    <row r="3" spans="1:6" ht="12.75" x14ac:dyDescent="0.2">
      <c r="A3" s="795" t="str">
        <f>+T22001000!A3</f>
        <v>Modelo 220</v>
      </c>
      <c r="B3" s="795"/>
      <c r="C3" s="788" t="str">
        <f>+T22001000!C3</f>
        <v>Diseño de registro. 2025</v>
      </c>
      <c r="D3" s="788"/>
      <c r="E3" s="788"/>
      <c r="F3" s="789"/>
    </row>
    <row r="4" spans="1:6" x14ac:dyDescent="0.2">
      <c r="A4" s="796" t="str">
        <f>+T22001000!A4</f>
        <v>Versión 0.2</v>
      </c>
      <c r="B4" s="796"/>
      <c r="C4" s="797" t="s">
        <v>59</v>
      </c>
      <c r="D4" s="797"/>
      <c r="E4" s="797"/>
      <c r="F4" s="798"/>
    </row>
    <row r="5" spans="1:6" ht="13.5" thickBot="1" x14ac:dyDescent="0.25">
      <c r="A5" s="66"/>
      <c r="B5" s="66"/>
      <c r="C5" s="798"/>
      <c r="D5" s="798"/>
      <c r="E5" s="798"/>
      <c r="F5" s="798"/>
    </row>
    <row r="6" spans="1:6" ht="12.75" x14ac:dyDescent="0.2">
      <c r="A6" s="3" t="s">
        <v>3</v>
      </c>
      <c r="B6" s="3" t="s">
        <v>4</v>
      </c>
      <c r="C6" s="3" t="s">
        <v>5</v>
      </c>
      <c r="D6" s="4" t="s">
        <v>6</v>
      </c>
      <c r="E6" s="5" t="s">
        <v>7</v>
      </c>
      <c r="F6" s="3" t="s">
        <v>8</v>
      </c>
    </row>
    <row r="7" spans="1:6" ht="14.25" customHeight="1" x14ac:dyDescent="0.2">
      <c r="A7" s="37">
        <v>1</v>
      </c>
      <c r="B7" s="37">
        <v>1</v>
      </c>
      <c r="C7" s="37">
        <v>2</v>
      </c>
      <c r="D7" s="45" t="s">
        <v>9</v>
      </c>
      <c r="E7" s="67" t="s">
        <v>10</v>
      </c>
      <c r="F7" s="47" t="s">
        <v>11</v>
      </c>
    </row>
    <row r="8" spans="1:6" x14ac:dyDescent="0.2">
      <c r="A8" s="37">
        <f t="shared" ref="A8:A71" si="0">+A7+1</f>
        <v>2</v>
      </c>
      <c r="B8" s="37">
        <f t="shared" ref="B8:B71" si="1">C7+B7</f>
        <v>3</v>
      </c>
      <c r="C8" s="37">
        <v>3</v>
      </c>
      <c r="D8" s="45" t="s">
        <v>12</v>
      </c>
      <c r="E8" s="67" t="s">
        <v>13</v>
      </c>
      <c r="F8" s="47">
        <v>220</v>
      </c>
    </row>
    <row r="9" spans="1:6" x14ac:dyDescent="0.2">
      <c r="A9" s="37">
        <f t="shared" si="0"/>
        <v>3</v>
      </c>
      <c r="B9" s="37">
        <f t="shared" si="1"/>
        <v>6</v>
      </c>
      <c r="C9" s="37">
        <v>2</v>
      </c>
      <c r="D9" s="45" t="s">
        <v>9</v>
      </c>
      <c r="E9" s="67" t="s">
        <v>14</v>
      </c>
      <c r="F9" s="68" t="s">
        <v>60</v>
      </c>
    </row>
    <row r="10" spans="1:6" x14ac:dyDescent="0.2">
      <c r="A10" s="37">
        <f t="shared" si="0"/>
        <v>4</v>
      </c>
      <c r="B10" s="37">
        <f t="shared" si="1"/>
        <v>8</v>
      </c>
      <c r="C10" s="37">
        <v>1</v>
      </c>
      <c r="D10" s="45" t="s">
        <v>9</v>
      </c>
      <c r="E10" s="67" t="s">
        <v>16</v>
      </c>
      <c r="F10" s="68" t="s">
        <v>61</v>
      </c>
    </row>
    <row r="11" spans="1:6" x14ac:dyDescent="0.2">
      <c r="A11" s="37">
        <f t="shared" si="0"/>
        <v>5</v>
      </c>
      <c r="B11" s="37">
        <f t="shared" si="1"/>
        <v>9</v>
      </c>
      <c r="C11" s="37">
        <v>2</v>
      </c>
      <c r="D11" s="45" t="s">
        <v>12</v>
      </c>
      <c r="E11" s="67" t="s">
        <v>17</v>
      </c>
      <c r="F11" s="68" t="s">
        <v>18</v>
      </c>
    </row>
    <row r="12" spans="1:6" ht="13.5" customHeight="1" x14ac:dyDescent="0.2">
      <c r="A12" s="37">
        <f t="shared" si="0"/>
        <v>6</v>
      </c>
      <c r="B12" s="37">
        <f t="shared" si="1"/>
        <v>11</v>
      </c>
      <c r="C12" s="37">
        <v>1</v>
      </c>
      <c r="D12" s="45" t="s">
        <v>9</v>
      </c>
      <c r="E12" s="67" t="s">
        <v>19</v>
      </c>
      <c r="F12" s="68" t="s">
        <v>20</v>
      </c>
    </row>
    <row r="13" spans="1:6" s="69" customFormat="1" ht="12" customHeight="1" x14ac:dyDescent="0.2">
      <c r="A13" s="37">
        <f t="shared" si="0"/>
        <v>7</v>
      </c>
      <c r="B13" s="37">
        <f t="shared" si="1"/>
        <v>12</v>
      </c>
      <c r="C13" s="37">
        <v>1</v>
      </c>
      <c r="D13" s="45" t="s">
        <v>9</v>
      </c>
      <c r="E13" s="67" t="s">
        <v>62</v>
      </c>
      <c r="F13" s="47" t="s">
        <v>22</v>
      </c>
    </row>
    <row r="14" spans="1:6" ht="13.5" customHeight="1" x14ac:dyDescent="0.2">
      <c r="A14" s="37">
        <f t="shared" si="0"/>
        <v>8</v>
      </c>
      <c r="B14" s="37">
        <f t="shared" si="1"/>
        <v>13</v>
      </c>
      <c r="C14" s="37">
        <v>3</v>
      </c>
      <c r="D14" s="45" t="s">
        <v>12</v>
      </c>
      <c r="E14" s="67" t="s">
        <v>23</v>
      </c>
      <c r="F14" s="47"/>
    </row>
    <row r="15" spans="1:6" ht="13.5" customHeight="1" x14ac:dyDescent="0.2">
      <c r="A15" s="37">
        <f t="shared" si="0"/>
        <v>9</v>
      </c>
      <c r="B15" s="37">
        <f t="shared" si="1"/>
        <v>16</v>
      </c>
      <c r="C15" s="37">
        <v>9</v>
      </c>
      <c r="D15" s="45" t="s">
        <v>9</v>
      </c>
      <c r="E15" s="29" t="s">
        <v>63</v>
      </c>
      <c r="F15" s="47"/>
    </row>
    <row r="16" spans="1:6" ht="13.5" customHeight="1" x14ac:dyDescent="0.2">
      <c r="A16" s="37">
        <f t="shared" si="0"/>
        <v>10</v>
      </c>
      <c r="B16" s="37">
        <f t="shared" si="1"/>
        <v>25</v>
      </c>
      <c r="C16" s="37">
        <v>40</v>
      </c>
      <c r="D16" s="45" t="s">
        <v>9</v>
      </c>
      <c r="E16" s="29" t="s">
        <v>64</v>
      </c>
      <c r="F16" s="47"/>
    </row>
    <row r="17" spans="1:6" ht="13.5" customHeight="1" x14ac:dyDescent="0.2">
      <c r="A17" s="37">
        <f t="shared" si="0"/>
        <v>11</v>
      </c>
      <c r="B17" s="37">
        <f t="shared" si="1"/>
        <v>65</v>
      </c>
      <c r="C17" s="37">
        <v>40</v>
      </c>
      <c r="D17" s="45" t="s">
        <v>9</v>
      </c>
      <c r="E17" s="29" t="s">
        <v>65</v>
      </c>
      <c r="F17" s="47"/>
    </row>
    <row r="18" spans="1:6" ht="13.5" customHeight="1" x14ac:dyDescent="0.2">
      <c r="A18" s="37">
        <f t="shared" si="0"/>
        <v>12</v>
      </c>
      <c r="B18" s="37">
        <f t="shared" si="1"/>
        <v>105</v>
      </c>
      <c r="C18" s="47">
        <v>8</v>
      </c>
      <c r="D18" s="45" t="s">
        <v>12</v>
      </c>
      <c r="E18" s="29" t="s">
        <v>66</v>
      </c>
      <c r="F18" s="47"/>
    </row>
    <row r="19" spans="1:6" ht="13.5" customHeight="1" x14ac:dyDescent="0.2">
      <c r="A19" s="37">
        <f t="shared" si="0"/>
        <v>13</v>
      </c>
      <c r="B19" s="37">
        <f t="shared" si="1"/>
        <v>113</v>
      </c>
      <c r="C19" s="19">
        <v>13</v>
      </c>
      <c r="D19" s="33" t="s">
        <v>12</v>
      </c>
      <c r="E19" s="41" t="s">
        <v>12152</v>
      </c>
      <c r="F19" s="47"/>
    </row>
    <row r="20" spans="1:6" ht="13.5" customHeight="1" x14ac:dyDescent="0.2">
      <c r="A20" s="37">
        <f t="shared" si="0"/>
        <v>14</v>
      </c>
      <c r="B20" s="19">
        <f t="shared" si="1"/>
        <v>126</v>
      </c>
      <c r="C20" s="37">
        <v>1</v>
      </c>
      <c r="D20" s="33" t="s">
        <v>12</v>
      </c>
      <c r="E20" s="29" t="s">
        <v>67</v>
      </c>
      <c r="F20" s="47" t="s">
        <v>68</v>
      </c>
    </row>
    <row r="21" spans="1:6" ht="13.5" customHeight="1" x14ac:dyDescent="0.2">
      <c r="A21" s="37">
        <f t="shared" si="0"/>
        <v>15</v>
      </c>
      <c r="B21" s="19">
        <f t="shared" si="1"/>
        <v>127</v>
      </c>
      <c r="C21" s="37">
        <v>1</v>
      </c>
      <c r="D21" s="33" t="s">
        <v>12</v>
      </c>
      <c r="E21" s="29" t="s">
        <v>69</v>
      </c>
      <c r="F21" s="47" t="s">
        <v>68</v>
      </c>
    </row>
    <row r="22" spans="1:6" ht="13.5" customHeight="1" x14ac:dyDescent="0.2">
      <c r="A22" s="37">
        <f t="shared" si="0"/>
        <v>16</v>
      </c>
      <c r="B22" s="19">
        <f t="shared" si="1"/>
        <v>128</v>
      </c>
      <c r="C22" s="37">
        <v>9</v>
      </c>
      <c r="D22" s="33" t="s">
        <v>9</v>
      </c>
      <c r="E22" s="29" t="s">
        <v>70</v>
      </c>
      <c r="F22" s="47"/>
    </row>
    <row r="23" spans="1:6" ht="13.5" customHeight="1" x14ac:dyDescent="0.2">
      <c r="A23" s="37">
        <f t="shared" si="0"/>
        <v>17</v>
      </c>
      <c r="B23" s="19">
        <f t="shared" si="1"/>
        <v>137</v>
      </c>
      <c r="C23" s="37">
        <v>40</v>
      </c>
      <c r="D23" s="33" t="s">
        <v>9</v>
      </c>
      <c r="E23" s="29" t="s">
        <v>71</v>
      </c>
      <c r="F23" s="47"/>
    </row>
    <row r="24" spans="1:6" ht="13.5" customHeight="1" x14ac:dyDescent="0.2">
      <c r="A24" s="37">
        <f t="shared" si="0"/>
        <v>18</v>
      </c>
      <c r="B24" s="19">
        <f t="shared" si="1"/>
        <v>177</v>
      </c>
      <c r="C24" s="37">
        <v>40</v>
      </c>
      <c r="D24" s="33" t="s">
        <v>9</v>
      </c>
      <c r="E24" s="29" t="s">
        <v>72</v>
      </c>
      <c r="F24" s="47"/>
    </row>
    <row r="25" spans="1:6" ht="13.5" customHeight="1" x14ac:dyDescent="0.2">
      <c r="A25" s="37">
        <f t="shared" si="0"/>
        <v>19</v>
      </c>
      <c r="B25" s="19">
        <f t="shared" si="1"/>
        <v>217</v>
      </c>
      <c r="C25" s="47">
        <v>8</v>
      </c>
      <c r="D25" s="33" t="s">
        <v>12</v>
      </c>
      <c r="E25" s="29" t="s">
        <v>73</v>
      </c>
      <c r="F25" s="47"/>
    </row>
    <row r="26" spans="1:6" ht="13.5" customHeight="1" x14ac:dyDescent="0.2">
      <c r="A26" s="37">
        <f t="shared" si="0"/>
        <v>20</v>
      </c>
      <c r="B26" s="19">
        <f t="shared" si="1"/>
        <v>225</v>
      </c>
      <c r="C26" s="37">
        <v>5</v>
      </c>
      <c r="D26" s="33" t="s">
        <v>12</v>
      </c>
      <c r="E26" s="29" t="s">
        <v>15418</v>
      </c>
      <c r="F26" s="47"/>
    </row>
    <row r="27" spans="1:6" ht="13.5" customHeight="1" x14ac:dyDescent="0.2">
      <c r="A27" s="37">
        <f t="shared" si="0"/>
        <v>21</v>
      </c>
      <c r="B27" s="19">
        <f t="shared" si="1"/>
        <v>230</v>
      </c>
      <c r="C27" s="37">
        <v>5</v>
      </c>
      <c r="D27" s="33" t="s">
        <v>12</v>
      </c>
      <c r="E27" s="29" t="s">
        <v>74</v>
      </c>
      <c r="F27" s="47"/>
    </row>
    <row r="28" spans="1:6" ht="13.5" customHeight="1" x14ac:dyDescent="0.2">
      <c r="A28" s="37">
        <f t="shared" si="0"/>
        <v>22</v>
      </c>
      <c r="B28" s="19">
        <f t="shared" si="1"/>
        <v>235</v>
      </c>
      <c r="C28" s="34">
        <v>13</v>
      </c>
      <c r="D28" s="35" t="s">
        <v>12</v>
      </c>
      <c r="E28" s="41" t="s">
        <v>12153</v>
      </c>
      <c r="F28" s="40"/>
    </row>
    <row r="29" spans="1:6" ht="13.5" customHeight="1" x14ac:dyDescent="0.2">
      <c r="A29" s="37">
        <f t="shared" si="0"/>
        <v>23</v>
      </c>
      <c r="B29" s="19">
        <f t="shared" si="1"/>
        <v>248</v>
      </c>
      <c r="C29" s="38">
        <v>1</v>
      </c>
      <c r="D29" s="35" t="s">
        <v>12</v>
      </c>
      <c r="E29" s="29" t="s">
        <v>75</v>
      </c>
      <c r="F29" s="40" t="s">
        <v>68</v>
      </c>
    </row>
    <row r="30" spans="1:6" ht="13.5" customHeight="1" x14ac:dyDescent="0.2">
      <c r="A30" s="37">
        <f t="shared" si="0"/>
        <v>24</v>
      </c>
      <c r="B30" s="19">
        <f t="shared" si="1"/>
        <v>249</v>
      </c>
      <c r="C30" s="38">
        <v>1</v>
      </c>
      <c r="D30" s="35" t="s">
        <v>12</v>
      </c>
      <c r="E30" s="29" t="s">
        <v>76</v>
      </c>
      <c r="F30" s="40" t="s">
        <v>68</v>
      </c>
    </row>
    <row r="31" spans="1:6" ht="13.5" customHeight="1" x14ac:dyDescent="0.2">
      <c r="A31" s="37">
        <f t="shared" si="0"/>
        <v>25</v>
      </c>
      <c r="B31" s="19">
        <f t="shared" si="1"/>
        <v>250</v>
      </c>
      <c r="C31" s="37">
        <v>9</v>
      </c>
      <c r="D31" s="33" t="s">
        <v>9</v>
      </c>
      <c r="E31" s="29" t="s">
        <v>77</v>
      </c>
      <c r="F31" s="40"/>
    </row>
    <row r="32" spans="1:6" ht="13.5" customHeight="1" x14ac:dyDescent="0.2">
      <c r="A32" s="37">
        <f t="shared" si="0"/>
        <v>26</v>
      </c>
      <c r="B32" s="19">
        <f t="shared" si="1"/>
        <v>259</v>
      </c>
      <c r="C32" s="37">
        <v>40</v>
      </c>
      <c r="D32" s="33" t="s">
        <v>9</v>
      </c>
      <c r="E32" s="29" t="s">
        <v>78</v>
      </c>
      <c r="F32" s="47"/>
    </row>
    <row r="33" spans="1:6" ht="13.5" customHeight="1" x14ac:dyDescent="0.2">
      <c r="A33" s="37">
        <f t="shared" si="0"/>
        <v>27</v>
      </c>
      <c r="B33" s="19">
        <f t="shared" si="1"/>
        <v>299</v>
      </c>
      <c r="C33" s="37">
        <v>40</v>
      </c>
      <c r="D33" s="33" t="s">
        <v>9</v>
      </c>
      <c r="E33" s="29" t="s">
        <v>79</v>
      </c>
      <c r="F33" s="47"/>
    </row>
    <row r="34" spans="1:6" ht="13.5" customHeight="1" x14ac:dyDescent="0.2">
      <c r="A34" s="37">
        <f t="shared" si="0"/>
        <v>28</v>
      </c>
      <c r="B34" s="19">
        <f t="shared" si="1"/>
        <v>339</v>
      </c>
      <c r="C34" s="47">
        <v>8</v>
      </c>
      <c r="D34" s="33" t="s">
        <v>12</v>
      </c>
      <c r="E34" s="29" t="s">
        <v>80</v>
      </c>
      <c r="F34" s="47"/>
    </row>
    <row r="35" spans="1:6" ht="13.5" customHeight="1" x14ac:dyDescent="0.2">
      <c r="A35" s="37">
        <f t="shared" si="0"/>
        <v>29</v>
      </c>
      <c r="B35" s="19">
        <f t="shared" si="1"/>
        <v>347</v>
      </c>
      <c r="C35" s="37">
        <v>5</v>
      </c>
      <c r="D35" s="33" t="s">
        <v>12</v>
      </c>
      <c r="E35" s="29" t="s">
        <v>15417</v>
      </c>
      <c r="F35" s="47"/>
    </row>
    <row r="36" spans="1:6" ht="13.5" customHeight="1" x14ac:dyDescent="0.2">
      <c r="A36" s="37">
        <f t="shared" si="0"/>
        <v>30</v>
      </c>
      <c r="B36" s="19">
        <f t="shared" si="1"/>
        <v>352</v>
      </c>
      <c r="C36" s="37">
        <v>5</v>
      </c>
      <c r="D36" s="33" t="s">
        <v>12</v>
      </c>
      <c r="E36" s="29" t="s">
        <v>81</v>
      </c>
      <c r="F36" s="47"/>
    </row>
    <row r="37" spans="1:6" ht="13.5" customHeight="1" x14ac:dyDescent="0.2">
      <c r="A37" s="37">
        <f t="shared" si="0"/>
        <v>31</v>
      </c>
      <c r="B37" s="19">
        <f t="shared" si="1"/>
        <v>357</v>
      </c>
      <c r="C37" s="34">
        <v>13</v>
      </c>
      <c r="D37" s="35" t="s">
        <v>12</v>
      </c>
      <c r="E37" s="41" t="s">
        <v>12154</v>
      </c>
      <c r="F37" s="40"/>
    </row>
    <row r="38" spans="1:6" ht="13.5" customHeight="1" x14ac:dyDescent="0.2">
      <c r="A38" s="37">
        <f t="shared" si="0"/>
        <v>32</v>
      </c>
      <c r="B38" s="19">
        <f t="shared" si="1"/>
        <v>370</v>
      </c>
      <c r="C38" s="34">
        <v>1</v>
      </c>
      <c r="D38" s="35" t="s">
        <v>12</v>
      </c>
      <c r="E38" s="29" t="s">
        <v>82</v>
      </c>
      <c r="F38" s="40" t="s">
        <v>68</v>
      </c>
    </row>
    <row r="39" spans="1:6" ht="13.5" customHeight="1" x14ac:dyDescent="0.2">
      <c r="A39" s="37">
        <f t="shared" si="0"/>
        <v>33</v>
      </c>
      <c r="B39" s="19">
        <f t="shared" si="1"/>
        <v>371</v>
      </c>
      <c r="C39" s="38">
        <v>1</v>
      </c>
      <c r="D39" s="35" t="s">
        <v>12</v>
      </c>
      <c r="E39" s="29" t="s">
        <v>83</v>
      </c>
      <c r="F39" s="40" t="s">
        <v>68</v>
      </c>
    </row>
    <row r="40" spans="1:6" ht="13.5" customHeight="1" x14ac:dyDescent="0.2">
      <c r="A40" s="37">
        <f t="shared" si="0"/>
        <v>34</v>
      </c>
      <c r="B40" s="19">
        <f t="shared" si="1"/>
        <v>372</v>
      </c>
      <c r="C40" s="37">
        <v>9</v>
      </c>
      <c r="D40" s="33" t="s">
        <v>9</v>
      </c>
      <c r="E40" s="29" t="s">
        <v>84</v>
      </c>
      <c r="F40" s="40"/>
    </row>
    <row r="41" spans="1:6" ht="13.5" customHeight="1" x14ac:dyDescent="0.2">
      <c r="A41" s="37">
        <f t="shared" si="0"/>
        <v>35</v>
      </c>
      <c r="B41" s="19">
        <f t="shared" si="1"/>
        <v>381</v>
      </c>
      <c r="C41" s="37">
        <v>40</v>
      </c>
      <c r="D41" s="33" t="s">
        <v>9</v>
      </c>
      <c r="E41" s="29" t="s">
        <v>85</v>
      </c>
      <c r="F41" s="47"/>
    </row>
    <row r="42" spans="1:6" ht="13.5" customHeight="1" x14ac:dyDescent="0.2">
      <c r="A42" s="37">
        <f t="shared" si="0"/>
        <v>36</v>
      </c>
      <c r="B42" s="19">
        <f t="shared" si="1"/>
        <v>421</v>
      </c>
      <c r="C42" s="37">
        <v>40</v>
      </c>
      <c r="D42" s="33" t="s">
        <v>9</v>
      </c>
      <c r="E42" s="29" t="s">
        <v>86</v>
      </c>
      <c r="F42" s="47"/>
    </row>
    <row r="43" spans="1:6" ht="13.5" customHeight="1" x14ac:dyDescent="0.2">
      <c r="A43" s="37">
        <f t="shared" si="0"/>
        <v>37</v>
      </c>
      <c r="B43" s="19">
        <f t="shared" si="1"/>
        <v>461</v>
      </c>
      <c r="C43" s="47">
        <v>8</v>
      </c>
      <c r="D43" s="33" t="s">
        <v>12</v>
      </c>
      <c r="E43" s="29" t="s">
        <v>87</v>
      </c>
      <c r="F43" s="47"/>
    </row>
    <row r="44" spans="1:6" ht="13.5" customHeight="1" x14ac:dyDescent="0.2">
      <c r="A44" s="37">
        <f t="shared" si="0"/>
        <v>38</v>
      </c>
      <c r="B44" s="19">
        <f t="shared" si="1"/>
        <v>469</v>
      </c>
      <c r="C44" s="37">
        <v>5</v>
      </c>
      <c r="D44" s="33" t="s">
        <v>12</v>
      </c>
      <c r="E44" s="29" t="s">
        <v>88</v>
      </c>
      <c r="F44" s="47"/>
    </row>
    <row r="45" spans="1:6" ht="13.5" customHeight="1" x14ac:dyDescent="0.2">
      <c r="A45" s="37">
        <f t="shared" si="0"/>
        <v>39</v>
      </c>
      <c r="B45" s="19">
        <f t="shared" si="1"/>
        <v>474</v>
      </c>
      <c r="C45" s="37">
        <v>5</v>
      </c>
      <c r="D45" s="33" t="s">
        <v>12</v>
      </c>
      <c r="E45" s="29" t="s">
        <v>89</v>
      </c>
      <c r="F45" s="47"/>
    </row>
    <row r="46" spans="1:6" ht="13.5" customHeight="1" x14ac:dyDescent="0.2">
      <c r="A46" s="37">
        <f t="shared" si="0"/>
        <v>40</v>
      </c>
      <c r="B46" s="19">
        <f t="shared" si="1"/>
        <v>479</v>
      </c>
      <c r="C46" s="34">
        <v>13</v>
      </c>
      <c r="D46" s="35" t="s">
        <v>12</v>
      </c>
      <c r="E46" s="41" t="s">
        <v>12155</v>
      </c>
      <c r="F46" s="40"/>
    </row>
    <row r="47" spans="1:6" ht="13.5" customHeight="1" x14ac:dyDescent="0.2">
      <c r="A47" s="37">
        <f t="shared" si="0"/>
        <v>41</v>
      </c>
      <c r="B47" s="19">
        <f t="shared" si="1"/>
        <v>492</v>
      </c>
      <c r="C47" s="38">
        <v>1</v>
      </c>
      <c r="D47" s="35" t="s">
        <v>12</v>
      </c>
      <c r="E47" s="29" t="s">
        <v>90</v>
      </c>
      <c r="F47" s="40" t="s">
        <v>68</v>
      </c>
    </row>
    <row r="48" spans="1:6" s="71" customFormat="1" ht="13.5" customHeight="1" x14ac:dyDescent="0.2">
      <c r="A48" s="37">
        <f t="shared" si="0"/>
        <v>42</v>
      </c>
      <c r="B48" s="19">
        <f t="shared" si="1"/>
        <v>493</v>
      </c>
      <c r="C48" s="38">
        <v>1</v>
      </c>
      <c r="D48" s="35" t="s">
        <v>12</v>
      </c>
      <c r="E48" s="29" t="s">
        <v>91</v>
      </c>
      <c r="F48" s="40" t="s">
        <v>68</v>
      </c>
    </row>
    <row r="49" spans="1:6" s="71" customFormat="1" ht="13.5" customHeight="1" x14ac:dyDescent="0.2">
      <c r="A49" s="37">
        <f t="shared" si="0"/>
        <v>43</v>
      </c>
      <c r="B49" s="19">
        <f t="shared" si="1"/>
        <v>494</v>
      </c>
      <c r="C49" s="37">
        <v>9</v>
      </c>
      <c r="D49" s="33" t="s">
        <v>9</v>
      </c>
      <c r="E49" s="29" t="s">
        <v>92</v>
      </c>
      <c r="F49" s="40"/>
    </row>
    <row r="50" spans="1:6" ht="13.5" customHeight="1" x14ac:dyDescent="0.2">
      <c r="A50" s="37">
        <f t="shared" si="0"/>
        <v>44</v>
      </c>
      <c r="B50" s="19">
        <f t="shared" si="1"/>
        <v>503</v>
      </c>
      <c r="C50" s="37">
        <v>40</v>
      </c>
      <c r="D50" s="33" t="s">
        <v>9</v>
      </c>
      <c r="E50" s="29" t="s">
        <v>93</v>
      </c>
      <c r="F50" s="47"/>
    </row>
    <row r="51" spans="1:6" ht="13.5" customHeight="1" x14ac:dyDescent="0.2">
      <c r="A51" s="37">
        <f t="shared" si="0"/>
        <v>45</v>
      </c>
      <c r="B51" s="19">
        <f t="shared" si="1"/>
        <v>543</v>
      </c>
      <c r="C51" s="37">
        <v>40</v>
      </c>
      <c r="D51" s="33" t="s">
        <v>9</v>
      </c>
      <c r="E51" s="29" t="s">
        <v>94</v>
      </c>
      <c r="F51" s="47"/>
    </row>
    <row r="52" spans="1:6" ht="13.5" customHeight="1" x14ac:dyDescent="0.2">
      <c r="A52" s="37">
        <f t="shared" si="0"/>
        <v>46</v>
      </c>
      <c r="B52" s="19">
        <f t="shared" si="1"/>
        <v>583</v>
      </c>
      <c r="C52" s="47">
        <v>8</v>
      </c>
      <c r="D52" s="33" t="s">
        <v>12</v>
      </c>
      <c r="E52" s="29" t="s">
        <v>95</v>
      </c>
      <c r="F52" s="47"/>
    </row>
    <row r="53" spans="1:6" ht="13.5" customHeight="1" x14ac:dyDescent="0.2">
      <c r="A53" s="37">
        <f t="shared" si="0"/>
        <v>47</v>
      </c>
      <c r="B53" s="19">
        <f t="shared" si="1"/>
        <v>591</v>
      </c>
      <c r="C53" s="37">
        <v>5</v>
      </c>
      <c r="D53" s="33" t="s">
        <v>12</v>
      </c>
      <c r="E53" s="29" t="s">
        <v>15416</v>
      </c>
      <c r="F53" s="47"/>
    </row>
    <row r="54" spans="1:6" ht="13.5" customHeight="1" x14ac:dyDescent="0.2">
      <c r="A54" s="37">
        <f t="shared" si="0"/>
        <v>48</v>
      </c>
      <c r="B54" s="19">
        <f t="shared" si="1"/>
        <v>596</v>
      </c>
      <c r="C54" s="37">
        <v>5</v>
      </c>
      <c r="D54" s="33" t="s">
        <v>12</v>
      </c>
      <c r="E54" s="29" t="s">
        <v>96</v>
      </c>
      <c r="F54" s="47"/>
    </row>
    <row r="55" spans="1:6" ht="13.5" customHeight="1" x14ac:dyDescent="0.2">
      <c r="A55" s="37">
        <f t="shared" si="0"/>
        <v>49</v>
      </c>
      <c r="B55" s="19">
        <f t="shared" si="1"/>
        <v>601</v>
      </c>
      <c r="C55" s="34">
        <v>13</v>
      </c>
      <c r="D55" s="35" t="s">
        <v>12</v>
      </c>
      <c r="E55" s="41" t="s">
        <v>12156</v>
      </c>
      <c r="F55" s="40"/>
    </row>
    <row r="56" spans="1:6" ht="13.5" customHeight="1" x14ac:dyDescent="0.2">
      <c r="A56" s="37">
        <f t="shared" si="0"/>
        <v>50</v>
      </c>
      <c r="B56" s="19">
        <f t="shared" si="1"/>
        <v>614</v>
      </c>
      <c r="C56" s="38">
        <v>1</v>
      </c>
      <c r="D56" s="35" t="s">
        <v>12</v>
      </c>
      <c r="E56" s="29" t="s">
        <v>97</v>
      </c>
      <c r="F56" s="40" t="s">
        <v>68</v>
      </c>
    </row>
    <row r="57" spans="1:6" ht="13.5" customHeight="1" x14ac:dyDescent="0.2">
      <c r="A57" s="37">
        <f t="shared" si="0"/>
        <v>51</v>
      </c>
      <c r="B57" s="19">
        <f t="shared" si="1"/>
        <v>615</v>
      </c>
      <c r="C57" s="38">
        <v>1</v>
      </c>
      <c r="D57" s="35" t="s">
        <v>12</v>
      </c>
      <c r="E57" s="29" t="s">
        <v>98</v>
      </c>
      <c r="F57" s="40" t="s">
        <v>68</v>
      </c>
    </row>
    <row r="58" spans="1:6" ht="13.5" customHeight="1" x14ac:dyDescent="0.2">
      <c r="A58" s="37">
        <f t="shared" si="0"/>
        <v>52</v>
      </c>
      <c r="B58" s="19">
        <f t="shared" si="1"/>
        <v>616</v>
      </c>
      <c r="C58" s="37">
        <v>9</v>
      </c>
      <c r="D58" s="33" t="s">
        <v>9</v>
      </c>
      <c r="E58" s="29" t="s">
        <v>99</v>
      </c>
      <c r="F58" s="40"/>
    </row>
    <row r="59" spans="1:6" ht="13.5" customHeight="1" x14ac:dyDescent="0.2">
      <c r="A59" s="37">
        <f t="shared" si="0"/>
        <v>53</v>
      </c>
      <c r="B59" s="19">
        <f t="shared" si="1"/>
        <v>625</v>
      </c>
      <c r="C59" s="37">
        <v>40</v>
      </c>
      <c r="D59" s="33" t="s">
        <v>9</v>
      </c>
      <c r="E59" s="29" t="s">
        <v>100</v>
      </c>
      <c r="F59" s="47"/>
    </row>
    <row r="60" spans="1:6" ht="13.5" customHeight="1" x14ac:dyDescent="0.2">
      <c r="A60" s="37">
        <f t="shared" si="0"/>
        <v>54</v>
      </c>
      <c r="B60" s="19">
        <f t="shared" si="1"/>
        <v>665</v>
      </c>
      <c r="C60" s="37">
        <v>40</v>
      </c>
      <c r="D60" s="33" t="s">
        <v>9</v>
      </c>
      <c r="E60" s="29" t="s">
        <v>101</v>
      </c>
      <c r="F60" s="47"/>
    </row>
    <row r="61" spans="1:6" ht="13.5" customHeight="1" x14ac:dyDescent="0.2">
      <c r="A61" s="37">
        <f t="shared" si="0"/>
        <v>55</v>
      </c>
      <c r="B61" s="19">
        <f t="shared" si="1"/>
        <v>705</v>
      </c>
      <c r="C61" s="47">
        <v>8</v>
      </c>
      <c r="D61" s="33" t="s">
        <v>12</v>
      </c>
      <c r="E61" s="29" t="s">
        <v>102</v>
      </c>
      <c r="F61" s="47"/>
    </row>
    <row r="62" spans="1:6" ht="13.5" customHeight="1" x14ac:dyDescent="0.2">
      <c r="A62" s="37">
        <f t="shared" si="0"/>
        <v>56</v>
      </c>
      <c r="B62" s="19">
        <f t="shared" si="1"/>
        <v>713</v>
      </c>
      <c r="C62" s="37">
        <v>5</v>
      </c>
      <c r="D62" s="33" t="s">
        <v>12</v>
      </c>
      <c r="E62" s="29" t="s">
        <v>15415</v>
      </c>
      <c r="F62" s="47"/>
    </row>
    <row r="63" spans="1:6" ht="13.5" customHeight="1" x14ac:dyDescent="0.2">
      <c r="A63" s="37">
        <f t="shared" si="0"/>
        <v>57</v>
      </c>
      <c r="B63" s="19">
        <f t="shared" si="1"/>
        <v>718</v>
      </c>
      <c r="C63" s="37">
        <v>5</v>
      </c>
      <c r="D63" s="33" t="s">
        <v>12</v>
      </c>
      <c r="E63" s="29" t="s">
        <v>103</v>
      </c>
      <c r="F63" s="47"/>
    </row>
    <row r="64" spans="1:6" ht="13.5" customHeight="1" x14ac:dyDescent="0.2">
      <c r="A64" s="37">
        <f t="shared" si="0"/>
        <v>58</v>
      </c>
      <c r="B64" s="19">
        <f t="shared" si="1"/>
        <v>723</v>
      </c>
      <c r="C64" s="34">
        <v>13</v>
      </c>
      <c r="D64" s="35" t="s">
        <v>12</v>
      </c>
      <c r="E64" s="41" t="s">
        <v>12157</v>
      </c>
      <c r="F64" s="40"/>
    </row>
    <row r="65" spans="1:6" ht="13.5" customHeight="1" x14ac:dyDescent="0.2">
      <c r="A65" s="37">
        <f t="shared" si="0"/>
        <v>59</v>
      </c>
      <c r="B65" s="19">
        <f t="shared" si="1"/>
        <v>736</v>
      </c>
      <c r="C65" s="38">
        <v>1</v>
      </c>
      <c r="D65" s="35" t="s">
        <v>12</v>
      </c>
      <c r="E65" s="29" t="s">
        <v>104</v>
      </c>
      <c r="F65" s="40" t="s">
        <v>68</v>
      </c>
    </row>
    <row r="66" spans="1:6" ht="13.5" customHeight="1" x14ac:dyDescent="0.2">
      <c r="A66" s="37">
        <f t="shared" si="0"/>
        <v>60</v>
      </c>
      <c r="B66" s="19">
        <f t="shared" si="1"/>
        <v>737</v>
      </c>
      <c r="C66" s="38">
        <v>1</v>
      </c>
      <c r="D66" s="35" t="s">
        <v>12</v>
      </c>
      <c r="E66" s="29" t="s">
        <v>105</v>
      </c>
      <c r="F66" s="40" t="s">
        <v>68</v>
      </c>
    </row>
    <row r="67" spans="1:6" ht="13.5" customHeight="1" x14ac:dyDescent="0.2">
      <c r="A67" s="37">
        <f t="shared" si="0"/>
        <v>61</v>
      </c>
      <c r="B67" s="19">
        <f t="shared" si="1"/>
        <v>738</v>
      </c>
      <c r="C67" s="37">
        <v>9</v>
      </c>
      <c r="D67" s="33" t="s">
        <v>9</v>
      </c>
      <c r="E67" s="29" t="s">
        <v>106</v>
      </c>
      <c r="F67" s="40"/>
    </row>
    <row r="68" spans="1:6" ht="13.5" customHeight="1" x14ac:dyDescent="0.2">
      <c r="A68" s="37">
        <f t="shared" si="0"/>
        <v>62</v>
      </c>
      <c r="B68" s="19">
        <f t="shared" si="1"/>
        <v>747</v>
      </c>
      <c r="C68" s="37">
        <v>40</v>
      </c>
      <c r="D68" s="33" t="s">
        <v>9</v>
      </c>
      <c r="E68" s="29" t="s">
        <v>107</v>
      </c>
      <c r="F68" s="47"/>
    </row>
    <row r="69" spans="1:6" ht="13.5" customHeight="1" x14ac:dyDescent="0.2">
      <c r="A69" s="37">
        <f t="shared" si="0"/>
        <v>63</v>
      </c>
      <c r="B69" s="19">
        <f t="shared" si="1"/>
        <v>787</v>
      </c>
      <c r="C69" s="37">
        <v>40</v>
      </c>
      <c r="D69" s="33" t="s">
        <v>9</v>
      </c>
      <c r="E69" s="29" t="s">
        <v>108</v>
      </c>
      <c r="F69" s="47"/>
    </row>
    <row r="70" spans="1:6" ht="13.5" customHeight="1" x14ac:dyDescent="0.2">
      <c r="A70" s="37">
        <f t="shared" si="0"/>
        <v>64</v>
      </c>
      <c r="B70" s="19">
        <f t="shared" si="1"/>
        <v>827</v>
      </c>
      <c r="C70" s="47">
        <v>8</v>
      </c>
      <c r="D70" s="33" t="s">
        <v>12</v>
      </c>
      <c r="E70" s="29" t="s">
        <v>109</v>
      </c>
      <c r="F70" s="47"/>
    </row>
    <row r="71" spans="1:6" ht="13.5" customHeight="1" x14ac:dyDescent="0.2">
      <c r="A71" s="37">
        <f t="shared" si="0"/>
        <v>65</v>
      </c>
      <c r="B71" s="19">
        <f t="shared" si="1"/>
        <v>835</v>
      </c>
      <c r="C71" s="37">
        <v>5</v>
      </c>
      <c r="D71" s="33" t="s">
        <v>12</v>
      </c>
      <c r="E71" s="29" t="s">
        <v>15414</v>
      </c>
      <c r="F71" s="47"/>
    </row>
    <row r="72" spans="1:6" ht="13.5" customHeight="1" x14ac:dyDescent="0.2">
      <c r="A72" s="37">
        <f t="shared" ref="A72:A135" si="2">+A71+1</f>
        <v>66</v>
      </c>
      <c r="B72" s="19">
        <f t="shared" ref="B72:B135" si="3">C71+B71</f>
        <v>840</v>
      </c>
      <c r="C72" s="37">
        <v>5</v>
      </c>
      <c r="D72" s="33" t="s">
        <v>12</v>
      </c>
      <c r="E72" s="29" t="s">
        <v>110</v>
      </c>
      <c r="F72" s="47"/>
    </row>
    <row r="73" spans="1:6" ht="13.5" customHeight="1" x14ac:dyDescent="0.2">
      <c r="A73" s="37">
        <f t="shared" si="2"/>
        <v>67</v>
      </c>
      <c r="B73" s="19">
        <f t="shared" si="3"/>
        <v>845</v>
      </c>
      <c r="C73" s="34">
        <v>13</v>
      </c>
      <c r="D73" s="35" t="s">
        <v>12</v>
      </c>
      <c r="E73" s="41" t="s">
        <v>12158</v>
      </c>
      <c r="F73" s="40"/>
    </row>
    <row r="74" spans="1:6" ht="13.5" customHeight="1" x14ac:dyDescent="0.2">
      <c r="A74" s="37">
        <f t="shared" si="2"/>
        <v>68</v>
      </c>
      <c r="B74" s="19">
        <f t="shared" si="3"/>
        <v>858</v>
      </c>
      <c r="C74" s="38">
        <v>1</v>
      </c>
      <c r="D74" s="35" t="s">
        <v>12</v>
      </c>
      <c r="E74" s="29" t="s">
        <v>111</v>
      </c>
      <c r="F74" s="40" t="s">
        <v>68</v>
      </c>
    </row>
    <row r="75" spans="1:6" ht="13.5" customHeight="1" x14ac:dyDescent="0.2">
      <c r="A75" s="37">
        <f t="shared" si="2"/>
        <v>69</v>
      </c>
      <c r="B75" s="19">
        <f t="shared" si="3"/>
        <v>859</v>
      </c>
      <c r="C75" s="38">
        <v>1</v>
      </c>
      <c r="D75" s="35" t="s">
        <v>12</v>
      </c>
      <c r="E75" s="29" t="s">
        <v>112</v>
      </c>
      <c r="F75" s="40" t="s">
        <v>68</v>
      </c>
    </row>
    <row r="76" spans="1:6" ht="13.5" customHeight="1" x14ac:dyDescent="0.2">
      <c r="A76" s="37">
        <f t="shared" si="2"/>
        <v>70</v>
      </c>
      <c r="B76" s="19">
        <f t="shared" si="3"/>
        <v>860</v>
      </c>
      <c r="C76" s="37">
        <v>9</v>
      </c>
      <c r="D76" s="33" t="s">
        <v>9</v>
      </c>
      <c r="E76" s="29" t="s">
        <v>113</v>
      </c>
      <c r="F76" s="40"/>
    </row>
    <row r="77" spans="1:6" ht="13.5" customHeight="1" x14ac:dyDescent="0.2">
      <c r="A77" s="37">
        <f t="shared" si="2"/>
        <v>71</v>
      </c>
      <c r="B77" s="19">
        <f t="shared" si="3"/>
        <v>869</v>
      </c>
      <c r="C77" s="37">
        <v>40</v>
      </c>
      <c r="D77" s="33" t="s">
        <v>9</v>
      </c>
      <c r="E77" s="29" t="s">
        <v>114</v>
      </c>
      <c r="F77" s="47"/>
    </row>
    <row r="78" spans="1:6" ht="13.5" customHeight="1" x14ac:dyDescent="0.2">
      <c r="A78" s="37">
        <f t="shared" si="2"/>
        <v>72</v>
      </c>
      <c r="B78" s="19">
        <f t="shared" si="3"/>
        <v>909</v>
      </c>
      <c r="C78" s="37">
        <v>40</v>
      </c>
      <c r="D78" s="33" t="s">
        <v>9</v>
      </c>
      <c r="E78" s="29" t="s">
        <v>115</v>
      </c>
      <c r="F78" s="47"/>
    </row>
    <row r="79" spans="1:6" ht="13.5" customHeight="1" x14ac:dyDescent="0.2">
      <c r="A79" s="37">
        <f t="shared" si="2"/>
        <v>73</v>
      </c>
      <c r="B79" s="19">
        <f t="shared" si="3"/>
        <v>949</v>
      </c>
      <c r="C79" s="47">
        <v>8</v>
      </c>
      <c r="D79" s="33" t="s">
        <v>12</v>
      </c>
      <c r="E79" s="29" t="s">
        <v>116</v>
      </c>
      <c r="F79" s="47"/>
    </row>
    <row r="80" spans="1:6" ht="13.5" customHeight="1" x14ac:dyDescent="0.2">
      <c r="A80" s="37">
        <f t="shared" si="2"/>
        <v>74</v>
      </c>
      <c r="B80" s="19">
        <f t="shared" si="3"/>
        <v>957</v>
      </c>
      <c r="C80" s="37">
        <v>5</v>
      </c>
      <c r="D80" s="33" t="s">
        <v>12</v>
      </c>
      <c r="E80" s="29" t="s">
        <v>15413</v>
      </c>
      <c r="F80" s="47"/>
    </row>
    <row r="81" spans="1:6" ht="13.5" customHeight="1" x14ac:dyDescent="0.2">
      <c r="A81" s="37">
        <f t="shared" si="2"/>
        <v>75</v>
      </c>
      <c r="B81" s="19">
        <f t="shared" si="3"/>
        <v>962</v>
      </c>
      <c r="C81" s="37">
        <v>5</v>
      </c>
      <c r="D81" s="33" t="s">
        <v>12</v>
      </c>
      <c r="E81" s="29" t="s">
        <v>117</v>
      </c>
      <c r="F81" s="47"/>
    </row>
    <row r="82" spans="1:6" ht="13.5" customHeight="1" x14ac:dyDescent="0.2">
      <c r="A82" s="37">
        <f t="shared" si="2"/>
        <v>76</v>
      </c>
      <c r="B82" s="19">
        <f t="shared" si="3"/>
        <v>967</v>
      </c>
      <c r="C82" s="34">
        <v>13</v>
      </c>
      <c r="D82" s="35" t="s">
        <v>12</v>
      </c>
      <c r="E82" s="41" t="s">
        <v>12159</v>
      </c>
      <c r="F82" s="40"/>
    </row>
    <row r="83" spans="1:6" ht="13.5" customHeight="1" x14ac:dyDescent="0.2">
      <c r="A83" s="37">
        <f t="shared" si="2"/>
        <v>77</v>
      </c>
      <c r="B83" s="19">
        <f t="shared" si="3"/>
        <v>980</v>
      </c>
      <c r="C83" s="38">
        <v>1</v>
      </c>
      <c r="D83" s="35" t="s">
        <v>12</v>
      </c>
      <c r="E83" s="29" t="s">
        <v>118</v>
      </c>
      <c r="F83" s="40" t="s">
        <v>68</v>
      </c>
    </row>
    <row r="84" spans="1:6" ht="13.5" customHeight="1" x14ac:dyDescent="0.2">
      <c r="A84" s="37">
        <f t="shared" si="2"/>
        <v>78</v>
      </c>
      <c r="B84" s="19">
        <f t="shared" si="3"/>
        <v>981</v>
      </c>
      <c r="C84" s="38">
        <v>1</v>
      </c>
      <c r="D84" s="35" t="s">
        <v>12</v>
      </c>
      <c r="E84" s="29" t="s">
        <v>119</v>
      </c>
      <c r="F84" s="40" t="s">
        <v>68</v>
      </c>
    </row>
    <row r="85" spans="1:6" ht="13.5" customHeight="1" x14ac:dyDescent="0.2">
      <c r="A85" s="37">
        <f t="shared" si="2"/>
        <v>79</v>
      </c>
      <c r="B85" s="19">
        <f t="shared" si="3"/>
        <v>982</v>
      </c>
      <c r="C85" s="37">
        <v>9</v>
      </c>
      <c r="D85" s="33" t="s">
        <v>9</v>
      </c>
      <c r="E85" s="29" t="s">
        <v>120</v>
      </c>
      <c r="F85" s="40"/>
    </row>
    <row r="86" spans="1:6" ht="13.5" customHeight="1" x14ac:dyDescent="0.2">
      <c r="A86" s="37">
        <f t="shared" si="2"/>
        <v>80</v>
      </c>
      <c r="B86" s="19">
        <f t="shared" si="3"/>
        <v>991</v>
      </c>
      <c r="C86" s="37">
        <v>40</v>
      </c>
      <c r="D86" s="33" t="s">
        <v>9</v>
      </c>
      <c r="E86" s="29" t="s">
        <v>121</v>
      </c>
      <c r="F86" s="47"/>
    </row>
    <row r="87" spans="1:6" ht="13.5" customHeight="1" x14ac:dyDescent="0.2">
      <c r="A87" s="37">
        <f t="shared" si="2"/>
        <v>81</v>
      </c>
      <c r="B87" s="19">
        <f t="shared" si="3"/>
        <v>1031</v>
      </c>
      <c r="C87" s="37">
        <v>40</v>
      </c>
      <c r="D87" s="33" t="s">
        <v>9</v>
      </c>
      <c r="E87" s="29" t="s">
        <v>122</v>
      </c>
      <c r="F87" s="47"/>
    </row>
    <row r="88" spans="1:6" ht="13.5" customHeight="1" x14ac:dyDescent="0.2">
      <c r="A88" s="37">
        <f t="shared" si="2"/>
        <v>82</v>
      </c>
      <c r="B88" s="19">
        <f t="shared" si="3"/>
        <v>1071</v>
      </c>
      <c r="C88" s="47">
        <v>8</v>
      </c>
      <c r="D88" s="33" t="s">
        <v>12</v>
      </c>
      <c r="E88" s="29" t="s">
        <v>123</v>
      </c>
      <c r="F88" s="47"/>
    </row>
    <row r="89" spans="1:6" ht="13.5" customHeight="1" x14ac:dyDescent="0.2">
      <c r="A89" s="37">
        <f t="shared" si="2"/>
        <v>83</v>
      </c>
      <c r="B89" s="19">
        <f t="shared" si="3"/>
        <v>1079</v>
      </c>
      <c r="C89" s="37">
        <v>5</v>
      </c>
      <c r="D89" s="33" t="s">
        <v>12</v>
      </c>
      <c r="E89" s="29" t="s">
        <v>15412</v>
      </c>
      <c r="F89" s="47"/>
    </row>
    <row r="90" spans="1:6" ht="13.5" customHeight="1" x14ac:dyDescent="0.2">
      <c r="A90" s="37">
        <f t="shared" si="2"/>
        <v>84</v>
      </c>
      <c r="B90" s="19">
        <f t="shared" si="3"/>
        <v>1084</v>
      </c>
      <c r="C90" s="37">
        <v>5</v>
      </c>
      <c r="D90" s="33" t="s">
        <v>12</v>
      </c>
      <c r="E90" s="29" t="s">
        <v>124</v>
      </c>
      <c r="F90" s="47"/>
    </row>
    <row r="91" spans="1:6" ht="13.5" customHeight="1" x14ac:dyDescent="0.2">
      <c r="A91" s="37">
        <f t="shared" si="2"/>
        <v>85</v>
      </c>
      <c r="B91" s="19">
        <f t="shared" si="3"/>
        <v>1089</v>
      </c>
      <c r="C91" s="34">
        <v>13</v>
      </c>
      <c r="D91" s="35" t="s">
        <v>12</v>
      </c>
      <c r="E91" s="41" t="s">
        <v>12160</v>
      </c>
      <c r="F91" s="40"/>
    </row>
    <row r="92" spans="1:6" ht="13.5" customHeight="1" x14ac:dyDescent="0.2">
      <c r="A92" s="37">
        <f t="shared" si="2"/>
        <v>86</v>
      </c>
      <c r="B92" s="19">
        <f t="shared" si="3"/>
        <v>1102</v>
      </c>
      <c r="C92" s="34">
        <v>1</v>
      </c>
      <c r="D92" s="35" t="s">
        <v>12</v>
      </c>
      <c r="E92" s="29" t="s">
        <v>125</v>
      </c>
      <c r="F92" s="40" t="s">
        <v>68</v>
      </c>
    </row>
    <row r="93" spans="1:6" ht="13.5" customHeight="1" x14ac:dyDescent="0.2">
      <c r="A93" s="37">
        <f t="shared" si="2"/>
        <v>87</v>
      </c>
      <c r="B93" s="19">
        <f t="shared" si="3"/>
        <v>1103</v>
      </c>
      <c r="C93" s="34">
        <v>1</v>
      </c>
      <c r="D93" s="35" t="s">
        <v>12</v>
      </c>
      <c r="E93" s="29" t="s">
        <v>126</v>
      </c>
      <c r="F93" s="40" t="s">
        <v>68</v>
      </c>
    </row>
    <row r="94" spans="1:6" ht="13.5" customHeight="1" x14ac:dyDescent="0.2">
      <c r="A94" s="37">
        <f t="shared" si="2"/>
        <v>88</v>
      </c>
      <c r="B94" s="19">
        <f t="shared" si="3"/>
        <v>1104</v>
      </c>
      <c r="C94" s="19">
        <v>9</v>
      </c>
      <c r="D94" s="33" t="s">
        <v>9</v>
      </c>
      <c r="E94" s="29" t="s">
        <v>127</v>
      </c>
      <c r="F94" s="40"/>
    </row>
    <row r="95" spans="1:6" ht="13.5" customHeight="1" x14ac:dyDescent="0.2">
      <c r="A95" s="37">
        <f t="shared" si="2"/>
        <v>89</v>
      </c>
      <c r="B95" s="19">
        <f t="shared" si="3"/>
        <v>1113</v>
      </c>
      <c r="C95" s="19">
        <v>40</v>
      </c>
      <c r="D95" s="33" t="s">
        <v>9</v>
      </c>
      <c r="E95" s="29" t="s">
        <v>128</v>
      </c>
      <c r="F95" s="47"/>
    </row>
    <row r="96" spans="1:6" x14ac:dyDescent="0.2">
      <c r="A96" s="37">
        <f t="shared" si="2"/>
        <v>90</v>
      </c>
      <c r="B96" s="19">
        <f t="shared" si="3"/>
        <v>1153</v>
      </c>
      <c r="C96" s="19">
        <v>40</v>
      </c>
      <c r="D96" s="33" t="s">
        <v>9</v>
      </c>
      <c r="E96" s="29" t="s">
        <v>129</v>
      </c>
      <c r="F96" s="47"/>
    </row>
    <row r="97" spans="1:6" x14ac:dyDescent="0.2">
      <c r="A97" s="37">
        <f t="shared" si="2"/>
        <v>91</v>
      </c>
      <c r="B97" s="19">
        <f t="shared" si="3"/>
        <v>1193</v>
      </c>
      <c r="C97" s="32">
        <v>8</v>
      </c>
      <c r="D97" s="33" t="s">
        <v>12</v>
      </c>
      <c r="E97" s="29" t="s">
        <v>130</v>
      </c>
      <c r="F97" s="47"/>
    </row>
    <row r="98" spans="1:6" x14ac:dyDescent="0.2">
      <c r="A98" s="37">
        <f t="shared" si="2"/>
        <v>92</v>
      </c>
      <c r="B98" s="19">
        <f t="shared" si="3"/>
        <v>1201</v>
      </c>
      <c r="C98" s="19">
        <v>5</v>
      </c>
      <c r="D98" s="33" t="s">
        <v>12</v>
      </c>
      <c r="E98" s="29" t="s">
        <v>15411</v>
      </c>
      <c r="F98" s="47"/>
    </row>
    <row r="99" spans="1:6" x14ac:dyDescent="0.2">
      <c r="A99" s="37">
        <f t="shared" si="2"/>
        <v>93</v>
      </c>
      <c r="B99" s="19">
        <f t="shared" si="3"/>
        <v>1206</v>
      </c>
      <c r="C99" s="19">
        <v>5</v>
      </c>
      <c r="D99" s="33" t="s">
        <v>12</v>
      </c>
      <c r="E99" s="29" t="s">
        <v>131</v>
      </c>
      <c r="F99" s="47"/>
    </row>
    <row r="100" spans="1:6" x14ac:dyDescent="0.2">
      <c r="A100" s="37">
        <f t="shared" si="2"/>
        <v>94</v>
      </c>
      <c r="B100" s="19">
        <f t="shared" si="3"/>
        <v>1211</v>
      </c>
      <c r="C100" s="34">
        <v>13</v>
      </c>
      <c r="D100" s="35" t="s">
        <v>12</v>
      </c>
      <c r="E100" s="41" t="s">
        <v>12161</v>
      </c>
      <c r="F100" s="40"/>
    </row>
    <row r="101" spans="1:6" x14ac:dyDescent="0.2">
      <c r="A101" s="37">
        <f t="shared" si="2"/>
        <v>95</v>
      </c>
      <c r="B101" s="19">
        <f t="shared" si="3"/>
        <v>1224</v>
      </c>
      <c r="C101" s="34">
        <v>1</v>
      </c>
      <c r="D101" s="35" t="s">
        <v>12</v>
      </c>
      <c r="E101" s="29" t="s">
        <v>132</v>
      </c>
      <c r="F101" s="40" t="s">
        <v>68</v>
      </c>
    </row>
    <row r="102" spans="1:6" x14ac:dyDescent="0.2">
      <c r="A102" s="37">
        <f t="shared" si="2"/>
        <v>96</v>
      </c>
      <c r="B102" s="19">
        <f t="shared" si="3"/>
        <v>1225</v>
      </c>
      <c r="C102" s="34">
        <v>1</v>
      </c>
      <c r="D102" s="35" t="s">
        <v>12</v>
      </c>
      <c r="E102" s="29" t="s">
        <v>133</v>
      </c>
      <c r="F102" s="40" t="s">
        <v>68</v>
      </c>
    </row>
    <row r="103" spans="1:6" x14ac:dyDescent="0.2">
      <c r="A103" s="37">
        <f t="shared" si="2"/>
        <v>97</v>
      </c>
      <c r="B103" s="19">
        <f t="shared" si="3"/>
        <v>1226</v>
      </c>
      <c r="C103" s="19">
        <v>9</v>
      </c>
      <c r="D103" s="33" t="s">
        <v>9</v>
      </c>
      <c r="E103" s="29" t="s">
        <v>134</v>
      </c>
      <c r="F103" s="40"/>
    </row>
    <row r="104" spans="1:6" x14ac:dyDescent="0.2">
      <c r="A104" s="37">
        <f t="shared" si="2"/>
        <v>98</v>
      </c>
      <c r="B104" s="19">
        <f t="shared" si="3"/>
        <v>1235</v>
      </c>
      <c r="C104" s="19">
        <v>40</v>
      </c>
      <c r="D104" s="33" t="s">
        <v>9</v>
      </c>
      <c r="E104" s="29" t="s">
        <v>135</v>
      </c>
      <c r="F104" s="47"/>
    </row>
    <row r="105" spans="1:6" x14ac:dyDescent="0.2">
      <c r="A105" s="37">
        <f t="shared" si="2"/>
        <v>99</v>
      </c>
      <c r="B105" s="19">
        <f t="shared" si="3"/>
        <v>1275</v>
      </c>
      <c r="C105" s="19">
        <v>40</v>
      </c>
      <c r="D105" s="33" t="s">
        <v>9</v>
      </c>
      <c r="E105" s="29" t="s">
        <v>136</v>
      </c>
      <c r="F105" s="47"/>
    </row>
    <row r="106" spans="1:6" x14ac:dyDescent="0.2">
      <c r="A106" s="37">
        <f t="shared" si="2"/>
        <v>100</v>
      </c>
      <c r="B106" s="19">
        <f t="shared" si="3"/>
        <v>1315</v>
      </c>
      <c r="C106" s="32">
        <v>8</v>
      </c>
      <c r="D106" s="33" t="s">
        <v>12</v>
      </c>
      <c r="E106" s="29" t="s">
        <v>137</v>
      </c>
      <c r="F106" s="47"/>
    </row>
    <row r="107" spans="1:6" x14ac:dyDescent="0.2">
      <c r="A107" s="37">
        <f t="shared" si="2"/>
        <v>101</v>
      </c>
      <c r="B107" s="19">
        <f t="shared" si="3"/>
        <v>1323</v>
      </c>
      <c r="C107" s="19">
        <v>5</v>
      </c>
      <c r="D107" s="33" t="s">
        <v>12</v>
      </c>
      <c r="E107" s="29" t="s">
        <v>138</v>
      </c>
      <c r="F107" s="47"/>
    </row>
    <row r="108" spans="1:6" x14ac:dyDescent="0.2">
      <c r="A108" s="37">
        <f t="shared" si="2"/>
        <v>102</v>
      </c>
      <c r="B108" s="19">
        <f t="shared" si="3"/>
        <v>1328</v>
      </c>
      <c r="C108" s="19">
        <v>5</v>
      </c>
      <c r="D108" s="33" t="s">
        <v>12</v>
      </c>
      <c r="E108" s="29" t="s">
        <v>139</v>
      </c>
      <c r="F108" s="47"/>
    </row>
    <row r="109" spans="1:6" s="72" customFormat="1" x14ac:dyDescent="0.2">
      <c r="A109" s="37">
        <f t="shared" si="2"/>
        <v>103</v>
      </c>
      <c r="B109" s="19">
        <f t="shared" si="3"/>
        <v>1333</v>
      </c>
      <c r="C109" s="34">
        <v>13</v>
      </c>
      <c r="D109" s="35" t="s">
        <v>12</v>
      </c>
      <c r="E109" s="41" t="s">
        <v>12162</v>
      </c>
      <c r="F109" s="40"/>
    </row>
    <row r="110" spans="1:6" s="72" customFormat="1" x14ac:dyDescent="0.2">
      <c r="A110" s="37">
        <f t="shared" si="2"/>
        <v>104</v>
      </c>
      <c r="B110" s="19">
        <f t="shared" si="3"/>
        <v>1346</v>
      </c>
      <c r="C110" s="34">
        <v>1</v>
      </c>
      <c r="D110" s="35" t="s">
        <v>12</v>
      </c>
      <c r="E110" s="29" t="s">
        <v>140</v>
      </c>
      <c r="F110" s="40" t="s">
        <v>68</v>
      </c>
    </row>
    <row r="111" spans="1:6" s="72" customFormat="1" x14ac:dyDescent="0.2">
      <c r="A111" s="37">
        <f t="shared" si="2"/>
        <v>105</v>
      </c>
      <c r="B111" s="19">
        <f t="shared" si="3"/>
        <v>1347</v>
      </c>
      <c r="C111" s="34">
        <v>1</v>
      </c>
      <c r="D111" s="35" t="s">
        <v>12</v>
      </c>
      <c r="E111" s="29" t="s">
        <v>141</v>
      </c>
      <c r="F111" s="40" t="s">
        <v>68</v>
      </c>
    </row>
    <row r="112" spans="1:6" s="72" customFormat="1" x14ac:dyDescent="0.2">
      <c r="A112" s="37">
        <f t="shared" si="2"/>
        <v>106</v>
      </c>
      <c r="B112" s="19">
        <f t="shared" si="3"/>
        <v>1348</v>
      </c>
      <c r="C112" s="19">
        <v>9</v>
      </c>
      <c r="D112" s="33" t="s">
        <v>9</v>
      </c>
      <c r="E112" s="29" t="s">
        <v>142</v>
      </c>
      <c r="F112" s="40"/>
    </row>
    <row r="113" spans="1:6" x14ac:dyDescent="0.2">
      <c r="A113" s="37">
        <f t="shared" si="2"/>
        <v>107</v>
      </c>
      <c r="B113" s="19">
        <f t="shared" si="3"/>
        <v>1357</v>
      </c>
      <c r="C113" s="19">
        <v>40</v>
      </c>
      <c r="D113" s="33" t="s">
        <v>9</v>
      </c>
      <c r="E113" s="29" t="s">
        <v>143</v>
      </c>
      <c r="F113" s="47"/>
    </row>
    <row r="114" spans="1:6" x14ac:dyDescent="0.2">
      <c r="A114" s="37">
        <f t="shared" si="2"/>
        <v>108</v>
      </c>
      <c r="B114" s="19">
        <f t="shared" si="3"/>
        <v>1397</v>
      </c>
      <c r="C114" s="19">
        <v>40</v>
      </c>
      <c r="D114" s="33" t="s">
        <v>9</v>
      </c>
      <c r="E114" s="29" t="s">
        <v>144</v>
      </c>
      <c r="F114" s="47"/>
    </row>
    <row r="115" spans="1:6" x14ac:dyDescent="0.2">
      <c r="A115" s="37">
        <f t="shared" si="2"/>
        <v>109</v>
      </c>
      <c r="B115" s="19">
        <f t="shared" si="3"/>
        <v>1437</v>
      </c>
      <c r="C115" s="32">
        <v>8</v>
      </c>
      <c r="D115" s="33" t="s">
        <v>12</v>
      </c>
      <c r="E115" s="29" t="s">
        <v>145</v>
      </c>
      <c r="F115" s="47"/>
    </row>
    <row r="116" spans="1:6" x14ac:dyDescent="0.2">
      <c r="A116" s="37">
        <f t="shared" si="2"/>
        <v>110</v>
      </c>
      <c r="B116" s="19">
        <f t="shared" si="3"/>
        <v>1445</v>
      </c>
      <c r="C116" s="19">
        <v>5</v>
      </c>
      <c r="D116" s="33" t="s">
        <v>12</v>
      </c>
      <c r="E116" s="29" t="s">
        <v>15410</v>
      </c>
      <c r="F116" s="47"/>
    </row>
    <row r="117" spans="1:6" x14ac:dyDescent="0.2">
      <c r="A117" s="37">
        <f t="shared" si="2"/>
        <v>111</v>
      </c>
      <c r="B117" s="19">
        <f t="shared" si="3"/>
        <v>1450</v>
      </c>
      <c r="C117" s="19">
        <v>5</v>
      </c>
      <c r="D117" s="33" t="s">
        <v>12</v>
      </c>
      <c r="E117" s="29" t="s">
        <v>146</v>
      </c>
      <c r="F117" s="47"/>
    </row>
    <row r="118" spans="1:6" s="72" customFormat="1" x14ac:dyDescent="0.2">
      <c r="A118" s="37">
        <f t="shared" si="2"/>
        <v>112</v>
      </c>
      <c r="B118" s="19">
        <f t="shared" si="3"/>
        <v>1455</v>
      </c>
      <c r="C118" s="34">
        <v>13</v>
      </c>
      <c r="D118" s="35" t="s">
        <v>12</v>
      </c>
      <c r="E118" s="41" t="s">
        <v>12163</v>
      </c>
      <c r="F118" s="40"/>
    </row>
    <row r="119" spans="1:6" s="72" customFormat="1" x14ac:dyDescent="0.2">
      <c r="A119" s="37">
        <f t="shared" si="2"/>
        <v>113</v>
      </c>
      <c r="B119" s="19">
        <f t="shared" si="3"/>
        <v>1468</v>
      </c>
      <c r="C119" s="38">
        <v>1</v>
      </c>
      <c r="D119" s="35" t="s">
        <v>12</v>
      </c>
      <c r="E119" s="29" t="s">
        <v>147</v>
      </c>
      <c r="F119" s="40" t="s">
        <v>68</v>
      </c>
    </row>
    <row r="120" spans="1:6" s="72" customFormat="1" x14ac:dyDescent="0.2">
      <c r="A120" s="37">
        <f t="shared" si="2"/>
        <v>114</v>
      </c>
      <c r="B120" s="19">
        <f t="shared" si="3"/>
        <v>1469</v>
      </c>
      <c r="C120" s="38">
        <v>1</v>
      </c>
      <c r="D120" s="35" t="s">
        <v>12</v>
      </c>
      <c r="E120" s="29" t="s">
        <v>148</v>
      </c>
      <c r="F120" s="40" t="s">
        <v>68</v>
      </c>
    </row>
    <row r="121" spans="1:6" s="72" customFormat="1" x14ac:dyDescent="0.2">
      <c r="A121" s="37">
        <f t="shared" si="2"/>
        <v>115</v>
      </c>
      <c r="B121" s="19">
        <f t="shared" si="3"/>
        <v>1470</v>
      </c>
      <c r="C121" s="37">
        <v>9</v>
      </c>
      <c r="D121" s="33" t="s">
        <v>9</v>
      </c>
      <c r="E121" s="29" t="s">
        <v>149</v>
      </c>
      <c r="F121" s="40"/>
    </row>
    <row r="122" spans="1:6" x14ac:dyDescent="0.2">
      <c r="A122" s="37">
        <f t="shared" si="2"/>
        <v>116</v>
      </c>
      <c r="B122" s="19">
        <f t="shared" si="3"/>
        <v>1479</v>
      </c>
      <c r="C122" s="37">
        <v>40</v>
      </c>
      <c r="D122" s="33" t="s">
        <v>9</v>
      </c>
      <c r="E122" s="29" t="s">
        <v>150</v>
      </c>
      <c r="F122" s="47"/>
    </row>
    <row r="123" spans="1:6" x14ac:dyDescent="0.2">
      <c r="A123" s="37">
        <f t="shared" si="2"/>
        <v>117</v>
      </c>
      <c r="B123" s="19">
        <f t="shared" si="3"/>
        <v>1519</v>
      </c>
      <c r="C123" s="37">
        <v>40</v>
      </c>
      <c r="D123" s="33" t="s">
        <v>9</v>
      </c>
      <c r="E123" s="29" t="s">
        <v>151</v>
      </c>
      <c r="F123" s="47"/>
    </row>
    <row r="124" spans="1:6" x14ac:dyDescent="0.2">
      <c r="A124" s="37">
        <f t="shared" si="2"/>
        <v>118</v>
      </c>
      <c r="B124" s="19">
        <f t="shared" si="3"/>
        <v>1559</v>
      </c>
      <c r="C124" s="47">
        <v>8</v>
      </c>
      <c r="D124" s="33" t="s">
        <v>12</v>
      </c>
      <c r="E124" s="29" t="s">
        <v>152</v>
      </c>
      <c r="F124" s="47"/>
    </row>
    <row r="125" spans="1:6" x14ac:dyDescent="0.2">
      <c r="A125" s="37">
        <f t="shared" si="2"/>
        <v>119</v>
      </c>
      <c r="B125" s="19">
        <f t="shared" si="3"/>
        <v>1567</v>
      </c>
      <c r="C125" s="37">
        <v>5</v>
      </c>
      <c r="D125" s="33" t="s">
        <v>12</v>
      </c>
      <c r="E125" s="29" t="s">
        <v>15409</v>
      </c>
      <c r="F125" s="47"/>
    </row>
    <row r="126" spans="1:6" x14ac:dyDescent="0.2">
      <c r="A126" s="37">
        <f t="shared" si="2"/>
        <v>120</v>
      </c>
      <c r="B126" s="19">
        <f t="shared" si="3"/>
        <v>1572</v>
      </c>
      <c r="C126" s="19">
        <v>5</v>
      </c>
      <c r="D126" s="33" t="s">
        <v>12</v>
      </c>
      <c r="E126" s="29" t="s">
        <v>153</v>
      </c>
      <c r="F126" s="47"/>
    </row>
    <row r="127" spans="1:6" s="72" customFormat="1" x14ac:dyDescent="0.2">
      <c r="A127" s="37">
        <f t="shared" si="2"/>
        <v>121</v>
      </c>
      <c r="B127" s="19">
        <f t="shared" si="3"/>
        <v>1577</v>
      </c>
      <c r="C127" s="34">
        <v>13</v>
      </c>
      <c r="D127" s="35" t="s">
        <v>12</v>
      </c>
      <c r="E127" s="41" t="s">
        <v>12164</v>
      </c>
      <c r="F127" s="40"/>
    </row>
    <row r="128" spans="1:6" s="72" customFormat="1" x14ac:dyDescent="0.2">
      <c r="A128" s="37">
        <f t="shared" si="2"/>
        <v>122</v>
      </c>
      <c r="B128" s="19">
        <f t="shared" si="3"/>
        <v>1590</v>
      </c>
      <c r="C128" s="34">
        <v>1</v>
      </c>
      <c r="D128" s="35" t="s">
        <v>12</v>
      </c>
      <c r="E128" s="29" t="s">
        <v>154</v>
      </c>
      <c r="F128" s="40" t="s">
        <v>68</v>
      </c>
    </row>
    <row r="129" spans="1:6" s="72" customFormat="1" x14ac:dyDescent="0.2">
      <c r="A129" s="37">
        <f t="shared" si="2"/>
        <v>123</v>
      </c>
      <c r="B129" s="19">
        <f t="shared" si="3"/>
        <v>1591</v>
      </c>
      <c r="C129" s="34">
        <v>1</v>
      </c>
      <c r="D129" s="35" t="s">
        <v>12</v>
      </c>
      <c r="E129" s="29" t="s">
        <v>155</v>
      </c>
      <c r="F129" s="40" t="s">
        <v>68</v>
      </c>
    </row>
    <row r="130" spans="1:6" s="72" customFormat="1" x14ac:dyDescent="0.2">
      <c r="A130" s="37">
        <f t="shared" si="2"/>
        <v>124</v>
      </c>
      <c r="B130" s="19">
        <f t="shared" si="3"/>
        <v>1592</v>
      </c>
      <c r="C130" s="19">
        <v>9</v>
      </c>
      <c r="D130" s="33" t="s">
        <v>9</v>
      </c>
      <c r="E130" s="29" t="s">
        <v>156</v>
      </c>
      <c r="F130" s="40"/>
    </row>
    <row r="131" spans="1:6" x14ac:dyDescent="0.2">
      <c r="A131" s="37">
        <f t="shared" si="2"/>
        <v>125</v>
      </c>
      <c r="B131" s="19">
        <f t="shared" si="3"/>
        <v>1601</v>
      </c>
      <c r="C131" s="19">
        <v>40</v>
      </c>
      <c r="D131" s="33" t="s">
        <v>9</v>
      </c>
      <c r="E131" s="29" t="s">
        <v>157</v>
      </c>
      <c r="F131" s="47"/>
    </row>
    <row r="132" spans="1:6" x14ac:dyDescent="0.2">
      <c r="A132" s="37">
        <f t="shared" si="2"/>
        <v>126</v>
      </c>
      <c r="B132" s="19">
        <f t="shared" si="3"/>
        <v>1641</v>
      </c>
      <c r="C132" s="19">
        <v>40</v>
      </c>
      <c r="D132" s="33" t="s">
        <v>9</v>
      </c>
      <c r="E132" s="29" t="s">
        <v>158</v>
      </c>
      <c r="F132" s="47"/>
    </row>
    <row r="133" spans="1:6" x14ac:dyDescent="0.2">
      <c r="A133" s="37">
        <f t="shared" si="2"/>
        <v>127</v>
      </c>
      <c r="B133" s="19">
        <f t="shared" si="3"/>
        <v>1681</v>
      </c>
      <c r="C133" s="32">
        <v>8</v>
      </c>
      <c r="D133" s="33" t="s">
        <v>12</v>
      </c>
      <c r="E133" s="29" t="s">
        <v>159</v>
      </c>
      <c r="F133" s="47"/>
    </row>
    <row r="134" spans="1:6" x14ac:dyDescent="0.2">
      <c r="A134" s="37">
        <f t="shared" si="2"/>
        <v>128</v>
      </c>
      <c r="B134" s="19">
        <f t="shared" si="3"/>
        <v>1689</v>
      </c>
      <c r="C134" s="19">
        <v>5</v>
      </c>
      <c r="D134" s="33" t="s">
        <v>12</v>
      </c>
      <c r="E134" s="29" t="s">
        <v>160</v>
      </c>
      <c r="F134" s="47"/>
    </row>
    <row r="135" spans="1:6" x14ac:dyDescent="0.2">
      <c r="A135" s="37">
        <f t="shared" si="2"/>
        <v>129</v>
      </c>
      <c r="B135" s="19">
        <f t="shared" si="3"/>
        <v>1694</v>
      </c>
      <c r="C135" s="19">
        <v>5</v>
      </c>
      <c r="D135" s="33" t="s">
        <v>12</v>
      </c>
      <c r="E135" s="29" t="s">
        <v>161</v>
      </c>
      <c r="F135" s="47"/>
    </row>
    <row r="136" spans="1:6" s="72" customFormat="1" x14ac:dyDescent="0.2">
      <c r="A136" s="37">
        <f t="shared" ref="A136:A199" si="4">+A135+1</f>
        <v>130</v>
      </c>
      <c r="B136" s="19">
        <f t="shared" ref="B136:B199" si="5">C135+B135</f>
        <v>1699</v>
      </c>
      <c r="C136" s="34">
        <v>13</v>
      </c>
      <c r="D136" s="35" t="s">
        <v>12</v>
      </c>
      <c r="E136" s="41" t="s">
        <v>12165</v>
      </c>
      <c r="F136" s="40"/>
    </row>
    <row r="137" spans="1:6" s="72" customFormat="1" x14ac:dyDescent="0.2">
      <c r="A137" s="37">
        <f t="shared" si="4"/>
        <v>131</v>
      </c>
      <c r="B137" s="19">
        <f t="shared" si="5"/>
        <v>1712</v>
      </c>
      <c r="C137" s="34">
        <v>1</v>
      </c>
      <c r="D137" s="35" t="s">
        <v>12</v>
      </c>
      <c r="E137" s="29" t="s">
        <v>162</v>
      </c>
      <c r="F137" s="40" t="s">
        <v>68</v>
      </c>
    </row>
    <row r="138" spans="1:6" s="72" customFormat="1" x14ac:dyDescent="0.2">
      <c r="A138" s="37">
        <f t="shared" si="4"/>
        <v>132</v>
      </c>
      <c r="B138" s="19">
        <f t="shared" si="5"/>
        <v>1713</v>
      </c>
      <c r="C138" s="34">
        <v>1</v>
      </c>
      <c r="D138" s="35" t="s">
        <v>12</v>
      </c>
      <c r="E138" s="29" t="s">
        <v>163</v>
      </c>
      <c r="F138" s="40" t="s">
        <v>68</v>
      </c>
    </row>
    <row r="139" spans="1:6" s="72" customFormat="1" x14ac:dyDescent="0.2">
      <c r="A139" s="37">
        <f t="shared" si="4"/>
        <v>133</v>
      </c>
      <c r="B139" s="19">
        <f t="shared" si="5"/>
        <v>1714</v>
      </c>
      <c r="C139" s="19">
        <v>9</v>
      </c>
      <c r="D139" s="33" t="s">
        <v>9</v>
      </c>
      <c r="E139" s="29" t="s">
        <v>164</v>
      </c>
      <c r="F139" s="40"/>
    </row>
    <row r="140" spans="1:6" x14ac:dyDescent="0.2">
      <c r="A140" s="37">
        <f t="shared" si="4"/>
        <v>134</v>
      </c>
      <c r="B140" s="19">
        <f t="shared" si="5"/>
        <v>1723</v>
      </c>
      <c r="C140" s="19">
        <v>40</v>
      </c>
      <c r="D140" s="33" t="s">
        <v>9</v>
      </c>
      <c r="E140" s="29" t="s">
        <v>165</v>
      </c>
      <c r="F140" s="47"/>
    </row>
    <row r="141" spans="1:6" x14ac:dyDescent="0.2">
      <c r="A141" s="37">
        <f t="shared" si="4"/>
        <v>135</v>
      </c>
      <c r="B141" s="19">
        <f t="shared" si="5"/>
        <v>1763</v>
      </c>
      <c r="C141" s="19">
        <v>40</v>
      </c>
      <c r="D141" s="33" t="s">
        <v>9</v>
      </c>
      <c r="E141" s="29" t="s">
        <v>166</v>
      </c>
      <c r="F141" s="47"/>
    </row>
    <row r="142" spans="1:6" x14ac:dyDescent="0.2">
      <c r="A142" s="37">
        <f t="shared" si="4"/>
        <v>136</v>
      </c>
      <c r="B142" s="19">
        <f t="shared" si="5"/>
        <v>1803</v>
      </c>
      <c r="C142" s="32">
        <v>8</v>
      </c>
      <c r="D142" s="33" t="s">
        <v>12</v>
      </c>
      <c r="E142" s="29" t="s">
        <v>167</v>
      </c>
      <c r="F142" s="47"/>
    </row>
    <row r="143" spans="1:6" x14ac:dyDescent="0.2">
      <c r="A143" s="37">
        <f t="shared" si="4"/>
        <v>137</v>
      </c>
      <c r="B143" s="19">
        <f t="shared" si="5"/>
        <v>1811</v>
      </c>
      <c r="C143" s="19">
        <v>5</v>
      </c>
      <c r="D143" s="33" t="s">
        <v>12</v>
      </c>
      <c r="E143" s="29" t="s">
        <v>15408</v>
      </c>
      <c r="F143" s="47"/>
    </row>
    <row r="144" spans="1:6" x14ac:dyDescent="0.2">
      <c r="A144" s="37">
        <f t="shared" si="4"/>
        <v>138</v>
      </c>
      <c r="B144" s="19">
        <f t="shared" si="5"/>
        <v>1816</v>
      </c>
      <c r="C144" s="19">
        <v>5</v>
      </c>
      <c r="D144" s="33" t="s">
        <v>12</v>
      </c>
      <c r="E144" s="29" t="s">
        <v>168</v>
      </c>
      <c r="F144" s="47"/>
    </row>
    <row r="145" spans="1:6" s="72" customFormat="1" x14ac:dyDescent="0.2">
      <c r="A145" s="37">
        <f t="shared" si="4"/>
        <v>139</v>
      </c>
      <c r="B145" s="19">
        <f t="shared" si="5"/>
        <v>1821</v>
      </c>
      <c r="C145" s="34">
        <v>13</v>
      </c>
      <c r="D145" s="35" t="s">
        <v>12</v>
      </c>
      <c r="E145" s="41" t="s">
        <v>12166</v>
      </c>
      <c r="F145" s="40"/>
    </row>
    <row r="146" spans="1:6" s="72" customFormat="1" x14ac:dyDescent="0.2">
      <c r="A146" s="37">
        <f t="shared" si="4"/>
        <v>140</v>
      </c>
      <c r="B146" s="19">
        <f t="shared" si="5"/>
        <v>1834</v>
      </c>
      <c r="C146" s="34">
        <v>1</v>
      </c>
      <c r="D146" s="35" t="s">
        <v>12</v>
      </c>
      <c r="E146" s="29" t="s">
        <v>169</v>
      </c>
      <c r="F146" s="40" t="s">
        <v>68</v>
      </c>
    </row>
    <row r="147" spans="1:6" s="72" customFormat="1" x14ac:dyDescent="0.2">
      <c r="A147" s="37">
        <f t="shared" si="4"/>
        <v>141</v>
      </c>
      <c r="B147" s="19">
        <f t="shared" si="5"/>
        <v>1835</v>
      </c>
      <c r="C147" s="34">
        <v>1</v>
      </c>
      <c r="D147" s="35" t="s">
        <v>12</v>
      </c>
      <c r="E147" s="29" t="s">
        <v>170</v>
      </c>
      <c r="F147" s="40" t="s">
        <v>68</v>
      </c>
    </row>
    <row r="148" spans="1:6" s="72" customFormat="1" x14ac:dyDescent="0.2">
      <c r="A148" s="37">
        <f t="shared" si="4"/>
        <v>142</v>
      </c>
      <c r="B148" s="19">
        <f t="shared" si="5"/>
        <v>1836</v>
      </c>
      <c r="C148" s="19">
        <v>9</v>
      </c>
      <c r="D148" s="33" t="s">
        <v>9</v>
      </c>
      <c r="E148" s="29" t="s">
        <v>171</v>
      </c>
      <c r="F148" s="40"/>
    </row>
    <row r="149" spans="1:6" x14ac:dyDescent="0.2">
      <c r="A149" s="37">
        <f t="shared" si="4"/>
        <v>143</v>
      </c>
      <c r="B149" s="19">
        <f t="shared" si="5"/>
        <v>1845</v>
      </c>
      <c r="C149" s="19">
        <v>40</v>
      </c>
      <c r="D149" s="33" t="s">
        <v>9</v>
      </c>
      <c r="E149" s="29" t="s">
        <v>172</v>
      </c>
      <c r="F149" s="47"/>
    </row>
    <row r="150" spans="1:6" x14ac:dyDescent="0.2">
      <c r="A150" s="37">
        <f t="shared" si="4"/>
        <v>144</v>
      </c>
      <c r="B150" s="19">
        <f t="shared" si="5"/>
        <v>1885</v>
      </c>
      <c r="C150" s="19">
        <v>40</v>
      </c>
      <c r="D150" s="33" t="s">
        <v>9</v>
      </c>
      <c r="E150" s="29" t="s">
        <v>173</v>
      </c>
      <c r="F150" s="47"/>
    </row>
    <row r="151" spans="1:6" x14ac:dyDescent="0.2">
      <c r="A151" s="37">
        <f t="shared" si="4"/>
        <v>145</v>
      </c>
      <c r="B151" s="19">
        <f t="shared" si="5"/>
        <v>1925</v>
      </c>
      <c r="C151" s="32">
        <v>8</v>
      </c>
      <c r="D151" s="33" t="s">
        <v>12</v>
      </c>
      <c r="E151" s="29" t="s">
        <v>174</v>
      </c>
      <c r="F151" s="47"/>
    </row>
    <row r="152" spans="1:6" x14ac:dyDescent="0.2">
      <c r="A152" s="37">
        <f t="shared" si="4"/>
        <v>146</v>
      </c>
      <c r="B152" s="19">
        <f t="shared" si="5"/>
        <v>1933</v>
      </c>
      <c r="C152" s="19">
        <v>5</v>
      </c>
      <c r="D152" s="33" t="s">
        <v>12</v>
      </c>
      <c r="E152" s="29" t="s">
        <v>15407</v>
      </c>
      <c r="F152" s="47"/>
    </row>
    <row r="153" spans="1:6" x14ac:dyDescent="0.2">
      <c r="A153" s="37">
        <f t="shared" si="4"/>
        <v>147</v>
      </c>
      <c r="B153" s="19">
        <f t="shared" si="5"/>
        <v>1938</v>
      </c>
      <c r="C153" s="19">
        <v>5</v>
      </c>
      <c r="D153" s="33" t="s">
        <v>12</v>
      </c>
      <c r="E153" s="29" t="s">
        <v>175</v>
      </c>
      <c r="F153" s="47"/>
    </row>
    <row r="154" spans="1:6" s="72" customFormat="1" x14ac:dyDescent="0.2">
      <c r="A154" s="37">
        <f t="shared" si="4"/>
        <v>148</v>
      </c>
      <c r="B154" s="19">
        <f t="shared" si="5"/>
        <v>1943</v>
      </c>
      <c r="C154" s="34">
        <v>13</v>
      </c>
      <c r="D154" s="35" t="s">
        <v>12</v>
      </c>
      <c r="E154" s="41" t="s">
        <v>12167</v>
      </c>
      <c r="F154" s="40"/>
    </row>
    <row r="155" spans="1:6" s="72" customFormat="1" x14ac:dyDescent="0.2">
      <c r="A155" s="37">
        <f t="shared" si="4"/>
        <v>149</v>
      </c>
      <c r="B155" s="19">
        <f t="shared" si="5"/>
        <v>1956</v>
      </c>
      <c r="C155" s="34">
        <v>1</v>
      </c>
      <c r="D155" s="35" t="s">
        <v>12</v>
      </c>
      <c r="E155" s="29" t="s">
        <v>176</v>
      </c>
      <c r="F155" s="40" t="s">
        <v>68</v>
      </c>
    </row>
    <row r="156" spans="1:6" s="72" customFormat="1" x14ac:dyDescent="0.2">
      <c r="A156" s="37">
        <f t="shared" si="4"/>
        <v>150</v>
      </c>
      <c r="B156" s="19">
        <f t="shared" si="5"/>
        <v>1957</v>
      </c>
      <c r="C156" s="34">
        <v>1</v>
      </c>
      <c r="D156" s="35" t="s">
        <v>12</v>
      </c>
      <c r="E156" s="29" t="s">
        <v>177</v>
      </c>
      <c r="F156" s="40" t="s">
        <v>68</v>
      </c>
    </row>
    <row r="157" spans="1:6" s="72" customFormat="1" x14ac:dyDescent="0.2">
      <c r="A157" s="37">
        <f t="shared" si="4"/>
        <v>151</v>
      </c>
      <c r="B157" s="19">
        <f t="shared" si="5"/>
        <v>1958</v>
      </c>
      <c r="C157" s="19">
        <v>9</v>
      </c>
      <c r="D157" s="33" t="s">
        <v>9</v>
      </c>
      <c r="E157" s="29" t="s">
        <v>178</v>
      </c>
      <c r="F157" s="40"/>
    </row>
    <row r="158" spans="1:6" x14ac:dyDescent="0.2">
      <c r="A158" s="37">
        <f t="shared" si="4"/>
        <v>152</v>
      </c>
      <c r="B158" s="19">
        <f t="shared" si="5"/>
        <v>1967</v>
      </c>
      <c r="C158" s="19">
        <v>40</v>
      </c>
      <c r="D158" s="33" t="s">
        <v>9</v>
      </c>
      <c r="E158" s="29" t="s">
        <v>179</v>
      </c>
      <c r="F158" s="40"/>
    </row>
    <row r="159" spans="1:6" x14ac:dyDescent="0.2">
      <c r="A159" s="37">
        <f t="shared" si="4"/>
        <v>153</v>
      </c>
      <c r="B159" s="19">
        <f t="shared" si="5"/>
        <v>2007</v>
      </c>
      <c r="C159" s="19">
        <v>40</v>
      </c>
      <c r="D159" s="33" t="s">
        <v>9</v>
      </c>
      <c r="E159" s="29" t="s">
        <v>180</v>
      </c>
      <c r="F159" s="40"/>
    </row>
    <row r="160" spans="1:6" x14ac:dyDescent="0.2">
      <c r="A160" s="37">
        <f t="shared" si="4"/>
        <v>154</v>
      </c>
      <c r="B160" s="19">
        <f t="shared" si="5"/>
        <v>2047</v>
      </c>
      <c r="C160" s="32">
        <v>8</v>
      </c>
      <c r="D160" s="33" t="s">
        <v>12</v>
      </c>
      <c r="E160" s="29" t="s">
        <v>181</v>
      </c>
      <c r="F160" s="47"/>
    </row>
    <row r="161" spans="1:6" x14ac:dyDescent="0.2">
      <c r="A161" s="37">
        <f t="shared" si="4"/>
        <v>155</v>
      </c>
      <c r="B161" s="19">
        <f t="shared" si="5"/>
        <v>2055</v>
      </c>
      <c r="C161" s="19">
        <v>5</v>
      </c>
      <c r="D161" s="33" t="s">
        <v>12</v>
      </c>
      <c r="E161" s="29" t="s">
        <v>15406</v>
      </c>
      <c r="F161" s="47"/>
    </row>
    <row r="162" spans="1:6" x14ac:dyDescent="0.2">
      <c r="A162" s="37">
        <f t="shared" si="4"/>
        <v>156</v>
      </c>
      <c r="B162" s="19">
        <f t="shared" si="5"/>
        <v>2060</v>
      </c>
      <c r="C162" s="19">
        <v>5</v>
      </c>
      <c r="D162" s="33" t="s">
        <v>12</v>
      </c>
      <c r="E162" s="29" t="s">
        <v>182</v>
      </c>
      <c r="F162" s="47"/>
    </row>
    <row r="163" spans="1:6" s="72" customFormat="1" x14ac:dyDescent="0.2">
      <c r="A163" s="37">
        <f t="shared" si="4"/>
        <v>157</v>
      </c>
      <c r="B163" s="19">
        <f t="shared" si="5"/>
        <v>2065</v>
      </c>
      <c r="C163" s="34">
        <v>13</v>
      </c>
      <c r="D163" s="35" t="s">
        <v>12</v>
      </c>
      <c r="E163" s="41" t="s">
        <v>12168</v>
      </c>
      <c r="F163" s="40"/>
    </row>
    <row r="164" spans="1:6" s="72" customFormat="1" x14ac:dyDescent="0.2">
      <c r="A164" s="37">
        <f t="shared" si="4"/>
        <v>158</v>
      </c>
      <c r="B164" s="19">
        <f t="shared" si="5"/>
        <v>2078</v>
      </c>
      <c r="C164" s="34">
        <v>1</v>
      </c>
      <c r="D164" s="35" t="s">
        <v>12</v>
      </c>
      <c r="E164" s="29" t="s">
        <v>183</v>
      </c>
      <c r="F164" s="40" t="s">
        <v>68</v>
      </c>
    </row>
    <row r="165" spans="1:6" s="72" customFormat="1" x14ac:dyDescent="0.2">
      <c r="A165" s="37">
        <f t="shared" si="4"/>
        <v>159</v>
      </c>
      <c r="B165" s="19">
        <f t="shared" si="5"/>
        <v>2079</v>
      </c>
      <c r="C165" s="34">
        <v>1</v>
      </c>
      <c r="D165" s="35" t="s">
        <v>12</v>
      </c>
      <c r="E165" s="29" t="s">
        <v>184</v>
      </c>
      <c r="F165" s="40" t="s">
        <v>68</v>
      </c>
    </row>
    <row r="166" spans="1:6" s="72" customFormat="1" x14ac:dyDescent="0.2">
      <c r="A166" s="37">
        <f t="shared" si="4"/>
        <v>160</v>
      </c>
      <c r="B166" s="19">
        <f t="shared" si="5"/>
        <v>2080</v>
      </c>
      <c r="C166" s="19">
        <v>9</v>
      </c>
      <c r="D166" s="33" t="s">
        <v>9</v>
      </c>
      <c r="E166" s="29" t="s">
        <v>185</v>
      </c>
      <c r="F166" s="40"/>
    </row>
    <row r="167" spans="1:6" x14ac:dyDescent="0.2">
      <c r="A167" s="37">
        <f t="shared" si="4"/>
        <v>161</v>
      </c>
      <c r="B167" s="19">
        <f t="shared" si="5"/>
        <v>2089</v>
      </c>
      <c r="C167" s="19">
        <v>40</v>
      </c>
      <c r="D167" s="33" t="s">
        <v>9</v>
      </c>
      <c r="E167" s="29" t="s">
        <v>186</v>
      </c>
      <c r="F167" s="47"/>
    </row>
    <row r="168" spans="1:6" x14ac:dyDescent="0.2">
      <c r="A168" s="37">
        <f t="shared" si="4"/>
        <v>162</v>
      </c>
      <c r="B168" s="19">
        <f t="shared" si="5"/>
        <v>2129</v>
      </c>
      <c r="C168" s="19">
        <v>40</v>
      </c>
      <c r="D168" s="33" t="s">
        <v>9</v>
      </c>
      <c r="E168" s="29" t="s">
        <v>187</v>
      </c>
      <c r="F168" s="47"/>
    </row>
    <row r="169" spans="1:6" x14ac:dyDescent="0.2">
      <c r="A169" s="37">
        <f t="shared" si="4"/>
        <v>163</v>
      </c>
      <c r="B169" s="19">
        <f t="shared" si="5"/>
        <v>2169</v>
      </c>
      <c r="C169" s="32">
        <v>8</v>
      </c>
      <c r="D169" s="33" t="s">
        <v>12</v>
      </c>
      <c r="E169" s="29" t="s">
        <v>188</v>
      </c>
      <c r="F169" s="47"/>
    </row>
    <row r="170" spans="1:6" x14ac:dyDescent="0.2">
      <c r="A170" s="37">
        <f t="shared" si="4"/>
        <v>164</v>
      </c>
      <c r="B170" s="19">
        <f t="shared" si="5"/>
        <v>2177</v>
      </c>
      <c r="C170" s="19">
        <v>5</v>
      </c>
      <c r="D170" s="33" t="s">
        <v>12</v>
      </c>
      <c r="E170" s="29" t="s">
        <v>15405</v>
      </c>
      <c r="F170" s="47"/>
    </row>
    <row r="171" spans="1:6" x14ac:dyDescent="0.2">
      <c r="A171" s="37">
        <f t="shared" si="4"/>
        <v>165</v>
      </c>
      <c r="B171" s="19">
        <f t="shared" si="5"/>
        <v>2182</v>
      </c>
      <c r="C171" s="19">
        <v>5</v>
      </c>
      <c r="D171" s="33" t="s">
        <v>12</v>
      </c>
      <c r="E171" s="29" t="s">
        <v>189</v>
      </c>
      <c r="F171" s="47"/>
    </row>
    <row r="172" spans="1:6" s="72" customFormat="1" x14ac:dyDescent="0.2">
      <c r="A172" s="37">
        <f t="shared" si="4"/>
        <v>166</v>
      </c>
      <c r="B172" s="19">
        <f t="shared" si="5"/>
        <v>2187</v>
      </c>
      <c r="C172" s="34">
        <v>13</v>
      </c>
      <c r="D172" s="35" t="s">
        <v>12</v>
      </c>
      <c r="E172" s="41" t="s">
        <v>12169</v>
      </c>
      <c r="F172" s="40"/>
    </row>
    <row r="173" spans="1:6" s="72" customFormat="1" x14ac:dyDescent="0.2">
      <c r="A173" s="37">
        <f t="shared" si="4"/>
        <v>167</v>
      </c>
      <c r="B173" s="19">
        <f t="shared" si="5"/>
        <v>2200</v>
      </c>
      <c r="C173" s="34">
        <v>1</v>
      </c>
      <c r="D173" s="35" t="s">
        <v>12</v>
      </c>
      <c r="E173" s="29" t="s">
        <v>190</v>
      </c>
      <c r="F173" s="40" t="s">
        <v>68</v>
      </c>
    </row>
    <row r="174" spans="1:6" s="72" customFormat="1" x14ac:dyDescent="0.2">
      <c r="A174" s="37">
        <f t="shared" si="4"/>
        <v>168</v>
      </c>
      <c r="B174" s="19">
        <f t="shared" si="5"/>
        <v>2201</v>
      </c>
      <c r="C174" s="34">
        <v>1</v>
      </c>
      <c r="D174" s="35" t="s">
        <v>12</v>
      </c>
      <c r="E174" s="29" t="s">
        <v>191</v>
      </c>
      <c r="F174" s="40" t="s">
        <v>68</v>
      </c>
    </row>
    <row r="175" spans="1:6" s="72" customFormat="1" x14ac:dyDescent="0.2">
      <c r="A175" s="37">
        <f t="shared" si="4"/>
        <v>169</v>
      </c>
      <c r="B175" s="19">
        <f t="shared" si="5"/>
        <v>2202</v>
      </c>
      <c r="C175" s="19">
        <v>9</v>
      </c>
      <c r="D175" s="33" t="s">
        <v>9</v>
      </c>
      <c r="E175" s="29" t="s">
        <v>192</v>
      </c>
      <c r="F175" s="40"/>
    </row>
    <row r="176" spans="1:6" x14ac:dyDescent="0.2">
      <c r="A176" s="37">
        <f t="shared" si="4"/>
        <v>170</v>
      </c>
      <c r="B176" s="19">
        <f t="shared" si="5"/>
        <v>2211</v>
      </c>
      <c r="C176" s="19">
        <v>40</v>
      </c>
      <c r="D176" s="33" t="s">
        <v>9</v>
      </c>
      <c r="E176" s="29" t="s">
        <v>193</v>
      </c>
      <c r="F176" s="47"/>
    </row>
    <row r="177" spans="1:6" x14ac:dyDescent="0.2">
      <c r="A177" s="37">
        <f t="shared" si="4"/>
        <v>171</v>
      </c>
      <c r="B177" s="19">
        <f t="shared" si="5"/>
        <v>2251</v>
      </c>
      <c r="C177" s="19">
        <v>40</v>
      </c>
      <c r="D177" s="33" t="s">
        <v>9</v>
      </c>
      <c r="E177" s="29" t="s">
        <v>194</v>
      </c>
      <c r="F177" s="47"/>
    </row>
    <row r="178" spans="1:6" x14ac:dyDescent="0.2">
      <c r="A178" s="37">
        <f t="shared" si="4"/>
        <v>172</v>
      </c>
      <c r="B178" s="19">
        <f t="shared" si="5"/>
        <v>2291</v>
      </c>
      <c r="C178" s="32">
        <v>8</v>
      </c>
      <c r="D178" s="33" t="s">
        <v>12</v>
      </c>
      <c r="E178" s="29" t="s">
        <v>195</v>
      </c>
      <c r="F178" s="47"/>
    </row>
    <row r="179" spans="1:6" x14ac:dyDescent="0.2">
      <c r="A179" s="37">
        <f t="shared" si="4"/>
        <v>173</v>
      </c>
      <c r="B179" s="19">
        <f t="shared" si="5"/>
        <v>2299</v>
      </c>
      <c r="C179" s="19">
        <v>5</v>
      </c>
      <c r="D179" s="33" t="s">
        <v>12</v>
      </c>
      <c r="E179" s="29" t="s">
        <v>15404</v>
      </c>
      <c r="F179" s="47"/>
    </row>
    <row r="180" spans="1:6" x14ac:dyDescent="0.2">
      <c r="A180" s="37">
        <f t="shared" si="4"/>
        <v>174</v>
      </c>
      <c r="B180" s="19">
        <f t="shared" si="5"/>
        <v>2304</v>
      </c>
      <c r="C180" s="19">
        <v>5</v>
      </c>
      <c r="D180" s="33" t="s">
        <v>12</v>
      </c>
      <c r="E180" s="29" t="s">
        <v>196</v>
      </c>
      <c r="F180" s="47"/>
    </row>
    <row r="181" spans="1:6" s="72" customFormat="1" x14ac:dyDescent="0.2">
      <c r="A181" s="37">
        <f t="shared" si="4"/>
        <v>175</v>
      </c>
      <c r="B181" s="19">
        <f t="shared" si="5"/>
        <v>2309</v>
      </c>
      <c r="C181" s="34">
        <v>13</v>
      </c>
      <c r="D181" s="35" t="s">
        <v>12</v>
      </c>
      <c r="E181" s="41" t="s">
        <v>12170</v>
      </c>
      <c r="F181" s="40"/>
    </row>
    <row r="182" spans="1:6" s="72" customFormat="1" x14ac:dyDescent="0.2">
      <c r="A182" s="37">
        <f t="shared" si="4"/>
        <v>176</v>
      </c>
      <c r="B182" s="19">
        <f t="shared" si="5"/>
        <v>2322</v>
      </c>
      <c r="C182" s="34">
        <v>1</v>
      </c>
      <c r="D182" s="35" t="s">
        <v>12</v>
      </c>
      <c r="E182" s="29" t="s">
        <v>197</v>
      </c>
      <c r="F182" s="40" t="s">
        <v>68</v>
      </c>
    </row>
    <row r="183" spans="1:6" s="72" customFormat="1" x14ac:dyDescent="0.2">
      <c r="A183" s="37">
        <f t="shared" si="4"/>
        <v>177</v>
      </c>
      <c r="B183" s="19">
        <f t="shared" si="5"/>
        <v>2323</v>
      </c>
      <c r="C183" s="34">
        <v>1</v>
      </c>
      <c r="D183" s="35" t="s">
        <v>12</v>
      </c>
      <c r="E183" s="29" t="s">
        <v>198</v>
      </c>
      <c r="F183" s="40" t="s">
        <v>68</v>
      </c>
    </row>
    <row r="184" spans="1:6" s="72" customFormat="1" x14ac:dyDescent="0.2">
      <c r="A184" s="37">
        <f t="shared" si="4"/>
        <v>178</v>
      </c>
      <c r="B184" s="19">
        <f t="shared" si="5"/>
        <v>2324</v>
      </c>
      <c r="C184" s="19">
        <v>9</v>
      </c>
      <c r="D184" s="33" t="s">
        <v>9</v>
      </c>
      <c r="E184" s="29" t="s">
        <v>199</v>
      </c>
      <c r="F184" s="40"/>
    </row>
    <row r="185" spans="1:6" x14ac:dyDescent="0.2">
      <c r="A185" s="37">
        <f t="shared" si="4"/>
        <v>179</v>
      </c>
      <c r="B185" s="19">
        <f t="shared" si="5"/>
        <v>2333</v>
      </c>
      <c r="C185" s="19">
        <v>40</v>
      </c>
      <c r="D185" s="33" t="s">
        <v>9</v>
      </c>
      <c r="E185" s="29" t="s">
        <v>200</v>
      </c>
      <c r="F185" s="47"/>
    </row>
    <row r="186" spans="1:6" x14ac:dyDescent="0.2">
      <c r="A186" s="37">
        <f t="shared" si="4"/>
        <v>180</v>
      </c>
      <c r="B186" s="19">
        <f t="shared" si="5"/>
        <v>2373</v>
      </c>
      <c r="C186" s="19">
        <v>40</v>
      </c>
      <c r="D186" s="33" t="s">
        <v>9</v>
      </c>
      <c r="E186" s="29" t="s">
        <v>201</v>
      </c>
      <c r="F186" s="47"/>
    </row>
    <row r="187" spans="1:6" x14ac:dyDescent="0.2">
      <c r="A187" s="37">
        <f t="shared" si="4"/>
        <v>181</v>
      </c>
      <c r="B187" s="19">
        <f t="shared" si="5"/>
        <v>2413</v>
      </c>
      <c r="C187" s="32">
        <v>8</v>
      </c>
      <c r="D187" s="33" t="s">
        <v>12</v>
      </c>
      <c r="E187" s="29" t="s">
        <v>202</v>
      </c>
      <c r="F187" s="47"/>
    </row>
    <row r="188" spans="1:6" x14ac:dyDescent="0.2">
      <c r="A188" s="37">
        <f t="shared" si="4"/>
        <v>182</v>
      </c>
      <c r="B188" s="19">
        <f t="shared" si="5"/>
        <v>2421</v>
      </c>
      <c r="C188" s="19">
        <v>5</v>
      </c>
      <c r="D188" s="33" t="s">
        <v>12</v>
      </c>
      <c r="E188" s="29" t="s">
        <v>15403</v>
      </c>
      <c r="F188" s="73"/>
    </row>
    <row r="189" spans="1:6" x14ac:dyDescent="0.2">
      <c r="A189" s="37">
        <f t="shared" si="4"/>
        <v>183</v>
      </c>
      <c r="B189" s="19">
        <f t="shared" si="5"/>
        <v>2426</v>
      </c>
      <c r="C189" s="19">
        <v>5</v>
      </c>
      <c r="D189" s="33" t="s">
        <v>12</v>
      </c>
      <c r="E189" s="74" t="s">
        <v>203</v>
      </c>
      <c r="F189" s="73"/>
    </row>
    <row r="190" spans="1:6" s="72" customFormat="1" x14ac:dyDescent="0.2">
      <c r="A190" s="37">
        <f t="shared" si="4"/>
        <v>184</v>
      </c>
      <c r="B190" s="19">
        <f t="shared" si="5"/>
        <v>2431</v>
      </c>
      <c r="C190" s="34">
        <v>13</v>
      </c>
      <c r="D190" s="35" t="s">
        <v>12</v>
      </c>
      <c r="E190" s="351" t="s">
        <v>12171</v>
      </c>
      <c r="F190" s="40"/>
    </row>
    <row r="191" spans="1:6" s="72" customFormat="1" x14ac:dyDescent="0.2">
      <c r="A191" s="37">
        <f t="shared" si="4"/>
        <v>185</v>
      </c>
      <c r="B191" s="19">
        <f t="shared" si="5"/>
        <v>2444</v>
      </c>
      <c r="C191" s="34">
        <v>1</v>
      </c>
      <c r="D191" s="35" t="s">
        <v>12</v>
      </c>
      <c r="E191" s="74" t="s">
        <v>204</v>
      </c>
      <c r="F191" s="75" t="s">
        <v>68</v>
      </c>
    </row>
    <row r="192" spans="1:6" s="72" customFormat="1" x14ac:dyDescent="0.2">
      <c r="A192" s="37">
        <f t="shared" si="4"/>
        <v>186</v>
      </c>
      <c r="B192" s="19">
        <f t="shared" si="5"/>
        <v>2445</v>
      </c>
      <c r="C192" s="34">
        <v>1</v>
      </c>
      <c r="D192" s="35" t="s">
        <v>12</v>
      </c>
      <c r="E192" s="74" t="s">
        <v>205</v>
      </c>
      <c r="F192" s="75" t="s">
        <v>68</v>
      </c>
    </row>
    <row r="193" spans="1:6" s="72" customFormat="1" x14ac:dyDescent="0.2">
      <c r="A193" s="37">
        <f t="shared" si="4"/>
        <v>187</v>
      </c>
      <c r="B193" s="19">
        <f t="shared" si="5"/>
        <v>2446</v>
      </c>
      <c r="C193" s="19">
        <v>9</v>
      </c>
      <c r="D193" s="33" t="s">
        <v>9</v>
      </c>
      <c r="E193" s="29" t="s">
        <v>206</v>
      </c>
      <c r="F193" s="75"/>
    </row>
    <row r="194" spans="1:6" x14ac:dyDescent="0.2">
      <c r="A194" s="37">
        <f t="shared" si="4"/>
        <v>188</v>
      </c>
      <c r="B194" s="19">
        <f t="shared" si="5"/>
        <v>2455</v>
      </c>
      <c r="C194" s="19">
        <v>40</v>
      </c>
      <c r="D194" s="33" t="s">
        <v>9</v>
      </c>
      <c r="E194" s="29" t="s">
        <v>207</v>
      </c>
      <c r="F194" s="76"/>
    </row>
    <row r="195" spans="1:6" x14ac:dyDescent="0.2">
      <c r="A195" s="37">
        <f t="shared" si="4"/>
        <v>189</v>
      </c>
      <c r="B195" s="19">
        <f t="shared" si="5"/>
        <v>2495</v>
      </c>
      <c r="C195" s="19">
        <v>40</v>
      </c>
      <c r="D195" s="33" t="s">
        <v>9</v>
      </c>
      <c r="E195" s="29" t="s">
        <v>208</v>
      </c>
      <c r="F195" s="47"/>
    </row>
    <row r="196" spans="1:6" x14ac:dyDescent="0.2">
      <c r="A196" s="37">
        <f t="shared" si="4"/>
        <v>190</v>
      </c>
      <c r="B196" s="19">
        <f t="shared" si="5"/>
        <v>2535</v>
      </c>
      <c r="C196" s="32">
        <v>8</v>
      </c>
      <c r="D196" s="33" t="s">
        <v>12</v>
      </c>
      <c r="E196" s="29" t="s">
        <v>209</v>
      </c>
      <c r="F196" s="47"/>
    </row>
    <row r="197" spans="1:6" x14ac:dyDescent="0.2">
      <c r="A197" s="37">
        <f t="shared" si="4"/>
        <v>191</v>
      </c>
      <c r="B197" s="19">
        <f t="shared" si="5"/>
        <v>2543</v>
      </c>
      <c r="C197" s="19">
        <v>5</v>
      </c>
      <c r="D197" s="33" t="s">
        <v>12</v>
      </c>
      <c r="E197" s="29" t="s">
        <v>15402</v>
      </c>
      <c r="F197" s="47"/>
    </row>
    <row r="198" spans="1:6" x14ac:dyDescent="0.2">
      <c r="A198" s="37">
        <f t="shared" si="4"/>
        <v>192</v>
      </c>
      <c r="B198" s="19">
        <f t="shared" si="5"/>
        <v>2548</v>
      </c>
      <c r="C198" s="19">
        <v>5</v>
      </c>
      <c r="D198" s="33" t="s">
        <v>210</v>
      </c>
      <c r="E198" s="29" t="s">
        <v>211</v>
      </c>
      <c r="F198" s="47"/>
    </row>
    <row r="199" spans="1:6" s="72" customFormat="1" x14ac:dyDescent="0.2">
      <c r="A199" s="37">
        <f t="shared" si="4"/>
        <v>193</v>
      </c>
      <c r="B199" s="19">
        <f t="shared" si="5"/>
        <v>2553</v>
      </c>
      <c r="C199" s="34">
        <v>13</v>
      </c>
      <c r="D199" s="35" t="s">
        <v>12</v>
      </c>
      <c r="E199" s="41" t="s">
        <v>12172</v>
      </c>
      <c r="F199" s="40"/>
    </row>
    <row r="200" spans="1:6" s="72" customFormat="1" x14ac:dyDescent="0.2">
      <c r="A200" s="37">
        <f t="shared" ref="A200:A203" si="6">+A199+1</f>
        <v>194</v>
      </c>
      <c r="B200" s="19">
        <f t="shared" ref="B200:B203" si="7">C199+B199</f>
        <v>2566</v>
      </c>
      <c r="C200" s="38">
        <v>1</v>
      </c>
      <c r="D200" s="39" t="s">
        <v>12</v>
      </c>
      <c r="E200" s="29" t="s">
        <v>212</v>
      </c>
      <c r="F200" s="40" t="s">
        <v>68</v>
      </c>
    </row>
    <row r="201" spans="1:6" s="72" customFormat="1" x14ac:dyDescent="0.2">
      <c r="A201" s="37">
        <f t="shared" si="6"/>
        <v>195</v>
      </c>
      <c r="B201" s="19">
        <f t="shared" si="7"/>
        <v>2567</v>
      </c>
      <c r="C201" s="38">
        <v>1</v>
      </c>
      <c r="D201" s="39" t="s">
        <v>12</v>
      </c>
      <c r="E201" s="77" t="s">
        <v>213</v>
      </c>
      <c r="F201" s="40" t="s">
        <v>68</v>
      </c>
    </row>
    <row r="202" spans="1:6" s="72" customFormat="1" ht="12.75" thickBot="1" x14ac:dyDescent="0.25">
      <c r="A202" s="37">
        <f t="shared" si="6"/>
        <v>196</v>
      </c>
      <c r="B202" s="19">
        <f t="shared" si="7"/>
        <v>2568</v>
      </c>
      <c r="C202" s="78">
        <v>150</v>
      </c>
      <c r="D202" s="79" t="s">
        <v>9</v>
      </c>
      <c r="E202" s="29" t="s">
        <v>50</v>
      </c>
      <c r="F202" s="47" t="s">
        <v>25</v>
      </c>
    </row>
    <row r="203" spans="1:6" ht="13.5" thickTop="1" thickBot="1" x14ac:dyDescent="0.25">
      <c r="A203" s="37">
        <f t="shared" si="6"/>
        <v>197</v>
      </c>
      <c r="B203" s="19">
        <f t="shared" si="7"/>
        <v>2718</v>
      </c>
      <c r="C203" s="80">
        <v>12</v>
      </c>
      <c r="D203" s="79" t="s">
        <v>9</v>
      </c>
      <c r="E203" s="81" t="s">
        <v>214</v>
      </c>
      <c r="F203" s="82" t="s">
        <v>215</v>
      </c>
    </row>
    <row r="204" spans="1:6" ht="12.75" thickTop="1" x14ac:dyDescent="0.2">
      <c r="A204" s="83" t="s">
        <v>54</v>
      </c>
      <c r="B204" s="83"/>
      <c r="C204" s="225">
        <f>B203+C203-1</f>
        <v>2729</v>
      </c>
      <c r="D204" s="83"/>
      <c r="E204" s="83"/>
      <c r="F204" s="83"/>
    </row>
    <row r="206" spans="1:6" x14ac:dyDescent="0.2">
      <c r="E206" s="83" t="s">
        <v>55</v>
      </c>
    </row>
  </sheetData>
  <mergeCells count="4">
    <mergeCell ref="A3:B3"/>
    <mergeCell ref="C3:F3"/>
    <mergeCell ref="A4:B4"/>
    <mergeCell ref="C4:F5"/>
  </mergeCells>
  <printOptions horizontalCentered="1"/>
  <pageMargins left="0.75" right="0.75" top="0.39370078740157483" bottom="0.39370078740157483" header="0" footer="0"/>
  <pageSetup paperSize="9" fitToHeight="0" orientation="landscape" r:id="rId1"/>
  <headerFooter alignWithMargins="0">
    <oddFooter>&amp;L&amp;A&amp;R&amp;P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07"/>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1574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68"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480</v>
      </c>
    </row>
    <row r="10" spans="1:6" s="64" customFormat="1" x14ac:dyDescent="0.2">
      <c r="A10" s="30">
        <f t="shared" si="0"/>
        <v>4</v>
      </c>
      <c r="B10" s="30">
        <f>B9+C9</f>
        <v>8</v>
      </c>
      <c r="C10" s="30">
        <v>1</v>
      </c>
      <c r="D10" s="31" t="s">
        <v>9</v>
      </c>
      <c r="E10" s="102" t="s">
        <v>16</v>
      </c>
      <c r="F10" s="89" t="s">
        <v>327</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C13+B13</f>
        <v>13</v>
      </c>
      <c r="C14" s="30">
        <v>3</v>
      </c>
      <c r="D14" s="31" t="s">
        <v>12</v>
      </c>
      <c r="E14" s="102" t="s">
        <v>23</v>
      </c>
      <c r="F14" s="43"/>
    </row>
    <row r="15" spans="1:6" s="64" customFormat="1" x14ac:dyDescent="0.2">
      <c r="A15" s="30">
        <f t="shared" si="0"/>
        <v>9</v>
      </c>
      <c r="B15" s="30">
        <f t="shared" ref="B15:B78" si="1">C14+B14</f>
        <v>16</v>
      </c>
      <c r="C15" s="19">
        <v>17</v>
      </c>
      <c r="D15" s="33" t="s">
        <v>285</v>
      </c>
      <c r="E15" s="41" t="s">
        <v>1575</v>
      </c>
      <c r="F15" s="43"/>
    </row>
    <row r="16" spans="1:6" s="64" customFormat="1" x14ac:dyDescent="0.2">
      <c r="A16" s="30">
        <f t="shared" si="0"/>
        <v>10</v>
      </c>
      <c r="B16" s="30">
        <f t="shared" si="1"/>
        <v>33</v>
      </c>
      <c r="C16" s="19">
        <v>17</v>
      </c>
      <c r="D16" s="33" t="s">
        <v>285</v>
      </c>
      <c r="E16" s="42" t="s">
        <v>1576</v>
      </c>
      <c r="F16" s="43"/>
    </row>
    <row r="17" spans="1:6" s="64" customFormat="1" x14ac:dyDescent="0.2">
      <c r="A17" s="30">
        <f t="shared" si="0"/>
        <v>11</v>
      </c>
      <c r="B17" s="30">
        <f t="shared" si="1"/>
        <v>50</v>
      </c>
      <c r="C17" s="19">
        <v>17</v>
      </c>
      <c r="D17" s="33" t="s">
        <v>285</v>
      </c>
      <c r="E17" s="42" t="s">
        <v>1577</v>
      </c>
      <c r="F17" s="43"/>
    </row>
    <row r="18" spans="1:6" s="64" customFormat="1" x14ac:dyDescent="0.2">
      <c r="A18" s="30">
        <f t="shared" si="0"/>
        <v>12</v>
      </c>
      <c r="B18" s="30">
        <f t="shared" si="1"/>
        <v>67</v>
      </c>
      <c r="C18" s="19">
        <v>17</v>
      </c>
      <c r="D18" s="33" t="s">
        <v>285</v>
      </c>
      <c r="E18" s="42" t="s">
        <v>1578</v>
      </c>
      <c r="F18" s="43"/>
    </row>
    <row r="19" spans="1:6" s="64" customFormat="1" x14ac:dyDescent="0.2">
      <c r="A19" s="30">
        <f t="shared" si="0"/>
        <v>13</v>
      </c>
      <c r="B19" s="30">
        <f t="shared" si="1"/>
        <v>84</v>
      </c>
      <c r="C19" s="19">
        <v>17</v>
      </c>
      <c r="D19" s="33" t="s">
        <v>285</v>
      </c>
      <c r="E19" s="42" t="s">
        <v>1579</v>
      </c>
      <c r="F19" s="43"/>
    </row>
    <row r="20" spans="1:6" s="64" customFormat="1" x14ac:dyDescent="0.2">
      <c r="A20" s="30">
        <f t="shared" si="0"/>
        <v>14</v>
      </c>
      <c r="B20" s="30">
        <f t="shared" si="1"/>
        <v>101</v>
      </c>
      <c r="C20" s="19">
        <v>17</v>
      </c>
      <c r="D20" s="33" t="s">
        <v>285</v>
      </c>
      <c r="E20" s="42" t="s">
        <v>1580</v>
      </c>
      <c r="F20" s="43"/>
    </row>
    <row r="21" spans="1:6" s="64" customFormat="1" x14ac:dyDescent="0.2">
      <c r="A21" s="30">
        <f t="shared" si="0"/>
        <v>15</v>
      </c>
      <c r="B21" s="30">
        <f t="shared" si="1"/>
        <v>118</v>
      </c>
      <c r="C21" s="19">
        <v>17</v>
      </c>
      <c r="D21" s="33" t="s">
        <v>285</v>
      </c>
      <c r="E21" s="41" t="s">
        <v>1581</v>
      </c>
      <c r="F21" s="43"/>
    </row>
    <row r="22" spans="1:6" s="64" customFormat="1" ht="24" x14ac:dyDescent="0.2">
      <c r="A22" s="30">
        <f t="shared" si="0"/>
        <v>16</v>
      </c>
      <c r="B22" s="30">
        <f t="shared" si="1"/>
        <v>135</v>
      </c>
      <c r="C22" s="19">
        <v>17</v>
      </c>
      <c r="D22" s="33" t="s">
        <v>285</v>
      </c>
      <c r="E22" s="42" t="s">
        <v>1582</v>
      </c>
      <c r="F22" s="43"/>
    </row>
    <row r="23" spans="1:6" s="64" customFormat="1" ht="24" x14ac:dyDescent="0.2">
      <c r="A23" s="30">
        <f t="shared" si="0"/>
        <v>17</v>
      </c>
      <c r="B23" s="30">
        <f t="shared" si="1"/>
        <v>152</v>
      </c>
      <c r="C23" s="19">
        <v>17</v>
      </c>
      <c r="D23" s="33" t="s">
        <v>285</v>
      </c>
      <c r="E23" s="42" t="s">
        <v>1583</v>
      </c>
      <c r="F23" s="43"/>
    </row>
    <row r="24" spans="1:6" s="64" customFormat="1" ht="24" x14ac:dyDescent="0.2">
      <c r="A24" s="30">
        <f t="shared" si="0"/>
        <v>18</v>
      </c>
      <c r="B24" s="30">
        <f t="shared" si="1"/>
        <v>169</v>
      </c>
      <c r="C24" s="19">
        <v>17</v>
      </c>
      <c r="D24" s="33" t="s">
        <v>285</v>
      </c>
      <c r="E24" s="42" t="s">
        <v>1584</v>
      </c>
      <c r="F24" s="43"/>
    </row>
    <row r="25" spans="1:6" s="64" customFormat="1" ht="24" x14ac:dyDescent="0.2">
      <c r="A25" s="30">
        <f t="shared" si="0"/>
        <v>19</v>
      </c>
      <c r="B25" s="30">
        <f t="shared" si="1"/>
        <v>186</v>
      </c>
      <c r="C25" s="19">
        <v>17</v>
      </c>
      <c r="D25" s="33" t="s">
        <v>285</v>
      </c>
      <c r="E25" s="42" t="s">
        <v>1585</v>
      </c>
      <c r="F25" s="43"/>
    </row>
    <row r="26" spans="1:6" s="64" customFormat="1" ht="24" x14ac:dyDescent="0.2">
      <c r="A26" s="30">
        <f t="shared" si="0"/>
        <v>20</v>
      </c>
      <c r="B26" s="30">
        <f t="shared" si="1"/>
        <v>203</v>
      </c>
      <c r="C26" s="19">
        <v>17</v>
      </c>
      <c r="D26" s="33" t="s">
        <v>285</v>
      </c>
      <c r="E26" s="42" t="s">
        <v>1586</v>
      </c>
      <c r="F26" s="43"/>
    </row>
    <row r="27" spans="1:6" s="64" customFormat="1" x14ac:dyDescent="0.2">
      <c r="A27" s="30">
        <f t="shared" si="0"/>
        <v>21</v>
      </c>
      <c r="B27" s="30">
        <f t="shared" si="1"/>
        <v>220</v>
      </c>
      <c r="C27" s="19">
        <v>17</v>
      </c>
      <c r="D27" s="33" t="s">
        <v>285</v>
      </c>
      <c r="E27" s="41" t="s">
        <v>1587</v>
      </c>
      <c r="F27" s="43"/>
    </row>
    <row r="28" spans="1:6" s="64" customFormat="1" x14ac:dyDescent="0.2">
      <c r="A28" s="30">
        <f t="shared" si="0"/>
        <v>22</v>
      </c>
      <c r="B28" s="30">
        <f t="shared" si="1"/>
        <v>237</v>
      </c>
      <c r="C28" s="19">
        <v>17</v>
      </c>
      <c r="D28" s="33" t="s">
        <v>285</v>
      </c>
      <c r="E28" s="42" t="s">
        <v>1588</v>
      </c>
      <c r="F28" s="43"/>
    </row>
    <row r="29" spans="1:6" s="64" customFormat="1" ht="24" x14ac:dyDescent="0.2">
      <c r="A29" s="30">
        <f t="shared" si="0"/>
        <v>23</v>
      </c>
      <c r="B29" s="30">
        <f t="shared" si="1"/>
        <v>254</v>
      </c>
      <c r="C29" s="19">
        <v>17</v>
      </c>
      <c r="D29" s="33" t="s">
        <v>285</v>
      </c>
      <c r="E29" s="42" t="s">
        <v>1589</v>
      </c>
      <c r="F29" s="43"/>
    </row>
    <row r="30" spans="1:6" s="64" customFormat="1" ht="24" x14ac:dyDescent="0.2">
      <c r="A30" s="30">
        <f t="shared" si="0"/>
        <v>24</v>
      </c>
      <c r="B30" s="30">
        <f t="shared" si="1"/>
        <v>271</v>
      </c>
      <c r="C30" s="19">
        <v>17</v>
      </c>
      <c r="D30" s="33" t="s">
        <v>285</v>
      </c>
      <c r="E30" s="42" t="s">
        <v>1590</v>
      </c>
      <c r="F30" s="43"/>
    </row>
    <row r="31" spans="1:6" s="64" customFormat="1" ht="24" x14ac:dyDescent="0.2">
      <c r="A31" s="30">
        <f t="shared" si="0"/>
        <v>25</v>
      </c>
      <c r="B31" s="30">
        <f t="shared" si="1"/>
        <v>288</v>
      </c>
      <c r="C31" s="19">
        <v>17</v>
      </c>
      <c r="D31" s="33" t="s">
        <v>285</v>
      </c>
      <c r="E31" s="42" t="s">
        <v>1591</v>
      </c>
      <c r="F31" s="134"/>
    </row>
    <row r="32" spans="1:6" s="64" customFormat="1" ht="24" x14ac:dyDescent="0.2">
      <c r="A32" s="30">
        <f t="shared" si="0"/>
        <v>26</v>
      </c>
      <c r="B32" s="30">
        <f t="shared" si="1"/>
        <v>305</v>
      </c>
      <c r="C32" s="19">
        <v>17</v>
      </c>
      <c r="D32" s="33" t="s">
        <v>285</v>
      </c>
      <c r="E32" s="42" t="s">
        <v>1592</v>
      </c>
      <c r="F32" s="43"/>
    </row>
    <row r="33" spans="1:6" s="64" customFormat="1" x14ac:dyDescent="0.2">
      <c r="A33" s="30">
        <f t="shared" si="0"/>
        <v>27</v>
      </c>
      <c r="B33" s="30">
        <f t="shared" si="1"/>
        <v>322</v>
      </c>
      <c r="C33" s="19">
        <v>17</v>
      </c>
      <c r="D33" s="33" t="s">
        <v>285</v>
      </c>
      <c r="E33" s="41" t="s">
        <v>1593</v>
      </c>
      <c r="F33" s="43"/>
    </row>
    <row r="34" spans="1:6" s="64" customFormat="1" x14ac:dyDescent="0.2">
      <c r="A34" s="30">
        <f t="shared" si="0"/>
        <v>28</v>
      </c>
      <c r="B34" s="30">
        <f t="shared" si="1"/>
        <v>339</v>
      </c>
      <c r="C34" s="19">
        <v>17</v>
      </c>
      <c r="D34" s="33" t="s">
        <v>285</v>
      </c>
      <c r="E34" s="42" t="s">
        <v>1594</v>
      </c>
      <c r="F34" s="43"/>
    </row>
    <row r="35" spans="1:6" s="64" customFormat="1" x14ac:dyDescent="0.2">
      <c r="A35" s="30">
        <f t="shared" si="0"/>
        <v>29</v>
      </c>
      <c r="B35" s="30">
        <f t="shared" si="1"/>
        <v>356</v>
      </c>
      <c r="C35" s="19">
        <v>17</v>
      </c>
      <c r="D35" s="33" t="s">
        <v>285</v>
      </c>
      <c r="E35" s="42" t="s">
        <v>1595</v>
      </c>
      <c r="F35" s="43"/>
    </row>
    <row r="36" spans="1:6" s="64" customFormat="1" x14ac:dyDescent="0.2">
      <c r="A36" s="30">
        <f t="shared" si="0"/>
        <v>30</v>
      </c>
      <c r="B36" s="30">
        <f t="shared" si="1"/>
        <v>373</v>
      </c>
      <c r="C36" s="19">
        <v>17</v>
      </c>
      <c r="D36" s="33" t="s">
        <v>285</v>
      </c>
      <c r="E36" s="42" t="s">
        <v>1596</v>
      </c>
      <c r="F36" s="43"/>
    </row>
    <row r="37" spans="1:6" s="64" customFormat="1" x14ac:dyDescent="0.2">
      <c r="A37" s="30">
        <f t="shared" si="0"/>
        <v>31</v>
      </c>
      <c r="B37" s="30">
        <f t="shared" si="1"/>
        <v>390</v>
      </c>
      <c r="C37" s="19">
        <v>17</v>
      </c>
      <c r="D37" s="33" t="s">
        <v>285</v>
      </c>
      <c r="E37" s="42" t="s">
        <v>1597</v>
      </c>
      <c r="F37" s="43"/>
    </row>
    <row r="38" spans="1:6" s="64" customFormat="1" x14ac:dyDescent="0.2">
      <c r="A38" s="30">
        <f t="shared" si="0"/>
        <v>32</v>
      </c>
      <c r="B38" s="30">
        <f t="shared" si="1"/>
        <v>407</v>
      </c>
      <c r="C38" s="19">
        <v>17</v>
      </c>
      <c r="D38" s="33" t="s">
        <v>285</v>
      </c>
      <c r="E38" s="42" t="s">
        <v>1598</v>
      </c>
      <c r="F38" s="43"/>
    </row>
    <row r="39" spans="1:6" s="64" customFormat="1" x14ac:dyDescent="0.2">
      <c r="A39" s="30">
        <f t="shared" si="0"/>
        <v>33</v>
      </c>
      <c r="B39" s="30">
        <f t="shared" si="1"/>
        <v>424</v>
      </c>
      <c r="C39" s="19">
        <v>17</v>
      </c>
      <c r="D39" s="33" t="s">
        <v>285</v>
      </c>
      <c r="E39" s="41" t="s">
        <v>1599</v>
      </c>
      <c r="F39" s="43"/>
    </row>
    <row r="40" spans="1:6" s="64" customFormat="1" x14ac:dyDescent="0.2">
      <c r="A40" s="30">
        <f t="shared" si="0"/>
        <v>34</v>
      </c>
      <c r="B40" s="30">
        <f t="shared" si="1"/>
        <v>441</v>
      </c>
      <c r="C40" s="19">
        <v>17</v>
      </c>
      <c r="D40" s="33" t="s">
        <v>285</v>
      </c>
      <c r="E40" s="42" t="s">
        <v>1600</v>
      </c>
      <c r="F40" s="43"/>
    </row>
    <row r="41" spans="1:6" s="64" customFormat="1" x14ac:dyDescent="0.2">
      <c r="A41" s="30">
        <f t="shared" si="0"/>
        <v>35</v>
      </c>
      <c r="B41" s="30">
        <f t="shared" si="1"/>
        <v>458</v>
      </c>
      <c r="C41" s="19">
        <v>17</v>
      </c>
      <c r="D41" s="33" t="s">
        <v>285</v>
      </c>
      <c r="E41" s="42" t="s">
        <v>1601</v>
      </c>
      <c r="F41" s="43"/>
    </row>
    <row r="42" spans="1:6" s="64" customFormat="1" x14ac:dyDescent="0.2">
      <c r="A42" s="30">
        <f t="shared" si="0"/>
        <v>36</v>
      </c>
      <c r="B42" s="30">
        <f t="shared" si="1"/>
        <v>475</v>
      </c>
      <c r="C42" s="19">
        <v>17</v>
      </c>
      <c r="D42" s="33" t="s">
        <v>285</v>
      </c>
      <c r="E42" s="42" t="s">
        <v>1602</v>
      </c>
      <c r="F42" s="43"/>
    </row>
    <row r="43" spans="1:6" s="64" customFormat="1" x14ac:dyDescent="0.2">
      <c r="A43" s="30">
        <f t="shared" si="0"/>
        <v>37</v>
      </c>
      <c r="B43" s="30">
        <f t="shared" si="1"/>
        <v>492</v>
      </c>
      <c r="C43" s="19">
        <v>17</v>
      </c>
      <c r="D43" s="33" t="s">
        <v>285</v>
      </c>
      <c r="E43" s="42" t="s">
        <v>1603</v>
      </c>
      <c r="F43" s="43"/>
    </row>
    <row r="44" spans="1:6" s="64" customFormat="1" x14ac:dyDescent="0.2">
      <c r="A44" s="30">
        <f t="shared" si="0"/>
        <v>38</v>
      </c>
      <c r="B44" s="30">
        <f t="shared" si="1"/>
        <v>509</v>
      </c>
      <c r="C44" s="19">
        <v>17</v>
      </c>
      <c r="D44" s="33" t="s">
        <v>285</v>
      </c>
      <c r="E44" s="42" t="s">
        <v>1604</v>
      </c>
      <c r="F44" s="134"/>
    </row>
    <row r="45" spans="1:6" s="64" customFormat="1" x14ac:dyDescent="0.2">
      <c r="A45" s="30">
        <f t="shared" si="0"/>
        <v>39</v>
      </c>
      <c r="B45" s="30">
        <f t="shared" si="1"/>
        <v>526</v>
      </c>
      <c r="C45" s="19">
        <v>17</v>
      </c>
      <c r="D45" s="33" t="s">
        <v>285</v>
      </c>
      <c r="E45" s="41" t="s">
        <v>1605</v>
      </c>
      <c r="F45" s="43"/>
    </row>
    <row r="46" spans="1:6" s="64" customFormat="1" x14ac:dyDescent="0.2">
      <c r="A46" s="30">
        <f t="shared" si="0"/>
        <v>40</v>
      </c>
      <c r="B46" s="30">
        <f t="shared" si="1"/>
        <v>543</v>
      </c>
      <c r="C46" s="19">
        <v>17</v>
      </c>
      <c r="D46" s="33" t="s">
        <v>285</v>
      </c>
      <c r="E46" s="42" t="s">
        <v>1606</v>
      </c>
      <c r="F46" s="43"/>
    </row>
    <row r="47" spans="1:6" s="64" customFormat="1" x14ac:dyDescent="0.2">
      <c r="A47" s="30">
        <f t="shared" si="0"/>
        <v>41</v>
      </c>
      <c r="B47" s="30">
        <f t="shared" si="1"/>
        <v>560</v>
      </c>
      <c r="C47" s="19">
        <v>17</v>
      </c>
      <c r="D47" s="33" t="s">
        <v>285</v>
      </c>
      <c r="E47" s="42" t="s">
        <v>1607</v>
      </c>
      <c r="F47" s="43"/>
    </row>
    <row r="48" spans="1:6" s="64" customFormat="1" x14ac:dyDescent="0.2">
      <c r="A48" s="30">
        <f t="shared" si="0"/>
        <v>42</v>
      </c>
      <c r="B48" s="30">
        <f t="shared" si="1"/>
        <v>577</v>
      </c>
      <c r="C48" s="19">
        <v>17</v>
      </c>
      <c r="D48" s="33" t="s">
        <v>285</v>
      </c>
      <c r="E48" s="42" t="s">
        <v>1608</v>
      </c>
      <c r="F48" s="43"/>
    </row>
    <row r="49" spans="1:6" s="64" customFormat="1" x14ac:dyDescent="0.2">
      <c r="A49" s="30">
        <f t="shared" si="0"/>
        <v>43</v>
      </c>
      <c r="B49" s="30">
        <f t="shared" si="1"/>
        <v>594</v>
      </c>
      <c r="C49" s="19">
        <v>17</v>
      </c>
      <c r="D49" s="33" t="s">
        <v>285</v>
      </c>
      <c r="E49" s="42" t="s">
        <v>1609</v>
      </c>
      <c r="F49" s="43"/>
    </row>
    <row r="50" spans="1:6" s="64" customFormat="1" x14ac:dyDescent="0.2">
      <c r="A50" s="30">
        <f t="shared" si="0"/>
        <v>44</v>
      </c>
      <c r="B50" s="30">
        <f t="shared" si="1"/>
        <v>611</v>
      </c>
      <c r="C50" s="19">
        <v>17</v>
      </c>
      <c r="D50" s="33" t="s">
        <v>285</v>
      </c>
      <c r="E50" s="42" t="s">
        <v>1610</v>
      </c>
      <c r="F50" s="43"/>
    </row>
    <row r="51" spans="1:6" s="64" customFormat="1" x14ac:dyDescent="0.2">
      <c r="A51" s="30">
        <f t="shared" si="0"/>
        <v>45</v>
      </c>
      <c r="B51" s="30">
        <f t="shared" si="1"/>
        <v>628</v>
      </c>
      <c r="C51" s="19">
        <v>17</v>
      </c>
      <c r="D51" s="33" t="s">
        <v>285</v>
      </c>
      <c r="E51" s="41" t="s">
        <v>1611</v>
      </c>
      <c r="F51" s="43"/>
    </row>
    <row r="52" spans="1:6" s="64" customFormat="1" x14ac:dyDescent="0.2">
      <c r="A52" s="30">
        <f t="shared" si="0"/>
        <v>46</v>
      </c>
      <c r="B52" s="30">
        <f t="shared" si="1"/>
        <v>645</v>
      </c>
      <c r="C52" s="19">
        <v>17</v>
      </c>
      <c r="D52" s="33" t="s">
        <v>285</v>
      </c>
      <c r="E52" s="42" t="s">
        <v>1612</v>
      </c>
      <c r="F52" s="43"/>
    </row>
    <row r="53" spans="1:6" s="64" customFormat="1" ht="24" x14ac:dyDescent="0.2">
      <c r="A53" s="30">
        <f t="shared" si="0"/>
        <v>47</v>
      </c>
      <c r="B53" s="30">
        <f t="shared" si="1"/>
        <v>662</v>
      </c>
      <c r="C53" s="19">
        <v>17</v>
      </c>
      <c r="D53" s="33" t="s">
        <v>285</v>
      </c>
      <c r="E53" s="42" t="s">
        <v>1613</v>
      </c>
      <c r="F53" s="43"/>
    </row>
    <row r="54" spans="1:6" s="64" customFormat="1" ht="24" x14ac:dyDescent="0.2">
      <c r="A54" s="30">
        <f t="shared" si="0"/>
        <v>48</v>
      </c>
      <c r="B54" s="30">
        <f t="shared" si="1"/>
        <v>679</v>
      </c>
      <c r="C54" s="19">
        <v>17</v>
      </c>
      <c r="D54" s="33" t="s">
        <v>285</v>
      </c>
      <c r="E54" s="42" t="s">
        <v>1614</v>
      </c>
      <c r="F54" s="43"/>
    </row>
    <row r="55" spans="1:6" s="64" customFormat="1" ht="24" x14ac:dyDescent="0.2">
      <c r="A55" s="30">
        <f t="shared" si="0"/>
        <v>49</v>
      </c>
      <c r="B55" s="30">
        <f t="shared" si="1"/>
        <v>696</v>
      </c>
      <c r="C55" s="19">
        <v>17</v>
      </c>
      <c r="D55" s="33" t="s">
        <v>285</v>
      </c>
      <c r="E55" s="42" t="s">
        <v>1615</v>
      </c>
      <c r="F55" s="43"/>
    </row>
    <row r="56" spans="1:6" s="64" customFormat="1" ht="24" x14ac:dyDescent="0.2">
      <c r="A56" s="30">
        <f t="shared" si="0"/>
        <v>50</v>
      </c>
      <c r="B56" s="30">
        <f t="shared" si="1"/>
        <v>713</v>
      </c>
      <c r="C56" s="19">
        <v>17</v>
      </c>
      <c r="D56" s="33" t="s">
        <v>285</v>
      </c>
      <c r="E56" s="42" t="s">
        <v>1616</v>
      </c>
      <c r="F56" s="43"/>
    </row>
    <row r="57" spans="1:6" s="64" customFormat="1" ht="24" x14ac:dyDescent="0.2">
      <c r="A57" s="30">
        <f t="shared" si="0"/>
        <v>51</v>
      </c>
      <c r="B57" s="30">
        <f t="shared" si="1"/>
        <v>730</v>
      </c>
      <c r="C57" s="19">
        <v>17</v>
      </c>
      <c r="D57" s="33" t="s">
        <v>285</v>
      </c>
      <c r="E57" s="41" t="s">
        <v>1617</v>
      </c>
      <c r="F57" s="43"/>
    </row>
    <row r="58" spans="1:6" s="64" customFormat="1" ht="24" x14ac:dyDescent="0.2">
      <c r="A58" s="30">
        <f t="shared" si="0"/>
        <v>52</v>
      </c>
      <c r="B58" s="30">
        <f t="shared" si="1"/>
        <v>747</v>
      </c>
      <c r="C58" s="19">
        <v>17</v>
      </c>
      <c r="D58" s="33" t="s">
        <v>285</v>
      </c>
      <c r="E58" s="42" t="s">
        <v>1618</v>
      </c>
      <c r="F58" s="43"/>
    </row>
    <row r="59" spans="1:6" s="64" customFormat="1" ht="24" x14ac:dyDescent="0.2">
      <c r="A59" s="30">
        <f t="shared" si="0"/>
        <v>53</v>
      </c>
      <c r="B59" s="30">
        <f t="shared" si="1"/>
        <v>764</v>
      </c>
      <c r="C59" s="19">
        <v>17</v>
      </c>
      <c r="D59" s="33" t="s">
        <v>285</v>
      </c>
      <c r="E59" s="42" t="s">
        <v>1619</v>
      </c>
      <c r="F59" s="43"/>
    </row>
    <row r="60" spans="1:6" s="64" customFormat="1" ht="24" x14ac:dyDescent="0.2">
      <c r="A60" s="30">
        <f t="shared" si="0"/>
        <v>54</v>
      </c>
      <c r="B60" s="30">
        <f t="shared" si="1"/>
        <v>781</v>
      </c>
      <c r="C60" s="19">
        <v>17</v>
      </c>
      <c r="D60" s="33" t="s">
        <v>285</v>
      </c>
      <c r="E60" s="42" t="s">
        <v>1620</v>
      </c>
      <c r="F60" s="43"/>
    </row>
    <row r="61" spans="1:6" s="64" customFormat="1" ht="24" x14ac:dyDescent="0.2">
      <c r="A61" s="30">
        <f t="shared" si="0"/>
        <v>55</v>
      </c>
      <c r="B61" s="30">
        <f t="shared" si="1"/>
        <v>798</v>
      </c>
      <c r="C61" s="19">
        <v>17</v>
      </c>
      <c r="D61" s="33" t="s">
        <v>285</v>
      </c>
      <c r="E61" s="42" t="s">
        <v>1621</v>
      </c>
      <c r="F61" s="43"/>
    </row>
    <row r="62" spans="1:6" s="64" customFormat="1" ht="24" x14ac:dyDescent="0.2">
      <c r="A62" s="30">
        <f t="shared" si="0"/>
        <v>56</v>
      </c>
      <c r="B62" s="30">
        <f t="shared" si="1"/>
        <v>815</v>
      </c>
      <c r="C62" s="19">
        <v>17</v>
      </c>
      <c r="D62" s="33" t="s">
        <v>285</v>
      </c>
      <c r="E62" s="42" t="s">
        <v>1622</v>
      </c>
      <c r="F62" s="43"/>
    </row>
    <row r="63" spans="1:6" s="64" customFormat="1" x14ac:dyDescent="0.2">
      <c r="A63" s="30">
        <f t="shared" si="0"/>
        <v>57</v>
      </c>
      <c r="B63" s="30">
        <f t="shared" si="1"/>
        <v>832</v>
      </c>
      <c r="C63" s="19">
        <v>17</v>
      </c>
      <c r="D63" s="33" t="s">
        <v>285</v>
      </c>
      <c r="E63" s="41" t="s">
        <v>1623</v>
      </c>
      <c r="F63" s="43"/>
    </row>
    <row r="64" spans="1:6" s="64" customFormat="1" x14ac:dyDescent="0.2">
      <c r="A64" s="30">
        <f t="shared" si="0"/>
        <v>58</v>
      </c>
      <c r="B64" s="30">
        <f t="shared" si="1"/>
        <v>849</v>
      </c>
      <c r="C64" s="19">
        <v>17</v>
      </c>
      <c r="D64" s="33" t="s">
        <v>285</v>
      </c>
      <c r="E64" s="42" t="s">
        <v>1624</v>
      </c>
      <c r="F64" s="43"/>
    </row>
    <row r="65" spans="1:6" s="64" customFormat="1" ht="24" x14ac:dyDescent="0.2">
      <c r="A65" s="30">
        <f t="shared" si="0"/>
        <v>59</v>
      </c>
      <c r="B65" s="30">
        <f t="shared" si="1"/>
        <v>866</v>
      </c>
      <c r="C65" s="19">
        <v>17</v>
      </c>
      <c r="D65" s="33" t="s">
        <v>285</v>
      </c>
      <c r="E65" s="42" t="s">
        <v>1625</v>
      </c>
      <c r="F65" s="43"/>
    </row>
    <row r="66" spans="1:6" s="64" customFormat="1" ht="24" x14ac:dyDescent="0.2">
      <c r="A66" s="30">
        <f t="shared" si="0"/>
        <v>60</v>
      </c>
      <c r="B66" s="30">
        <f t="shared" si="1"/>
        <v>883</v>
      </c>
      <c r="C66" s="19">
        <v>17</v>
      </c>
      <c r="D66" s="33" t="s">
        <v>285</v>
      </c>
      <c r="E66" s="42" t="s">
        <v>1626</v>
      </c>
      <c r="F66" s="43"/>
    </row>
    <row r="67" spans="1:6" s="64" customFormat="1" ht="24" x14ac:dyDescent="0.2">
      <c r="A67" s="30">
        <f t="shared" si="0"/>
        <v>61</v>
      </c>
      <c r="B67" s="30">
        <f t="shared" si="1"/>
        <v>900</v>
      </c>
      <c r="C67" s="19">
        <v>17</v>
      </c>
      <c r="D67" s="33" t="s">
        <v>285</v>
      </c>
      <c r="E67" s="42" t="s">
        <v>1627</v>
      </c>
      <c r="F67" s="43"/>
    </row>
    <row r="68" spans="1:6" s="64" customFormat="1" ht="24" x14ac:dyDescent="0.2">
      <c r="A68" s="30">
        <f t="shared" si="0"/>
        <v>62</v>
      </c>
      <c r="B68" s="30">
        <f t="shared" si="1"/>
        <v>917</v>
      </c>
      <c r="C68" s="19">
        <v>17</v>
      </c>
      <c r="D68" s="33" t="s">
        <v>285</v>
      </c>
      <c r="E68" s="42" t="s">
        <v>1628</v>
      </c>
      <c r="F68" s="43"/>
    </row>
    <row r="69" spans="1:6" s="64" customFormat="1" ht="24" x14ac:dyDescent="0.2">
      <c r="A69" s="30">
        <f>+A68+1</f>
        <v>63</v>
      </c>
      <c r="B69" s="30">
        <f t="shared" si="1"/>
        <v>934</v>
      </c>
      <c r="C69" s="19">
        <v>17</v>
      </c>
      <c r="D69" s="33" t="s">
        <v>285</v>
      </c>
      <c r="E69" s="41" t="s">
        <v>1629</v>
      </c>
      <c r="F69" s="43"/>
    </row>
    <row r="70" spans="1:6" s="64" customFormat="1" ht="24" x14ac:dyDescent="0.2">
      <c r="A70" s="30">
        <f t="shared" ref="A70:A86" si="2">+A69+1</f>
        <v>64</v>
      </c>
      <c r="B70" s="30">
        <f t="shared" si="1"/>
        <v>951</v>
      </c>
      <c r="C70" s="19">
        <v>17</v>
      </c>
      <c r="D70" s="33" t="s">
        <v>285</v>
      </c>
      <c r="E70" s="42" t="s">
        <v>1630</v>
      </c>
      <c r="F70" s="43"/>
    </row>
    <row r="71" spans="1:6" s="64" customFormat="1" ht="24" x14ac:dyDescent="0.2">
      <c r="A71" s="30">
        <f t="shared" si="2"/>
        <v>65</v>
      </c>
      <c r="B71" s="30">
        <f t="shared" si="1"/>
        <v>968</v>
      </c>
      <c r="C71" s="19">
        <v>17</v>
      </c>
      <c r="D71" s="33" t="s">
        <v>285</v>
      </c>
      <c r="E71" s="42" t="s">
        <v>1631</v>
      </c>
      <c r="F71" s="43"/>
    </row>
    <row r="72" spans="1:6" s="64" customFormat="1" ht="24" x14ac:dyDescent="0.2">
      <c r="A72" s="30">
        <f t="shared" si="2"/>
        <v>66</v>
      </c>
      <c r="B72" s="30">
        <f t="shared" si="1"/>
        <v>985</v>
      </c>
      <c r="C72" s="19">
        <v>17</v>
      </c>
      <c r="D72" s="33" t="s">
        <v>285</v>
      </c>
      <c r="E72" s="42" t="s">
        <v>1632</v>
      </c>
      <c r="F72" s="43"/>
    </row>
    <row r="73" spans="1:6" s="64" customFormat="1" ht="24" x14ac:dyDescent="0.2">
      <c r="A73" s="30">
        <f t="shared" si="2"/>
        <v>67</v>
      </c>
      <c r="B73" s="30">
        <f t="shared" si="1"/>
        <v>1002</v>
      </c>
      <c r="C73" s="19">
        <v>17</v>
      </c>
      <c r="D73" s="33" t="s">
        <v>285</v>
      </c>
      <c r="E73" s="42" t="s">
        <v>1633</v>
      </c>
      <c r="F73" s="43"/>
    </row>
    <row r="74" spans="1:6" s="64" customFormat="1" ht="24" x14ac:dyDescent="0.2">
      <c r="A74" s="30">
        <f t="shared" si="2"/>
        <v>68</v>
      </c>
      <c r="B74" s="30">
        <f t="shared" si="1"/>
        <v>1019</v>
      </c>
      <c r="C74" s="19">
        <v>17</v>
      </c>
      <c r="D74" s="33" t="s">
        <v>285</v>
      </c>
      <c r="E74" s="42" t="s">
        <v>1634</v>
      </c>
      <c r="F74" s="43"/>
    </row>
    <row r="75" spans="1:6" s="64" customFormat="1" ht="24" x14ac:dyDescent="0.2">
      <c r="A75" s="30">
        <f t="shared" si="2"/>
        <v>69</v>
      </c>
      <c r="B75" s="30">
        <f t="shared" si="1"/>
        <v>1036</v>
      </c>
      <c r="C75" s="19">
        <v>17</v>
      </c>
      <c r="D75" s="33" t="s">
        <v>285</v>
      </c>
      <c r="E75" s="41" t="s">
        <v>1635</v>
      </c>
      <c r="F75" s="43"/>
    </row>
    <row r="76" spans="1:6" s="64" customFormat="1" ht="24" x14ac:dyDescent="0.2">
      <c r="A76" s="30">
        <f t="shared" si="2"/>
        <v>70</v>
      </c>
      <c r="B76" s="30">
        <f t="shared" si="1"/>
        <v>1053</v>
      </c>
      <c r="C76" s="19">
        <v>17</v>
      </c>
      <c r="D76" s="33" t="s">
        <v>285</v>
      </c>
      <c r="E76" s="42" t="s">
        <v>1636</v>
      </c>
      <c r="F76" s="43"/>
    </row>
    <row r="77" spans="1:6" s="64" customFormat="1" ht="24" x14ac:dyDescent="0.2">
      <c r="A77" s="30">
        <f t="shared" si="2"/>
        <v>71</v>
      </c>
      <c r="B77" s="30">
        <f t="shared" si="1"/>
        <v>1070</v>
      </c>
      <c r="C77" s="19">
        <v>17</v>
      </c>
      <c r="D77" s="33" t="s">
        <v>285</v>
      </c>
      <c r="E77" s="42" t="s">
        <v>1637</v>
      </c>
      <c r="F77" s="43"/>
    </row>
    <row r="78" spans="1:6" s="64" customFormat="1" ht="24" x14ac:dyDescent="0.2">
      <c r="A78" s="30">
        <f t="shared" si="2"/>
        <v>72</v>
      </c>
      <c r="B78" s="30">
        <f t="shared" si="1"/>
        <v>1087</v>
      </c>
      <c r="C78" s="19">
        <v>17</v>
      </c>
      <c r="D78" s="33" t="s">
        <v>285</v>
      </c>
      <c r="E78" s="42" t="s">
        <v>1638</v>
      </c>
      <c r="F78" s="43"/>
    </row>
    <row r="79" spans="1:6" s="64" customFormat="1" ht="24" x14ac:dyDescent="0.2">
      <c r="A79" s="30">
        <f t="shared" si="2"/>
        <v>73</v>
      </c>
      <c r="B79" s="30">
        <f t="shared" ref="B79:B106" si="3">C78+B78</f>
        <v>1104</v>
      </c>
      <c r="C79" s="19">
        <v>17</v>
      </c>
      <c r="D79" s="33" t="s">
        <v>285</v>
      </c>
      <c r="E79" s="42" t="s">
        <v>1639</v>
      </c>
      <c r="F79" s="43"/>
    </row>
    <row r="80" spans="1:6" s="64" customFormat="1" ht="24" x14ac:dyDescent="0.2">
      <c r="A80" s="30">
        <f t="shared" si="2"/>
        <v>74</v>
      </c>
      <c r="B80" s="30">
        <f t="shared" si="3"/>
        <v>1121</v>
      </c>
      <c r="C80" s="19">
        <v>17</v>
      </c>
      <c r="D80" s="33" t="s">
        <v>285</v>
      </c>
      <c r="E80" s="42" t="s">
        <v>1640</v>
      </c>
      <c r="F80" s="43"/>
    </row>
    <row r="81" spans="1:6" s="64" customFormat="1" x14ac:dyDescent="0.2">
      <c r="A81" s="30">
        <f t="shared" si="2"/>
        <v>75</v>
      </c>
      <c r="B81" s="30">
        <f t="shared" si="3"/>
        <v>1138</v>
      </c>
      <c r="C81" s="19">
        <v>17</v>
      </c>
      <c r="D81" s="33" t="s">
        <v>285</v>
      </c>
      <c r="E81" s="41" t="s">
        <v>1641</v>
      </c>
      <c r="F81" s="43"/>
    </row>
    <row r="82" spans="1:6" s="64" customFormat="1" ht="24" x14ac:dyDescent="0.2">
      <c r="A82" s="30">
        <f t="shared" si="2"/>
        <v>76</v>
      </c>
      <c r="B82" s="30">
        <f t="shared" si="3"/>
        <v>1155</v>
      </c>
      <c r="C82" s="19">
        <v>17</v>
      </c>
      <c r="D82" s="33" t="s">
        <v>285</v>
      </c>
      <c r="E82" s="42" t="s">
        <v>1642</v>
      </c>
      <c r="F82" s="43"/>
    </row>
    <row r="83" spans="1:6" s="64" customFormat="1" ht="24" x14ac:dyDescent="0.2">
      <c r="A83" s="30">
        <f t="shared" si="2"/>
        <v>77</v>
      </c>
      <c r="B83" s="30">
        <f t="shared" si="3"/>
        <v>1172</v>
      </c>
      <c r="C83" s="19">
        <v>17</v>
      </c>
      <c r="D83" s="33" t="s">
        <v>285</v>
      </c>
      <c r="E83" s="42" t="s">
        <v>1643</v>
      </c>
      <c r="F83" s="43"/>
    </row>
    <row r="84" spans="1:6" s="64" customFormat="1" ht="24" x14ac:dyDescent="0.2">
      <c r="A84" s="30">
        <f t="shared" si="2"/>
        <v>78</v>
      </c>
      <c r="B84" s="30">
        <f t="shared" si="3"/>
        <v>1189</v>
      </c>
      <c r="C84" s="19">
        <v>17</v>
      </c>
      <c r="D84" s="33" t="s">
        <v>285</v>
      </c>
      <c r="E84" s="42" t="s">
        <v>1644</v>
      </c>
      <c r="F84" s="43"/>
    </row>
    <row r="85" spans="1:6" s="64" customFormat="1" ht="24" x14ac:dyDescent="0.2">
      <c r="A85" s="30">
        <f t="shared" si="2"/>
        <v>79</v>
      </c>
      <c r="B85" s="30">
        <f t="shared" si="3"/>
        <v>1206</v>
      </c>
      <c r="C85" s="19">
        <v>17</v>
      </c>
      <c r="D85" s="33" t="s">
        <v>285</v>
      </c>
      <c r="E85" s="42" t="s">
        <v>1645</v>
      </c>
      <c r="F85" s="43"/>
    </row>
    <row r="86" spans="1:6" s="64" customFormat="1" ht="24" x14ac:dyDescent="0.2">
      <c r="A86" s="30">
        <f t="shared" si="2"/>
        <v>80</v>
      </c>
      <c r="B86" s="30">
        <f t="shared" si="3"/>
        <v>1223</v>
      </c>
      <c r="C86" s="19">
        <v>17</v>
      </c>
      <c r="D86" s="33" t="s">
        <v>285</v>
      </c>
      <c r="E86" s="42" t="s">
        <v>1646</v>
      </c>
      <c r="F86" s="43"/>
    </row>
    <row r="87" spans="1:6" s="64" customFormat="1" x14ac:dyDescent="0.2">
      <c r="A87" s="30">
        <f>+A86+1</f>
        <v>81</v>
      </c>
      <c r="B87" s="30">
        <f t="shared" si="3"/>
        <v>1240</v>
      </c>
      <c r="C87" s="19">
        <v>17</v>
      </c>
      <c r="D87" s="33" t="s">
        <v>285</v>
      </c>
      <c r="E87" s="41" t="s">
        <v>1647</v>
      </c>
      <c r="F87" s="43"/>
    </row>
    <row r="88" spans="1:6" s="64" customFormat="1" x14ac:dyDescent="0.2">
      <c r="A88" s="30">
        <f t="shared" ref="A88:A106" si="4">+A87+1</f>
        <v>82</v>
      </c>
      <c r="B88" s="30">
        <f t="shared" si="3"/>
        <v>1257</v>
      </c>
      <c r="C88" s="19">
        <v>17</v>
      </c>
      <c r="D88" s="33" t="s">
        <v>285</v>
      </c>
      <c r="E88" s="42" t="s">
        <v>1648</v>
      </c>
      <c r="F88" s="43"/>
    </row>
    <row r="89" spans="1:6" s="64" customFormat="1" ht="24" x14ac:dyDescent="0.2">
      <c r="A89" s="30">
        <f t="shared" si="4"/>
        <v>83</v>
      </c>
      <c r="B89" s="30">
        <f t="shared" si="3"/>
        <v>1274</v>
      </c>
      <c r="C89" s="19">
        <v>17</v>
      </c>
      <c r="D89" s="33" t="s">
        <v>285</v>
      </c>
      <c r="E89" s="42" t="s">
        <v>1649</v>
      </c>
      <c r="F89" s="43"/>
    </row>
    <row r="90" spans="1:6" s="64" customFormat="1" ht="24" x14ac:dyDescent="0.2">
      <c r="A90" s="30">
        <f t="shared" si="4"/>
        <v>84</v>
      </c>
      <c r="B90" s="30">
        <f t="shared" si="3"/>
        <v>1291</v>
      </c>
      <c r="C90" s="19">
        <v>17</v>
      </c>
      <c r="D90" s="33" t="s">
        <v>285</v>
      </c>
      <c r="E90" s="42" t="s">
        <v>1650</v>
      </c>
      <c r="F90" s="43"/>
    </row>
    <row r="91" spans="1:6" s="64" customFormat="1" ht="24" x14ac:dyDescent="0.2">
      <c r="A91" s="30">
        <f t="shared" si="4"/>
        <v>85</v>
      </c>
      <c r="B91" s="30">
        <f t="shared" si="3"/>
        <v>1308</v>
      </c>
      <c r="C91" s="19">
        <v>17</v>
      </c>
      <c r="D91" s="33" t="s">
        <v>285</v>
      </c>
      <c r="E91" s="42" t="s">
        <v>1651</v>
      </c>
      <c r="F91" s="43"/>
    </row>
    <row r="92" spans="1:6" s="64" customFormat="1" ht="24" x14ac:dyDescent="0.2">
      <c r="A92" s="30">
        <f t="shared" si="4"/>
        <v>86</v>
      </c>
      <c r="B92" s="30">
        <f t="shared" si="3"/>
        <v>1325</v>
      </c>
      <c r="C92" s="19">
        <v>17</v>
      </c>
      <c r="D92" s="33" t="s">
        <v>285</v>
      </c>
      <c r="E92" s="42" t="s">
        <v>1652</v>
      </c>
      <c r="F92" s="43"/>
    </row>
    <row r="93" spans="1:6" s="64" customFormat="1" x14ac:dyDescent="0.2">
      <c r="A93" s="30">
        <f t="shared" si="4"/>
        <v>87</v>
      </c>
      <c r="B93" s="30">
        <f t="shared" si="3"/>
        <v>1342</v>
      </c>
      <c r="C93" s="19">
        <v>17</v>
      </c>
      <c r="D93" s="33" t="s">
        <v>285</v>
      </c>
      <c r="E93" s="41" t="s">
        <v>1653</v>
      </c>
      <c r="F93" s="43"/>
    </row>
    <row r="94" spans="1:6" s="64" customFormat="1" x14ac:dyDescent="0.2">
      <c r="A94" s="30">
        <f t="shared" si="4"/>
        <v>88</v>
      </c>
      <c r="B94" s="30">
        <f t="shared" si="3"/>
        <v>1359</v>
      </c>
      <c r="C94" s="19">
        <v>17</v>
      </c>
      <c r="D94" s="33" t="s">
        <v>285</v>
      </c>
      <c r="E94" s="42" t="s">
        <v>1654</v>
      </c>
      <c r="F94" s="43"/>
    </row>
    <row r="95" spans="1:6" s="64" customFormat="1" x14ac:dyDescent="0.2">
      <c r="A95" s="30">
        <f t="shared" si="4"/>
        <v>89</v>
      </c>
      <c r="B95" s="30">
        <f t="shared" si="3"/>
        <v>1376</v>
      </c>
      <c r="C95" s="19">
        <v>17</v>
      </c>
      <c r="D95" s="33" t="s">
        <v>285</v>
      </c>
      <c r="E95" s="42" t="s">
        <v>1655</v>
      </c>
      <c r="F95" s="43"/>
    </row>
    <row r="96" spans="1:6" s="64" customFormat="1" x14ac:dyDescent="0.2">
      <c r="A96" s="30">
        <f t="shared" si="4"/>
        <v>90</v>
      </c>
      <c r="B96" s="30">
        <f t="shared" si="3"/>
        <v>1393</v>
      </c>
      <c r="C96" s="19">
        <v>17</v>
      </c>
      <c r="D96" s="33" t="s">
        <v>285</v>
      </c>
      <c r="E96" s="42" t="s">
        <v>1656</v>
      </c>
      <c r="F96" s="43"/>
    </row>
    <row r="97" spans="1:6" s="64" customFormat="1" x14ac:dyDescent="0.2">
      <c r="A97" s="30">
        <f t="shared" si="4"/>
        <v>91</v>
      </c>
      <c r="B97" s="30">
        <f t="shared" si="3"/>
        <v>1410</v>
      </c>
      <c r="C97" s="19">
        <v>17</v>
      </c>
      <c r="D97" s="33" t="s">
        <v>285</v>
      </c>
      <c r="E97" s="42" t="s">
        <v>1657</v>
      </c>
      <c r="F97" s="43"/>
    </row>
    <row r="98" spans="1:6" s="64" customFormat="1" x14ac:dyDescent="0.2">
      <c r="A98" s="30">
        <f t="shared" si="4"/>
        <v>92</v>
      </c>
      <c r="B98" s="30">
        <f t="shared" si="3"/>
        <v>1427</v>
      </c>
      <c r="C98" s="19">
        <v>17</v>
      </c>
      <c r="D98" s="33" t="s">
        <v>285</v>
      </c>
      <c r="E98" s="42" t="s">
        <v>1658</v>
      </c>
      <c r="F98" s="43"/>
    </row>
    <row r="99" spans="1:6" s="64" customFormat="1" x14ac:dyDescent="0.2">
      <c r="A99" s="30">
        <f t="shared" si="4"/>
        <v>93</v>
      </c>
      <c r="B99" s="30">
        <f t="shared" si="3"/>
        <v>1444</v>
      </c>
      <c r="C99" s="19">
        <v>17</v>
      </c>
      <c r="D99" s="33" t="s">
        <v>285</v>
      </c>
      <c r="E99" s="41" t="s">
        <v>1659</v>
      </c>
      <c r="F99" s="43"/>
    </row>
    <row r="100" spans="1:6" s="64" customFormat="1" x14ac:dyDescent="0.2">
      <c r="A100" s="30">
        <f t="shared" si="4"/>
        <v>94</v>
      </c>
      <c r="B100" s="30">
        <f t="shared" si="3"/>
        <v>1461</v>
      </c>
      <c r="C100" s="19">
        <v>17</v>
      </c>
      <c r="D100" s="33" t="s">
        <v>285</v>
      </c>
      <c r="E100" s="42" t="s">
        <v>1660</v>
      </c>
      <c r="F100" s="43"/>
    </row>
    <row r="101" spans="1:6" s="64" customFormat="1" x14ac:dyDescent="0.2">
      <c r="A101" s="30">
        <f t="shared" si="4"/>
        <v>95</v>
      </c>
      <c r="B101" s="30">
        <f t="shared" si="3"/>
        <v>1478</v>
      </c>
      <c r="C101" s="19">
        <v>17</v>
      </c>
      <c r="D101" s="33" t="s">
        <v>285</v>
      </c>
      <c r="E101" s="42" t="s">
        <v>1661</v>
      </c>
      <c r="F101" s="43"/>
    </row>
    <row r="102" spans="1:6" s="64" customFormat="1" x14ac:dyDescent="0.2">
      <c r="A102" s="30">
        <f t="shared" si="4"/>
        <v>96</v>
      </c>
      <c r="B102" s="30">
        <f t="shared" si="3"/>
        <v>1495</v>
      </c>
      <c r="C102" s="19">
        <v>17</v>
      </c>
      <c r="D102" s="33" t="s">
        <v>285</v>
      </c>
      <c r="E102" s="42" t="s">
        <v>1662</v>
      </c>
      <c r="F102" s="43"/>
    </row>
    <row r="103" spans="1:6" s="64" customFormat="1" x14ac:dyDescent="0.2">
      <c r="A103" s="30">
        <f t="shared" si="4"/>
        <v>97</v>
      </c>
      <c r="B103" s="30">
        <f t="shared" si="3"/>
        <v>1512</v>
      </c>
      <c r="C103" s="19">
        <v>17</v>
      </c>
      <c r="D103" s="33" t="s">
        <v>285</v>
      </c>
      <c r="E103" s="42" t="s">
        <v>1663</v>
      </c>
      <c r="F103" s="43"/>
    </row>
    <row r="104" spans="1:6" s="64" customFormat="1" x14ac:dyDescent="0.2">
      <c r="A104" s="30">
        <f t="shared" si="4"/>
        <v>98</v>
      </c>
      <c r="B104" s="30">
        <f t="shared" si="3"/>
        <v>1529</v>
      </c>
      <c r="C104" s="19">
        <v>17</v>
      </c>
      <c r="D104" s="33" t="s">
        <v>285</v>
      </c>
      <c r="E104" s="42" t="s">
        <v>1664</v>
      </c>
      <c r="F104" s="43"/>
    </row>
    <row r="105" spans="1:6" s="64" customFormat="1" ht="12.75" thickBot="1" x14ac:dyDescent="0.25">
      <c r="A105" s="37">
        <f t="shared" si="4"/>
        <v>99</v>
      </c>
      <c r="B105" s="37">
        <f t="shared" si="3"/>
        <v>1546</v>
      </c>
      <c r="C105" s="78">
        <v>150</v>
      </c>
      <c r="D105" s="79" t="s">
        <v>9</v>
      </c>
      <c r="E105" s="29" t="s">
        <v>50</v>
      </c>
      <c r="F105" s="47" t="s">
        <v>25</v>
      </c>
    </row>
    <row r="106" spans="1:6" s="64" customFormat="1" ht="13.5" thickTop="1" thickBot="1" x14ac:dyDescent="0.25">
      <c r="A106" s="37">
        <f t="shared" si="4"/>
        <v>100</v>
      </c>
      <c r="B106" s="37">
        <f t="shared" si="3"/>
        <v>1696</v>
      </c>
      <c r="C106" s="94">
        <v>12</v>
      </c>
      <c r="D106" s="95" t="s">
        <v>9</v>
      </c>
      <c r="E106" s="135" t="s">
        <v>323</v>
      </c>
      <c r="F106" s="55" t="s">
        <v>1665</v>
      </c>
    </row>
    <row r="107" spans="1:6" s="64" customFormat="1" ht="12.75" thickTop="1" x14ac:dyDescent="0.2">
      <c r="A107" s="119" t="s">
        <v>54</v>
      </c>
      <c r="B107" s="119"/>
      <c r="C107" s="84">
        <f>B106+C106-1</f>
        <v>1707</v>
      </c>
      <c r="D107" s="119"/>
      <c r="E107" s="146"/>
      <c r="F107"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07"/>
  <sheetViews>
    <sheetView zoomScaleNormal="100" zoomScaleSheetLayoutView="80" workbookViewId="0">
      <selection activeCell="C1" sqref="C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ht="13.35" customHeight="1" x14ac:dyDescent="0.2">
      <c r="A4" s="790" t="str">
        <f>+T22001000!A4</f>
        <v>Versión 0.2</v>
      </c>
      <c r="B4" s="790"/>
      <c r="C4" s="794" t="s">
        <v>1666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68"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480</v>
      </c>
    </row>
    <row r="10" spans="1:6" s="64" customFormat="1" x14ac:dyDescent="0.2">
      <c r="A10" s="30">
        <f t="shared" si="0"/>
        <v>4</v>
      </c>
      <c r="B10" s="30">
        <f>B9+C9</f>
        <v>8</v>
      </c>
      <c r="C10" s="30">
        <v>1</v>
      </c>
      <c r="D10" s="31" t="s">
        <v>9</v>
      </c>
      <c r="E10" s="102" t="s">
        <v>16</v>
      </c>
      <c r="F10" s="89" t="s">
        <v>609</v>
      </c>
    </row>
    <row r="11" spans="1:6" s="64" customFormat="1" x14ac:dyDescent="0.2">
      <c r="A11" s="30">
        <f t="shared" si="0"/>
        <v>5</v>
      </c>
      <c r="B11" s="30">
        <v>9</v>
      </c>
      <c r="C11" s="30">
        <v>2</v>
      </c>
      <c r="D11" s="31" t="s">
        <v>12</v>
      </c>
      <c r="E11" s="102" t="s">
        <v>17</v>
      </c>
      <c r="F11" s="89" t="s">
        <v>60</v>
      </c>
    </row>
    <row r="12" spans="1:6" s="64" customFormat="1" x14ac:dyDescent="0.2">
      <c r="A12" s="30">
        <f t="shared" si="0"/>
        <v>6</v>
      </c>
      <c r="B12" s="30">
        <f>C11+B11</f>
        <v>11</v>
      </c>
      <c r="C12" s="30">
        <v>1</v>
      </c>
      <c r="D12" s="31" t="s">
        <v>9</v>
      </c>
      <c r="E12" s="102" t="s">
        <v>19</v>
      </c>
      <c r="F12" s="43" t="s">
        <v>20</v>
      </c>
    </row>
    <row r="13" spans="1:6" s="64" customFormat="1" x14ac:dyDescent="0.2">
      <c r="A13" s="30">
        <f t="shared" si="0"/>
        <v>7</v>
      </c>
      <c r="B13" s="30">
        <f>C12+B12</f>
        <v>12</v>
      </c>
      <c r="C13" s="30">
        <v>1</v>
      </c>
      <c r="D13" s="31" t="s">
        <v>9</v>
      </c>
      <c r="E13" s="102" t="s">
        <v>284</v>
      </c>
      <c r="F13" s="43"/>
    </row>
    <row r="14" spans="1:6" s="64" customFormat="1" x14ac:dyDescent="0.2">
      <c r="A14" s="30">
        <f t="shared" si="0"/>
        <v>8</v>
      </c>
      <c r="B14" s="30">
        <f t="shared" ref="B14:B77" si="1">C13+B13</f>
        <v>13</v>
      </c>
      <c r="C14" s="30">
        <v>3</v>
      </c>
      <c r="D14" s="31" t="s">
        <v>12</v>
      </c>
      <c r="E14" s="102" t="s">
        <v>23</v>
      </c>
      <c r="F14" s="43"/>
    </row>
    <row r="15" spans="1:6" s="64" customFormat="1" x14ac:dyDescent="0.2">
      <c r="A15" s="30">
        <f t="shared" si="0"/>
        <v>9</v>
      </c>
      <c r="B15" s="30">
        <f t="shared" si="1"/>
        <v>16</v>
      </c>
      <c r="C15" s="19">
        <v>17</v>
      </c>
      <c r="D15" s="33" t="s">
        <v>285</v>
      </c>
      <c r="E15" s="41" t="s">
        <v>1667</v>
      </c>
      <c r="F15" s="43"/>
    </row>
    <row r="16" spans="1:6" s="64" customFormat="1" x14ac:dyDescent="0.2">
      <c r="A16" s="30">
        <f t="shared" si="0"/>
        <v>10</v>
      </c>
      <c r="B16" s="30">
        <f t="shared" si="1"/>
        <v>33</v>
      </c>
      <c r="C16" s="19">
        <v>17</v>
      </c>
      <c r="D16" s="33" t="s">
        <v>285</v>
      </c>
      <c r="E16" s="42" t="s">
        <v>1668</v>
      </c>
      <c r="F16" s="43"/>
    </row>
    <row r="17" spans="1:6" s="64" customFormat="1" x14ac:dyDescent="0.2">
      <c r="A17" s="30">
        <f t="shared" si="0"/>
        <v>11</v>
      </c>
      <c r="B17" s="30">
        <f t="shared" si="1"/>
        <v>50</v>
      </c>
      <c r="C17" s="19">
        <v>17</v>
      </c>
      <c r="D17" s="33" t="s">
        <v>285</v>
      </c>
      <c r="E17" s="42" t="s">
        <v>1669</v>
      </c>
      <c r="F17" s="43"/>
    </row>
    <row r="18" spans="1:6" s="64" customFormat="1" x14ac:dyDescent="0.2">
      <c r="A18" s="30">
        <f t="shared" si="0"/>
        <v>12</v>
      </c>
      <c r="B18" s="30">
        <f t="shared" si="1"/>
        <v>67</v>
      </c>
      <c r="C18" s="19">
        <v>17</v>
      </c>
      <c r="D18" s="33" t="s">
        <v>285</v>
      </c>
      <c r="E18" s="42" t="s">
        <v>1670</v>
      </c>
      <c r="F18" s="43"/>
    </row>
    <row r="19" spans="1:6" s="64" customFormat="1" x14ac:dyDescent="0.2">
      <c r="A19" s="19">
        <f t="shared" si="0"/>
        <v>13</v>
      </c>
      <c r="B19" s="19">
        <f t="shared" si="1"/>
        <v>84</v>
      </c>
      <c r="C19" s="19">
        <v>17</v>
      </c>
      <c r="D19" s="33" t="s">
        <v>285</v>
      </c>
      <c r="E19" s="41" t="s">
        <v>1671</v>
      </c>
      <c r="F19" s="32"/>
    </row>
    <row r="20" spans="1:6" s="64" customFormat="1" x14ac:dyDescent="0.2">
      <c r="A20" s="30">
        <f t="shared" si="0"/>
        <v>14</v>
      </c>
      <c r="B20" s="30">
        <f t="shared" si="1"/>
        <v>101</v>
      </c>
      <c r="C20" s="19">
        <v>17</v>
      </c>
      <c r="D20" s="33" t="s">
        <v>285</v>
      </c>
      <c r="E20" s="42" t="s">
        <v>1672</v>
      </c>
      <c r="F20" s="43"/>
    </row>
    <row r="21" spans="1:6" s="64" customFormat="1" ht="24" x14ac:dyDescent="0.2">
      <c r="A21" s="30">
        <f t="shared" si="0"/>
        <v>15</v>
      </c>
      <c r="B21" s="30">
        <f t="shared" si="1"/>
        <v>118</v>
      </c>
      <c r="C21" s="19">
        <v>17</v>
      </c>
      <c r="D21" s="33" t="s">
        <v>285</v>
      </c>
      <c r="E21" s="41" t="s">
        <v>1673</v>
      </c>
      <c r="F21" s="43"/>
    </row>
    <row r="22" spans="1:6" s="64" customFormat="1" ht="24" x14ac:dyDescent="0.2">
      <c r="A22" s="30">
        <f t="shared" si="0"/>
        <v>16</v>
      </c>
      <c r="B22" s="30">
        <f t="shared" si="1"/>
        <v>135</v>
      </c>
      <c r="C22" s="19">
        <v>17</v>
      </c>
      <c r="D22" s="33" t="s">
        <v>285</v>
      </c>
      <c r="E22" s="42" t="s">
        <v>1674</v>
      </c>
      <c r="F22" s="43"/>
    </row>
    <row r="23" spans="1:6" s="64" customFormat="1" ht="24" x14ac:dyDescent="0.2">
      <c r="A23" s="30">
        <f t="shared" si="0"/>
        <v>17</v>
      </c>
      <c r="B23" s="30">
        <f t="shared" si="1"/>
        <v>152</v>
      </c>
      <c r="C23" s="19">
        <v>17</v>
      </c>
      <c r="D23" s="33" t="s">
        <v>285</v>
      </c>
      <c r="E23" s="42" t="s">
        <v>1675</v>
      </c>
      <c r="F23" s="43"/>
    </row>
    <row r="24" spans="1:6" s="64" customFormat="1" ht="24" x14ac:dyDescent="0.2">
      <c r="A24" s="30">
        <f t="shared" si="0"/>
        <v>18</v>
      </c>
      <c r="B24" s="30">
        <f t="shared" si="1"/>
        <v>169</v>
      </c>
      <c r="C24" s="19">
        <v>17</v>
      </c>
      <c r="D24" s="33" t="s">
        <v>285</v>
      </c>
      <c r="E24" s="42" t="s">
        <v>1676</v>
      </c>
      <c r="F24" s="43"/>
    </row>
    <row r="25" spans="1:6" s="64" customFormat="1" x14ac:dyDescent="0.2">
      <c r="A25" s="30">
        <f t="shared" si="0"/>
        <v>19</v>
      </c>
      <c r="B25" s="30">
        <f t="shared" si="1"/>
        <v>186</v>
      </c>
      <c r="C25" s="19">
        <v>17</v>
      </c>
      <c r="D25" s="33" t="s">
        <v>285</v>
      </c>
      <c r="E25" s="42" t="s">
        <v>1677</v>
      </c>
      <c r="F25" s="43"/>
    </row>
    <row r="26" spans="1:6" s="64" customFormat="1" x14ac:dyDescent="0.2">
      <c r="A26" s="30">
        <f t="shared" si="0"/>
        <v>20</v>
      </c>
      <c r="B26" s="30">
        <f t="shared" si="1"/>
        <v>203</v>
      </c>
      <c r="C26" s="19">
        <v>17</v>
      </c>
      <c r="D26" s="33" t="s">
        <v>285</v>
      </c>
      <c r="E26" s="42" t="s">
        <v>1678</v>
      </c>
      <c r="F26" s="43"/>
    </row>
    <row r="27" spans="1:6" s="64" customFormat="1" x14ac:dyDescent="0.2">
      <c r="A27" s="30">
        <f t="shared" si="0"/>
        <v>21</v>
      </c>
      <c r="B27" s="30">
        <f t="shared" si="1"/>
        <v>220</v>
      </c>
      <c r="C27" s="19">
        <v>17</v>
      </c>
      <c r="D27" s="33" t="s">
        <v>285</v>
      </c>
      <c r="E27" s="41" t="s">
        <v>1679</v>
      </c>
      <c r="F27" s="43"/>
    </row>
    <row r="28" spans="1:6" s="64" customFormat="1" ht="24" x14ac:dyDescent="0.2">
      <c r="A28" s="30">
        <f t="shared" si="0"/>
        <v>22</v>
      </c>
      <c r="B28" s="30">
        <f t="shared" si="1"/>
        <v>237</v>
      </c>
      <c r="C28" s="19">
        <v>17</v>
      </c>
      <c r="D28" s="33" t="s">
        <v>285</v>
      </c>
      <c r="E28" s="42" t="s">
        <v>1680</v>
      </c>
      <c r="F28" s="43"/>
    </row>
    <row r="29" spans="1:6" s="64" customFormat="1" ht="24" x14ac:dyDescent="0.2">
      <c r="A29" s="30">
        <f t="shared" si="0"/>
        <v>23</v>
      </c>
      <c r="B29" s="30">
        <f t="shared" si="1"/>
        <v>254</v>
      </c>
      <c r="C29" s="19">
        <v>17</v>
      </c>
      <c r="D29" s="33" t="s">
        <v>285</v>
      </c>
      <c r="E29" s="42" t="s">
        <v>1681</v>
      </c>
      <c r="F29" s="43"/>
    </row>
    <row r="30" spans="1:6" s="64" customFormat="1" ht="24" x14ac:dyDescent="0.2">
      <c r="A30" s="30">
        <f t="shared" si="0"/>
        <v>24</v>
      </c>
      <c r="B30" s="30">
        <f t="shared" si="1"/>
        <v>271</v>
      </c>
      <c r="C30" s="19">
        <v>17</v>
      </c>
      <c r="D30" s="33" t="s">
        <v>285</v>
      </c>
      <c r="E30" s="42" t="s">
        <v>1682</v>
      </c>
      <c r="F30" s="43"/>
    </row>
    <row r="31" spans="1:6" s="64" customFormat="1" x14ac:dyDescent="0.2">
      <c r="A31" s="30">
        <f t="shared" si="0"/>
        <v>25</v>
      </c>
      <c r="B31" s="30">
        <f t="shared" si="1"/>
        <v>288</v>
      </c>
      <c r="C31" s="19">
        <v>17</v>
      </c>
      <c r="D31" s="33" t="s">
        <v>285</v>
      </c>
      <c r="E31" s="42" t="s">
        <v>1683</v>
      </c>
      <c r="F31" s="134"/>
    </row>
    <row r="32" spans="1:6" s="64" customFormat="1" x14ac:dyDescent="0.2">
      <c r="A32" s="30">
        <f t="shared" si="0"/>
        <v>26</v>
      </c>
      <c r="B32" s="30">
        <f t="shared" si="1"/>
        <v>305</v>
      </c>
      <c r="C32" s="19">
        <v>17</v>
      </c>
      <c r="D32" s="33" t="s">
        <v>285</v>
      </c>
      <c r="E32" s="42" t="s">
        <v>1684</v>
      </c>
      <c r="F32" s="43"/>
    </row>
    <row r="33" spans="1:6" s="64" customFormat="1" x14ac:dyDescent="0.2">
      <c r="A33" s="30">
        <f t="shared" si="0"/>
        <v>27</v>
      </c>
      <c r="B33" s="30">
        <f t="shared" si="1"/>
        <v>322</v>
      </c>
      <c r="C33" s="19">
        <v>17</v>
      </c>
      <c r="D33" s="33" t="s">
        <v>285</v>
      </c>
      <c r="E33" s="41" t="s">
        <v>1685</v>
      </c>
      <c r="F33" s="43"/>
    </row>
    <row r="34" spans="1:6" s="64" customFormat="1" x14ac:dyDescent="0.2">
      <c r="A34" s="30">
        <f t="shared" si="0"/>
        <v>28</v>
      </c>
      <c r="B34" s="30">
        <f t="shared" si="1"/>
        <v>339</v>
      </c>
      <c r="C34" s="19">
        <v>17</v>
      </c>
      <c r="D34" s="33" t="s">
        <v>285</v>
      </c>
      <c r="E34" s="42" t="s">
        <v>1686</v>
      </c>
      <c r="F34" s="43"/>
    </row>
    <row r="35" spans="1:6" s="64" customFormat="1" x14ac:dyDescent="0.2">
      <c r="A35" s="30">
        <f t="shared" si="0"/>
        <v>29</v>
      </c>
      <c r="B35" s="30">
        <f t="shared" si="1"/>
        <v>356</v>
      </c>
      <c r="C35" s="19">
        <v>17</v>
      </c>
      <c r="D35" s="33" t="s">
        <v>285</v>
      </c>
      <c r="E35" s="42" t="s">
        <v>1687</v>
      </c>
      <c r="F35" s="43"/>
    </row>
    <row r="36" spans="1:6" s="64" customFormat="1" x14ac:dyDescent="0.2">
      <c r="A36" s="30">
        <f t="shared" si="0"/>
        <v>30</v>
      </c>
      <c r="B36" s="30">
        <f t="shared" si="1"/>
        <v>373</v>
      </c>
      <c r="C36" s="19">
        <v>17</v>
      </c>
      <c r="D36" s="33" t="s">
        <v>285</v>
      </c>
      <c r="E36" s="42" t="s">
        <v>1688</v>
      </c>
      <c r="F36" s="43"/>
    </row>
    <row r="37" spans="1:6" s="64" customFormat="1" x14ac:dyDescent="0.2">
      <c r="A37" s="30">
        <f t="shared" si="0"/>
        <v>31</v>
      </c>
      <c r="B37" s="30">
        <f t="shared" si="1"/>
        <v>390</v>
      </c>
      <c r="C37" s="19">
        <v>17</v>
      </c>
      <c r="D37" s="33" t="s">
        <v>285</v>
      </c>
      <c r="E37" s="42" t="s">
        <v>1689</v>
      </c>
      <c r="F37" s="43"/>
    </row>
    <row r="38" spans="1:6" s="64" customFormat="1" x14ac:dyDescent="0.2">
      <c r="A38" s="30">
        <f t="shared" si="0"/>
        <v>32</v>
      </c>
      <c r="B38" s="30">
        <f t="shared" si="1"/>
        <v>407</v>
      </c>
      <c r="C38" s="19">
        <v>17</v>
      </c>
      <c r="D38" s="33" t="s">
        <v>285</v>
      </c>
      <c r="E38" s="42" t="s">
        <v>1690</v>
      </c>
      <c r="F38" s="43"/>
    </row>
    <row r="39" spans="1:6" s="64" customFormat="1" x14ac:dyDescent="0.2">
      <c r="A39" s="30">
        <f t="shared" si="0"/>
        <v>33</v>
      </c>
      <c r="B39" s="30">
        <f t="shared" si="1"/>
        <v>424</v>
      </c>
      <c r="C39" s="19">
        <v>17</v>
      </c>
      <c r="D39" s="33" t="s">
        <v>285</v>
      </c>
      <c r="E39" s="41" t="s">
        <v>1691</v>
      </c>
      <c r="F39" s="43"/>
    </row>
    <row r="40" spans="1:6" s="64" customFormat="1" x14ac:dyDescent="0.2">
      <c r="A40" s="30">
        <f t="shared" si="0"/>
        <v>34</v>
      </c>
      <c r="B40" s="30">
        <f t="shared" si="1"/>
        <v>441</v>
      </c>
      <c r="C40" s="19">
        <v>17</v>
      </c>
      <c r="D40" s="33" t="s">
        <v>285</v>
      </c>
      <c r="E40" s="42" t="s">
        <v>1692</v>
      </c>
      <c r="F40" s="43"/>
    </row>
    <row r="41" spans="1:6" s="64" customFormat="1" x14ac:dyDescent="0.2">
      <c r="A41" s="30">
        <f t="shared" si="0"/>
        <v>35</v>
      </c>
      <c r="B41" s="30">
        <f t="shared" si="1"/>
        <v>458</v>
      </c>
      <c r="C41" s="19">
        <v>17</v>
      </c>
      <c r="D41" s="33" t="s">
        <v>285</v>
      </c>
      <c r="E41" s="42" t="s">
        <v>1693</v>
      </c>
      <c r="F41" s="43"/>
    </row>
    <row r="42" spans="1:6" s="64" customFormat="1" x14ac:dyDescent="0.2">
      <c r="A42" s="30">
        <f t="shared" si="0"/>
        <v>36</v>
      </c>
      <c r="B42" s="30">
        <f t="shared" si="1"/>
        <v>475</v>
      </c>
      <c r="C42" s="19">
        <v>17</v>
      </c>
      <c r="D42" s="33" t="s">
        <v>285</v>
      </c>
      <c r="E42" s="42" t="s">
        <v>1694</v>
      </c>
      <c r="F42" s="43"/>
    </row>
    <row r="43" spans="1:6" s="64" customFormat="1" x14ac:dyDescent="0.2">
      <c r="A43" s="30">
        <f t="shared" si="0"/>
        <v>37</v>
      </c>
      <c r="B43" s="30">
        <f t="shared" si="1"/>
        <v>492</v>
      </c>
      <c r="C43" s="19">
        <v>17</v>
      </c>
      <c r="D43" s="33" t="s">
        <v>285</v>
      </c>
      <c r="E43" s="42" t="s">
        <v>1695</v>
      </c>
      <c r="F43" s="43"/>
    </row>
    <row r="44" spans="1:6" s="64" customFormat="1" x14ac:dyDescent="0.2">
      <c r="A44" s="30">
        <f t="shared" si="0"/>
        <v>38</v>
      </c>
      <c r="B44" s="30">
        <f t="shared" si="1"/>
        <v>509</v>
      </c>
      <c r="C44" s="19">
        <v>17</v>
      </c>
      <c r="D44" s="33" t="s">
        <v>285</v>
      </c>
      <c r="E44" s="42" t="s">
        <v>1696</v>
      </c>
      <c r="F44" s="134"/>
    </row>
    <row r="45" spans="1:6" s="64" customFormat="1" x14ac:dyDescent="0.2">
      <c r="A45" s="30">
        <f t="shared" si="0"/>
        <v>39</v>
      </c>
      <c r="B45" s="30">
        <f t="shared" si="1"/>
        <v>526</v>
      </c>
      <c r="C45" s="19">
        <v>17</v>
      </c>
      <c r="D45" s="33" t="s">
        <v>285</v>
      </c>
      <c r="E45" s="41" t="s">
        <v>1697</v>
      </c>
      <c r="F45" s="43"/>
    </row>
    <row r="46" spans="1:6" s="64" customFormat="1" x14ac:dyDescent="0.2">
      <c r="A46" s="30">
        <f t="shared" si="0"/>
        <v>40</v>
      </c>
      <c r="B46" s="30">
        <f t="shared" si="1"/>
        <v>543</v>
      </c>
      <c r="C46" s="19">
        <v>17</v>
      </c>
      <c r="D46" s="33" t="s">
        <v>285</v>
      </c>
      <c r="E46" s="42" t="s">
        <v>1698</v>
      </c>
      <c r="F46" s="43"/>
    </row>
    <row r="47" spans="1:6" s="64" customFormat="1" x14ac:dyDescent="0.2">
      <c r="A47" s="30">
        <f t="shared" si="0"/>
        <v>41</v>
      </c>
      <c r="B47" s="30">
        <f t="shared" si="1"/>
        <v>560</v>
      </c>
      <c r="C47" s="19">
        <v>17</v>
      </c>
      <c r="D47" s="33" t="s">
        <v>285</v>
      </c>
      <c r="E47" s="42" t="s">
        <v>1699</v>
      </c>
      <c r="F47" s="43"/>
    </row>
    <row r="48" spans="1:6" s="64" customFormat="1" x14ac:dyDescent="0.2">
      <c r="A48" s="30">
        <f t="shared" si="0"/>
        <v>42</v>
      </c>
      <c r="B48" s="30">
        <f t="shared" si="1"/>
        <v>577</v>
      </c>
      <c r="C48" s="19">
        <v>17</v>
      </c>
      <c r="D48" s="33" t="s">
        <v>285</v>
      </c>
      <c r="E48" s="42" t="s">
        <v>1700</v>
      </c>
      <c r="F48" s="43"/>
    </row>
    <row r="49" spans="1:6" s="64" customFormat="1" x14ac:dyDescent="0.2">
      <c r="A49" s="30">
        <f t="shared" si="0"/>
        <v>43</v>
      </c>
      <c r="B49" s="30">
        <f t="shared" si="1"/>
        <v>594</v>
      </c>
      <c r="C49" s="19">
        <v>17</v>
      </c>
      <c r="D49" s="33" t="s">
        <v>285</v>
      </c>
      <c r="E49" s="42" t="s">
        <v>1701</v>
      </c>
      <c r="F49" s="43"/>
    </row>
    <row r="50" spans="1:6" s="64" customFormat="1" x14ac:dyDescent="0.2">
      <c r="A50" s="30">
        <f t="shared" si="0"/>
        <v>44</v>
      </c>
      <c r="B50" s="30">
        <f t="shared" si="1"/>
        <v>611</v>
      </c>
      <c r="C50" s="19">
        <v>17</v>
      </c>
      <c r="D50" s="33" t="s">
        <v>285</v>
      </c>
      <c r="E50" s="42" t="s">
        <v>1702</v>
      </c>
      <c r="F50" s="43"/>
    </row>
    <row r="51" spans="1:6" s="64" customFormat="1" x14ac:dyDescent="0.2">
      <c r="A51" s="30">
        <f t="shared" si="0"/>
        <v>45</v>
      </c>
      <c r="B51" s="30">
        <f t="shared" si="1"/>
        <v>628</v>
      </c>
      <c r="C51" s="19">
        <v>17</v>
      </c>
      <c r="D51" s="33" t="s">
        <v>285</v>
      </c>
      <c r="E51" s="41" t="s">
        <v>1703</v>
      </c>
      <c r="F51" s="43"/>
    </row>
    <row r="52" spans="1:6" s="64" customFormat="1" ht="24" x14ac:dyDescent="0.2">
      <c r="A52" s="30">
        <f t="shared" si="0"/>
        <v>46</v>
      </c>
      <c r="B52" s="30">
        <f t="shared" si="1"/>
        <v>645</v>
      </c>
      <c r="C52" s="19">
        <v>17</v>
      </c>
      <c r="D52" s="33" t="s">
        <v>285</v>
      </c>
      <c r="E52" s="42" t="s">
        <v>1704</v>
      </c>
      <c r="F52" s="43"/>
    </row>
    <row r="53" spans="1:6" s="64" customFormat="1" ht="24" x14ac:dyDescent="0.2">
      <c r="A53" s="30">
        <f t="shared" si="0"/>
        <v>47</v>
      </c>
      <c r="B53" s="30">
        <f t="shared" si="1"/>
        <v>662</v>
      </c>
      <c r="C53" s="19">
        <v>17</v>
      </c>
      <c r="D53" s="33" t="s">
        <v>285</v>
      </c>
      <c r="E53" s="42" t="s">
        <v>1705</v>
      </c>
      <c r="F53" s="43"/>
    </row>
    <row r="54" spans="1:6" s="64" customFormat="1" ht="24" x14ac:dyDescent="0.2">
      <c r="A54" s="30">
        <f t="shared" si="0"/>
        <v>48</v>
      </c>
      <c r="B54" s="30">
        <f t="shared" si="1"/>
        <v>679</v>
      </c>
      <c r="C54" s="19">
        <v>17</v>
      </c>
      <c r="D54" s="33" t="s">
        <v>285</v>
      </c>
      <c r="E54" s="42" t="s">
        <v>1706</v>
      </c>
      <c r="F54" s="43"/>
    </row>
    <row r="55" spans="1:6" s="64" customFormat="1" x14ac:dyDescent="0.2">
      <c r="A55" s="30">
        <f t="shared" si="0"/>
        <v>49</v>
      </c>
      <c r="B55" s="30">
        <f t="shared" si="1"/>
        <v>696</v>
      </c>
      <c r="C55" s="19">
        <v>17</v>
      </c>
      <c r="D55" s="33" t="s">
        <v>285</v>
      </c>
      <c r="E55" s="42" t="s">
        <v>1707</v>
      </c>
      <c r="F55" s="43"/>
    </row>
    <row r="56" spans="1:6" s="64" customFormat="1" x14ac:dyDescent="0.2">
      <c r="A56" s="30">
        <f t="shared" si="0"/>
        <v>50</v>
      </c>
      <c r="B56" s="30">
        <f t="shared" si="1"/>
        <v>713</v>
      </c>
      <c r="C56" s="19">
        <v>17</v>
      </c>
      <c r="D56" s="33" t="s">
        <v>285</v>
      </c>
      <c r="E56" s="42" t="s">
        <v>1708</v>
      </c>
      <c r="F56" s="43"/>
    </row>
    <row r="57" spans="1:6" s="64" customFormat="1" ht="24" x14ac:dyDescent="0.2">
      <c r="A57" s="30">
        <f t="shared" si="0"/>
        <v>51</v>
      </c>
      <c r="B57" s="30">
        <f t="shared" si="1"/>
        <v>730</v>
      </c>
      <c r="C57" s="19">
        <v>17</v>
      </c>
      <c r="D57" s="33" t="s">
        <v>285</v>
      </c>
      <c r="E57" s="41" t="s">
        <v>1709</v>
      </c>
      <c r="F57" s="43"/>
    </row>
    <row r="58" spans="1:6" s="64" customFormat="1" ht="24" x14ac:dyDescent="0.2">
      <c r="A58" s="30">
        <f t="shared" si="0"/>
        <v>52</v>
      </c>
      <c r="B58" s="30">
        <f t="shared" si="1"/>
        <v>747</v>
      </c>
      <c r="C58" s="19">
        <v>17</v>
      </c>
      <c r="D58" s="33" t="s">
        <v>285</v>
      </c>
      <c r="E58" s="42" t="s">
        <v>1710</v>
      </c>
      <c r="F58" s="43"/>
    </row>
    <row r="59" spans="1:6" s="64" customFormat="1" ht="24" x14ac:dyDescent="0.2">
      <c r="A59" s="30">
        <f t="shared" si="0"/>
        <v>53</v>
      </c>
      <c r="B59" s="30">
        <f t="shared" si="1"/>
        <v>764</v>
      </c>
      <c r="C59" s="19">
        <v>17</v>
      </c>
      <c r="D59" s="33" t="s">
        <v>285</v>
      </c>
      <c r="E59" s="42" t="s">
        <v>1711</v>
      </c>
      <c r="F59" s="43"/>
    </row>
    <row r="60" spans="1:6" s="64" customFormat="1" ht="24" x14ac:dyDescent="0.2">
      <c r="A60" s="30">
        <f t="shared" si="0"/>
        <v>54</v>
      </c>
      <c r="B60" s="30">
        <f t="shared" si="1"/>
        <v>781</v>
      </c>
      <c r="C60" s="19">
        <v>17</v>
      </c>
      <c r="D60" s="33" t="s">
        <v>285</v>
      </c>
      <c r="E60" s="42" t="s">
        <v>1712</v>
      </c>
      <c r="F60" s="43"/>
    </row>
    <row r="61" spans="1:6" s="64" customFormat="1" ht="24" x14ac:dyDescent="0.2">
      <c r="A61" s="30">
        <f t="shared" si="0"/>
        <v>55</v>
      </c>
      <c r="B61" s="30">
        <f t="shared" si="1"/>
        <v>798</v>
      </c>
      <c r="C61" s="19">
        <v>17</v>
      </c>
      <c r="D61" s="33" t="s">
        <v>285</v>
      </c>
      <c r="E61" s="42" t="s">
        <v>1713</v>
      </c>
      <c r="F61" s="43"/>
    </row>
    <row r="62" spans="1:6" s="64" customFormat="1" ht="24" x14ac:dyDescent="0.2">
      <c r="A62" s="30">
        <f t="shared" si="0"/>
        <v>56</v>
      </c>
      <c r="B62" s="30">
        <f t="shared" si="1"/>
        <v>815</v>
      </c>
      <c r="C62" s="19">
        <v>17</v>
      </c>
      <c r="D62" s="33" t="s">
        <v>285</v>
      </c>
      <c r="E62" s="42" t="s">
        <v>1714</v>
      </c>
      <c r="F62" s="43"/>
    </row>
    <row r="63" spans="1:6" s="64" customFormat="1" x14ac:dyDescent="0.2">
      <c r="A63" s="30">
        <f t="shared" si="0"/>
        <v>57</v>
      </c>
      <c r="B63" s="30">
        <f t="shared" si="1"/>
        <v>832</v>
      </c>
      <c r="C63" s="19">
        <v>17</v>
      </c>
      <c r="D63" s="33" t="s">
        <v>285</v>
      </c>
      <c r="E63" s="41" t="s">
        <v>1715</v>
      </c>
      <c r="F63" s="43"/>
    </row>
    <row r="64" spans="1:6" s="64" customFormat="1" ht="24" x14ac:dyDescent="0.2">
      <c r="A64" s="30">
        <f t="shared" si="0"/>
        <v>58</v>
      </c>
      <c r="B64" s="30">
        <f t="shared" si="1"/>
        <v>849</v>
      </c>
      <c r="C64" s="19">
        <v>17</v>
      </c>
      <c r="D64" s="33" t="s">
        <v>285</v>
      </c>
      <c r="E64" s="42" t="s">
        <v>1716</v>
      </c>
      <c r="F64" s="43"/>
    </row>
    <row r="65" spans="1:6" s="64" customFormat="1" ht="24" x14ac:dyDescent="0.2">
      <c r="A65" s="30">
        <f t="shared" si="0"/>
        <v>59</v>
      </c>
      <c r="B65" s="30">
        <f t="shared" si="1"/>
        <v>866</v>
      </c>
      <c r="C65" s="19">
        <v>17</v>
      </c>
      <c r="D65" s="33" t="s">
        <v>285</v>
      </c>
      <c r="E65" s="42" t="s">
        <v>1717</v>
      </c>
      <c r="F65" s="43"/>
    </row>
    <row r="66" spans="1:6" s="64" customFormat="1" ht="24" x14ac:dyDescent="0.2">
      <c r="A66" s="30">
        <f t="shared" si="0"/>
        <v>60</v>
      </c>
      <c r="B66" s="30">
        <f t="shared" si="1"/>
        <v>883</v>
      </c>
      <c r="C66" s="19">
        <v>17</v>
      </c>
      <c r="D66" s="33" t="s">
        <v>285</v>
      </c>
      <c r="E66" s="42" t="s">
        <v>1718</v>
      </c>
      <c r="F66" s="43"/>
    </row>
    <row r="67" spans="1:6" s="64" customFormat="1" x14ac:dyDescent="0.2">
      <c r="A67" s="30">
        <f t="shared" si="0"/>
        <v>61</v>
      </c>
      <c r="B67" s="30">
        <f t="shared" si="1"/>
        <v>900</v>
      </c>
      <c r="C67" s="19">
        <v>17</v>
      </c>
      <c r="D67" s="33" t="s">
        <v>285</v>
      </c>
      <c r="E67" s="42" t="s">
        <v>1719</v>
      </c>
      <c r="F67" s="43"/>
    </row>
    <row r="68" spans="1:6" s="64" customFormat="1" x14ac:dyDescent="0.2">
      <c r="A68" s="30">
        <f t="shared" si="0"/>
        <v>62</v>
      </c>
      <c r="B68" s="30">
        <f t="shared" si="1"/>
        <v>917</v>
      </c>
      <c r="C68" s="19">
        <v>17</v>
      </c>
      <c r="D68" s="33" t="s">
        <v>285</v>
      </c>
      <c r="E68" s="42" t="s">
        <v>1720</v>
      </c>
      <c r="F68" s="43"/>
    </row>
    <row r="69" spans="1:6" s="64" customFormat="1" ht="24" x14ac:dyDescent="0.2">
      <c r="A69" s="30">
        <f>+A68+1</f>
        <v>63</v>
      </c>
      <c r="B69" s="30">
        <f t="shared" si="1"/>
        <v>934</v>
      </c>
      <c r="C69" s="19">
        <v>17</v>
      </c>
      <c r="D69" s="33" t="s">
        <v>285</v>
      </c>
      <c r="E69" s="41" t="s">
        <v>1721</v>
      </c>
      <c r="F69" s="43"/>
    </row>
    <row r="70" spans="1:6" s="64" customFormat="1" ht="24" x14ac:dyDescent="0.2">
      <c r="A70" s="30">
        <f t="shared" ref="A70:A86" si="2">+A69+1</f>
        <v>64</v>
      </c>
      <c r="B70" s="30">
        <f t="shared" si="1"/>
        <v>951</v>
      </c>
      <c r="C70" s="19">
        <v>17</v>
      </c>
      <c r="D70" s="33" t="s">
        <v>285</v>
      </c>
      <c r="E70" s="42" t="s">
        <v>1722</v>
      </c>
      <c r="F70" s="43"/>
    </row>
    <row r="71" spans="1:6" s="64" customFormat="1" ht="24" x14ac:dyDescent="0.2">
      <c r="A71" s="30">
        <f t="shared" si="2"/>
        <v>65</v>
      </c>
      <c r="B71" s="30">
        <f t="shared" si="1"/>
        <v>968</v>
      </c>
      <c r="C71" s="19">
        <v>17</v>
      </c>
      <c r="D71" s="33" t="s">
        <v>285</v>
      </c>
      <c r="E71" s="42" t="s">
        <v>1723</v>
      </c>
      <c r="F71" s="43"/>
    </row>
    <row r="72" spans="1:6" s="64" customFormat="1" ht="24" x14ac:dyDescent="0.2">
      <c r="A72" s="30">
        <f t="shared" si="2"/>
        <v>66</v>
      </c>
      <c r="B72" s="30">
        <f t="shared" si="1"/>
        <v>985</v>
      </c>
      <c r="C72" s="19">
        <v>17</v>
      </c>
      <c r="D72" s="33" t="s">
        <v>285</v>
      </c>
      <c r="E72" s="42" t="s">
        <v>1724</v>
      </c>
      <c r="F72" s="43"/>
    </row>
    <row r="73" spans="1:6" s="64" customFormat="1" ht="24" x14ac:dyDescent="0.2">
      <c r="A73" s="30">
        <f t="shared" si="2"/>
        <v>67</v>
      </c>
      <c r="B73" s="30">
        <f t="shared" si="1"/>
        <v>1002</v>
      </c>
      <c r="C73" s="19">
        <v>17</v>
      </c>
      <c r="D73" s="33" t="s">
        <v>285</v>
      </c>
      <c r="E73" s="42" t="s">
        <v>1725</v>
      </c>
      <c r="F73" s="43"/>
    </row>
    <row r="74" spans="1:6" s="64" customFormat="1" ht="24" x14ac:dyDescent="0.2">
      <c r="A74" s="30">
        <f t="shared" si="2"/>
        <v>68</v>
      </c>
      <c r="B74" s="30">
        <f t="shared" si="1"/>
        <v>1019</v>
      </c>
      <c r="C74" s="19">
        <v>17</v>
      </c>
      <c r="D74" s="33" t="s">
        <v>285</v>
      </c>
      <c r="E74" s="42" t="s">
        <v>1726</v>
      </c>
      <c r="F74" s="43"/>
    </row>
    <row r="75" spans="1:6" s="64" customFormat="1" ht="24" x14ac:dyDescent="0.2">
      <c r="A75" s="30">
        <f t="shared" si="2"/>
        <v>69</v>
      </c>
      <c r="B75" s="30">
        <f t="shared" si="1"/>
        <v>1036</v>
      </c>
      <c r="C75" s="19">
        <v>17</v>
      </c>
      <c r="D75" s="33" t="s">
        <v>285</v>
      </c>
      <c r="E75" s="41" t="s">
        <v>1727</v>
      </c>
      <c r="F75" s="43"/>
    </row>
    <row r="76" spans="1:6" s="64" customFormat="1" ht="24" x14ac:dyDescent="0.2">
      <c r="A76" s="30">
        <f t="shared" si="2"/>
        <v>70</v>
      </c>
      <c r="B76" s="30">
        <f t="shared" si="1"/>
        <v>1053</v>
      </c>
      <c r="C76" s="19">
        <v>17</v>
      </c>
      <c r="D76" s="33" t="s">
        <v>285</v>
      </c>
      <c r="E76" s="42" t="s">
        <v>1728</v>
      </c>
      <c r="F76" s="43"/>
    </row>
    <row r="77" spans="1:6" s="64" customFormat="1" ht="24" x14ac:dyDescent="0.2">
      <c r="A77" s="30">
        <f t="shared" si="2"/>
        <v>71</v>
      </c>
      <c r="B77" s="30">
        <f t="shared" si="1"/>
        <v>1070</v>
      </c>
      <c r="C77" s="19">
        <v>17</v>
      </c>
      <c r="D77" s="33" t="s">
        <v>285</v>
      </c>
      <c r="E77" s="42" t="s">
        <v>1729</v>
      </c>
      <c r="F77" s="43"/>
    </row>
    <row r="78" spans="1:6" s="64" customFormat="1" ht="24" x14ac:dyDescent="0.2">
      <c r="A78" s="30">
        <f t="shared" si="2"/>
        <v>72</v>
      </c>
      <c r="B78" s="30">
        <f t="shared" ref="B78:B106" si="3">C77+B77</f>
        <v>1087</v>
      </c>
      <c r="C78" s="19">
        <v>17</v>
      </c>
      <c r="D78" s="33" t="s">
        <v>285</v>
      </c>
      <c r="E78" s="42" t="s">
        <v>1730</v>
      </c>
      <c r="F78" s="43"/>
    </row>
    <row r="79" spans="1:6" s="64" customFormat="1" ht="24" x14ac:dyDescent="0.2">
      <c r="A79" s="30">
        <f t="shared" si="2"/>
        <v>73</v>
      </c>
      <c r="B79" s="30">
        <f t="shared" si="3"/>
        <v>1104</v>
      </c>
      <c r="C79" s="19">
        <v>17</v>
      </c>
      <c r="D79" s="33" t="s">
        <v>285</v>
      </c>
      <c r="E79" s="42" t="s">
        <v>1731</v>
      </c>
      <c r="F79" s="43"/>
    </row>
    <row r="80" spans="1:6" s="64" customFormat="1" ht="24" x14ac:dyDescent="0.2">
      <c r="A80" s="30">
        <f t="shared" si="2"/>
        <v>74</v>
      </c>
      <c r="B80" s="30">
        <f t="shared" si="3"/>
        <v>1121</v>
      </c>
      <c r="C80" s="19">
        <v>17</v>
      </c>
      <c r="D80" s="33" t="s">
        <v>285</v>
      </c>
      <c r="E80" s="42" t="s">
        <v>1732</v>
      </c>
      <c r="F80" s="43"/>
    </row>
    <row r="81" spans="1:6" s="64" customFormat="1" ht="24" x14ac:dyDescent="0.2">
      <c r="A81" s="30">
        <f t="shared" si="2"/>
        <v>75</v>
      </c>
      <c r="B81" s="30">
        <f t="shared" si="3"/>
        <v>1138</v>
      </c>
      <c r="C81" s="19">
        <v>17</v>
      </c>
      <c r="D81" s="33" t="s">
        <v>285</v>
      </c>
      <c r="E81" s="41" t="s">
        <v>1733</v>
      </c>
      <c r="F81" s="43"/>
    </row>
    <row r="82" spans="1:6" s="64" customFormat="1" ht="24" x14ac:dyDescent="0.2">
      <c r="A82" s="30">
        <f t="shared" si="2"/>
        <v>76</v>
      </c>
      <c r="B82" s="30">
        <f t="shared" si="3"/>
        <v>1155</v>
      </c>
      <c r="C82" s="19">
        <v>17</v>
      </c>
      <c r="D82" s="33" t="s">
        <v>285</v>
      </c>
      <c r="E82" s="42" t="s">
        <v>1734</v>
      </c>
      <c r="F82" s="43"/>
    </row>
    <row r="83" spans="1:6" s="64" customFormat="1" ht="24" x14ac:dyDescent="0.2">
      <c r="A83" s="30">
        <f t="shared" si="2"/>
        <v>77</v>
      </c>
      <c r="B83" s="30">
        <f t="shared" si="3"/>
        <v>1172</v>
      </c>
      <c r="C83" s="19">
        <v>17</v>
      </c>
      <c r="D83" s="33" t="s">
        <v>285</v>
      </c>
      <c r="E83" s="42" t="s">
        <v>1735</v>
      </c>
      <c r="F83" s="43"/>
    </row>
    <row r="84" spans="1:6" s="64" customFormat="1" ht="24" x14ac:dyDescent="0.2">
      <c r="A84" s="30">
        <f t="shared" si="2"/>
        <v>78</v>
      </c>
      <c r="B84" s="30">
        <f t="shared" si="3"/>
        <v>1189</v>
      </c>
      <c r="C84" s="19">
        <v>17</v>
      </c>
      <c r="D84" s="33" t="s">
        <v>285</v>
      </c>
      <c r="E84" s="42" t="s">
        <v>1736</v>
      </c>
      <c r="F84" s="43"/>
    </row>
    <row r="85" spans="1:6" s="64" customFormat="1" ht="24" x14ac:dyDescent="0.2">
      <c r="A85" s="30">
        <f t="shared" si="2"/>
        <v>79</v>
      </c>
      <c r="B85" s="30">
        <f t="shared" si="3"/>
        <v>1206</v>
      </c>
      <c r="C85" s="19">
        <v>17</v>
      </c>
      <c r="D85" s="33" t="s">
        <v>285</v>
      </c>
      <c r="E85" s="42" t="s">
        <v>1737</v>
      </c>
      <c r="F85" s="43"/>
    </row>
    <row r="86" spans="1:6" s="64" customFormat="1" x14ac:dyDescent="0.2">
      <c r="A86" s="30">
        <f t="shared" si="2"/>
        <v>80</v>
      </c>
      <c r="B86" s="30">
        <f t="shared" si="3"/>
        <v>1223</v>
      </c>
      <c r="C86" s="19">
        <v>17</v>
      </c>
      <c r="D86" s="33" t="s">
        <v>285</v>
      </c>
      <c r="E86" s="42" t="s">
        <v>1738</v>
      </c>
      <c r="F86" s="43"/>
    </row>
    <row r="87" spans="1:6" s="64" customFormat="1" x14ac:dyDescent="0.2">
      <c r="A87" s="30">
        <f>+A86+1</f>
        <v>81</v>
      </c>
      <c r="B87" s="30">
        <f t="shared" si="3"/>
        <v>1240</v>
      </c>
      <c r="C87" s="19">
        <v>17</v>
      </c>
      <c r="D87" s="33" t="s">
        <v>285</v>
      </c>
      <c r="E87" s="41" t="s">
        <v>1739</v>
      </c>
      <c r="F87" s="43"/>
    </row>
    <row r="88" spans="1:6" s="64" customFormat="1" ht="24" x14ac:dyDescent="0.2">
      <c r="A88" s="30">
        <f t="shared" ref="A88:A106" si="4">+A87+1</f>
        <v>82</v>
      </c>
      <c r="B88" s="30">
        <f t="shared" si="3"/>
        <v>1257</v>
      </c>
      <c r="C88" s="19">
        <v>17</v>
      </c>
      <c r="D88" s="33" t="s">
        <v>285</v>
      </c>
      <c r="E88" s="42" t="s">
        <v>1740</v>
      </c>
      <c r="F88" s="43"/>
    </row>
    <row r="89" spans="1:6" s="64" customFormat="1" x14ac:dyDescent="0.2">
      <c r="A89" s="30">
        <f t="shared" si="4"/>
        <v>83</v>
      </c>
      <c r="B89" s="30">
        <f t="shared" si="3"/>
        <v>1274</v>
      </c>
      <c r="C89" s="19">
        <v>17</v>
      </c>
      <c r="D89" s="33" t="s">
        <v>285</v>
      </c>
      <c r="E89" s="42" t="s">
        <v>1741</v>
      </c>
      <c r="F89" s="43"/>
    </row>
    <row r="90" spans="1:6" s="64" customFormat="1" ht="24" x14ac:dyDescent="0.2">
      <c r="A90" s="30">
        <f t="shared" si="4"/>
        <v>84</v>
      </c>
      <c r="B90" s="30">
        <f t="shared" si="3"/>
        <v>1291</v>
      </c>
      <c r="C90" s="19">
        <v>17</v>
      </c>
      <c r="D90" s="33" t="s">
        <v>285</v>
      </c>
      <c r="E90" s="42" t="s">
        <v>1742</v>
      </c>
      <c r="F90" s="43"/>
    </row>
    <row r="91" spans="1:6" s="64" customFormat="1" x14ac:dyDescent="0.2">
      <c r="A91" s="30">
        <f t="shared" si="4"/>
        <v>85</v>
      </c>
      <c r="B91" s="30">
        <f t="shared" si="3"/>
        <v>1308</v>
      </c>
      <c r="C91" s="19">
        <v>17</v>
      </c>
      <c r="D91" s="33" t="s">
        <v>285</v>
      </c>
      <c r="E91" s="42" t="s">
        <v>1743</v>
      </c>
      <c r="F91" s="43"/>
    </row>
    <row r="92" spans="1:6" s="64" customFormat="1" x14ac:dyDescent="0.2">
      <c r="A92" s="30">
        <f t="shared" si="4"/>
        <v>86</v>
      </c>
      <c r="B92" s="30">
        <f t="shared" si="3"/>
        <v>1325</v>
      </c>
      <c r="C92" s="19">
        <v>17</v>
      </c>
      <c r="D92" s="33" t="s">
        <v>285</v>
      </c>
      <c r="E92" s="42" t="s">
        <v>1744</v>
      </c>
      <c r="F92" s="43"/>
    </row>
    <row r="93" spans="1:6" s="64" customFormat="1" x14ac:dyDescent="0.2">
      <c r="A93" s="30">
        <f t="shared" si="4"/>
        <v>87</v>
      </c>
      <c r="B93" s="30">
        <f t="shared" si="3"/>
        <v>1342</v>
      </c>
      <c r="C93" s="19">
        <v>17</v>
      </c>
      <c r="D93" s="33" t="s">
        <v>285</v>
      </c>
      <c r="E93" s="41" t="s">
        <v>1745</v>
      </c>
      <c r="F93" s="43"/>
    </row>
    <row r="94" spans="1:6" s="64" customFormat="1" x14ac:dyDescent="0.2">
      <c r="A94" s="30">
        <f t="shared" si="4"/>
        <v>88</v>
      </c>
      <c r="B94" s="30">
        <f t="shared" si="3"/>
        <v>1359</v>
      </c>
      <c r="C94" s="19">
        <v>17</v>
      </c>
      <c r="D94" s="33" t="s">
        <v>285</v>
      </c>
      <c r="E94" s="42" t="s">
        <v>1746</v>
      </c>
      <c r="F94" s="43"/>
    </row>
    <row r="95" spans="1:6" s="64" customFormat="1" x14ac:dyDescent="0.2">
      <c r="A95" s="30">
        <f t="shared" si="4"/>
        <v>89</v>
      </c>
      <c r="B95" s="30">
        <f t="shared" si="3"/>
        <v>1376</v>
      </c>
      <c r="C95" s="19">
        <v>17</v>
      </c>
      <c r="D95" s="33" t="s">
        <v>285</v>
      </c>
      <c r="E95" s="42" t="s">
        <v>1747</v>
      </c>
      <c r="F95" s="43"/>
    </row>
    <row r="96" spans="1:6" s="64" customFormat="1" x14ac:dyDescent="0.2">
      <c r="A96" s="30">
        <f t="shared" si="4"/>
        <v>90</v>
      </c>
      <c r="B96" s="30">
        <f t="shared" si="3"/>
        <v>1393</v>
      </c>
      <c r="C96" s="19">
        <v>17</v>
      </c>
      <c r="D96" s="33" t="s">
        <v>285</v>
      </c>
      <c r="E96" s="42" t="s">
        <v>1748</v>
      </c>
      <c r="F96" s="43"/>
    </row>
    <row r="97" spans="1:6" s="64" customFormat="1" x14ac:dyDescent="0.2">
      <c r="A97" s="30">
        <f t="shared" si="4"/>
        <v>91</v>
      </c>
      <c r="B97" s="30">
        <f t="shared" si="3"/>
        <v>1410</v>
      </c>
      <c r="C97" s="19">
        <v>17</v>
      </c>
      <c r="D97" s="33" t="s">
        <v>285</v>
      </c>
      <c r="E97" s="42" t="s">
        <v>1749</v>
      </c>
      <c r="F97" s="43"/>
    </row>
    <row r="98" spans="1:6" s="64" customFormat="1" x14ac:dyDescent="0.2">
      <c r="A98" s="30">
        <f t="shared" si="4"/>
        <v>92</v>
      </c>
      <c r="B98" s="30">
        <f t="shared" si="3"/>
        <v>1427</v>
      </c>
      <c r="C98" s="19">
        <v>17</v>
      </c>
      <c r="D98" s="33" t="s">
        <v>285</v>
      </c>
      <c r="E98" s="42" t="s">
        <v>1750</v>
      </c>
      <c r="F98" s="43"/>
    </row>
    <row r="99" spans="1:6" s="64" customFormat="1" x14ac:dyDescent="0.2">
      <c r="A99" s="30">
        <f t="shared" si="4"/>
        <v>93</v>
      </c>
      <c r="B99" s="30">
        <f t="shared" si="3"/>
        <v>1444</v>
      </c>
      <c r="C99" s="19">
        <v>17</v>
      </c>
      <c r="D99" s="33" t="s">
        <v>285</v>
      </c>
      <c r="E99" s="41" t="s">
        <v>1751</v>
      </c>
      <c r="F99" s="43"/>
    </row>
    <row r="100" spans="1:6" s="64" customFormat="1" x14ac:dyDescent="0.2">
      <c r="A100" s="30">
        <f t="shared" si="4"/>
        <v>94</v>
      </c>
      <c r="B100" s="30">
        <f t="shared" si="3"/>
        <v>1461</v>
      </c>
      <c r="C100" s="19">
        <v>17</v>
      </c>
      <c r="D100" s="33" t="s">
        <v>285</v>
      </c>
      <c r="E100" s="42" t="s">
        <v>1752</v>
      </c>
      <c r="F100" s="43"/>
    </row>
    <row r="101" spans="1:6" s="64" customFormat="1" x14ac:dyDescent="0.2">
      <c r="A101" s="30">
        <f t="shared" si="4"/>
        <v>95</v>
      </c>
      <c r="B101" s="30">
        <f t="shared" si="3"/>
        <v>1478</v>
      </c>
      <c r="C101" s="19">
        <v>17</v>
      </c>
      <c r="D101" s="33" t="s">
        <v>285</v>
      </c>
      <c r="E101" s="42" t="s">
        <v>1753</v>
      </c>
      <c r="F101" s="43"/>
    </row>
    <row r="102" spans="1:6" s="64" customFormat="1" x14ac:dyDescent="0.2">
      <c r="A102" s="30">
        <f t="shared" si="4"/>
        <v>96</v>
      </c>
      <c r="B102" s="30">
        <f t="shared" si="3"/>
        <v>1495</v>
      </c>
      <c r="C102" s="19">
        <v>17</v>
      </c>
      <c r="D102" s="33" t="s">
        <v>285</v>
      </c>
      <c r="E102" s="42" t="s">
        <v>1754</v>
      </c>
      <c r="F102" s="43"/>
    </row>
    <row r="103" spans="1:6" s="64" customFormat="1" x14ac:dyDescent="0.2">
      <c r="A103" s="30">
        <f t="shared" si="4"/>
        <v>97</v>
      </c>
      <c r="B103" s="30">
        <f t="shared" si="3"/>
        <v>1512</v>
      </c>
      <c r="C103" s="19">
        <v>17</v>
      </c>
      <c r="D103" s="33" t="s">
        <v>285</v>
      </c>
      <c r="E103" s="42" t="s">
        <v>1755</v>
      </c>
      <c r="F103" s="43"/>
    </row>
    <row r="104" spans="1:6" s="64" customFormat="1" x14ac:dyDescent="0.2">
      <c r="A104" s="30">
        <f t="shared" si="4"/>
        <v>98</v>
      </c>
      <c r="B104" s="30">
        <f t="shared" si="3"/>
        <v>1529</v>
      </c>
      <c r="C104" s="19">
        <v>17</v>
      </c>
      <c r="D104" s="33" t="s">
        <v>285</v>
      </c>
      <c r="E104" s="42" t="s">
        <v>1756</v>
      </c>
      <c r="F104" s="43"/>
    </row>
    <row r="105" spans="1:6" s="64" customFormat="1" ht="12.75" thickBot="1" x14ac:dyDescent="0.25">
      <c r="A105" s="37">
        <f t="shared" si="4"/>
        <v>99</v>
      </c>
      <c r="B105" s="37">
        <f t="shared" si="3"/>
        <v>1546</v>
      </c>
      <c r="C105" s="78">
        <v>150</v>
      </c>
      <c r="D105" s="79" t="s">
        <v>9</v>
      </c>
      <c r="E105" s="29" t="s">
        <v>50</v>
      </c>
      <c r="F105" s="47" t="s">
        <v>25</v>
      </c>
    </row>
    <row r="106" spans="1:6" s="64" customFormat="1" ht="13.5" thickTop="1" thickBot="1" x14ac:dyDescent="0.25">
      <c r="A106" s="37">
        <f t="shared" si="4"/>
        <v>100</v>
      </c>
      <c r="B106" s="37">
        <f t="shared" si="3"/>
        <v>1696</v>
      </c>
      <c r="C106" s="94">
        <v>12</v>
      </c>
      <c r="D106" s="95" t="s">
        <v>9</v>
      </c>
      <c r="E106" s="135" t="s">
        <v>323</v>
      </c>
      <c r="F106" s="55" t="s">
        <v>1757</v>
      </c>
    </row>
    <row r="107" spans="1:6" s="64" customFormat="1" ht="12.75" thickTop="1" x14ac:dyDescent="0.2">
      <c r="A107" s="119" t="s">
        <v>54</v>
      </c>
      <c r="B107" s="119"/>
      <c r="C107" s="84">
        <f>B106+C106-1</f>
        <v>1707</v>
      </c>
      <c r="D107" s="119"/>
      <c r="E107" s="146"/>
      <c r="F107"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K93"/>
  <sheetViews>
    <sheetView topLeftCell="A54" zoomScaleNormal="100" zoomScaleSheetLayoutView="80" workbookViewId="0">
      <selection activeCell="E68" sqref="E68"/>
    </sheetView>
  </sheetViews>
  <sheetFormatPr baseColWidth="10" defaultRowHeight="12" x14ac:dyDescent="0.2"/>
  <cols>
    <col min="1" max="2" width="7.7109375" customWidth="1"/>
    <col min="3" max="3" width="8"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T220000000!A4</f>
        <v>Versión 0.2</v>
      </c>
      <c r="B4" s="790"/>
      <c r="C4" s="794" t="s">
        <v>1758</v>
      </c>
      <c r="D4" s="794"/>
      <c r="E4" s="794"/>
      <c r="F4" s="794"/>
    </row>
    <row r="5" spans="1:6" ht="13.5" thickBot="1" x14ac:dyDescent="0.25">
      <c r="A5" s="334"/>
      <c r="B5" s="334"/>
      <c r="C5" s="794"/>
      <c r="D5" s="794"/>
      <c r="E5" s="794"/>
      <c r="F5" s="794"/>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102" t="s">
        <v>10</v>
      </c>
      <c r="F7" s="43" t="s">
        <v>11</v>
      </c>
    </row>
    <row r="8" spans="1:6" s="64" customFormat="1" x14ac:dyDescent="0.2">
      <c r="A8" s="30">
        <f t="shared" ref="A8:A71" si="0">+A7+1</f>
        <v>2</v>
      </c>
      <c r="B8" s="30">
        <f>C7+B7</f>
        <v>3</v>
      </c>
      <c r="C8" s="30">
        <v>3</v>
      </c>
      <c r="D8" s="31" t="s">
        <v>12</v>
      </c>
      <c r="E8" s="102" t="s">
        <v>13</v>
      </c>
      <c r="F8" s="43">
        <v>220</v>
      </c>
    </row>
    <row r="9" spans="1:6" s="64" customFormat="1" x14ac:dyDescent="0.2">
      <c r="A9" s="30">
        <f t="shared" si="0"/>
        <v>3</v>
      </c>
      <c r="B9" s="30">
        <f>C8+B8</f>
        <v>6</v>
      </c>
      <c r="C9" s="30">
        <v>2</v>
      </c>
      <c r="D9" s="31" t="s">
        <v>9</v>
      </c>
      <c r="E9" s="102" t="s">
        <v>14</v>
      </c>
      <c r="F9" s="89" t="s">
        <v>1759</v>
      </c>
    </row>
    <row r="10" spans="1:6" s="64" customFormat="1" x14ac:dyDescent="0.2">
      <c r="A10" s="30">
        <f t="shared" si="0"/>
        <v>4</v>
      </c>
      <c r="B10" s="30">
        <f>B9+C9</f>
        <v>8</v>
      </c>
      <c r="C10" s="30">
        <v>1</v>
      </c>
      <c r="D10" s="31" t="s">
        <v>9</v>
      </c>
      <c r="E10" s="102" t="s">
        <v>16</v>
      </c>
      <c r="F10" s="89">
        <v>0</v>
      </c>
    </row>
    <row r="11" spans="1:6" s="64" customFormat="1" x14ac:dyDescent="0.2">
      <c r="A11" s="30">
        <f t="shared" si="0"/>
        <v>5</v>
      </c>
      <c r="B11" s="30">
        <f t="shared" ref="B11:B72" si="1">B10+C10</f>
        <v>9</v>
      </c>
      <c r="C11" s="30">
        <v>2</v>
      </c>
      <c r="D11" s="31" t="s">
        <v>12</v>
      </c>
      <c r="E11" s="102" t="s">
        <v>17</v>
      </c>
      <c r="F11" s="89" t="s">
        <v>18</v>
      </c>
    </row>
    <row r="12" spans="1:6" s="64" customFormat="1" x14ac:dyDescent="0.2">
      <c r="A12" s="30">
        <f t="shared" si="0"/>
        <v>6</v>
      </c>
      <c r="B12" s="30">
        <f t="shared" si="1"/>
        <v>11</v>
      </c>
      <c r="C12" s="30">
        <v>1</v>
      </c>
      <c r="D12" s="31" t="s">
        <v>9</v>
      </c>
      <c r="E12" s="102" t="s">
        <v>19</v>
      </c>
      <c r="F12" s="43" t="s">
        <v>20</v>
      </c>
    </row>
    <row r="13" spans="1:6" s="64" customFormat="1" x14ac:dyDescent="0.2">
      <c r="A13" s="30">
        <f t="shared" si="0"/>
        <v>7</v>
      </c>
      <c r="B13" s="30">
        <f t="shared" si="1"/>
        <v>12</v>
      </c>
      <c r="C13" s="30">
        <v>1</v>
      </c>
      <c r="D13" s="31" t="s">
        <v>9</v>
      </c>
      <c r="E13" s="102" t="s">
        <v>284</v>
      </c>
      <c r="F13" s="43"/>
    </row>
    <row r="14" spans="1:6" s="64" customFormat="1" x14ac:dyDescent="0.2">
      <c r="A14" s="30">
        <f t="shared" si="0"/>
        <v>8</v>
      </c>
      <c r="B14" s="30">
        <f t="shared" si="1"/>
        <v>13</v>
      </c>
      <c r="C14" s="30">
        <v>3</v>
      </c>
      <c r="D14" s="31" t="s">
        <v>12</v>
      </c>
      <c r="E14" s="102" t="s">
        <v>23</v>
      </c>
      <c r="F14" s="43"/>
    </row>
    <row r="15" spans="1:6" s="64" customFormat="1" ht="24" x14ac:dyDescent="0.2">
      <c r="A15" s="30">
        <f t="shared" si="0"/>
        <v>9</v>
      </c>
      <c r="B15" s="30">
        <f t="shared" si="1"/>
        <v>16</v>
      </c>
      <c r="C15" s="19">
        <v>17</v>
      </c>
      <c r="D15" s="33" t="s">
        <v>285</v>
      </c>
      <c r="E15" s="143" t="s">
        <v>1760</v>
      </c>
      <c r="F15" s="43"/>
    </row>
    <row r="16" spans="1:6" s="64" customFormat="1" x14ac:dyDescent="0.2">
      <c r="A16" s="30">
        <f t="shared" si="0"/>
        <v>10</v>
      </c>
      <c r="B16" s="30">
        <f t="shared" si="1"/>
        <v>33</v>
      </c>
      <c r="C16" s="19">
        <v>17</v>
      </c>
      <c r="D16" s="33" t="s">
        <v>285</v>
      </c>
      <c r="E16" s="143" t="s">
        <v>1761</v>
      </c>
      <c r="F16" s="43"/>
    </row>
    <row r="17" spans="1:6" s="64" customFormat="1" x14ac:dyDescent="0.2">
      <c r="A17" s="30">
        <f t="shared" si="0"/>
        <v>11</v>
      </c>
      <c r="B17" s="30">
        <f t="shared" si="1"/>
        <v>50</v>
      </c>
      <c r="C17" s="19">
        <v>17</v>
      </c>
      <c r="D17" s="33" t="s">
        <v>285</v>
      </c>
      <c r="E17" s="143" t="s">
        <v>1762</v>
      </c>
      <c r="F17" s="43"/>
    </row>
    <row r="18" spans="1:6" s="64" customFormat="1" ht="24" x14ac:dyDescent="0.2">
      <c r="A18" s="30">
        <f t="shared" si="0"/>
        <v>12</v>
      </c>
      <c r="B18" s="30">
        <f t="shared" si="1"/>
        <v>67</v>
      </c>
      <c r="C18" s="19">
        <v>17</v>
      </c>
      <c r="D18" s="33" t="s">
        <v>285</v>
      </c>
      <c r="E18" s="143" t="s">
        <v>10548</v>
      </c>
      <c r="F18" s="43"/>
    </row>
    <row r="19" spans="1:6" s="64" customFormat="1" ht="24" x14ac:dyDescent="0.2">
      <c r="A19" s="19">
        <f t="shared" si="0"/>
        <v>13</v>
      </c>
      <c r="B19" s="19">
        <f t="shared" si="1"/>
        <v>84</v>
      </c>
      <c r="C19" s="19">
        <v>17</v>
      </c>
      <c r="D19" s="33" t="s">
        <v>285</v>
      </c>
      <c r="E19" s="103" t="s">
        <v>10784</v>
      </c>
      <c r="F19" s="32"/>
    </row>
    <row r="20" spans="1:6" s="64" customFormat="1" ht="24" x14ac:dyDescent="0.2">
      <c r="A20" s="19">
        <f t="shared" si="0"/>
        <v>14</v>
      </c>
      <c r="B20" s="19">
        <f t="shared" si="1"/>
        <v>101</v>
      </c>
      <c r="C20" s="19">
        <v>17</v>
      </c>
      <c r="D20" s="33" t="s">
        <v>285</v>
      </c>
      <c r="E20" s="361" t="s">
        <v>12273</v>
      </c>
      <c r="F20" s="32"/>
    </row>
    <row r="21" spans="1:6" s="64" customFormat="1" ht="24" x14ac:dyDescent="0.2">
      <c r="A21" s="19">
        <f t="shared" si="0"/>
        <v>15</v>
      </c>
      <c r="B21" s="19">
        <f t="shared" si="1"/>
        <v>118</v>
      </c>
      <c r="C21" s="19">
        <v>17</v>
      </c>
      <c r="D21" s="33" t="s">
        <v>285</v>
      </c>
      <c r="E21" s="361" t="s">
        <v>12274</v>
      </c>
      <c r="F21" s="32"/>
    </row>
    <row r="22" spans="1:6" s="64" customFormat="1" ht="24" x14ac:dyDescent="0.2">
      <c r="A22" s="19">
        <f t="shared" si="0"/>
        <v>16</v>
      </c>
      <c r="B22" s="19">
        <f t="shared" si="1"/>
        <v>135</v>
      </c>
      <c r="C22" s="19">
        <v>17</v>
      </c>
      <c r="D22" s="33" t="s">
        <v>285</v>
      </c>
      <c r="E22" s="386" t="s">
        <v>12275</v>
      </c>
      <c r="F22" s="32"/>
    </row>
    <row r="23" spans="1:6" s="64" customFormat="1" ht="24" x14ac:dyDescent="0.2">
      <c r="A23" s="19">
        <f t="shared" si="0"/>
        <v>17</v>
      </c>
      <c r="B23" s="19">
        <f t="shared" si="1"/>
        <v>152</v>
      </c>
      <c r="C23" s="19">
        <v>17</v>
      </c>
      <c r="D23" s="33" t="s">
        <v>285</v>
      </c>
      <c r="E23" s="102" t="s">
        <v>10549</v>
      </c>
      <c r="F23" s="43"/>
    </row>
    <row r="24" spans="1:6" s="64" customFormat="1" ht="24" x14ac:dyDescent="0.2">
      <c r="A24" s="19">
        <f t="shared" si="0"/>
        <v>18</v>
      </c>
      <c r="B24" s="19">
        <f t="shared" si="1"/>
        <v>169</v>
      </c>
      <c r="C24" s="19">
        <v>17</v>
      </c>
      <c r="D24" s="33" t="s">
        <v>285</v>
      </c>
      <c r="E24" s="102" t="s">
        <v>1763</v>
      </c>
      <c r="F24" s="43"/>
    </row>
    <row r="25" spans="1:6" s="64" customFormat="1" x14ac:dyDescent="0.2">
      <c r="A25" s="19">
        <f t="shared" si="0"/>
        <v>19</v>
      </c>
      <c r="B25" s="19">
        <f t="shared" si="1"/>
        <v>186</v>
      </c>
      <c r="C25" s="19">
        <v>17</v>
      </c>
      <c r="D25" s="33" t="s">
        <v>285</v>
      </c>
      <c r="E25" s="102" t="s">
        <v>1764</v>
      </c>
      <c r="F25" s="43"/>
    </row>
    <row r="26" spans="1:6" s="64" customFormat="1" ht="24" x14ac:dyDescent="0.2">
      <c r="A26" s="19">
        <f t="shared" si="0"/>
        <v>20</v>
      </c>
      <c r="B26" s="19">
        <f t="shared" si="1"/>
        <v>203</v>
      </c>
      <c r="C26" s="19">
        <v>17</v>
      </c>
      <c r="D26" s="33" t="s">
        <v>285</v>
      </c>
      <c r="E26" s="102" t="s">
        <v>1765</v>
      </c>
      <c r="F26" s="43"/>
    </row>
    <row r="27" spans="1:6" s="64" customFormat="1" ht="24" x14ac:dyDescent="0.2">
      <c r="A27" s="19">
        <f t="shared" si="0"/>
        <v>21</v>
      </c>
      <c r="B27" s="19">
        <f t="shared" si="1"/>
        <v>220</v>
      </c>
      <c r="C27" s="19">
        <v>17</v>
      </c>
      <c r="D27" s="33" t="s">
        <v>285</v>
      </c>
      <c r="E27" s="102" t="s">
        <v>1766</v>
      </c>
      <c r="F27" s="43"/>
    </row>
    <row r="28" spans="1:6" s="64" customFormat="1" ht="36" x14ac:dyDescent="0.2">
      <c r="A28" s="19">
        <f t="shared" si="0"/>
        <v>22</v>
      </c>
      <c r="B28" s="19">
        <f t="shared" si="1"/>
        <v>237</v>
      </c>
      <c r="C28" s="19">
        <v>17</v>
      </c>
      <c r="D28" s="33" t="s">
        <v>285</v>
      </c>
      <c r="E28" s="102" t="s">
        <v>1767</v>
      </c>
      <c r="F28" s="43"/>
    </row>
    <row r="29" spans="1:6" s="64" customFormat="1" ht="24" x14ac:dyDescent="0.2">
      <c r="A29" s="19">
        <f t="shared" si="0"/>
        <v>23</v>
      </c>
      <c r="B29" s="19">
        <f t="shared" si="1"/>
        <v>254</v>
      </c>
      <c r="C29" s="19">
        <v>17</v>
      </c>
      <c r="D29" s="33" t="s">
        <v>285</v>
      </c>
      <c r="E29" s="103" t="s">
        <v>12173</v>
      </c>
      <c r="F29" s="43"/>
    </row>
    <row r="30" spans="1:6" s="64" customFormat="1" x14ac:dyDescent="0.2">
      <c r="A30" s="19">
        <f t="shared" si="0"/>
        <v>24</v>
      </c>
      <c r="B30" s="19">
        <f t="shared" si="1"/>
        <v>271</v>
      </c>
      <c r="C30" s="19">
        <v>17</v>
      </c>
      <c r="D30" s="33" t="s">
        <v>285</v>
      </c>
      <c r="E30" s="102" t="s">
        <v>1768</v>
      </c>
      <c r="F30" s="43"/>
    </row>
    <row r="31" spans="1:6" s="64" customFormat="1" x14ac:dyDescent="0.2">
      <c r="A31" s="19">
        <f t="shared" si="0"/>
        <v>25</v>
      </c>
      <c r="B31" s="19">
        <f t="shared" si="1"/>
        <v>288</v>
      </c>
      <c r="C31" s="19">
        <v>17</v>
      </c>
      <c r="D31" s="33" t="s">
        <v>285</v>
      </c>
      <c r="E31" s="102" t="s">
        <v>1769</v>
      </c>
      <c r="F31" s="43"/>
    </row>
    <row r="32" spans="1:6" s="64" customFormat="1" ht="24" x14ac:dyDescent="0.2">
      <c r="A32" s="19">
        <f t="shared" si="0"/>
        <v>26</v>
      </c>
      <c r="B32" s="19">
        <f t="shared" si="1"/>
        <v>305</v>
      </c>
      <c r="C32" s="19">
        <v>17</v>
      </c>
      <c r="D32" s="33" t="s">
        <v>12</v>
      </c>
      <c r="E32" s="103" t="s">
        <v>1770</v>
      </c>
      <c r="F32" s="43"/>
    </row>
    <row r="33" spans="1:6" s="64" customFormat="1" ht="24" x14ac:dyDescent="0.2">
      <c r="A33" s="19">
        <f t="shared" si="0"/>
        <v>27</v>
      </c>
      <c r="B33" s="19">
        <f t="shared" si="1"/>
        <v>322</v>
      </c>
      <c r="C33" s="19">
        <v>17</v>
      </c>
      <c r="D33" s="33" t="s">
        <v>12</v>
      </c>
      <c r="E33" s="103" t="s">
        <v>1771</v>
      </c>
      <c r="F33" s="43"/>
    </row>
    <row r="34" spans="1:6" s="64" customFormat="1" x14ac:dyDescent="0.2">
      <c r="A34" s="19">
        <f t="shared" si="0"/>
        <v>28</v>
      </c>
      <c r="B34" s="19">
        <f t="shared" si="1"/>
        <v>339</v>
      </c>
      <c r="C34" s="19">
        <v>17</v>
      </c>
      <c r="D34" s="33" t="s">
        <v>12</v>
      </c>
      <c r="E34" s="102" t="s">
        <v>1772</v>
      </c>
      <c r="F34" s="43"/>
    </row>
    <row r="35" spans="1:6" s="64" customFormat="1" x14ac:dyDescent="0.2">
      <c r="A35" s="19">
        <f t="shared" si="0"/>
        <v>29</v>
      </c>
      <c r="B35" s="19">
        <f t="shared" si="1"/>
        <v>356</v>
      </c>
      <c r="C35" s="19">
        <v>17</v>
      </c>
      <c r="D35" s="33" t="s">
        <v>12</v>
      </c>
      <c r="E35" s="102" t="s">
        <v>1773</v>
      </c>
      <c r="F35" s="43"/>
    </row>
    <row r="36" spans="1:6" s="64" customFormat="1" ht="24" x14ac:dyDescent="0.2">
      <c r="A36" s="19">
        <f t="shared" si="0"/>
        <v>30</v>
      </c>
      <c r="B36" s="19">
        <f t="shared" si="1"/>
        <v>373</v>
      </c>
      <c r="C36" s="19">
        <v>17</v>
      </c>
      <c r="D36" s="33" t="s">
        <v>12</v>
      </c>
      <c r="E36" s="102" t="s">
        <v>1774</v>
      </c>
      <c r="F36" s="43"/>
    </row>
    <row r="37" spans="1:6" s="64" customFormat="1" ht="24" x14ac:dyDescent="0.2">
      <c r="A37" s="19">
        <f t="shared" si="0"/>
        <v>31</v>
      </c>
      <c r="B37" s="19">
        <f t="shared" si="1"/>
        <v>390</v>
      </c>
      <c r="C37" s="19">
        <v>17</v>
      </c>
      <c r="D37" s="33" t="s">
        <v>285</v>
      </c>
      <c r="E37" s="143" t="s">
        <v>1775</v>
      </c>
      <c r="F37" s="43"/>
    </row>
    <row r="38" spans="1:6" s="64" customFormat="1" x14ac:dyDescent="0.2">
      <c r="A38" s="19">
        <f t="shared" si="0"/>
        <v>32</v>
      </c>
      <c r="B38" s="19">
        <f t="shared" si="1"/>
        <v>407</v>
      </c>
      <c r="C38" s="19">
        <v>17</v>
      </c>
      <c r="D38" s="33" t="s">
        <v>12</v>
      </c>
      <c r="E38" s="102" t="s">
        <v>1776</v>
      </c>
      <c r="F38" s="43"/>
    </row>
    <row r="39" spans="1:6" s="64" customFormat="1" ht="24" x14ac:dyDescent="0.2">
      <c r="A39" s="19">
        <f t="shared" si="0"/>
        <v>33</v>
      </c>
      <c r="B39" s="19">
        <f t="shared" si="1"/>
        <v>424</v>
      </c>
      <c r="C39" s="19">
        <v>17</v>
      </c>
      <c r="D39" s="33" t="s">
        <v>12</v>
      </c>
      <c r="E39" s="102" t="s">
        <v>1777</v>
      </c>
      <c r="F39" s="43"/>
    </row>
    <row r="40" spans="1:6" s="64" customFormat="1" ht="24" x14ac:dyDescent="0.2">
      <c r="A40" s="19">
        <f t="shared" si="0"/>
        <v>34</v>
      </c>
      <c r="B40" s="19">
        <f t="shared" si="1"/>
        <v>441</v>
      </c>
      <c r="C40" s="19">
        <v>17</v>
      </c>
      <c r="D40" s="33" t="s">
        <v>12</v>
      </c>
      <c r="E40" s="102" t="s">
        <v>1778</v>
      </c>
      <c r="F40" s="43"/>
    </row>
    <row r="41" spans="1:6" s="64" customFormat="1" ht="24" x14ac:dyDescent="0.2">
      <c r="A41" s="19">
        <f t="shared" si="0"/>
        <v>35</v>
      </c>
      <c r="B41" s="19">
        <f t="shared" si="1"/>
        <v>458</v>
      </c>
      <c r="C41" s="19">
        <v>17</v>
      </c>
      <c r="D41" s="33" t="s">
        <v>12</v>
      </c>
      <c r="E41" s="102" t="s">
        <v>1779</v>
      </c>
      <c r="F41" s="43"/>
    </row>
    <row r="42" spans="1:6" s="64" customFormat="1" x14ac:dyDescent="0.2">
      <c r="A42" s="19">
        <f t="shared" si="0"/>
        <v>36</v>
      </c>
      <c r="B42" s="19">
        <f t="shared" si="1"/>
        <v>475</v>
      </c>
      <c r="C42" s="19">
        <v>17</v>
      </c>
      <c r="D42" s="33" t="s">
        <v>285</v>
      </c>
      <c r="E42" s="102" t="s">
        <v>1780</v>
      </c>
      <c r="F42" s="43"/>
    </row>
    <row r="43" spans="1:6" s="64" customFormat="1" x14ac:dyDescent="0.2">
      <c r="A43" s="19">
        <f t="shared" si="0"/>
        <v>37</v>
      </c>
      <c r="B43" s="19">
        <f t="shared" si="1"/>
        <v>492</v>
      </c>
      <c r="C43" s="19">
        <v>17</v>
      </c>
      <c r="D43" s="33" t="s">
        <v>12</v>
      </c>
      <c r="E43" s="102" t="s">
        <v>1781</v>
      </c>
      <c r="F43" s="43"/>
    </row>
    <row r="44" spans="1:6" s="64" customFormat="1" x14ac:dyDescent="0.2">
      <c r="A44" s="19">
        <f t="shared" si="0"/>
        <v>38</v>
      </c>
      <c r="B44" s="19">
        <f t="shared" si="1"/>
        <v>509</v>
      </c>
      <c r="C44" s="19">
        <v>17</v>
      </c>
      <c r="D44" s="33" t="s">
        <v>12</v>
      </c>
      <c r="E44" s="102" t="s">
        <v>1782</v>
      </c>
      <c r="F44" s="43"/>
    </row>
    <row r="45" spans="1:6" s="64" customFormat="1" x14ac:dyDescent="0.2">
      <c r="A45" s="19">
        <f t="shared" si="0"/>
        <v>39</v>
      </c>
      <c r="B45" s="19">
        <f t="shared" si="1"/>
        <v>526</v>
      </c>
      <c r="C45" s="19">
        <v>17</v>
      </c>
      <c r="D45" s="33" t="s">
        <v>12</v>
      </c>
      <c r="E45" s="102" t="s">
        <v>1783</v>
      </c>
      <c r="F45" s="43"/>
    </row>
    <row r="46" spans="1:6" s="64" customFormat="1" x14ac:dyDescent="0.2">
      <c r="A46" s="19">
        <f t="shared" si="0"/>
        <v>40</v>
      </c>
      <c r="B46" s="19">
        <f t="shared" si="1"/>
        <v>543</v>
      </c>
      <c r="C46" s="19">
        <v>17</v>
      </c>
      <c r="D46" s="33" t="s">
        <v>285</v>
      </c>
      <c r="E46" s="102" t="s">
        <v>1784</v>
      </c>
      <c r="F46" s="43"/>
    </row>
    <row r="47" spans="1:6" s="64" customFormat="1" x14ac:dyDescent="0.2">
      <c r="A47" s="19">
        <f t="shared" si="0"/>
        <v>41</v>
      </c>
      <c r="B47" s="19">
        <f t="shared" si="1"/>
        <v>560</v>
      </c>
      <c r="C47" s="19">
        <v>17</v>
      </c>
      <c r="D47" s="33" t="s">
        <v>285</v>
      </c>
      <c r="E47" s="102" t="s">
        <v>1785</v>
      </c>
      <c r="F47" s="43"/>
    </row>
    <row r="48" spans="1:6" s="64" customFormat="1" x14ac:dyDescent="0.2">
      <c r="A48" s="19">
        <f t="shared" si="0"/>
        <v>42</v>
      </c>
      <c r="B48" s="19">
        <f t="shared" si="1"/>
        <v>577</v>
      </c>
      <c r="C48" s="19">
        <v>5</v>
      </c>
      <c r="D48" s="33" t="s">
        <v>12</v>
      </c>
      <c r="E48" s="102" t="s">
        <v>1786</v>
      </c>
      <c r="F48" s="43"/>
    </row>
    <row r="49" spans="1:6" s="64" customFormat="1" x14ac:dyDescent="0.2">
      <c r="A49" s="19">
        <f t="shared" si="0"/>
        <v>43</v>
      </c>
      <c r="B49" s="19">
        <f t="shared" si="1"/>
        <v>582</v>
      </c>
      <c r="C49" s="19">
        <v>17</v>
      </c>
      <c r="D49" s="33" t="s">
        <v>285</v>
      </c>
      <c r="E49" s="102" t="s">
        <v>1787</v>
      </c>
      <c r="F49" s="43"/>
    </row>
    <row r="50" spans="1:6" s="64" customFormat="1" ht="24" x14ac:dyDescent="0.2">
      <c r="A50" s="19">
        <f t="shared" si="0"/>
        <v>44</v>
      </c>
      <c r="B50" s="19">
        <f t="shared" si="1"/>
        <v>599</v>
      </c>
      <c r="C50" s="19">
        <v>17</v>
      </c>
      <c r="D50" s="33" t="s">
        <v>12</v>
      </c>
      <c r="E50" s="102" t="s">
        <v>1788</v>
      </c>
      <c r="F50" s="43"/>
    </row>
    <row r="51" spans="1:6" s="64" customFormat="1" ht="24" x14ac:dyDescent="0.2">
      <c r="A51" s="19">
        <f t="shared" si="0"/>
        <v>45</v>
      </c>
      <c r="B51" s="19">
        <f t="shared" si="1"/>
        <v>616</v>
      </c>
      <c r="C51" s="19">
        <v>17</v>
      </c>
      <c r="D51" s="33" t="s">
        <v>12</v>
      </c>
      <c r="E51" s="102" t="s">
        <v>1789</v>
      </c>
      <c r="F51" s="43"/>
    </row>
    <row r="52" spans="1:6" s="64" customFormat="1" x14ac:dyDescent="0.2">
      <c r="A52" s="19">
        <f t="shared" si="0"/>
        <v>46</v>
      </c>
      <c r="B52" s="19">
        <f t="shared" si="1"/>
        <v>633</v>
      </c>
      <c r="C52" s="19">
        <v>17</v>
      </c>
      <c r="D52" s="33" t="s">
        <v>12</v>
      </c>
      <c r="E52" s="102" t="s">
        <v>1790</v>
      </c>
      <c r="F52" s="43"/>
    </row>
    <row r="53" spans="1:6" s="64" customFormat="1" x14ac:dyDescent="0.2">
      <c r="A53" s="19">
        <f t="shared" si="0"/>
        <v>47</v>
      </c>
      <c r="B53" s="19">
        <f t="shared" si="1"/>
        <v>650</v>
      </c>
      <c r="C53" s="19">
        <v>17</v>
      </c>
      <c r="D53" s="33" t="s">
        <v>12</v>
      </c>
      <c r="E53" s="102" t="s">
        <v>1791</v>
      </c>
      <c r="F53" s="43"/>
    </row>
    <row r="54" spans="1:6" s="64" customFormat="1" ht="24" x14ac:dyDescent="0.2">
      <c r="A54" s="19">
        <f t="shared" si="0"/>
        <v>48</v>
      </c>
      <c r="B54" s="19">
        <f t="shared" si="1"/>
        <v>667</v>
      </c>
      <c r="C54" s="19">
        <v>17</v>
      </c>
      <c r="D54" s="33" t="s">
        <v>12</v>
      </c>
      <c r="E54" s="102" t="s">
        <v>1792</v>
      </c>
      <c r="F54" s="43"/>
    </row>
    <row r="55" spans="1:6" s="64" customFormat="1" x14ac:dyDescent="0.2">
      <c r="A55" s="19">
        <f t="shared" si="0"/>
        <v>49</v>
      </c>
      <c r="B55" s="19">
        <f t="shared" si="1"/>
        <v>684</v>
      </c>
      <c r="C55" s="19">
        <v>17</v>
      </c>
      <c r="D55" s="33" t="s">
        <v>12</v>
      </c>
      <c r="E55" s="103" t="s">
        <v>12217</v>
      </c>
      <c r="F55" s="43"/>
    </row>
    <row r="56" spans="1:6" s="64" customFormat="1" ht="24" x14ac:dyDescent="0.2">
      <c r="A56" s="19">
        <f t="shared" si="0"/>
        <v>50</v>
      </c>
      <c r="B56" s="19">
        <f t="shared" si="1"/>
        <v>701</v>
      </c>
      <c r="C56" s="19">
        <v>17</v>
      </c>
      <c r="D56" s="33" t="s">
        <v>12</v>
      </c>
      <c r="E56" s="103" t="s">
        <v>12218</v>
      </c>
      <c r="F56" s="43"/>
    </row>
    <row r="57" spans="1:6" s="64" customFormat="1" x14ac:dyDescent="0.2">
      <c r="A57" s="19">
        <f t="shared" si="0"/>
        <v>51</v>
      </c>
      <c r="B57" s="19">
        <f t="shared" si="1"/>
        <v>718</v>
      </c>
      <c r="C57" s="19">
        <v>17</v>
      </c>
      <c r="D57" s="33" t="s">
        <v>12</v>
      </c>
      <c r="E57" s="102" t="s">
        <v>1793</v>
      </c>
      <c r="F57" s="43"/>
    </row>
    <row r="58" spans="1:6" s="64" customFormat="1" x14ac:dyDescent="0.2">
      <c r="A58" s="19">
        <f t="shared" si="0"/>
        <v>52</v>
      </c>
      <c r="B58" s="19">
        <f t="shared" si="1"/>
        <v>735</v>
      </c>
      <c r="C58" s="19">
        <v>17</v>
      </c>
      <c r="D58" s="33" t="s">
        <v>12</v>
      </c>
      <c r="E58" s="102" t="s">
        <v>1794</v>
      </c>
      <c r="F58" s="43"/>
    </row>
    <row r="59" spans="1:6" s="64" customFormat="1" x14ac:dyDescent="0.2">
      <c r="A59" s="19">
        <f t="shared" si="0"/>
        <v>53</v>
      </c>
      <c r="B59" s="19">
        <f t="shared" si="1"/>
        <v>752</v>
      </c>
      <c r="C59" s="19">
        <v>17</v>
      </c>
      <c r="D59" s="33" t="s">
        <v>12</v>
      </c>
      <c r="E59" s="102" t="s">
        <v>1795</v>
      </c>
      <c r="F59" s="43"/>
    </row>
    <row r="60" spans="1:6" s="64" customFormat="1" x14ac:dyDescent="0.2">
      <c r="A60" s="19">
        <f t="shared" si="0"/>
        <v>54</v>
      </c>
      <c r="B60" s="19">
        <f t="shared" si="1"/>
        <v>769</v>
      </c>
      <c r="C60" s="19">
        <v>17</v>
      </c>
      <c r="D60" s="33" t="s">
        <v>285</v>
      </c>
      <c r="E60" s="102" t="s">
        <v>1796</v>
      </c>
      <c r="F60" s="43"/>
    </row>
    <row r="61" spans="1:6" s="64" customFormat="1" x14ac:dyDescent="0.2">
      <c r="A61" s="430">
        <f t="shared" si="0"/>
        <v>55</v>
      </c>
      <c r="B61" s="430">
        <f t="shared" si="1"/>
        <v>786</v>
      </c>
      <c r="C61" s="431">
        <v>17</v>
      </c>
      <c r="D61" s="432" t="s">
        <v>285</v>
      </c>
      <c r="E61" s="419" t="s">
        <v>14663</v>
      </c>
      <c r="F61" s="400" t="s">
        <v>12773</v>
      </c>
    </row>
    <row r="62" spans="1:6" s="64" customFormat="1" ht="36" x14ac:dyDescent="0.2">
      <c r="A62" s="430">
        <f t="shared" si="0"/>
        <v>56</v>
      </c>
      <c r="B62" s="430">
        <f t="shared" si="1"/>
        <v>803</v>
      </c>
      <c r="C62" s="364">
        <v>6</v>
      </c>
      <c r="D62" s="434" t="s">
        <v>12</v>
      </c>
      <c r="E62" s="419" t="s">
        <v>14664</v>
      </c>
      <c r="F62" s="397" t="s">
        <v>12774</v>
      </c>
    </row>
    <row r="63" spans="1:6" s="64" customFormat="1" x14ac:dyDescent="0.2">
      <c r="A63" s="430">
        <f t="shared" si="0"/>
        <v>57</v>
      </c>
      <c r="B63" s="430">
        <f t="shared" si="1"/>
        <v>809</v>
      </c>
      <c r="C63" s="431">
        <v>17</v>
      </c>
      <c r="D63" s="432" t="s">
        <v>285</v>
      </c>
      <c r="E63" s="419" t="s">
        <v>14665</v>
      </c>
      <c r="F63" s="632" t="s">
        <v>14662</v>
      </c>
    </row>
    <row r="64" spans="1:6" s="64" customFormat="1" ht="36" x14ac:dyDescent="0.2">
      <c r="A64" s="430">
        <f t="shared" si="0"/>
        <v>58</v>
      </c>
      <c r="B64" s="430">
        <f t="shared" si="1"/>
        <v>826</v>
      </c>
      <c r="C64" s="364">
        <v>6</v>
      </c>
      <c r="D64" s="434" t="s">
        <v>12</v>
      </c>
      <c r="E64" s="419" t="s">
        <v>14666</v>
      </c>
      <c r="F64" s="397" t="s">
        <v>12774</v>
      </c>
    </row>
    <row r="65" spans="1:11" s="64" customFormat="1" x14ac:dyDescent="0.2">
      <c r="A65" s="363">
        <f t="shared" si="0"/>
        <v>59</v>
      </c>
      <c r="B65" s="363">
        <f t="shared" si="1"/>
        <v>832</v>
      </c>
      <c r="C65" s="364">
        <v>17</v>
      </c>
      <c r="D65" s="365" t="s">
        <v>285</v>
      </c>
      <c r="E65" s="419" t="s">
        <v>14667</v>
      </c>
      <c r="F65" s="397" t="s">
        <v>12775</v>
      </c>
    </row>
    <row r="66" spans="1:11" s="64" customFormat="1" ht="36" x14ac:dyDescent="0.2">
      <c r="A66" s="363">
        <f t="shared" si="0"/>
        <v>60</v>
      </c>
      <c r="B66" s="363">
        <f t="shared" si="1"/>
        <v>849</v>
      </c>
      <c r="C66" s="364">
        <v>6</v>
      </c>
      <c r="D66" s="365" t="s">
        <v>12</v>
      </c>
      <c r="E66" s="419" t="s">
        <v>14668</v>
      </c>
      <c r="F66" s="397" t="s">
        <v>12776</v>
      </c>
    </row>
    <row r="67" spans="1:11" s="64" customFormat="1" x14ac:dyDescent="0.2">
      <c r="A67" s="363">
        <f t="shared" si="0"/>
        <v>61</v>
      </c>
      <c r="B67" s="363">
        <f t="shared" si="1"/>
        <v>855</v>
      </c>
      <c r="C67" s="364">
        <v>17</v>
      </c>
      <c r="D67" s="365" t="s">
        <v>285</v>
      </c>
      <c r="E67" s="419" t="s">
        <v>14669</v>
      </c>
      <c r="F67" s="397" t="s">
        <v>12777</v>
      </c>
    </row>
    <row r="68" spans="1:11" ht="36" x14ac:dyDescent="0.2">
      <c r="A68" s="363">
        <f t="shared" si="0"/>
        <v>62</v>
      </c>
      <c r="B68" s="363">
        <f t="shared" si="1"/>
        <v>872</v>
      </c>
      <c r="C68" s="364">
        <v>6</v>
      </c>
      <c r="D68" s="365" t="s">
        <v>12</v>
      </c>
      <c r="E68" s="419" t="s">
        <v>14670</v>
      </c>
      <c r="F68" s="397" t="s">
        <v>12778</v>
      </c>
    </row>
    <row r="69" spans="1:11" x14ac:dyDescent="0.2">
      <c r="A69" s="363">
        <f t="shared" si="0"/>
        <v>63</v>
      </c>
      <c r="B69" s="363">
        <f t="shared" si="1"/>
        <v>878</v>
      </c>
      <c r="C69" s="364">
        <v>17</v>
      </c>
      <c r="D69" s="365" t="s">
        <v>285</v>
      </c>
      <c r="E69" s="419" t="s">
        <v>14671</v>
      </c>
      <c r="F69" s="397" t="s">
        <v>12777</v>
      </c>
    </row>
    <row r="70" spans="1:11" ht="36" x14ac:dyDescent="0.2">
      <c r="A70" s="363">
        <f t="shared" si="0"/>
        <v>64</v>
      </c>
      <c r="B70" s="363">
        <f t="shared" si="1"/>
        <v>895</v>
      </c>
      <c r="C70" s="364">
        <v>6</v>
      </c>
      <c r="D70" s="365" t="s">
        <v>12</v>
      </c>
      <c r="E70" s="419" t="s">
        <v>14672</v>
      </c>
      <c r="F70" s="397" t="s">
        <v>12778</v>
      </c>
      <c r="I70" s="717"/>
      <c r="J70" s="717"/>
      <c r="K70" s="717"/>
    </row>
    <row r="71" spans="1:11" ht="12.75" thickBot="1" x14ac:dyDescent="0.25">
      <c r="A71" s="363">
        <f t="shared" si="0"/>
        <v>65</v>
      </c>
      <c r="B71" s="363">
        <f t="shared" si="1"/>
        <v>901</v>
      </c>
      <c r="C71" s="439">
        <v>150</v>
      </c>
      <c r="D71" s="440" t="s">
        <v>9</v>
      </c>
      <c r="E71" s="24" t="s">
        <v>50</v>
      </c>
      <c r="F71" s="292" t="s">
        <v>25</v>
      </c>
      <c r="I71" s="717"/>
      <c r="J71" s="717"/>
      <c r="K71" s="717"/>
    </row>
    <row r="72" spans="1:11" ht="13.5" thickTop="1" thickBot="1" x14ac:dyDescent="0.25">
      <c r="A72" s="363">
        <f t="shared" ref="A72" si="2">+A71+1</f>
        <v>66</v>
      </c>
      <c r="B72" s="363">
        <f t="shared" si="1"/>
        <v>1051</v>
      </c>
      <c r="C72" s="441">
        <v>12</v>
      </c>
      <c r="D72" s="434" t="s">
        <v>9</v>
      </c>
      <c r="E72" s="442" t="s">
        <v>439</v>
      </c>
      <c r="F72" s="437" t="s">
        <v>1797</v>
      </c>
      <c r="I72" s="717"/>
      <c r="J72" s="717"/>
      <c r="K72" s="717"/>
    </row>
    <row r="73" spans="1:11" ht="12.75" thickTop="1" x14ac:dyDescent="0.2">
      <c r="A73" s="262" t="s">
        <v>54</v>
      </c>
      <c r="B73" s="262"/>
      <c r="C73" s="370">
        <f>B72+C72-1</f>
        <v>1062</v>
      </c>
      <c r="D73" s="262"/>
      <c r="E73" s="146"/>
      <c r="F73" s="262"/>
      <c r="I73" s="717"/>
      <c r="J73" s="717"/>
      <c r="K73" s="717"/>
    </row>
    <row r="74" spans="1:11" x14ac:dyDescent="0.2">
      <c r="I74" s="717"/>
      <c r="J74" s="717"/>
      <c r="K74" s="717"/>
    </row>
    <row r="75" spans="1:11" x14ac:dyDescent="0.2">
      <c r="I75" s="717"/>
      <c r="J75" s="717"/>
      <c r="K75" s="717"/>
    </row>
    <row r="76" spans="1:11" x14ac:dyDescent="0.2">
      <c r="A76" s="601" t="s">
        <v>12779</v>
      </c>
      <c r="B76" s="601"/>
      <c r="C76" s="601"/>
      <c r="D76" s="601"/>
      <c r="E76" s="601"/>
      <c r="F76" s="601"/>
      <c r="I76" s="717"/>
      <c r="J76" s="717"/>
      <c r="K76" s="717"/>
    </row>
    <row r="77" spans="1:11" x14ac:dyDescent="0.2">
      <c r="A77" s="601" t="s">
        <v>12780</v>
      </c>
      <c r="B77" s="601"/>
      <c r="C77" s="601"/>
      <c r="D77" s="601"/>
      <c r="E77" s="601"/>
      <c r="F77" s="601"/>
      <c r="G77" s="443"/>
      <c r="H77" s="443"/>
      <c r="I77" s="717"/>
      <c r="J77" s="717"/>
      <c r="K77" s="717"/>
    </row>
    <row r="78" spans="1:11" x14ac:dyDescent="0.2">
      <c r="A78" s="601" t="s">
        <v>12781</v>
      </c>
      <c r="B78" s="601"/>
      <c r="C78" s="601"/>
      <c r="D78" s="601"/>
      <c r="E78" s="601"/>
      <c r="F78" s="601"/>
      <c r="G78" s="443"/>
      <c r="H78" s="443"/>
      <c r="I78" s="717"/>
      <c r="J78" s="717"/>
      <c r="K78" s="717"/>
    </row>
    <row r="79" spans="1:11" x14ac:dyDescent="0.2">
      <c r="I79" s="717"/>
      <c r="J79" s="717"/>
      <c r="K79" s="717"/>
    </row>
    <row r="93" spans="4:5" x14ac:dyDescent="0.2">
      <c r="D93" t="s">
        <v>1798</v>
      </c>
      <c r="E93" s="14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F356"/>
  <sheetViews>
    <sheetView topLeftCell="A311" zoomScaleNormal="100" zoomScaleSheetLayoutView="80" workbookViewId="0">
      <selection activeCell="C37" sqref="C37"/>
    </sheetView>
  </sheetViews>
  <sheetFormatPr baseColWidth="10" defaultRowHeight="12" x14ac:dyDescent="0.2"/>
  <cols>
    <col min="1" max="3" width="7.7109375" customWidth="1"/>
    <col min="4" max="4" width="10.7109375" customWidth="1"/>
    <col min="5" max="5" width="116.14062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1799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B9+C9</f>
        <v>8</v>
      </c>
      <c r="C10" s="430">
        <v>1</v>
      </c>
      <c r="D10" s="444" t="s">
        <v>9</v>
      </c>
      <c r="E10" s="445" t="s">
        <v>16</v>
      </c>
      <c r="F10" s="10" t="s">
        <v>220</v>
      </c>
    </row>
    <row r="11" spans="1:6" x14ac:dyDescent="0.2">
      <c r="A11" s="430">
        <f t="shared" si="0"/>
        <v>5</v>
      </c>
      <c r="B11" s="430">
        <v>9</v>
      </c>
      <c r="C11" s="430">
        <v>2</v>
      </c>
      <c r="D11" s="444" t="s">
        <v>12</v>
      </c>
      <c r="E11" s="445" t="s">
        <v>17</v>
      </c>
      <c r="F11" s="10" t="s">
        <v>18</v>
      </c>
    </row>
    <row r="12" spans="1:6" x14ac:dyDescent="0.2">
      <c r="A12" s="430">
        <f t="shared" si="0"/>
        <v>6</v>
      </c>
      <c r="B12" s="430">
        <f>C11+B11</f>
        <v>11</v>
      </c>
      <c r="C12" s="430">
        <v>1</v>
      </c>
      <c r="D12" s="444" t="s">
        <v>9</v>
      </c>
      <c r="E12" s="445" t="s">
        <v>19</v>
      </c>
      <c r="F12" s="9" t="s">
        <v>20</v>
      </c>
    </row>
    <row r="13" spans="1:6" x14ac:dyDescent="0.2">
      <c r="A13" s="430">
        <f t="shared" si="0"/>
        <v>7</v>
      </c>
      <c r="B13" s="430">
        <f>C12+B12</f>
        <v>12</v>
      </c>
      <c r="C13" s="430">
        <v>1</v>
      </c>
      <c r="D13" s="444" t="s">
        <v>9</v>
      </c>
      <c r="E13" s="445" t="s">
        <v>21</v>
      </c>
      <c r="F13" s="9" t="s">
        <v>22</v>
      </c>
    </row>
    <row r="14" spans="1:6" x14ac:dyDescent="0.2">
      <c r="A14" s="430">
        <f t="shared" si="0"/>
        <v>8</v>
      </c>
      <c r="B14" s="430">
        <f t="shared" ref="B14:B77" si="1">C13+B13</f>
        <v>13</v>
      </c>
      <c r="C14" s="430">
        <v>3</v>
      </c>
      <c r="D14" s="444" t="s">
        <v>12</v>
      </c>
      <c r="E14" s="445" t="s">
        <v>23</v>
      </c>
      <c r="F14" s="9"/>
    </row>
    <row r="15" spans="1:6" x14ac:dyDescent="0.2">
      <c r="A15" s="430">
        <f t="shared" si="0"/>
        <v>9</v>
      </c>
      <c r="B15" s="430">
        <f t="shared" si="1"/>
        <v>16</v>
      </c>
      <c r="C15" s="430">
        <v>9</v>
      </c>
      <c r="D15" s="444" t="s">
        <v>9</v>
      </c>
      <c r="E15" s="445" t="s">
        <v>1800</v>
      </c>
      <c r="F15" s="9"/>
    </row>
    <row r="16" spans="1:6" x14ac:dyDescent="0.2">
      <c r="A16" s="430">
        <f t="shared" si="0"/>
        <v>10</v>
      </c>
      <c r="B16" s="430">
        <f t="shared" si="1"/>
        <v>25</v>
      </c>
      <c r="C16" s="430">
        <v>40</v>
      </c>
      <c r="D16" s="444" t="s">
        <v>9</v>
      </c>
      <c r="E16" s="445" t="s">
        <v>5819</v>
      </c>
      <c r="F16" s="9"/>
    </row>
    <row r="17" spans="1:6" x14ac:dyDescent="0.2">
      <c r="A17" s="430">
        <f t="shared" si="0"/>
        <v>11</v>
      </c>
      <c r="B17" s="430">
        <f t="shared" si="1"/>
        <v>65</v>
      </c>
      <c r="C17" s="430">
        <v>17</v>
      </c>
      <c r="D17" s="444" t="s">
        <v>285</v>
      </c>
      <c r="E17" s="445" t="s">
        <v>1801</v>
      </c>
      <c r="F17" s="9"/>
    </row>
    <row r="18" spans="1:6" x14ac:dyDescent="0.2">
      <c r="A18" s="430">
        <f t="shared" si="0"/>
        <v>12</v>
      </c>
      <c r="B18" s="430">
        <f t="shared" si="1"/>
        <v>82</v>
      </c>
      <c r="C18" s="430">
        <v>17</v>
      </c>
      <c r="D18" s="444" t="s">
        <v>285</v>
      </c>
      <c r="E18" s="445" t="s">
        <v>1802</v>
      </c>
      <c r="F18" s="9"/>
    </row>
    <row r="19" spans="1:6" x14ac:dyDescent="0.2">
      <c r="A19" s="430">
        <f t="shared" si="0"/>
        <v>13</v>
      </c>
      <c r="B19" s="430">
        <f t="shared" si="1"/>
        <v>99</v>
      </c>
      <c r="C19" s="430">
        <v>17</v>
      </c>
      <c r="D19" s="444" t="s">
        <v>285</v>
      </c>
      <c r="E19" s="445" t="s">
        <v>10747</v>
      </c>
      <c r="F19" s="9"/>
    </row>
    <row r="20" spans="1:6" x14ac:dyDescent="0.2">
      <c r="A20" s="430">
        <f t="shared" si="0"/>
        <v>14</v>
      </c>
      <c r="B20" s="430">
        <f t="shared" si="1"/>
        <v>116</v>
      </c>
      <c r="C20" s="430">
        <v>17</v>
      </c>
      <c r="D20" s="444" t="s">
        <v>285</v>
      </c>
      <c r="E20" s="445" t="s">
        <v>1803</v>
      </c>
      <c r="F20" s="9"/>
    </row>
    <row r="21" spans="1:6" ht="12" customHeight="1" x14ac:dyDescent="0.2">
      <c r="A21" s="430">
        <f t="shared" si="0"/>
        <v>15</v>
      </c>
      <c r="B21" s="430">
        <f t="shared" si="1"/>
        <v>133</v>
      </c>
      <c r="C21" s="430">
        <v>17</v>
      </c>
      <c r="D21" s="444" t="s">
        <v>285</v>
      </c>
      <c r="E21" s="446" t="s">
        <v>1804</v>
      </c>
      <c r="F21" s="9"/>
    </row>
    <row r="22" spans="1:6" x14ac:dyDescent="0.2">
      <c r="A22" s="430">
        <f t="shared" si="0"/>
        <v>16</v>
      </c>
      <c r="B22" s="430">
        <f t="shared" si="1"/>
        <v>150</v>
      </c>
      <c r="C22" s="430">
        <v>17</v>
      </c>
      <c r="D22" s="444" t="s">
        <v>285</v>
      </c>
      <c r="E22" s="445" t="s">
        <v>1805</v>
      </c>
      <c r="F22" s="9"/>
    </row>
    <row r="23" spans="1:6" x14ac:dyDescent="0.2">
      <c r="A23" s="430">
        <f t="shared" si="0"/>
        <v>17</v>
      </c>
      <c r="B23" s="430">
        <f t="shared" si="1"/>
        <v>167</v>
      </c>
      <c r="C23" s="430">
        <v>17</v>
      </c>
      <c r="D23" s="444" t="s">
        <v>285</v>
      </c>
      <c r="E23" s="445" t="s">
        <v>1806</v>
      </c>
      <c r="F23" s="9"/>
    </row>
    <row r="24" spans="1:6" x14ac:dyDescent="0.2">
      <c r="A24" s="430">
        <f t="shared" si="0"/>
        <v>18</v>
      </c>
      <c r="B24" s="430">
        <f t="shared" si="1"/>
        <v>184</v>
      </c>
      <c r="C24" s="430">
        <v>17</v>
      </c>
      <c r="D24" s="444" t="s">
        <v>285</v>
      </c>
      <c r="E24" s="446" t="s">
        <v>1807</v>
      </c>
      <c r="F24" s="292"/>
    </row>
    <row r="25" spans="1:6" x14ac:dyDescent="0.2">
      <c r="A25" s="430">
        <f t="shared" si="0"/>
        <v>19</v>
      </c>
      <c r="B25" s="430">
        <f t="shared" si="1"/>
        <v>201</v>
      </c>
      <c r="C25" s="447">
        <v>17</v>
      </c>
      <c r="D25" s="448" t="s">
        <v>285</v>
      </c>
      <c r="E25" s="445" t="s">
        <v>10785</v>
      </c>
      <c r="F25" s="292"/>
    </row>
    <row r="26" spans="1:6" ht="26.25" customHeight="1" x14ac:dyDescent="0.2">
      <c r="A26" s="363">
        <f t="shared" si="0"/>
        <v>20</v>
      </c>
      <c r="B26" s="363">
        <f t="shared" si="1"/>
        <v>218</v>
      </c>
      <c r="C26" s="363">
        <v>17</v>
      </c>
      <c r="D26" s="360" t="s">
        <v>285</v>
      </c>
      <c r="E26" s="362" t="s">
        <v>12276</v>
      </c>
      <c r="F26" s="400"/>
    </row>
    <row r="27" spans="1:6" x14ac:dyDescent="0.2">
      <c r="A27" s="363">
        <f t="shared" si="0"/>
        <v>21</v>
      </c>
      <c r="B27" s="363">
        <f t="shared" si="1"/>
        <v>235</v>
      </c>
      <c r="C27" s="430">
        <v>9</v>
      </c>
      <c r="D27" s="444" t="s">
        <v>9</v>
      </c>
      <c r="E27" s="445" t="s">
        <v>5820</v>
      </c>
      <c r="F27" s="9"/>
    </row>
    <row r="28" spans="1:6" x14ac:dyDescent="0.2">
      <c r="A28" s="363">
        <f t="shared" si="0"/>
        <v>22</v>
      </c>
      <c r="B28" s="363">
        <f t="shared" si="1"/>
        <v>244</v>
      </c>
      <c r="C28" s="430">
        <v>40</v>
      </c>
      <c r="D28" s="444" t="s">
        <v>9</v>
      </c>
      <c r="E28" s="445" t="s">
        <v>5821</v>
      </c>
      <c r="F28" s="9"/>
    </row>
    <row r="29" spans="1:6" x14ac:dyDescent="0.2">
      <c r="A29" s="363">
        <f t="shared" si="0"/>
        <v>23</v>
      </c>
      <c r="B29" s="363">
        <f t="shared" si="1"/>
        <v>284</v>
      </c>
      <c r="C29" s="430">
        <v>17</v>
      </c>
      <c r="D29" s="444" t="s">
        <v>285</v>
      </c>
      <c r="E29" s="445" t="s">
        <v>5822</v>
      </c>
      <c r="F29" s="9"/>
    </row>
    <row r="30" spans="1:6" x14ac:dyDescent="0.2">
      <c r="A30" s="363">
        <f t="shared" si="0"/>
        <v>24</v>
      </c>
      <c r="B30" s="363">
        <f t="shared" si="1"/>
        <v>301</v>
      </c>
      <c r="C30" s="430">
        <v>17</v>
      </c>
      <c r="D30" s="444" t="s">
        <v>285</v>
      </c>
      <c r="E30" s="445" t="s">
        <v>5823</v>
      </c>
      <c r="F30" s="9"/>
    </row>
    <row r="31" spans="1:6" x14ac:dyDescent="0.2">
      <c r="A31" s="363">
        <f t="shared" si="0"/>
        <v>25</v>
      </c>
      <c r="B31" s="363">
        <f t="shared" si="1"/>
        <v>318</v>
      </c>
      <c r="C31" s="430">
        <v>17</v>
      </c>
      <c r="D31" s="444" t="s">
        <v>285</v>
      </c>
      <c r="E31" s="445" t="s">
        <v>10748</v>
      </c>
      <c r="F31" s="9"/>
    </row>
    <row r="32" spans="1:6" x14ac:dyDescent="0.2">
      <c r="A32" s="363">
        <f t="shared" si="0"/>
        <v>26</v>
      </c>
      <c r="B32" s="363">
        <f t="shared" si="1"/>
        <v>335</v>
      </c>
      <c r="C32" s="430">
        <v>17</v>
      </c>
      <c r="D32" s="444" t="s">
        <v>285</v>
      </c>
      <c r="E32" s="445" t="s">
        <v>5824</v>
      </c>
      <c r="F32" s="9"/>
    </row>
    <row r="33" spans="1:6" x14ac:dyDescent="0.2">
      <c r="A33" s="363">
        <f t="shared" si="0"/>
        <v>27</v>
      </c>
      <c r="B33" s="363">
        <f t="shared" si="1"/>
        <v>352</v>
      </c>
      <c r="C33" s="430">
        <v>17</v>
      </c>
      <c r="D33" s="444" t="s">
        <v>285</v>
      </c>
      <c r="E33" s="446" t="s">
        <v>5825</v>
      </c>
      <c r="F33" s="9"/>
    </row>
    <row r="34" spans="1:6" x14ac:dyDescent="0.2">
      <c r="A34" s="363">
        <f t="shared" si="0"/>
        <v>28</v>
      </c>
      <c r="B34" s="363">
        <f t="shared" si="1"/>
        <v>369</v>
      </c>
      <c r="C34" s="430">
        <v>17</v>
      </c>
      <c r="D34" s="444" t="s">
        <v>285</v>
      </c>
      <c r="E34" s="445" t="s">
        <v>5826</v>
      </c>
      <c r="F34" s="9"/>
    </row>
    <row r="35" spans="1:6" x14ac:dyDescent="0.2">
      <c r="A35" s="363">
        <f t="shared" si="0"/>
        <v>29</v>
      </c>
      <c r="B35" s="363">
        <f t="shared" si="1"/>
        <v>386</v>
      </c>
      <c r="C35" s="430">
        <v>17</v>
      </c>
      <c r="D35" s="444" t="s">
        <v>285</v>
      </c>
      <c r="E35" s="445" t="s">
        <v>5827</v>
      </c>
      <c r="F35" s="134"/>
    </row>
    <row r="36" spans="1:6" ht="24" x14ac:dyDescent="0.2">
      <c r="A36" s="363">
        <f t="shared" si="0"/>
        <v>30</v>
      </c>
      <c r="B36" s="363">
        <f t="shared" si="1"/>
        <v>403</v>
      </c>
      <c r="C36" s="430">
        <v>17</v>
      </c>
      <c r="D36" s="444" t="s">
        <v>285</v>
      </c>
      <c r="E36" s="446" t="s">
        <v>5828</v>
      </c>
      <c r="F36" s="9"/>
    </row>
    <row r="37" spans="1:6" x14ac:dyDescent="0.2">
      <c r="A37" s="363">
        <f t="shared" si="0"/>
        <v>31</v>
      </c>
      <c r="B37" s="363">
        <f t="shared" si="1"/>
        <v>420</v>
      </c>
      <c r="C37" s="447">
        <v>17</v>
      </c>
      <c r="D37" s="448" t="s">
        <v>285</v>
      </c>
      <c r="E37" s="445" t="s">
        <v>10786</v>
      </c>
      <c r="F37" s="9"/>
    </row>
    <row r="38" spans="1:6" ht="24" x14ac:dyDescent="0.2">
      <c r="A38" s="363">
        <f t="shared" si="0"/>
        <v>32</v>
      </c>
      <c r="B38" s="363">
        <f t="shared" si="1"/>
        <v>437</v>
      </c>
      <c r="C38" s="363">
        <v>17</v>
      </c>
      <c r="D38" s="360" t="s">
        <v>285</v>
      </c>
      <c r="E38" s="362" t="s">
        <v>12277</v>
      </c>
      <c r="F38" s="449"/>
    </row>
    <row r="39" spans="1:6" x14ac:dyDescent="0.2">
      <c r="A39" s="363">
        <f t="shared" si="0"/>
        <v>33</v>
      </c>
      <c r="B39" s="363">
        <f t="shared" si="1"/>
        <v>454</v>
      </c>
      <c r="C39" s="430">
        <v>9</v>
      </c>
      <c r="D39" s="444" t="s">
        <v>9</v>
      </c>
      <c r="E39" s="445" t="s">
        <v>5829</v>
      </c>
      <c r="F39" s="9"/>
    </row>
    <row r="40" spans="1:6" x14ac:dyDescent="0.2">
      <c r="A40" s="363">
        <f t="shared" si="0"/>
        <v>34</v>
      </c>
      <c r="B40" s="363">
        <f t="shared" si="1"/>
        <v>463</v>
      </c>
      <c r="C40" s="430">
        <v>40</v>
      </c>
      <c r="D40" s="444" t="s">
        <v>9</v>
      </c>
      <c r="E40" s="445" t="s">
        <v>5830</v>
      </c>
      <c r="F40" s="9"/>
    </row>
    <row r="41" spans="1:6" x14ac:dyDescent="0.2">
      <c r="A41" s="363">
        <f t="shared" si="0"/>
        <v>35</v>
      </c>
      <c r="B41" s="363">
        <f t="shared" si="1"/>
        <v>503</v>
      </c>
      <c r="C41" s="430">
        <v>17</v>
      </c>
      <c r="D41" s="444" t="s">
        <v>285</v>
      </c>
      <c r="E41" s="445" t="s">
        <v>5831</v>
      </c>
      <c r="F41" s="9"/>
    </row>
    <row r="42" spans="1:6" x14ac:dyDescent="0.2">
      <c r="A42" s="363">
        <f t="shared" si="0"/>
        <v>36</v>
      </c>
      <c r="B42" s="363">
        <f t="shared" si="1"/>
        <v>520</v>
      </c>
      <c r="C42" s="430">
        <v>17</v>
      </c>
      <c r="D42" s="444" t="s">
        <v>285</v>
      </c>
      <c r="E42" s="445" t="s">
        <v>5832</v>
      </c>
      <c r="F42" s="9"/>
    </row>
    <row r="43" spans="1:6" x14ac:dyDescent="0.2">
      <c r="A43" s="363">
        <f t="shared" si="0"/>
        <v>37</v>
      </c>
      <c r="B43" s="363">
        <f t="shared" si="1"/>
        <v>537</v>
      </c>
      <c r="C43" s="430">
        <v>17</v>
      </c>
      <c r="D43" s="444" t="s">
        <v>285</v>
      </c>
      <c r="E43" s="445" t="s">
        <v>10749</v>
      </c>
      <c r="F43" s="9"/>
    </row>
    <row r="44" spans="1:6" x14ac:dyDescent="0.2">
      <c r="A44" s="363">
        <f t="shared" si="0"/>
        <v>38</v>
      </c>
      <c r="B44" s="363">
        <f t="shared" si="1"/>
        <v>554</v>
      </c>
      <c r="C44" s="430">
        <v>17</v>
      </c>
      <c r="D44" s="444" t="s">
        <v>285</v>
      </c>
      <c r="E44" s="445" t="s">
        <v>10555</v>
      </c>
      <c r="F44" s="9"/>
    </row>
    <row r="45" spans="1:6" x14ac:dyDescent="0.2">
      <c r="A45" s="363">
        <f t="shared" si="0"/>
        <v>39</v>
      </c>
      <c r="B45" s="363">
        <f t="shared" si="1"/>
        <v>571</v>
      </c>
      <c r="C45" s="430">
        <v>17</v>
      </c>
      <c r="D45" s="444" t="s">
        <v>285</v>
      </c>
      <c r="E45" s="446" t="s">
        <v>5833</v>
      </c>
      <c r="F45" s="9"/>
    </row>
    <row r="46" spans="1:6" x14ac:dyDescent="0.2">
      <c r="A46" s="363">
        <f t="shared" si="0"/>
        <v>40</v>
      </c>
      <c r="B46" s="363">
        <f t="shared" si="1"/>
        <v>588</v>
      </c>
      <c r="C46" s="430">
        <v>17</v>
      </c>
      <c r="D46" s="444" t="s">
        <v>285</v>
      </c>
      <c r="E46" s="445" t="s">
        <v>5834</v>
      </c>
      <c r="F46" s="9"/>
    </row>
    <row r="47" spans="1:6" x14ac:dyDescent="0.2">
      <c r="A47" s="363">
        <f t="shared" si="0"/>
        <v>41</v>
      </c>
      <c r="B47" s="363">
        <f t="shared" si="1"/>
        <v>605</v>
      </c>
      <c r="C47" s="430">
        <v>17</v>
      </c>
      <c r="D47" s="444" t="s">
        <v>285</v>
      </c>
      <c r="E47" s="445" t="s">
        <v>5835</v>
      </c>
      <c r="F47" s="9"/>
    </row>
    <row r="48" spans="1:6" ht="24" x14ac:dyDescent="0.2">
      <c r="A48" s="363">
        <f t="shared" si="0"/>
        <v>42</v>
      </c>
      <c r="B48" s="363">
        <f t="shared" si="1"/>
        <v>622</v>
      </c>
      <c r="C48" s="430">
        <v>17</v>
      </c>
      <c r="D48" s="444" t="s">
        <v>285</v>
      </c>
      <c r="E48" s="446" t="s">
        <v>5836</v>
      </c>
      <c r="F48" s="9"/>
    </row>
    <row r="49" spans="1:6" x14ac:dyDescent="0.2">
      <c r="A49" s="363">
        <f t="shared" si="0"/>
        <v>43</v>
      </c>
      <c r="B49" s="363">
        <f t="shared" si="1"/>
        <v>639</v>
      </c>
      <c r="C49" s="447">
        <v>17</v>
      </c>
      <c r="D49" s="448" t="s">
        <v>285</v>
      </c>
      <c r="E49" s="445" t="s">
        <v>10787</v>
      </c>
      <c r="F49" s="9"/>
    </row>
    <row r="50" spans="1:6" ht="24" x14ac:dyDescent="0.2">
      <c r="A50" s="363">
        <f t="shared" si="0"/>
        <v>44</v>
      </c>
      <c r="B50" s="363">
        <f t="shared" si="1"/>
        <v>656</v>
      </c>
      <c r="C50" s="363">
        <v>17</v>
      </c>
      <c r="D50" s="360" t="s">
        <v>285</v>
      </c>
      <c r="E50" s="362" t="s">
        <v>12278</v>
      </c>
      <c r="F50" s="449"/>
    </row>
    <row r="51" spans="1:6" x14ac:dyDescent="0.2">
      <c r="A51" s="363">
        <f t="shared" si="0"/>
        <v>45</v>
      </c>
      <c r="B51" s="363">
        <f t="shared" si="1"/>
        <v>673</v>
      </c>
      <c r="C51" s="430">
        <v>9</v>
      </c>
      <c r="D51" s="444" t="s">
        <v>9</v>
      </c>
      <c r="E51" s="445" t="s">
        <v>5837</v>
      </c>
      <c r="F51" s="9"/>
    </row>
    <row r="52" spans="1:6" x14ac:dyDescent="0.2">
      <c r="A52" s="363">
        <f t="shared" si="0"/>
        <v>46</v>
      </c>
      <c r="B52" s="363">
        <f t="shared" si="1"/>
        <v>682</v>
      </c>
      <c r="C52" s="430">
        <v>40</v>
      </c>
      <c r="D52" s="444" t="s">
        <v>9</v>
      </c>
      <c r="E52" s="445" t="s">
        <v>5838</v>
      </c>
      <c r="F52" s="9"/>
    </row>
    <row r="53" spans="1:6" x14ac:dyDescent="0.2">
      <c r="A53" s="363">
        <f t="shared" si="0"/>
        <v>47</v>
      </c>
      <c r="B53" s="363">
        <f t="shared" si="1"/>
        <v>722</v>
      </c>
      <c r="C53" s="430">
        <v>17</v>
      </c>
      <c r="D53" s="444" t="s">
        <v>285</v>
      </c>
      <c r="E53" s="445" t="s">
        <v>5839</v>
      </c>
      <c r="F53" s="9"/>
    </row>
    <row r="54" spans="1:6" x14ac:dyDescent="0.2">
      <c r="A54" s="363">
        <f t="shared" si="0"/>
        <v>48</v>
      </c>
      <c r="B54" s="363">
        <f t="shared" si="1"/>
        <v>739</v>
      </c>
      <c r="C54" s="430">
        <v>17</v>
      </c>
      <c r="D54" s="444" t="s">
        <v>285</v>
      </c>
      <c r="E54" s="445" t="s">
        <v>5840</v>
      </c>
      <c r="F54" s="134"/>
    </row>
    <row r="55" spans="1:6" x14ac:dyDescent="0.2">
      <c r="A55" s="363">
        <f t="shared" si="0"/>
        <v>49</v>
      </c>
      <c r="B55" s="363">
        <f t="shared" si="1"/>
        <v>756</v>
      </c>
      <c r="C55" s="430">
        <v>17</v>
      </c>
      <c r="D55" s="444" t="s">
        <v>285</v>
      </c>
      <c r="E55" s="445" t="s">
        <v>10750</v>
      </c>
      <c r="F55" s="9"/>
    </row>
    <row r="56" spans="1:6" x14ac:dyDescent="0.2">
      <c r="A56" s="363">
        <f t="shared" si="0"/>
        <v>50</v>
      </c>
      <c r="B56" s="363">
        <f t="shared" si="1"/>
        <v>773</v>
      </c>
      <c r="C56" s="430">
        <v>17</v>
      </c>
      <c r="D56" s="444" t="s">
        <v>285</v>
      </c>
      <c r="E56" s="445" t="s">
        <v>10556</v>
      </c>
      <c r="F56" s="9"/>
    </row>
    <row r="57" spans="1:6" x14ac:dyDescent="0.2">
      <c r="A57" s="363">
        <f t="shared" si="0"/>
        <v>51</v>
      </c>
      <c r="B57" s="363">
        <f t="shared" si="1"/>
        <v>790</v>
      </c>
      <c r="C57" s="430">
        <v>17</v>
      </c>
      <c r="D57" s="444" t="s">
        <v>285</v>
      </c>
      <c r="E57" s="446" t="s">
        <v>5841</v>
      </c>
      <c r="F57" s="9"/>
    </row>
    <row r="58" spans="1:6" x14ac:dyDescent="0.2">
      <c r="A58" s="363">
        <f t="shared" si="0"/>
        <v>52</v>
      </c>
      <c r="B58" s="363">
        <f t="shared" si="1"/>
        <v>807</v>
      </c>
      <c r="C58" s="430">
        <v>17</v>
      </c>
      <c r="D58" s="444" t="s">
        <v>285</v>
      </c>
      <c r="E58" s="445" t="s">
        <v>5842</v>
      </c>
      <c r="F58" s="9"/>
    </row>
    <row r="59" spans="1:6" x14ac:dyDescent="0.2">
      <c r="A59" s="363">
        <f t="shared" si="0"/>
        <v>53</v>
      </c>
      <c r="B59" s="363">
        <f t="shared" si="1"/>
        <v>824</v>
      </c>
      <c r="C59" s="430">
        <v>17</v>
      </c>
      <c r="D59" s="444" t="s">
        <v>285</v>
      </c>
      <c r="E59" s="445" t="s">
        <v>5843</v>
      </c>
      <c r="F59" s="9"/>
    </row>
    <row r="60" spans="1:6" ht="24" x14ac:dyDescent="0.2">
      <c r="A60" s="363">
        <f t="shared" si="0"/>
        <v>54</v>
      </c>
      <c r="B60" s="363">
        <f t="shared" si="1"/>
        <v>841</v>
      </c>
      <c r="C60" s="430">
        <v>17</v>
      </c>
      <c r="D60" s="444" t="s">
        <v>285</v>
      </c>
      <c r="E60" s="446" t="s">
        <v>5844</v>
      </c>
      <c r="F60" s="9"/>
    </row>
    <row r="61" spans="1:6" x14ac:dyDescent="0.2">
      <c r="A61" s="363">
        <f t="shared" si="0"/>
        <v>55</v>
      </c>
      <c r="B61" s="363">
        <f t="shared" si="1"/>
        <v>858</v>
      </c>
      <c r="C61" s="447">
        <v>17</v>
      </c>
      <c r="D61" s="448" t="s">
        <v>285</v>
      </c>
      <c r="E61" s="445" t="s">
        <v>10788</v>
      </c>
      <c r="F61" s="9"/>
    </row>
    <row r="62" spans="1:6" ht="24" x14ac:dyDescent="0.2">
      <c r="A62" s="363">
        <f t="shared" si="0"/>
        <v>56</v>
      </c>
      <c r="B62" s="363">
        <f t="shared" si="1"/>
        <v>875</v>
      </c>
      <c r="C62" s="363">
        <v>17</v>
      </c>
      <c r="D62" s="360" t="s">
        <v>285</v>
      </c>
      <c r="E62" s="362" t="s">
        <v>12279</v>
      </c>
      <c r="F62" s="400"/>
    </row>
    <row r="63" spans="1:6" x14ac:dyDescent="0.2">
      <c r="A63" s="363">
        <f t="shared" si="0"/>
        <v>57</v>
      </c>
      <c r="B63" s="363">
        <f t="shared" si="1"/>
        <v>892</v>
      </c>
      <c r="C63" s="430">
        <v>9</v>
      </c>
      <c r="D63" s="444" t="s">
        <v>9</v>
      </c>
      <c r="E63" s="445" t="s">
        <v>5845</v>
      </c>
      <c r="F63" s="9"/>
    </row>
    <row r="64" spans="1:6" x14ac:dyDescent="0.2">
      <c r="A64" s="363">
        <f t="shared" si="0"/>
        <v>58</v>
      </c>
      <c r="B64" s="363">
        <f t="shared" si="1"/>
        <v>901</v>
      </c>
      <c r="C64" s="430">
        <v>40</v>
      </c>
      <c r="D64" s="444" t="s">
        <v>9</v>
      </c>
      <c r="E64" s="445" t="s">
        <v>5846</v>
      </c>
      <c r="F64" s="9"/>
    </row>
    <row r="65" spans="1:6" x14ac:dyDescent="0.2">
      <c r="A65" s="363">
        <f t="shared" si="0"/>
        <v>59</v>
      </c>
      <c r="B65" s="363">
        <f t="shared" si="1"/>
        <v>941</v>
      </c>
      <c r="C65" s="430">
        <v>17</v>
      </c>
      <c r="D65" s="444" t="s">
        <v>285</v>
      </c>
      <c r="E65" s="445" t="s">
        <v>5847</v>
      </c>
      <c r="F65" s="9"/>
    </row>
    <row r="66" spans="1:6" x14ac:dyDescent="0.2">
      <c r="A66" s="363">
        <f t="shared" si="0"/>
        <v>60</v>
      </c>
      <c r="B66" s="363">
        <f t="shared" si="1"/>
        <v>958</v>
      </c>
      <c r="C66" s="430">
        <v>17</v>
      </c>
      <c r="D66" s="444" t="s">
        <v>285</v>
      </c>
      <c r="E66" s="445" t="s">
        <v>5848</v>
      </c>
      <c r="F66" s="9"/>
    </row>
    <row r="67" spans="1:6" x14ac:dyDescent="0.2">
      <c r="A67" s="363">
        <f t="shared" si="0"/>
        <v>61</v>
      </c>
      <c r="B67" s="363">
        <f t="shared" si="1"/>
        <v>975</v>
      </c>
      <c r="C67" s="430">
        <v>17</v>
      </c>
      <c r="D67" s="444" t="s">
        <v>285</v>
      </c>
      <c r="E67" s="445" t="s">
        <v>10751</v>
      </c>
      <c r="F67" s="9"/>
    </row>
    <row r="68" spans="1:6" x14ac:dyDescent="0.2">
      <c r="A68" s="363">
        <f t="shared" si="0"/>
        <v>62</v>
      </c>
      <c r="B68" s="363">
        <f t="shared" si="1"/>
        <v>992</v>
      </c>
      <c r="C68" s="430">
        <v>17</v>
      </c>
      <c r="D68" s="444" t="s">
        <v>285</v>
      </c>
      <c r="E68" s="445" t="s">
        <v>10557</v>
      </c>
      <c r="F68" s="9"/>
    </row>
    <row r="69" spans="1:6" x14ac:dyDescent="0.2">
      <c r="A69" s="363">
        <f t="shared" si="0"/>
        <v>63</v>
      </c>
      <c r="B69" s="363">
        <f t="shared" si="1"/>
        <v>1009</v>
      </c>
      <c r="C69" s="430">
        <v>17</v>
      </c>
      <c r="D69" s="444" t="s">
        <v>285</v>
      </c>
      <c r="E69" s="446" t="s">
        <v>5849</v>
      </c>
      <c r="F69" s="9"/>
    </row>
    <row r="70" spans="1:6" x14ac:dyDescent="0.2">
      <c r="A70" s="363">
        <f t="shared" si="0"/>
        <v>64</v>
      </c>
      <c r="B70" s="363">
        <f t="shared" si="1"/>
        <v>1026</v>
      </c>
      <c r="C70" s="430">
        <v>17</v>
      </c>
      <c r="D70" s="444" t="s">
        <v>285</v>
      </c>
      <c r="E70" s="445" t="s">
        <v>5850</v>
      </c>
      <c r="F70" s="9"/>
    </row>
    <row r="71" spans="1:6" x14ac:dyDescent="0.2">
      <c r="A71" s="363">
        <f t="shared" si="0"/>
        <v>65</v>
      </c>
      <c r="B71" s="363">
        <f t="shared" si="1"/>
        <v>1043</v>
      </c>
      <c r="C71" s="430">
        <v>17</v>
      </c>
      <c r="D71" s="444" t="s">
        <v>285</v>
      </c>
      <c r="E71" s="445" t="s">
        <v>5851</v>
      </c>
      <c r="F71" s="9"/>
    </row>
    <row r="72" spans="1:6" ht="24" x14ac:dyDescent="0.2">
      <c r="A72" s="363">
        <f t="shared" ref="A72:A135" si="2">+A71+1</f>
        <v>66</v>
      </c>
      <c r="B72" s="363">
        <f t="shared" si="1"/>
        <v>1060</v>
      </c>
      <c r="C72" s="430">
        <v>17</v>
      </c>
      <c r="D72" s="444" t="s">
        <v>285</v>
      </c>
      <c r="E72" s="446" t="s">
        <v>5852</v>
      </c>
      <c r="F72" s="9"/>
    </row>
    <row r="73" spans="1:6" x14ac:dyDescent="0.2">
      <c r="A73" s="363">
        <f t="shared" si="2"/>
        <v>67</v>
      </c>
      <c r="B73" s="363">
        <f t="shared" si="1"/>
        <v>1077</v>
      </c>
      <c r="C73" s="447">
        <v>17</v>
      </c>
      <c r="D73" s="448" t="s">
        <v>285</v>
      </c>
      <c r="E73" s="445" t="s">
        <v>10789</v>
      </c>
      <c r="F73" s="9"/>
    </row>
    <row r="74" spans="1:6" ht="24" x14ac:dyDescent="0.2">
      <c r="A74" s="363">
        <f t="shared" si="2"/>
        <v>68</v>
      </c>
      <c r="B74" s="363">
        <f t="shared" si="1"/>
        <v>1094</v>
      </c>
      <c r="C74" s="363">
        <v>17</v>
      </c>
      <c r="D74" s="360" t="s">
        <v>285</v>
      </c>
      <c r="E74" s="362" t="s">
        <v>12280</v>
      </c>
      <c r="F74" s="400"/>
    </row>
    <row r="75" spans="1:6" x14ac:dyDescent="0.2">
      <c r="A75" s="363">
        <f t="shared" si="2"/>
        <v>69</v>
      </c>
      <c r="B75" s="363">
        <f t="shared" si="1"/>
        <v>1111</v>
      </c>
      <c r="C75" s="430">
        <v>9</v>
      </c>
      <c r="D75" s="444" t="s">
        <v>9</v>
      </c>
      <c r="E75" s="445" t="s">
        <v>5853</v>
      </c>
      <c r="F75" s="9"/>
    </row>
    <row r="76" spans="1:6" x14ac:dyDescent="0.2">
      <c r="A76" s="363">
        <f t="shared" si="2"/>
        <v>70</v>
      </c>
      <c r="B76" s="363">
        <f t="shared" si="1"/>
        <v>1120</v>
      </c>
      <c r="C76" s="430">
        <v>40</v>
      </c>
      <c r="D76" s="444" t="s">
        <v>9</v>
      </c>
      <c r="E76" s="445" t="s">
        <v>5854</v>
      </c>
      <c r="F76" s="9"/>
    </row>
    <row r="77" spans="1:6" x14ac:dyDescent="0.2">
      <c r="A77" s="363">
        <f t="shared" si="2"/>
        <v>71</v>
      </c>
      <c r="B77" s="363">
        <f t="shared" si="1"/>
        <v>1160</v>
      </c>
      <c r="C77" s="430">
        <v>17</v>
      </c>
      <c r="D77" s="444" t="s">
        <v>285</v>
      </c>
      <c r="E77" s="445" t="s">
        <v>5855</v>
      </c>
      <c r="F77" s="9"/>
    </row>
    <row r="78" spans="1:6" x14ac:dyDescent="0.2">
      <c r="A78" s="363">
        <f t="shared" si="2"/>
        <v>72</v>
      </c>
      <c r="B78" s="363">
        <f t="shared" ref="B78:B141" si="3">C77+B77</f>
        <v>1177</v>
      </c>
      <c r="C78" s="430">
        <v>17</v>
      </c>
      <c r="D78" s="444" t="s">
        <v>285</v>
      </c>
      <c r="E78" s="445" t="s">
        <v>5856</v>
      </c>
      <c r="F78" s="9"/>
    </row>
    <row r="79" spans="1:6" x14ac:dyDescent="0.2">
      <c r="A79" s="363">
        <f t="shared" si="2"/>
        <v>73</v>
      </c>
      <c r="B79" s="363">
        <f t="shared" si="3"/>
        <v>1194</v>
      </c>
      <c r="C79" s="430">
        <v>17</v>
      </c>
      <c r="D79" s="444" t="s">
        <v>285</v>
      </c>
      <c r="E79" s="445" t="s">
        <v>10752</v>
      </c>
      <c r="F79" s="9"/>
    </row>
    <row r="80" spans="1:6" x14ac:dyDescent="0.2">
      <c r="A80" s="363">
        <f t="shared" si="2"/>
        <v>74</v>
      </c>
      <c r="B80" s="363">
        <f t="shared" si="3"/>
        <v>1211</v>
      </c>
      <c r="C80" s="430">
        <v>17</v>
      </c>
      <c r="D80" s="444" t="s">
        <v>285</v>
      </c>
      <c r="E80" s="445" t="s">
        <v>10559</v>
      </c>
      <c r="F80" s="9"/>
    </row>
    <row r="81" spans="1:6" x14ac:dyDescent="0.2">
      <c r="A81" s="363">
        <f t="shared" si="2"/>
        <v>75</v>
      </c>
      <c r="B81" s="363">
        <f t="shared" si="3"/>
        <v>1228</v>
      </c>
      <c r="C81" s="430">
        <v>17</v>
      </c>
      <c r="D81" s="444" t="s">
        <v>285</v>
      </c>
      <c r="E81" s="446" t="s">
        <v>5857</v>
      </c>
      <c r="F81" s="9"/>
    </row>
    <row r="82" spans="1:6" x14ac:dyDescent="0.2">
      <c r="A82" s="363">
        <f t="shared" si="2"/>
        <v>76</v>
      </c>
      <c r="B82" s="363">
        <f t="shared" si="3"/>
        <v>1245</v>
      </c>
      <c r="C82" s="430">
        <v>17</v>
      </c>
      <c r="D82" s="444" t="s">
        <v>285</v>
      </c>
      <c r="E82" s="445" t="s">
        <v>5858</v>
      </c>
      <c r="F82" s="9"/>
    </row>
    <row r="83" spans="1:6" x14ac:dyDescent="0.2">
      <c r="A83" s="363">
        <f t="shared" si="2"/>
        <v>77</v>
      </c>
      <c r="B83" s="363">
        <f t="shared" si="3"/>
        <v>1262</v>
      </c>
      <c r="C83" s="430">
        <v>17</v>
      </c>
      <c r="D83" s="444" t="s">
        <v>285</v>
      </c>
      <c r="E83" s="445" t="s">
        <v>5859</v>
      </c>
      <c r="F83" s="9"/>
    </row>
    <row r="84" spans="1:6" ht="24" x14ac:dyDescent="0.2">
      <c r="A84" s="363">
        <f t="shared" si="2"/>
        <v>78</v>
      </c>
      <c r="B84" s="363">
        <f t="shared" si="3"/>
        <v>1279</v>
      </c>
      <c r="C84" s="430">
        <v>17</v>
      </c>
      <c r="D84" s="444" t="s">
        <v>285</v>
      </c>
      <c r="E84" s="446" t="s">
        <v>5860</v>
      </c>
      <c r="F84" s="9"/>
    </row>
    <row r="85" spans="1:6" x14ac:dyDescent="0.2">
      <c r="A85" s="363">
        <f t="shared" si="2"/>
        <v>79</v>
      </c>
      <c r="B85" s="363">
        <f t="shared" si="3"/>
        <v>1296</v>
      </c>
      <c r="C85" s="447">
        <v>17</v>
      </c>
      <c r="D85" s="448" t="s">
        <v>285</v>
      </c>
      <c r="E85" s="445" t="s">
        <v>10790</v>
      </c>
      <c r="F85" s="9"/>
    </row>
    <row r="86" spans="1:6" ht="24" x14ac:dyDescent="0.2">
      <c r="A86" s="363">
        <f t="shared" si="2"/>
        <v>80</v>
      </c>
      <c r="B86" s="363">
        <f t="shared" si="3"/>
        <v>1313</v>
      </c>
      <c r="C86" s="363">
        <v>17</v>
      </c>
      <c r="D86" s="360" t="s">
        <v>285</v>
      </c>
      <c r="E86" s="362" t="s">
        <v>12281</v>
      </c>
      <c r="F86" s="400"/>
    </row>
    <row r="87" spans="1:6" x14ac:dyDescent="0.2">
      <c r="A87" s="363">
        <f t="shared" si="2"/>
        <v>81</v>
      </c>
      <c r="B87" s="363">
        <f t="shared" si="3"/>
        <v>1330</v>
      </c>
      <c r="C87" s="430">
        <v>9</v>
      </c>
      <c r="D87" s="444" t="s">
        <v>9</v>
      </c>
      <c r="E87" s="446" t="s">
        <v>5861</v>
      </c>
      <c r="F87" s="9"/>
    </row>
    <row r="88" spans="1:6" x14ac:dyDescent="0.2">
      <c r="A88" s="363">
        <f t="shared" si="2"/>
        <v>82</v>
      </c>
      <c r="B88" s="363">
        <f t="shared" si="3"/>
        <v>1339</v>
      </c>
      <c r="C88" s="430">
        <v>40</v>
      </c>
      <c r="D88" s="444" t="s">
        <v>9</v>
      </c>
      <c r="E88" s="445" t="s">
        <v>5862</v>
      </c>
      <c r="F88" s="9"/>
    </row>
    <row r="89" spans="1:6" x14ac:dyDescent="0.2">
      <c r="A89" s="363">
        <f t="shared" si="2"/>
        <v>83</v>
      </c>
      <c r="B89" s="363">
        <f t="shared" si="3"/>
        <v>1379</v>
      </c>
      <c r="C89" s="430">
        <v>17</v>
      </c>
      <c r="D89" s="444" t="s">
        <v>285</v>
      </c>
      <c r="E89" s="446" t="s">
        <v>5863</v>
      </c>
      <c r="F89" s="9"/>
    </row>
    <row r="90" spans="1:6" x14ac:dyDescent="0.2">
      <c r="A90" s="363">
        <f t="shared" si="2"/>
        <v>84</v>
      </c>
      <c r="B90" s="363">
        <f t="shared" si="3"/>
        <v>1396</v>
      </c>
      <c r="C90" s="430">
        <v>17</v>
      </c>
      <c r="D90" s="444" t="s">
        <v>285</v>
      </c>
      <c r="E90" s="445" t="s">
        <v>5864</v>
      </c>
      <c r="F90" s="9"/>
    </row>
    <row r="91" spans="1:6" x14ac:dyDescent="0.2">
      <c r="A91" s="363">
        <f t="shared" si="2"/>
        <v>85</v>
      </c>
      <c r="B91" s="363">
        <f t="shared" si="3"/>
        <v>1413</v>
      </c>
      <c r="C91" s="430">
        <v>17</v>
      </c>
      <c r="D91" s="444" t="s">
        <v>285</v>
      </c>
      <c r="E91" s="445" t="s">
        <v>10753</v>
      </c>
      <c r="F91" s="9"/>
    </row>
    <row r="92" spans="1:6" x14ac:dyDescent="0.2">
      <c r="A92" s="363">
        <f t="shared" si="2"/>
        <v>86</v>
      </c>
      <c r="B92" s="363">
        <f t="shared" si="3"/>
        <v>1430</v>
      </c>
      <c r="C92" s="430">
        <v>17</v>
      </c>
      <c r="D92" s="444" t="s">
        <v>285</v>
      </c>
      <c r="E92" s="445" t="s">
        <v>10558</v>
      </c>
      <c r="F92" s="9"/>
    </row>
    <row r="93" spans="1:6" x14ac:dyDescent="0.2">
      <c r="A93" s="363">
        <f t="shared" si="2"/>
        <v>87</v>
      </c>
      <c r="B93" s="363">
        <f t="shared" si="3"/>
        <v>1447</v>
      </c>
      <c r="C93" s="430">
        <v>17</v>
      </c>
      <c r="D93" s="444" t="s">
        <v>285</v>
      </c>
      <c r="E93" s="446" t="s">
        <v>5865</v>
      </c>
      <c r="F93" s="9"/>
    </row>
    <row r="94" spans="1:6" x14ac:dyDescent="0.2">
      <c r="A94" s="363">
        <f t="shared" si="2"/>
        <v>88</v>
      </c>
      <c r="B94" s="363">
        <f t="shared" si="3"/>
        <v>1464</v>
      </c>
      <c r="C94" s="430">
        <v>17</v>
      </c>
      <c r="D94" s="444" t="s">
        <v>285</v>
      </c>
      <c r="E94" s="445" t="s">
        <v>5866</v>
      </c>
      <c r="F94" s="9"/>
    </row>
    <row r="95" spans="1:6" x14ac:dyDescent="0.2">
      <c r="A95" s="363">
        <f t="shared" si="2"/>
        <v>89</v>
      </c>
      <c r="B95" s="363">
        <f t="shared" si="3"/>
        <v>1481</v>
      </c>
      <c r="C95" s="430">
        <v>17</v>
      </c>
      <c r="D95" s="444" t="s">
        <v>285</v>
      </c>
      <c r="E95" s="445" t="s">
        <v>5867</v>
      </c>
      <c r="F95" s="9"/>
    </row>
    <row r="96" spans="1:6" ht="24" x14ac:dyDescent="0.2">
      <c r="A96" s="363">
        <f t="shared" si="2"/>
        <v>90</v>
      </c>
      <c r="B96" s="363">
        <f t="shared" si="3"/>
        <v>1498</v>
      </c>
      <c r="C96" s="430">
        <v>17</v>
      </c>
      <c r="D96" s="444" t="s">
        <v>285</v>
      </c>
      <c r="E96" s="446" t="s">
        <v>5868</v>
      </c>
      <c r="F96" s="9"/>
    </row>
    <row r="97" spans="1:6" x14ac:dyDescent="0.2">
      <c r="A97" s="363">
        <f t="shared" si="2"/>
        <v>91</v>
      </c>
      <c r="B97" s="363">
        <f t="shared" si="3"/>
        <v>1515</v>
      </c>
      <c r="C97" s="447">
        <v>17</v>
      </c>
      <c r="D97" s="448" t="s">
        <v>285</v>
      </c>
      <c r="E97" s="445" t="s">
        <v>10791</v>
      </c>
      <c r="F97" s="9"/>
    </row>
    <row r="98" spans="1:6" ht="24" x14ac:dyDescent="0.2">
      <c r="A98" s="363">
        <f t="shared" si="2"/>
        <v>92</v>
      </c>
      <c r="B98" s="363">
        <f t="shared" si="3"/>
        <v>1532</v>
      </c>
      <c r="C98" s="363">
        <v>17</v>
      </c>
      <c r="D98" s="360" t="s">
        <v>285</v>
      </c>
      <c r="E98" s="362" t="s">
        <v>12282</v>
      </c>
      <c r="F98" s="400"/>
    </row>
    <row r="99" spans="1:6" x14ac:dyDescent="0.2">
      <c r="A99" s="363">
        <f t="shared" si="2"/>
        <v>93</v>
      </c>
      <c r="B99" s="363">
        <f t="shared" si="3"/>
        <v>1549</v>
      </c>
      <c r="C99" s="430">
        <v>9</v>
      </c>
      <c r="D99" s="444" t="s">
        <v>9</v>
      </c>
      <c r="E99" s="445" t="s">
        <v>5869</v>
      </c>
      <c r="F99" s="9"/>
    </row>
    <row r="100" spans="1:6" x14ac:dyDescent="0.2">
      <c r="A100" s="363">
        <f t="shared" si="2"/>
        <v>94</v>
      </c>
      <c r="B100" s="363">
        <f t="shared" si="3"/>
        <v>1558</v>
      </c>
      <c r="C100" s="430">
        <v>40</v>
      </c>
      <c r="D100" s="444" t="s">
        <v>9</v>
      </c>
      <c r="E100" s="445" t="s">
        <v>5870</v>
      </c>
      <c r="F100" s="9"/>
    </row>
    <row r="101" spans="1:6" x14ac:dyDescent="0.2">
      <c r="A101" s="363">
        <f t="shared" si="2"/>
        <v>95</v>
      </c>
      <c r="B101" s="363">
        <f t="shared" si="3"/>
        <v>1598</v>
      </c>
      <c r="C101" s="430">
        <v>17</v>
      </c>
      <c r="D101" s="444" t="s">
        <v>285</v>
      </c>
      <c r="E101" s="445" t="s">
        <v>5871</v>
      </c>
      <c r="F101" s="9"/>
    </row>
    <row r="102" spans="1:6" x14ac:dyDescent="0.2">
      <c r="A102" s="363">
        <f t="shared" si="2"/>
        <v>96</v>
      </c>
      <c r="B102" s="363">
        <f t="shared" si="3"/>
        <v>1615</v>
      </c>
      <c r="C102" s="430">
        <v>17</v>
      </c>
      <c r="D102" s="444" t="s">
        <v>285</v>
      </c>
      <c r="E102" s="445" t="s">
        <v>5872</v>
      </c>
      <c r="F102" s="9"/>
    </row>
    <row r="103" spans="1:6" x14ac:dyDescent="0.2">
      <c r="A103" s="363">
        <f t="shared" si="2"/>
        <v>97</v>
      </c>
      <c r="B103" s="363">
        <f t="shared" si="3"/>
        <v>1632</v>
      </c>
      <c r="C103" s="430">
        <v>17</v>
      </c>
      <c r="D103" s="444" t="s">
        <v>285</v>
      </c>
      <c r="E103" s="445" t="s">
        <v>10754</v>
      </c>
      <c r="F103" s="9"/>
    </row>
    <row r="104" spans="1:6" x14ac:dyDescent="0.2">
      <c r="A104" s="363">
        <f t="shared" si="2"/>
        <v>98</v>
      </c>
      <c r="B104" s="363">
        <f t="shared" si="3"/>
        <v>1649</v>
      </c>
      <c r="C104" s="430">
        <v>17</v>
      </c>
      <c r="D104" s="444" t="s">
        <v>285</v>
      </c>
      <c r="E104" s="445" t="s">
        <v>10560</v>
      </c>
      <c r="F104" s="9"/>
    </row>
    <row r="105" spans="1:6" x14ac:dyDescent="0.2">
      <c r="A105" s="363">
        <f t="shared" si="2"/>
        <v>99</v>
      </c>
      <c r="B105" s="363">
        <f t="shared" si="3"/>
        <v>1666</v>
      </c>
      <c r="C105" s="430">
        <v>17</v>
      </c>
      <c r="D105" s="444" t="s">
        <v>285</v>
      </c>
      <c r="E105" s="446" t="s">
        <v>5873</v>
      </c>
      <c r="F105" s="9"/>
    </row>
    <row r="106" spans="1:6" x14ac:dyDescent="0.2">
      <c r="A106" s="363">
        <f t="shared" si="2"/>
        <v>100</v>
      </c>
      <c r="B106" s="363">
        <f t="shared" si="3"/>
        <v>1683</v>
      </c>
      <c r="C106" s="430">
        <v>17</v>
      </c>
      <c r="D106" s="444" t="s">
        <v>285</v>
      </c>
      <c r="E106" s="445" t="s">
        <v>5874</v>
      </c>
      <c r="F106" s="9"/>
    </row>
    <row r="107" spans="1:6" x14ac:dyDescent="0.2">
      <c r="A107" s="363">
        <f t="shared" si="2"/>
        <v>101</v>
      </c>
      <c r="B107" s="363">
        <f t="shared" si="3"/>
        <v>1700</v>
      </c>
      <c r="C107" s="430">
        <v>17</v>
      </c>
      <c r="D107" s="444" t="s">
        <v>285</v>
      </c>
      <c r="E107" s="445" t="s">
        <v>5875</v>
      </c>
      <c r="F107" s="9"/>
    </row>
    <row r="108" spans="1:6" ht="24" x14ac:dyDescent="0.2">
      <c r="A108" s="363">
        <f t="shared" si="2"/>
        <v>102</v>
      </c>
      <c r="B108" s="363">
        <f t="shared" si="3"/>
        <v>1717</v>
      </c>
      <c r="C108" s="430">
        <v>17</v>
      </c>
      <c r="D108" s="444" t="s">
        <v>285</v>
      </c>
      <c r="E108" s="446" t="s">
        <v>5876</v>
      </c>
      <c r="F108" s="9"/>
    </row>
    <row r="109" spans="1:6" x14ac:dyDescent="0.2">
      <c r="A109" s="363">
        <f t="shared" si="2"/>
        <v>103</v>
      </c>
      <c r="B109" s="363">
        <f t="shared" si="3"/>
        <v>1734</v>
      </c>
      <c r="C109" s="447">
        <v>17</v>
      </c>
      <c r="D109" s="448" t="s">
        <v>285</v>
      </c>
      <c r="E109" s="445" t="s">
        <v>10792</v>
      </c>
      <c r="F109" s="9"/>
    </row>
    <row r="110" spans="1:6" ht="24" x14ac:dyDescent="0.2">
      <c r="A110" s="363">
        <f t="shared" si="2"/>
        <v>104</v>
      </c>
      <c r="B110" s="363">
        <f t="shared" si="3"/>
        <v>1751</v>
      </c>
      <c r="C110" s="363">
        <v>17</v>
      </c>
      <c r="D110" s="360" t="s">
        <v>285</v>
      </c>
      <c r="E110" s="362" t="s">
        <v>12283</v>
      </c>
      <c r="F110" s="400"/>
    </row>
    <row r="111" spans="1:6" x14ac:dyDescent="0.2">
      <c r="A111" s="363">
        <f t="shared" si="2"/>
        <v>105</v>
      </c>
      <c r="B111" s="363">
        <f t="shared" si="3"/>
        <v>1768</v>
      </c>
      <c r="C111" s="430">
        <v>9</v>
      </c>
      <c r="D111" s="444" t="s">
        <v>9</v>
      </c>
      <c r="E111" s="445" t="s">
        <v>5877</v>
      </c>
      <c r="F111" s="9"/>
    </row>
    <row r="112" spans="1:6" x14ac:dyDescent="0.2">
      <c r="A112" s="363">
        <f t="shared" si="2"/>
        <v>106</v>
      </c>
      <c r="B112" s="363">
        <f t="shared" si="3"/>
        <v>1777</v>
      </c>
      <c r="C112" s="430">
        <v>40</v>
      </c>
      <c r="D112" s="444" t="s">
        <v>9</v>
      </c>
      <c r="E112" s="445" t="s">
        <v>5878</v>
      </c>
      <c r="F112" s="9"/>
    </row>
    <row r="113" spans="1:6" x14ac:dyDescent="0.2">
      <c r="A113" s="363">
        <f t="shared" si="2"/>
        <v>107</v>
      </c>
      <c r="B113" s="363">
        <f t="shared" si="3"/>
        <v>1817</v>
      </c>
      <c r="C113" s="430">
        <v>17</v>
      </c>
      <c r="D113" s="444" t="s">
        <v>285</v>
      </c>
      <c r="E113" s="445" t="s">
        <v>5879</v>
      </c>
      <c r="F113" s="9"/>
    </row>
    <row r="114" spans="1:6" x14ac:dyDescent="0.2">
      <c r="A114" s="363">
        <f t="shared" si="2"/>
        <v>108</v>
      </c>
      <c r="B114" s="363">
        <f t="shared" si="3"/>
        <v>1834</v>
      </c>
      <c r="C114" s="430">
        <v>17</v>
      </c>
      <c r="D114" s="444" t="s">
        <v>285</v>
      </c>
      <c r="E114" s="445" t="s">
        <v>5880</v>
      </c>
      <c r="F114" s="9"/>
    </row>
    <row r="115" spans="1:6" x14ac:dyDescent="0.2">
      <c r="A115" s="363">
        <f t="shared" si="2"/>
        <v>109</v>
      </c>
      <c r="B115" s="363">
        <f t="shared" si="3"/>
        <v>1851</v>
      </c>
      <c r="C115" s="430">
        <v>17</v>
      </c>
      <c r="D115" s="444" t="s">
        <v>285</v>
      </c>
      <c r="E115" s="445" t="s">
        <v>10755</v>
      </c>
      <c r="F115" s="9"/>
    </row>
    <row r="116" spans="1:6" x14ac:dyDescent="0.2">
      <c r="A116" s="363">
        <f t="shared" si="2"/>
        <v>110</v>
      </c>
      <c r="B116" s="363">
        <f t="shared" si="3"/>
        <v>1868</v>
      </c>
      <c r="C116" s="430">
        <v>17</v>
      </c>
      <c r="D116" s="444" t="s">
        <v>285</v>
      </c>
      <c r="E116" s="445" t="s">
        <v>10561</v>
      </c>
      <c r="F116" s="9"/>
    </row>
    <row r="117" spans="1:6" x14ac:dyDescent="0.2">
      <c r="A117" s="363">
        <f t="shared" si="2"/>
        <v>111</v>
      </c>
      <c r="B117" s="363">
        <f t="shared" si="3"/>
        <v>1885</v>
      </c>
      <c r="C117" s="430">
        <v>17</v>
      </c>
      <c r="D117" s="444" t="s">
        <v>285</v>
      </c>
      <c r="E117" s="446" t="s">
        <v>5881</v>
      </c>
      <c r="F117" s="9"/>
    </row>
    <row r="118" spans="1:6" x14ac:dyDescent="0.2">
      <c r="A118" s="363">
        <f t="shared" si="2"/>
        <v>112</v>
      </c>
      <c r="B118" s="363">
        <f t="shared" si="3"/>
        <v>1902</v>
      </c>
      <c r="C118" s="430">
        <v>17</v>
      </c>
      <c r="D118" s="444" t="s">
        <v>285</v>
      </c>
      <c r="E118" s="445" t="s">
        <v>5882</v>
      </c>
      <c r="F118" s="9"/>
    </row>
    <row r="119" spans="1:6" x14ac:dyDescent="0.2">
      <c r="A119" s="363">
        <f t="shared" si="2"/>
        <v>113</v>
      </c>
      <c r="B119" s="363">
        <f t="shared" si="3"/>
        <v>1919</v>
      </c>
      <c r="C119" s="430">
        <v>17</v>
      </c>
      <c r="D119" s="444" t="s">
        <v>285</v>
      </c>
      <c r="E119" s="445" t="s">
        <v>5883</v>
      </c>
      <c r="F119" s="9"/>
    </row>
    <row r="120" spans="1:6" ht="24" x14ac:dyDescent="0.2">
      <c r="A120" s="363">
        <f t="shared" si="2"/>
        <v>114</v>
      </c>
      <c r="B120" s="363">
        <f t="shared" si="3"/>
        <v>1936</v>
      </c>
      <c r="C120" s="430">
        <v>17</v>
      </c>
      <c r="D120" s="444" t="s">
        <v>285</v>
      </c>
      <c r="E120" s="446" t="s">
        <v>5884</v>
      </c>
      <c r="F120" s="9"/>
    </row>
    <row r="121" spans="1:6" x14ac:dyDescent="0.2">
      <c r="A121" s="363">
        <f t="shared" si="2"/>
        <v>115</v>
      </c>
      <c r="B121" s="363">
        <f t="shared" si="3"/>
        <v>1953</v>
      </c>
      <c r="C121" s="447">
        <v>17</v>
      </c>
      <c r="D121" s="448" t="s">
        <v>285</v>
      </c>
      <c r="E121" s="445" t="s">
        <v>10793</v>
      </c>
      <c r="F121" s="9"/>
    </row>
    <row r="122" spans="1:6" ht="24" x14ac:dyDescent="0.2">
      <c r="A122" s="363">
        <f t="shared" si="2"/>
        <v>116</v>
      </c>
      <c r="B122" s="363">
        <f t="shared" si="3"/>
        <v>1970</v>
      </c>
      <c r="C122" s="363">
        <v>17</v>
      </c>
      <c r="D122" s="360" t="s">
        <v>285</v>
      </c>
      <c r="E122" s="362" t="s">
        <v>12284</v>
      </c>
      <c r="F122" s="400"/>
    </row>
    <row r="123" spans="1:6" x14ac:dyDescent="0.2">
      <c r="A123" s="363">
        <f t="shared" si="2"/>
        <v>117</v>
      </c>
      <c r="B123" s="363">
        <f t="shared" si="3"/>
        <v>1987</v>
      </c>
      <c r="C123" s="430">
        <v>9</v>
      </c>
      <c r="D123" s="444" t="s">
        <v>9</v>
      </c>
      <c r="E123" s="445" t="s">
        <v>5885</v>
      </c>
      <c r="F123" s="9"/>
    </row>
    <row r="124" spans="1:6" x14ac:dyDescent="0.2">
      <c r="A124" s="363">
        <f t="shared" si="2"/>
        <v>118</v>
      </c>
      <c r="B124" s="363">
        <f t="shared" si="3"/>
        <v>1996</v>
      </c>
      <c r="C124" s="430">
        <v>40</v>
      </c>
      <c r="D124" s="444" t="s">
        <v>9</v>
      </c>
      <c r="E124" s="445" t="s">
        <v>5886</v>
      </c>
      <c r="F124" s="9"/>
    </row>
    <row r="125" spans="1:6" x14ac:dyDescent="0.2">
      <c r="A125" s="363">
        <f t="shared" si="2"/>
        <v>119</v>
      </c>
      <c r="B125" s="363">
        <f t="shared" si="3"/>
        <v>2036</v>
      </c>
      <c r="C125" s="430">
        <v>17</v>
      </c>
      <c r="D125" s="444" t="s">
        <v>285</v>
      </c>
      <c r="E125" s="445" t="s">
        <v>5887</v>
      </c>
      <c r="F125" s="9"/>
    </row>
    <row r="126" spans="1:6" x14ac:dyDescent="0.2">
      <c r="A126" s="363">
        <f t="shared" si="2"/>
        <v>120</v>
      </c>
      <c r="B126" s="363">
        <f t="shared" si="3"/>
        <v>2053</v>
      </c>
      <c r="C126" s="430">
        <v>17</v>
      </c>
      <c r="D126" s="444" t="s">
        <v>285</v>
      </c>
      <c r="E126" s="445" t="s">
        <v>5888</v>
      </c>
      <c r="F126" s="9"/>
    </row>
    <row r="127" spans="1:6" x14ac:dyDescent="0.2">
      <c r="A127" s="363">
        <f t="shared" si="2"/>
        <v>121</v>
      </c>
      <c r="B127" s="363">
        <f t="shared" si="3"/>
        <v>2070</v>
      </c>
      <c r="C127" s="430">
        <v>17</v>
      </c>
      <c r="D127" s="444" t="s">
        <v>285</v>
      </c>
      <c r="E127" s="445" t="s">
        <v>10756</v>
      </c>
      <c r="F127" s="9"/>
    </row>
    <row r="128" spans="1:6" x14ac:dyDescent="0.2">
      <c r="A128" s="363">
        <f t="shared" si="2"/>
        <v>122</v>
      </c>
      <c r="B128" s="363">
        <f t="shared" si="3"/>
        <v>2087</v>
      </c>
      <c r="C128" s="430">
        <v>17</v>
      </c>
      <c r="D128" s="444" t="s">
        <v>285</v>
      </c>
      <c r="E128" s="445" t="s">
        <v>10562</v>
      </c>
      <c r="F128" s="9"/>
    </row>
    <row r="129" spans="1:6" x14ac:dyDescent="0.2">
      <c r="A129" s="363">
        <f t="shared" si="2"/>
        <v>123</v>
      </c>
      <c r="B129" s="363">
        <f t="shared" si="3"/>
        <v>2104</v>
      </c>
      <c r="C129" s="430">
        <v>17</v>
      </c>
      <c r="D129" s="444" t="s">
        <v>285</v>
      </c>
      <c r="E129" s="446" t="s">
        <v>5889</v>
      </c>
      <c r="F129" s="9"/>
    </row>
    <row r="130" spans="1:6" x14ac:dyDescent="0.2">
      <c r="A130" s="363">
        <f t="shared" si="2"/>
        <v>124</v>
      </c>
      <c r="B130" s="363">
        <f t="shared" si="3"/>
        <v>2121</v>
      </c>
      <c r="C130" s="430">
        <v>17</v>
      </c>
      <c r="D130" s="444" t="s">
        <v>285</v>
      </c>
      <c r="E130" s="445" t="s">
        <v>5890</v>
      </c>
      <c r="F130" s="9"/>
    </row>
    <row r="131" spans="1:6" x14ac:dyDescent="0.2">
      <c r="A131" s="363">
        <f t="shared" si="2"/>
        <v>125</v>
      </c>
      <c r="B131" s="363">
        <f t="shared" si="3"/>
        <v>2138</v>
      </c>
      <c r="C131" s="430">
        <v>17</v>
      </c>
      <c r="D131" s="444" t="s">
        <v>285</v>
      </c>
      <c r="E131" s="445" t="s">
        <v>5891</v>
      </c>
      <c r="F131" s="9"/>
    </row>
    <row r="132" spans="1:6" ht="24" x14ac:dyDescent="0.2">
      <c r="A132" s="363">
        <f t="shared" si="2"/>
        <v>126</v>
      </c>
      <c r="B132" s="363">
        <f t="shared" si="3"/>
        <v>2155</v>
      </c>
      <c r="C132" s="430">
        <v>17</v>
      </c>
      <c r="D132" s="444" t="s">
        <v>285</v>
      </c>
      <c r="E132" s="446" t="s">
        <v>5892</v>
      </c>
      <c r="F132" s="9"/>
    </row>
    <row r="133" spans="1:6" x14ac:dyDescent="0.2">
      <c r="A133" s="363">
        <f t="shared" si="2"/>
        <v>127</v>
      </c>
      <c r="B133" s="363">
        <f t="shared" si="3"/>
        <v>2172</v>
      </c>
      <c r="C133" s="447">
        <v>17</v>
      </c>
      <c r="D133" s="448" t="s">
        <v>285</v>
      </c>
      <c r="E133" s="445" t="s">
        <v>10794</v>
      </c>
      <c r="F133" s="9"/>
    </row>
    <row r="134" spans="1:6" ht="24" x14ac:dyDescent="0.2">
      <c r="A134" s="363">
        <f t="shared" si="2"/>
        <v>128</v>
      </c>
      <c r="B134" s="363">
        <f t="shared" si="3"/>
        <v>2189</v>
      </c>
      <c r="C134" s="363">
        <v>17</v>
      </c>
      <c r="D134" s="360" t="s">
        <v>285</v>
      </c>
      <c r="E134" s="362" t="s">
        <v>12285</v>
      </c>
      <c r="F134" s="400"/>
    </row>
    <row r="135" spans="1:6" x14ac:dyDescent="0.2">
      <c r="A135" s="363">
        <f t="shared" si="2"/>
        <v>129</v>
      </c>
      <c r="B135" s="363">
        <f t="shared" si="3"/>
        <v>2206</v>
      </c>
      <c r="C135" s="430">
        <v>9</v>
      </c>
      <c r="D135" s="444" t="s">
        <v>9</v>
      </c>
      <c r="E135" s="445" t="s">
        <v>5893</v>
      </c>
      <c r="F135" s="9"/>
    </row>
    <row r="136" spans="1:6" x14ac:dyDescent="0.2">
      <c r="A136" s="363">
        <f t="shared" ref="A136:A199" si="4">+A135+1</f>
        <v>130</v>
      </c>
      <c r="B136" s="363">
        <f t="shared" si="3"/>
        <v>2215</v>
      </c>
      <c r="C136" s="430">
        <v>40</v>
      </c>
      <c r="D136" s="444" t="s">
        <v>9</v>
      </c>
      <c r="E136" s="445" t="s">
        <v>5894</v>
      </c>
      <c r="F136" s="9"/>
    </row>
    <row r="137" spans="1:6" x14ac:dyDescent="0.2">
      <c r="A137" s="363">
        <f t="shared" si="4"/>
        <v>131</v>
      </c>
      <c r="B137" s="363">
        <f t="shared" si="3"/>
        <v>2255</v>
      </c>
      <c r="C137" s="430">
        <v>17</v>
      </c>
      <c r="D137" s="444" t="s">
        <v>285</v>
      </c>
      <c r="E137" s="445" t="s">
        <v>5895</v>
      </c>
      <c r="F137" s="9"/>
    </row>
    <row r="138" spans="1:6" x14ac:dyDescent="0.2">
      <c r="A138" s="363">
        <f t="shared" si="4"/>
        <v>132</v>
      </c>
      <c r="B138" s="363">
        <f t="shared" si="3"/>
        <v>2272</v>
      </c>
      <c r="C138" s="430">
        <v>17</v>
      </c>
      <c r="D138" s="444" t="s">
        <v>285</v>
      </c>
      <c r="E138" s="445" t="s">
        <v>5896</v>
      </c>
      <c r="F138" s="9"/>
    </row>
    <row r="139" spans="1:6" x14ac:dyDescent="0.2">
      <c r="A139" s="363">
        <f t="shared" si="4"/>
        <v>133</v>
      </c>
      <c r="B139" s="363">
        <f t="shared" si="3"/>
        <v>2289</v>
      </c>
      <c r="C139" s="430">
        <v>17</v>
      </c>
      <c r="D139" s="444" t="s">
        <v>285</v>
      </c>
      <c r="E139" s="445" t="s">
        <v>10757</v>
      </c>
      <c r="F139" s="9"/>
    </row>
    <row r="140" spans="1:6" x14ac:dyDescent="0.2">
      <c r="A140" s="363">
        <f t="shared" si="4"/>
        <v>134</v>
      </c>
      <c r="B140" s="363">
        <f t="shared" si="3"/>
        <v>2306</v>
      </c>
      <c r="C140" s="430">
        <v>17</v>
      </c>
      <c r="D140" s="444" t="s">
        <v>285</v>
      </c>
      <c r="E140" s="445" t="s">
        <v>10563</v>
      </c>
      <c r="F140" s="9"/>
    </row>
    <row r="141" spans="1:6" x14ac:dyDescent="0.2">
      <c r="A141" s="363">
        <f t="shared" si="4"/>
        <v>135</v>
      </c>
      <c r="B141" s="363">
        <f t="shared" si="3"/>
        <v>2323</v>
      </c>
      <c r="C141" s="430">
        <v>17</v>
      </c>
      <c r="D141" s="444" t="s">
        <v>285</v>
      </c>
      <c r="E141" s="446" t="s">
        <v>5897</v>
      </c>
      <c r="F141" s="9"/>
    </row>
    <row r="142" spans="1:6" x14ac:dyDescent="0.2">
      <c r="A142" s="363">
        <f t="shared" si="4"/>
        <v>136</v>
      </c>
      <c r="B142" s="363">
        <f t="shared" ref="B142:B205" si="5">C141+B141</f>
        <v>2340</v>
      </c>
      <c r="C142" s="430">
        <v>17</v>
      </c>
      <c r="D142" s="444" t="s">
        <v>285</v>
      </c>
      <c r="E142" s="445" t="s">
        <v>5898</v>
      </c>
      <c r="F142" s="9"/>
    </row>
    <row r="143" spans="1:6" x14ac:dyDescent="0.2">
      <c r="A143" s="363">
        <f t="shared" si="4"/>
        <v>137</v>
      </c>
      <c r="B143" s="363">
        <f t="shared" si="5"/>
        <v>2357</v>
      </c>
      <c r="C143" s="430">
        <v>17</v>
      </c>
      <c r="D143" s="444" t="s">
        <v>285</v>
      </c>
      <c r="E143" s="445" t="s">
        <v>5899</v>
      </c>
      <c r="F143" s="9"/>
    </row>
    <row r="144" spans="1:6" ht="24" x14ac:dyDescent="0.2">
      <c r="A144" s="363">
        <f t="shared" si="4"/>
        <v>138</v>
      </c>
      <c r="B144" s="363">
        <f t="shared" si="5"/>
        <v>2374</v>
      </c>
      <c r="C144" s="430">
        <v>17</v>
      </c>
      <c r="D144" s="444" t="s">
        <v>285</v>
      </c>
      <c r="E144" s="446" t="s">
        <v>5900</v>
      </c>
      <c r="F144" s="9"/>
    </row>
    <row r="145" spans="1:6" x14ac:dyDescent="0.2">
      <c r="A145" s="363">
        <f t="shared" si="4"/>
        <v>139</v>
      </c>
      <c r="B145" s="363">
        <f t="shared" si="5"/>
        <v>2391</v>
      </c>
      <c r="C145" s="447">
        <v>17</v>
      </c>
      <c r="D145" s="448" t="s">
        <v>285</v>
      </c>
      <c r="E145" s="445" t="s">
        <v>10795</v>
      </c>
      <c r="F145" s="9"/>
    </row>
    <row r="146" spans="1:6" ht="24" x14ac:dyDescent="0.2">
      <c r="A146" s="363">
        <f t="shared" si="4"/>
        <v>140</v>
      </c>
      <c r="B146" s="363">
        <f t="shared" si="5"/>
        <v>2408</v>
      </c>
      <c r="C146" s="363">
        <v>17</v>
      </c>
      <c r="D146" s="360" t="s">
        <v>285</v>
      </c>
      <c r="E146" s="362" t="s">
        <v>12286</v>
      </c>
      <c r="F146" s="400"/>
    </row>
    <row r="147" spans="1:6" x14ac:dyDescent="0.2">
      <c r="A147" s="363">
        <f t="shared" si="4"/>
        <v>141</v>
      </c>
      <c r="B147" s="363">
        <f t="shared" si="5"/>
        <v>2425</v>
      </c>
      <c r="C147" s="430">
        <v>9</v>
      </c>
      <c r="D147" s="444" t="s">
        <v>9</v>
      </c>
      <c r="E147" s="445" t="s">
        <v>5901</v>
      </c>
      <c r="F147" s="9"/>
    </row>
    <row r="148" spans="1:6" x14ac:dyDescent="0.2">
      <c r="A148" s="363">
        <f t="shared" si="4"/>
        <v>142</v>
      </c>
      <c r="B148" s="363">
        <f t="shared" si="5"/>
        <v>2434</v>
      </c>
      <c r="C148" s="430">
        <v>40</v>
      </c>
      <c r="D148" s="444" t="s">
        <v>9</v>
      </c>
      <c r="E148" s="445" t="s">
        <v>5902</v>
      </c>
      <c r="F148" s="9"/>
    </row>
    <row r="149" spans="1:6" x14ac:dyDescent="0.2">
      <c r="A149" s="363">
        <f t="shared" si="4"/>
        <v>143</v>
      </c>
      <c r="B149" s="363">
        <f t="shared" si="5"/>
        <v>2474</v>
      </c>
      <c r="C149" s="430">
        <v>17</v>
      </c>
      <c r="D149" s="444" t="s">
        <v>285</v>
      </c>
      <c r="E149" s="445" t="s">
        <v>5903</v>
      </c>
      <c r="F149" s="9"/>
    </row>
    <row r="150" spans="1:6" x14ac:dyDescent="0.2">
      <c r="A150" s="363">
        <f t="shared" si="4"/>
        <v>144</v>
      </c>
      <c r="B150" s="363">
        <f t="shared" si="5"/>
        <v>2491</v>
      </c>
      <c r="C150" s="430">
        <v>17</v>
      </c>
      <c r="D150" s="444" t="s">
        <v>285</v>
      </c>
      <c r="E150" s="445" t="s">
        <v>5904</v>
      </c>
      <c r="F150" s="9"/>
    </row>
    <row r="151" spans="1:6" x14ac:dyDescent="0.2">
      <c r="A151" s="363">
        <f t="shared" si="4"/>
        <v>145</v>
      </c>
      <c r="B151" s="363">
        <f t="shared" si="5"/>
        <v>2508</v>
      </c>
      <c r="C151" s="430">
        <v>17</v>
      </c>
      <c r="D151" s="444" t="s">
        <v>285</v>
      </c>
      <c r="E151" s="445" t="s">
        <v>10758</v>
      </c>
      <c r="F151" s="9"/>
    </row>
    <row r="152" spans="1:6" x14ac:dyDescent="0.2">
      <c r="A152" s="363">
        <f t="shared" si="4"/>
        <v>146</v>
      </c>
      <c r="B152" s="363">
        <f t="shared" si="5"/>
        <v>2525</v>
      </c>
      <c r="C152" s="430">
        <v>17</v>
      </c>
      <c r="D152" s="444" t="s">
        <v>285</v>
      </c>
      <c r="E152" s="446" t="s">
        <v>10564</v>
      </c>
      <c r="F152" s="9"/>
    </row>
    <row r="153" spans="1:6" x14ac:dyDescent="0.2">
      <c r="A153" s="363">
        <f t="shared" si="4"/>
        <v>147</v>
      </c>
      <c r="B153" s="363">
        <f t="shared" si="5"/>
        <v>2542</v>
      </c>
      <c r="C153" s="430">
        <v>17</v>
      </c>
      <c r="D153" s="444" t="s">
        <v>285</v>
      </c>
      <c r="E153" s="446" t="s">
        <v>5905</v>
      </c>
      <c r="F153" s="9"/>
    </row>
    <row r="154" spans="1:6" x14ac:dyDescent="0.2">
      <c r="A154" s="363">
        <f t="shared" si="4"/>
        <v>148</v>
      </c>
      <c r="B154" s="363">
        <f t="shared" si="5"/>
        <v>2559</v>
      </c>
      <c r="C154" s="430">
        <v>17</v>
      </c>
      <c r="D154" s="444" t="s">
        <v>285</v>
      </c>
      <c r="E154" s="445" t="s">
        <v>5906</v>
      </c>
      <c r="F154" s="9"/>
    </row>
    <row r="155" spans="1:6" x14ac:dyDescent="0.2">
      <c r="A155" s="363">
        <f t="shared" si="4"/>
        <v>149</v>
      </c>
      <c r="B155" s="363">
        <f t="shared" si="5"/>
        <v>2576</v>
      </c>
      <c r="C155" s="430">
        <v>17</v>
      </c>
      <c r="D155" s="444" t="s">
        <v>285</v>
      </c>
      <c r="E155" s="445" t="s">
        <v>5907</v>
      </c>
      <c r="F155" s="9"/>
    </row>
    <row r="156" spans="1:6" ht="24" x14ac:dyDescent="0.2">
      <c r="A156" s="363">
        <f t="shared" si="4"/>
        <v>150</v>
      </c>
      <c r="B156" s="363">
        <f t="shared" si="5"/>
        <v>2593</v>
      </c>
      <c r="C156" s="430">
        <v>17</v>
      </c>
      <c r="D156" s="444" t="s">
        <v>285</v>
      </c>
      <c r="E156" s="446" t="s">
        <v>5908</v>
      </c>
      <c r="F156" s="9"/>
    </row>
    <row r="157" spans="1:6" x14ac:dyDescent="0.2">
      <c r="A157" s="363">
        <f t="shared" si="4"/>
        <v>151</v>
      </c>
      <c r="B157" s="363">
        <f t="shared" si="5"/>
        <v>2610</v>
      </c>
      <c r="C157" s="447">
        <v>17</v>
      </c>
      <c r="D157" s="448" t="s">
        <v>285</v>
      </c>
      <c r="E157" s="445" t="s">
        <v>10796</v>
      </c>
      <c r="F157" s="9"/>
    </row>
    <row r="158" spans="1:6" ht="24" x14ac:dyDescent="0.2">
      <c r="A158" s="363">
        <f t="shared" si="4"/>
        <v>152</v>
      </c>
      <c r="B158" s="363">
        <f t="shared" si="5"/>
        <v>2627</v>
      </c>
      <c r="C158" s="363">
        <v>17</v>
      </c>
      <c r="D158" s="360" t="s">
        <v>285</v>
      </c>
      <c r="E158" s="362" t="s">
        <v>12287</v>
      </c>
      <c r="F158" s="400"/>
    </row>
    <row r="159" spans="1:6" x14ac:dyDescent="0.2">
      <c r="A159" s="363">
        <f t="shared" si="4"/>
        <v>153</v>
      </c>
      <c r="B159" s="363">
        <f t="shared" si="5"/>
        <v>2644</v>
      </c>
      <c r="C159" s="430">
        <v>9</v>
      </c>
      <c r="D159" s="444" t="s">
        <v>9</v>
      </c>
      <c r="E159" s="445" t="s">
        <v>5909</v>
      </c>
      <c r="F159" s="9"/>
    </row>
    <row r="160" spans="1:6" x14ac:dyDescent="0.2">
      <c r="A160" s="363">
        <f t="shared" si="4"/>
        <v>154</v>
      </c>
      <c r="B160" s="363">
        <f t="shared" si="5"/>
        <v>2653</v>
      </c>
      <c r="C160" s="430">
        <v>40</v>
      </c>
      <c r="D160" s="444" t="s">
        <v>9</v>
      </c>
      <c r="E160" s="445" t="s">
        <v>5910</v>
      </c>
      <c r="F160" s="9"/>
    </row>
    <row r="161" spans="1:6" x14ac:dyDescent="0.2">
      <c r="A161" s="363">
        <f t="shared" si="4"/>
        <v>155</v>
      </c>
      <c r="B161" s="363">
        <f t="shared" si="5"/>
        <v>2693</v>
      </c>
      <c r="C161" s="430">
        <v>17</v>
      </c>
      <c r="D161" s="444" t="s">
        <v>285</v>
      </c>
      <c r="E161" s="445" t="s">
        <v>5911</v>
      </c>
      <c r="F161" s="9"/>
    </row>
    <row r="162" spans="1:6" x14ac:dyDescent="0.2">
      <c r="A162" s="363">
        <f t="shared" si="4"/>
        <v>156</v>
      </c>
      <c r="B162" s="363">
        <f t="shared" si="5"/>
        <v>2710</v>
      </c>
      <c r="C162" s="430">
        <v>17</v>
      </c>
      <c r="D162" s="444" t="s">
        <v>285</v>
      </c>
      <c r="E162" s="445" t="s">
        <v>5912</v>
      </c>
      <c r="F162" s="9"/>
    </row>
    <row r="163" spans="1:6" x14ac:dyDescent="0.2">
      <c r="A163" s="363">
        <f t="shared" si="4"/>
        <v>157</v>
      </c>
      <c r="B163" s="363">
        <f t="shared" si="5"/>
        <v>2727</v>
      </c>
      <c r="C163" s="430">
        <v>17</v>
      </c>
      <c r="D163" s="444" t="s">
        <v>285</v>
      </c>
      <c r="E163" s="445" t="s">
        <v>10759</v>
      </c>
      <c r="F163" s="9"/>
    </row>
    <row r="164" spans="1:6" x14ac:dyDescent="0.2">
      <c r="A164" s="363">
        <f t="shared" si="4"/>
        <v>158</v>
      </c>
      <c r="B164" s="363">
        <f t="shared" si="5"/>
        <v>2744</v>
      </c>
      <c r="C164" s="430">
        <v>17</v>
      </c>
      <c r="D164" s="444" t="s">
        <v>285</v>
      </c>
      <c r="E164" s="445" t="s">
        <v>10565</v>
      </c>
      <c r="F164" s="9"/>
    </row>
    <row r="165" spans="1:6" x14ac:dyDescent="0.2">
      <c r="A165" s="363">
        <f t="shared" si="4"/>
        <v>159</v>
      </c>
      <c r="B165" s="363">
        <f t="shared" si="5"/>
        <v>2761</v>
      </c>
      <c r="C165" s="430">
        <v>17</v>
      </c>
      <c r="D165" s="444" t="s">
        <v>285</v>
      </c>
      <c r="E165" s="446" t="s">
        <v>5913</v>
      </c>
      <c r="F165" s="9"/>
    </row>
    <row r="166" spans="1:6" x14ac:dyDescent="0.2">
      <c r="A166" s="363">
        <f t="shared" si="4"/>
        <v>160</v>
      </c>
      <c r="B166" s="363">
        <f t="shared" si="5"/>
        <v>2778</v>
      </c>
      <c r="C166" s="430">
        <v>17</v>
      </c>
      <c r="D166" s="444" t="s">
        <v>285</v>
      </c>
      <c r="E166" s="445" t="s">
        <v>5914</v>
      </c>
      <c r="F166" s="9"/>
    </row>
    <row r="167" spans="1:6" x14ac:dyDescent="0.2">
      <c r="A167" s="363">
        <f t="shared" si="4"/>
        <v>161</v>
      </c>
      <c r="B167" s="363">
        <f t="shared" si="5"/>
        <v>2795</v>
      </c>
      <c r="C167" s="430">
        <v>17</v>
      </c>
      <c r="D167" s="444" t="s">
        <v>285</v>
      </c>
      <c r="E167" s="445" t="s">
        <v>5915</v>
      </c>
      <c r="F167" s="9"/>
    </row>
    <row r="168" spans="1:6" ht="24" x14ac:dyDescent="0.2">
      <c r="A168" s="363">
        <f t="shared" si="4"/>
        <v>162</v>
      </c>
      <c r="B168" s="363">
        <f t="shared" si="5"/>
        <v>2812</v>
      </c>
      <c r="C168" s="430">
        <v>17</v>
      </c>
      <c r="D168" s="444" t="s">
        <v>285</v>
      </c>
      <c r="E168" s="446" t="s">
        <v>5916</v>
      </c>
      <c r="F168" s="9"/>
    </row>
    <row r="169" spans="1:6" x14ac:dyDescent="0.2">
      <c r="A169" s="363">
        <f t="shared" si="4"/>
        <v>163</v>
      </c>
      <c r="B169" s="363">
        <f t="shared" si="5"/>
        <v>2829</v>
      </c>
      <c r="C169" s="447">
        <v>17</v>
      </c>
      <c r="D169" s="448" t="s">
        <v>285</v>
      </c>
      <c r="E169" s="445" t="s">
        <v>10797</v>
      </c>
      <c r="F169" s="9"/>
    </row>
    <row r="170" spans="1:6" ht="24" x14ac:dyDescent="0.2">
      <c r="A170" s="363">
        <f t="shared" si="4"/>
        <v>164</v>
      </c>
      <c r="B170" s="363">
        <f t="shared" si="5"/>
        <v>2846</v>
      </c>
      <c r="C170" s="363">
        <v>17</v>
      </c>
      <c r="D170" s="360" t="s">
        <v>285</v>
      </c>
      <c r="E170" s="362" t="s">
        <v>12288</v>
      </c>
      <c r="F170" s="400"/>
    </row>
    <row r="171" spans="1:6" x14ac:dyDescent="0.2">
      <c r="A171" s="363">
        <f t="shared" si="4"/>
        <v>165</v>
      </c>
      <c r="B171" s="363">
        <f t="shared" si="5"/>
        <v>2863</v>
      </c>
      <c r="C171" s="430">
        <v>9</v>
      </c>
      <c r="D171" s="444" t="s">
        <v>9</v>
      </c>
      <c r="E171" s="445" t="s">
        <v>5917</v>
      </c>
      <c r="F171" s="437"/>
    </row>
    <row r="172" spans="1:6" x14ac:dyDescent="0.2">
      <c r="A172" s="363">
        <f t="shared" si="4"/>
        <v>166</v>
      </c>
      <c r="B172" s="363">
        <f t="shared" si="5"/>
        <v>2872</v>
      </c>
      <c r="C172" s="430">
        <v>40</v>
      </c>
      <c r="D172" s="444" t="s">
        <v>9</v>
      </c>
      <c r="E172" s="445" t="s">
        <v>5918</v>
      </c>
      <c r="F172" s="9"/>
    </row>
    <row r="173" spans="1:6" x14ac:dyDescent="0.2">
      <c r="A173" s="363">
        <f t="shared" si="4"/>
        <v>167</v>
      </c>
      <c r="B173" s="363">
        <f t="shared" si="5"/>
        <v>2912</v>
      </c>
      <c r="C173" s="430">
        <v>17</v>
      </c>
      <c r="D173" s="444" t="s">
        <v>285</v>
      </c>
      <c r="E173" s="450" t="s">
        <v>5919</v>
      </c>
      <c r="F173" s="9"/>
    </row>
    <row r="174" spans="1:6" x14ac:dyDescent="0.2">
      <c r="A174" s="363">
        <f t="shared" si="4"/>
        <v>168</v>
      </c>
      <c r="B174" s="363">
        <f t="shared" si="5"/>
        <v>2929</v>
      </c>
      <c r="C174" s="430">
        <v>17</v>
      </c>
      <c r="D174" s="444" t="s">
        <v>285</v>
      </c>
      <c r="E174" s="445" t="s">
        <v>5920</v>
      </c>
      <c r="F174" s="451"/>
    </row>
    <row r="175" spans="1:6" x14ac:dyDescent="0.2">
      <c r="A175" s="363">
        <f t="shared" si="4"/>
        <v>169</v>
      </c>
      <c r="B175" s="363">
        <f t="shared" si="5"/>
        <v>2946</v>
      </c>
      <c r="C175" s="430">
        <v>17</v>
      </c>
      <c r="D175" s="444" t="s">
        <v>285</v>
      </c>
      <c r="E175" s="445" t="s">
        <v>10760</v>
      </c>
      <c r="F175" s="9"/>
    </row>
    <row r="176" spans="1:6" x14ac:dyDescent="0.2">
      <c r="A176" s="363">
        <f t="shared" si="4"/>
        <v>170</v>
      </c>
      <c r="B176" s="363">
        <f t="shared" si="5"/>
        <v>2963</v>
      </c>
      <c r="C176" s="430">
        <v>17</v>
      </c>
      <c r="D176" s="444" t="s">
        <v>285</v>
      </c>
      <c r="E176" s="445" t="s">
        <v>10566</v>
      </c>
      <c r="F176" s="9"/>
    </row>
    <row r="177" spans="1:6" x14ac:dyDescent="0.2">
      <c r="A177" s="363">
        <f t="shared" si="4"/>
        <v>171</v>
      </c>
      <c r="B177" s="363">
        <f t="shared" si="5"/>
        <v>2980</v>
      </c>
      <c r="C177" s="430">
        <v>17</v>
      </c>
      <c r="D177" s="444" t="s">
        <v>285</v>
      </c>
      <c r="E177" s="446" t="s">
        <v>5921</v>
      </c>
      <c r="F177" s="9"/>
    </row>
    <row r="178" spans="1:6" x14ac:dyDescent="0.2">
      <c r="A178" s="363">
        <f t="shared" si="4"/>
        <v>172</v>
      </c>
      <c r="B178" s="363">
        <f t="shared" si="5"/>
        <v>2997</v>
      </c>
      <c r="C178" s="430">
        <v>17</v>
      </c>
      <c r="D178" s="444" t="s">
        <v>285</v>
      </c>
      <c r="E178" s="445" t="s">
        <v>5922</v>
      </c>
      <c r="F178" s="9"/>
    </row>
    <row r="179" spans="1:6" x14ac:dyDescent="0.2">
      <c r="A179" s="363">
        <f t="shared" si="4"/>
        <v>173</v>
      </c>
      <c r="B179" s="363">
        <f t="shared" si="5"/>
        <v>3014</v>
      </c>
      <c r="C179" s="430">
        <v>17</v>
      </c>
      <c r="D179" s="444" t="s">
        <v>285</v>
      </c>
      <c r="E179" s="445" t="s">
        <v>5923</v>
      </c>
      <c r="F179" s="9"/>
    </row>
    <row r="180" spans="1:6" ht="24" x14ac:dyDescent="0.2">
      <c r="A180" s="363">
        <f t="shared" si="4"/>
        <v>174</v>
      </c>
      <c r="B180" s="363">
        <f t="shared" si="5"/>
        <v>3031</v>
      </c>
      <c r="C180" s="430">
        <v>17</v>
      </c>
      <c r="D180" s="444" t="s">
        <v>285</v>
      </c>
      <c r="E180" s="446" t="s">
        <v>5924</v>
      </c>
      <c r="F180" s="9"/>
    </row>
    <row r="181" spans="1:6" x14ac:dyDescent="0.2">
      <c r="A181" s="363">
        <f t="shared" si="4"/>
        <v>175</v>
      </c>
      <c r="B181" s="363">
        <f t="shared" si="5"/>
        <v>3048</v>
      </c>
      <c r="C181" s="447">
        <v>17</v>
      </c>
      <c r="D181" s="448" t="s">
        <v>285</v>
      </c>
      <c r="E181" s="445" t="s">
        <v>10798</v>
      </c>
      <c r="F181" s="9"/>
    </row>
    <row r="182" spans="1:6" ht="24" x14ac:dyDescent="0.2">
      <c r="A182" s="363">
        <f t="shared" si="4"/>
        <v>176</v>
      </c>
      <c r="B182" s="363">
        <f t="shared" si="5"/>
        <v>3065</v>
      </c>
      <c r="C182" s="363">
        <v>17</v>
      </c>
      <c r="D182" s="360" t="s">
        <v>285</v>
      </c>
      <c r="E182" s="362" t="s">
        <v>12289</v>
      </c>
      <c r="F182" s="400"/>
    </row>
    <row r="183" spans="1:6" x14ac:dyDescent="0.2">
      <c r="A183" s="363">
        <f t="shared" si="4"/>
        <v>177</v>
      </c>
      <c r="B183" s="363">
        <f t="shared" si="5"/>
        <v>3082</v>
      </c>
      <c r="C183" s="430">
        <v>9</v>
      </c>
      <c r="D183" s="444" t="s">
        <v>9</v>
      </c>
      <c r="E183" s="445" t="s">
        <v>5925</v>
      </c>
      <c r="F183" s="9"/>
    </row>
    <row r="184" spans="1:6" x14ac:dyDescent="0.2">
      <c r="A184" s="363">
        <f t="shared" si="4"/>
        <v>178</v>
      </c>
      <c r="B184" s="363">
        <f t="shared" si="5"/>
        <v>3091</v>
      </c>
      <c r="C184" s="430">
        <v>40</v>
      </c>
      <c r="D184" s="444" t="s">
        <v>9</v>
      </c>
      <c r="E184" s="445" t="s">
        <v>5926</v>
      </c>
      <c r="F184" s="9"/>
    </row>
    <row r="185" spans="1:6" x14ac:dyDescent="0.2">
      <c r="A185" s="363">
        <f t="shared" si="4"/>
        <v>179</v>
      </c>
      <c r="B185" s="363">
        <f t="shared" si="5"/>
        <v>3131</v>
      </c>
      <c r="C185" s="430">
        <v>17</v>
      </c>
      <c r="D185" s="444" t="s">
        <v>285</v>
      </c>
      <c r="E185" s="445" t="s">
        <v>5927</v>
      </c>
      <c r="F185" s="9"/>
    </row>
    <row r="186" spans="1:6" x14ac:dyDescent="0.2">
      <c r="A186" s="363">
        <f t="shared" si="4"/>
        <v>180</v>
      </c>
      <c r="B186" s="363">
        <f t="shared" si="5"/>
        <v>3148</v>
      </c>
      <c r="C186" s="430">
        <v>17</v>
      </c>
      <c r="D186" s="444" t="s">
        <v>285</v>
      </c>
      <c r="E186" s="445" t="s">
        <v>5928</v>
      </c>
      <c r="F186" s="9"/>
    </row>
    <row r="187" spans="1:6" x14ac:dyDescent="0.2">
      <c r="A187" s="363">
        <f t="shared" si="4"/>
        <v>181</v>
      </c>
      <c r="B187" s="363">
        <f t="shared" si="5"/>
        <v>3165</v>
      </c>
      <c r="C187" s="430">
        <v>17</v>
      </c>
      <c r="D187" s="444" t="s">
        <v>285</v>
      </c>
      <c r="E187" s="445" t="s">
        <v>10761</v>
      </c>
      <c r="F187" s="9"/>
    </row>
    <row r="188" spans="1:6" x14ac:dyDescent="0.2">
      <c r="A188" s="363">
        <f t="shared" si="4"/>
        <v>182</v>
      </c>
      <c r="B188" s="363">
        <f t="shared" si="5"/>
        <v>3182</v>
      </c>
      <c r="C188" s="430">
        <v>17</v>
      </c>
      <c r="D188" s="444" t="s">
        <v>285</v>
      </c>
      <c r="E188" s="445" t="s">
        <v>10567</v>
      </c>
      <c r="F188" s="9"/>
    </row>
    <row r="189" spans="1:6" x14ac:dyDescent="0.2">
      <c r="A189" s="363">
        <f t="shared" si="4"/>
        <v>183</v>
      </c>
      <c r="B189" s="363">
        <f t="shared" si="5"/>
        <v>3199</v>
      </c>
      <c r="C189" s="430">
        <v>17</v>
      </c>
      <c r="D189" s="444" t="s">
        <v>285</v>
      </c>
      <c r="E189" s="446" t="s">
        <v>5929</v>
      </c>
      <c r="F189" s="9"/>
    </row>
    <row r="190" spans="1:6" x14ac:dyDescent="0.2">
      <c r="A190" s="363">
        <f t="shared" si="4"/>
        <v>184</v>
      </c>
      <c r="B190" s="363">
        <f t="shared" si="5"/>
        <v>3216</v>
      </c>
      <c r="C190" s="430">
        <v>17</v>
      </c>
      <c r="D190" s="444" t="s">
        <v>285</v>
      </c>
      <c r="E190" s="445" t="s">
        <v>5930</v>
      </c>
      <c r="F190" s="9"/>
    </row>
    <row r="191" spans="1:6" x14ac:dyDescent="0.2">
      <c r="A191" s="363">
        <f t="shared" si="4"/>
        <v>185</v>
      </c>
      <c r="B191" s="363">
        <f t="shared" si="5"/>
        <v>3233</v>
      </c>
      <c r="C191" s="430">
        <v>17</v>
      </c>
      <c r="D191" s="444" t="s">
        <v>285</v>
      </c>
      <c r="E191" s="445" t="s">
        <v>5931</v>
      </c>
      <c r="F191" s="9"/>
    </row>
    <row r="192" spans="1:6" ht="24" x14ac:dyDescent="0.2">
      <c r="A192" s="363">
        <f t="shared" si="4"/>
        <v>186</v>
      </c>
      <c r="B192" s="363">
        <f t="shared" si="5"/>
        <v>3250</v>
      </c>
      <c r="C192" s="430">
        <v>17</v>
      </c>
      <c r="D192" s="444" t="s">
        <v>285</v>
      </c>
      <c r="E192" s="446" t="s">
        <v>5932</v>
      </c>
      <c r="F192" s="9"/>
    </row>
    <row r="193" spans="1:6" x14ac:dyDescent="0.2">
      <c r="A193" s="363">
        <f t="shared" si="4"/>
        <v>187</v>
      </c>
      <c r="B193" s="363">
        <f t="shared" si="5"/>
        <v>3267</v>
      </c>
      <c r="C193" s="447">
        <v>17</v>
      </c>
      <c r="D193" s="448" t="s">
        <v>285</v>
      </c>
      <c r="E193" s="445" t="s">
        <v>10799</v>
      </c>
      <c r="F193" s="9"/>
    </row>
    <row r="194" spans="1:6" ht="24" x14ac:dyDescent="0.2">
      <c r="A194" s="363">
        <f t="shared" si="4"/>
        <v>188</v>
      </c>
      <c r="B194" s="363">
        <f t="shared" si="5"/>
        <v>3284</v>
      </c>
      <c r="C194" s="363">
        <v>17</v>
      </c>
      <c r="D194" s="360" t="s">
        <v>285</v>
      </c>
      <c r="E194" s="362" t="s">
        <v>12290</v>
      </c>
      <c r="F194" s="400"/>
    </row>
    <row r="195" spans="1:6" x14ac:dyDescent="0.2">
      <c r="A195" s="363">
        <f t="shared" si="4"/>
        <v>189</v>
      </c>
      <c r="B195" s="363">
        <f t="shared" si="5"/>
        <v>3301</v>
      </c>
      <c r="C195" s="430">
        <v>9</v>
      </c>
      <c r="D195" s="444" t="s">
        <v>9</v>
      </c>
      <c r="E195" s="445" t="s">
        <v>5933</v>
      </c>
      <c r="F195" s="9"/>
    </row>
    <row r="196" spans="1:6" x14ac:dyDescent="0.2">
      <c r="A196" s="363">
        <f t="shared" si="4"/>
        <v>190</v>
      </c>
      <c r="B196" s="363">
        <f t="shared" si="5"/>
        <v>3310</v>
      </c>
      <c r="C196" s="430">
        <v>40</v>
      </c>
      <c r="D196" s="444" t="s">
        <v>9</v>
      </c>
      <c r="E196" s="445" t="s">
        <v>5934</v>
      </c>
      <c r="F196" s="9"/>
    </row>
    <row r="197" spans="1:6" x14ac:dyDescent="0.2">
      <c r="A197" s="363">
        <f t="shared" si="4"/>
        <v>191</v>
      </c>
      <c r="B197" s="363">
        <f t="shared" si="5"/>
        <v>3350</v>
      </c>
      <c r="C197" s="430">
        <v>17</v>
      </c>
      <c r="D197" s="444" t="s">
        <v>285</v>
      </c>
      <c r="E197" s="445" t="s">
        <v>5935</v>
      </c>
      <c r="F197" s="9"/>
    </row>
    <row r="198" spans="1:6" x14ac:dyDescent="0.2">
      <c r="A198" s="363">
        <f t="shared" si="4"/>
        <v>192</v>
      </c>
      <c r="B198" s="363">
        <f t="shared" si="5"/>
        <v>3367</v>
      </c>
      <c r="C198" s="430">
        <v>17</v>
      </c>
      <c r="D198" s="444" t="s">
        <v>285</v>
      </c>
      <c r="E198" s="445" t="s">
        <v>5936</v>
      </c>
      <c r="F198" s="9"/>
    </row>
    <row r="199" spans="1:6" x14ac:dyDescent="0.2">
      <c r="A199" s="363">
        <f t="shared" si="4"/>
        <v>193</v>
      </c>
      <c r="B199" s="363">
        <f t="shared" si="5"/>
        <v>3384</v>
      </c>
      <c r="C199" s="430">
        <v>17</v>
      </c>
      <c r="D199" s="444" t="s">
        <v>285</v>
      </c>
      <c r="E199" s="445" t="s">
        <v>10762</v>
      </c>
      <c r="F199" s="9"/>
    </row>
    <row r="200" spans="1:6" x14ac:dyDescent="0.2">
      <c r="A200" s="363">
        <f t="shared" ref="A200:A263" si="6">+A199+1</f>
        <v>194</v>
      </c>
      <c r="B200" s="363">
        <f t="shared" si="5"/>
        <v>3401</v>
      </c>
      <c r="C200" s="430">
        <v>17</v>
      </c>
      <c r="D200" s="444" t="s">
        <v>285</v>
      </c>
      <c r="E200" s="445" t="s">
        <v>10568</v>
      </c>
      <c r="F200" s="9"/>
    </row>
    <row r="201" spans="1:6" x14ac:dyDescent="0.2">
      <c r="A201" s="363">
        <f t="shared" si="6"/>
        <v>195</v>
      </c>
      <c r="B201" s="363">
        <f t="shared" si="5"/>
        <v>3418</v>
      </c>
      <c r="C201" s="430">
        <v>17</v>
      </c>
      <c r="D201" s="444" t="s">
        <v>285</v>
      </c>
      <c r="E201" s="446" t="s">
        <v>5937</v>
      </c>
      <c r="F201" s="9"/>
    </row>
    <row r="202" spans="1:6" x14ac:dyDescent="0.2">
      <c r="A202" s="363">
        <f t="shared" si="6"/>
        <v>196</v>
      </c>
      <c r="B202" s="363">
        <f t="shared" si="5"/>
        <v>3435</v>
      </c>
      <c r="C202" s="430">
        <v>17</v>
      </c>
      <c r="D202" s="444" t="s">
        <v>285</v>
      </c>
      <c r="E202" s="445" t="s">
        <v>5938</v>
      </c>
      <c r="F202" s="9"/>
    </row>
    <row r="203" spans="1:6" x14ac:dyDescent="0.2">
      <c r="A203" s="363">
        <f t="shared" si="6"/>
        <v>197</v>
      </c>
      <c r="B203" s="363">
        <f t="shared" si="5"/>
        <v>3452</v>
      </c>
      <c r="C203" s="430">
        <v>17</v>
      </c>
      <c r="D203" s="444" t="s">
        <v>285</v>
      </c>
      <c r="E203" s="445" t="s">
        <v>5939</v>
      </c>
      <c r="F203" s="9"/>
    </row>
    <row r="204" spans="1:6" ht="24" x14ac:dyDescent="0.2">
      <c r="A204" s="363">
        <f t="shared" si="6"/>
        <v>198</v>
      </c>
      <c r="B204" s="363">
        <f t="shared" si="5"/>
        <v>3469</v>
      </c>
      <c r="C204" s="430">
        <v>17</v>
      </c>
      <c r="D204" s="444" t="s">
        <v>285</v>
      </c>
      <c r="E204" s="446" t="s">
        <v>5940</v>
      </c>
      <c r="F204" s="9"/>
    </row>
    <row r="205" spans="1:6" x14ac:dyDescent="0.2">
      <c r="A205" s="363">
        <f t="shared" si="6"/>
        <v>199</v>
      </c>
      <c r="B205" s="363">
        <f t="shared" si="5"/>
        <v>3486</v>
      </c>
      <c r="C205" s="447">
        <v>17</v>
      </c>
      <c r="D205" s="448" t="s">
        <v>285</v>
      </c>
      <c r="E205" s="445" t="s">
        <v>10800</v>
      </c>
      <c r="F205" s="9"/>
    </row>
    <row r="206" spans="1:6" ht="24" x14ac:dyDescent="0.2">
      <c r="A206" s="363">
        <f t="shared" si="6"/>
        <v>200</v>
      </c>
      <c r="B206" s="363">
        <f t="shared" ref="B206:B269" si="7">C205+B205</f>
        <v>3503</v>
      </c>
      <c r="C206" s="363">
        <v>17</v>
      </c>
      <c r="D206" s="360" t="s">
        <v>285</v>
      </c>
      <c r="E206" s="362" t="s">
        <v>12291</v>
      </c>
      <c r="F206" s="400"/>
    </row>
    <row r="207" spans="1:6" x14ac:dyDescent="0.2">
      <c r="A207" s="363">
        <f t="shared" si="6"/>
        <v>201</v>
      </c>
      <c r="B207" s="363">
        <f t="shared" si="7"/>
        <v>3520</v>
      </c>
      <c r="C207" s="430">
        <v>9</v>
      </c>
      <c r="D207" s="444" t="s">
        <v>9</v>
      </c>
      <c r="E207" s="445" t="s">
        <v>5941</v>
      </c>
      <c r="F207" s="9"/>
    </row>
    <row r="208" spans="1:6" x14ac:dyDescent="0.2">
      <c r="A208" s="363">
        <f t="shared" si="6"/>
        <v>202</v>
      </c>
      <c r="B208" s="363">
        <f t="shared" si="7"/>
        <v>3529</v>
      </c>
      <c r="C208" s="430">
        <v>40</v>
      </c>
      <c r="D208" s="444" t="s">
        <v>9</v>
      </c>
      <c r="E208" s="445" t="s">
        <v>5942</v>
      </c>
      <c r="F208" s="9"/>
    </row>
    <row r="209" spans="1:6" x14ac:dyDescent="0.2">
      <c r="A209" s="363">
        <f t="shared" si="6"/>
        <v>203</v>
      </c>
      <c r="B209" s="363">
        <f t="shared" si="7"/>
        <v>3569</v>
      </c>
      <c r="C209" s="430">
        <v>17</v>
      </c>
      <c r="D209" s="444" t="s">
        <v>285</v>
      </c>
      <c r="E209" s="445" t="s">
        <v>5943</v>
      </c>
      <c r="F209" s="9"/>
    </row>
    <row r="210" spans="1:6" x14ac:dyDescent="0.2">
      <c r="A210" s="363">
        <f t="shared" si="6"/>
        <v>204</v>
      </c>
      <c r="B210" s="363">
        <f t="shared" si="7"/>
        <v>3586</v>
      </c>
      <c r="C210" s="430">
        <v>17</v>
      </c>
      <c r="D210" s="444" t="s">
        <v>285</v>
      </c>
      <c r="E210" s="445" t="s">
        <v>5944</v>
      </c>
      <c r="F210" s="9"/>
    </row>
    <row r="211" spans="1:6" x14ac:dyDescent="0.2">
      <c r="A211" s="363">
        <f t="shared" si="6"/>
        <v>205</v>
      </c>
      <c r="B211" s="363">
        <f t="shared" si="7"/>
        <v>3603</v>
      </c>
      <c r="C211" s="430">
        <v>17</v>
      </c>
      <c r="D211" s="444" t="s">
        <v>285</v>
      </c>
      <c r="E211" s="445" t="s">
        <v>10763</v>
      </c>
      <c r="F211" s="9"/>
    </row>
    <row r="212" spans="1:6" x14ac:dyDescent="0.2">
      <c r="A212" s="363">
        <f t="shared" si="6"/>
        <v>206</v>
      </c>
      <c r="B212" s="363">
        <f t="shared" si="7"/>
        <v>3620</v>
      </c>
      <c r="C212" s="430">
        <v>17</v>
      </c>
      <c r="D212" s="444" t="s">
        <v>285</v>
      </c>
      <c r="E212" s="445" t="s">
        <v>10569</v>
      </c>
      <c r="F212" s="9"/>
    </row>
    <row r="213" spans="1:6" x14ac:dyDescent="0.2">
      <c r="A213" s="363">
        <f t="shared" si="6"/>
        <v>207</v>
      </c>
      <c r="B213" s="363">
        <f t="shared" si="7"/>
        <v>3637</v>
      </c>
      <c r="C213" s="430">
        <v>17</v>
      </c>
      <c r="D213" s="444" t="s">
        <v>285</v>
      </c>
      <c r="E213" s="446" t="s">
        <v>5945</v>
      </c>
      <c r="F213" s="9"/>
    </row>
    <row r="214" spans="1:6" x14ac:dyDescent="0.2">
      <c r="A214" s="363">
        <f t="shared" si="6"/>
        <v>208</v>
      </c>
      <c r="B214" s="363">
        <f t="shared" si="7"/>
        <v>3654</v>
      </c>
      <c r="C214" s="430">
        <v>17</v>
      </c>
      <c r="D214" s="444" t="s">
        <v>285</v>
      </c>
      <c r="E214" s="445" t="s">
        <v>5946</v>
      </c>
      <c r="F214" s="9"/>
    </row>
    <row r="215" spans="1:6" x14ac:dyDescent="0.2">
      <c r="A215" s="363">
        <f t="shared" si="6"/>
        <v>209</v>
      </c>
      <c r="B215" s="363">
        <f t="shared" si="7"/>
        <v>3671</v>
      </c>
      <c r="C215" s="430">
        <v>17</v>
      </c>
      <c r="D215" s="444" t="s">
        <v>285</v>
      </c>
      <c r="E215" s="445" t="s">
        <v>5947</v>
      </c>
      <c r="F215" s="9"/>
    </row>
    <row r="216" spans="1:6" ht="24" x14ac:dyDescent="0.2">
      <c r="A216" s="363">
        <f t="shared" si="6"/>
        <v>210</v>
      </c>
      <c r="B216" s="363">
        <f t="shared" si="7"/>
        <v>3688</v>
      </c>
      <c r="C216" s="430">
        <v>17</v>
      </c>
      <c r="D216" s="444" t="s">
        <v>285</v>
      </c>
      <c r="E216" s="446" t="s">
        <v>5948</v>
      </c>
      <c r="F216" s="9"/>
    </row>
    <row r="217" spans="1:6" x14ac:dyDescent="0.2">
      <c r="A217" s="363">
        <f t="shared" si="6"/>
        <v>211</v>
      </c>
      <c r="B217" s="363">
        <f t="shared" si="7"/>
        <v>3705</v>
      </c>
      <c r="C217" s="447">
        <v>17</v>
      </c>
      <c r="D217" s="448" t="s">
        <v>285</v>
      </c>
      <c r="E217" s="445" t="s">
        <v>10801</v>
      </c>
      <c r="F217" s="9"/>
    </row>
    <row r="218" spans="1:6" ht="24" x14ac:dyDescent="0.2">
      <c r="A218" s="363">
        <f t="shared" si="6"/>
        <v>212</v>
      </c>
      <c r="B218" s="363">
        <f t="shared" si="7"/>
        <v>3722</v>
      </c>
      <c r="C218" s="363">
        <v>17</v>
      </c>
      <c r="D218" s="360" t="s">
        <v>285</v>
      </c>
      <c r="E218" s="362" t="s">
        <v>12292</v>
      </c>
      <c r="F218" s="400"/>
    </row>
    <row r="219" spans="1:6" x14ac:dyDescent="0.2">
      <c r="A219" s="363">
        <f t="shared" si="6"/>
        <v>213</v>
      </c>
      <c r="B219" s="363">
        <f t="shared" si="7"/>
        <v>3739</v>
      </c>
      <c r="C219" s="430">
        <v>9</v>
      </c>
      <c r="D219" s="444" t="s">
        <v>9</v>
      </c>
      <c r="E219" s="445" t="s">
        <v>5949</v>
      </c>
      <c r="F219" s="9"/>
    </row>
    <row r="220" spans="1:6" x14ac:dyDescent="0.2">
      <c r="A220" s="363">
        <f t="shared" si="6"/>
        <v>214</v>
      </c>
      <c r="B220" s="363">
        <f t="shared" si="7"/>
        <v>3748</v>
      </c>
      <c r="C220" s="430">
        <v>40</v>
      </c>
      <c r="D220" s="444" t="s">
        <v>9</v>
      </c>
      <c r="E220" s="445" t="s">
        <v>5950</v>
      </c>
      <c r="F220" s="9"/>
    </row>
    <row r="221" spans="1:6" x14ac:dyDescent="0.2">
      <c r="A221" s="363">
        <f t="shared" si="6"/>
        <v>215</v>
      </c>
      <c r="B221" s="363">
        <f t="shared" si="7"/>
        <v>3788</v>
      </c>
      <c r="C221" s="430">
        <v>17</v>
      </c>
      <c r="D221" s="444" t="s">
        <v>285</v>
      </c>
      <c r="E221" s="445" t="s">
        <v>5951</v>
      </c>
      <c r="F221" s="9"/>
    </row>
    <row r="222" spans="1:6" x14ac:dyDescent="0.2">
      <c r="A222" s="363">
        <f t="shared" si="6"/>
        <v>216</v>
      </c>
      <c r="B222" s="363">
        <f t="shared" si="7"/>
        <v>3805</v>
      </c>
      <c r="C222" s="430">
        <v>17</v>
      </c>
      <c r="D222" s="444" t="s">
        <v>285</v>
      </c>
      <c r="E222" s="445" t="s">
        <v>5952</v>
      </c>
      <c r="F222" s="9"/>
    </row>
    <row r="223" spans="1:6" x14ac:dyDescent="0.2">
      <c r="A223" s="363">
        <f t="shared" si="6"/>
        <v>217</v>
      </c>
      <c r="B223" s="363">
        <f t="shared" si="7"/>
        <v>3822</v>
      </c>
      <c r="C223" s="430">
        <v>17</v>
      </c>
      <c r="D223" s="444" t="s">
        <v>285</v>
      </c>
      <c r="E223" s="445" t="s">
        <v>10764</v>
      </c>
      <c r="F223" s="9"/>
    </row>
    <row r="224" spans="1:6" x14ac:dyDescent="0.2">
      <c r="A224" s="363">
        <f t="shared" si="6"/>
        <v>218</v>
      </c>
      <c r="B224" s="363">
        <f t="shared" si="7"/>
        <v>3839</v>
      </c>
      <c r="C224" s="430">
        <v>17</v>
      </c>
      <c r="D224" s="444" t="s">
        <v>285</v>
      </c>
      <c r="E224" s="445" t="s">
        <v>10570</v>
      </c>
      <c r="F224" s="9"/>
    </row>
    <row r="225" spans="1:6" x14ac:dyDescent="0.2">
      <c r="A225" s="363">
        <f t="shared" si="6"/>
        <v>219</v>
      </c>
      <c r="B225" s="363">
        <f t="shared" si="7"/>
        <v>3856</v>
      </c>
      <c r="C225" s="430">
        <v>17</v>
      </c>
      <c r="D225" s="444" t="s">
        <v>285</v>
      </c>
      <c r="E225" s="446" t="s">
        <v>5953</v>
      </c>
      <c r="F225" s="9"/>
    </row>
    <row r="226" spans="1:6" x14ac:dyDescent="0.2">
      <c r="A226" s="363">
        <f t="shared" si="6"/>
        <v>220</v>
      </c>
      <c r="B226" s="363">
        <f t="shared" si="7"/>
        <v>3873</v>
      </c>
      <c r="C226" s="430">
        <v>17</v>
      </c>
      <c r="D226" s="444" t="s">
        <v>285</v>
      </c>
      <c r="E226" s="445" t="s">
        <v>5954</v>
      </c>
      <c r="F226" s="9"/>
    </row>
    <row r="227" spans="1:6" x14ac:dyDescent="0.2">
      <c r="A227" s="363">
        <f t="shared" si="6"/>
        <v>221</v>
      </c>
      <c r="B227" s="363">
        <f t="shared" si="7"/>
        <v>3890</v>
      </c>
      <c r="C227" s="430">
        <v>17</v>
      </c>
      <c r="D227" s="444" t="s">
        <v>285</v>
      </c>
      <c r="E227" s="445" t="s">
        <v>5955</v>
      </c>
      <c r="F227" s="9"/>
    </row>
    <row r="228" spans="1:6" ht="24" x14ac:dyDescent="0.2">
      <c r="A228" s="363">
        <f t="shared" si="6"/>
        <v>222</v>
      </c>
      <c r="B228" s="363">
        <f t="shared" si="7"/>
        <v>3907</v>
      </c>
      <c r="C228" s="430">
        <v>17</v>
      </c>
      <c r="D228" s="444" t="s">
        <v>285</v>
      </c>
      <c r="E228" s="446" t="s">
        <v>5956</v>
      </c>
      <c r="F228" s="9"/>
    </row>
    <row r="229" spans="1:6" x14ac:dyDescent="0.2">
      <c r="A229" s="363">
        <f t="shared" si="6"/>
        <v>223</v>
      </c>
      <c r="B229" s="363">
        <f t="shared" si="7"/>
        <v>3924</v>
      </c>
      <c r="C229" s="447">
        <v>17</v>
      </c>
      <c r="D229" s="448" t="s">
        <v>285</v>
      </c>
      <c r="E229" s="445" t="s">
        <v>10802</v>
      </c>
      <c r="F229" s="9"/>
    </row>
    <row r="230" spans="1:6" ht="24" x14ac:dyDescent="0.2">
      <c r="A230" s="363">
        <f t="shared" si="6"/>
        <v>224</v>
      </c>
      <c r="B230" s="363">
        <f t="shared" si="7"/>
        <v>3941</v>
      </c>
      <c r="C230" s="363">
        <v>17</v>
      </c>
      <c r="D230" s="360" t="s">
        <v>285</v>
      </c>
      <c r="E230" s="362" t="s">
        <v>12293</v>
      </c>
      <c r="F230" s="400"/>
    </row>
    <row r="231" spans="1:6" x14ac:dyDescent="0.2">
      <c r="A231" s="363">
        <f t="shared" si="6"/>
        <v>225</v>
      </c>
      <c r="B231" s="363">
        <f t="shared" si="7"/>
        <v>3958</v>
      </c>
      <c r="C231" s="430">
        <v>9</v>
      </c>
      <c r="D231" s="444" t="s">
        <v>9</v>
      </c>
      <c r="E231" s="445" t="s">
        <v>5957</v>
      </c>
      <c r="F231" s="9"/>
    </row>
    <row r="232" spans="1:6" x14ac:dyDescent="0.2">
      <c r="A232" s="363">
        <f t="shared" si="6"/>
        <v>226</v>
      </c>
      <c r="B232" s="363">
        <f t="shared" si="7"/>
        <v>3967</v>
      </c>
      <c r="C232" s="430">
        <v>40</v>
      </c>
      <c r="D232" s="444" t="s">
        <v>9</v>
      </c>
      <c r="E232" s="445" t="s">
        <v>5958</v>
      </c>
      <c r="F232" s="9"/>
    </row>
    <row r="233" spans="1:6" x14ac:dyDescent="0.2">
      <c r="A233" s="363">
        <f t="shared" si="6"/>
        <v>227</v>
      </c>
      <c r="B233" s="363">
        <f t="shared" si="7"/>
        <v>4007</v>
      </c>
      <c r="C233" s="430">
        <v>17</v>
      </c>
      <c r="D233" s="444" t="s">
        <v>285</v>
      </c>
      <c r="E233" s="445" t="s">
        <v>5959</v>
      </c>
      <c r="F233" s="9"/>
    </row>
    <row r="234" spans="1:6" x14ac:dyDescent="0.2">
      <c r="A234" s="363">
        <f t="shared" si="6"/>
        <v>228</v>
      </c>
      <c r="B234" s="363">
        <f t="shared" si="7"/>
        <v>4024</v>
      </c>
      <c r="C234" s="430">
        <v>17</v>
      </c>
      <c r="D234" s="444" t="s">
        <v>285</v>
      </c>
      <c r="E234" s="445" t="s">
        <v>5960</v>
      </c>
      <c r="F234" s="9"/>
    </row>
    <row r="235" spans="1:6" x14ac:dyDescent="0.2">
      <c r="A235" s="363">
        <f t="shared" si="6"/>
        <v>229</v>
      </c>
      <c r="B235" s="363">
        <f t="shared" si="7"/>
        <v>4041</v>
      </c>
      <c r="C235" s="430">
        <v>17</v>
      </c>
      <c r="D235" s="444" t="s">
        <v>285</v>
      </c>
      <c r="E235" s="445" t="s">
        <v>10765</v>
      </c>
      <c r="F235" s="9"/>
    </row>
    <row r="236" spans="1:6" x14ac:dyDescent="0.2">
      <c r="A236" s="363">
        <f t="shared" si="6"/>
        <v>230</v>
      </c>
      <c r="B236" s="363">
        <f t="shared" si="7"/>
        <v>4058</v>
      </c>
      <c r="C236" s="430">
        <v>17</v>
      </c>
      <c r="D236" s="444" t="s">
        <v>285</v>
      </c>
      <c r="E236" s="445" t="s">
        <v>10571</v>
      </c>
      <c r="F236" s="9"/>
    </row>
    <row r="237" spans="1:6" x14ac:dyDescent="0.2">
      <c r="A237" s="363">
        <f t="shared" si="6"/>
        <v>231</v>
      </c>
      <c r="B237" s="363">
        <f t="shared" si="7"/>
        <v>4075</v>
      </c>
      <c r="C237" s="430">
        <v>17</v>
      </c>
      <c r="D237" s="444" t="s">
        <v>285</v>
      </c>
      <c r="E237" s="446" t="s">
        <v>5961</v>
      </c>
      <c r="F237" s="9"/>
    </row>
    <row r="238" spans="1:6" x14ac:dyDescent="0.2">
      <c r="A238" s="363">
        <f t="shared" si="6"/>
        <v>232</v>
      </c>
      <c r="B238" s="363">
        <f t="shared" si="7"/>
        <v>4092</v>
      </c>
      <c r="C238" s="430">
        <v>17</v>
      </c>
      <c r="D238" s="444" t="s">
        <v>285</v>
      </c>
      <c r="E238" s="445" t="s">
        <v>5962</v>
      </c>
      <c r="F238" s="9"/>
    </row>
    <row r="239" spans="1:6" x14ac:dyDescent="0.2">
      <c r="A239" s="363">
        <f t="shared" si="6"/>
        <v>233</v>
      </c>
      <c r="B239" s="363">
        <f t="shared" si="7"/>
        <v>4109</v>
      </c>
      <c r="C239" s="430">
        <v>17</v>
      </c>
      <c r="D239" s="444" t="s">
        <v>285</v>
      </c>
      <c r="E239" s="445" t="s">
        <v>5963</v>
      </c>
      <c r="F239" s="9"/>
    </row>
    <row r="240" spans="1:6" ht="24" x14ac:dyDescent="0.2">
      <c r="A240" s="363">
        <f t="shared" si="6"/>
        <v>234</v>
      </c>
      <c r="B240" s="363">
        <f t="shared" si="7"/>
        <v>4126</v>
      </c>
      <c r="C240" s="430">
        <v>17</v>
      </c>
      <c r="D240" s="444" t="s">
        <v>285</v>
      </c>
      <c r="E240" s="446" t="s">
        <v>5964</v>
      </c>
      <c r="F240" s="9"/>
    </row>
    <row r="241" spans="1:6" x14ac:dyDescent="0.2">
      <c r="A241" s="363">
        <f t="shared" si="6"/>
        <v>235</v>
      </c>
      <c r="B241" s="363">
        <f t="shared" si="7"/>
        <v>4143</v>
      </c>
      <c r="C241" s="447">
        <v>17</v>
      </c>
      <c r="D241" s="448" t="s">
        <v>285</v>
      </c>
      <c r="E241" s="445" t="s">
        <v>10803</v>
      </c>
      <c r="F241" s="9"/>
    </row>
    <row r="242" spans="1:6" ht="24" x14ac:dyDescent="0.2">
      <c r="A242" s="363">
        <f t="shared" si="6"/>
        <v>236</v>
      </c>
      <c r="B242" s="363">
        <f t="shared" si="7"/>
        <v>4160</v>
      </c>
      <c r="C242" s="363">
        <v>17</v>
      </c>
      <c r="D242" s="360" t="s">
        <v>285</v>
      </c>
      <c r="E242" s="362" t="s">
        <v>12294</v>
      </c>
      <c r="F242" s="400"/>
    </row>
    <row r="243" spans="1:6" x14ac:dyDescent="0.2">
      <c r="A243" s="363">
        <f t="shared" si="6"/>
        <v>237</v>
      </c>
      <c r="B243" s="363">
        <f t="shared" si="7"/>
        <v>4177</v>
      </c>
      <c r="C243" s="430">
        <v>9</v>
      </c>
      <c r="D243" s="444" t="s">
        <v>9</v>
      </c>
      <c r="E243" s="445" t="s">
        <v>5965</v>
      </c>
      <c r="F243" s="9"/>
    </row>
    <row r="244" spans="1:6" x14ac:dyDescent="0.2">
      <c r="A244" s="363">
        <f t="shared" si="6"/>
        <v>238</v>
      </c>
      <c r="B244" s="363">
        <f t="shared" si="7"/>
        <v>4186</v>
      </c>
      <c r="C244" s="430">
        <v>40</v>
      </c>
      <c r="D244" s="444" t="s">
        <v>9</v>
      </c>
      <c r="E244" s="445" t="s">
        <v>5966</v>
      </c>
      <c r="F244" s="9"/>
    </row>
    <row r="245" spans="1:6" x14ac:dyDescent="0.2">
      <c r="A245" s="363">
        <f t="shared" si="6"/>
        <v>239</v>
      </c>
      <c r="B245" s="363">
        <f t="shared" si="7"/>
        <v>4226</v>
      </c>
      <c r="C245" s="430">
        <v>17</v>
      </c>
      <c r="D245" s="444" t="s">
        <v>285</v>
      </c>
      <c r="E245" s="445" t="s">
        <v>5967</v>
      </c>
      <c r="F245" s="9"/>
    </row>
    <row r="246" spans="1:6" x14ac:dyDescent="0.2">
      <c r="A246" s="363">
        <f t="shared" si="6"/>
        <v>240</v>
      </c>
      <c r="B246" s="363">
        <f t="shared" si="7"/>
        <v>4243</v>
      </c>
      <c r="C246" s="430">
        <v>17</v>
      </c>
      <c r="D246" s="444" t="s">
        <v>285</v>
      </c>
      <c r="E246" s="445" t="s">
        <v>5968</v>
      </c>
      <c r="F246" s="9"/>
    </row>
    <row r="247" spans="1:6" x14ac:dyDescent="0.2">
      <c r="A247" s="363">
        <f t="shared" si="6"/>
        <v>241</v>
      </c>
      <c r="B247" s="363">
        <f t="shared" si="7"/>
        <v>4260</v>
      </c>
      <c r="C247" s="430">
        <v>17</v>
      </c>
      <c r="D247" s="444" t="s">
        <v>285</v>
      </c>
      <c r="E247" s="445" t="s">
        <v>10766</v>
      </c>
      <c r="F247" s="9"/>
    </row>
    <row r="248" spans="1:6" x14ac:dyDescent="0.2">
      <c r="A248" s="363">
        <f t="shared" si="6"/>
        <v>242</v>
      </c>
      <c r="B248" s="363">
        <f t="shared" si="7"/>
        <v>4277</v>
      </c>
      <c r="C248" s="430">
        <v>17</v>
      </c>
      <c r="D248" s="444" t="s">
        <v>285</v>
      </c>
      <c r="E248" s="445" t="s">
        <v>10572</v>
      </c>
      <c r="F248" s="9"/>
    </row>
    <row r="249" spans="1:6" x14ac:dyDescent="0.2">
      <c r="A249" s="363">
        <f t="shared" si="6"/>
        <v>243</v>
      </c>
      <c r="B249" s="363">
        <f t="shared" si="7"/>
        <v>4294</v>
      </c>
      <c r="C249" s="430">
        <v>17</v>
      </c>
      <c r="D249" s="444" t="s">
        <v>285</v>
      </c>
      <c r="E249" s="446" t="s">
        <v>5969</v>
      </c>
      <c r="F249" s="9"/>
    </row>
    <row r="250" spans="1:6" x14ac:dyDescent="0.2">
      <c r="A250" s="363">
        <f t="shared" si="6"/>
        <v>244</v>
      </c>
      <c r="B250" s="363">
        <f t="shared" si="7"/>
        <v>4311</v>
      </c>
      <c r="C250" s="430">
        <v>17</v>
      </c>
      <c r="D250" s="444" t="s">
        <v>285</v>
      </c>
      <c r="E250" s="445" t="s">
        <v>5970</v>
      </c>
      <c r="F250" s="9"/>
    </row>
    <row r="251" spans="1:6" x14ac:dyDescent="0.2">
      <c r="A251" s="363">
        <f t="shared" si="6"/>
        <v>245</v>
      </c>
      <c r="B251" s="363">
        <f t="shared" si="7"/>
        <v>4328</v>
      </c>
      <c r="C251" s="430">
        <v>17</v>
      </c>
      <c r="D251" s="444" t="s">
        <v>285</v>
      </c>
      <c r="E251" s="445" t="s">
        <v>5971</v>
      </c>
      <c r="F251" s="9"/>
    </row>
    <row r="252" spans="1:6" ht="24" x14ac:dyDescent="0.2">
      <c r="A252" s="363">
        <f t="shared" si="6"/>
        <v>246</v>
      </c>
      <c r="B252" s="363">
        <f t="shared" si="7"/>
        <v>4345</v>
      </c>
      <c r="C252" s="430">
        <v>17</v>
      </c>
      <c r="D252" s="444" t="s">
        <v>285</v>
      </c>
      <c r="E252" s="446" t="s">
        <v>5972</v>
      </c>
      <c r="F252" s="9"/>
    </row>
    <row r="253" spans="1:6" x14ac:dyDescent="0.2">
      <c r="A253" s="363">
        <f t="shared" si="6"/>
        <v>247</v>
      </c>
      <c r="B253" s="363">
        <f t="shared" si="7"/>
        <v>4362</v>
      </c>
      <c r="C253" s="447">
        <v>17</v>
      </c>
      <c r="D253" s="448" t="s">
        <v>285</v>
      </c>
      <c r="E253" s="445" t="s">
        <v>10804</v>
      </c>
      <c r="F253" s="9"/>
    </row>
    <row r="254" spans="1:6" ht="24" x14ac:dyDescent="0.2">
      <c r="A254" s="363">
        <f t="shared" si="6"/>
        <v>248</v>
      </c>
      <c r="B254" s="363">
        <f t="shared" si="7"/>
        <v>4379</v>
      </c>
      <c r="C254" s="363">
        <v>17</v>
      </c>
      <c r="D254" s="360" t="s">
        <v>285</v>
      </c>
      <c r="E254" s="362" t="s">
        <v>12295</v>
      </c>
      <c r="F254" s="400"/>
    </row>
    <row r="255" spans="1:6" x14ac:dyDescent="0.2">
      <c r="A255" s="363">
        <f t="shared" si="6"/>
        <v>249</v>
      </c>
      <c r="B255" s="363">
        <f t="shared" si="7"/>
        <v>4396</v>
      </c>
      <c r="C255" s="430">
        <v>9</v>
      </c>
      <c r="D255" s="444" t="s">
        <v>9</v>
      </c>
      <c r="E255" s="445" t="s">
        <v>5973</v>
      </c>
      <c r="F255" s="9"/>
    </row>
    <row r="256" spans="1:6" x14ac:dyDescent="0.2">
      <c r="A256" s="363">
        <f t="shared" si="6"/>
        <v>250</v>
      </c>
      <c r="B256" s="363">
        <f t="shared" si="7"/>
        <v>4405</v>
      </c>
      <c r="C256" s="430">
        <v>40</v>
      </c>
      <c r="D256" s="444" t="s">
        <v>9</v>
      </c>
      <c r="E256" s="445" t="s">
        <v>5974</v>
      </c>
      <c r="F256" s="9"/>
    </row>
    <row r="257" spans="1:6" x14ac:dyDescent="0.2">
      <c r="A257" s="363">
        <f t="shared" si="6"/>
        <v>251</v>
      </c>
      <c r="B257" s="363">
        <f t="shared" si="7"/>
        <v>4445</v>
      </c>
      <c r="C257" s="430">
        <v>17</v>
      </c>
      <c r="D257" s="444" t="s">
        <v>285</v>
      </c>
      <c r="E257" s="445" t="s">
        <v>5975</v>
      </c>
      <c r="F257" s="9"/>
    </row>
    <row r="258" spans="1:6" x14ac:dyDescent="0.2">
      <c r="A258" s="363">
        <f t="shared" si="6"/>
        <v>252</v>
      </c>
      <c r="B258" s="363">
        <f t="shared" si="7"/>
        <v>4462</v>
      </c>
      <c r="C258" s="430">
        <v>17</v>
      </c>
      <c r="D258" s="444" t="s">
        <v>285</v>
      </c>
      <c r="E258" s="445" t="s">
        <v>5976</v>
      </c>
      <c r="F258" s="9"/>
    </row>
    <row r="259" spans="1:6" x14ac:dyDescent="0.2">
      <c r="A259" s="363">
        <f t="shared" si="6"/>
        <v>253</v>
      </c>
      <c r="B259" s="363">
        <f t="shared" si="7"/>
        <v>4479</v>
      </c>
      <c r="C259" s="430">
        <v>17</v>
      </c>
      <c r="D259" s="444" t="s">
        <v>285</v>
      </c>
      <c r="E259" s="445" t="s">
        <v>10767</v>
      </c>
      <c r="F259" s="9"/>
    </row>
    <row r="260" spans="1:6" x14ac:dyDescent="0.2">
      <c r="A260" s="363">
        <f t="shared" si="6"/>
        <v>254</v>
      </c>
      <c r="B260" s="363">
        <f t="shared" si="7"/>
        <v>4496</v>
      </c>
      <c r="C260" s="430">
        <v>17</v>
      </c>
      <c r="D260" s="444" t="s">
        <v>285</v>
      </c>
      <c r="E260" s="445" t="s">
        <v>10575</v>
      </c>
      <c r="F260" s="9"/>
    </row>
    <row r="261" spans="1:6" x14ac:dyDescent="0.2">
      <c r="A261" s="363">
        <f t="shared" si="6"/>
        <v>255</v>
      </c>
      <c r="B261" s="363">
        <f t="shared" si="7"/>
        <v>4513</v>
      </c>
      <c r="C261" s="430">
        <v>17</v>
      </c>
      <c r="D261" s="444" t="s">
        <v>285</v>
      </c>
      <c r="E261" s="446" t="s">
        <v>5977</v>
      </c>
      <c r="F261" s="9"/>
    </row>
    <row r="262" spans="1:6" x14ac:dyDescent="0.2">
      <c r="A262" s="363">
        <f t="shared" si="6"/>
        <v>256</v>
      </c>
      <c r="B262" s="363">
        <f t="shared" si="7"/>
        <v>4530</v>
      </c>
      <c r="C262" s="430">
        <v>17</v>
      </c>
      <c r="D262" s="444" t="s">
        <v>285</v>
      </c>
      <c r="E262" s="446" t="s">
        <v>5978</v>
      </c>
      <c r="F262" s="9"/>
    </row>
    <row r="263" spans="1:6" x14ac:dyDescent="0.2">
      <c r="A263" s="363">
        <f t="shared" si="6"/>
        <v>257</v>
      </c>
      <c r="B263" s="363">
        <f t="shared" si="7"/>
        <v>4547</v>
      </c>
      <c r="C263" s="430">
        <v>17</v>
      </c>
      <c r="D263" s="444" t="s">
        <v>285</v>
      </c>
      <c r="E263" s="445" t="s">
        <v>5979</v>
      </c>
      <c r="F263" s="9"/>
    </row>
    <row r="264" spans="1:6" ht="24" x14ac:dyDescent="0.2">
      <c r="A264" s="363">
        <f t="shared" ref="A264:A327" si="8">+A263+1</f>
        <v>258</v>
      </c>
      <c r="B264" s="363">
        <f t="shared" si="7"/>
        <v>4564</v>
      </c>
      <c r="C264" s="430">
        <v>17</v>
      </c>
      <c r="D264" s="444" t="s">
        <v>285</v>
      </c>
      <c r="E264" s="446" t="s">
        <v>5980</v>
      </c>
      <c r="F264" s="9"/>
    </row>
    <row r="265" spans="1:6" x14ac:dyDescent="0.2">
      <c r="A265" s="363">
        <f t="shared" si="8"/>
        <v>259</v>
      </c>
      <c r="B265" s="363">
        <f t="shared" si="7"/>
        <v>4581</v>
      </c>
      <c r="C265" s="447">
        <v>17</v>
      </c>
      <c r="D265" s="448" t="s">
        <v>285</v>
      </c>
      <c r="E265" s="445" t="s">
        <v>10805</v>
      </c>
      <c r="F265" s="9"/>
    </row>
    <row r="266" spans="1:6" ht="24" x14ac:dyDescent="0.2">
      <c r="A266" s="363">
        <f t="shared" si="8"/>
        <v>260</v>
      </c>
      <c r="B266" s="363">
        <f t="shared" si="7"/>
        <v>4598</v>
      </c>
      <c r="C266" s="363">
        <v>17</v>
      </c>
      <c r="D266" s="360" t="s">
        <v>285</v>
      </c>
      <c r="E266" s="362" t="s">
        <v>12296</v>
      </c>
      <c r="F266" s="400"/>
    </row>
    <row r="267" spans="1:6" x14ac:dyDescent="0.2">
      <c r="A267" s="363">
        <f t="shared" si="8"/>
        <v>261</v>
      </c>
      <c r="B267" s="363">
        <f t="shared" si="7"/>
        <v>4615</v>
      </c>
      <c r="C267" s="430">
        <v>9</v>
      </c>
      <c r="D267" s="444" t="s">
        <v>9</v>
      </c>
      <c r="E267" s="445" t="s">
        <v>5981</v>
      </c>
      <c r="F267" s="9"/>
    </row>
    <row r="268" spans="1:6" x14ac:dyDescent="0.2">
      <c r="A268" s="363">
        <f t="shared" si="8"/>
        <v>262</v>
      </c>
      <c r="B268" s="363">
        <f t="shared" si="7"/>
        <v>4624</v>
      </c>
      <c r="C268" s="430">
        <v>40</v>
      </c>
      <c r="D268" s="444" t="s">
        <v>9</v>
      </c>
      <c r="E268" s="445" t="s">
        <v>5982</v>
      </c>
      <c r="F268" s="9"/>
    </row>
    <row r="269" spans="1:6" x14ac:dyDescent="0.2">
      <c r="A269" s="363">
        <f t="shared" si="8"/>
        <v>263</v>
      </c>
      <c r="B269" s="363">
        <f t="shared" si="7"/>
        <v>4664</v>
      </c>
      <c r="C269" s="430">
        <v>17</v>
      </c>
      <c r="D269" s="444" t="s">
        <v>285</v>
      </c>
      <c r="E269" s="445" t="s">
        <v>5983</v>
      </c>
      <c r="F269" s="9"/>
    </row>
    <row r="270" spans="1:6" x14ac:dyDescent="0.2">
      <c r="A270" s="363">
        <f t="shared" si="8"/>
        <v>264</v>
      </c>
      <c r="B270" s="363">
        <f t="shared" ref="B270:B333" si="9">C269+B269</f>
        <v>4681</v>
      </c>
      <c r="C270" s="430">
        <v>17</v>
      </c>
      <c r="D270" s="444" t="s">
        <v>285</v>
      </c>
      <c r="E270" s="445" t="s">
        <v>5984</v>
      </c>
      <c r="F270" s="9"/>
    </row>
    <row r="271" spans="1:6" x14ac:dyDescent="0.2">
      <c r="A271" s="363">
        <f t="shared" si="8"/>
        <v>265</v>
      </c>
      <c r="B271" s="363">
        <f t="shared" si="9"/>
        <v>4698</v>
      </c>
      <c r="C271" s="430">
        <v>17</v>
      </c>
      <c r="D271" s="444" t="s">
        <v>285</v>
      </c>
      <c r="E271" s="445" t="s">
        <v>10768</v>
      </c>
      <c r="F271" s="9"/>
    </row>
    <row r="272" spans="1:6" x14ac:dyDescent="0.2">
      <c r="A272" s="363">
        <f t="shared" si="8"/>
        <v>266</v>
      </c>
      <c r="B272" s="363">
        <f t="shared" si="9"/>
        <v>4715</v>
      </c>
      <c r="C272" s="430">
        <v>17</v>
      </c>
      <c r="D272" s="444" t="s">
        <v>285</v>
      </c>
      <c r="E272" s="445" t="s">
        <v>10576</v>
      </c>
      <c r="F272" s="9"/>
    </row>
    <row r="273" spans="1:6" x14ac:dyDescent="0.2">
      <c r="A273" s="363">
        <f t="shared" si="8"/>
        <v>267</v>
      </c>
      <c r="B273" s="363">
        <f t="shared" si="9"/>
        <v>4732</v>
      </c>
      <c r="C273" s="430">
        <v>17</v>
      </c>
      <c r="D273" s="444" t="s">
        <v>285</v>
      </c>
      <c r="E273" s="446" t="s">
        <v>5985</v>
      </c>
      <c r="F273" s="9"/>
    </row>
    <row r="274" spans="1:6" x14ac:dyDescent="0.2">
      <c r="A274" s="363">
        <f t="shared" si="8"/>
        <v>268</v>
      </c>
      <c r="B274" s="363">
        <f t="shared" si="9"/>
        <v>4749</v>
      </c>
      <c r="C274" s="430">
        <v>17</v>
      </c>
      <c r="D274" s="444" t="s">
        <v>285</v>
      </c>
      <c r="E274" s="445" t="s">
        <v>5986</v>
      </c>
      <c r="F274" s="9"/>
    </row>
    <row r="275" spans="1:6" x14ac:dyDescent="0.2">
      <c r="A275" s="363">
        <f t="shared" si="8"/>
        <v>269</v>
      </c>
      <c r="B275" s="363">
        <f t="shared" si="9"/>
        <v>4766</v>
      </c>
      <c r="C275" s="430">
        <v>17</v>
      </c>
      <c r="D275" s="444" t="s">
        <v>285</v>
      </c>
      <c r="E275" s="445" t="s">
        <v>5987</v>
      </c>
      <c r="F275" s="9"/>
    </row>
    <row r="276" spans="1:6" ht="24" x14ac:dyDescent="0.2">
      <c r="A276" s="363">
        <f t="shared" si="8"/>
        <v>270</v>
      </c>
      <c r="B276" s="363">
        <f t="shared" si="9"/>
        <v>4783</v>
      </c>
      <c r="C276" s="430">
        <v>17</v>
      </c>
      <c r="D276" s="444" t="s">
        <v>285</v>
      </c>
      <c r="E276" s="446" t="s">
        <v>5988</v>
      </c>
      <c r="F276" s="9"/>
    </row>
    <row r="277" spans="1:6" x14ac:dyDescent="0.2">
      <c r="A277" s="363">
        <f t="shared" si="8"/>
        <v>271</v>
      </c>
      <c r="B277" s="363">
        <f t="shared" si="9"/>
        <v>4800</v>
      </c>
      <c r="C277" s="447">
        <v>17</v>
      </c>
      <c r="D277" s="448" t="s">
        <v>285</v>
      </c>
      <c r="E277" s="445" t="s">
        <v>10806</v>
      </c>
      <c r="F277" s="9"/>
    </row>
    <row r="278" spans="1:6" ht="24" x14ac:dyDescent="0.2">
      <c r="A278" s="363">
        <f t="shared" si="8"/>
        <v>272</v>
      </c>
      <c r="B278" s="363">
        <f t="shared" si="9"/>
        <v>4817</v>
      </c>
      <c r="C278" s="363">
        <v>17</v>
      </c>
      <c r="D278" s="360" t="s">
        <v>285</v>
      </c>
      <c r="E278" s="362" t="s">
        <v>12297</v>
      </c>
      <c r="F278" s="400"/>
    </row>
    <row r="279" spans="1:6" x14ac:dyDescent="0.2">
      <c r="A279" s="363">
        <f t="shared" si="8"/>
        <v>273</v>
      </c>
      <c r="B279" s="363">
        <f t="shared" si="9"/>
        <v>4834</v>
      </c>
      <c r="C279" s="430">
        <v>9</v>
      </c>
      <c r="D279" s="444" t="s">
        <v>9</v>
      </c>
      <c r="E279" s="445" t="s">
        <v>5989</v>
      </c>
      <c r="F279" s="9"/>
    </row>
    <row r="280" spans="1:6" x14ac:dyDescent="0.2">
      <c r="A280" s="363">
        <f t="shared" si="8"/>
        <v>274</v>
      </c>
      <c r="B280" s="363">
        <f t="shared" si="9"/>
        <v>4843</v>
      </c>
      <c r="C280" s="430">
        <v>40</v>
      </c>
      <c r="D280" s="444" t="s">
        <v>9</v>
      </c>
      <c r="E280" s="445" t="s">
        <v>5990</v>
      </c>
      <c r="F280" s="9"/>
    </row>
    <row r="281" spans="1:6" x14ac:dyDescent="0.2">
      <c r="A281" s="363">
        <f t="shared" si="8"/>
        <v>275</v>
      </c>
      <c r="B281" s="363">
        <f t="shared" si="9"/>
        <v>4883</v>
      </c>
      <c r="C281" s="430">
        <v>17</v>
      </c>
      <c r="D281" s="444" t="s">
        <v>285</v>
      </c>
      <c r="E281" s="445" t="s">
        <v>5991</v>
      </c>
      <c r="F281" s="9"/>
    </row>
    <row r="282" spans="1:6" x14ac:dyDescent="0.2">
      <c r="A282" s="363">
        <f t="shared" si="8"/>
        <v>276</v>
      </c>
      <c r="B282" s="363">
        <f t="shared" si="9"/>
        <v>4900</v>
      </c>
      <c r="C282" s="430">
        <v>17</v>
      </c>
      <c r="D282" s="444" t="s">
        <v>285</v>
      </c>
      <c r="E282" s="445" t="s">
        <v>5992</v>
      </c>
      <c r="F282" s="9"/>
    </row>
    <row r="283" spans="1:6" x14ac:dyDescent="0.2">
      <c r="A283" s="363">
        <f t="shared" si="8"/>
        <v>277</v>
      </c>
      <c r="B283" s="363">
        <f t="shared" si="9"/>
        <v>4917</v>
      </c>
      <c r="C283" s="430">
        <v>17</v>
      </c>
      <c r="D283" s="444" t="s">
        <v>285</v>
      </c>
      <c r="E283" s="445" t="s">
        <v>10769</v>
      </c>
      <c r="F283" s="9"/>
    </row>
    <row r="284" spans="1:6" x14ac:dyDescent="0.2">
      <c r="A284" s="363">
        <f t="shared" si="8"/>
        <v>278</v>
      </c>
      <c r="B284" s="363">
        <f t="shared" si="9"/>
        <v>4934</v>
      </c>
      <c r="C284" s="430">
        <v>17</v>
      </c>
      <c r="D284" s="444" t="s">
        <v>285</v>
      </c>
      <c r="E284" s="445" t="s">
        <v>10577</v>
      </c>
      <c r="F284" s="9"/>
    </row>
    <row r="285" spans="1:6" x14ac:dyDescent="0.2">
      <c r="A285" s="363">
        <f t="shared" si="8"/>
        <v>279</v>
      </c>
      <c r="B285" s="363">
        <f t="shared" si="9"/>
        <v>4951</v>
      </c>
      <c r="C285" s="430">
        <v>17</v>
      </c>
      <c r="D285" s="444" t="s">
        <v>285</v>
      </c>
      <c r="E285" s="446" t="s">
        <v>5993</v>
      </c>
      <c r="F285" s="9"/>
    </row>
    <row r="286" spans="1:6" x14ac:dyDescent="0.2">
      <c r="A286" s="363">
        <f t="shared" si="8"/>
        <v>280</v>
      </c>
      <c r="B286" s="363">
        <f t="shared" si="9"/>
        <v>4968</v>
      </c>
      <c r="C286" s="430">
        <v>17</v>
      </c>
      <c r="D286" s="444" t="s">
        <v>285</v>
      </c>
      <c r="E286" s="445" t="s">
        <v>5994</v>
      </c>
      <c r="F286" s="9"/>
    </row>
    <row r="287" spans="1:6" x14ac:dyDescent="0.2">
      <c r="A287" s="363">
        <f t="shared" si="8"/>
        <v>281</v>
      </c>
      <c r="B287" s="363">
        <f t="shared" si="9"/>
        <v>4985</v>
      </c>
      <c r="C287" s="430">
        <v>17</v>
      </c>
      <c r="D287" s="444" t="s">
        <v>285</v>
      </c>
      <c r="E287" s="445" t="s">
        <v>5995</v>
      </c>
      <c r="F287" s="9"/>
    </row>
    <row r="288" spans="1:6" ht="24" x14ac:dyDescent="0.2">
      <c r="A288" s="363">
        <f t="shared" si="8"/>
        <v>282</v>
      </c>
      <c r="B288" s="363">
        <f t="shared" si="9"/>
        <v>5002</v>
      </c>
      <c r="C288" s="430">
        <v>17</v>
      </c>
      <c r="D288" s="444" t="s">
        <v>285</v>
      </c>
      <c r="E288" s="446" t="s">
        <v>5996</v>
      </c>
      <c r="F288" s="9"/>
    </row>
    <row r="289" spans="1:6" x14ac:dyDescent="0.2">
      <c r="A289" s="363">
        <f t="shared" si="8"/>
        <v>283</v>
      </c>
      <c r="B289" s="363">
        <f t="shared" si="9"/>
        <v>5019</v>
      </c>
      <c r="C289" s="447">
        <v>17</v>
      </c>
      <c r="D289" s="448" t="s">
        <v>285</v>
      </c>
      <c r="E289" s="445" t="s">
        <v>10807</v>
      </c>
      <c r="F289" s="9"/>
    </row>
    <row r="290" spans="1:6" ht="24" x14ac:dyDescent="0.2">
      <c r="A290" s="363">
        <f t="shared" si="8"/>
        <v>284</v>
      </c>
      <c r="B290" s="363">
        <f t="shared" si="9"/>
        <v>5036</v>
      </c>
      <c r="C290" s="363">
        <v>17</v>
      </c>
      <c r="D290" s="360" t="s">
        <v>285</v>
      </c>
      <c r="E290" s="362" t="s">
        <v>12298</v>
      </c>
      <c r="F290" s="400"/>
    </row>
    <row r="291" spans="1:6" x14ac:dyDescent="0.2">
      <c r="A291" s="363">
        <f t="shared" si="8"/>
        <v>285</v>
      </c>
      <c r="B291" s="363">
        <f t="shared" si="9"/>
        <v>5053</v>
      </c>
      <c r="C291" s="430">
        <v>9</v>
      </c>
      <c r="D291" s="444" t="s">
        <v>9</v>
      </c>
      <c r="E291" s="445" t="s">
        <v>5997</v>
      </c>
      <c r="F291" s="9"/>
    </row>
    <row r="292" spans="1:6" x14ac:dyDescent="0.2">
      <c r="A292" s="363">
        <f t="shared" si="8"/>
        <v>286</v>
      </c>
      <c r="B292" s="363">
        <f t="shared" si="9"/>
        <v>5062</v>
      </c>
      <c r="C292" s="430">
        <v>40</v>
      </c>
      <c r="D292" s="444" t="s">
        <v>9</v>
      </c>
      <c r="E292" s="445" t="s">
        <v>5998</v>
      </c>
      <c r="F292" s="9"/>
    </row>
    <row r="293" spans="1:6" x14ac:dyDescent="0.2">
      <c r="A293" s="363">
        <f t="shared" si="8"/>
        <v>287</v>
      </c>
      <c r="B293" s="363">
        <f t="shared" si="9"/>
        <v>5102</v>
      </c>
      <c r="C293" s="430">
        <v>17</v>
      </c>
      <c r="D293" s="444" t="s">
        <v>285</v>
      </c>
      <c r="E293" s="445" t="s">
        <v>5999</v>
      </c>
      <c r="F293" s="9"/>
    </row>
    <row r="294" spans="1:6" x14ac:dyDescent="0.2">
      <c r="A294" s="363">
        <f t="shared" si="8"/>
        <v>288</v>
      </c>
      <c r="B294" s="363">
        <f t="shared" si="9"/>
        <v>5119</v>
      </c>
      <c r="C294" s="430">
        <v>17</v>
      </c>
      <c r="D294" s="444" t="s">
        <v>285</v>
      </c>
      <c r="E294" s="445" t="s">
        <v>6000</v>
      </c>
      <c r="F294" s="9"/>
    </row>
    <row r="295" spans="1:6" x14ac:dyDescent="0.2">
      <c r="A295" s="363">
        <f t="shared" si="8"/>
        <v>289</v>
      </c>
      <c r="B295" s="363">
        <f t="shared" si="9"/>
        <v>5136</v>
      </c>
      <c r="C295" s="430">
        <v>17</v>
      </c>
      <c r="D295" s="444" t="s">
        <v>285</v>
      </c>
      <c r="E295" s="445" t="s">
        <v>10770</v>
      </c>
      <c r="F295" s="9"/>
    </row>
    <row r="296" spans="1:6" x14ac:dyDescent="0.2">
      <c r="A296" s="363">
        <f t="shared" si="8"/>
        <v>290</v>
      </c>
      <c r="B296" s="363">
        <f t="shared" si="9"/>
        <v>5153</v>
      </c>
      <c r="C296" s="430">
        <v>17</v>
      </c>
      <c r="D296" s="444" t="s">
        <v>285</v>
      </c>
      <c r="E296" s="445" t="s">
        <v>6001</v>
      </c>
      <c r="F296" s="9"/>
    </row>
    <row r="297" spans="1:6" x14ac:dyDescent="0.2">
      <c r="A297" s="363">
        <f t="shared" si="8"/>
        <v>291</v>
      </c>
      <c r="B297" s="363">
        <f t="shared" si="9"/>
        <v>5170</v>
      </c>
      <c r="C297" s="430">
        <v>17</v>
      </c>
      <c r="D297" s="444" t="s">
        <v>285</v>
      </c>
      <c r="E297" s="446" t="s">
        <v>6002</v>
      </c>
      <c r="F297" s="9"/>
    </row>
    <row r="298" spans="1:6" x14ac:dyDescent="0.2">
      <c r="A298" s="363">
        <f t="shared" si="8"/>
        <v>292</v>
      </c>
      <c r="B298" s="363">
        <f t="shared" si="9"/>
        <v>5187</v>
      </c>
      <c r="C298" s="430">
        <v>17</v>
      </c>
      <c r="D298" s="444" t="s">
        <v>285</v>
      </c>
      <c r="E298" s="445" t="s">
        <v>6003</v>
      </c>
      <c r="F298" s="9"/>
    </row>
    <row r="299" spans="1:6" x14ac:dyDescent="0.2">
      <c r="A299" s="363">
        <f t="shared" si="8"/>
        <v>293</v>
      </c>
      <c r="B299" s="363">
        <f t="shared" si="9"/>
        <v>5204</v>
      </c>
      <c r="C299" s="430">
        <v>17</v>
      </c>
      <c r="D299" s="444" t="s">
        <v>285</v>
      </c>
      <c r="E299" s="445" t="s">
        <v>6004</v>
      </c>
      <c r="F299" s="9"/>
    </row>
    <row r="300" spans="1:6" ht="24" x14ac:dyDescent="0.2">
      <c r="A300" s="363">
        <f t="shared" si="8"/>
        <v>294</v>
      </c>
      <c r="B300" s="363">
        <f t="shared" si="9"/>
        <v>5221</v>
      </c>
      <c r="C300" s="430">
        <v>17</v>
      </c>
      <c r="D300" s="444" t="s">
        <v>285</v>
      </c>
      <c r="E300" s="446" t="s">
        <v>6005</v>
      </c>
      <c r="F300" s="9"/>
    </row>
    <row r="301" spans="1:6" x14ac:dyDescent="0.2">
      <c r="A301" s="363">
        <f t="shared" si="8"/>
        <v>295</v>
      </c>
      <c r="B301" s="363">
        <f t="shared" si="9"/>
        <v>5238</v>
      </c>
      <c r="C301" s="447">
        <v>17</v>
      </c>
      <c r="D301" s="448" t="s">
        <v>285</v>
      </c>
      <c r="E301" s="445" t="s">
        <v>10808</v>
      </c>
      <c r="F301" s="9"/>
    </row>
    <row r="302" spans="1:6" ht="24" x14ac:dyDescent="0.2">
      <c r="A302" s="363">
        <f t="shared" si="8"/>
        <v>296</v>
      </c>
      <c r="B302" s="363">
        <f t="shared" si="9"/>
        <v>5255</v>
      </c>
      <c r="C302" s="363">
        <v>17</v>
      </c>
      <c r="D302" s="360" t="s">
        <v>285</v>
      </c>
      <c r="E302" s="362" t="s">
        <v>12299</v>
      </c>
      <c r="F302" s="400"/>
    </row>
    <row r="303" spans="1:6" x14ac:dyDescent="0.2">
      <c r="A303" s="363">
        <f t="shared" si="8"/>
        <v>297</v>
      </c>
      <c r="B303" s="363">
        <f t="shared" si="9"/>
        <v>5272</v>
      </c>
      <c r="C303" s="430">
        <v>9</v>
      </c>
      <c r="D303" s="444" t="s">
        <v>9</v>
      </c>
      <c r="E303" s="445" t="s">
        <v>6006</v>
      </c>
      <c r="F303" s="9"/>
    </row>
    <row r="304" spans="1:6" x14ac:dyDescent="0.2">
      <c r="A304" s="363">
        <f t="shared" si="8"/>
        <v>298</v>
      </c>
      <c r="B304" s="363">
        <f t="shared" si="9"/>
        <v>5281</v>
      </c>
      <c r="C304" s="430">
        <v>40</v>
      </c>
      <c r="D304" s="444" t="s">
        <v>9</v>
      </c>
      <c r="E304" s="445" t="s">
        <v>6007</v>
      </c>
      <c r="F304" s="9"/>
    </row>
    <row r="305" spans="1:6" x14ac:dyDescent="0.2">
      <c r="A305" s="363">
        <f t="shared" si="8"/>
        <v>299</v>
      </c>
      <c r="B305" s="363">
        <f t="shared" si="9"/>
        <v>5321</v>
      </c>
      <c r="C305" s="430">
        <v>17</v>
      </c>
      <c r="D305" s="444" t="s">
        <v>285</v>
      </c>
      <c r="E305" s="445" t="s">
        <v>6008</v>
      </c>
      <c r="F305" s="9"/>
    </row>
    <row r="306" spans="1:6" x14ac:dyDescent="0.2">
      <c r="A306" s="363">
        <f t="shared" si="8"/>
        <v>300</v>
      </c>
      <c r="B306" s="363">
        <f t="shared" si="9"/>
        <v>5338</v>
      </c>
      <c r="C306" s="430">
        <v>17</v>
      </c>
      <c r="D306" s="444" t="s">
        <v>285</v>
      </c>
      <c r="E306" s="445" t="s">
        <v>6009</v>
      </c>
      <c r="F306" s="9"/>
    </row>
    <row r="307" spans="1:6" x14ac:dyDescent="0.2">
      <c r="A307" s="363">
        <f t="shared" si="8"/>
        <v>301</v>
      </c>
      <c r="B307" s="363">
        <f t="shared" si="9"/>
        <v>5355</v>
      </c>
      <c r="C307" s="430">
        <v>17</v>
      </c>
      <c r="D307" s="444" t="s">
        <v>285</v>
      </c>
      <c r="E307" s="445" t="s">
        <v>10771</v>
      </c>
      <c r="F307" s="9"/>
    </row>
    <row r="308" spans="1:6" x14ac:dyDescent="0.2">
      <c r="A308" s="363">
        <f t="shared" si="8"/>
        <v>302</v>
      </c>
      <c r="B308" s="363">
        <f t="shared" si="9"/>
        <v>5372</v>
      </c>
      <c r="C308" s="430">
        <v>17</v>
      </c>
      <c r="D308" s="444" t="s">
        <v>285</v>
      </c>
      <c r="E308" s="445" t="s">
        <v>10574</v>
      </c>
      <c r="F308" s="9"/>
    </row>
    <row r="309" spans="1:6" x14ac:dyDescent="0.2">
      <c r="A309" s="363">
        <f t="shared" si="8"/>
        <v>303</v>
      </c>
      <c r="B309" s="363">
        <f t="shared" si="9"/>
        <v>5389</v>
      </c>
      <c r="C309" s="430">
        <v>17</v>
      </c>
      <c r="D309" s="444" t="s">
        <v>285</v>
      </c>
      <c r="E309" s="446" t="s">
        <v>6010</v>
      </c>
      <c r="F309" s="9"/>
    </row>
    <row r="310" spans="1:6" x14ac:dyDescent="0.2">
      <c r="A310" s="363">
        <f t="shared" si="8"/>
        <v>304</v>
      </c>
      <c r="B310" s="363">
        <f t="shared" si="9"/>
        <v>5406</v>
      </c>
      <c r="C310" s="430">
        <v>17</v>
      </c>
      <c r="D310" s="444" t="s">
        <v>285</v>
      </c>
      <c r="E310" s="445" t="s">
        <v>6011</v>
      </c>
      <c r="F310" s="9"/>
    </row>
    <row r="311" spans="1:6" x14ac:dyDescent="0.2">
      <c r="A311" s="363">
        <f t="shared" si="8"/>
        <v>305</v>
      </c>
      <c r="B311" s="363">
        <f t="shared" si="9"/>
        <v>5423</v>
      </c>
      <c r="C311" s="430">
        <v>17</v>
      </c>
      <c r="D311" s="444" t="s">
        <v>285</v>
      </c>
      <c r="E311" s="445" t="s">
        <v>6012</v>
      </c>
      <c r="F311" s="9"/>
    </row>
    <row r="312" spans="1:6" ht="24" x14ac:dyDescent="0.2">
      <c r="A312" s="363">
        <f t="shared" si="8"/>
        <v>306</v>
      </c>
      <c r="B312" s="363">
        <f t="shared" si="9"/>
        <v>5440</v>
      </c>
      <c r="C312" s="430">
        <v>17</v>
      </c>
      <c r="D312" s="444" t="s">
        <v>285</v>
      </c>
      <c r="E312" s="446" t="s">
        <v>6013</v>
      </c>
      <c r="F312" s="9"/>
    </row>
    <row r="313" spans="1:6" x14ac:dyDescent="0.2">
      <c r="A313" s="363">
        <f t="shared" si="8"/>
        <v>307</v>
      </c>
      <c r="B313" s="363">
        <f t="shared" si="9"/>
        <v>5457</v>
      </c>
      <c r="C313" s="447">
        <v>17</v>
      </c>
      <c r="D313" s="448" t="s">
        <v>285</v>
      </c>
      <c r="E313" s="445" t="s">
        <v>10809</v>
      </c>
      <c r="F313" s="9"/>
    </row>
    <row r="314" spans="1:6" ht="24" x14ac:dyDescent="0.2">
      <c r="A314" s="363">
        <f t="shared" si="8"/>
        <v>308</v>
      </c>
      <c r="B314" s="363">
        <f t="shared" si="9"/>
        <v>5474</v>
      </c>
      <c r="C314" s="363">
        <v>17</v>
      </c>
      <c r="D314" s="360" t="s">
        <v>285</v>
      </c>
      <c r="E314" s="362" t="s">
        <v>12300</v>
      </c>
      <c r="F314" s="400"/>
    </row>
    <row r="315" spans="1:6" x14ac:dyDescent="0.2">
      <c r="A315" s="363">
        <f t="shared" si="8"/>
        <v>309</v>
      </c>
      <c r="B315" s="363">
        <f t="shared" si="9"/>
        <v>5491</v>
      </c>
      <c r="C315" s="430">
        <v>9</v>
      </c>
      <c r="D315" s="444" t="s">
        <v>9</v>
      </c>
      <c r="E315" s="445" t="s">
        <v>6014</v>
      </c>
      <c r="F315" s="9"/>
    </row>
    <row r="316" spans="1:6" x14ac:dyDescent="0.2">
      <c r="A316" s="363">
        <f t="shared" si="8"/>
        <v>310</v>
      </c>
      <c r="B316" s="363">
        <f t="shared" si="9"/>
        <v>5500</v>
      </c>
      <c r="C316" s="430">
        <v>40</v>
      </c>
      <c r="D316" s="444" t="s">
        <v>9</v>
      </c>
      <c r="E316" s="445" t="s">
        <v>6015</v>
      </c>
      <c r="F316" s="9"/>
    </row>
    <row r="317" spans="1:6" x14ac:dyDescent="0.2">
      <c r="A317" s="363">
        <f t="shared" si="8"/>
        <v>311</v>
      </c>
      <c r="B317" s="363">
        <f t="shared" si="9"/>
        <v>5540</v>
      </c>
      <c r="C317" s="430">
        <v>17</v>
      </c>
      <c r="D317" s="444" t="s">
        <v>285</v>
      </c>
      <c r="E317" s="445" t="s">
        <v>6016</v>
      </c>
      <c r="F317" s="9"/>
    </row>
    <row r="318" spans="1:6" x14ac:dyDescent="0.2">
      <c r="A318" s="363">
        <f t="shared" si="8"/>
        <v>312</v>
      </c>
      <c r="B318" s="363">
        <f t="shared" si="9"/>
        <v>5557</v>
      </c>
      <c r="C318" s="430">
        <v>17</v>
      </c>
      <c r="D318" s="444" t="s">
        <v>285</v>
      </c>
      <c r="E318" s="445" t="s">
        <v>6017</v>
      </c>
      <c r="F318" s="9"/>
    </row>
    <row r="319" spans="1:6" x14ac:dyDescent="0.2">
      <c r="A319" s="363">
        <f t="shared" si="8"/>
        <v>313</v>
      </c>
      <c r="B319" s="363">
        <f t="shared" si="9"/>
        <v>5574</v>
      </c>
      <c r="C319" s="430">
        <v>17</v>
      </c>
      <c r="D319" s="444" t="s">
        <v>285</v>
      </c>
      <c r="E319" s="445" t="s">
        <v>10772</v>
      </c>
      <c r="F319" s="9"/>
    </row>
    <row r="320" spans="1:6" x14ac:dyDescent="0.2">
      <c r="A320" s="363">
        <f t="shared" si="8"/>
        <v>314</v>
      </c>
      <c r="B320" s="363">
        <f t="shared" si="9"/>
        <v>5591</v>
      </c>
      <c r="C320" s="430">
        <v>17</v>
      </c>
      <c r="D320" s="444" t="s">
        <v>285</v>
      </c>
      <c r="E320" s="445" t="s">
        <v>10578</v>
      </c>
      <c r="F320" s="9"/>
    </row>
    <row r="321" spans="1:6" x14ac:dyDescent="0.2">
      <c r="A321" s="363">
        <f t="shared" si="8"/>
        <v>315</v>
      </c>
      <c r="B321" s="363">
        <f t="shared" si="9"/>
        <v>5608</v>
      </c>
      <c r="C321" s="430">
        <v>17</v>
      </c>
      <c r="D321" s="444" t="s">
        <v>285</v>
      </c>
      <c r="E321" s="446" t="s">
        <v>6018</v>
      </c>
      <c r="F321" s="9"/>
    </row>
    <row r="322" spans="1:6" x14ac:dyDescent="0.2">
      <c r="A322" s="363">
        <f t="shared" si="8"/>
        <v>316</v>
      </c>
      <c r="B322" s="363">
        <f t="shared" si="9"/>
        <v>5625</v>
      </c>
      <c r="C322" s="430">
        <v>17</v>
      </c>
      <c r="D322" s="444" t="s">
        <v>285</v>
      </c>
      <c r="E322" s="445" t="s">
        <v>6019</v>
      </c>
      <c r="F322" s="9"/>
    </row>
    <row r="323" spans="1:6" x14ac:dyDescent="0.2">
      <c r="A323" s="363">
        <f t="shared" si="8"/>
        <v>317</v>
      </c>
      <c r="B323" s="363">
        <f t="shared" si="9"/>
        <v>5642</v>
      </c>
      <c r="C323" s="430">
        <v>17</v>
      </c>
      <c r="D323" s="444" t="s">
        <v>285</v>
      </c>
      <c r="E323" s="445" t="s">
        <v>6020</v>
      </c>
      <c r="F323" s="9"/>
    </row>
    <row r="324" spans="1:6" ht="24" x14ac:dyDescent="0.2">
      <c r="A324" s="363">
        <f t="shared" si="8"/>
        <v>318</v>
      </c>
      <c r="B324" s="363">
        <f t="shared" si="9"/>
        <v>5659</v>
      </c>
      <c r="C324" s="430">
        <v>17</v>
      </c>
      <c r="D324" s="444" t="s">
        <v>285</v>
      </c>
      <c r="E324" s="446" t="s">
        <v>6021</v>
      </c>
      <c r="F324" s="9"/>
    </row>
    <row r="325" spans="1:6" x14ac:dyDescent="0.2">
      <c r="A325" s="363">
        <f t="shared" si="8"/>
        <v>319</v>
      </c>
      <c r="B325" s="363">
        <f t="shared" si="9"/>
        <v>5676</v>
      </c>
      <c r="C325" s="447">
        <v>17</v>
      </c>
      <c r="D325" s="448" t="s">
        <v>285</v>
      </c>
      <c r="E325" s="445" t="s">
        <v>10810</v>
      </c>
      <c r="F325" s="9"/>
    </row>
    <row r="326" spans="1:6" ht="24" x14ac:dyDescent="0.2">
      <c r="A326" s="363">
        <f t="shared" si="8"/>
        <v>320</v>
      </c>
      <c r="B326" s="363">
        <f t="shared" si="9"/>
        <v>5693</v>
      </c>
      <c r="C326" s="363">
        <v>17</v>
      </c>
      <c r="D326" s="360" t="s">
        <v>285</v>
      </c>
      <c r="E326" s="362" t="s">
        <v>12301</v>
      </c>
      <c r="F326" s="400"/>
    </row>
    <row r="327" spans="1:6" x14ac:dyDescent="0.2">
      <c r="A327" s="363">
        <f t="shared" si="8"/>
        <v>321</v>
      </c>
      <c r="B327" s="363">
        <f t="shared" si="9"/>
        <v>5710</v>
      </c>
      <c r="C327" s="430">
        <v>9</v>
      </c>
      <c r="D327" s="444" t="s">
        <v>9</v>
      </c>
      <c r="E327" s="445" t="s">
        <v>6022</v>
      </c>
      <c r="F327" s="9"/>
    </row>
    <row r="328" spans="1:6" x14ac:dyDescent="0.2">
      <c r="A328" s="363">
        <f t="shared" ref="A328:A350" si="10">+A327+1</f>
        <v>322</v>
      </c>
      <c r="B328" s="363">
        <f t="shared" si="9"/>
        <v>5719</v>
      </c>
      <c r="C328" s="430">
        <v>40</v>
      </c>
      <c r="D328" s="444" t="s">
        <v>9</v>
      </c>
      <c r="E328" s="445" t="s">
        <v>6023</v>
      </c>
      <c r="F328" s="9"/>
    </row>
    <row r="329" spans="1:6" x14ac:dyDescent="0.2">
      <c r="A329" s="363">
        <f t="shared" si="10"/>
        <v>323</v>
      </c>
      <c r="B329" s="363">
        <f t="shared" si="9"/>
        <v>5759</v>
      </c>
      <c r="C329" s="430">
        <v>17</v>
      </c>
      <c r="D329" s="444" t="s">
        <v>285</v>
      </c>
      <c r="E329" s="445" t="s">
        <v>6024</v>
      </c>
      <c r="F329" s="9"/>
    </row>
    <row r="330" spans="1:6" x14ac:dyDescent="0.2">
      <c r="A330" s="363">
        <f t="shared" si="10"/>
        <v>324</v>
      </c>
      <c r="B330" s="363">
        <f t="shared" si="9"/>
        <v>5776</v>
      </c>
      <c r="C330" s="430">
        <v>17</v>
      </c>
      <c r="D330" s="444" t="s">
        <v>285</v>
      </c>
      <c r="E330" s="445" t="s">
        <v>6025</v>
      </c>
      <c r="F330" s="9"/>
    </row>
    <row r="331" spans="1:6" x14ac:dyDescent="0.2">
      <c r="A331" s="363">
        <f t="shared" si="10"/>
        <v>325</v>
      </c>
      <c r="B331" s="363">
        <f t="shared" si="9"/>
        <v>5793</v>
      </c>
      <c r="C331" s="430">
        <v>17</v>
      </c>
      <c r="D331" s="444" t="s">
        <v>285</v>
      </c>
      <c r="E331" s="445" t="s">
        <v>10773</v>
      </c>
      <c r="F331" s="9"/>
    </row>
    <row r="332" spans="1:6" x14ac:dyDescent="0.2">
      <c r="A332" s="363">
        <f t="shared" si="10"/>
        <v>326</v>
      </c>
      <c r="B332" s="363">
        <f t="shared" si="9"/>
        <v>5810</v>
      </c>
      <c r="C332" s="430">
        <v>17</v>
      </c>
      <c r="D332" s="444" t="s">
        <v>285</v>
      </c>
      <c r="E332" s="445" t="s">
        <v>10573</v>
      </c>
      <c r="F332" s="9"/>
    </row>
    <row r="333" spans="1:6" x14ac:dyDescent="0.2">
      <c r="A333" s="363">
        <f t="shared" si="10"/>
        <v>327</v>
      </c>
      <c r="B333" s="363">
        <f t="shared" si="9"/>
        <v>5827</v>
      </c>
      <c r="C333" s="430">
        <v>17</v>
      </c>
      <c r="D333" s="444" t="s">
        <v>285</v>
      </c>
      <c r="E333" s="446" t="s">
        <v>6026</v>
      </c>
      <c r="F333" s="9"/>
    </row>
    <row r="334" spans="1:6" x14ac:dyDescent="0.2">
      <c r="A334" s="363">
        <f t="shared" si="10"/>
        <v>328</v>
      </c>
      <c r="B334" s="363">
        <f t="shared" ref="B334:B350" si="11">C333+B333</f>
        <v>5844</v>
      </c>
      <c r="C334" s="430">
        <v>17</v>
      </c>
      <c r="D334" s="444" t="s">
        <v>285</v>
      </c>
      <c r="E334" s="445" t="s">
        <v>6027</v>
      </c>
      <c r="F334" s="9"/>
    </row>
    <row r="335" spans="1:6" x14ac:dyDescent="0.2">
      <c r="A335" s="363">
        <f t="shared" si="10"/>
        <v>329</v>
      </c>
      <c r="B335" s="363">
        <f t="shared" si="11"/>
        <v>5861</v>
      </c>
      <c r="C335" s="430">
        <v>17</v>
      </c>
      <c r="D335" s="444" t="s">
        <v>285</v>
      </c>
      <c r="E335" s="445" t="s">
        <v>6028</v>
      </c>
      <c r="F335" s="9"/>
    </row>
    <row r="336" spans="1:6" ht="24" x14ac:dyDescent="0.2">
      <c r="A336" s="363">
        <f t="shared" si="10"/>
        <v>330</v>
      </c>
      <c r="B336" s="363">
        <f t="shared" si="11"/>
        <v>5878</v>
      </c>
      <c r="C336" s="430">
        <v>17</v>
      </c>
      <c r="D336" s="444" t="s">
        <v>285</v>
      </c>
      <c r="E336" s="446" t="s">
        <v>6029</v>
      </c>
      <c r="F336" s="9"/>
    </row>
    <row r="337" spans="1:6" x14ac:dyDescent="0.2">
      <c r="A337" s="363">
        <f t="shared" si="10"/>
        <v>331</v>
      </c>
      <c r="B337" s="363">
        <f t="shared" si="11"/>
        <v>5895</v>
      </c>
      <c r="C337" s="447">
        <v>17</v>
      </c>
      <c r="D337" s="448" t="s">
        <v>285</v>
      </c>
      <c r="E337" s="445" t="s">
        <v>10811</v>
      </c>
      <c r="F337" s="9"/>
    </row>
    <row r="338" spans="1:6" ht="24" x14ac:dyDescent="0.2">
      <c r="A338" s="363">
        <f t="shared" si="10"/>
        <v>332</v>
      </c>
      <c r="B338" s="363">
        <f t="shared" si="11"/>
        <v>5912</v>
      </c>
      <c r="C338" s="363">
        <v>17</v>
      </c>
      <c r="D338" s="360" t="s">
        <v>285</v>
      </c>
      <c r="E338" s="362" t="s">
        <v>12302</v>
      </c>
      <c r="F338" s="400"/>
    </row>
    <row r="339" spans="1:6" ht="24" x14ac:dyDescent="0.2">
      <c r="A339" s="363">
        <f t="shared" si="10"/>
        <v>333</v>
      </c>
      <c r="B339" s="363">
        <f t="shared" si="11"/>
        <v>5929</v>
      </c>
      <c r="C339" s="430">
        <v>17</v>
      </c>
      <c r="D339" s="444" t="s">
        <v>285</v>
      </c>
      <c r="E339" s="445" t="s">
        <v>10579</v>
      </c>
      <c r="F339" s="292"/>
    </row>
    <row r="340" spans="1:6" ht="24" x14ac:dyDescent="0.2">
      <c r="A340" s="363">
        <f t="shared" si="10"/>
        <v>334</v>
      </c>
      <c r="B340" s="363">
        <f t="shared" si="11"/>
        <v>5946</v>
      </c>
      <c r="C340" s="430">
        <v>17</v>
      </c>
      <c r="D340" s="444" t="s">
        <v>285</v>
      </c>
      <c r="E340" s="445" t="s">
        <v>10580</v>
      </c>
      <c r="F340" s="292"/>
    </row>
    <row r="341" spans="1:6" ht="24" x14ac:dyDescent="0.2">
      <c r="A341" s="363">
        <f t="shared" si="10"/>
        <v>335</v>
      </c>
      <c r="B341" s="363">
        <f t="shared" si="11"/>
        <v>5963</v>
      </c>
      <c r="C341" s="430">
        <v>17</v>
      </c>
      <c r="D341" s="444" t="s">
        <v>285</v>
      </c>
      <c r="E341" s="445" t="s">
        <v>10581</v>
      </c>
      <c r="F341" s="292"/>
    </row>
    <row r="342" spans="1:6" ht="24" x14ac:dyDescent="0.2">
      <c r="A342" s="363">
        <f t="shared" si="10"/>
        <v>336</v>
      </c>
      <c r="B342" s="363">
        <f t="shared" si="11"/>
        <v>5980</v>
      </c>
      <c r="C342" s="430">
        <v>17</v>
      </c>
      <c r="D342" s="444" t="s">
        <v>285</v>
      </c>
      <c r="E342" s="445" t="s">
        <v>10582</v>
      </c>
      <c r="F342" s="292"/>
    </row>
    <row r="343" spans="1:6" ht="24" x14ac:dyDescent="0.2">
      <c r="A343" s="363">
        <f t="shared" si="10"/>
        <v>337</v>
      </c>
      <c r="B343" s="363">
        <f t="shared" si="11"/>
        <v>5997</v>
      </c>
      <c r="C343" s="430">
        <v>17</v>
      </c>
      <c r="D343" s="444" t="s">
        <v>285</v>
      </c>
      <c r="E343" s="445" t="s">
        <v>10583</v>
      </c>
      <c r="F343" s="292"/>
    </row>
    <row r="344" spans="1:6" ht="24" x14ac:dyDescent="0.2">
      <c r="A344" s="363">
        <f t="shared" si="10"/>
        <v>338</v>
      </c>
      <c r="B344" s="363">
        <f t="shared" si="11"/>
        <v>6014</v>
      </c>
      <c r="C344" s="430">
        <v>17</v>
      </c>
      <c r="D344" s="444" t="s">
        <v>285</v>
      </c>
      <c r="E344" s="445" t="s">
        <v>10584</v>
      </c>
      <c r="F344" s="292"/>
    </row>
    <row r="345" spans="1:6" ht="24" x14ac:dyDescent="0.2">
      <c r="A345" s="363">
        <f t="shared" si="10"/>
        <v>339</v>
      </c>
      <c r="B345" s="363">
        <f t="shared" si="11"/>
        <v>6031</v>
      </c>
      <c r="C345" s="430">
        <v>17</v>
      </c>
      <c r="D345" s="444" t="s">
        <v>285</v>
      </c>
      <c r="E345" s="445" t="s">
        <v>10585</v>
      </c>
      <c r="F345" s="292"/>
    </row>
    <row r="346" spans="1:6" ht="24" x14ac:dyDescent="0.2">
      <c r="A346" s="363">
        <f t="shared" si="10"/>
        <v>340</v>
      </c>
      <c r="B346" s="363">
        <f t="shared" si="11"/>
        <v>6048</v>
      </c>
      <c r="C346" s="430">
        <v>17</v>
      </c>
      <c r="D346" s="444" t="s">
        <v>285</v>
      </c>
      <c r="E346" s="445" t="s">
        <v>10586</v>
      </c>
      <c r="F346" s="292"/>
    </row>
    <row r="347" spans="1:6" ht="24" x14ac:dyDescent="0.2">
      <c r="A347" s="363">
        <f t="shared" si="10"/>
        <v>341</v>
      </c>
      <c r="B347" s="363">
        <f t="shared" si="11"/>
        <v>6065</v>
      </c>
      <c r="C347" s="430">
        <v>17</v>
      </c>
      <c r="D347" s="444" t="s">
        <v>285</v>
      </c>
      <c r="E347" s="445" t="s">
        <v>10587</v>
      </c>
      <c r="F347" s="292"/>
    </row>
    <row r="348" spans="1:6" ht="24" x14ac:dyDescent="0.2">
      <c r="A348" s="363">
        <f t="shared" si="10"/>
        <v>342</v>
      </c>
      <c r="B348" s="363">
        <f t="shared" si="11"/>
        <v>6082</v>
      </c>
      <c r="C348" s="363">
        <v>17</v>
      </c>
      <c r="D348" s="360" t="s">
        <v>285</v>
      </c>
      <c r="E348" s="362" t="s">
        <v>14289</v>
      </c>
      <c r="F348" s="449"/>
    </row>
    <row r="349" spans="1:6" ht="12.75" thickBot="1" x14ac:dyDescent="0.25">
      <c r="A349" s="363">
        <f t="shared" si="10"/>
        <v>343</v>
      </c>
      <c r="B349" s="363">
        <f t="shared" si="11"/>
        <v>6099</v>
      </c>
      <c r="C349" s="439">
        <v>150</v>
      </c>
      <c r="D349" s="440" t="s">
        <v>9</v>
      </c>
      <c r="E349" s="24" t="s">
        <v>50</v>
      </c>
      <c r="F349" s="292" t="s">
        <v>25</v>
      </c>
    </row>
    <row r="350" spans="1:6" ht="13.5" thickTop="1" thickBot="1" x14ac:dyDescent="0.25">
      <c r="A350" s="363">
        <f t="shared" si="10"/>
        <v>344</v>
      </c>
      <c r="B350" s="363">
        <f t="shared" si="11"/>
        <v>6249</v>
      </c>
      <c r="C350" s="441">
        <v>12</v>
      </c>
      <c r="D350" s="452" t="s">
        <v>9</v>
      </c>
      <c r="E350" s="453" t="s">
        <v>323</v>
      </c>
      <c r="F350" s="454" t="s">
        <v>1808</v>
      </c>
    </row>
    <row r="351" spans="1:6" ht="12.75" thickTop="1" x14ac:dyDescent="0.2">
      <c r="A351" s="119" t="s">
        <v>54</v>
      </c>
      <c r="B351" s="119"/>
      <c r="C351" s="370">
        <f>B350+C350-1</f>
        <v>6260</v>
      </c>
      <c r="D351" s="119"/>
      <c r="E351" s="119"/>
      <c r="F351" s="119"/>
    </row>
    <row r="352" spans="1:6" x14ac:dyDescent="0.2">
      <c r="A352" s="64"/>
      <c r="B352" s="64"/>
      <c r="C352" s="64"/>
      <c r="D352" s="64"/>
      <c r="E352" s="64"/>
      <c r="F352" s="64"/>
    </row>
    <row r="353" spans="1:6" x14ac:dyDescent="0.2">
      <c r="A353" s="64"/>
      <c r="B353" s="64"/>
      <c r="C353" s="64"/>
      <c r="D353" s="64"/>
      <c r="E353" s="64"/>
      <c r="F353" s="64"/>
    </row>
    <row r="354" spans="1:6" x14ac:dyDescent="0.2">
      <c r="A354" s="64"/>
      <c r="B354" s="64"/>
      <c r="C354" s="64"/>
      <c r="D354" s="64"/>
      <c r="E354" s="83"/>
      <c r="F354" s="64"/>
    </row>
    <row r="355" spans="1:6" x14ac:dyDescent="0.2">
      <c r="A355" s="64"/>
      <c r="B355" s="64"/>
      <c r="C355" s="64"/>
      <c r="D355" s="64"/>
      <c r="E355" s="83" t="s">
        <v>10550</v>
      </c>
      <c r="F355" s="64"/>
    </row>
    <row r="356" spans="1:6" x14ac:dyDescent="0.2">
      <c r="A356" s="64"/>
      <c r="B356" s="64"/>
      <c r="C356" s="64"/>
      <c r="D356" s="64"/>
      <c r="E356" s="83" t="s">
        <v>55</v>
      </c>
      <c r="F356"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F172"/>
  <sheetViews>
    <sheetView topLeftCell="A31" workbookViewId="0">
      <selection activeCell="C154" sqref="C154:F154"/>
    </sheetView>
  </sheetViews>
  <sheetFormatPr baseColWidth="10" defaultRowHeight="12" x14ac:dyDescent="0.2"/>
  <cols>
    <col min="1" max="1" width="5.85546875" bestFit="1" customWidth="1"/>
    <col min="2" max="2" width="9.42578125" customWidth="1"/>
    <col min="3" max="3" width="6.140625" customWidth="1"/>
    <col min="4" max="4" width="8.140625" customWidth="1"/>
    <col min="5" max="5" width="89.5703125" customWidth="1"/>
    <col min="6" max="6" width="14.1406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7" t="s">
        <v>6232</v>
      </c>
      <c r="D4" s="797"/>
      <c r="E4" s="797"/>
      <c r="F4" s="798"/>
    </row>
    <row r="5" spans="1:6" ht="13.5" thickBot="1" x14ac:dyDescent="0.25">
      <c r="A5" s="231"/>
      <c r="B5" s="231"/>
      <c r="C5" s="798"/>
      <c r="D5" s="798"/>
      <c r="E5" s="798"/>
      <c r="F5" s="798"/>
    </row>
    <row r="6" spans="1:6" ht="12.75" x14ac:dyDescent="0.2">
      <c r="A6" s="3" t="s">
        <v>3</v>
      </c>
      <c r="B6" s="3" t="s">
        <v>4</v>
      </c>
      <c r="C6" s="3" t="s">
        <v>5</v>
      </c>
      <c r="D6" s="4" t="s">
        <v>6</v>
      </c>
      <c r="E6" s="5" t="s">
        <v>7</v>
      </c>
      <c r="F6" s="5" t="s">
        <v>8</v>
      </c>
    </row>
    <row r="7" spans="1:6" ht="18.600000000000001" customHeight="1" x14ac:dyDescent="0.2">
      <c r="A7" s="19">
        <v>1</v>
      </c>
      <c r="B7" s="19">
        <v>1</v>
      </c>
      <c r="C7" s="19">
        <v>2</v>
      </c>
      <c r="D7" s="33" t="s">
        <v>9</v>
      </c>
      <c r="E7" s="103" t="s">
        <v>10</v>
      </c>
      <c r="F7" s="32" t="s">
        <v>11</v>
      </c>
    </row>
    <row r="8" spans="1:6" x14ac:dyDescent="0.2">
      <c r="A8" s="19">
        <f t="shared" ref="A8:A14" si="0">+A7+1</f>
        <v>2</v>
      </c>
      <c r="B8" s="19">
        <f>C7+B7</f>
        <v>3</v>
      </c>
      <c r="C8" s="19">
        <v>3</v>
      </c>
      <c r="D8" s="33" t="s">
        <v>12</v>
      </c>
      <c r="E8" s="103" t="s">
        <v>13</v>
      </c>
      <c r="F8" s="32">
        <v>220</v>
      </c>
    </row>
    <row r="9" spans="1:6" x14ac:dyDescent="0.2">
      <c r="A9" s="19">
        <f t="shared" si="0"/>
        <v>3</v>
      </c>
      <c r="B9" s="19">
        <f>C8+B8</f>
        <v>6</v>
      </c>
      <c r="C9" s="19">
        <v>2</v>
      </c>
      <c r="D9" s="33" t="s">
        <v>9</v>
      </c>
      <c r="E9" s="103" t="s">
        <v>14</v>
      </c>
      <c r="F9" s="90" t="s">
        <v>1759</v>
      </c>
    </row>
    <row r="10" spans="1:6" x14ac:dyDescent="0.2">
      <c r="A10" s="19">
        <f t="shared" si="0"/>
        <v>4</v>
      </c>
      <c r="B10" s="19">
        <f>B9+C9</f>
        <v>8</v>
      </c>
      <c r="C10" s="19">
        <v>1</v>
      </c>
      <c r="D10" s="33" t="s">
        <v>9</v>
      </c>
      <c r="E10" s="103" t="s">
        <v>16</v>
      </c>
      <c r="F10" s="90" t="s">
        <v>220</v>
      </c>
    </row>
    <row r="11" spans="1:6" x14ac:dyDescent="0.2">
      <c r="A11" s="19">
        <f t="shared" si="0"/>
        <v>5</v>
      </c>
      <c r="B11" s="19">
        <v>9</v>
      </c>
      <c r="C11" s="19">
        <v>2</v>
      </c>
      <c r="D11" s="33" t="s">
        <v>12</v>
      </c>
      <c r="E11" s="103" t="s">
        <v>17</v>
      </c>
      <c r="F11" s="90" t="s">
        <v>15</v>
      </c>
    </row>
    <row r="12" spans="1:6" ht="14.1" customHeight="1" x14ac:dyDescent="0.2">
      <c r="A12" s="19">
        <f t="shared" si="0"/>
        <v>6</v>
      </c>
      <c r="B12" s="19">
        <f>C11+B11</f>
        <v>11</v>
      </c>
      <c r="C12" s="19">
        <v>1</v>
      </c>
      <c r="D12" s="33" t="s">
        <v>9</v>
      </c>
      <c r="E12" s="103" t="s">
        <v>19</v>
      </c>
      <c r="F12" s="32" t="s">
        <v>20</v>
      </c>
    </row>
    <row r="13" spans="1:6" ht="17.45" customHeight="1" x14ac:dyDescent="0.2">
      <c r="A13" s="19">
        <f t="shared" si="0"/>
        <v>7</v>
      </c>
      <c r="B13" s="19">
        <f t="shared" ref="B13:B16" si="1">C12+B12</f>
        <v>12</v>
      </c>
      <c r="C13" s="19">
        <v>1</v>
      </c>
      <c r="D13" s="33" t="s">
        <v>9</v>
      </c>
      <c r="E13" s="103" t="s">
        <v>6299</v>
      </c>
      <c r="F13" s="32"/>
    </row>
    <row r="14" spans="1:6" ht="16.5" customHeight="1" x14ac:dyDescent="0.2">
      <c r="A14" s="363">
        <f t="shared" si="0"/>
        <v>8</v>
      </c>
      <c r="B14" s="363">
        <f t="shared" si="1"/>
        <v>13</v>
      </c>
      <c r="C14" s="363">
        <v>3</v>
      </c>
      <c r="D14" s="360" t="s">
        <v>12</v>
      </c>
      <c r="E14" s="362" t="s">
        <v>23</v>
      </c>
      <c r="F14" s="400"/>
    </row>
    <row r="15" spans="1:6" x14ac:dyDescent="0.2">
      <c r="A15" s="363">
        <f t="shared" ref="A15:A154" si="2">+A14+1</f>
        <v>9</v>
      </c>
      <c r="B15" s="363">
        <f t="shared" si="1"/>
        <v>16</v>
      </c>
      <c r="C15" s="363">
        <v>9</v>
      </c>
      <c r="D15" s="360" t="s">
        <v>9</v>
      </c>
      <c r="E15" s="362" t="s">
        <v>1800</v>
      </c>
      <c r="F15" s="400"/>
    </row>
    <row r="16" spans="1:6" x14ac:dyDescent="0.2">
      <c r="A16" s="363">
        <f t="shared" si="2"/>
        <v>10</v>
      </c>
      <c r="B16" s="363">
        <f t="shared" si="1"/>
        <v>25</v>
      </c>
      <c r="C16" s="363">
        <v>40</v>
      </c>
      <c r="D16" s="360" t="s">
        <v>9</v>
      </c>
      <c r="E16" s="362" t="s">
        <v>5819</v>
      </c>
      <c r="F16" s="400"/>
    </row>
    <row r="17" spans="1:6" ht="24" x14ac:dyDescent="0.2">
      <c r="A17" s="363">
        <f t="shared" si="2"/>
        <v>11</v>
      </c>
      <c r="B17" s="363">
        <f t="shared" ref="B17:B29" si="3">C16+B16</f>
        <v>65</v>
      </c>
      <c r="C17" s="363">
        <v>17</v>
      </c>
      <c r="D17" s="360" t="s">
        <v>285</v>
      </c>
      <c r="E17" s="362" t="s">
        <v>12306</v>
      </c>
      <c r="F17" s="400"/>
    </row>
    <row r="18" spans="1:6" ht="36" x14ac:dyDescent="0.2">
      <c r="A18" s="363">
        <f t="shared" si="2"/>
        <v>12</v>
      </c>
      <c r="B18" s="363">
        <f t="shared" si="3"/>
        <v>82</v>
      </c>
      <c r="C18" s="363">
        <v>17</v>
      </c>
      <c r="D18" s="360" t="s">
        <v>285</v>
      </c>
      <c r="E18" s="362" t="s">
        <v>12304</v>
      </c>
      <c r="F18" s="400"/>
    </row>
    <row r="19" spans="1:6" ht="36" x14ac:dyDescent="0.2">
      <c r="A19" s="363">
        <f t="shared" si="2"/>
        <v>13</v>
      </c>
      <c r="B19" s="363">
        <f t="shared" si="3"/>
        <v>99</v>
      </c>
      <c r="C19" s="363">
        <v>17</v>
      </c>
      <c r="D19" s="360" t="s">
        <v>285</v>
      </c>
      <c r="E19" s="362" t="s">
        <v>12305</v>
      </c>
      <c r="F19" s="400"/>
    </row>
    <row r="20" spans="1:6" x14ac:dyDescent="0.2">
      <c r="A20" s="363">
        <f t="shared" si="2"/>
        <v>14</v>
      </c>
      <c r="B20" s="363">
        <f t="shared" si="3"/>
        <v>116</v>
      </c>
      <c r="C20" s="363">
        <v>9</v>
      </c>
      <c r="D20" s="360" t="s">
        <v>9</v>
      </c>
      <c r="E20" s="362" t="s">
        <v>5820</v>
      </c>
      <c r="F20" s="400"/>
    </row>
    <row r="21" spans="1:6" x14ac:dyDescent="0.2">
      <c r="A21" s="363">
        <f t="shared" si="2"/>
        <v>15</v>
      </c>
      <c r="B21" s="363">
        <f t="shared" si="3"/>
        <v>125</v>
      </c>
      <c r="C21" s="363">
        <v>40</v>
      </c>
      <c r="D21" s="360" t="s">
        <v>9</v>
      </c>
      <c r="E21" s="362" t="s">
        <v>5821</v>
      </c>
      <c r="F21" s="400"/>
    </row>
    <row r="22" spans="1:6" ht="24" x14ac:dyDescent="0.2">
      <c r="A22" s="363">
        <f t="shared" si="2"/>
        <v>16</v>
      </c>
      <c r="B22" s="363">
        <f t="shared" si="3"/>
        <v>165</v>
      </c>
      <c r="C22" s="363">
        <v>17</v>
      </c>
      <c r="D22" s="360" t="s">
        <v>285</v>
      </c>
      <c r="E22" s="362" t="s">
        <v>12307</v>
      </c>
      <c r="F22" s="400"/>
    </row>
    <row r="23" spans="1:6" ht="36" x14ac:dyDescent="0.2">
      <c r="A23" s="363">
        <f t="shared" si="2"/>
        <v>17</v>
      </c>
      <c r="B23" s="363">
        <f t="shared" si="3"/>
        <v>182</v>
      </c>
      <c r="C23" s="363">
        <v>17</v>
      </c>
      <c r="D23" s="360" t="s">
        <v>285</v>
      </c>
      <c r="E23" s="362" t="s">
        <v>12308</v>
      </c>
      <c r="F23" s="400"/>
    </row>
    <row r="24" spans="1:6" ht="36" x14ac:dyDescent="0.2">
      <c r="A24" s="363">
        <f t="shared" si="2"/>
        <v>18</v>
      </c>
      <c r="B24" s="363">
        <f t="shared" si="3"/>
        <v>199</v>
      </c>
      <c r="C24" s="363">
        <v>17</v>
      </c>
      <c r="D24" s="360" t="s">
        <v>285</v>
      </c>
      <c r="E24" s="362" t="s">
        <v>12309</v>
      </c>
      <c r="F24" s="400"/>
    </row>
    <row r="25" spans="1:6" x14ac:dyDescent="0.2">
      <c r="A25" s="363">
        <f t="shared" si="2"/>
        <v>19</v>
      </c>
      <c r="B25" s="363">
        <f t="shared" si="3"/>
        <v>216</v>
      </c>
      <c r="C25" s="363">
        <v>9</v>
      </c>
      <c r="D25" s="360" t="s">
        <v>9</v>
      </c>
      <c r="E25" s="362" t="s">
        <v>5829</v>
      </c>
      <c r="F25" s="400"/>
    </row>
    <row r="26" spans="1:6" x14ac:dyDescent="0.2">
      <c r="A26" s="363">
        <f t="shared" si="2"/>
        <v>20</v>
      </c>
      <c r="B26" s="363">
        <f t="shared" si="3"/>
        <v>225</v>
      </c>
      <c r="C26" s="363">
        <v>40</v>
      </c>
      <c r="D26" s="360" t="s">
        <v>9</v>
      </c>
      <c r="E26" s="362" t="s">
        <v>5830</v>
      </c>
      <c r="F26" s="400"/>
    </row>
    <row r="27" spans="1:6" ht="24" x14ac:dyDescent="0.2">
      <c r="A27" s="363">
        <f t="shared" si="2"/>
        <v>21</v>
      </c>
      <c r="B27" s="363">
        <f t="shared" si="3"/>
        <v>265</v>
      </c>
      <c r="C27" s="363">
        <v>17</v>
      </c>
      <c r="D27" s="360" t="s">
        <v>285</v>
      </c>
      <c r="E27" s="362" t="s">
        <v>12310</v>
      </c>
      <c r="F27" s="400"/>
    </row>
    <row r="28" spans="1:6" ht="36" x14ac:dyDescent="0.2">
      <c r="A28" s="363">
        <f t="shared" si="2"/>
        <v>22</v>
      </c>
      <c r="B28" s="363">
        <f t="shared" si="3"/>
        <v>282</v>
      </c>
      <c r="C28" s="363">
        <v>17</v>
      </c>
      <c r="D28" s="360" t="s">
        <v>285</v>
      </c>
      <c r="E28" s="362" t="s">
        <v>12311</v>
      </c>
      <c r="F28" s="400"/>
    </row>
    <row r="29" spans="1:6" ht="36" x14ac:dyDescent="0.2">
      <c r="A29" s="363">
        <f t="shared" si="2"/>
        <v>23</v>
      </c>
      <c r="B29" s="363">
        <f t="shared" si="3"/>
        <v>299</v>
      </c>
      <c r="C29" s="363">
        <v>17</v>
      </c>
      <c r="D29" s="360" t="s">
        <v>285</v>
      </c>
      <c r="E29" s="362" t="s">
        <v>12312</v>
      </c>
      <c r="F29" s="400"/>
    </row>
    <row r="30" spans="1:6" x14ac:dyDescent="0.2">
      <c r="A30" s="363">
        <f t="shared" si="2"/>
        <v>24</v>
      </c>
      <c r="B30" s="363">
        <f t="shared" ref="B30:B34" si="4">C29+B29</f>
        <v>316</v>
      </c>
      <c r="C30" s="363">
        <v>9</v>
      </c>
      <c r="D30" s="360" t="s">
        <v>9</v>
      </c>
      <c r="E30" s="362" t="s">
        <v>5837</v>
      </c>
      <c r="F30" s="400"/>
    </row>
    <row r="31" spans="1:6" x14ac:dyDescent="0.2">
      <c r="A31" s="363">
        <f t="shared" si="2"/>
        <v>25</v>
      </c>
      <c r="B31" s="363">
        <f t="shared" si="4"/>
        <v>325</v>
      </c>
      <c r="C31" s="363">
        <v>40</v>
      </c>
      <c r="D31" s="360" t="s">
        <v>9</v>
      </c>
      <c r="E31" s="362" t="s">
        <v>5838</v>
      </c>
      <c r="F31" s="400"/>
    </row>
    <row r="32" spans="1:6" ht="24" x14ac:dyDescent="0.2">
      <c r="A32" s="363">
        <f t="shared" si="2"/>
        <v>26</v>
      </c>
      <c r="B32" s="363">
        <f t="shared" si="4"/>
        <v>365</v>
      </c>
      <c r="C32" s="363">
        <v>17</v>
      </c>
      <c r="D32" s="360" t="s">
        <v>285</v>
      </c>
      <c r="E32" s="362" t="s">
        <v>12313</v>
      </c>
      <c r="F32" s="400"/>
    </row>
    <row r="33" spans="1:6" ht="36" x14ac:dyDescent="0.2">
      <c r="A33" s="363">
        <f t="shared" si="2"/>
        <v>27</v>
      </c>
      <c r="B33" s="363">
        <f t="shared" si="4"/>
        <v>382</v>
      </c>
      <c r="C33" s="363">
        <v>17</v>
      </c>
      <c r="D33" s="360" t="s">
        <v>285</v>
      </c>
      <c r="E33" s="362" t="s">
        <v>12314</v>
      </c>
      <c r="F33" s="400"/>
    </row>
    <row r="34" spans="1:6" ht="36" x14ac:dyDescent="0.2">
      <c r="A34" s="363">
        <f t="shared" si="2"/>
        <v>28</v>
      </c>
      <c r="B34" s="363">
        <f t="shared" si="4"/>
        <v>399</v>
      </c>
      <c r="C34" s="363">
        <v>17</v>
      </c>
      <c r="D34" s="360" t="s">
        <v>285</v>
      </c>
      <c r="E34" s="362" t="s">
        <v>12315</v>
      </c>
      <c r="F34" s="400"/>
    </row>
    <row r="35" spans="1:6" x14ac:dyDescent="0.2">
      <c r="A35" s="363">
        <f t="shared" si="2"/>
        <v>29</v>
      </c>
      <c r="B35" s="363">
        <f t="shared" ref="B35:B39" si="5">C34+B34</f>
        <v>416</v>
      </c>
      <c r="C35" s="363">
        <v>9</v>
      </c>
      <c r="D35" s="360" t="s">
        <v>9</v>
      </c>
      <c r="E35" s="362" t="s">
        <v>5845</v>
      </c>
      <c r="F35" s="400"/>
    </row>
    <row r="36" spans="1:6" x14ac:dyDescent="0.2">
      <c r="A36" s="363">
        <f t="shared" si="2"/>
        <v>30</v>
      </c>
      <c r="B36" s="363">
        <f t="shared" si="5"/>
        <v>425</v>
      </c>
      <c r="C36" s="363">
        <v>40</v>
      </c>
      <c r="D36" s="360" t="s">
        <v>9</v>
      </c>
      <c r="E36" s="362" t="s">
        <v>5846</v>
      </c>
      <c r="F36" s="400"/>
    </row>
    <row r="37" spans="1:6" ht="24" x14ac:dyDescent="0.2">
      <c r="A37" s="363">
        <f t="shared" si="2"/>
        <v>31</v>
      </c>
      <c r="B37" s="363">
        <f t="shared" si="5"/>
        <v>465</v>
      </c>
      <c r="C37" s="363">
        <v>17</v>
      </c>
      <c r="D37" s="360" t="s">
        <v>285</v>
      </c>
      <c r="E37" s="362" t="s">
        <v>12316</v>
      </c>
      <c r="F37" s="400"/>
    </row>
    <row r="38" spans="1:6" ht="36" x14ac:dyDescent="0.2">
      <c r="A38" s="363">
        <f t="shared" si="2"/>
        <v>32</v>
      </c>
      <c r="B38" s="363">
        <f t="shared" si="5"/>
        <v>482</v>
      </c>
      <c r="C38" s="363">
        <v>17</v>
      </c>
      <c r="D38" s="360" t="s">
        <v>285</v>
      </c>
      <c r="E38" s="362" t="s">
        <v>12317</v>
      </c>
      <c r="F38" s="400"/>
    </row>
    <row r="39" spans="1:6" ht="36" x14ac:dyDescent="0.2">
      <c r="A39" s="363">
        <f t="shared" si="2"/>
        <v>33</v>
      </c>
      <c r="B39" s="363">
        <f t="shared" si="5"/>
        <v>499</v>
      </c>
      <c r="C39" s="363">
        <v>17</v>
      </c>
      <c r="D39" s="360" t="s">
        <v>285</v>
      </c>
      <c r="E39" s="362" t="s">
        <v>12318</v>
      </c>
      <c r="F39" s="400"/>
    </row>
    <row r="40" spans="1:6" x14ac:dyDescent="0.2">
      <c r="A40" s="363">
        <f t="shared" si="2"/>
        <v>34</v>
      </c>
      <c r="B40" s="363">
        <f t="shared" ref="B40:B64" si="6">C39+B39</f>
        <v>516</v>
      </c>
      <c r="C40" s="363">
        <v>9</v>
      </c>
      <c r="D40" s="360" t="s">
        <v>9</v>
      </c>
      <c r="E40" s="362" t="s">
        <v>5853</v>
      </c>
      <c r="F40" s="400"/>
    </row>
    <row r="41" spans="1:6" x14ac:dyDescent="0.2">
      <c r="A41" s="363">
        <f t="shared" si="2"/>
        <v>35</v>
      </c>
      <c r="B41" s="363">
        <f t="shared" si="6"/>
        <v>525</v>
      </c>
      <c r="C41" s="363">
        <v>40</v>
      </c>
      <c r="D41" s="360" t="s">
        <v>9</v>
      </c>
      <c r="E41" s="362" t="s">
        <v>5854</v>
      </c>
      <c r="F41" s="400"/>
    </row>
    <row r="42" spans="1:6" ht="24" x14ac:dyDescent="0.2">
      <c r="A42" s="363">
        <f t="shared" si="2"/>
        <v>36</v>
      </c>
      <c r="B42" s="363">
        <f t="shared" si="6"/>
        <v>565</v>
      </c>
      <c r="C42" s="363">
        <v>17</v>
      </c>
      <c r="D42" s="360" t="s">
        <v>285</v>
      </c>
      <c r="E42" s="362" t="s">
        <v>12319</v>
      </c>
      <c r="F42" s="400"/>
    </row>
    <row r="43" spans="1:6" ht="36" x14ac:dyDescent="0.2">
      <c r="A43" s="363">
        <f t="shared" si="2"/>
        <v>37</v>
      </c>
      <c r="B43" s="363">
        <f t="shared" si="6"/>
        <v>582</v>
      </c>
      <c r="C43" s="363">
        <v>17</v>
      </c>
      <c r="D43" s="360" t="s">
        <v>285</v>
      </c>
      <c r="E43" s="362" t="s">
        <v>12320</v>
      </c>
      <c r="F43" s="400"/>
    </row>
    <row r="44" spans="1:6" ht="36" x14ac:dyDescent="0.2">
      <c r="A44" s="363">
        <f t="shared" si="2"/>
        <v>38</v>
      </c>
      <c r="B44" s="363">
        <f t="shared" si="6"/>
        <v>599</v>
      </c>
      <c r="C44" s="363">
        <v>17</v>
      </c>
      <c r="D44" s="360" t="s">
        <v>285</v>
      </c>
      <c r="E44" s="362" t="s">
        <v>12321</v>
      </c>
      <c r="F44" s="400"/>
    </row>
    <row r="45" spans="1:6" x14ac:dyDescent="0.2">
      <c r="A45" s="363">
        <f t="shared" si="2"/>
        <v>39</v>
      </c>
      <c r="B45" s="363">
        <f t="shared" si="6"/>
        <v>616</v>
      </c>
      <c r="C45" s="363">
        <v>9</v>
      </c>
      <c r="D45" s="360" t="s">
        <v>9</v>
      </c>
      <c r="E45" s="362" t="s">
        <v>5861</v>
      </c>
      <c r="F45" s="400"/>
    </row>
    <row r="46" spans="1:6" x14ac:dyDescent="0.2">
      <c r="A46" s="363">
        <f t="shared" si="2"/>
        <v>40</v>
      </c>
      <c r="B46" s="363">
        <f t="shared" si="6"/>
        <v>625</v>
      </c>
      <c r="C46" s="363">
        <v>40</v>
      </c>
      <c r="D46" s="360" t="s">
        <v>9</v>
      </c>
      <c r="E46" s="362" t="s">
        <v>5862</v>
      </c>
      <c r="F46" s="400"/>
    </row>
    <row r="47" spans="1:6" ht="24" x14ac:dyDescent="0.2">
      <c r="A47" s="363">
        <f t="shared" si="2"/>
        <v>41</v>
      </c>
      <c r="B47" s="363">
        <f t="shared" si="6"/>
        <v>665</v>
      </c>
      <c r="C47" s="363">
        <v>17</v>
      </c>
      <c r="D47" s="360" t="s">
        <v>285</v>
      </c>
      <c r="E47" s="362" t="s">
        <v>12322</v>
      </c>
      <c r="F47" s="400"/>
    </row>
    <row r="48" spans="1:6" ht="36" x14ac:dyDescent="0.2">
      <c r="A48" s="363">
        <f t="shared" si="2"/>
        <v>42</v>
      </c>
      <c r="B48" s="363">
        <f t="shared" si="6"/>
        <v>682</v>
      </c>
      <c r="C48" s="363">
        <v>17</v>
      </c>
      <c r="D48" s="360" t="s">
        <v>285</v>
      </c>
      <c r="E48" s="362" t="s">
        <v>12323</v>
      </c>
      <c r="F48" s="400"/>
    </row>
    <row r="49" spans="1:6" ht="36" x14ac:dyDescent="0.2">
      <c r="A49" s="363">
        <f t="shared" si="2"/>
        <v>43</v>
      </c>
      <c r="B49" s="363">
        <f t="shared" si="6"/>
        <v>699</v>
      </c>
      <c r="C49" s="363">
        <v>17</v>
      </c>
      <c r="D49" s="360" t="s">
        <v>285</v>
      </c>
      <c r="E49" s="362" t="s">
        <v>12324</v>
      </c>
      <c r="F49" s="400"/>
    </row>
    <row r="50" spans="1:6" x14ac:dyDescent="0.2">
      <c r="A50" s="363">
        <f t="shared" si="2"/>
        <v>44</v>
      </c>
      <c r="B50" s="363">
        <f t="shared" si="6"/>
        <v>716</v>
      </c>
      <c r="C50" s="363">
        <v>9</v>
      </c>
      <c r="D50" s="360" t="s">
        <v>9</v>
      </c>
      <c r="E50" s="362" t="s">
        <v>5869</v>
      </c>
      <c r="F50" s="400"/>
    </row>
    <row r="51" spans="1:6" x14ac:dyDescent="0.2">
      <c r="A51" s="363">
        <f t="shared" si="2"/>
        <v>45</v>
      </c>
      <c r="B51" s="363">
        <f t="shared" si="6"/>
        <v>725</v>
      </c>
      <c r="C51" s="363">
        <v>40</v>
      </c>
      <c r="D51" s="360" t="s">
        <v>9</v>
      </c>
      <c r="E51" s="362" t="s">
        <v>5870</v>
      </c>
      <c r="F51" s="400"/>
    </row>
    <row r="52" spans="1:6" ht="24" x14ac:dyDescent="0.2">
      <c r="A52" s="363">
        <f t="shared" si="2"/>
        <v>46</v>
      </c>
      <c r="B52" s="363">
        <f t="shared" si="6"/>
        <v>765</v>
      </c>
      <c r="C52" s="363">
        <v>17</v>
      </c>
      <c r="D52" s="360" t="s">
        <v>285</v>
      </c>
      <c r="E52" s="362" t="s">
        <v>12325</v>
      </c>
      <c r="F52" s="400"/>
    </row>
    <row r="53" spans="1:6" ht="36" x14ac:dyDescent="0.2">
      <c r="A53" s="363">
        <f t="shared" si="2"/>
        <v>47</v>
      </c>
      <c r="B53" s="363">
        <f t="shared" si="6"/>
        <v>782</v>
      </c>
      <c r="C53" s="363">
        <v>17</v>
      </c>
      <c r="D53" s="360" t="s">
        <v>285</v>
      </c>
      <c r="E53" s="362" t="s">
        <v>12326</v>
      </c>
      <c r="F53" s="400"/>
    </row>
    <row r="54" spans="1:6" ht="36" x14ac:dyDescent="0.2">
      <c r="A54" s="363">
        <f t="shared" si="2"/>
        <v>48</v>
      </c>
      <c r="B54" s="363">
        <f t="shared" si="6"/>
        <v>799</v>
      </c>
      <c r="C54" s="363">
        <v>17</v>
      </c>
      <c r="D54" s="360" t="s">
        <v>285</v>
      </c>
      <c r="E54" s="362" t="s">
        <v>12327</v>
      </c>
      <c r="F54" s="400"/>
    </row>
    <row r="55" spans="1:6" x14ac:dyDescent="0.2">
      <c r="A55" s="363">
        <f t="shared" si="2"/>
        <v>49</v>
      </c>
      <c r="B55" s="363">
        <f t="shared" si="6"/>
        <v>816</v>
      </c>
      <c r="C55" s="363">
        <v>9</v>
      </c>
      <c r="D55" s="360" t="s">
        <v>9</v>
      </c>
      <c r="E55" s="362" t="s">
        <v>5877</v>
      </c>
      <c r="F55" s="400"/>
    </row>
    <row r="56" spans="1:6" x14ac:dyDescent="0.2">
      <c r="A56" s="363">
        <f t="shared" si="2"/>
        <v>50</v>
      </c>
      <c r="B56" s="363">
        <f t="shared" si="6"/>
        <v>825</v>
      </c>
      <c r="C56" s="363">
        <v>40</v>
      </c>
      <c r="D56" s="360" t="s">
        <v>9</v>
      </c>
      <c r="E56" s="362" t="s">
        <v>5878</v>
      </c>
      <c r="F56" s="400"/>
    </row>
    <row r="57" spans="1:6" ht="24" x14ac:dyDescent="0.2">
      <c r="A57" s="363">
        <f t="shared" si="2"/>
        <v>51</v>
      </c>
      <c r="B57" s="363">
        <f t="shared" si="6"/>
        <v>865</v>
      </c>
      <c r="C57" s="363">
        <v>17</v>
      </c>
      <c r="D57" s="360" t="s">
        <v>285</v>
      </c>
      <c r="E57" s="362" t="s">
        <v>12328</v>
      </c>
      <c r="F57" s="400"/>
    </row>
    <row r="58" spans="1:6" ht="36" x14ac:dyDescent="0.2">
      <c r="A58" s="363">
        <f t="shared" si="2"/>
        <v>52</v>
      </c>
      <c r="B58" s="363">
        <f t="shared" si="6"/>
        <v>882</v>
      </c>
      <c r="C58" s="363">
        <v>17</v>
      </c>
      <c r="D58" s="360" t="s">
        <v>285</v>
      </c>
      <c r="E58" s="362" t="s">
        <v>12329</v>
      </c>
      <c r="F58" s="400"/>
    </row>
    <row r="59" spans="1:6" ht="36" x14ac:dyDescent="0.2">
      <c r="A59" s="363">
        <f t="shared" si="2"/>
        <v>53</v>
      </c>
      <c r="B59" s="363">
        <f t="shared" si="6"/>
        <v>899</v>
      </c>
      <c r="C59" s="363">
        <v>17</v>
      </c>
      <c r="D59" s="360" t="s">
        <v>285</v>
      </c>
      <c r="E59" s="362" t="s">
        <v>12330</v>
      </c>
      <c r="F59" s="400"/>
    </row>
    <row r="60" spans="1:6" x14ac:dyDescent="0.2">
      <c r="A60" s="363">
        <f t="shared" si="2"/>
        <v>54</v>
      </c>
      <c r="B60" s="363">
        <f t="shared" si="6"/>
        <v>916</v>
      </c>
      <c r="C60" s="363">
        <v>9</v>
      </c>
      <c r="D60" s="360" t="s">
        <v>9</v>
      </c>
      <c r="E60" s="362" t="s">
        <v>5885</v>
      </c>
      <c r="F60" s="400"/>
    </row>
    <row r="61" spans="1:6" x14ac:dyDescent="0.2">
      <c r="A61" s="363">
        <f t="shared" si="2"/>
        <v>55</v>
      </c>
      <c r="B61" s="363">
        <f t="shared" si="6"/>
        <v>925</v>
      </c>
      <c r="C61" s="363">
        <v>40</v>
      </c>
      <c r="D61" s="360" t="s">
        <v>9</v>
      </c>
      <c r="E61" s="362" t="s">
        <v>5886</v>
      </c>
      <c r="F61" s="400"/>
    </row>
    <row r="62" spans="1:6" ht="24" x14ac:dyDescent="0.2">
      <c r="A62" s="363">
        <f t="shared" si="2"/>
        <v>56</v>
      </c>
      <c r="B62" s="363">
        <f t="shared" si="6"/>
        <v>965</v>
      </c>
      <c r="C62" s="363">
        <v>17</v>
      </c>
      <c r="D62" s="360" t="s">
        <v>285</v>
      </c>
      <c r="E62" s="362" t="s">
        <v>12331</v>
      </c>
      <c r="F62" s="400"/>
    </row>
    <row r="63" spans="1:6" ht="36" x14ac:dyDescent="0.2">
      <c r="A63" s="363">
        <f t="shared" si="2"/>
        <v>57</v>
      </c>
      <c r="B63" s="363">
        <f t="shared" si="6"/>
        <v>982</v>
      </c>
      <c r="C63" s="363">
        <v>17</v>
      </c>
      <c r="D63" s="360" t="s">
        <v>285</v>
      </c>
      <c r="E63" s="362" t="s">
        <v>12332</v>
      </c>
      <c r="F63" s="400"/>
    </row>
    <row r="64" spans="1:6" ht="36" x14ac:dyDescent="0.2">
      <c r="A64" s="363">
        <f t="shared" si="2"/>
        <v>58</v>
      </c>
      <c r="B64" s="363">
        <f t="shared" si="6"/>
        <v>999</v>
      </c>
      <c r="C64" s="363">
        <v>17</v>
      </c>
      <c r="D64" s="360" t="s">
        <v>285</v>
      </c>
      <c r="E64" s="362" t="s">
        <v>12333</v>
      </c>
      <c r="F64" s="400"/>
    </row>
    <row r="65" spans="1:6" x14ac:dyDescent="0.2">
      <c r="A65" s="363">
        <f t="shared" si="2"/>
        <v>59</v>
      </c>
      <c r="B65" s="363">
        <f t="shared" ref="B65:B114" si="7">C64+B64</f>
        <v>1016</v>
      </c>
      <c r="C65" s="363">
        <v>9</v>
      </c>
      <c r="D65" s="360" t="s">
        <v>9</v>
      </c>
      <c r="E65" s="362" t="s">
        <v>5893</v>
      </c>
      <c r="F65" s="400"/>
    </row>
    <row r="66" spans="1:6" x14ac:dyDescent="0.2">
      <c r="A66" s="363">
        <f t="shared" si="2"/>
        <v>60</v>
      </c>
      <c r="B66" s="363">
        <f t="shared" si="7"/>
        <v>1025</v>
      </c>
      <c r="C66" s="363">
        <v>40</v>
      </c>
      <c r="D66" s="360" t="s">
        <v>9</v>
      </c>
      <c r="E66" s="362" t="s">
        <v>5894</v>
      </c>
      <c r="F66" s="400"/>
    </row>
    <row r="67" spans="1:6" ht="24" x14ac:dyDescent="0.2">
      <c r="A67" s="363">
        <f t="shared" si="2"/>
        <v>61</v>
      </c>
      <c r="B67" s="363">
        <f t="shared" si="7"/>
        <v>1065</v>
      </c>
      <c r="C67" s="363">
        <v>17</v>
      </c>
      <c r="D67" s="360" t="s">
        <v>285</v>
      </c>
      <c r="E67" s="362" t="s">
        <v>12334</v>
      </c>
      <c r="F67" s="400"/>
    </row>
    <row r="68" spans="1:6" ht="36" x14ac:dyDescent="0.2">
      <c r="A68" s="363">
        <f t="shared" si="2"/>
        <v>62</v>
      </c>
      <c r="B68" s="363">
        <f t="shared" si="7"/>
        <v>1082</v>
      </c>
      <c r="C68" s="363">
        <v>17</v>
      </c>
      <c r="D68" s="360" t="s">
        <v>285</v>
      </c>
      <c r="E68" s="362" t="s">
        <v>12335</v>
      </c>
      <c r="F68" s="400"/>
    </row>
    <row r="69" spans="1:6" ht="36" x14ac:dyDescent="0.2">
      <c r="A69" s="363">
        <f t="shared" si="2"/>
        <v>63</v>
      </c>
      <c r="B69" s="363">
        <f t="shared" si="7"/>
        <v>1099</v>
      </c>
      <c r="C69" s="363">
        <v>17</v>
      </c>
      <c r="D69" s="360" t="s">
        <v>285</v>
      </c>
      <c r="E69" s="362" t="s">
        <v>12336</v>
      </c>
      <c r="F69" s="400"/>
    </row>
    <row r="70" spans="1:6" x14ac:dyDescent="0.2">
      <c r="A70" s="363">
        <f t="shared" si="2"/>
        <v>64</v>
      </c>
      <c r="B70" s="363">
        <f t="shared" si="7"/>
        <v>1116</v>
      </c>
      <c r="C70" s="363">
        <v>9</v>
      </c>
      <c r="D70" s="360" t="s">
        <v>9</v>
      </c>
      <c r="E70" s="362" t="s">
        <v>5901</v>
      </c>
      <c r="F70" s="400"/>
    </row>
    <row r="71" spans="1:6" x14ac:dyDescent="0.2">
      <c r="A71" s="363">
        <f t="shared" si="2"/>
        <v>65</v>
      </c>
      <c r="B71" s="363">
        <f t="shared" si="7"/>
        <v>1125</v>
      </c>
      <c r="C71" s="363">
        <v>40</v>
      </c>
      <c r="D71" s="360" t="s">
        <v>9</v>
      </c>
      <c r="E71" s="362" t="s">
        <v>5902</v>
      </c>
      <c r="F71" s="400"/>
    </row>
    <row r="72" spans="1:6" ht="24" x14ac:dyDescent="0.2">
      <c r="A72" s="363">
        <f t="shared" si="2"/>
        <v>66</v>
      </c>
      <c r="B72" s="363">
        <f t="shared" si="7"/>
        <v>1165</v>
      </c>
      <c r="C72" s="363">
        <v>17</v>
      </c>
      <c r="D72" s="360" t="s">
        <v>285</v>
      </c>
      <c r="E72" s="362" t="s">
        <v>12337</v>
      </c>
      <c r="F72" s="400"/>
    </row>
    <row r="73" spans="1:6" ht="36" x14ac:dyDescent="0.2">
      <c r="A73" s="363">
        <f t="shared" si="2"/>
        <v>67</v>
      </c>
      <c r="B73" s="363">
        <f t="shared" si="7"/>
        <v>1182</v>
      </c>
      <c r="C73" s="363">
        <v>17</v>
      </c>
      <c r="D73" s="360" t="s">
        <v>285</v>
      </c>
      <c r="E73" s="362" t="s">
        <v>12338</v>
      </c>
      <c r="F73" s="400"/>
    </row>
    <row r="74" spans="1:6" ht="36" x14ac:dyDescent="0.2">
      <c r="A74" s="363">
        <f t="shared" si="2"/>
        <v>68</v>
      </c>
      <c r="B74" s="363">
        <f t="shared" si="7"/>
        <v>1199</v>
      </c>
      <c r="C74" s="363">
        <v>17</v>
      </c>
      <c r="D74" s="360" t="s">
        <v>285</v>
      </c>
      <c r="E74" s="362" t="s">
        <v>12339</v>
      </c>
      <c r="F74" s="400"/>
    </row>
    <row r="75" spans="1:6" x14ac:dyDescent="0.2">
      <c r="A75" s="363">
        <f t="shared" si="2"/>
        <v>69</v>
      </c>
      <c r="B75" s="363">
        <f t="shared" si="7"/>
        <v>1216</v>
      </c>
      <c r="C75" s="363">
        <v>9</v>
      </c>
      <c r="D75" s="360" t="s">
        <v>9</v>
      </c>
      <c r="E75" s="362" t="s">
        <v>5909</v>
      </c>
      <c r="F75" s="400"/>
    </row>
    <row r="76" spans="1:6" x14ac:dyDescent="0.2">
      <c r="A76" s="363">
        <f t="shared" si="2"/>
        <v>70</v>
      </c>
      <c r="B76" s="363">
        <f t="shared" si="7"/>
        <v>1225</v>
      </c>
      <c r="C76" s="363">
        <v>40</v>
      </c>
      <c r="D76" s="360" t="s">
        <v>9</v>
      </c>
      <c r="E76" s="362" t="s">
        <v>5910</v>
      </c>
      <c r="F76" s="400"/>
    </row>
    <row r="77" spans="1:6" ht="24" x14ac:dyDescent="0.2">
      <c r="A77" s="363">
        <f t="shared" si="2"/>
        <v>71</v>
      </c>
      <c r="B77" s="363">
        <f t="shared" si="7"/>
        <v>1265</v>
      </c>
      <c r="C77" s="363">
        <v>17</v>
      </c>
      <c r="D77" s="360" t="s">
        <v>285</v>
      </c>
      <c r="E77" s="362" t="s">
        <v>12340</v>
      </c>
      <c r="F77" s="400"/>
    </row>
    <row r="78" spans="1:6" ht="36" x14ac:dyDescent="0.2">
      <c r="A78" s="363">
        <f t="shared" si="2"/>
        <v>72</v>
      </c>
      <c r="B78" s="363">
        <f t="shared" si="7"/>
        <v>1282</v>
      </c>
      <c r="C78" s="363">
        <v>17</v>
      </c>
      <c r="D78" s="360" t="s">
        <v>285</v>
      </c>
      <c r="E78" s="362" t="s">
        <v>12341</v>
      </c>
      <c r="F78" s="400"/>
    </row>
    <row r="79" spans="1:6" ht="36" x14ac:dyDescent="0.2">
      <c r="A79" s="363">
        <f t="shared" si="2"/>
        <v>73</v>
      </c>
      <c r="B79" s="363">
        <f t="shared" si="7"/>
        <v>1299</v>
      </c>
      <c r="C79" s="363">
        <v>17</v>
      </c>
      <c r="D79" s="360" t="s">
        <v>285</v>
      </c>
      <c r="E79" s="362" t="s">
        <v>12342</v>
      </c>
      <c r="F79" s="400"/>
    </row>
    <row r="80" spans="1:6" x14ac:dyDescent="0.2">
      <c r="A80" s="363">
        <f t="shared" si="2"/>
        <v>74</v>
      </c>
      <c r="B80" s="363">
        <f t="shared" si="7"/>
        <v>1316</v>
      </c>
      <c r="C80" s="363">
        <v>9</v>
      </c>
      <c r="D80" s="360" t="s">
        <v>9</v>
      </c>
      <c r="E80" s="362" t="s">
        <v>5917</v>
      </c>
      <c r="F80" s="400"/>
    </row>
    <row r="81" spans="1:6" x14ac:dyDescent="0.2">
      <c r="A81" s="363">
        <f t="shared" si="2"/>
        <v>75</v>
      </c>
      <c r="B81" s="363">
        <f t="shared" si="7"/>
        <v>1325</v>
      </c>
      <c r="C81" s="363">
        <v>40</v>
      </c>
      <c r="D81" s="360" t="s">
        <v>9</v>
      </c>
      <c r="E81" s="362" t="s">
        <v>5918</v>
      </c>
      <c r="F81" s="400"/>
    </row>
    <row r="82" spans="1:6" ht="24" x14ac:dyDescent="0.2">
      <c r="A82" s="363">
        <f t="shared" si="2"/>
        <v>76</v>
      </c>
      <c r="B82" s="363">
        <f t="shared" si="7"/>
        <v>1365</v>
      </c>
      <c r="C82" s="363">
        <v>17</v>
      </c>
      <c r="D82" s="360" t="s">
        <v>285</v>
      </c>
      <c r="E82" s="362" t="s">
        <v>12343</v>
      </c>
      <c r="F82" s="400"/>
    </row>
    <row r="83" spans="1:6" ht="36" x14ac:dyDescent="0.2">
      <c r="A83" s="363">
        <f t="shared" si="2"/>
        <v>77</v>
      </c>
      <c r="B83" s="363">
        <f t="shared" si="7"/>
        <v>1382</v>
      </c>
      <c r="C83" s="363">
        <v>17</v>
      </c>
      <c r="D83" s="360" t="s">
        <v>285</v>
      </c>
      <c r="E83" s="362" t="s">
        <v>12344</v>
      </c>
      <c r="F83" s="400"/>
    </row>
    <row r="84" spans="1:6" ht="36" x14ac:dyDescent="0.2">
      <c r="A84" s="363">
        <f t="shared" si="2"/>
        <v>78</v>
      </c>
      <c r="B84" s="363">
        <f t="shared" si="7"/>
        <v>1399</v>
      </c>
      <c r="C84" s="363">
        <v>17</v>
      </c>
      <c r="D84" s="360" t="s">
        <v>285</v>
      </c>
      <c r="E84" s="362" t="s">
        <v>12345</v>
      </c>
      <c r="F84" s="400"/>
    </row>
    <row r="85" spans="1:6" x14ac:dyDescent="0.2">
      <c r="A85" s="363">
        <f t="shared" si="2"/>
        <v>79</v>
      </c>
      <c r="B85" s="363">
        <f t="shared" si="7"/>
        <v>1416</v>
      </c>
      <c r="C85" s="363">
        <v>9</v>
      </c>
      <c r="D85" s="360" t="s">
        <v>9</v>
      </c>
      <c r="E85" s="362" t="s">
        <v>5925</v>
      </c>
      <c r="F85" s="400"/>
    </row>
    <row r="86" spans="1:6" x14ac:dyDescent="0.2">
      <c r="A86" s="363">
        <f t="shared" si="2"/>
        <v>80</v>
      </c>
      <c r="B86" s="363">
        <f t="shared" si="7"/>
        <v>1425</v>
      </c>
      <c r="C86" s="363">
        <v>40</v>
      </c>
      <c r="D86" s="360" t="s">
        <v>9</v>
      </c>
      <c r="E86" s="362" t="s">
        <v>5926</v>
      </c>
      <c r="F86" s="400"/>
    </row>
    <row r="87" spans="1:6" ht="24" x14ac:dyDescent="0.2">
      <c r="A87" s="363">
        <f t="shared" si="2"/>
        <v>81</v>
      </c>
      <c r="B87" s="363">
        <f t="shared" si="7"/>
        <v>1465</v>
      </c>
      <c r="C87" s="363">
        <v>17</v>
      </c>
      <c r="D87" s="360" t="s">
        <v>285</v>
      </c>
      <c r="E87" s="362" t="s">
        <v>12346</v>
      </c>
      <c r="F87" s="400"/>
    </row>
    <row r="88" spans="1:6" ht="36" x14ac:dyDescent="0.2">
      <c r="A88" s="363">
        <f t="shared" si="2"/>
        <v>82</v>
      </c>
      <c r="B88" s="363">
        <f t="shared" si="7"/>
        <v>1482</v>
      </c>
      <c r="C88" s="363">
        <v>17</v>
      </c>
      <c r="D88" s="360" t="s">
        <v>285</v>
      </c>
      <c r="E88" s="362" t="s">
        <v>12347</v>
      </c>
      <c r="F88" s="400"/>
    </row>
    <row r="89" spans="1:6" ht="36" x14ac:dyDescent="0.2">
      <c r="A89" s="363">
        <f t="shared" si="2"/>
        <v>83</v>
      </c>
      <c r="B89" s="363">
        <f t="shared" si="7"/>
        <v>1499</v>
      </c>
      <c r="C89" s="363">
        <v>17</v>
      </c>
      <c r="D89" s="360" t="s">
        <v>285</v>
      </c>
      <c r="E89" s="362" t="s">
        <v>12348</v>
      </c>
      <c r="F89" s="400"/>
    </row>
    <row r="90" spans="1:6" x14ac:dyDescent="0.2">
      <c r="A90" s="363">
        <f t="shared" si="2"/>
        <v>84</v>
      </c>
      <c r="B90" s="363">
        <f t="shared" si="7"/>
        <v>1516</v>
      </c>
      <c r="C90" s="363">
        <v>9</v>
      </c>
      <c r="D90" s="360" t="s">
        <v>9</v>
      </c>
      <c r="E90" s="362" t="s">
        <v>5933</v>
      </c>
      <c r="F90" s="400"/>
    </row>
    <row r="91" spans="1:6" x14ac:dyDescent="0.2">
      <c r="A91" s="363">
        <f t="shared" si="2"/>
        <v>85</v>
      </c>
      <c r="B91" s="363">
        <f t="shared" si="7"/>
        <v>1525</v>
      </c>
      <c r="C91" s="363">
        <v>40</v>
      </c>
      <c r="D91" s="360" t="s">
        <v>9</v>
      </c>
      <c r="E91" s="362" t="s">
        <v>5934</v>
      </c>
      <c r="F91" s="400"/>
    </row>
    <row r="92" spans="1:6" ht="24" x14ac:dyDescent="0.2">
      <c r="A92" s="363">
        <f t="shared" si="2"/>
        <v>86</v>
      </c>
      <c r="B92" s="363">
        <f t="shared" si="7"/>
        <v>1565</v>
      </c>
      <c r="C92" s="363">
        <v>17</v>
      </c>
      <c r="D92" s="360" t="s">
        <v>285</v>
      </c>
      <c r="E92" s="362" t="s">
        <v>12349</v>
      </c>
      <c r="F92" s="400"/>
    </row>
    <row r="93" spans="1:6" ht="36" x14ac:dyDescent="0.2">
      <c r="A93" s="363">
        <f t="shared" si="2"/>
        <v>87</v>
      </c>
      <c r="B93" s="363">
        <f t="shared" si="7"/>
        <v>1582</v>
      </c>
      <c r="C93" s="363">
        <v>17</v>
      </c>
      <c r="D93" s="360" t="s">
        <v>285</v>
      </c>
      <c r="E93" s="362" t="s">
        <v>12350</v>
      </c>
      <c r="F93" s="400"/>
    </row>
    <row r="94" spans="1:6" ht="36" x14ac:dyDescent="0.2">
      <c r="A94" s="363">
        <f t="shared" si="2"/>
        <v>88</v>
      </c>
      <c r="B94" s="363">
        <f t="shared" si="7"/>
        <v>1599</v>
      </c>
      <c r="C94" s="363">
        <v>17</v>
      </c>
      <c r="D94" s="360" t="s">
        <v>285</v>
      </c>
      <c r="E94" s="362" t="s">
        <v>12351</v>
      </c>
      <c r="F94" s="400"/>
    </row>
    <row r="95" spans="1:6" x14ac:dyDescent="0.2">
      <c r="A95" s="363">
        <f t="shared" si="2"/>
        <v>89</v>
      </c>
      <c r="B95" s="363">
        <f t="shared" si="7"/>
        <v>1616</v>
      </c>
      <c r="C95" s="363">
        <v>9</v>
      </c>
      <c r="D95" s="360" t="s">
        <v>9</v>
      </c>
      <c r="E95" s="362" t="s">
        <v>5941</v>
      </c>
      <c r="F95" s="400"/>
    </row>
    <row r="96" spans="1:6" x14ac:dyDescent="0.2">
      <c r="A96" s="363">
        <f t="shared" si="2"/>
        <v>90</v>
      </c>
      <c r="B96" s="363">
        <f t="shared" si="7"/>
        <v>1625</v>
      </c>
      <c r="C96" s="363">
        <v>40</v>
      </c>
      <c r="D96" s="360" t="s">
        <v>9</v>
      </c>
      <c r="E96" s="362" t="s">
        <v>5942</v>
      </c>
      <c r="F96" s="400"/>
    </row>
    <row r="97" spans="1:6" ht="24" x14ac:dyDescent="0.2">
      <c r="A97" s="363">
        <f t="shared" si="2"/>
        <v>91</v>
      </c>
      <c r="B97" s="363">
        <f t="shared" si="7"/>
        <v>1665</v>
      </c>
      <c r="C97" s="363">
        <v>17</v>
      </c>
      <c r="D97" s="360" t="s">
        <v>285</v>
      </c>
      <c r="E97" s="362" t="s">
        <v>12352</v>
      </c>
      <c r="F97" s="400"/>
    </row>
    <row r="98" spans="1:6" ht="36" x14ac:dyDescent="0.2">
      <c r="A98" s="363">
        <f t="shared" si="2"/>
        <v>92</v>
      </c>
      <c r="B98" s="363">
        <f t="shared" si="7"/>
        <v>1682</v>
      </c>
      <c r="C98" s="363">
        <v>17</v>
      </c>
      <c r="D98" s="360" t="s">
        <v>285</v>
      </c>
      <c r="E98" s="362" t="s">
        <v>12353</v>
      </c>
      <c r="F98" s="400"/>
    </row>
    <row r="99" spans="1:6" ht="36" x14ac:dyDescent="0.2">
      <c r="A99" s="363">
        <f t="shared" si="2"/>
        <v>93</v>
      </c>
      <c r="B99" s="363">
        <f t="shared" si="7"/>
        <v>1699</v>
      </c>
      <c r="C99" s="363">
        <v>17</v>
      </c>
      <c r="D99" s="360" t="s">
        <v>285</v>
      </c>
      <c r="E99" s="362" t="s">
        <v>12354</v>
      </c>
      <c r="F99" s="400"/>
    </row>
    <row r="100" spans="1:6" x14ac:dyDescent="0.2">
      <c r="A100" s="363">
        <f t="shared" si="2"/>
        <v>94</v>
      </c>
      <c r="B100" s="363">
        <f t="shared" si="7"/>
        <v>1716</v>
      </c>
      <c r="C100" s="363">
        <v>9</v>
      </c>
      <c r="D100" s="360" t="s">
        <v>9</v>
      </c>
      <c r="E100" s="362" t="s">
        <v>5949</v>
      </c>
      <c r="F100" s="400"/>
    </row>
    <row r="101" spans="1:6" x14ac:dyDescent="0.2">
      <c r="A101" s="363">
        <f t="shared" si="2"/>
        <v>95</v>
      </c>
      <c r="B101" s="363">
        <f t="shared" si="7"/>
        <v>1725</v>
      </c>
      <c r="C101" s="363">
        <v>40</v>
      </c>
      <c r="D101" s="360" t="s">
        <v>9</v>
      </c>
      <c r="E101" s="362" t="s">
        <v>5950</v>
      </c>
      <c r="F101" s="400"/>
    </row>
    <row r="102" spans="1:6" ht="24" x14ac:dyDescent="0.2">
      <c r="A102" s="363">
        <f t="shared" si="2"/>
        <v>96</v>
      </c>
      <c r="B102" s="363">
        <f t="shared" si="7"/>
        <v>1765</v>
      </c>
      <c r="C102" s="363">
        <v>17</v>
      </c>
      <c r="D102" s="360" t="s">
        <v>285</v>
      </c>
      <c r="E102" s="362" t="s">
        <v>12355</v>
      </c>
      <c r="F102" s="400"/>
    </row>
    <row r="103" spans="1:6" ht="36" x14ac:dyDescent="0.2">
      <c r="A103" s="363">
        <f t="shared" si="2"/>
        <v>97</v>
      </c>
      <c r="B103" s="363">
        <f t="shared" si="7"/>
        <v>1782</v>
      </c>
      <c r="C103" s="363">
        <v>17</v>
      </c>
      <c r="D103" s="360" t="s">
        <v>285</v>
      </c>
      <c r="E103" s="362" t="s">
        <v>12356</v>
      </c>
      <c r="F103" s="400"/>
    </row>
    <row r="104" spans="1:6" ht="36" x14ac:dyDescent="0.2">
      <c r="A104" s="363">
        <f t="shared" si="2"/>
        <v>98</v>
      </c>
      <c r="B104" s="363">
        <f t="shared" si="7"/>
        <v>1799</v>
      </c>
      <c r="C104" s="363">
        <v>17</v>
      </c>
      <c r="D104" s="360" t="s">
        <v>285</v>
      </c>
      <c r="E104" s="362" t="s">
        <v>12357</v>
      </c>
      <c r="F104" s="400"/>
    </row>
    <row r="105" spans="1:6" x14ac:dyDescent="0.2">
      <c r="A105" s="363">
        <f t="shared" si="2"/>
        <v>99</v>
      </c>
      <c r="B105" s="363">
        <f t="shared" si="7"/>
        <v>1816</v>
      </c>
      <c r="C105" s="363">
        <v>9</v>
      </c>
      <c r="D105" s="360" t="s">
        <v>9</v>
      </c>
      <c r="E105" s="362" t="s">
        <v>5957</v>
      </c>
      <c r="F105" s="400"/>
    </row>
    <row r="106" spans="1:6" x14ac:dyDescent="0.2">
      <c r="A106" s="363">
        <f t="shared" si="2"/>
        <v>100</v>
      </c>
      <c r="B106" s="363">
        <f t="shared" si="7"/>
        <v>1825</v>
      </c>
      <c r="C106" s="363">
        <v>40</v>
      </c>
      <c r="D106" s="360" t="s">
        <v>9</v>
      </c>
      <c r="E106" s="362" t="s">
        <v>5958</v>
      </c>
      <c r="F106" s="400"/>
    </row>
    <row r="107" spans="1:6" ht="24" x14ac:dyDescent="0.2">
      <c r="A107" s="363">
        <f t="shared" si="2"/>
        <v>101</v>
      </c>
      <c r="B107" s="363">
        <f t="shared" si="7"/>
        <v>1865</v>
      </c>
      <c r="C107" s="363">
        <v>17</v>
      </c>
      <c r="D107" s="360" t="s">
        <v>285</v>
      </c>
      <c r="E107" s="362" t="s">
        <v>12358</v>
      </c>
      <c r="F107" s="400"/>
    </row>
    <row r="108" spans="1:6" ht="36" x14ac:dyDescent="0.2">
      <c r="A108" s="363">
        <f t="shared" si="2"/>
        <v>102</v>
      </c>
      <c r="B108" s="363">
        <f t="shared" si="7"/>
        <v>1882</v>
      </c>
      <c r="C108" s="363">
        <v>17</v>
      </c>
      <c r="D108" s="360" t="s">
        <v>285</v>
      </c>
      <c r="E108" s="362" t="s">
        <v>12359</v>
      </c>
      <c r="F108" s="400"/>
    </row>
    <row r="109" spans="1:6" ht="36" x14ac:dyDescent="0.2">
      <c r="A109" s="363">
        <f t="shared" si="2"/>
        <v>103</v>
      </c>
      <c r="B109" s="363">
        <f t="shared" si="7"/>
        <v>1899</v>
      </c>
      <c r="C109" s="363">
        <v>17</v>
      </c>
      <c r="D109" s="360" t="s">
        <v>285</v>
      </c>
      <c r="E109" s="362" t="s">
        <v>12360</v>
      </c>
      <c r="F109" s="400"/>
    </row>
    <row r="110" spans="1:6" x14ac:dyDescent="0.2">
      <c r="A110" s="363">
        <f t="shared" si="2"/>
        <v>104</v>
      </c>
      <c r="B110" s="363">
        <f t="shared" si="7"/>
        <v>1916</v>
      </c>
      <c r="C110" s="363">
        <v>9</v>
      </c>
      <c r="D110" s="360" t="s">
        <v>9</v>
      </c>
      <c r="E110" s="362" t="s">
        <v>5965</v>
      </c>
      <c r="F110" s="400"/>
    </row>
    <row r="111" spans="1:6" x14ac:dyDescent="0.2">
      <c r="A111" s="363">
        <f t="shared" si="2"/>
        <v>105</v>
      </c>
      <c r="B111" s="363">
        <f t="shared" si="7"/>
        <v>1925</v>
      </c>
      <c r="C111" s="363">
        <v>40</v>
      </c>
      <c r="D111" s="360" t="s">
        <v>9</v>
      </c>
      <c r="E111" s="362" t="s">
        <v>5966</v>
      </c>
      <c r="F111" s="400"/>
    </row>
    <row r="112" spans="1:6" ht="24" x14ac:dyDescent="0.2">
      <c r="A112" s="363">
        <f t="shared" si="2"/>
        <v>106</v>
      </c>
      <c r="B112" s="363">
        <f t="shared" si="7"/>
        <v>1965</v>
      </c>
      <c r="C112" s="363">
        <v>17</v>
      </c>
      <c r="D112" s="360" t="s">
        <v>285</v>
      </c>
      <c r="E112" s="362" t="s">
        <v>12361</v>
      </c>
      <c r="F112" s="400"/>
    </row>
    <row r="113" spans="1:6" ht="36" x14ac:dyDescent="0.2">
      <c r="A113" s="363">
        <f t="shared" si="2"/>
        <v>107</v>
      </c>
      <c r="B113" s="363">
        <f t="shared" si="7"/>
        <v>1982</v>
      </c>
      <c r="C113" s="363">
        <v>17</v>
      </c>
      <c r="D113" s="360" t="s">
        <v>285</v>
      </c>
      <c r="E113" s="362" t="s">
        <v>12362</v>
      </c>
      <c r="F113" s="400"/>
    </row>
    <row r="114" spans="1:6" ht="36" x14ac:dyDescent="0.2">
      <c r="A114" s="363">
        <f t="shared" si="2"/>
        <v>108</v>
      </c>
      <c r="B114" s="363">
        <f t="shared" si="7"/>
        <v>1999</v>
      </c>
      <c r="C114" s="363">
        <v>17</v>
      </c>
      <c r="D114" s="360" t="s">
        <v>285</v>
      </c>
      <c r="E114" s="362" t="s">
        <v>12363</v>
      </c>
      <c r="F114" s="400"/>
    </row>
    <row r="115" spans="1:6" x14ac:dyDescent="0.2">
      <c r="A115" s="363">
        <f t="shared" si="2"/>
        <v>109</v>
      </c>
      <c r="B115" s="363">
        <f t="shared" ref="B115:B154" si="8">C114+B114</f>
        <v>2016</v>
      </c>
      <c r="C115" s="363">
        <v>9</v>
      </c>
      <c r="D115" s="360" t="s">
        <v>9</v>
      </c>
      <c r="E115" s="362" t="s">
        <v>5973</v>
      </c>
      <c r="F115" s="400"/>
    </row>
    <row r="116" spans="1:6" x14ac:dyDescent="0.2">
      <c r="A116" s="363">
        <f t="shared" si="2"/>
        <v>110</v>
      </c>
      <c r="B116" s="363">
        <f t="shared" si="8"/>
        <v>2025</v>
      </c>
      <c r="C116" s="363">
        <v>40</v>
      </c>
      <c r="D116" s="360" t="s">
        <v>9</v>
      </c>
      <c r="E116" s="362" t="s">
        <v>5974</v>
      </c>
      <c r="F116" s="400"/>
    </row>
    <row r="117" spans="1:6" ht="24" x14ac:dyDescent="0.2">
      <c r="A117" s="363">
        <f t="shared" si="2"/>
        <v>111</v>
      </c>
      <c r="B117" s="363">
        <f t="shared" si="8"/>
        <v>2065</v>
      </c>
      <c r="C117" s="363">
        <v>17</v>
      </c>
      <c r="D117" s="360" t="s">
        <v>285</v>
      </c>
      <c r="E117" s="362" t="s">
        <v>12364</v>
      </c>
      <c r="F117" s="400"/>
    </row>
    <row r="118" spans="1:6" ht="36" x14ac:dyDescent="0.2">
      <c r="A118" s="363">
        <f t="shared" si="2"/>
        <v>112</v>
      </c>
      <c r="B118" s="363">
        <f t="shared" si="8"/>
        <v>2082</v>
      </c>
      <c r="C118" s="363">
        <v>17</v>
      </c>
      <c r="D118" s="360" t="s">
        <v>285</v>
      </c>
      <c r="E118" s="362" t="s">
        <v>12365</v>
      </c>
      <c r="F118" s="400"/>
    </row>
    <row r="119" spans="1:6" ht="36" x14ac:dyDescent="0.2">
      <c r="A119" s="363">
        <f t="shared" si="2"/>
        <v>113</v>
      </c>
      <c r="B119" s="363">
        <f t="shared" si="8"/>
        <v>2099</v>
      </c>
      <c r="C119" s="363">
        <v>17</v>
      </c>
      <c r="D119" s="360" t="s">
        <v>285</v>
      </c>
      <c r="E119" s="362" t="s">
        <v>12366</v>
      </c>
      <c r="F119" s="400"/>
    </row>
    <row r="120" spans="1:6" x14ac:dyDescent="0.2">
      <c r="A120" s="363">
        <f t="shared" si="2"/>
        <v>114</v>
      </c>
      <c r="B120" s="363">
        <f t="shared" si="8"/>
        <v>2116</v>
      </c>
      <c r="C120" s="363">
        <v>9</v>
      </c>
      <c r="D120" s="360" t="s">
        <v>9</v>
      </c>
      <c r="E120" s="362" t="s">
        <v>5981</v>
      </c>
      <c r="F120" s="400"/>
    </row>
    <row r="121" spans="1:6" x14ac:dyDescent="0.2">
      <c r="A121" s="363">
        <f t="shared" si="2"/>
        <v>115</v>
      </c>
      <c r="B121" s="363">
        <f t="shared" si="8"/>
        <v>2125</v>
      </c>
      <c r="C121" s="363">
        <v>40</v>
      </c>
      <c r="D121" s="360" t="s">
        <v>9</v>
      </c>
      <c r="E121" s="362" t="s">
        <v>5982</v>
      </c>
      <c r="F121" s="400"/>
    </row>
    <row r="122" spans="1:6" ht="24" x14ac:dyDescent="0.2">
      <c r="A122" s="363">
        <f t="shared" si="2"/>
        <v>116</v>
      </c>
      <c r="B122" s="363">
        <f t="shared" si="8"/>
        <v>2165</v>
      </c>
      <c r="C122" s="363">
        <v>17</v>
      </c>
      <c r="D122" s="360" t="s">
        <v>285</v>
      </c>
      <c r="E122" s="362" t="s">
        <v>12367</v>
      </c>
      <c r="F122" s="400"/>
    </row>
    <row r="123" spans="1:6" ht="36" x14ac:dyDescent="0.2">
      <c r="A123" s="363">
        <f t="shared" si="2"/>
        <v>117</v>
      </c>
      <c r="B123" s="363">
        <f t="shared" si="8"/>
        <v>2182</v>
      </c>
      <c r="C123" s="363">
        <v>17</v>
      </c>
      <c r="D123" s="360" t="s">
        <v>285</v>
      </c>
      <c r="E123" s="362" t="s">
        <v>12368</v>
      </c>
      <c r="F123" s="400"/>
    </row>
    <row r="124" spans="1:6" ht="36" x14ac:dyDescent="0.2">
      <c r="A124" s="363">
        <f t="shared" si="2"/>
        <v>118</v>
      </c>
      <c r="B124" s="363">
        <f t="shared" si="8"/>
        <v>2199</v>
      </c>
      <c r="C124" s="363">
        <v>17</v>
      </c>
      <c r="D124" s="360" t="s">
        <v>285</v>
      </c>
      <c r="E124" s="362" t="s">
        <v>12369</v>
      </c>
      <c r="F124" s="400"/>
    </row>
    <row r="125" spans="1:6" x14ac:dyDescent="0.2">
      <c r="A125" s="363">
        <f t="shared" si="2"/>
        <v>119</v>
      </c>
      <c r="B125" s="363">
        <f t="shared" si="8"/>
        <v>2216</v>
      </c>
      <c r="C125" s="363">
        <v>9</v>
      </c>
      <c r="D125" s="360" t="s">
        <v>9</v>
      </c>
      <c r="E125" s="362" t="s">
        <v>5989</v>
      </c>
      <c r="F125" s="400"/>
    </row>
    <row r="126" spans="1:6" x14ac:dyDescent="0.2">
      <c r="A126" s="363">
        <f t="shared" si="2"/>
        <v>120</v>
      </c>
      <c r="B126" s="363">
        <f t="shared" si="8"/>
        <v>2225</v>
      </c>
      <c r="C126" s="363">
        <v>40</v>
      </c>
      <c r="D126" s="360" t="s">
        <v>9</v>
      </c>
      <c r="E126" s="362" t="s">
        <v>5990</v>
      </c>
      <c r="F126" s="400"/>
    </row>
    <row r="127" spans="1:6" ht="24" x14ac:dyDescent="0.2">
      <c r="A127" s="363">
        <f t="shared" si="2"/>
        <v>121</v>
      </c>
      <c r="B127" s="363">
        <f t="shared" si="8"/>
        <v>2265</v>
      </c>
      <c r="C127" s="363">
        <v>17</v>
      </c>
      <c r="D127" s="360" t="s">
        <v>285</v>
      </c>
      <c r="E127" s="362" t="s">
        <v>12370</v>
      </c>
      <c r="F127" s="400"/>
    </row>
    <row r="128" spans="1:6" ht="36" x14ac:dyDescent="0.2">
      <c r="A128" s="363">
        <f t="shared" si="2"/>
        <v>122</v>
      </c>
      <c r="B128" s="363">
        <f t="shared" si="8"/>
        <v>2282</v>
      </c>
      <c r="C128" s="363">
        <v>17</v>
      </c>
      <c r="D128" s="360" t="s">
        <v>285</v>
      </c>
      <c r="E128" s="362" t="s">
        <v>12371</v>
      </c>
      <c r="F128" s="400"/>
    </row>
    <row r="129" spans="1:6" ht="36" x14ac:dyDescent="0.2">
      <c r="A129" s="363">
        <f t="shared" si="2"/>
        <v>123</v>
      </c>
      <c r="B129" s="363">
        <f t="shared" si="8"/>
        <v>2299</v>
      </c>
      <c r="C129" s="363">
        <v>17</v>
      </c>
      <c r="D129" s="360" t="s">
        <v>285</v>
      </c>
      <c r="E129" s="362" t="s">
        <v>12372</v>
      </c>
      <c r="F129" s="400"/>
    </row>
    <row r="130" spans="1:6" x14ac:dyDescent="0.2">
      <c r="A130" s="363">
        <f t="shared" si="2"/>
        <v>124</v>
      </c>
      <c r="B130" s="363">
        <f t="shared" si="8"/>
        <v>2316</v>
      </c>
      <c r="C130" s="363">
        <v>9</v>
      </c>
      <c r="D130" s="360" t="s">
        <v>9</v>
      </c>
      <c r="E130" s="362" t="s">
        <v>5997</v>
      </c>
      <c r="F130" s="400"/>
    </row>
    <row r="131" spans="1:6" x14ac:dyDescent="0.2">
      <c r="A131" s="363">
        <f t="shared" si="2"/>
        <v>125</v>
      </c>
      <c r="B131" s="363">
        <f t="shared" si="8"/>
        <v>2325</v>
      </c>
      <c r="C131" s="363">
        <v>40</v>
      </c>
      <c r="D131" s="360" t="s">
        <v>9</v>
      </c>
      <c r="E131" s="362" t="s">
        <v>5998</v>
      </c>
      <c r="F131" s="400"/>
    </row>
    <row r="132" spans="1:6" ht="24" x14ac:dyDescent="0.2">
      <c r="A132" s="363">
        <f t="shared" si="2"/>
        <v>126</v>
      </c>
      <c r="B132" s="363">
        <f t="shared" si="8"/>
        <v>2365</v>
      </c>
      <c r="C132" s="363">
        <v>17</v>
      </c>
      <c r="D132" s="360" t="s">
        <v>285</v>
      </c>
      <c r="E132" s="362" t="s">
        <v>12373</v>
      </c>
      <c r="F132" s="400"/>
    </row>
    <row r="133" spans="1:6" ht="36" x14ac:dyDescent="0.2">
      <c r="A133" s="363">
        <f t="shared" si="2"/>
        <v>127</v>
      </c>
      <c r="B133" s="363">
        <f t="shared" si="8"/>
        <v>2382</v>
      </c>
      <c r="C133" s="363">
        <v>17</v>
      </c>
      <c r="D133" s="360" t="s">
        <v>285</v>
      </c>
      <c r="E133" s="362" t="s">
        <v>12374</v>
      </c>
      <c r="F133" s="400"/>
    </row>
    <row r="134" spans="1:6" ht="36" x14ac:dyDescent="0.2">
      <c r="A134" s="363">
        <f t="shared" si="2"/>
        <v>128</v>
      </c>
      <c r="B134" s="363">
        <f t="shared" si="8"/>
        <v>2399</v>
      </c>
      <c r="C134" s="363">
        <v>17</v>
      </c>
      <c r="D134" s="360" t="s">
        <v>285</v>
      </c>
      <c r="E134" s="362" t="s">
        <v>12375</v>
      </c>
      <c r="F134" s="400"/>
    </row>
    <row r="135" spans="1:6" x14ac:dyDescent="0.2">
      <c r="A135" s="363">
        <f t="shared" si="2"/>
        <v>129</v>
      </c>
      <c r="B135" s="363">
        <f t="shared" si="8"/>
        <v>2416</v>
      </c>
      <c r="C135" s="363">
        <v>9</v>
      </c>
      <c r="D135" s="360" t="s">
        <v>9</v>
      </c>
      <c r="E135" s="362" t="s">
        <v>6006</v>
      </c>
      <c r="F135" s="400"/>
    </row>
    <row r="136" spans="1:6" x14ac:dyDescent="0.2">
      <c r="A136" s="363">
        <f t="shared" si="2"/>
        <v>130</v>
      </c>
      <c r="B136" s="363">
        <f t="shared" si="8"/>
        <v>2425</v>
      </c>
      <c r="C136" s="363">
        <v>40</v>
      </c>
      <c r="D136" s="360" t="s">
        <v>9</v>
      </c>
      <c r="E136" s="362" t="s">
        <v>6007</v>
      </c>
      <c r="F136" s="400"/>
    </row>
    <row r="137" spans="1:6" ht="24" x14ac:dyDescent="0.2">
      <c r="A137" s="363">
        <f t="shared" si="2"/>
        <v>131</v>
      </c>
      <c r="B137" s="363">
        <f t="shared" si="8"/>
        <v>2465</v>
      </c>
      <c r="C137" s="363">
        <v>17</v>
      </c>
      <c r="D137" s="360" t="s">
        <v>285</v>
      </c>
      <c r="E137" s="362" t="s">
        <v>12376</v>
      </c>
      <c r="F137" s="400"/>
    </row>
    <row r="138" spans="1:6" ht="36" x14ac:dyDescent="0.2">
      <c r="A138" s="363">
        <f t="shared" si="2"/>
        <v>132</v>
      </c>
      <c r="B138" s="363">
        <f t="shared" si="8"/>
        <v>2482</v>
      </c>
      <c r="C138" s="363">
        <v>17</v>
      </c>
      <c r="D138" s="360" t="s">
        <v>285</v>
      </c>
      <c r="E138" s="362" t="s">
        <v>12377</v>
      </c>
      <c r="F138" s="400"/>
    </row>
    <row r="139" spans="1:6" ht="36" x14ac:dyDescent="0.2">
      <c r="A139" s="363">
        <f t="shared" si="2"/>
        <v>133</v>
      </c>
      <c r="B139" s="363">
        <f t="shared" si="8"/>
        <v>2499</v>
      </c>
      <c r="C139" s="363">
        <v>17</v>
      </c>
      <c r="D139" s="360" t="s">
        <v>285</v>
      </c>
      <c r="E139" s="362" t="s">
        <v>12378</v>
      </c>
      <c r="F139" s="400"/>
    </row>
    <row r="140" spans="1:6" x14ac:dyDescent="0.2">
      <c r="A140" s="363">
        <f t="shared" si="2"/>
        <v>134</v>
      </c>
      <c r="B140" s="363">
        <f t="shared" si="8"/>
        <v>2516</v>
      </c>
      <c r="C140" s="363">
        <v>9</v>
      </c>
      <c r="D140" s="360" t="s">
        <v>9</v>
      </c>
      <c r="E140" s="362" t="s">
        <v>6014</v>
      </c>
      <c r="F140" s="400"/>
    </row>
    <row r="141" spans="1:6" x14ac:dyDescent="0.2">
      <c r="A141" s="363">
        <f t="shared" si="2"/>
        <v>135</v>
      </c>
      <c r="B141" s="363">
        <f t="shared" si="8"/>
        <v>2525</v>
      </c>
      <c r="C141" s="363">
        <v>40</v>
      </c>
      <c r="D141" s="360" t="s">
        <v>9</v>
      </c>
      <c r="E141" s="362" t="s">
        <v>6015</v>
      </c>
      <c r="F141" s="400"/>
    </row>
    <row r="142" spans="1:6" ht="24" x14ac:dyDescent="0.2">
      <c r="A142" s="363">
        <f t="shared" si="2"/>
        <v>136</v>
      </c>
      <c r="B142" s="363">
        <f t="shared" si="8"/>
        <v>2565</v>
      </c>
      <c r="C142" s="363">
        <v>17</v>
      </c>
      <c r="D142" s="360" t="s">
        <v>285</v>
      </c>
      <c r="E142" s="362" t="s">
        <v>12379</v>
      </c>
      <c r="F142" s="400"/>
    </row>
    <row r="143" spans="1:6" ht="36" x14ac:dyDescent="0.2">
      <c r="A143" s="363">
        <f t="shared" si="2"/>
        <v>137</v>
      </c>
      <c r="B143" s="363">
        <f t="shared" si="8"/>
        <v>2582</v>
      </c>
      <c r="C143" s="363">
        <v>17</v>
      </c>
      <c r="D143" s="360" t="s">
        <v>285</v>
      </c>
      <c r="E143" s="362" t="s">
        <v>12380</v>
      </c>
      <c r="F143" s="400"/>
    </row>
    <row r="144" spans="1:6" ht="36" x14ac:dyDescent="0.2">
      <c r="A144" s="363">
        <f t="shared" si="2"/>
        <v>138</v>
      </c>
      <c r="B144" s="363">
        <f t="shared" si="8"/>
        <v>2599</v>
      </c>
      <c r="C144" s="363">
        <v>17</v>
      </c>
      <c r="D144" s="360" t="s">
        <v>285</v>
      </c>
      <c r="E144" s="362" t="s">
        <v>12381</v>
      </c>
      <c r="F144" s="400"/>
    </row>
    <row r="145" spans="1:6" x14ac:dyDescent="0.2">
      <c r="A145" s="363">
        <f t="shared" si="2"/>
        <v>139</v>
      </c>
      <c r="B145" s="363">
        <f t="shared" si="8"/>
        <v>2616</v>
      </c>
      <c r="C145" s="363">
        <v>9</v>
      </c>
      <c r="D145" s="360" t="s">
        <v>9</v>
      </c>
      <c r="E145" s="362" t="s">
        <v>6022</v>
      </c>
      <c r="F145" s="400"/>
    </row>
    <row r="146" spans="1:6" x14ac:dyDescent="0.2">
      <c r="A146" s="363">
        <f t="shared" si="2"/>
        <v>140</v>
      </c>
      <c r="B146" s="363">
        <f t="shared" si="8"/>
        <v>2625</v>
      </c>
      <c r="C146" s="363">
        <v>40</v>
      </c>
      <c r="D146" s="360" t="s">
        <v>9</v>
      </c>
      <c r="E146" s="362" t="s">
        <v>6023</v>
      </c>
      <c r="F146" s="400"/>
    </row>
    <row r="147" spans="1:6" ht="24" x14ac:dyDescent="0.2">
      <c r="A147" s="363">
        <f t="shared" si="2"/>
        <v>141</v>
      </c>
      <c r="B147" s="363">
        <f t="shared" si="8"/>
        <v>2665</v>
      </c>
      <c r="C147" s="363">
        <v>17</v>
      </c>
      <c r="D147" s="360" t="s">
        <v>285</v>
      </c>
      <c r="E147" s="362" t="s">
        <v>12382</v>
      </c>
      <c r="F147" s="400"/>
    </row>
    <row r="148" spans="1:6" ht="36" x14ac:dyDescent="0.2">
      <c r="A148" s="363">
        <f t="shared" si="2"/>
        <v>142</v>
      </c>
      <c r="B148" s="363">
        <f t="shared" si="8"/>
        <v>2682</v>
      </c>
      <c r="C148" s="363">
        <v>17</v>
      </c>
      <c r="D148" s="360" t="s">
        <v>285</v>
      </c>
      <c r="E148" s="362" t="s">
        <v>12383</v>
      </c>
      <c r="F148" s="400"/>
    </row>
    <row r="149" spans="1:6" ht="36" x14ac:dyDescent="0.2">
      <c r="A149" s="363">
        <f t="shared" si="2"/>
        <v>143</v>
      </c>
      <c r="B149" s="363">
        <f t="shared" si="8"/>
        <v>2699</v>
      </c>
      <c r="C149" s="363">
        <v>17</v>
      </c>
      <c r="D149" s="360" t="s">
        <v>285</v>
      </c>
      <c r="E149" s="362" t="s">
        <v>12384</v>
      </c>
      <c r="F149" s="400"/>
    </row>
    <row r="150" spans="1:6" ht="36" x14ac:dyDescent="0.2">
      <c r="A150" s="363">
        <f t="shared" si="2"/>
        <v>144</v>
      </c>
      <c r="B150" s="363">
        <f t="shared" si="8"/>
        <v>2716</v>
      </c>
      <c r="C150" s="363">
        <v>17</v>
      </c>
      <c r="D150" s="360" t="s">
        <v>285</v>
      </c>
      <c r="E150" s="362" t="s">
        <v>12385</v>
      </c>
      <c r="F150" s="400"/>
    </row>
    <row r="151" spans="1:6" ht="36" x14ac:dyDescent="0.2">
      <c r="A151" s="363">
        <f t="shared" si="2"/>
        <v>145</v>
      </c>
      <c r="B151" s="363">
        <f t="shared" si="8"/>
        <v>2733</v>
      </c>
      <c r="C151" s="363">
        <v>17</v>
      </c>
      <c r="D151" s="360" t="s">
        <v>285</v>
      </c>
      <c r="E151" s="362" t="s">
        <v>14290</v>
      </c>
      <c r="F151" s="399"/>
    </row>
    <row r="152" spans="1:6" ht="48" x14ac:dyDescent="0.2">
      <c r="A152" s="363">
        <f t="shared" si="2"/>
        <v>146</v>
      </c>
      <c r="B152" s="363">
        <f t="shared" si="8"/>
        <v>2750</v>
      </c>
      <c r="C152" s="363">
        <v>17</v>
      </c>
      <c r="D152" s="360" t="s">
        <v>285</v>
      </c>
      <c r="E152" s="362" t="s">
        <v>14291</v>
      </c>
      <c r="F152" s="400"/>
    </row>
    <row r="153" spans="1:6" ht="12.75" thickBot="1" x14ac:dyDescent="0.25">
      <c r="A153" s="363">
        <f t="shared" si="2"/>
        <v>147</v>
      </c>
      <c r="B153" s="363">
        <f t="shared" si="8"/>
        <v>2767</v>
      </c>
      <c r="C153" s="366">
        <v>150</v>
      </c>
      <c r="D153" s="367" t="s">
        <v>9</v>
      </c>
      <c r="E153" s="388" t="s">
        <v>50</v>
      </c>
      <c r="F153" s="400" t="s">
        <v>25</v>
      </c>
    </row>
    <row r="154" spans="1:6" ht="29.25" customHeight="1" thickTop="1" thickBot="1" x14ac:dyDescent="0.25">
      <c r="A154" s="363">
        <f t="shared" si="2"/>
        <v>148</v>
      </c>
      <c r="B154" s="363">
        <f t="shared" si="8"/>
        <v>2917</v>
      </c>
      <c r="C154" s="94">
        <v>12</v>
      </c>
      <c r="D154" s="95" t="s">
        <v>9</v>
      </c>
      <c r="E154" s="151" t="s">
        <v>323</v>
      </c>
      <c r="F154" s="97" t="s">
        <v>6231</v>
      </c>
    </row>
    <row r="155" spans="1:6" ht="27" customHeight="1" thickTop="1" x14ac:dyDescent="0.2">
      <c r="A155" s="98" t="s">
        <v>54</v>
      </c>
      <c r="B155" s="98"/>
      <c r="C155" s="370">
        <f>B154+C154-1</f>
        <v>2928</v>
      </c>
      <c r="D155" s="98"/>
      <c r="E155" s="98">
        <v>26</v>
      </c>
      <c r="F155" s="64"/>
    </row>
    <row r="156" spans="1:6" ht="35.25" customHeight="1" x14ac:dyDescent="0.2"/>
    <row r="157" spans="1:6" ht="37.5" customHeight="1" x14ac:dyDescent="0.2"/>
    <row r="158" spans="1:6" ht="29.25" customHeight="1" x14ac:dyDescent="0.2"/>
    <row r="159" spans="1:6" ht="27.75" customHeight="1" x14ac:dyDescent="0.2"/>
    <row r="160" spans="1:6" ht="43.5" customHeight="1" x14ac:dyDescent="0.2"/>
    <row r="161" ht="34.5" customHeight="1" x14ac:dyDescent="0.2"/>
    <row r="162" ht="39.75" customHeight="1" x14ac:dyDescent="0.2"/>
    <row r="163" ht="31.5" customHeight="1" x14ac:dyDescent="0.2"/>
    <row r="164" ht="29.25" customHeight="1" x14ac:dyDescent="0.2"/>
    <row r="165" ht="34.5" customHeight="1" x14ac:dyDescent="0.2"/>
    <row r="166" ht="39.75" customHeight="1" x14ac:dyDescent="0.2"/>
    <row r="167" ht="31.5" customHeight="1" x14ac:dyDescent="0.2"/>
    <row r="168" ht="29.25" customHeight="1" x14ac:dyDescent="0.2"/>
    <row r="169" ht="29.25" customHeight="1" x14ac:dyDescent="0.2"/>
    <row r="170" ht="28.5" customHeight="1" x14ac:dyDescent="0.2"/>
    <row r="171" ht="29.25" customHeight="1" x14ac:dyDescent="0.2"/>
    <row r="172" ht="27.75" customHeight="1" x14ac:dyDescent="0.2"/>
  </sheetData>
  <mergeCells count="4">
    <mergeCell ref="A3:B3"/>
    <mergeCell ref="C3:F3"/>
    <mergeCell ref="A4:B4"/>
    <mergeCell ref="C4:F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1440F-EE68-4FF9-B50C-E98C12676432}">
  <sheetPr>
    <tabColor rgb="FFFF0000"/>
  </sheetPr>
  <dimension ref="A1:G63"/>
  <sheetViews>
    <sheetView topLeftCell="A20" workbookViewId="0">
      <selection activeCell="H13" sqref="H13"/>
    </sheetView>
  </sheetViews>
  <sheetFormatPr baseColWidth="10" defaultRowHeight="12" x14ac:dyDescent="0.2"/>
  <cols>
    <col min="1" max="1" width="3" bestFit="1" customWidth="1"/>
    <col min="2" max="2" width="9.42578125" customWidth="1"/>
    <col min="3" max="3" width="6.140625" customWidth="1"/>
    <col min="4" max="4" width="8.140625" customWidth="1"/>
    <col min="5" max="5" width="89.5703125" customWidth="1"/>
    <col min="6" max="6" width="14.1406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7" t="s">
        <v>6232</v>
      </c>
      <c r="D4" s="797"/>
      <c r="E4" s="797"/>
      <c r="F4" s="798"/>
    </row>
    <row r="5" spans="1:6" ht="13.5" thickBot="1" x14ac:dyDescent="0.25">
      <c r="A5" s="387"/>
      <c r="B5" s="387"/>
      <c r="C5" s="798"/>
      <c r="D5" s="798"/>
      <c r="E5" s="798"/>
      <c r="F5" s="798"/>
    </row>
    <row r="6" spans="1:6" ht="12.75" x14ac:dyDescent="0.2">
      <c r="A6" s="3" t="s">
        <v>3</v>
      </c>
      <c r="B6" s="3" t="s">
        <v>4</v>
      </c>
      <c r="C6" s="3" t="s">
        <v>5</v>
      </c>
      <c r="D6" s="4" t="s">
        <v>6</v>
      </c>
      <c r="E6" s="5" t="s">
        <v>7</v>
      </c>
      <c r="F6" s="5" t="s">
        <v>8</v>
      </c>
    </row>
    <row r="7" spans="1:6" ht="18.600000000000001" customHeight="1" x14ac:dyDescent="0.2">
      <c r="A7" s="363">
        <v>1</v>
      </c>
      <c r="B7" s="363">
        <v>1</v>
      </c>
      <c r="C7" s="363">
        <v>2</v>
      </c>
      <c r="D7" s="360" t="s">
        <v>9</v>
      </c>
      <c r="E7" s="362" t="s">
        <v>10</v>
      </c>
      <c r="F7" s="400" t="s">
        <v>11</v>
      </c>
    </row>
    <row r="8" spans="1:6" x14ac:dyDescent="0.2">
      <c r="A8" s="363">
        <f t="shared" ref="A8:A13" si="0">+A7+1</f>
        <v>2</v>
      </c>
      <c r="B8" s="363">
        <f>C7+B7</f>
        <v>3</v>
      </c>
      <c r="C8" s="363">
        <v>3</v>
      </c>
      <c r="D8" s="360" t="s">
        <v>12</v>
      </c>
      <c r="E8" s="362" t="s">
        <v>13</v>
      </c>
      <c r="F8" s="400">
        <v>220</v>
      </c>
    </row>
    <row r="9" spans="1:6" x14ac:dyDescent="0.2">
      <c r="A9" s="363">
        <f t="shared" si="0"/>
        <v>3</v>
      </c>
      <c r="B9" s="363">
        <f>C8+B8</f>
        <v>6</v>
      </c>
      <c r="C9" s="363">
        <v>2</v>
      </c>
      <c r="D9" s="360" t="s">
        <v>9</v>
      </c>
      <c r="E9" s="362" t="s">
        <v>14</v>
      </c>
      <c r="F9" s="401" t="s">
        <v>1759</v>
      </c>
    </row>
    <row r="10" spans="1:6" x14ac:dyDescent="0.2">
      <c r="A10" s="363">
        <f t="shared" si="0"/>
        <v>4</v>
      </c>
      <c r="B10" s="363">
        <f>B9+C9</f>
        <v>8</v>
      </c>
      <c r="C10" s="363">
        <v>1</v>
      </c>
      <c r="D10" s="360" t="s">
        <v>9</v>
      </c>
      <c r="E10" s="362" t="s">
        <v>16</v>
      </c>
      <c r="F10" s="401" t="s">
        <v>220</v>
      </c>
    </row>
    <row r="11" spans="1:6" x14ac:dyDescent="0.2">
      <c r="A11" s="363">
        <f t="shared" si="0"/>
        <v>5</v>
      </c>
      <c r="B11" s="363">
        <v>9</v>
      </c>
      <c r="C11" s="363">
        <v>2</v>
      </c>
      <c r="D11" s="360" t="s">
        <v>12</v>
      </c>
      <c r="E11" s="362" t="s">
        <v>17</v>
      </c>
      <c r="F11" s="401" t="s">
        <v>60</v>
      </c>
    </row>
    <row r="12" spans="1:6" ht="14.1" customHeight="1" x14ac:dyDescent="0.2">
      <c r="A12" s="363">
        <f t="shared" si="0"/>
        <v>6</v>
      </c>
      <c r="B12" s="363">
        <f>C11+B11</f>
        <v>11</v>
      </c>
      <c r="C12" s="363">
        <v>1</v>
      </c>
      <c r="D12" s="360" t="s">
        <v>9</v>
      </c>
      <c r="E12" s="362" t="s">
        <v>19</v>
      </c>
      <c r="F12" s="400" t="s">
        <v>20</v>
      </c>
    </row>
    <row r="13" spans="1:6" ht="17.45" customHeight="1" x14ac:dyDescent="0.2">
      <c r="A13" s="363">
        <f t="shared" si="0"/>
        <v>7</v>
      </c>
      <c r="B13" s="363">
        <f>C12+B12</f>
        <v>12</v>
      </c>
      <c r="C13" s="363">
        <v>1</v>
      </c>
      <c r="D13" s="360" t="s">
        <v>9</v>
      </c>
      <c r="E13" s="362" t="s">
        <v>6299</v>
      </c>
      <c r="F13" s="400"/>
    </row>
    <row r="14" spans="1:6" ht="16.5" customHeight="1" x14ac:dyDescent="0.2">
      <c r="A14" s="363">
        <f>A13+1</f>
        <v>8</v>
      </c>
      <c r="B14" s="363">
        <f>B13+C13</f>
        <v>13</v>
      </c>
      <c r="C14" s="404">
        <v>3</v>
      </c>
      <c r="D14" s="710" t="s">
        <v>12</v>
      </c>
      <c r="E14" s="361" t="s">
        <v>23</v>
      </c>
      <c r="F14" s="399"/>
    </row>
    <row r="15" spans="1:6" ht="42" customHeight="1" x14ac:dyDescent="0.2">
      <c r="A15" s="363">
        <f t="shared" ref="A15:A62" si="1">A14+1</f>
        <v>9</v>
      </c>
      <c r="B15" s="363">
        <f t="shared" ref="B15:B62" si="2">B14+C14</f>
        <v>16</v>
      </c>
      <c r="C15" s="711">
        <v>17</v>
      </c>
      <c r="D15" s="712" t="s">
        <v>285</v>
      </c>
      <c r="E15" s="361" t="s">
        <v>10730</v>
      </c>
      <c r="F15" s="399"/>
    </row>
    <row r="16" spans="1:6" ht="29.25" customHeight="1" x14ac:dyDescent="0.2">
      <c r="A16" s="363">
        <f t="shared" si="1"/>
        <v>10</v>
      </c>
      <c r="B16" s="363">
        <f t="shared" si="2"/>
        <v>33</v>
      </c>
      <c r="C16" s="711">
        <v>17</v>
      </c>
      <c r="D16" s="712" t="s">
        <v>285</v>
      </c>
      <c r="E16" s="361" t="s">
        <v>10731</v>
      </c>
      <c r="F16" s="399"/>
    </row>
    <row r="17" spans="1:6" ht="27" customHeight="1" x14ac:dyDescent="0.2">
      <c r="A17" s="363">
        <f t="shared" si="1"/>
        <v>11</v>
      </c>
      <c r="B17" s="363">
        <f t="shared" si="2"/>
        <v>50</v>
      </c>
      <c r="C17" s="711">
        <v>17</v>
      </c>
      <c r="D17" s="712" t="s">
        <v>285</v>
      </c>
      <c r="E17" s="361" t="s">
        <v>15258</v>
      </c>
      <c r="F17" s="399"/>
    </row>
    <row r="18" spans="1:6" ht="36" x14ac:dyDescent="0.2">
      <c r="A18" s="363">
        <f t="shared" si="1"/>
        <v>12</v>
      </c>
      <c r="B18" s="363">
        <f t="shared" si="2"/>
        <v>67</v>
      </c>
      <c r="C18" s="364">
        <v>17</v>
      </c>
      <c r="D18" s="365" t="s">
        <v>285</v>
      </c>
      <c r="E18" s="362" t="s">
        <v>15259</v>
      </c>
      <c r="F18" s="400"/>
    </row>
    <row r="19" spans="1:6" ht="35.25" customHeight="1" x14ac:dyDescent="0.2">
      <c r="A19" s="363">
        <f t="shared" si="1"/>
        <v>13</v>
      </c>
      <c r="B19" s="363">
        <f t="shared" si="2"/>
        <v>84</v>
      </c>
      <c r="C19" s="711">
        <v>17</v>
      </c>
      <c r="D19" s="712" t="s">
        <v>285</v>
      </c>
      <c r="E19" s="361" t="s">
        <v>10732</v>
      </c>
      <c r="F19" s="399"/>
    </row>
    <row r="20" spans="1:6" ht="37.5" customHeight="1" x14ac:dyDescent="0.2">
      <c r="A20" s="363">
        <f t="shared" si="1"/>
        <v>14</v>
      </c>
      <c r="B20" s="363">
        <f t="shared" si="2"/>
        <v>101</v>
      </c>
      <c r="C20" s="711">
        <v>17</v>
      </c>
      <c r="D20" s="712" t="s">
        <v>285</v>
      </c>
      <c r="E20" s="361" t="s">
        <v>12183</v>
      </c>
      <c r="F20" s="399"/>
    </row>
    <row r="21" spans="1:6" ht="29.25" customHeight="1" x14ac:dyDescent="0.2">
      <c r="A21" s="363">
        <f t="shared" si="1"/>
        <v>15</v>
      </c>
      <c r="B21" s="363">
        <f t="shared" si="2"/>
        <v>118</v>
      </c>
      <c r="C21" s="711">
        <v>17</v>
      </c>
      <c r="D21" s="712" t="s">
        <v>285</v>
      </c>
      <c r="E21" s="361" t="s">
        <v>12181</v>
      </c>
      <c r="F21" s="399"/>
    </row>
    <row r="22" spans="1:6" ht="27.75" customHeight="1" x14ac:dyDescent="0.2">
      <c r="A22" s="363">
        <f t="shared" si="1"/>
        <v>16</v>
      </c>
      <c r="B22" s="363">
        <f t="shared" si="2"/>
        <v>135</v>
      </c>
      <c r="C22" s="711">
        <v>17</v>
      </c>
      <c r="D22" s="712" t="s">
        <v>285</v>
      </c>
      <c r="E22" s="361" t="s">
        <v>15263</v>
      </c>
      <c r="F22" s="399"/>
    </row>
    <row r="23" spans="1:6" ht="36" x14ac:dyDescent="0.2">
      <c r="A23" s="363">
        <f t="shared" si="1"/>
        <v>17</v>
      </c>
      <c r="B23" s="363">
        <f t="shared" si="2"/>
        <v>152</v>
      </c>
      <c r="C23" s="364">
        <v>17</v>
      </c>
      <c r="D23" s="365" t="s">
        <v>285</v>
      </c>
      <c r="E23" s="362" t="s">
        <v>15260</v>
      </c>
      <c r="F23" s="400"/>
    </row>
    <row r="24" spans="1:6" ht="43.5" customHeight="1" x14ac:dyDescent="0.2">
      <c r="A24" s="363">
        <f t="shared" si="1"/>
        <v>18</v>
      </c>
      <c r="B24" s="363">
        <f t="shared" si="2"/>
        <v>169</v>
      </c>
      <c r="C24" s="711">
        <v>17</v>
      </c>
      <c r="D24" s="712" t="s">
        <v>285</v>
      </c>
      <c r="E24" s="361" t="s">
        <v>12182</v>
      </c>
      <c r="F24" s="399"/>
    </row>
    <row r="25" spans="1:6" ht="34.5" customHeight="1" x14ac:dyDescent="0.2">
      <c r="A25" s="363">
        <f t="shared" si="1"/>
        <v>19</v>
      </c>
      <c r="B25" s="363">
        <f t="shared" si="2"/>
        <v>186</v>
      </c>
      <c r="C25" s="711">
        <v>17</v>
      </c>
      <c r="D25" s="712" t="s">
        <v>285</v>
      </c>
      <c r="E25" s="361" t="s">
        <v>12174</v>
      </c>
      <c r="F25" s="399"/>
    </row>
    <row r="26" spans="1:6" ht="39.75" customHeight="1" x14ac:dyDescent="0.2">
      <c r="A26" s="363">
        <f t="shared" si="1"/>
        <v>20</v>
      </c>
      <c r="B26" s="363">
        <f t="shared" si="2"/>
        <v>203</v>
      </c>
      <c r="C26" s="711">
        <v>17</v>
      </c>
      <c r="D26" s="712" t="s">
        <v>285</v>
      </c>
      <c r="E26" s="361" t="s">
        <v>12175</v>
      </c>
      <c r="F26" s="399"/>
    </row>
    <row r="27" spans="1:6" ht="31.5" customHeight="1" x14ac:dyDescent="0.2">
      <c r="A27" s="363">
        <f t="shared" si="1"/>
        <v>21</v>
      </c>
      <c r="B27" s="363">
        <f t="shared" si="2"/>
        <v>220</v>
      </c>
      <c r="C27" s="711">
        <v>17</v>
      </c>
      <c r="D27" s="712" t="s">
        <v>285</v>
      </c>
      <c r="E27" s="361" t="s">
        <v>15261</v>
      </c>
      <c r="F27" s="399"/>
    </row>
    <row r="28" spans="1:6" ht="36" x14ac:dyDescent="0.2">
      <c r="A28" s="363">
        <f t="shared" si="1"/>
        <v>22</v>
      </c>
      <c r="B28" s="363">
        <f t="shared" si="2"/>
        <v>237</v>
      </c>
      <c r="C28" s="364">
        <v>17</v>
      </c>
      <c r="D28" s="365" t="s">
        <v>285</v>
      </c>
      <c r="E28" s="362" t="s">
        <v>15265</v>
      </c>
      <c r="F28" s="400"/>
    </row>
    <row r="29" spans="1:6" ht="29.25" customHeight="1" x14ac:dyDescent="0.2">
      <c r="A29" s="363">
        <f t="shared" si="1"/>
        <v>23</v>
      </c>
      <c r="B29" s="363">
        <f t="shared" si="2"/>
        <v>254</v>
      </c>
      <c r="C29" s="711">
        <v>17</v>
      </c>
      <c r="D29" s="712" t="s">
        <v>285</v>
      </c>
      <c r="E29" s="361" t="s">
        <v>12176</v>
      </c>
      <c r="F29" s="399"/>
    </row>
    <row r="30" spans="1:6" ht="34.5" customHeight="1" x14ac:dyDescent="0.2">
      <c r="A30" s="363">
        <f t="shared" si="1"/>
        <v>24</v>
      </c>
      <c r="B30" s="363">
        <f t="shared" si="2"/>
        <v>271</v>
      </c>
      <c r="C30" s="364">
        <v>17</v>
      </c>
      <c r="D30" s="365" t="s">
        <v>285</v>
      </c>
      <c r="E30" s="362" t="s">
        <v>12386</v>
      </c>
      <c r="F30" s="399"/>
    </row>
    <row r="31" spans="1:6" ht="39.75" customHeight="1" x14ac:dyDescent="0.2">
      <c r="A31" s="363">
        <f t="shared" si="1"/>
        <v>25</v>
      </c>
      <c r="B31" s="363">
        <f t="shared" si="2"/>
        <v>288</v>
      </c>
      <c r="C31" s="364">
        <v>17</v>
      </c>
      <c r="D31" s="365" t="s">
        <v>285</v>
      </c>
      <c r="E31" s="362" t="s">
        <v>12387</v>
      </c>
      <c r="F31" s="399"/>
    </row>
    <row r="32" spans="1:6" ht="29.25" customHeight="1" x14ac:dyDescent="0.2">
      <c r="A32" s="363">
        <f t="shared" si="1"/>
        <v>26</v>
      </c>
      <c r="B32" s="363">
        <f t="shared" si="2"/>
        <v>305</v>
      </c>
      <c r="C32" s="364">
        <v>17</v>
      </c>
      <c r="D32" s="365" t="s">
        <v>285</v>
      </c>
      <c r="E32" s="362" t="s">
        <v>12388</v>
      </c>
      <c r="F32" s="400"/>
    </row>
    <row r="33" spans="1:6" ht="29.25" customHeight="1" x14ac:dyDescent="0.2">
      <c r="A33" s="363">
        <f t="shared" si="1"/>
        <v>27</v>
      </c>
      <c r="B33" s="363">
        <f t="shared" si="2"/>
        <v>322</v>
      </c>
      <c r="C33" s="711">
        <v>17</v>
      </c>
      <c r="D33" s="712" t="s">
        <v>285</v>
      </c>
      <c r="E33" s="361" t="s">
        <v>10733</v>
      </c>
      <c r="F33" s="399"/>
    </row>
    <row r="34" spans="1:6" ht="28.5" customHeight="1" x14ac:dyDescent="0.2">
      <c r="A34" s="363">
        <f t="shared" si="1"/>
        <v>28</v>
      </c>
      <c r="B34" s="363">
        <f t="shared" si="2"/>
        <v>339</v>
      </c>
      <c r="C34" s="711">
        <v>17</v>
      </c>
      <c r="D34" s="712" t="s">
        <v>285</v>
      </c>
      <c r="E34" s="361" t="s">
        <v>10734</v>
      </c>
      <c r="F34" s="399"/>
    </row>
    <row r="35" spans="1:6" ht="29.25" customHeight="1" x14ac:dyDescent="0.2">
      <c r="A35" s="363">
        <f t="shared" si="1"/>
        <v>29</v>
      </c>
      <c r="B35" s="363">
        <f t="shared" si="2"/>
        <v>356</v>
      </c>
      <c r="C35" s="711">
        <v>17</v>
      </c>
      <c r="D35" s="712" t="s">
        <v>285</v>
      </c>
      <c r="E35" s="361" t="s">
        <v>15264</v>
      </c>
      <c r="F35" s="399"/>
    </row>
    <row r="36" spans="1:6" s="709" customFormat="1" ht="29.25" customHeight="1" x14ac:dyDescent="0.2">
      <c r="A36" s="363">
        <f t="shared" si="1"/>
        <v>30</v>
      </c>
      <c r="B36" s="363">
        <f t="shared" si="2"/>
        <v>373</v>
      </c>
      <c r="C36" s="364">
        <v>17</v>
      </c>
      <c r="D36" s="365" t="s">
        <v>285</v>
      </c>
      <c r="E36" s="362" t="s">
        <v>14292</v>
      </c>
      <c r="F36" s="399"/>
    </row>
    <row r="37" spans="1:6" ht="27.75" customHeight="1" x14ac:dyDescent="0.2">
      <c r="A37" s="363">
        <f t="shared" si="1"/>
        <v>31</v>
      </c>
      <c r="B37" s="363">
        <f t="shared" si="2"/>
        <v>390</v>
      </c>
      <c r="C37" s="711">
        <v>17</v>
      </c>
      <c r="D37" s="712" t="s">
        <v>285</v>
      </c>
      <c r="E37" s="361" t="s">
        <v>10735</v>
      </c>
      <c r="F37" s="399"/>
    </row>
    <row r="38" spans="1:6" ht="36" x14ac:dyDescent="0.2">
      <c r="A38" s="363">
        <f t="shared" si="1"/>
        <v>32</v>
      </c>
      <c r="B38" s="363">
        <f t="shared" si="2"/>
        <v>407</v>
      </c>
      <c r="C38" s="711">
        <v>17</v>
      </c>
      <c r="D38" s="712" t="s">
        <v>285</v>
      </c>
      <c r="E38" s="361" t="s">
        <v>10736</v>
      </c>
      <c r="F38" s="399"/>
    </row>
    <row r="39" spans="1:6" ht="36" x14ac:dyDescent="0.2">
      <c r="A39" s="363">
        <f t="shared" si="1"/>
        <v>33</v>
      </c>
      <c r="B39" s="363">
        <f t="shared" si="2"/>
        <v>424</v>
      </c>
      <c r="C39" s="711">
        <v>17</v>
      </c>
      <c r="D39" s="712" t="s">
        <v>285</v>
      </c>
      <c r="E39" s="361" t="s">
        <v>10737</v>
      </c>
      <c r="F39" s="399"/>
    </row>
    <row r="40" spans="1:6" ht="36" x14ac:dyDescent="0.2">
      <c r="A40" s="363">
        <f t="shared" si="1"/>
        <v>34</v>
      </c>
      <c r="B40" s="363">
        <f t="shared" si="2"/>
        <v>441</v>
      </c>
      <c r="C40" s="711">
        <v>17</v>
      </c>
      <c r="D40" s="712" t="s">
        <v>285</v>
      </c>
      <c r="E40" s="361" t="s">
        <v>10738</v>
      </c>
      <c r="F40" s="399"/>
    </row>
    <row r="41" spans="1:6" ht="36" x14ac:dyDescent="0.2">
      <c r="A41" s="363">
        <f t="shared" si="1"/>
        <v>35</v>
      </c>
      <c r="B41" s="363">
        <f t="shared" si="2"/>
        <v>458</v>
      </c>
      <c r="C41" s="364">
        <v>17</v>
      </c>
      <c r="D41" s="365" t="s">
        <v>285</v>
      </c>
      <c r="E41" s="362" t="s">
        <v>15266</v>
      </c>
      <c r="F41" s="400"/>
    </row>
    <row r="42" spans="1:6" ht="36" x14ac:dyDescent="0.2">
      <c r="A42" s="363">
        <f t="shared" si="1"/>
        <v>36</v>
      </c>
      <c r="B42" s="363">
        <f t="shared" si="2"/>
        <v>475</v>
      </c>
      <c r="C42" s="711">
        <v>17</v>
      </c>
      <c r="D42" s="712" t="s">
        <v>285</v>
      </c>
      <c r="E42" s="361" t="s">
        <v>10739</v>
      </c>
      <c r="F42" s="399"/>
    </row>
    <row r="43" spans="1:6" ht="36" x14ac:dyDescent="0.2">
      <c r="A43" s="363">
        <f t="shared" si="1"/>
        <v>37</v>
      </c>
      <c r="B43" s="363">
        <f t="shared" si="2"/>
        <v>492</v>
      </c>
      <c r="C43" s="711">
        <v>17</v>
      </c>
      <c r="D43" s="712" t="s">
        <v>285</v>
      </c>
      <c r="E43" s="361" t="s">
        <v>12184</v>
      </c>
      <c r="F43" s="399"/>
    </row>
    <row r="44" spans="1:6" ht="36" x14ac:dyDescent="0.2">
      <c r="A44" s="363">
        <f t="shared" si="1"/>
        <v>38</v>
      </c>
      <c r="B44" s="363">
        <f t="shared" si="2"/>
        <v>509</v>
      </c>
      <c r="C44" s="711">
        <v>17</v>
      </c>
      <c r="D44" s="712" t="s">
        <v>285</v>
      </c>
      <c r="E44" s="361" t="s">
        <v>12185</v>
      </c>
      <c r="F44" s="399"/>
    </row>
    <row r="45" spans="1:6" ht="36" x14ac:dyDescent="0.2">
      <c r="A45" s="363">
        <f t="shared" si="1"/>
        <v>39</v>
      </c>
      <c r="B45" s="363">
        <f t="shared" si="2"/>
        <v>526</v>
      </c>
      <c r="C45" s="711">
        <v>17</v>
      </c>
      <c r="D45" s="712" t="s">
        <v>285</v>
      </c>
      <c r="E45" s="361" t="s">
        <v>12186</v>
      </c>
      <c r="F45" s="399"/>
    </row>
    <row r="46" spans="1:6" ht="36" x14ac:dyDescent="0.2">
      <c r="A46" s="363">
        <f t="shared" si="1"/>
        <v>40</v>
      </c>
      <c r="B46" s="363">
        <f t="shared" si="2"/>
        <v>543</v>
      </c>
      <c r="C46" s="364">
        <v>17</v>
      </c>
      <c r="D46" s="365" t="s">
        <v>285</v>
      </c>
      <c r="E46" s="362" t="s">
        <v>15267</v>
      </c>
      <c r="F46" s="400"/>
    </row>
    <row r="47" spans="1:6" ht="36" x14ac:dyDescent="0.2">
      <c r="A47" s="363">
        <f t="shared" si="1"/>
        <v>41</v>
      </c>
      <c r="B47" s="363">
        <f t="shared" si="2"/>
        <v>560</v>
      </c>
      <c r="C47" s="711">
        <v>17</v>
      </c>
      <c r="D47" s="712" t="s">
        <v>285</v>
      </c>
      <c r="E47" s="361" t="s">
        <v>12187</v>
      </c>
      <c r="F47" s="399"/>
    </row>
    <row r="48" spans="1:6" ht="36" x14ac:dyDescent="0.2">
      <c r="A48" s="363">
        <f t="shared" si="1"/>
        <v>42</v>
      </c>
      <c r="B48" s="363">
        <f t="shared" si="2"/>
        <v>577</v>
      </c>
      <c r="C48" s="711">
        <v>17</v>
      </c>
      <c r="D48" s="712" t="s">
        <v>285</v>
      </c>
      <c r="E48" s="361" t="s">
        <v>12177</v>
      </c>
      <c r="F48" s="399"/>
    </row>
    <row r="49" spans="1:7" ht="36" x14ac:dyDescent="0.2">
      <c r="A49" s="363">
        <f t="shared" si="1"/>
        <v>43</v>
      </c>
      <c r="B49" s="363">
        <f t="shared" si="2"/>
        <v>594</v>
      </c>
      <c r="C49" s="711">
        <v>17</v>
      </c>
      <c r="D49" s="712" t="s">
        <v>285</v>
      </c>
      <c r="E49" s="361" t="s">
        <v>12180</v>
      </c>
      <c r="F49" s="399"/>
    </row>
    <row r="50" spans="1:7" ht="36" x14ac:dyDescent="0.2">
      <c r="A50" s="363">
        <f t="shared" si="1"/>
        <v>44</v>
      </c>
      <c r="B50" s="363">
        <f t="shared" si="2"/>
        <v>611</v>
      </c>
      <c r="C50" s="711">
        <v>17</v>
      </c>
      <c r="D50" s="712" t="s">
        <v>285</v>
      </c>
      <c r="E50" s="361" t="s">
        <v>12178</v>
      </c>
      <c r="F50" s="399"/>
    </row>
    <row r="51" spans="1:7" ht="36" x14ac:dyDescent="0.2">
      <c r="A51" s="363">
        <f t="shared" si="1"/>
        <v>45</v>
      </c>
      <c r="B51" s="363">
        <f t="shared" si="2"/>
        <v>628</v>
      </c>
      <c r="C51" s="364">
        <v>17</v>
      </c>
      <c r="D51" s="365" t="s">
        <v>285</v>
      </c>
      <c r="E51" s="362" t="s">
        <v>15268</v>
      </c>
      <c r="F51" s="400"/>
    </row>
    <row r="52" spans="1:7" ht="36" x14ac:dyDescent="0.2">
      <c r="A52" s="363">
        <f t="shared" si="1"/>
        <v>46</v>
      </c>
      <c r="B52" s="363">
        <f t="shared" si="2"/>
        <v>645</v>
      </c>
      <c r="C52" s="711">
        <v>17</v>
      </c>
      <c r="D52" s="712" t="s">
        <v>285</v>
      </c>
      <c r="E52" s="361" t="s">
        <v>12179</v>
      </c>
      <c r="F52" s="399"/>
    </row>
    <row r="53" spans="1:7" ht="36" x14ac:dyDescent="0.2">
      <c r="A53" s="363">
        <f t="shared" si="1"/>
        <v>47</v>
      </c>
      <c r="B53" s="363">
        <f t="shared" si="2"/>
        <v>662</v>
      </c>
      <c r="C53" s="364">
        <v>17</v>
      </c>
      <c r="D53" s="365" t="s">
        <v>285</v>
      </c>
      <c r="E53" s="362" t="s">
        <v>12389</v>
      </c>
      <c r="F53" s="399"/>
    </row>
    <row r="54" spans="1:7" ht="36" x14ac:dyDescent="0.2">
      <c r="A54" s="363">
        <f t="shared" si="1"/>
        <v>48</v>
      </c>
      <c r="B54" s="363">
        <f t="shared" si="2"/>
        <v>679</v>
      </c>
      <c r="C54" s="364">
        <v>17</v>
      </c>
      <c r="D54" s="365" t="s">
        <v>285</v>
      </c>
      <c r="E54" s="362" t="s">
        <v>12390</v>
      </c>
      <c r="F54" s="399"/>
    </row>
    <row r="55" spans="1:7" ht="36" x14ac:dyDescent="0.2">
      <c r="A55" s="363">
        <f t="shared" si="1"/>
        <v>49</v>
      </c>
      <c r="B55" s="363">
        <f t="shared" si="2"/>
        <v>696</v>
      </c>
      <c r="C55" s="364">
        <v>17</v>
      </c>
      <c r="D55" s="365" t="s">
        <v>285</v>
      </c>
      <c r="E55" s="362" t="s">
        <v>12391</v>
      </c>
      <c r="F55" s="399"/>
    </row>
    <row r="56" spans="1:7" ht="36" x14ac:dyDescent="0.2">
      <c r="A56" s="363">
        <f t="shared" si="1"/>
        <v>50</v>
      </c>
      <c r="B56" s="363">
        <f t="shared" si="2"/>
        <v>713</v>
      </c>
      <c r="C56" s="364">
        <v>17</v>
      </c>
      <c r="D56" s="365" t="s">
        <v>285</v>
      </c>
      <c r="E56" s="361" t="s">
        <v>10740</v>
      </c>
      <c r="F56" s="399"/>
    </row>
    <row r="57" spans="1:7" ht="24" x14ac:dyDescent="0.2">
      <c r="A57" s="363">
        <f t="shared" si="1"/>
        <v>51</v>
      </c>
      <c r="B57" s="363">
        <f t="shared" si="2"/>
        <v>730</v>
      </c>
      <c r="C57" s="364">
        <v>17</v>
      </c>
      <c r="D57" s="365" t="s">
        <v>285</v>
      </c>
      <c r="E57" s="361" t="s">
        <v>10741</v>
      </c>
      <c r="F57" s="399"/>
    </row>
    <row r="58" spans="1:7" ht="24" x14ac:dyDescent="0.2">
      <c r="A58" s="363">
        <f t="shared" si="1"/>
        <v>52</v>
      </c>
      <c r="B58" s="363">
        <f t="shared" si="2"/>
        <v>747</v>
      </c>
      <c r="C58" s="364">
        <v>17</v>
      </c>
      <c r="D58" s="365" t="s">
        <v>285</v>
      </c>
      <c r="E58" s="361" t="s">
        <v>10742</v>
      </c>
      <c r="F58" s="399"/>
    </row>
    <row r="59" spans="1:7" ht="36" x14ac:dyDescent="0.2">
      <c r="A59" s="363">
        <f t="shared" si="1"/>
        <v>53</v>
      </c>
      <c r="B59" s="363">
        <f t="shared" si="2"/>
        <v>764</v>
      </c>
      <c r="C59" s="364">
        <v>17</v>
      </c>
      <c r="D59" s="365" t="s">
        <v>285</v>
      </c>
      <c r="E59" s="362" t="s">
        <v>15262</v>
      </c>
      <c r="F59" s="400"/>
    </row>
    <row r="60" spans="1:7" ht="24" x14ac:dyDescent="0.2">
      <c r="A60" s="363">
        <f t="shared" si="1"/>
        <v>54</v>
      </c>
      <c r="B60" s="363">
        <f t="shared" si="2"/>
        <v>781</v>
      </c>
      <c r="C60" s="364">
        <v>17</v>
      </c>
      <c r="D60" s="365" t="s">
        <v>285</v>
      </c>
      <c r="E60" s="361" t="s">
        <v>10743</v>
      </c>
      <c r="F60" s="399"/>
    </row>
    <row r="61" spans="1:7" ht="12.75" thickBot="1" x14ac:dyDescent="0.25">
      <c r="A61" s="363">
        <f t="shared" si="1"/>
        <v>55</v>
      </c>
      <c r="B61" s="363">
        <f t="shared" si="2"/>
        <v>798</v>
      </c>
      <c r="C61" s="366">
        <v>150</v>
      </c>
      <c r="D61" s="367" t="s">
        <v>9</v>
      </c>
      <c r="E61" s="388" t="s">
        <v>50</v>
      </c>
      <c r="F61" s="400" t="s">
        <v>25</v>
      </c>
      <c r="G61" s="352"/>
    </row>
    <row r="62" spans="1:7" ht="13.5" thickTop="1" thickBot="1" x14ac:dyDescent="0.25">
      <c r="A62" s="363">
        <f t="shared" si="1"/>
        <v>56</v>
      </c>
      <c r="B62" s="363">
        <f t="shared" si="2"/>
        <v>948</v>
      </c>
      <c r="C62" s="368">
        <v>12</v>
      </c>
      <c r="D62" s="369" t="s">
        <v>9</v>
      </c>
      <c r="E62" s="402" t="s">
        <v>323</v>
      </c>
      <c r="F62" s="403" t="s">
        <v>12303</v>
      </c>
      <c r="G62" s="352"/>
    </row>
    <row r="63" spans="1:7" ht="12.75" thickTop="1" x14ac:dyDescent="0.2">
      <c r="A63" s="98" t="s">
        <v>54</v>
      </c>
      <c r="B63" s="98"/>
      <c r="C63" s="370">
        <f>B62+C62-1</f>
        <v>959</v>
      </c>
      <c r="D63" s="98"/>
      <c r="E63" s="98"/>
      <c r="F63" s="64"/>
    </row>
  </sheetData>
  <mergeCells count="4">
    <mergeCell ref="A3:B3"/>
    <mergeCell ref="C3:F3"/>
    <mergeCell ref="A4:B4"/>
    <mergeCell ref="C4:F5"/>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34"/>
  <sheetViews>
    <sheetView topLeftCell="A14" workbookViewId="0">
      <selection activeCell="H16" sqref="H16"/>
    </sheetView>
  </sheetViews>
  <sheetFormatPr baseColWidth="10" defaultRowHeight="12" x14ac:dyDescent="0.2"/>
  <cols>
    <col min="1" max="3" width="7.7109375" customWidth="1"/>
    <col min="4" max="4" width="10.7109375" customWidth="1"/>
    <col min="5" max="5" width="100.7109375" customWidth="1"/>
    <col min="6" max="6" width="15.855468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1809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1" si="0">+A7+1</f>
        <v>2</v>
      </c>
      <c r="B8" s="30">
        <f>C7+B7</f>
        <v>3</v>
      </c>
      <c r="C8" s="30">
        <v>3</v>
      </c>
      <c r="D8" s="31" t="s">
        <v>12</v>
      </c>
      <c r="E8" s="88" t="s">
        <v>13</v>
      </c>
      <c r="F8" s="43">
        <v>220</v>
      </c>
    </row>
    <row r="9" spans="1:6" x14ac:dyDescent="0.2">
      <c r="A9" s="30">
        <f t="shared" si="0"/>
        <v>3</v>
      </c>
      <c r="B9" s="30">
        <f>C8+B8</f>
        <v>6</v>
      </c>
      <c r="C9" s="30">
        <v>2</v>
      </c>
      <c r="D9" s="31" t="s">
        <v>9</v>
      </c>
      <c r="E9" s="88" t="s">
        <v>14</v>
      </c>
      <c r="F9" s="89" t="s">
        <v>1759</v>
      </c>
    </row>
    <row r="10" spans="1:6" x14ac:dyDescent="0.2">
      <c r="A10" s="30">
        <f t="shared" si="0"/>
        <v>4</v>
      </c>
      <c r="B10" s="30">
        <f>B9+C9</f>
        <v>8</v>
      </c>
      <c r="C10" s="30">
        <v>1</v>
      </c>
      <c r="D10" s="31" t="s">
        <v>9</v>
      </c>
      <c r="E10" s="88" t="s">
        <v>16</v>
      </c>
      <c r="F10" s="89" t="s">
        <v>327</v>
      </c>
    </row>
    <row r="11" spans="1:6" x14ac:dyDescent="0.2">
      <c r="A11" s="30">
        <f t="shared" si="0"/>
        <v>5</v>
      </c>
      <c r="B11" s="30">
        <v>9</v>
      </c>
      <c r="C11" s="30">
        <v>2</v>
      </c>
      <c r="D11" s="31" t="s">
        <v>12</v>
      </c>
      <c r="E11" s="88" t="s">
        <v>17</v>
      </c>
      <c r="F11" s="89" t="s">
        <v>18</v>
      </c>
    </row>
    <row r="12" spans="1:6" x14ac:dyDescent="0.2">
      <c r="A12" s="30">
        <f t="shared" si="0"/>
        <v>6</v>
      </c>
      <c r="B12" s="30">
        <f>C11+B11</f>
        <v>11</v>
      </c>
      <c r="C12" s="30">
        <v>1</v>
      </c>
      <c r="D12" s="31" t="s">
        <v>9</v>
      </c>
      <c r="E12" s="88" t="s">
        <v>1810</v>
      </c>
      <c r="F12" s="43" t="s">
        <v>20</v>
      </c>
    </row>
    <row r="13" spans="1:6" x14ac:dyDescent="0.2">
      <c r="A13" s="19">
        <f t="shared" si="0"/>
        <v>7</v>
      </c>
      <c r="B13" s="19">
        <f>C12+B12</f>
        <v>12</v>
      </c>
      <c r="C13" s="19">
        <v>1</v>
      </c>
      <c r="D13" s="33" t="s">
        <v>9</v>
      </c>
      <c r="E13" s="91" t="s">
        <v>1811</v>
      </c>
      <c r="F13" s="32" t="s">
        <v>22</v>
      </c>
    </row>
    <row r="14" spans="1:6" x14ac:dyDescent="0.2">
      <c r="A14" s="19">
        <f t="shared" si="0"/>
        <v>8</v>
      </c>
      <c r="B14" s="19">
        <f t="shared" ref="B14:B77" si="1">C13+B13</f>
        <v>13</v>
      </c>
      <c r="C14" s="19">
        <v>3</v>
      </c>
      <c r="D14" s="33" t="s">
        <v>12</v>
      </c>
      <c r="E14" s="91" t="s">
        <v>23</v>
      </c>
      <c r="F14" s="32"/>
    </row>
    <row r="15" spans="1:6" s="773" customFormat="1" ht="24" x14ac:dyDescent="0.2">
      <c r="A15" s="19">
        <f t="shared" si="0"/>
        <v>9</v>
      </c>
      <c r="B15" s="19">
        <f t="shared" si="1"/>
        <v>16</v>
      </c>
      <c r="C15" s="19">
        <v>7</v>
      </c>
      <c r="D15" s="33" t="s">
        <v>9</v>
      </c>
      <c r="E15" s="91" t="s">
        <v>1812</v>
      </c>
      <c r="F15" s="730" t="s">
        <v>15166</v>
      </c>
    </row>
    <row r="16" spans="1:6" ht="24" x14ac:dyDescent="0.2">
      <c r="A16" s="19">
        <f t="shared" si="0"/>
        <v>10</v>
      </c>
      <c r="B16" s="19">
        <f t="shared" si="1"/>
        <v>23</v>
      </c>
      <c r="C16" s="19">
        <v>1</v>
      </c>
      <c r="D16" s="33" t="s">
        <v>12</v>
      </c>
      <c r="E16" s="91" t="s">
        <v>10588</v>
      </c>
      <c r="F16" s="164" t="s">
        <v>27</v>
      </c>
    </row>
    <row r="17" spans="1:6" ht="36" x14ac:dyDescent="0.2">
      <c r="A17" s="19">
        <f t="shared" si="0"/>
        <v>11</v>
      </c>
      <c r="B17" s="19">
        <f t="shared" si="1"/>
        <v>24</v>
      </c>
      <c r="C17" s="19">
        <v>1</v>
      </c>
      <c r="D17" s="33" t="s">
        <v>12</v>
      </c>
      <c r="E17" s="91" t="s">
        <v>10589</v>
      </c>
      <c r="F17" s="164" t="s">
        <v>27</v>
      </c>
    </row>
    <row r="18" spans="1:6" ht="36" x14ac:dyDescent="0.2">
      <c r="A18" s="19">
        <f t="shared" si="0"/>
        <v>12</v>
      </c>
      <c r="B18" s="19">
        <f t="shared" si="1"/>
        <v>25</v>
      </c>
      <c r="C18" s="19">
        <v>1</v>
      </c>
      <c r="D18" s="33" t="s">
        <v>12</v>
      </c>
      <c r="E18" s="91" t="s">
        <v>10590</v>
      </c>
      <c r="F18" s="164" t="s">
        <v>27</v>
      </c>
    </row>
    <row r="19" spans="1:6" x14ac:dyDescent="0.2">
      <c r="A19" s="19">
        <f t="shared" si="0"/>
        <v>13</v>
      </c>
      <c r="B19" s="19">
        <f t="shared" si="1"/>
        <v>26</v>
      </c>
      <c r="C19" s="19">
        <v>8</v>
      </c>
      <c r="D19" s="33" t="s">
        <v>12</v>
      </c>
      <c r="E19" s="91" t="s">
        <v>1813</v>
      </c>
      <c r="F19" s="32"/>
    </row>
    <row r="20" spans="1:6" x14ac:dyDescent="0.2">
      <c r="A20" s="19">
        <f t="shared" si="0"/>
        <v>14</v>
      </c>
      <c r="B20" s="19">
        <f t="shared" si="1"/>
        <v>34</v>
      </c>
      <c r="C20" s="19">
        <v>9</v>
      </c>
      <c r="D20" s="45" t="s">
        <v>9</v>
      </c>
      <c r="E20" s="67" t="s">
        <v>1814</v>
      </c>
      <c r="F20" s="32"/>
    </row>
    <row r="21" spans="1:6" ht="24" x14ac:dyDescent="0.2">
      <c r="A21" s="19">
        <f t="shared" si="0"/>
        <v>15</v>
      </c>
      <c r="B21" s="19">
        <f t="shared" si="1"/>
        <v>43</v>
      </c>
      <c r="C21" s="19">
        <v>40</v>
      </c>
      <c r="D21" s="45" t="s">
        <v>9</v>
      </c>
      <c r="E21" s="67" t="s">
        <v>1815</v>
      </c>
      <c r="F21" s="32"/>
    </row>
    <row r="22" spans="1:6" ht="24" x14ac:dyDescent="0.2">
      <c r="A22" s="19">
        <f t="shared" si="0"/>
        <v>16</v>
      </c>
      <c r="B22" s="19">
        <f t="shared" si="1"/>
        <v>83</v>
      </c>
      <c r="C22" s="19">
        <v>8</v>
      </c>
      <c r="D22" s="33" t="s">
        <v>12</v>
      </c>
      <c r="E22" s="91" t="s">
        <v>1816</v>
      </c>
      <c r="F22" s="32"/>
    </row>
    <row r="23" spans="1:6" x14ac:dyDescent="0.2">
      <c r="A23" s="19">
        <f t="shared" si="0"/>
        <v>17</v>
      </c>
      <c r="B23" s="19">
        <f t="shared" si="1"/>
        <v>91</v>
      </c>
      <c r="C23" s="19">
        <v>9</v>
      </c>
      <c r="D23" s="45" t="s">
        <v>9</v>
      </c>
      <c r="E23" s="67" t="s">
        <v>1817</v>
      </c>
      <c r="F23" s="32"/>
    </row>
    <row r="24" spans="1:6" ht="24" x14ac:dyDescent="0.2">
      <c r="A24" s="19">
        <f t="shared" si="0"/>
        <v>18</v>
      </c>
      <c r="B24" s="19">
        <f t="shared" si="1"/>
        <v>100</v>
      </c>
      <c r="C24" s="19">
        <v>40</v>
      </c>
      <c r="D24" s="45" t="s">
        <v>9</v>
      </c>
      <c r="E24" s="67" t="s">
        <v>1818</v>
      </c>
      <c r="F24" s="32"/>
    </row>
    <row r="25" spans="1:6" ht="24" x14ac:dyDescent="0.2">
      <c r="A25" s="19">
        <f t="shared" si="0"/>
        <v>19</v>
      </c>
      <c r="B25" s="19">
        <f t="shared" si="1"/>
        <v>140</v>
      </c>
      <c r="C25" s="19">
        <v>8</v>
      </c>
      <c r="D25" s="33" t="s">
        <v>12</v>
      </c>
      <c r="E25" s="67" t="s">
        <v>1819</v>
      </c>
      <c r="F25" s="32"/>
    </row>
    <row r="26" spans="1:6" x14ac:dyDescent="0.2">
      <c r="A26" s="19">
        <f t="shared" si="0"/>
        <v>20</v>
      </c>
      <c r="B26" s="19">
        <f t="shared" si="1"/>
        <v>148</v>
      </c>
      <c r="C26" s="19">
        <v>9</v>
      </c>
      <c r="D26" s="45" t="s">
        <v>9</v>
      </c>
      <c r="E26" s="67" t="s">
        <v>1820</v>
      </c>
      <c r="F26" s="32"/>
    </row>
    <row r="27" spans="1:6" ht="24" x14ac:dyDescent="0.2">
      <c r="A27" s="19">
        <f t="shared" si="0"/>
        <v>21</v>
      </c>
      <c r="B27" s="19">
        <f t="shared" si="1"/>
        <v>157</v>
      </c>
      <c r="C27" s="19">
        <v>40</v>
      </c>
      <c r="D27" s="45" t="s">
        <v>9</v>
      </c>
      <c r="E27" s="67" t="s">
        <v>1821</v>
      </c>
      <c r="F27" s="32"/>
    </row>
    <row r="28" spans="1:6" ht="24" x14ac:dyDescent="0.2">
      <c r="A28" s="19">
        <f t="shared" si="0"/>
        <v>22</v>
      </c>
      <c r="B28" s="19">
        <f t="shared" si="1"/>
        <v>197</v>
      </c>
      <c r="C28" s="19">
        <v>8</v>
      </c>
      <c r="D28" s="33" t="s">
        <v>12</v>
      </c>
      <c r="E28" s="67" t="s">
        <v>1822</v>
      </c>
      <c r="F28" s="32"/>
    </row>
    <row r="29" spans="1:6" x14ac:dyDescent="0.2">
      <c r="A29" s="19">
        <f t="shared" si="0"/>
        <v>23</v>
      </c>
      <c r="B29" s="19">
        <f t="shared" si="1"/>
        <v>205</v>
      </c>
      <c r="C29" s="19">
        <v>9</v>
      </c>
      <c r="D29" s="45" t="s">
        <v>9</v>
      </c>
      <c r="E29" s="67" t="s">
        <v>1823</v>
      </c>
      <c r="F29" s="32"/>
    </row>
    <row r="30" spans="1:6" ht="24" x14ac:dyDescent="0.2">
      <c r="A30" s="19">
        <f t="shared" si="0"/>
        <v>24</v>
      </c>
      <c r="B30" s="19">
        <f t="shared" si="1"/>
        <v>214</v>
      </c>
      <c r="C30" s="19">
        <v>40</v>
      </c>
      <c r="D30" s="45" t="s">
        <v>9</v>
      </c>
      <c r="E30" s="67" t="s">
        <v>1824</v>
      </c>
      <c r="F30" s="32"/>
    </row>
    <row r="31" spans="1:6" ht="24" x14ac:dyDescent="0.2">
      <c r="A31" s="19">
        <f t="shared" si="0"/>
        <v>25</v>
      </c>
      <c r="B31" s="19">
        <f t="shared" si="1"/>
        <v>254</v>
      </c>
      <c r="C31" s="19">
        <v>8</v>
      </c>
      <c r="D31" s="33" t="s">
        <v>12</v>
      </c>
      <c r="E31" s="67" t="s">
        <v>1825</v>
      </c>
      <c r="F31" s="32"/>
    </row>
    <row r="32" spans="1:6" x14ac:dyDescent="0.2">
      <c r="A32" s="19">
        <f t="shared" si="0"/>
        <v>26</v>
      </c>
      <c r="B32" s="19">
        <f t="shared" si="1"/>
        <v>262</v>
      </c>
      <c r="C32" s="19">
        <v>9</v>
      </c>
      <c r="D32" s="45" t="s">
        <v>9</v>
      </c>
      <c r="E32" s="67" t="s">
        <v>1826</v>
      </c>
      <c r="F32" s="32"/>
    </row>
    <row r="33" spans="1:6" ht="24" x14ac:dyDescent="0.2">
      <c r="A33" s="19">
        <f t="shared" si="0"/>
        <v>27</v>
      </c>
      <c r="B33" s="19">
        <f t="shared" si="1"/>
        <v>271</v>
      </c>
      <c r="C33" s="48">
        <v>40</v>
      </c>
      <c r="D33" s="45" t="s">
        <v>9</v>
      </c>
      <c r="E33" s="67" t="s">
        <v>1827</v>
      </c>
      <c r="F33" s="32"/>
    </row>
    <row r="34" spans="1:6" ht="24" x14ac:dyDescent="0.2">
      <c r="A34" s="19">
        <f t="shared" si="0"/>
        <v>28</v>
      </c>
      <c r="B34" s="19">
        <f t="shared" si="1"/>
        <v>311</v>
      </c>
      <c r="C34" s="48">
        <v>8</v>
      </c>
      <c r="D34" s="33" t="s">
        <v>12</v>
      </c>
      <c r="E34" s="67" t="s">
        <v>1828</v>
      </c>
      <c r="F34" s="32"/>
    </row>
    <row r="35" spans="1:6" x14ac:dyDescent="0.2">
      <c r="A35" s="19">
        <f t="shared" si="0"/>
        <v>29</v>
      </c>
      <c r="B35" s="19">
        <f t="shared" si="1"/>
        <v>319</v>
      </c>
      <c r="C35" s="19">
        <v>9</v>
      </c>
      <c r="D35" s="45" t="s">
        <v>9</v>
      </c>
      <c r="E35" s="67" t="s">
        <v>1829</v>
      </c>
      <c r="F35" s="32"/>
    </row>
    <row r="36" spans="1:6" ht="24" x14ac:dyDescent="0.2">
      <c r="A36" s="19">
        <f t="shared" si="0"/>
        <v>30</v>
      </c>
      <c r="B36" s="19">
        <f t="shared" si="1"/>
        <v>328</v>
      </c>
      <c r="C36" s="48">
        <v>40</v>
      </c>
      <c r="D36" s="45" t="s">
        <v>9</v>
      </c>
      <c r="E36" s="67" t="s">
        <v>1830</v>
      </c>
      <c r="F36" s="32"/>
    </row>
    <row r="37" spans="1:6" ht="24" x14ac:dyDescent="0.2">
      <c r="A37" s="19">
        <f t="shared" si="0"/>
        <v>31</v>
      </c>
      <c r="B37" s="19">
        <f t="shared" si="1"/>
        <v>368</v>
      </c>
      <c r="C37" s="48">
        <v>8</v>
      </c>
      <c r="D37" s="33" t="s">
        <v>12</v>
      </c>
      <c r="E37" s="67" t="s">
        <v>1831</v>
      </c>
      <c r="F37" s="32"/>
    </row>
    <row r="38" spans="1:6" x14ac:dyDescent="0.2">
      <c r="A38" s="19">
        <f t="shared" si="0"/>
        <v>32</v>
      </c>
      <c r="B38" s="19">
        <f t="shared" si="1"/>
        <v>376</v>
      </c>
      <c r="C38" s="19">
        <v>9</v>
      </c>
      <c r="D38" s="45" t="s">
        <v>9</v>
      </c>
      <c r="E38" s="67" t="s">
        <v>1832</v>
      </c>
      <c r="F38" s="32"/>
    </row>
    <row r="39" spans="1:6" ht="24" x14ac:dyDescent="0.2">
      <c r="A39" s="19">
        <f t="shared" si="0"/>
        <v>33</v>
      </c>
      <c r="B39" s="19">
        <f t="shared" si="1"/>
        <v>385</v>
      </c>
      <c r="C39" s="48">
        <v>40</v>
      </c>
      <c r="D39" s="45" t="s">
        <v>9</v>
      </c>
      <c r="E39" s="67" t="s">
        <v>1833</v>
      </c>
      <c r="F39" s="32"/>
    </row>
    <row r="40" spans="1:6" ht="24" x14ac:dyDescent="0.2">
      <c r="A40" s="19">
        <f t="shared" si="0"/>
        <v>34</v>
      </c>
      <c r="B40" s="19">
        <f t="shared" si="1"/>
        <v>425</v>
      </c>
      <c r="C40" s="48">
        <v>8</v>
      </c>
      <c r="D40" s="33" t="s">
        <v>12</v>
      </c>
      <c r="E40" s="67" t="s">
        <v>1834</v>
      </c>
      <c r="F40" s="32"/>
    </row>
    <row r="41" spans="1:6" ht="36" x14ac:dyDescent="0.2">
      <c r="A41" s="19">
        <f t="shared" si="0"/>
        <v>35</v>
      </c>
      <c r="B41" s="19">
        <f t="shared" si="1"/>
        <v>433</v>
      </c>
      <c r="C41" s="48">
        <v>17</v>
      </c>
      <c r="D41" s="49" t="s">
        <v>285</v>
      </c>
      <c r="E41" s="153" t="s">
        <v>1835</v>
      </c>
      <c r="F41" s="51"/>
    </row>
    <row r="42" spans="1:6" ht="36" x14ac:dyDescent="0.2">
      <c r="A42" s="19">
        <f t="shared" si="0"/>
        <v>36</v>
      </c>
      <c r="B42" s="19">
        <f t="shared" si="1"/>
        <v>450</v>
      </c>
      <c r="C42" s="48">
        <v>17</v>
      </c>
      <c r="D42" s="49" t="s">
        <v>12</v>
      </c>
      <c r="E42" s="153" t="s">
        <v>1836</v>
      </c>
      <c r="F42" s="51"/>
    </row>
    <row r="43" spans="1:6" ht="36" x14ac:dyDescent="0.2">
      <c r="A43" s="19">
        <f t="shared" si="0"/>
        <v>37</v>
      </c>
      <c r="B43" s="19">
        <f t="shared" si="1"/>
        <v>467</v>
      </c>
      <c r="C43" s="48">
        <v>17</v>
      </c>
      <c r="D43" s="49" t="s">
        <v>12</v>
      </c>
      <c r="E43" s="153" t="s">
        <v>1837</v>
      </c>
      <c r="F43" s="51"/>
    </row>
    <row r="44" spans="1:6" ht="36" x14ac:dyDescent="0.2">
      <c r="A44" s="19">
        <f t="shared" si="0"/>
        <v>38</v>
      </c>
      <c r="B44" s="19">
        <f t="shared" si="1"/>
        <v>484</v>
      </c>
      <c r="C44" s="48">
        <v>17</v>
      </c>
      <c r="D44" s="49" t="s">
        <v>12</v>
      </c>
      <c r="E44" s="153" t="s">
        <v>1838</v>
      </c>
      <c r="F44" s="51"/>
    </row>
    <row r="45" spans="1:6" ht="48" x14ac:dyDescent="0.2">
      <c r="A45" s="19">
        <f t="shared" si="0"/>
        <v>39</v>
      </c>
      <c r="B45" s="19">
        <f t="shared" si="1"/>
        <v>501</v>
      </c>
      <c r="C45" s="48">
        <v>17</v>
      </c>
      <c r="D45" s="49" t="s">
        <v>12</v>
      </c>
      <c r="E45" s="153" t="s">
        <v>1839</v>
      </c>
      <c r="F45" s="51"/>
    </row>
    <row r="46" spans="1:6" ht="36" x14ac:dyDescent="0.2">
      <c r="A46" s="19">
        <f t="shared" si="0"/>
        <v>40</v>
      </c>
      <c r="B46" s="19">
        <f t="shared" si="1"/>
        <v>518</v>
      </c>
      <c r="C46" s="48">
        <v>17</v>
      </c>
      <c r="D46" s="49" t="s">
        <v>12</v>
      </c>
      <c r="E46" s="153" t="s">
        <v>1840</v>
      </c>
      <c r="F46" s="51"/>
    </row>
    <row r="47" spans="1:6" ht="48" x14ac:dyDescent="0.2">
      <c r="A47" s="19">
        <f t="shared" si="0"/>
        <v>41</v>
      </c>
      <c r="B47" s="19">
        <f t="shared" si="1"/>
        <v>535</v>
      </c>
      <c r="C47" s="48">
        <v>17</v>
      </c>
      <c r="D47" s="49" t="s">
        <v>12</v>
      </c>
      <c r="E47" s="153" t="s">
        <v>1841</v>
      </c>
      <c r="F47" s="51"/>
    </row>
    <row r="48" spans="1:6" ht="48" x14ac:dyDescent="0.2">
      <c r="A48" s="19">
        <f t="shared" si="0"/>
        <v>42</v>
      </c>
      <c r="B48" s="19">
        <f t="shared" si="1"/>
        <v>552</v>
      </c>
      <c r="C48" s="48">
        <v>17</v>
      </c>
      <c r="D48" s="49" t="s">
        <v>12</v>
      </c>
      <c r="E48" s="153" t="s">
        <v>1842</v>
      </c>
      <c r="F48" s="51"/>
    </row>
    <row r="49" spans="1:6" ht="36" x14ac:dyDescent="0.2">
      <c r="A49" s="19">
        <f t="shared" si="0"/>
        <v>43</v>
      </c>
      <c r="B49" s="19">
        <f t="shared" si="1"/>
        <v>569</v>
      </c>
      <c r="C49" s="48">
        <v>17</v>
      </c>
      <c r="D49" s="49" t="s">
        <v>12</v>
      </c>
      <c r="E49" s="153" t="s">
        <v>1843</v>
      </c>
      <c r="F49" s="51"/>
    </row>
    <row r="50" spans="1:6" ht="48" x14ac:dyDescent="0.2">
      <c r="A50" s="19">
        <f t="shared" si="0"/>
        <v>44</v>
      </c>
      <c r="B50" s="19">
        <f t="shared" si="1"/>
        <v>586</v>
      </c>
      <c r="C50" s="48">
        <v>17</v>
      </c>
      <c r="D50" s="49" t="s">
        <v>12</v>
      </c>
      <c r="E50" s="153" t="s">
        <v>1844</v>
      </c>
      <c r="F50" s="51"/>
    </row>
    <row r="51" spans="1:6" ht="36" x14ac:dyDescent="0.2">
      <c r="A51" s="19">
        <f t="shared" si="0"/>
        <v>45</v>
      </c>
      <c r="B51" s="19">
        <f t="shared" si="1"/>
        <v>603</v>
      </c>
      <c r="C51" s="48">
        <v>17</v>
      </c>
      <c r="D51" s="49" t="s">
        <v>12</v>
      </c>
      <c r="E51" s="153" t="s">
        <v>1845</v>
      </c>
      <c r="F51" s="51"/>
    </row>
    <row r="52" spans="1:6" ht="36" x14ac:dyDescent="0.2">
      <c r="A52" s="19">
        <f t="shared" si="0"/>
        <v>46</v>
      </c>
      <c r="B52" s="19">
        <f t="shared" si="1"/>
        <v>620</v>
      </c>
      <c r="C52" s="48">
        <v>17</v>
      </c>
      <c r="D52" s="49" t="s">
        <v>12</v>
      </c>
      <c r="E52" s="153" t="s">
        <v>1846</v>
      </c>
      <c r="F52" s="51"/>
    </row>
    <row r="53" spans="1:6" ht="36" x14ac:dyDescent="0.2">
      <c r="A53" s="19">
        <f t="shared" si="0"/>
        <v>47</v>
      </c>
      <c r="B53" s="19">
        <f t="shared" si="1"/>
        <v>637</v>
      </c>
      <c r="C53" s="48">
        <v>17</v>
      </c>
      <c r="D53" s="49" t="s">
        <v>12</v>
      </c>
      <c r="E53" s="153" t="s">
        <v>1847</v>
      </c>
      <c r="F53" s="51"/>
    </row>
    <row r="54" spans="1:6" ht="36" x14ac:dyDescent="0.2">
      <c r="A54" s="19">
        <f t="shared" si="0"/>
        <v>48</v>
      </c>
      <c r="B54" s="19">
        <f t="shared" si="1"/>
        <v>654</v>
      </c>
      <c r="C54" s="48">
        <v>17</v>
      </c>
      <c r="D54" s="49" t="s">
        <v>285</v>
      </c>
      <c r="E54" s="153" t="s">
        <v>1848</v>
      </c>
      <c r="F54" s="51"/>
    </row>
    <row r="55" spans="1:6" ht="36" x14ac:dyDescent="0.2">
      <c r="A55" s="19">
        <f t="shared" si="0"/>
        <v>49</v>
      </c>
      <c r="B55" s="19">
        <f t="shared" si="1"/>
        <v>671</v>
      </c>
      <c r="C55" s="48">
        <v>17</v>
      </c>
      <c r="D55" s="49" t="s">
        <v>12</v>
      </c>
      <c r="E55" s="154" t="s">
        <v>1849</v>
      </c>
      <c r="F55" s="51"/>
    </row>
    <row r="56" spans="1:6" ht="36" x14ac:dyDescent="0.2">
      <c r="A56" s="19">
        <f t="shared" si="0"/>
        <v>50</v>
      </c>
      <c r="B56" s="19">
        <f t="shared" si="1"/>
        <v>688</v>
      </c>
      <c r="C56" s="48">
        <v>17</v>
      </c>
      <c r="D56" s="49" t="s">
        <v>12</v>
      </c>
      <c r="E56" s="154" t="s">
        <v>1850</v>
      </c>
      <c r="F56" s="51"/>
    </row>
    <row r="57" spans="1:6" ht="36" x14ac:dyDescent="0.2">
      <c r="A57" s="19">
        <f t="shared" si="0"/>
        <v>51</v>
      </c>
      <c r="B57" s="19">
        <f t="shared" si="1"/>
        <v>705</v>
      </c>
      <c r="C57" s="48">
        <v>17</v>
      </c>
      <c r="D57" s="49" t="s">
        <v>12</v>
      </c>
      <c r="E57" s="154" t="s">
        <v>1851</v>
      </c>
      <c r="F57" s="51"/>
    </row>
    <row r="58" spans="1:6" ht="36" x14ac:dyDescent="0.2">
      <c r="A58" s="19">
        <f t="shared" si="0"/>
        <v>52</v>
      </c>
      <c r="B58" s="19">
        <f t="shared" si="1"/>
        <v>722</v>
      </c>
      <c r="C58" s="48">
        <v>17</v>
      </c>
      <c r="D58" s="49" t="s">
        <v>12</v>
      </c>
      <c r="E58" s="155" t="s">
        <v>1852</v>
      </c>
      <c r="F58" s="51"/>
    </row>
    <row r="59" spans="1:6" ht="36" x14ac:dyDescent="0.2">
      <c r="A59" s="19">
        <f t="shared" si="0"/>
        <v>53</v>
      </c>
      <c r="B59" s="19">
        <f t="shared" si="1"/>
        <v>739</v>
      </c>
      <c r="C59" s="48">
        <v>17</v>
      </c>
      <c r="D59" s="49" t="s">
        <v>12</v>
      </c>
      <c r="E59" s="155" t="s">
        <v>1853</v>
      </c>
      <c r="F59" s="51"/>
    </row>
    <row r="60" spans="1:6" ht="36" x14ac:dyDescent="0.2">
      <c r="A60" s="19">
        <f t="shared" si="0"/>
        <v>54</v>
      </c>
      <c r="B60" s="19">
        <f t="shared" si="1"/>
        <v>756</v>
      </c>
      <c r="C60" s="48">
        <v>17</v>
      </c>
      <c r="D60" s="49" t="s">
        <v>12</v>
      </c>
      <c r="E60" s="154" t="s">
        <v>1854</v>
      </c>
      <c r="F60" s="51"/>
    </row>
    <row r="61" spans="1:6" ht="36" x14ac:dyDescent="0.2">
      <c r="A61" s="19">
        <f t="shared" si="0"/>
        <v>55</v>
      </c>
      <c r="B61" s="19">
        <f t="shared" si="1"/>
        <v>773</v>
      </c>
      <c r="C61" s="48">
        <v>17</v>
      </c>
      <c r="D61" s="49" t="s">
        <v>12</v>
      </c>
      <c r="E61" s="154" t="s">
        <v>1855</v>
      </c>
      <c r="F61" s="51"/>
    </row>
    <row r="62" spans="1:6" ht="36" x14ac:dyDescent="0.2">
      <c r="A62" s="19">
        <f t="shared" si="0"/>
        <v>56</v>
      </c>
      <c r="B62" s="19">
        <f t="shared" si="1"/>
        <v>790</v>
      </c>
      <c r="C62" s="48">
        <v>17</v>
      </c>
      <c r="D62" s="49" t="s">
        <v>12</v>
      </c>
      <c r="E62" s="154" t="s">
        <v>1856</v>
      </c>
      <c r="F62" s="51"/>
    </row>
    <row r="63" spans="1:6" ht="36" x14ac:dyDescent="0.2">
      <c r="A63" s="19">
        <f t="shared" si="0"/>
        <v>57</v>
      </c>
      <c r="B63" s="19">
        <f t="shared" si="1"/>
        <v>807</v>
      </c>
      <c r="C63" s="48">
        <v>17</v>
      </c>
      <c r="D63" s="49" t="s">
        <v>12</v>
      </c>
      <c r="E63" s="154" t="s">
        <v>1857</v>
      </c>
      <c r="F63" s="51"/>
    </row>
    <row r="64" spans="1:6" ht="36" x14ac:dyDescent="0.2">
      <c r="A64" s="19">
        <f t="shared" si="0"/>
        <v>58</v>
      </c>
      <c r="B64" s="19">
        <f t="shared" si="1"/>
        <v>824</v>
      </c>
      <c r="C64" s="48">
        <v>17</v>
      </c>
      <c r="D64" s="49" t="s">
        <v>12</v>
      </c>
      <c r="E64" s="153" t="s">
        <v>1858</v>
      </c>
      <c r="F64" s="51"/>
    </row>
    <row r="65" spans="1:6" ht="36" x14ac:dyDescent="0.2">
      <c r="A65" s="19">
        <f t="shared" si="0"/>
        <v>59</v>
      </c>
      <c r="B65" s="19">
        <f t="shared" si="1"/>
        <v>841</v>
      </c>
      <c r="C65" s="48">
        <v>17</v>
      </c>
      <c r="D65" s="49" t="s">
        <v>12</v>
      </c>
      <c r="E65" s="153" t="s">
        <v>1859</v>
      </c>
      <c r="F65" s="51"/>
    </row>
    <row r="66" spans="1:6" ht="36" x14ac:dyDescent="0.2">
      <c r="A66" s="19">
        <f t="shared" si="0"/>
        <v>60</v>
      </c>
      <c r="B66" s="19">
        <f t="shared" si="1"/>
        <v>858</v>
      </c>
      <c r="C66" s="48">
        <v>17</v>
      </c>
      <c r="D66" s="49" t="s">
        <v>12</v>
      </c>
      <c r="E66" s="153" t="s">
        <v>1860</v>
      </c>
      <c r="F66" s="51"/>
    </row>
    <row r="67" spans="1:6" s="156" customFormat="1" ht="36" x14ac:dyDescent="0.2">
      <c r="A67" s="19">
        <f t="shared" si="0"/>
        <v>61</v>
      </c>
      <c r="B67" s="19">
        <f t="shared" si="1"/>
        <v>875</v>
      </c>
      <c r="C67" s="48">
        <v>17</v>
      </c>
      <c r="D67" s="131" t="s">
        <v>12</v>
      </c>
      <c r="E67" s="154" t="s">
        <v>1861</v>
      </c>
      <c r="F67" s="129"/>
    </row>
    <row r="68" spans="1:6" s="156" customFormat="1" ht="36" x14ac:dyDescent="0.2">
      <c r="A68" s="19">
        <f t="shared" si="0"/>
        <v>62</v>
      </c>
      <c r="B68" s="19">
        <f t="shared" si="1"/>
        <v>892</v>
      </c>
      <c r="C68" s="48">
        <v>17</v>
      </c>
      <c r="D68" s="131" t="s">
        <v>12</v>
      </c>
      <c r="E68" s="154" t="s">
        <v>1862</v>
      </c>
      <c r="F68" s="129"/>
    </row>
    <row r="69" spans="1:6" s="156" customFormat="1" ht="36" x14ac:dyDescent="0.2">
      <c r="A69" s="19">
        <f t="shared" si="0"/>
        <v>63</v>
      </c>
      <c r="B69" s="19">
        <f t="shared" si="1"/>
        <v>909</v>
      </c>
      <c r="C69" s="48">
        <v>17</v>
      </c>
      <c r="D69" s="131" t="s">
        <v>12</v>
      </c>
      <c r="E69" s="154" t="s">
        <v>1863</v>
      </c>
      <c r="F69" s="129"/>
    </row>
    <row r="70" spans="1:6" ht="48" x14ac:dyDescent="0.2">
      <c r="A70" s="19">
        <f t="shared" si="0"/>
        <v>64</v>
      </c>
      <c r="B70" s="19">
        <f t="shared" si="1"/>
        <v>926</v>
      </c>
      <c r="C70" s="48">
        <v>17</v>
      </c>
      <c r="D70" s="49" t="s">
        <v>12</v>
      </c>
      <c r="E70" s="154" t="s">
        <v>1864</v>
      </c>
      <c r="F70" s="51"/>
    </row>
    <row r="71" spans="1:6" ht="36" x14ac:dyDescent="0.2">
      <c r="A71" s="19">
        <f t="shared" si="0"/>
        <v>65</v>
      </c>
      <c r="B71" s="19">
        <f t="shared" si="1"/>
        <v>943</v>
      </c>
      <c r="C71" s="48">
        <v>17</v>
      </c>
      <c r="D71" s="49" t="s">
        <v>12</v>
      </c>
      <c r="E71" s="154" t="s">
        <v>1865</v>
      </c>
      <c r="F71" s="51"/>
    </row>
    <row r="72" spans="1:6" ht="36" x14ac:dyDescent="0.2">
      <c r="A72" s="19">
        <f t="shared" ref="A72:A127" si="2">+A71+1</f>
        <v>66</v>
      </c>
      <c r="B72" s="19">
        <f t="shared" si="1"/>
        <v>960</v>
      </c>
      <c r="C72" s="48">
        <v>17</v>
      </c>
      <c r="D72" s="49" t="s">
        <v>12</v>
      </c>
      <c r="E72" s="154" t="s">
        <v>1866</v>
      </c>
      <c r="F72" s="51"/>
    </row>
    <row r="73" spans="1:6" ht="36" x14ac:dyDescent="0.2">
      <c r="A73" s="19">
        <f t="shared" si="2"/>
        <v>67</v>
      </c>
      <c r="B73" s="19">
        <f t="shared" si="1"/>
        <v>977</v>
      </c>
      <c r="C73" s="48">
        <v>17</v>
      </c>
      <c r="D73" s="49" t="s">
        <v>12</v>
      </c>
      <c r="E73" s="153" t="s">
        <v>1867</v>
      </c>
      <c r="F73" s="51"/>
    </row>
    <row r="74" spans="1:6" ht="36" x14ac:dyDescent="0.2">
      <c r="A74" s="19">
        <f t="shared" si="2"/>
        <v>68</v>
      </c>
      <c r="B74" s="19">
        <f t="shared" si="1"/>
        <v>994</v>
      </c>
      <c r="C74" s="48">
        <v>17</v>
      </c>
      <c r="D74" s="49" t="s">
        <v>12</v>
      </c>
      <c r="E74" s="153" t="s">
        <v>1868</v>
      </c>
      <c r="F74" s="51"/>
    </row>
    <row r="75" spans="1:6" ht="36" x14ac:dyDescent="0.2">
      <c r="A75" s="19">
        <f t="shared" si="2"/>
        <v>69</v>
      </c>
      <c r="B75" s="19">
        <f t="shared" si="1"/>
        <v>1011</v>
      </c>
      <c r="C75" s="48">
        <v>17</v>
      </c>
      <c r="D75" s="49" t="s">
        <v>12</v>
      </c>
      <c r="E75" s="153" t="s">
        <v>1869</v>
      </c>
      <c r="F75" s="51"/>
    </row>
    <row r="76" spans="1:6" ht="36" x14ac:dyDescent="0.2">
      <c r="A76" s="19">
        <f t="shared" si="2"/>
        <v>70</v>
      </c>
      <c r="B76" s="19">
        <f t="shared" si="1"/>
        <v>1028</v>
      </c>
      <c r="C76" s="48">
        <v>17</v>
      </c>
      <c r="D76" s="49" t="s">
        <v>12</v>
      </c>
      <c r="E76" s="153" t="s">
        <v>1870</v>
      </c>
      <c r="F76" s="51"/>
    </row>
    <row r="77" spans="1:6" ht="36" x14ac:dyDescent="0.2">
      <c r="A77" s="19">
        <f t="shared" si="2"/>
        <v>71</v>
      </c>
      <c r="B77" s="19">
        <f t="shared" si="1"/>
        <v>1045</v>
      </c>
      <c r="C77" s="48">
        <v>17</v>
      </c>
      <c r="D77" s="49" t="s">
        <v>12</v>
      </c>
      <c r="E77" s="153" t="s">
        <v>1871</v>
      </c>
      <c r="F77" s="51"/>
    </row>
    <row r="78" spans="1:6" ht="36" x14ac:dyDescent="0.2">
      <c r="A78" s="19">
        <f t="shared" si="2"/>
        <v>72</v>
      </c>
      <c r="B78" s="19">
        <f t="shared" ref="B78:B127" si="3">C77+B77</f>
        <v>1062</v>
      </c>
      <c r="C78" s="48">
        <v>17</v>
      </c>
      <c r="D78" s="49" t="s">
        <v>12</v>
      </c>
      <c r="E78" s="153" t="s">
        <v>1872</v>
      </c>
      <c r="F78" s="51"/>
    </row>
    <row r="79" spans="1:6" ht="48" x14ac:dyDescent="0.2">
      <c r="A79" s="19">
        <f t="shared" si="2"/>
        <v>73</v>
      </c>
      <c r="B79" s="19">
        <f t="shared" si="3"/>
        <v>1079</v>
      </c>
      <c r="C79" s="48">
        <v>17</v>
      </c>
      <c r="D79" s="49" t="s">
        <v>12</v>
      </c>
      <c r="E79" s="154" t="s">
        <v>1873</v>
      </c>
      <c r="F79" s="51"/>
    </row>
    <row r="80" spans="1:6" ht="48" x14ac:dyDescent="0.2">
      <c r="A80" s="19">
        <f t="shared" si="2"/>
        <v>74</v>
      </c>
      <c r="B80" s="19">
        <f t="shared" si="3"/>
        <v>1096</v>
      </c>
      <c r="C80" s="48">
        <v>17</v>
      </c>
      <c r="D80" s="49" t="s">
        <v>12</v>
      </c>
      <c r="E80" s="154" t="s">
        <v>1874</v>
      </c>
      <c r="F80" s="51"/>
    </row>
    <row r="81" spans="1:6" ht="48" x14ac:dyDescent="0.2">
      <c r="A81" s="19">
        <f t="shared" si="2"/>
        <v>75</v>
      </c>
      <c r="B81" s="19">
        <f t="shared" si="3"/>
        <v>1113</v>
      </c>
      <c r="C81" s="48">
        <v>17</v>
      </c>
      <c r="D81" s="49" t="s">
        <v>12</v>
      </c>
      <c r="E81" s="154" t="s">
        <v>1875</v>
      </c>
      <c r="F81" s="51"/>
    </row>
    <row r="82" spans="1:6" s="156" customFormat="1" ht="48" x14ac:dyDescent="0.2">
      <c r="A82" s="19">
        <f t="shared" si="2"/>
        <v>76</v>
      </c>
      <c r="B82" s="19">
        <f t="shared" si="3"/>
        <v>1130</v>
      </c>
      <c r="C82" s="48">
        <v>17</v>
      </c>
      <c r="D82" s="131" t="s">
        <v>12</v>
      </c>
      <c r="E82" s="154" t="s">
        <v>1876</v>
      </c>
      <c r="F82" s="129"/>
    </row>
    <row r="83" spans="1:6" s="156" customFormat="1" ht="36" x14ac:dyDescent="0.2">
      <c r="A83" s="19">
        <f t="shared" si="2"/>
        <v>77</v>
      </c>
      <c r="B83" s="19">
        <f t="shared" si="3"/>
        <v>1147</v>
      </c>
      <c r="C83" s="48">
        <v>17</v>
      </c>
      <c r="D83" s="131" t="s">
        <v>12</v>
      </c>
      <c r="E83" s="154" t="s">
        <v>1877</v>
      </c>
      <c r="F83" s="129"/>
    </row>
    <row r="84" spans="1:6" s="156" customFormat="1" ht="48" x14ac:dyDescent="0.2">
      <c r="A84" s="19">
        <f t="shared" si="2"/>
        <v>78</v>
      </c>
      <c r="B84" s="19">
        <f t="shared" si="3"/>
        <v>1164</v>
      </c>
      <c r="C84" s="48">
        <v>17</v>
      </c>
      <c r="D84" s="131" t="s">
        <v>12</v>
      </c>
      <c r="E84" s="154" t="s">
        <v>1878</v>
      </c>
      <c r="F84" s="129"/>
    </row>
    <row r="85" spans="1:6" s="156" customFormat="1" ht="48" x14ac:dyDescent="0.2">
      <c r="A85" s="19">
        <f t="shared" si="2"/>
        <v>79</v>
      </c>
      <c r="B85" s="19">
        <f t="shared" si="3"/>
        <v>1181</v>
      </c>
      <c r="C85" s="48">
        <v>17</v>
      </c>
      <c r="D85" s="131" t="s">
        <v>12</v>
      </c>
      <c r="E85" s="154" t="s">
        <v>1879</v>
      </c>
      <c r="F85" s="129"/>
    </row>
    <row r="86" spans="1:6" s="156" customFormat="1" ht="48" x14ac:dyDescent="0.2">
      <c r="A86" s="19">
        <f t="shared" si="2"/>
        <v>80</v>
      </c>
      <c r="B86" s="19">
        <f t="shared" si="3"/>
        <v>1198</v>
      </c>
      <c r="C86" s="48">
        <v>17</v>
      </c>
      <c r="D86" s="131" t="s">
        <v>12</v>
      </c>
      <c r="E86" s="154" t="s">
        <v>1880</v>
      </c>
      <c r="F86" s="129"/>
    </row>
    <row r="87" spans="1:6" s="156" customFormat="1" ht="48" x14ac:dyDescent="0.2">
      <c r="A87" s="19">
        <f t="shared" si="2"/>
        <v>81</v>
      </c>
      <c r="B87" s="19">
        <f t="shared" si="3"/>
        <v>1215</v>
      </c>
      <c r="C87" s="48">
        <v>17</v>
      </c>
      <c r="D87" s="131" t="s">
        <v>12</v>
      </c>
      <c r="E87" s="154" t="s">
        <v>1881</v>
      </c>
      <c r="F87" s="129"/>
    </row>
    <row r="88" spans="1:6" s="156" customFormat="1" ht="48" x14ac:dyDescent="0.2">
      <c r="A88" s="19">
        <f t="shared" si="2"/>
        <v>82</v>
      </c>
      <c r="B88" s="19">
        <f t="shared" si="3"/>
        <v>1232</v>
      </c>
      <c r="C88" s="48">
        <v>17</v>
      </c>
      <c r="D88" s="131" t="s">
        <v>12</v>
      </c>
      <c r="E88" s="154" t="s">
        <v>1882</v>
      </c>
      <c r="F88" s="129"/>
    </row>
    <row r="89" spans="1:6" s="156" customFormat="1" ht="48" x14ac:dyDescent="0.2">
      <c r="A89" s="19">
        <f t="shared" si="2"/>
        <v>83</v>
      </c>
      <c r="B89" s="19">
        <f t="shared" si="3"/>
        <v>1249</v>
      </c>
      <c r="C89" s="48">
        <v>17</v>
      </c>
      <c r="D89" s="131" t="s">
        <v>12</v>
      </c>
      <c r="E89" s="154" t="s">
        <v>1883</v>
      </c>
      <c r="F89" s="129"/>
    </row>
    <row r="90" spans="1:6" s="156" customFormat="1" ht="48" x14ac:dyDescent="0.2">
      <c r="A90" s="19">
        <f t="shared" si="2"/>
        <v>84</v>
      </c>
      <c r="B90" s="19">
        <f t="shared" si="3"/>
        <v>1266</v>
      </c>
      <c r="C90" s="48">
        <v>17</v>
      </c>
      <c r="D90" s="131" t="s">
        <v>12</v>
      </c>
      <c r="E90" s="154" t="s">
        <v>1884</v>
      </c>
      <c r="F90" s="129"/>
    </row>
    <row r="91" spans="1:6" ht="36" x14ac:dyDescent="0.2">
      <c r="A91" s="19">
        <f t="shared" si="2"/>
        <v>85</v>
      </c>
      <c r="B91" s="19">
        <f t="shared" si="3"/>
        <v>1283</v>
      </c>
      <c r="C91" s="48">
        <v>17</v>
      </c>
      <c r="D91" s="49" t="s">
        <v>12</v>
      </c>
      <c r="E91" s="153" t="s">
        <v>1885</v>
      </c>
      <c r="F91" s="51"/>
    </row>
    <row r="92" spans="1:6" ht="36" x14ac:dyDescent="0.2">
      <c r="A92" s="19">
        <f t="shared" si="2"/>
        <v>86</v>
      </c>
      <c r="B92" s="19">
        <f t="shared" si="3"/>
        <v>1300</v>
      </c>
      <c r="C92" s="48">
        <v>17</v>
      </c>
      <c r="D92" s="49" t="s">
        <v>12</v>
      </c>
      <c r="E92" s="153" t="s">
        <v>1886</v>
      </c>
      <c r="F92" s="51"/>
    </row>
    <row r="93" spans="1:6" ht="36" x14ac:dyDescent="0.2">
      <c r="A93" s="19">
        <f t="shared" si="2"/>
        <v>87</v>
      </c>
      <c r="B93" s="19">
        <f t="shared" si="3"/>
        <v>1317</v>
      </c>
      <c r="C93" s="48">
        <v>17</v>
      </c>
      <c r="D93" s="49" t="s">
        <v>12</v>
      </c>
      <c r="E93" s="153" t="s">
        <v>1887</v>
      </c>
      <c r="F93" s="51"/>
    </row>
    <row r="94" spans="1:6" ht="36" x14ac:dyDescent="0.2">
      <c r="A94" s="19">
        <f t="shared" si="2"/>
        <v>88</v>
      </c>
      <c r="B94" s="19">
        <f t="shared" si="3"/>
        <v>1334</v>
      </c>
      <c r="C94" s="48">
        <v>17</v>
      </c>
      <c r="D94" s="49" t="s">
        <v>12</v>
      </c>
      <c r="E94" s="153" t="s">
        <v>1888</v>
      </c>
      <c r="F94" s="51"/>
    </row>
    <row r="95" spans="1:6" ht="36" x14ac:dyDescent="0.2">
      <c r="A95" s="19">
        <f t="shared" si="2"/>
        <v>89</v>
      </c>
      <c r="B95" s="19">
        <f t="shared" si="3"/>
        <v>1351</v>
      </c>
      <c r="C95" s="48">
        <v>17</v>
      </c>
      <c r="D95" s="49" t="s">
        <v>12</v>
      </c>
      <c r="E95" s="153" t="s">
        <v>1889</v>
      </c>
      <c r="F95" s="51"/>
    </row>
    <row r="96" spans="1:6" s="156" customFormat="1" ht="48" x14ac:dyDescent="0.2">
      <c r="A96" s="19">
        <f t="shared" si="2"/>
        <v>90</v>
      </c>
      <c r="B96" s="19">
        <f t="shared" si="3"/>
        <v>1368</v>
      </c>
      <c r="C96" s="48">
        <v>17</v>
      </c>
      <c r="D96" s="131" t="s">
        <v>12</v>
      </c>
      <c r="E96" s="154" t="s">
        <v>1890</v>
      </c>
      <c r="F96" s="129"/>
    </row>
    <row r="97" spans="1:6" s="156" customFormat="1" ht="36" x14ac:dyDescent="0.2">
      <c r="A97" s="19">
        <f t="shared" si="2"/>
        <v>91</v>
      </c>
      <c r="B97" s="19">
        <f t="shared" si="3"/>
        <v>1385</v>
      </c>
      <c r="C97" s="48">
        <v>17</v>
      </c>
      <c r="D97" s="131" t="s">
        <v>12</v>
      </c>
      <c r="E97" s="154" t="s">
        <v>1891</v>
      </c>
      <c r="F97" s="129"/>
    </row>
    <row r="98" spans="1:6" s="156" customFormat="1" ht="48" x14ac:dyDescent="0.2">
      <c r="A98" s="19">
        <f t="shared" si="2"/>
        <v>92</v>
      </c>
      <c r="B98" s="19">
        <f t="shared" si="3"/>
        <v>1402</v>
      </c>
      <c r="C98" s="48">
        <v>17</v>
      </c>
      <c r="D98" s="131" t="s">
        <v>12</v>
      </c>
      <c r="E98" s="154" t="s">
        <v>1892</v>
      </c>
      <c r="F98" s="129"/>
    </row>
    <row r="99" spans="1:6" ht="36" x14ac:dyDescent="0.2">
      <c r="A99" s="19">
        <f t="shared" si="2"/>
        <v>93</v>
      </c>
      <c r="B99" s="19">
        <f t="shared" si="3"/>
        <v>1419</v>
      </c>
      <c r="C99" s="48">
        <v>17</v>
      </c>
      <c r="D99" s="49" t="s">
        <v>12</v>
      </c>
      <c r="E99" s="153" t="s">
        <v>1893</v>
      </c>
      <c r="F99" s="51"/>
    </row>
    <row r="100" spans="1:6" ht="36" x14ac:dyDescent="0.2">
      <c r="A100" s="19">
        <f t="shared" si="2"/>
        <v>94</v>
      </c>
      <c r="B100" s="19">
        <f t="shared" si="3"/>
        <v>1436</v>
      </c>
      <c r="C100" s="48">
        <v>17</v>
      </c>
      <c r="D100" s="49" t="s">
        <v>12</v>
      </c>
      <c r="E100" s="153" t="s">
        <v>1894</v>
      </c>
      <c r="F100" s="51"/>
    </row>
    <row r="101" spans="1:6" ht="36" x14ac:dyDescent="0.2">
      <c r="A101" s="19">
        <f t="shared" si="2"/>
        <v>95</v>
      </c>
      <c r="B101" s="19">
        <f t="shared" si="3"/>
        <v>1453</v>
      </c>
      <c r="C101" s="48">
        <v>17</v>
      </c>
      <c r="D101" s="49" t="s">
        <v>12</v>
      </c>
      <c r="E101" s="153" t="s">
        <v>1895</v>
      </c>
      <c r="F101" s="51"/>
    </row>
    <row r="102" spans="1:6" ht="36" x14ac:dyDescent="0.2">
      <c r="A102" s="19">
        <f t="shared" si="2"/>
        <v>96</v>
      </c>
      <c r="B102" s="19">
        <f t="shared" si="3"/>
        <v>1470</v>
      </c>
      <c r="C102" s="48">
        <v>17</v>
      </c>
      <c r="D102" s="49" t="s">
        <v>12</v>
      </c>
      <c r="E102" s="153" t="s">
        <v>1896</v>
      </c>
      <c r="F102" s="51"/>
    </row>
    <row r="103" spans="1:6" ht="36" x14ac:dyDescent="0.2">
      <c r="A103" s="19">
        <f t="shared" si="2"/>
        <v>97</v>
      </c>
      <c r="B103" s="19">
        <f t="shared" si="3"/>
        <v>1487</v>
      </c>
      <c r="C103" s="48">
        <v>17</v>
      </c>
      <c r="D103" s="49" t="s">
        <v>12</v>
      </c>
      <c r="E103" s="153" t="s">
        <v>1897</v>
      </c>
      <c r="F103" s="51"/>
    </row>
    <row r="104" spans="1:6" ht="36" x14ac:dyDescent="0.2">
      <c r="A104" s="19">
        <f t="shared" si="2"/>
        <v>98</v>
      </c>
      <c r="B104" s="19">
        <f t="shared" si="3"/>
        <v>1504</v>
      </c>
      <c r="C104" s="48">
        <v>17</v>
      </c>
      <c r="D104" s="49" t="s">
        <v>12</v>
      </c>
      <c r="E104" s="153" t="s">
        <v>1898</v>
      </c>
      <c r="F104" s="51"/>
    </row>
    <row r="105" spans="1:6" ht="24" x14ac:dyDescent="0.2">
      <c r="A105" s="19">
        <f t="shared" si="2"/>
        <v>99</v>
      </c>
      <c r="B105" s="19">
        <f t="shared" si="3"/>
        <v>1521</v>
      </c>
      <c r="C105" s="48">
        <v>17</v>
      </c>
      <c r="D105" s="49" t="s">
        <v>12</v>
      </c>
      <c r="E105" s="155" t="s">
        <v>1899</v>
      </c>
      <c r="F105" s="51"/>
    </row>
    <row r="106" spans="1:6" ht="48" x14ac:dyDescent="0.2">
      <c r="A106" s="19">
        <f t="shared" si="2"/>
        <v>100</v>
      </c>
      <c r="B106" s="19">
        <f t="shared" si="3"/>
        <v>1538</v>
      </c>
      <c r="C106" s="48">
        <v>17</v>
      </c>
      <c r="D106" s="49" t="s">
        <v>12</v>
      </c>
      <c r="E106" s="157" t="s">
        <v>1900</v>
      </c>
      <c r="F106" s="51"/>
    </row>
    <row r="107" spans="1:6" ht="48" x14ac:dyDescent="0.2">
      <c r="A107" s="19">
        <f t="shared" si="2"/>
        <v>101</v>
      </c>
      <c r="B107" s="19">
        <f t="shared" si="3"/>
        <v>1555</v>
      </c>
      <c r="C107" s="48">
        <v>17</v>
      </c>
      <c r="D107" s="49" t="s">
        <v>12</v>
      </c>
      <c r="E107" s="157" t="s">
        <v>1901</v>
      </c>
      <c r="F107" s="51"/>
    </row>
    <row r="108" spans="1:6" ht="48" x14ac:dyDescent="0.2">
      <c r="A108" s="19">
        <f t="shared" si="2"/>
        <v>102</v>
      </c>
      <c r="B108" s="19">
        <f t="shared" si="3"/>
        <v>1572</v>
      </c>
      <c r="C108" s="48">
        <v>17</v>
      </c>
      <c r="D108" s="49" t="s">
        <v>12</v>
      </c>
      <c r="E108" s="157" t="s">
        <v>1902</v>
      </c>
      <c r="F108" s="51"/>
    </row>
    <row r="109" spans="1:6" ht="48" x14ac:dyDescent="0.2">
      <c r="A109" s="19">
        <f t="shared" si="2"/>
        <v>103</v>
      </c>
      <c r="B109" s="19">
        <f t="shared" si="3"/>
        <v>1589</v>
      </c>
      <c r="C109" s="48">
        <v>17</v>
      </c>
      <c r="D109" s="49" t="s">
        <v>12</v>
      </c>
      <c r="E109" s="157" t="s">
        <v>1903</v>
      </c>
      <c r="F109" s="51"/>
    </row>
    <row r="110" spans="1:6" ht="48" x14ac:dyDescent="0.2">
      <c r="A110" s="19">
        <f t="shared" si="2"/>
        <v>104</v>
      </c>
      <c r="B110" s="19">
        <f t="shared" si="3"/>
        <v>1606</v>
      </c>
      <c r="C110" s="48">
        <v>17</v>
      </c>
      <c r="D110" s="49" t="s">
        <v>12</v>
      </c>
      <c r="E110" s="157" t="s">
        <v>1904</v>
      </c>
      <c r="F110" s="51"/>
    </row>
    <row r="111" spans="1:6" ht="48" x14ac:dyDescent="0.2">
      <c r="A111" s="19">
        <f t="shared" si="2"/>
        <v>105</v>
      </c>
      <c r="B111" s="19">
        <f t="shared" si="3"/>
        <v>1623</v>
      </c>
      <c r="C111" s="48">
        <v>17</v>
      </c>
      <c r="D111" s="49" t="s">
        <v>12</v>
      </c>
      <c r="E111" s="155" t="s">
        <v>1905</v>
      </c>
      <c r="F111" s="51"/>
    </row>
    <row r="112" spans="1:6" ht="48" x14ac:dyDescent="0.2">
      <c r="A112" s="19">
        <f t="shared" si="2"/>
        <v>106</v>
      </c>
      <c r="B112" s="19">
        <f t="shared" si="3"/>
        <v>1640</v>
      </c>
      <c r="C112" s="48">
        <v>17</v>
      </c>
      <c r="D112" s="49" t="s">
        <v>12</v>
      </c>
      <c r="E112" s="155" t="s">
        <v>1906</v>
      </c>
      <c r="F112" s="51"/>
    </row>
    <row r="113" spans="1:6" ht="48" x14ac:dyDescent="0.2">
      <c r="A113" s="19">
        <f t="shared" si="2"/>
        <v>107</v>
      </c>
      <c r="B113" s="19">
        <f t="shared" si="3"/>
        <v>1657</v>
      </c>
      <c r="C113" s="48">
        <v>17</v>
      </c>
      <c r="D113" s="49" t="s">
        <v>12</v>
      </c>
      <c r="E113" s="155" t="s">
        <v>1907</v>
      </c>
      <c r="F113" s="51"/>
    </row>
    <row r="114" spans="1:6" ht="60" x14ac:dyDescent="0.2">
      <c r="A114" s="19">
        <f t="shared" si="2"/>
        <v>108</v>
      </c>
      <c r="B114" s="19">
        <f t="shared" si="3"/>
        <v>1674</v>
      </c>
      <c r="C114" s="48">
        <v>17</v>
      </c>
      <c r="D114" s="49" t="s">
        <v>12</v>
      </c>
      <c r="E114" s="157" t="s">
        <v>1908</v>
      </c>
      <c r="F114" s="51"/>
    </row>
    <row r="115" spans="1:6" ht="60" x14ac:dyDescent="0.2">
      <c r="A115" s="19">
        <f t="shared" si="2"/>
        <v>109</v>
      </c>
      <c r="B115" s="19">
        <f t="shared" si="3"/>
        <v>1691</v>
      </c>
      <c r="C115" s="48">
        <v>17</v>
      </c>
      <c r="D115" s="49" t="s">
        <v>12</v>
      </c>
      <c r="E115" s="157" t="s">
        <v>1909</v>
      </c>
      <c r="F115" s="51"/>
    </row>
    <row r="116" spans="1:6" ht="48" x14ac:dyDescent="0.2">
      <c r="A116" s="19">
        <f t="shared" si="2"/>
        <v>110</v>
      </c>
      <c r="B116" s="19">
        <f t="shared" si="3"/>
        <v>1708</v>
      </c>
      <c r="C116" s="48">
        <v>17</v>
      </c>
      <c r="D116" s="49" t="s">
        <v>12</v>
      </c>
      <c r="E116" s="157" t="s">
        <v>1910</v>
      </c>
      <c r="F116" s="51"/>
    </row>
    <row r="117" spans="1:6" ht="60" x14ac:dyDescent="0.2">
      <c r="A117" s="19">
        <f t="shared" si="2"/>
        <v>111</v>
      </c>
      <c r="B117" s="19">
        <f t="shared" si="3"/>
        <v>1725</v>
      </c>
      <c r="C117" s="48">
        <v>17</v>
      </c>
      <c r="D117" s="49" t="s">
        <v>12</v>
      </c>
      <c r="E117" s="157" t="s">
        <v>1911</v>
      </c>
      <c r="F117" s="51"/>
    </row>
    <row r="118" spans="1:6" ht="60" x14ac:dyDescent="0.2">
      <c r="A118" s="19">
        <f t="shared" si="2"/>
        <v>112</v>
      </c>
      <c r="B118" s="19">
        <f t="shared" si="3"/>
        <v>1742</v>
      </c>
      <c r="C118" s="48">
        <v>17</v>
      </c>
      <c r="D118" s="49" t="s">
        <v>12</v>
      </c>
      <c r="E118" s="157" t="s">
        <v>1912</v>
      </c>
      <c r="F118" s="51"/>
    </row>
    <row r="119" spans="1:6" ht="48" x14ac:dyDescent="0.2">
      <c r="A119" s="19">
        <f t="shared" si="2"/>
        <v>113</v>
      </c>
      <c r="B119" s="19">
        <f t="shared" si="3"/>
        <v>1759</v>
      </c>
      <c r="C119" s="48">
        <v>17</v>
      </c>
      <c r="D119" s="49" t="s">
        <v>12</v>
      </c>
      <c r="E119" s="157" t="s">
        <v>1913</v>
      </c>
      <c r="F119" s="51"/>
    </row>
    <row r="120" spans="1:6" ht="60" x14ac:dyDescent="0.2">
      <c r="A120" s="19">
        <f t="shared" si="2"/>
        <v>114</v>
      </c>
      <c r="B120" s="19">
        <f t="shared" si="3"/>
        <v>1776</v>
      </c>
      <c r="C120" s="48">
        <v>17</v>
      </c>
      <c r="D120" s="49" t="s">
        <v>12</v>
      </c>
      <c r="E120" s="157" t="s">
        <v>1914</v>
      </c>
      <c r="F120" s="51"/>
    </row>
    <row r="121" spans="1:6" ht="60" x14ac:dyDescent="0.2">
      <c r="A121" s="19">
        <f t="shared" si="2"/>
        <v>115</v>
      </c>
      <c r="B121" s="19">
        <f t="shared" si="3"/>
        <v>1793</v>
      </c>
      <c r="C121" s="48">
        <v>17</v>
      </c>
      <c r="D121" s="49" t="s">
        <v>12</v>
      </c>
      <c r="E121" s="157" t="s">
        <v>1915</v>
      </c>
      <c r="F121" s="51"/>
    </row>
    <row r="122" spans="1:6" ht="48" x14ac:dyDescent="0.2">
      <c r="A122" s="19">
        <f t="shared" si="2"/>
        <v>116</v>
      </c>
      <c r="B122" s="19">
        <f t="shared" si="3"/>
        <v>1810</v>
      </c>
      <c r="C122" s="48">
        <v>17</v>
      </c>
      <c r="D122" s="49" t="s">
        <v>12</v>
      </c>
      <c r="E122" s="157" t="s">
        <v>1916</v>
      </c>
      <c r="F122" s="51"/>
    </row>
    <row r="123" spans="1:6" ht="60" x14ac:dyDescent="0.2">
      <c r="A123" s="19">
        <f t="shared" si="2"/>
        <v>117</v>
      </c>
      <c r="B123" s="19">
        <f t="shared" si="3"/>
        <v>1827</v>
      </c>
      <c r="C123" s="48">
        <v>17</v>
      </c>
      <c r="D123" s="49" t="s">
        <v>12</v>
      </c>
      <c r="E123" s="157" t="s">
        <v>1917</v>
      </c>
      <c r="F123" s="51"/>
    </row>
    <row r="124" spans="1:6" ht="60" x14ac:dyDescent="0.2">
      <c r="A124" s="19">
        <f t="shared" si="2"/>
        <v>118</v>
      </c>
      <c r="B124" s="19">
        <f t="shared" si="3"/>
        <v>1844</v>
      </c>
      <c r="C124" s="48">
        <v>17</v>
      </c>
      <c r="D124" s="49" t="s">
        <v>12</v>
      </c>
      <c r="E124" s="157" t="s">
        <v>1918</v>
      </c>
      <c r="F124" s="51"/>
    </row>
    <row r="125" spans="1:6" ht="48" x14ac:dyDescent="0.2">
      <c r="A125" s="19">
        <f t="shared" si="2"/>
        <v>119</v>
      </c>
      <c r="B125" s="19">
        <f t="shared" si="3"/>
        <v>1861</v>
      </c>
      <c r="C125" s="48">
        <v>17</v>
      </c>
      <c r="D125" s="49" t="s">
        <v>12</v>
      </c>
      <c r="E125" s="157" t="s">
        <v>1919</v>
      </c>
      <c r="F125" s="51"/>
    </row>
    <row r="126" spans="1:6" ht="12.75" thickBot="1" x14ac:dyDescent="0.25">
      <c r="A126" s="19">
        <f t="shared" si="2"/>
        <v>120</v>
      </c>
      <c r="B126" s="19">
        <f t="shared" si="3"/>
        <v>1878</v>
      </c>
      <c r="C126" s="371">
        <v>150</v>
      </c>
      <c r="D126" s="79" t="s">
        <v>9</v>
      </c>
      <c r="E126" s="29" t="s">
        <v>50</v>
      </c>
      <c r="F126" s="47" t="s">
        <v>25</v>
      </c>
    </row>
    <row r="127" spans="1:6" ht="13.5" thickTop="1" thickBot="1" x14ac:dyDescent="0.25">
      <c r="A127" s="19">
        <f t="shared" si="2"/>
        <v>121</v>
      </c>
      <c r="B127" s="19">
        <f t="shared" si="3"/>
        <v>2028</v>
      </c>
      <c r="C127" s="94">
        <v>12</v>
      </c>
      <c r="D127" s="95" t="s">
        <v>9</v>
      </c>
      <c r="E127" s="97" t="s">
        <v>323</v>
      </c>
      <c r="F127" s="97" t="s">
        <v>1920</v>
      </c>
    </row>
    <row r="128" spans="1:6" ht="12.75" thickTop="1" x14ac:dyDescent="0.2">
      <c r="A128" s="98" t="s">
        <v>54</v>
      </c>
      <c r="B128" s="98"/>
      <c r="C128" s="225">
        <f>B127+C127-1</f>
        <v>2039</v>
      </c>
      <c r="D128" s="98"/>
      <c r="E128" s="98"/>
      <c r="F128" s="98"/>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158"/>
      <c r="D133" s="159"/>
      <c r="E133" s="83" t="s">
        <v>55</v>
      </c>
      <c r="F133" s="64"/>
    </row>
    <row r="134" spans="1:6" x14ac:dyDescent="0.2">
      <c r="A134" s="601" t="s">
        <v>15165</v>
      </c>
      <c r="B134" s="601"/>
      <c r="C134" s="601"/>
      <c r="D134" s="601"/>
    </row>
  </sheetData>
  <mergeCells count="4">
    <mergeCell ref="A3:B3"/>
    <mergeCell ref="C3:F3"/>
    <mergeCell ref="A4:B4"/>
    <mergeCell ref="C4:F5"/>
  </mergeCell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18"/>
  <sheetViews>
    <sheetView topLeftCell="A146" zoomScaleNormal="100" zoomScaleSheetLayoutView="80" workbookViewId="0">
      <selection activeCell="C2" sqref="C2"/>
    </sheetView>
  </sheetViews>
  <sheetFormatPr baseColWidth="10" defaultRowHeight="12" x14ac:dyDescent="0.2"/>
  <cols>
    <col min="1" max="3" width="7.7109375" customWidth="1"/>
    <col min="4" max="4" width="10.7109375" customWidth="1"/>
    <col min="5" max="5" width="100.7109375" customWidth="1"/>
    <col min="6" max="6" width="13.4257812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11144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1" si="0">+A7+1</f>
        <v>2</v>
      </c>
      <c r="B8" s="30">
        <f>C7+B7</f>
        <v>3</v>
      </c>
      <c r="C8" s="30">
        <v>3</v>
      </c>
      <c r="D8" s="31" t="s">
        <v>12</v>
      </c>
      <c r="E8" s="88" t="s">
        <v>13</v>
      </c>
      <c r="F8" s="43">
        <v>220</v>
      </c>
    </row>
    <row r="9" spans="1:6" x14ac:dyDescent="0.2">
      <c r="A9" s="30">
        <f t="shared" si="0"/>
        <v>3</v>
      </c>
      <c r="B9" s="30">
        <f t="shared" ref="B9:B72" si="1">C8+B8</f>
        <v>6</v>
      </c>
      <c r="C9" s="30">
        <v>2</v>
      </c>
      <c r="D9" s="31" t="s">
        <v>9</v>
      </c>
      <c r="E9" s="88" t="s">
        <v>14</v>
      </c>
      <c r="F9" s="89" t="s">
        <v>1759</v>
      </c>
    </row>
    <row r="10" spans="1:6" x14ac:dyDescent="0.2">
      <c r="A10" s="30">
        <f t="shared" si="0"/>
        <v>4</v>
      </c>
      <c r="B10" s="30">
        <f t="shared" si="1"/>
        <v>8</v>
      </c>
      <c r="C10" s="30">
        <v>1</v>
      </c>
      <c r="D10" s="31" t="s">
        <v>9</v>
      </c>
      <c r="E10" s="88" t="s">
        <v>16</v>
      </c>
      <c r="F10" s="89" t="s">
        <v>609</v>
      </c>
    </row>
    <row r="11" spans="1:6" x14ac:dyDescent="0.2">
      <c r="A11" s="30">
        <f t="shared" si="0"/>
        <v>5</v>
      </c>
      <c r="B11" s="30">
        <f t="shared" si="1"/>
        <v>9</v>
      </c>
      <c r="C11" s="30">
        <v>2</v>
      </c>
      <c r="D11" s="31" t="s">
        <v>12</v>
      </c>
      <c r="E11" s="88" t="s">
        <v>17</v>
      </c>
      <c r="F11" s="89" t="s">
        <v>18</v>
      </c>
    </row>
    <row r="12" spans="1:6" x14ac:dyDescent="0.2">
      <c r="A12" s="30">
        <f t="shared" si="0"/>
        <v>6</v>
      </c>
      <c r="B12" s="30">
        <f t="shared" si="1"/>
        <v>11</v>
      </c>
      <c r="C12" s="30">
        <v>1</v>
      </c>
      <c r="D12" s="31" t="s">
        <v>9</v>
      </c>
      <c r="E12" s="88" t="s">
        <v>1810</v>
      </c>
      <c r="F12" s="43" t="s">
        <v>20</v>
      </c>
    </row>
    <row r="13" spans="1:6" x14ac:dyDescent="0.2">
      <c r="A13" s="19">
        <f t="shared" si="0"/>
        <v>7</v>
      </c>
      <c r="B13" s="30">
        <f t="shared" si="1"/>
        <v>12</v>
      </c>
      <c r="C13" s="19">
        <v>1</v>
      </c>
      <c r="D13" s="33" t="s">
        <v>9</v>
      </c>
      <c r="E13" s="91" t="s">
        <v>21</v>
      </c>
      <c r="F13" s="32" t="s">
        <v>22</v>
      </c>
    </row>
    <row r="14" spans="1:6" x14ac:dyDescent="0.2">
      <c r="A14" s="19">
        <f t="shared" si="0"/>
        <v>8</v>
      </c>
      <c r="B14" s="30">
        <f t="shared" si="1"/>
        <v>13</v>
      </c>
      <c r="C14" s="19">
        <v>3</v>
      </c>
      <c r="D14" s="33" t="s">
        <v>12</v>
      </c>
      <c r="E14" s="91" t="s">
        <v>23</v>
      </c>
      <c r="F14" s="32"/>
    </row>
    <row r="15" spans="1:6" x14ac:dyDescent="0.2">
      <c r="A15" s="19">
        <f t="shared" si="0"/>
        <v>9</v>
      </c>
      <c r="B15" s="30">
        <f t="shared" si="1"/>
        <v>16</v>
      </c>
      <c r="C15" s="19">
        <v>2</v>
      </c>
      <c r="D15" s="33" t="s">
        <v>9</v>
      </c>
      <c r="E15" s="152" t="s">
        <v>1921</v>
      </c>
      <c r="F15" s="32"/>
    </row>
    <row r="16" spans="1:6" x14ac:dyDescent="0.2">
      <c r="A16" s="19">
        <f t="shared" si="0"/>
        <v>10</v>
      </c>
      <c r="B16" s="30">
        <f t="shared" si="1"/>
        <v>18</v>
      </c>
      <c r="C16" s="19">
        <v>60</v>
      </c>
      <c r="D16" s="33" t="s">
        <v>9</v>
      </c>
      <c r="E16" s="152" t="s">
        <v>1922</v>
      </c>
      <c r="F16" s="32"/>
    </row>
    <row r="17" spans="1:6" x14ac:dyDescent="0.2">
      <c r="A17" s="19">
        <f t="shared" si="0"/>
        <v>11</v>
      </c>
      <c r="B17" s="30">
        <f t="shared" si="1"/>
        <v>78</v>
      </c>
      <c r="C17" s="19">
        <v>9</v>
      </c>
      <c r="D17" s="33" t="s">
        <v>9</v>
      </c>
      <c r="E17" s="152" t="s">
        <v>1923</v>
      </c>
      <c r="F17" s="32"/>
    </row>
    <row r="18" spans="1:6" x14ac:dyDescent="0.2">
      <c r="A18" s="19">
        <f t="shared" si="0"/>
        <v>12</v>
      </c>
      <c r="B18" s="30">
        <f t="shared" si="1"/>
        <v>87</v>
      </c>
      <c r="C18" s="19">
        <v>9</v>
      </c>
      <c r="D18" s="33" t="s">
        <v>9</v>
      </c>
      <c r="E18" s="152" t="s">
        <v>1924</v>
      </c>
      <c r="F18" s="32"/>
    </row>
    <row r="19" spans="1:6" x14ac:dyDescent="0.2">
      <c r="A19" s="19">
        <f t="shared" si="0"/>
        <v>13</v>
      </c>
      <c r="B19" s="30">
        <f t="shared" si="1"/>
        <v>96</v>
      </c>
      <c r="C19" s="160">
        <v>4</v>
      </c>
      <c r="D19" s="33" t="s">
        <v>12</v>
      </c>
      <c r="E19" s="152" t="s">
        <v>1925</v>
      </c>
      <c r="F19" s="32"/>
    </row>
    <row r="20" spans="1:6" ht="24" x14ac:dyDescent="0.2">
      <c r="A20" s="19">
        <f t="shared" si="0"/>
        <v>14</v>
      </c>
      <c r="B20" s="30">
        <f t="shared" si="1"/>
        <v>100</v>
      </c>
      <c r="C20" s="19">
        <v>17</v>
      </c>
      <c r="D20" s="33" t="s">
        <v>285</v>
      </c>
      <c r="E20" s="152" t="s">
        <v>1926</v>
      </c>
      <c r="F20" s="32"/>
    </row>
    <row r="21" spans="1:6" x14ac:dyDescent="0.2">
      <c r="A21" s="19">
        <f t="shared" si="0"/>
        <v>15</v>
      </c>
      <c r="B21" s="30">
        <f t="shared" si="1"/>
        <v>117</v>
      </c>
      <c r="C21" s="19">
        <v>17</v>
      </c>
      <c r="D21" s="33" t="s">
        <v>285</v>
      </c>
      <c r="E21" s="152" t="s">
        <v>1927</v>
      </c>
      <c r="F21" s="32"/>
    </row>
    <row r="22" spans="1:6" ht="24" x14ac:dyDescent="0.2">
      <c r="A22" s="19">
        <f t="shared" si="0"/>
        <v>16</v>
      </c>
      <c r="B22" s="30">
        <f t="shared" si="1"/>
        <v>134</v>
      </c>
      <c r="C22" s="32">
        <v>17</v>
      </c>
      <c r="D22" s="33" t="s">
        <v>285</v>
      </c>
      <c r="E22" s="152" t="s">
        <v>1928</v>
      </c>
      <c r="F22" s="32"/>
    </row>
    <row r="23" spans="1:6" x14ac:dyDescent="0.2">
      <c r="A23" s="19">
        <f t="shared" si="0"/>
        <v>17</v>
      </c>
      <c r="B23" s="30">
        <f t="shared" si="1"/>
        <v>151</v>
      </c>
      <c r="C23" s="32">
        <v>17</v>
      </c>
      <c r="D23" s="33" t="s">
        <v>285</v>
      </c>
      <c r="E23" s="152" t="s">
        <v>1929</v>
      </c>
      <c r="F23" s="32"/>
    </row>
    <row r="24" spans="1:6" ht="24" x14ac:dyDescent="0.2">
      <c r="A24" s="19">
        <f t="shared" si="0"/>
        <v>18</v>
      </c>
      <c r="B24" s="30">
        <f t="shared" si="1"/>
        <v>168</v>
      </c>
      <c r="C24" s="32">
        <v>17</v>
      </c>
      <c r="D24" s="33" t="s">
        <v>285</v>
      </c>
      <c r="E24" s="152" t="s">
        <v>1930</v>
      </c>
      <c r="F24" s="32"/>
    </row>
    <row r="25" spans="1:6" ht="24" x14ac:dyDescent="0.2">
      <c r="A25" s="19">
        <f t="shared" si="0"/>
        <v>19</v>
      </c>
      <c r="B25" s="30">
        <f t="shared" si="1"/>
        <v>185</v>
      </c>
      <c r="C25" s="32">
        <v>17</v>
      </c>
      <c r="D25" s="33" t="s">
        <v>285</v>
      </c>
      <c r="E25" s="152" t="s">
        <v>1931</v>
      </c>
      <c r="F25" s="32"/>
    </row>
    <row r="26" spans="1:6" ht="24" x14ac:dyDescent="0.2">
      <c r="A26" s="19">
        <f t="shared" si="0"/>
        <v>20</v>
      </c>
      <c r="B26" s="30">
        <f t="shared" si="1"/>
        <v>202</v>
      </c>
      <c r="C26" s="51">
        <v>17</v>
      </c>
      <c r="D26" s="49" t="s">
        <v>285</v>
      </c>
      <c r="E26" s="161" t="s">
        <v>1932</v>
      </c>
      <c r="F26" s="51"/>
    </row>
    <row r="27" spans="1:6" x14ac:dyDescent="0.2">
      <c r="A27" s="19">
        <f t="shared" si="0"/>
        <v>21</v>
      </c>
      <c r="B27" s="30">
        <f t="shared" si="1"/>
        <v>219</v>
      </c>
      <c r="C27" s="19">
        <v>2</v>
      </c>
      <c r="D27" s="33" t="s">
        <v>9</v>
      </c>
      <c r="E27" s="152" t="s">
        <v>1933</v>
      </c>
      <c r="F27" s="32"/>
    </row>
    <row r="28" spans="1:6" x14ac:dyDescent="0.2">
      <c r="A28" s="19">
        <f t="shared" si="0"/>
        <v>22</v>
      </c>
      <c r="B28" s="30">
        <f t="shared" si="1"/>
        <v>221</v>
      </c>
      <c r="C28" s="19">
        <v>60</v>
      </c>
      <c r="D28" s="33" t="s">
        <v>9</v>
      </c>
      <c r="E28" s="152" t="s">
        <v>1934</v>
      </c>
      <c r="F28" s="32"/>
    </row>
    <row r="29" spans="1:6" x14ac:dyDescent="0.2">
      <c r="A29" s="19">
        <f t="shared" si="0"/>
        <v>23</v>
      </c>
      <c r="B29" s="30">
        <f t="shared" si="1"/>
        <v>281</v>
      </c>
      <c r="C29" s="19">
        <v>9</v>
      </c>
      <c r="D29" s="33" t="s">
        <v>9</v>
      </c>
      <c r="E29" s="152" t="s">
        <v>1935</v>
      </c>
      <c r="F29" s="32"/>
    </row>
    <row r="30" spans="1:6" x14ac:dyDescent="0.2">
      <c r="A30" s="19">
        <f t="shared" si="0"/>
        <v>24</v>
      </c>
      <c r="B30" s="30">
        <f t="shared" si="1"/>
        <v>290</v>
      </c>
      <c r="C30" s="19">
        <v>9</v>
      </c>
      <c r="D30" s="33" t="s">
        <v>9</v>
      </c>
      <c r="E30" s="152" t="s">
        <v>1936</v>
      </c>
      <c r="F30" s="32"/>
    </row>
    <row r="31" spans="1:6" x14ac:dyDescent="0.2">
      <c r="A31" s="19">
        <f t="shared" si="0"/>
        <v>25</v>
      </c>
      <c r="B31" s="30">
        <f t="shared" si="1"/>
        <v>299</v>
      </c>
      <c r="C31" s="160">
        <v>4</v>
      </c>
      <c r="D31" s="33" t="s">
        <v>12</v>
      </c>
      <c r="E31" s="152" t="s">
        <v>1937</v>
      </c>
      <c r="F31" s="32"/>
    </row>
    <row r="32" spans="1:6" ht="24" x14ac:dyDescent="0.2">
      <c r="A32" s="19">
        <f t="shared" si="0"/>
        <v>26</v>
      </c>
      <c r="B32" s="30">
        <f t="shared" si="1"/>
        <v>303</v>
      </c>
      <c r="C32" s="19">
        <v>17</v>
      </c>
      <c r="D32" s="33" t="s">
        <v>285</v>
      </c>
      <c r="E32" s="152" t="s">
        <v>1938</v>
      </c>
      <c r="F32" s="32"/>
    </row>
    <row r="33" spans="1:6" x14ac:dyDescent="0.2">
      <c r="A33" s="19">
        <f t="shared" si="0"/>
        <v>27</v>
      </c>
      <c r="B33" s="30">
        <f t="shared" si="1"/>
        <v>320</v>
      </c>
      <c r="C33" s="19">
        <v>17</v>
      </c>
      <c r="D33" s="33" t="s">
        <v>285</v>
      </c>
      <c r="E33" s="152" t="s">
        <v>1939</v>
      </c>
      <c r="F33" s="32"/>
    </row>
    <row r="34" spans="1:6" ht="24" x14ac:dyDescent="0.2">
      <c r="A34" s="19">
        <f t="shared" si="0"/>
        <v>28</v>
      </c>
      <c r="B34" s="30">
        <f t="shared" si="1"/>
        <v>337</v>
      </c>
      <c r="C34" s="32">
        <v>17</v>
      </c>
      <c r="D34" s="33" t="s">
        <v>285</v>
      </c>
      <c r="E34" s="152" t="s">
        <v>1940</v>
      </c>
      <c r="F34" s="32"/>
    </row>
    <row r="35" spans="1:6" x14ac:dyDescent="0.2">
      <c r="A35" s="19">
        <f t="shared" si="0"/>
        <v>29</v>
      </c>
      <c r="B35" s="30">
        <f t="shared" si="1"/>
        <v>354</v>
      </c>
      <c r="C35" s="32">
        <v>17</v>
      </c>
      <c r="D35" s="33" t="s">
        <v>285</v>
      </c>
      <c r="E35" s="152" t="s">
        <v>1941</v>
      </c>
      <c r="F35" s="32"/>
    </row>
    <row r="36" spans="1:6" ht="24" x14ac:dyDescent="0.2">
      <c r="A36" s="19">
        <f t="shared" si="0"/>
        <v>30</v>
      </c>
      <c r="B36" s="30">
        <f t="shared" si="1"/>
        <v>371</v>
      </c>
      <c r="C36" s="32">
        <v>17</v>
      </c>
      <c r="D36" s="33" t="s">
        <v>285</v>
      </c>
      <c r="E36" s="152" t="s">
        <v>1942</v>
      </c>
      <c r="F36" s="32"/>
    </row>
    <row r="37" spans="1:6" ht="24" x14ac:dyDescent="0.2">
      <c r="A37" s="19">
        <f t="shared" si="0"/>
        <v>31</v>
      </c>
      <c r="B37" s="30">
        <f t="shared" si="1"/>
        <v>388</v>
      </c>
      <c r="C37" s="32">
        <v>17</v>
      </c>
      <c r="D37" s="33" t="s">
        <v>285</v>
      </c>
      <c r="E37" s="152" t="s">
        <v>1943</v>
      </c>
      <c r="F37" s="32"/>
    </row>
    <row r="38" spans="1:6" ht="24" x14ac:dyDescent="0.2">
      <c r="A38" s="19">
        <f t="shared" si="0"/>
        <v>32</v>
      </c>
      <c r="B38" s="30">
        <f t="shared" si="1"/>
        <v>405</v>
      </c>
      <c r="C38" s="32">
        <v>17</v>
      </c>
      <c r="D38" s="49" t="s">
        <v>285</v>
      </c>
      <c r="E38" s="161" t="s">
        <v>1944</v>
      </c>
      <c r="F38" s="51"/>
    </row>
    <row r="39" spans="1:6" x14ac:dyDescent="0.2">
      <c r="A39" s="19">
        <f t="shared" si="0"/>
        <v>33</v>
      </c>
      <c r="B39" s="30">
        <f t="shared" si="1"/>
        <v>422</v>
      </c>
      <c r="C39" s="19">
        <v>2</v>
      </c>
      <c r="D39" s="33" t="s">
        <v>9</v>
      </c>
      <c r="E39" s="152" t="s">
        <v>1945</v>
      </c>
      <c r="F39" s="32"/>
    </row>
    <row r="40" spans="1:6" x14ac:dyDescent="0.2">
      <c r="A40" s="19">
        <f t="shared" si="0"/>
        <v>34</v>
      </c>
      <c r="B40" s="30">
        <f t="shared" si="1"/>
        <v>424</v>
      </c>
      <c r="C40" s="19">
        <v>60</v>
      </c>
      <c r="D40" s="33" t="s">
        <v>9</v>
      </c>
      <c r="E40" s="152" t="s">
        <v>1946</v>
      </c>
      <c r="F40" s="32"/>
    </row>
    <row r="41" spans="1:6" x14ac:dyDescent="0.2">
      <c r="A41" s="19">
        <f t="shared" si="0"/>
        <v>35</v>
      </c>
      <c r="B41" s="30">
        <f t="shared" si="1"/>
        <v>484</v>
      </c>
      <c r="C41" s="19">
        <v>9</v>
      </c>
      <c r="D41" s="33" t="s">
        <v>9</v>
      </c>
      <c r="E41" s="152" t="s">
        <v>1947</v>
      </c>
      <c r="F41" s="32"/>
    </row>
    <row r="42" spans="1:6" x14ac:dyDescent="0.2">
      <c r="A42" s="19">
        <f t="shared" si="0"/>
        <v>36</v>
      </c>
      <c r="B42" s="30">
        <f t="shared" si="1"/>
        <v>493</v>
      </c>
      <c r="C42" s="19">
        <v>9</v>
      </c>
      <c r="D42" s="33" t="s">
        <v>9</v>
      </c>
      <c r="E42" s="152" t="s">
        <v>1948</v>
      </c>
      <c r="F42" s="32"/>
    </row>
    <row r="43" spans="1:6" x14ac:dyDescent="0.2">
      <c r="A43" s="19">
        <f t="shared" si="0"/>
        <v>37</v>
      </c>
      <c r="B43" s="30">
        <f t="shared" si="1"/>
        <v>502</v>
      </c>
      <c r="C43" s="160">
        <v>4</v>
      </c>
      <c r="D43" s="33" t="s">
        <v>12</v>
      </c>
      <c r="E43" s="152" t="s">
        <v>1949</v>
      </c>
      <c r="F43" s="32"/>
    </row>
    <row r="44" spans="1:6" ht="24" x14ac:dyDescent="0.2">
      <c r="A44" s="19">
        <f t="shared" si="0"/>
        <v>38</v>
      </c>
      <c r="B44" s="30">
        <f t="shared" si="1"/>
        <v>506</v>
      </c>
      <c r="C44" s="19">
        <v>17</v>
      </c>
      <c r="D44" s="33" t="s">
        <v>285</v>
      </c>
      <c r="E44" s="152" t="s">
        <v>1950</v>
      </c>
      <c r="F44" s="32"/>
    </row>
    <row r="45" spans="1:6" x14ac:dyDescent="0.2">
      <c r="A45" s="19">
        <f t="shared" si="0"/>
        <v>39</v>
      </c>
      <c r="B45" s="30">
        <f t="shared" si="1"/>
        <v>523</v>
      </c>
      <c r="C45" s="19">
        <v>17</v>
      </c>
      <c r="D45" s="33" t="s">
        <v>285</v>
      </c>
      <c r="E45" s="152" t="s">
        <v>1951</v>
      </c>
      <c r="F45" s="32"/>
    </row>
    <row r="46" spans="1:6" ht="24" x14ac:dyDescent="0.2">
      <c r="A46" s="19">
        <f t="shared" si="0"/>
        <v>40</v>
      </c>
      <c r="B46" s="30">
        <f t="shared" si="1"/>
        <v>540</v>
      </c>
      <c r="C46" s="32">
        <v>17</v>
      </c>
      <c r="D46" s="33" t="s">
        <v>285</v>
      </c>
      <c r="E46" s="152" t="s">
        <v>1952</v>
      </c>
      <c r="F46" s="32"/>
    </row>
    <row r="47" spans="1:6" x14ac:dyDescent="0.2">
      <c r="A47" s="19">
        <f t="shared" si="0"/>
        <v>41</v>
      </c>
      <c r="B47" s="30">
        <f t="shared" si="1"/>
        <v>557</v>
      </c>
      <c r="C47" s="32">
        <v>17</v>
      </c>
      <c r="D47" s="33" t="s">
        <v>285</v>
      </c>
      <c r="E47" s="152" t="s">
        <v>1953</v>
      </c>
      <c r="F47" s="32"/>
    </row>
    <row r="48" spans="1:6" ht="24" x14ac:dyDescent="0.2">
      <c r="A48" s="19">
        <f t="shared" si="0"/>
        <v>42</v>
      </c>
      <c r="B48" s="30">
        <f t="shared" si="1"/>
        <v>574</v>
      </c>
      <c r="C48" s="32">
        <v>17</v>
      </c>
      <c r="D48" s="33" t="s">
        <v>285</v>
      </c>
      <c r="E48" s="152" t="s">
        <v>1954</v>
      </c>
      <c r="F48" s="32"/>
    </row>
    <row r="49" spans="1:6" ht="24" x14ac:dyDescent="0.2">
      <c r="A49" s="19">
        <f t="shared" si="0"/>
        <v>43</v>
      </c>
      <c r="B49" s="30">
        <f t="shared" si="1"/>
        <v>591</v>
      </c>
      <c r="C49" s="32">
        <v>17</v>
      </c>
      <c r="D49" s="33" t="s">
        <v>285</v>
      </c>
      <c r="E49" s="152" t="s">
        <v>1955</v>
      </c>
      <c r="F49" s="32"/>
    </row>
    <row r="50" spans="1:6" ht="24" x14ac:dyDescent="0.2">
      <c r="A50" s="19">
        <f t="shared" si="0"/>
        <v>44</v>
      </c>
      <c r="B50" s="30">
        <f t="shared" si="1"/>
        <v>608</v>
      </c>
      <c r="C50" s="32">
        <v>17</v>
      </c>
      <c r="D50" s="49" t="s">
        <v>285</v>
      </c>
      <c r="E50" s="161" t="s">
        <v>1956</v>
      </c>
      <c r="F50" s="51"/>
    </row>
    <row r="51" spans="1:6" x14ac:dyDescent="0.2">
      <c r="A51" s="19">
        <f t="shared" si="0"/>
        <v>45</v>
      </c>
      <c r="B51" s="30">
        <f t="shared" si="1"/>
        <v>625</v>
      </c>
      <c r="C51" s="19">
        <v>2</v>
      </c>
      <c r="D51" s="33" t="s">
        <v>9</v>
      </c>
      <c r="E51" s="152" t="s">
        <v>1957</v>
      </c>
      <c r="F51" s="32"/>
    </row>
    <row r="52" spans="1:6" x14ac:dyDescent="0.2">
      <c r="A52" s="19">
        <f t="shared" si="0"/>
        <v>46</v>
      </c>
      <c r="B52" s="30">
        <f t="shared" si="1"/>
        <v>627</v>
      </c>
      <c r="C52" s="19">
        <v>60</v>
      </c>
      <c r="D52" s="33" t="s">
        <v>9</v>
      </c>
      <c r="E52" s="152" t="s">
        <v>1958</v>
      </c>
      <c r="F52" s="32"/>
    </row>
    <row r="53" spans="1:6" x14ac:dyDescent="0.2">
      <c r="A53" s="19">
        <f t="shared" si="0"/>
        <v>47</v>
      </c>
      <c r="B53" s="30">
        <f t="shared" si="1"/>
        <v>687</v>
      </c>
      <c r="C53" s="19">
        <v>9</v>
      </c>
      <c r="D53" s="33" t="s">
        <v>9</v>
      </c>
      <c r="E53" s="152" t="s">
        <v>1959</v>
      </c>
      <c r="F53" s="32"/>
    </row>
    <row r="54" spans="1:6" x14ac:dyDescent="0.2">
      <c r="A54" s="19">
        <f t="shared" si="0"/>
        <v>48</v>
      </c>
      <c r="B54" s="30">
        <f t="shared" si="1"/>
        <v>696</v>
      </c>
      <c r="C54" s="19">
        <v>9</v>
      </c>
      <c r="D54" s="33" t="s">
        <v>9</v>
      </c>
      <c r="E54" s="152" t="s">
        <v>1960</v>
      </c>
      <c r="F54" s="32"/>
    </row>
    <row r="55" spans="1:6" x14ac:dyDescent="0.2">
      <c r="A55" s="19">
        <f t="shared" si="0"/>
        <v>49</v>
      </c>
      <c r="B55" s="30">
        <f t="shared" si="1"/>
        <v>705</v>
      </c>
      <c r="C55" s="160">
        <v>4</v>
      </c>
      <c r="D55" s="33" t="s">
        <v>12</v>
      </c>
      <c r="E55" s="152" t="s">
        <v>1961</v>
      </c>
      <c r="F55" s="32"/>
    </row>
    <row r="56" spans="1:6" ht="24" x14ac:dyDescent="0.2">
      <c r="A56" s="19">
        <f t="shared" si="0"/>
        <v>50</v>
      </c>
      <c r="B56" s="30">
        <f t="shared" si="1"/>
        <v>709</v>
      </c>
      <c r="C56" s="19">
        <v>17</v>
      </c>
      <c r="D56" s="33" t="s">
        <v>285</v>
      </c>
      <c r="E56" s="152" t="s">
        <v>1962</v>
      </c>
      <c r="F56" s="32"/>
    </row>
    <row r="57" spans="1:6" x14ac:dyDescent="0.2">
      <c r="A57" s="19">
        <f t="shared" si="0"/>
        <v>51</v>
      </c>
      <c r="B57" s="30">
        <f t="shared" si="1"/>
        <v>726</v>
      </c>
      <c r="C57" s="19">
        <v>17</v>
      </c>
      <c r="D57" s="33" t="s">
        <v>285</v>
      </c>
      <c r="E57" s="152" t="s">
        <v>1963</v>
      </c>
      <c r="F57" s="32"/>
    </row>
    <row r="58" spans="1:6" ht="24" x14ac:dyDescent="0.2">
      <c r="A58" s="19">
        <f t="shared" si="0"/>
        <v>52</v>
      </c>
      <c r="B58" s="30">
        <f t="shared" si="1"/>
        <v>743</v>
      </c>
      <c r="C58" s="32">
        <v>17</v>
      </c>
      <c r="D58" s="33" t="s">
        <v>285</v>
      </c>
      <c r="E58" s="152" t="s">
        <v>1964</v>
      </c>
      <c r="F58" s="32"/>
    </row>
    <row r="59" spans="1:6" x14ac:dyDescent="0.2">
      <c r="A59" s="19">
        <f t="shared" si="0"/>
        <v>53</v>
      </c>
      <c r="B59" s="30">
        <f t="shared" si="1"/>
        <v>760</v>
      </c>
      <c r="C59" s="32">
        <v>17</v>
      </c>
      <c r="D59" s="33" t="s">
        <v>285</v>
      </c>
      <c r="E59" s="152" t="s">
        <v>1965</v>
      </c>
      <c r="F59" s="32"/>
    </row>
    <row r="60" spans="1:6" ht="24" x14ac:dyDescent="0.2">
      <c r="A60" s="19">
        <f t="shared" si="0"/>
        <v>54</v>
      </c>
      <c r="B60" s="30">
        <f t="shared" si="1"/>
        <v>777</v>
      </c>
      <c r="C60" s="32">
        <v>17</v>
      </c>
      <c r="D60" s="33" t="s">
        <v>285</v>
      </c>
      <c r="E60" s="152" t="s">
        <v>1966</v>
      </c>
      <c r="F60" s="32"/>
    </row>
    <row r="61" spans="1:6" ht="24" x14ac:dyDescent="0.2">
      <c r="A61" s="19">
        <f t="shared" si="0"/>
        <v>55</v>
      </c>
      <c r="B61" s="30">
        <f t="shared" si="1"/>
        <v>794</v>
      </c>
      <c r="C61" s="32">
        <v>17</v>
      </c>
      <c r="D61" s="33" t="s">
        <v>285</v>
      </c>
      <c r="E61" s="152" t="s">
        <v>1967</v>
      </c>
      <c r="F61" s="32"/>
    </row>
    <row r="62" spans="1:6" ht="24" x14ac:dyDescent="0.2">
      <c r="A62" s="19">
        <f t="shared" si="0"/>
        <v>56</v>
      </c>
      <c r="B62" s="30">
        <f t="shared" si="1"/>
        <v>811</v>
      </c>
      <c r="C62" s="32">
        <v>17</v>
      </c>
      <c r="D62" s="49" t="s">
        <v>285</v>
      </c>
      <c r="E62" s="161" t="s">
        <v>1968</v>
      </c>
      <c r="F62" s="51"/>
    </row>
    <row r="63" spans="1:6" x14ac:dyDescent="0.2">
      <c r="A63" s="19">
        <f t="shared" si="0"/>
        <v>57</v>
      </c>
      <c r="B63" s="30">
        <f t="shared" si="1"/>
        <v>828</v>
      </c>
      <c r="C63" s="19">
        <v>2</v>
      </c>
      <c r="D63" s="33" t="s">
        <v>9</v>
      </c>
      <c r="E63" s="152" t="s">
        <v>1969</v>
      </c>
      <c r="F63" s="32"/>
    </row>
    <row r="64" spans="1:6" x14ac:dyDescent="0.2">
      <c r="A64" s="19">
        <f t="shared" si="0"/>
        <v>58</v>
      </c>
      <c r="B64" s="30">
        <f t="shared" si="1"/>
        <v>830</v>
      </c>
      <c r="C64" s="19">
        <v>60</v>
      </c>
      <c r="D64" s="33" t="s">
        <v>9</v>
      </c>
      <c r="E64" s="152" t="s">
        <v>1970</v>
      </c>
      <c r="F64" s="32"/>
    </row>
    <row r="65" spans="1:6" x14ac:dyDescent="0.2">
      <c r="A65" s="19">
        <f t="shared" si="0"/>
        <v>59</v>
      </c>
      <c r="B65" s="30">
        <f t="shared" si="1"/>
        <v>890</v>
      </c>
      <c r="C65" s="19">
        <v>9</v>
      </c>
      <c r="D65" s="33" t="s">
        <v>9</v>
      </c>
      <c r="E65" s="152" t="s">
        <v>1971</v>
      </c>
      <c r="F65" s="32"/>
    </row>
    <row r="66" spans="1:6" x14ac:dyDescent="0.2">
      <c r="A66" s="19">
        <f t="shared" si="0"/>
        <v>60</v>
      </c>
      <c r="B66" s="30">
        <f t="shared" si="1"/>
        <v>899</v>
      </c>
      <c r="C66" s="19">
        <v>9</v>
      </c>
      <c r="D66" s="33" t="s">
        <v>9</v>
      </c>
      <c r="E66" s="152" t="s">
        <v>1972</v>
      </c>
      <c r="F66" s="32"/>
    </row>
    <row r="67" spans="1:6" x14ac:dyDescent="0.2">
      <c r="A67" s="19">
        <f t="shared" si="0"/>
        <v>61</v>
      </c>
      <c r="B67" s="30">
        <f t="shared" si="1"/>
        <v>908</v>
      </c>
      <c r="C67" s="160">
        <v>4</v>
      </c>
      <c r="D67" s="33" t="s">
        <v>12</v>
      </c>
      <c r="E67" s="152" t="s">
        <v>1973</v>
      </c>
      <c r="F67" s="32"/>
    </row>
    <row r="68" spans="1:6" ht="24" x14ac:dyDescent="0.2">
      <c r="A68" s="19">
        <f t="shared" si="0"/>
        <v>62</v>
      </c>
      <c r="B68" s="30">
        <f t="shared" si="1"/>
        <v>912</v>
      </c>
      <c r="C68" s="19">
        <v>17</v>
      </c>
      <c r="D68" s="33" t="s">
        <v>285</v>
      </c>
      <c r="E68" s="152" t="s">
        <v>1974</v>
      </c>
      <c r="F68" s="32"/>
    </row>
    <row r="69" spans="1:6" x14ac:dyDescent="0.2">
      <c r="A69" s="19">
        <f t="shared" si="0"/>
        <v>63</v>
      </c>
      <c r="B69" s="30">
        <f t="shared" si="1"/>
        <v>929</v>
      </c>
      <c r="C69" s="19">
        <v>17</v>
      </c>
      <c r="D69" s="33" t="s">
        <v>285</v>
      </c>
      <c r="E69" s="152" t="s">
        <v>1975</v>
      </c>
      <c r="F69" s="32"/>
    </row>
    <row r="70" spans="1:6" ht="24" x14ac:dyDescent="0.2">
      <c r="A70" s="19">
        <f t="shared" si="0"/>
        <v>64</v>
      </c>
      <c r="B70" s="30">
        <f t="shared" si="1"/>
        <v>946</v>
      </c>
      <c r="C70" s="32">
        <v>17</v>
      </c>
      <c r="D70" s="33" t="s">
        <v>285</v>
      </c>
      <c r="E70" s="152" t="s">
        <v>1976</v>
      </c>
      <c r="F70" s="32"/>
    </row>
    <row r="71" spans="1:6" x14ac:dyDescent="0.2">
      <c r="A71" s="19">
        <f t="shared" si="0"/>
        <v>65</v>
      </c>
      <c r="B71" s="30">
        <f t="shared" si="1"/>
        <v>963</v>
      </c>
      <c r="C71" s="32">
        <v>17</v>
      </c>
      <c r="D71" s="33" t="s">
        <v>285</v>
      </c>
      <c r="E71" s="152" t="s">
        <v>1977</v>
      </c>
      <c r="F71" s="32"/>
    </row>
    <row r="72" spans="1:6" ht="24" x14ac:dyDescent="0.2">
      <c r="A72" s="19">
        <f t="shared" ref="A72:A135" si="2">+A71+1</f>
        <v>66</v>
      </c>
      <c r="B72" s="30">
        <f t="shared" si="1"/>
        <v>980</v>
      </c>
      <c r="C72" s="32">
        <v>17</v>
      </c>
      <c r="D72" s="33" t="s">
        <v>285</v>
      </c>
      <c r="E72" s="152" t="s">
        <v>1978</v>
      </c>
      <c r="F72" s="32"/>
    </row>
    <row r="73" spans="1:6" ht="24" x14ac:dyDescent="0.2">
      <c r="A73" s="19">
        <f t="shared" si="2"/>
        <v>67</v>
      </c>
      <c r="B73" s="30">
        <f t="shared" ref="B73:B136" si="3">C72+B72</f>
        <v>997</v>
      </c>
      <c r="C73" s="32">
        <v>17</v>
      </c>
      <c r="D73" s="33" t="s">
        <v>285</v>
      </c>
      <c r="E73" s="152" t="s">
        <v>1979</v>
      </c>
      <c r="F73" s="32"/>
    </row>
    <row r="74" spans="1:6" ht="24" x14ac:dyDescent="0.2">
      <c r="A74" s="19">
        <f t="shared" si="2"/>
        <v>68</v>
      </c>
      <c r="B74" s="30">
        <f t="shared" si="3"/>
        <v>1014</v>
      </c>
      <c r="C74" s="32">
        <v>17</v>
      </c>
      <c r="D74" s="49" t="s">
        <v>285</v>
      </c>
      <c r="E74" s="161" t="s">
        <v>1980</v>
      </c>
      <c r="F74" s="51"/>
    </row>
    <row r="75" spans="1:6" x14ac:dyDescent="0.2">
      <c r="A75" s="19">
        <f t="shared" si="2"/>
        <v>69</v>
      </c>
      <c r="B75" s="30">
        <f t="shared" si="3"/>
        <v>1031</v>
      </c>
      <c r="C75" s="19">
        <v>2</v>
      </c>
      <c r="D75" s="33" t="s">
        <v>9</v>
      </c>
      <c r="E75" s="152" t="s">
        <v>1981</v>
      </c>
      <c r="F75" s="32"/>
    </row>
    <row r="76" spans="1:6" x14ac:dyDescent="0.2">
      <c r="A76" s="19">
        <f t="shared" si="2"/>
        <v>70</v>
      </c>
      <c r="B76" s="30">
        <f t="shared" si="3"/>
        <v>1033</v>
      </c>
      <c r="C76" s="19">
        <v>60</v>
      </c>
      <c r="D76" s="33" t="s">
        <v>9</v>
      </c>
      <c r="E76" s="152" t="s">
        <v>1982</v>
      </c>
      <c r="F76" s="32"/>
    </row>
    <row r="77" spans="1:6" x14ac:dyDescent="0.2">
      <c r="A77" s="19">
        <f t="shared" si="2"/>
        <v>71</v>
      </c>
      <c r="B77" s="30">
        <f t="shared" si="3"/>
        <v>1093</v>
      </c>
      <c r="C77" s="19">
        <v>9</v>
      </c>
      <c r="D77" s="33" t="s">
        <v>9</v>
      </c>
      <c r="E77" s="152" t="s">
        <v>1983</v>
      </c>
      <c r="F77" s="32"/>
    </row>
    <row r="78" spans="1:6" x14ac:dyDescent="0.2">
      <c r="A78" s="19">
        <f t="shared" si="2"/>
        <v>72</v>
      </c>
      <c r="B78" s="30">
        <f t="shared" si="3"/>
        <v>1102</v>
      </c>
      <c r="C78" s="19">
        <v>9</v>
      </c>
      <c r="D78" s="33" t="s">
        <v>9</v>
      </c>
      <c r="E78" s="152" t="s">
        <v>1984</v>
      </c>
      <c r="F78" s="32"/>
    </row>
    <row r="79" spans="1:6" x14ac:dyDescent="0.2">
      <c r="A79" s="19">
        <f t="shared" si="2"/>
        <v>73</v>
      </c>
      <c r="B79" s="30">
        <f t="shared" si="3"/>
        <v>1111</v>
      </c>
      <c r="C79" s="160">
        <v>4</v>
      </c>
      <c r="D79" s="33" t="s">
        <v>12</v>
      </c>
      <c r="E79" s="152" t="s">
        <v>1985</v>
      </c>
      <c r="F79" s="32"/>
    </row>
    <row r="80" spans="1:6" ht="24" x14ac:dyDescent="0.2">
      <c r="A80" s="19">
        <f t="shared" si="2"/>
        <v>74</v>
      </c>
      <c r="B80" s="30">
        <f t="shared" si="3"/>
        <v>1115</v>
      </c>
      <c r="C80" s="19">
        <v>17</v>
      </c>
      <c r="D80" s="33" t="s">
        <v>285</v>
      </c>
      <c r="E80" s="152" t="s">
        <v>1986</v>
      </c>
      <c r="F80" s="32"/>
    </row>
    <row r="81" spans="1:6" x14ac:dyDescent="0.2">
      <c r="A81" s="19">
        <f t="shared" si="2"/>
        <v>75</v>
      </c>
      <c r="B81" s="30">
        <f t="shared" si="3"/>
        <v>1132</v>
      </c>
      <c r="C81" s="19">
        <v>17</v>
      </c>
      <c r="D81" s="33" t="s">
        <v>285</v>
      </c>
      <c r="E81" s="152" t="s">
        <v>1987</v>
      </c>
      <c r="F81" s="32"/>
    </row>
    <row r="82" spans="1:6" ht="24" x14ac:dyDescent="0.2">
      <c r="A82" s="19">
        <f t="shared" si="2"/>
        <v>76</v>
      </c>
      <c r="B82" s="30">
        <f t="shared" si="3"/>
        <v>1149</v>
      </c>
      <c r="C82" s="32">
        <v>17</v>
      </c>
      <c r="D82" s="33" t="s">
        <v>285</v>
      </c>
      <c r="E82" s="152" t="s">
        <v>1988</v>
      </c>
      <c r="F82" s="32"/>
    </row>
    <row r="83" spans="1:6" x14ac:dyDescent="0.2">
      <c r="A83" s="19">
        <f t="shared" si="2"/>
        <v>77</v>
      </c>
      <c r="B83" s="30">
        <f t="shared" si="3"/>
        <v>1166</v>
      </c>
      <c r="C83" s="32">
        <v>17</v>
      </c>
      <c r="D83" s="33" t="s">
        <v>285</v>
      </c>
      <c r="E83" s="152" t="s">
        <v>1989</v>
      </c>
      <c r="F83" s="32"/>
    </row>
    <row r="84" spans="1:6" ht="24" x14ac:dyDescent="0.2">
      <c r="A84" s="19">
        <f t="shared" si="2"/>
        <v>78</v>
      </c>
      <c r="B84" s="30">
        <f t="shared" si="3"/>
        <v>1183</v>
      </c>
      <c r="C84" s="32">
        <v>17</v>
      </c>
      <c r="D84" s="33" t="s">
        <v>285</v>
      </c>
      <c r="E84" s="152" t="s">
        <v>1990</v>
      </c>
      <c r="F84" s="32"/>
    </row>
    <row r="85" spans="1:6" ht="24" x14ac:dyDescent="0.2">
      <c r="A85" s="19">
        <f t="shared" si="2"/>
        <v>79</v>
      </c>
      <c r="B85" s="30">
        <f t="shared" si="3"/>
        <v>1200</v>
      </c>
      <c r="C85" s="32">
        <v>17</v>
      </c>
      <c r="D85" s="33" t="s">
        <v>285</v>
      </c>
      <c r="E85" s="152" t="s">
        <v>1991</v>
      </c>
      <c r="F85" s="32"/>
    </row>
    <row r="86" spans="1:6" ht="24" x14ac:dyDescent="0.2">
      <c r="A86" s="19">
        <f t="shared" si="2"/>
        <v>80</v>
      </c>
      <c r="B86" s="30">
        <f t="shared" si="3"/>
        <v>1217</v>
      </c>
      <c r="C86" s="32">
        <v>17</v>
      </c>
      <c r="D86" s="49" t="s">
        <v>285</v>
      </c>
      <c r="E86" s="161" t="s">
        <v>1992</v>
      </c>
      <c r="F86" s="51"/>
    </row>
    <row r="87" spans="1:6" x14ac:dyDescent="0.2">
      <c r="A87" s="19">
        <f t="shared" si="2"/>
        <v>81</v>
      </c>
      <c r="B87" s="30">
        <f t="shared" si="3"/>
        <v>1234</v>
      </c>
      <c r="C87" s="19">
        <v>2</v>
      </c>
      <c r="D87" s="33" t="s">
        <v>9</v>
      </c>
      <c r="E87" s="152" t="s">
        <v>1993</v>
      </c>
      <c r="F87" s="32"/>
    </row>
    <row r="88" spans="1:6" x14ac:dyDescent="0.2">
      <c r="A88" s="19">
        <f t="shared" si="2"/>
        <v>82</v>
      </c>
      <c r="B88" s="30">
        <f t="shared" si="3"/>
        <v>1236</v>
      </c>
      <c r="C88" s="19">
        <v>60</v>
      </c>
      <c r="D88" s="33" t="s">
        <v>9</v>
      </c>
      <c r="E88" s="152" t="s">
        <v>1994</v>
      </c>
      <c r="F88" s="32"/>
    </row>
    <row r="89" spans="1:6" x14ac:dyDescent="0.2">
      <c r="A89" s="19">
        <f t="shared" si="2"/>
        <v>83</v>
      </c>
      <c r="B89" s="30">
        <f t="shared" si="3"/>
        <v>1296</v>
      </c>
      <c r="C89" s="19">
        <v>9</v>
      </c>
      <c r="D89" s="33" t="s">
        <v>9</v>
      </c>
      <c r="E89" s="152" t="s">
        <v>1995</v>
      </c>
      <c r="F89" s="32"/>
    </row>
    <row r="90" spans="1:6" x14ac:dyDescent="0.2">
      <c r="A90" s="19">
        <f t="shared" si="2"/>
        <v>84</v>
      </c>
      <c r="B90" s="30">
        <f t="shared" si="3"/>
        <v>1305</v>
      </c>
      <c r="C90" s="19">
        <v>9</v>
      </c>
      <c r="D90" s="33" t="s">
        <v>9</v>
      </c>
      <c r="E90" s="152" t="s">
        <v>1996</v>
      </c>
      <c r="F90" s="32"/>
    </row>
    <row r="91" spans="1:6" x14ac:dyDescent="0.2">
      <c r="A91" s="19">
        <f t="shared" si="2"/>
        <v>85</v>
      </c>
      <c r="B91" s="30">
        <f t="shared" si="3"/>
        <v>1314</v>
      </c>
      <c r="C91" s="160">
        <v>4</v>
      </c>
      <c r="D91" s="33" t="s">
        <v>12</v>
      </c>
      <c r="E91" s="152" t="s">
        <v>1997</v>
      </c>
      <c r="F91" s="32"/>
    </row>
    <row r="92" spans="1:6" ht="24" x14ac:dyDescent="0.2">
      <c r="A92" s="19">
        <f t="shared" si="2"/>
        <v>86</v>
      </c>
      <c r="B92" s="30">
        <f t="shared" si="3"/>
        <v>1318</v>
      </c>
      <c r="C92" s="19">
        <v>17</v>
      </c>
      <c r="D92" s="33" t="s">
        <v>285</v>
      </c>
      <c r="E92" s="152" t="s">
        <v>1998</v>
      </c>
      <c r="F92" s="32"/>
    </row>
    <row r="93" spans="1:6" x14ac:dyDescent="0.2">
      <c r="A93" s="19">
        <f t="shared" si="2"/>
        <v>87</v>
      </c>
      <c r="B93" s="30">
        <f t="shared" si="3"/>
        <v>1335</v>
      </c>
      <c r="C93" s="19">
        <v>17</v>
      </c>
      <c r="D93" s="33" t="s">
        <v>285</v>
      </c>
      <c r="E93" s="152" t="s">
        <v>1999</v>
      </c>
      <c r="F93" s="32"/>
    </row>
    <row r="94" spans="1:6" ht="24" x14ac:dyDescent="0.2">
      <c r="A94" s="19">
        <f t="shared" si="2"/>
        <v>88</v>
      </c>
      <c r="B94" s="30">
        <f t="shared" si="3"/>
        <v>1352</v>
      </c>
      <c r="C94" s="32">
        <v>17</v>
      </c>
      <c r="D94" s="33" t="s">
        <v>285</v>
      </c>
      <c r="E94" s="152" t="s">
        <v>2000</v>
      </c>
      <c r="F94" s="32"/>
    </row>
    <row r="95" spans="1:6" x14ac:dyDescent="0.2">
      <c r="A95" s="19">
        <f t="shared" si="2"/>
        <v>89</v>
      </c>
      <c r="B95" s="30">
        <f t="shared" si="3"/>
        <v>1369</v>
      </c>
      <c r="C95" s="32">
        <v>17</v>
      </c>
      <c r="D95" s="33" t="s">
        <v>285</v>
      </c>
      <c r="E95" s="152" t="s">
        <v>2001</v>
      </c>
      <c r="F95" s="32"/>
    </row>
    <row r="96" spans="1:6" ht="24" x14ac:dyDescent="0.2">
      <c r="A96" s="19">
        <f t="shared" si="2"/>
        <v>90</v>
      </c>
      <c r="B96" s="30">
        <f t="shared" si="3"/>
        <v>1386</v>
      </c>
      <c r="C96" s="32">
        <v>17</v>
      </c>
      <c r="D96" s="33" t="s">
        <v>285</v>
      </c>
      <c r="E96" s="152" t="s">
        <v>2002</v>
      </c>
      <c r="F96" s="32"/>
    </row>
    <row r="97" spans="1:6" ht="24" x14ac:dyDescent="0.2">
      <c r="A97" s="19">
        <f t="shared" si="2"/>
        <v>91</v>
      </c>
      <c r="B97" s="30">
        <f t="shared" si="3"/>
        <v>1403</v>
      </c>
      <c r="C97" s="32">
        <v>17</v>
      </c>
      <c r="D97" s="33" t="s">
        <v>285</v>
      </c>
      <c r="E97" s="152" t="s">
        <v>2003</v>
      </c>
      <c r="F97" s="32"/>
    </row>
    <row r="98" spans="1:6" ht="24" x14ac:dyDescent="0.2">
      <c r="A98" s="19">
        <f t="shared" si="2"/>
        <v>92</v>
      </c>
      <c r="B98" s="30">
        <f t="shared" si="3"/>
        <v>1420</v>
      </c>
      <c r="C98" s="32">
        <v>17</v>
      </c>
      <c r="D98" s="49" t="s">
        <v>285</v>
      </c>
      <c r="E98" s="161" t="s">
        <v>2004</v>
      </c>
      <c r="F98" s="51"/>
    </row>
    <row r="99" spans="1:6" x14ac:dyDescent="0.2">
      <c r="A99" s="19">
        <f t="shared" si="2"/>
        <v>93</v>
      </c>
      <c r="B99" s="30">
        <f t="shared" si="3"/>
        <v>1437</v>
      </c>
      <c r="C99" s="19">
        <v>2</v>
      </c>
      <c r="D99" s="33" t="s">
        <v>9</v>
      </c>
      <c r="E99" s="152" t="s">
        <v>2005</v>
      </c>
      <c r="F99" s="32"/>
    </row>
    <row r="100" spans="1:6" x14ac:dyDescent="0.2">
      <c r="A100" s="19">
        <f t="shared" si="2"/>
        <v>94</v>
      </c>
      <c r="B100" s="30">
        <f t="shared" si="3"/>
        <v>1439</v>
      </c>
      <c r="C100" s="19">
        <v>60</v>
      </c>
      <c r="D100" s="33" t="s">
        <v>9</v>
      </c>
      <c r="E100" s="152" t="s">
        <v>2006</v>
      </c>
      <c r="F100" s="32"/>
    </row>
    <row r="101" spans="1:6" x14ac:dyDescent="0.2">
      <c r="A101" s="19">
        <f t="shared" si="2"/>
        <v>95</v>
      </c>
      <c r="B101" s="30">
        <f t="shared" si="3"/>
        <v>1499</v>
      </c>
      <c r="C101" s="19">
        <v>9</v>
      </c>
      <c r="D101" s="33" t="s">
        <v>9</v>
      </c>
      <c r="E101" s="152" t="s">
        <v>2007</v>
      </c>
      <c r="F101" s="32"/>
    </row>
    <row r="102" spans="1:6" x14ac:dyDescent="0.2">
      <c r="A102" s="19">
        <f t="shared" si="2"/>
        <v>96</v>
      </c>
      <c r="B102" s="30">
        <f t="shared" si="3"/>
        <v>1508</v>
      </c>
      <c r="C102" s="19">
        <v>9</v>
      </c>
      <c r="D102" s="33" t="s">
        <v>9</v>
      </c>
      <c r="E102" s="152" t="s">
        <v>2008</v>
      </c>
      <c r="F102" s="32"/>
    </row>
    <row r="103" spans="1:6" x14ac:dyDescent="0.2">
      <c r="A103" s="19">
        <f t="shared" si="2"/>
        <v>97</v>
      </c>
      <c r="B103" s="30">
        <f t="shared" si="3"/>
        <v>1517</v>
      </c>
      <c r="C103" s="160">
        <v>4</v>
      </c>
      <c r="D103" s="33" t="s">
        <v>12</v>
      </c>
      <c r="E103" s="152" t="s">
        <v>2009</v>
      </c>
      <c r="F103" s="32"/>
    </row>
    <row r="104" spans="1:6" ht="24" x14ac:dyDescent="0.2">
      <c r="A104" s="19">
        <f t="shared" si="2"/>
        <v>98</v>
      </c>
      <c r="B104" s="30">
        <f t="shared" si="3"/>
        <v>1521</v>
      </c>
      <c r="C104" s="19">
        <v>17</v>
      </c>
      <c r="D104" s="33" t="s">
        <v>285</v>
      </c>
      <c r="E104" s="152" t="s">
        <v>2010</v>
      </c>
      <c r="F104" s="32"/>
    </row>
    <row r="105" spans="1:6" x14ac:dyDescent="0.2">
      <c r="A105" s="19">
        <f t="shared" si="2"/>
        <v>99</v>
      </c>
      <c r="B105" s="30">
        <f t="shared" si="3"/>
        <v>1538</v>
      </c>
      <c r="C105" s="19">
        <v>17</v>
      </c>
      <c r="D105" s="33" t="s">
        <v>285</v>
      </c>
      <c r="E105" s="152" t="s">
        <v>2011</v>
      </c>
      <c r="F105" s="32"/>
    </row>
    <row r="106" spans="1:6" ht="24" x14ac:dyDescent="0.2">
      <c r="A106" s="19">
        <f t="shared" si="2"/>
        <v>100</v>
      </c>
      <c r="B106" s="30">
        <f t="shared" si="3"/>
        <v>1555</v>
      </c>
      <c r="C106" s="32">
        <v>17</v>
      </c>
      <c r="D106" s="33" t="s">
        <v>285</v>
      </c>
      <c r="E106" s="152" t="s">
        <v>2012</v>
      </c>
      <c r="F106" s="32"/>
    </row>
    <row r="107" spans="1:6" x14ac:dyDescent="0.2">
      <c r="A107" s="19">
        <f t="shared" si="2"/>
        <v>101</v>
      </c>
      <c r="B107" s="30">
        <f t="shared" si="3"/>
        <v>1572</v>
      </c>
      <c r="C107" s="32">
        <v>17</v>
      </c>
      <c r="D107" s="33" t="s">
        <v>285</v>
      </c>
      <c r="E107" s="152" t="s">
        <v>2013</v>
      </c>
      <c r="F107" s="32"/>
    </row>
    <row r="108" spans="1:6" ht="24" x14ac:dyDescent="0.2">
      <c r="A108" s="19">
        <f t="shared" si="2"/>
        <v>102</v>
      </c>
      <c r="B108" s="30">
        <f t="shared" si="3"/>
        <v>1589</v>
      </c>
      <c r="C108" s="32">
        <v>17</v>
      </c>
      <c r="D108" s="33" t="s">
        <v>285</v>
      </c>
      <c r="E108" s="152" t="s">
        <v>2014</v>
      </c>
      <c r="F108" s="32"/>
    </row>
    <row r="109" spans="1:6" ht="24" x14ac:dyDescent="0.2">
      <c r="A109" s="19">
        <f t="shared" si="2"/>
        <v>103</v>
      </c>
      <c r="B109" s="30">
        <f t="shared" si="3"/>
        <v>1606</v>
      </c>
      <c r="C109" s="32">
        <v>17</v>
      </c>
      <c r="D109" s="33" t="s">
        <v>285</v>
      </c>
      <c r="E109" s="152" t="s">
        <v>2015</v>
      </c>
      <c r="F109" s="32"/>
    </row>
    <row r="110" spans="1:6" ht="24" x14ac:dyDescent="0.2">
      <c r="A110" s="19">
        <f t="shared" si="2"/>
        <v>104</v>
      </c>
      <c r="B110" s="30">
        <f t="shared" si="3"/>
        <v>1623</v>
      </c>
      <c r="C110" s="32">
        <v>17</v>
      </c>
      <c r="D110" s="49" t="s">
        <v>285</v>
      </c>
      <c r="E110" s="161" t="s">
        <v>2016</v>
      </c>
      <c r="F110" s="51"/>
    </row>
    <row r="111" spans="1:6" x14ac:dyDescent="0.2">
      <c r="A111" s="19">
        <f t="shared" si="2"/>
        <v>105</v>
      </c>
      <c r="B111" s="30">
        <f t="shared" si="3"/>
        <v>1640</v>
      </c>
      <c r="C111" s="19">
        <v>2</v>
      </c>
      <c r="D111" s="33" t="s">
        <v>9</v>
      </c>
      <c r="E111" s="152" t="s">
        <v>2017</v>
      </c>
      <c r="F111" s="32"/>
    </row>
    <row r="112" spans="1:6" x14ac:dyDescent="0.2">
      <c r="A112" s="19">
        <f t="shared" si="2"/>
        <v>106</v>
      </c>
      <c r="B112" s="30">
        <f t="shared" si="3"/>
        <v>1642</v>
      </c>
      <c r="C112" s="19">
        <v>60</v>
      </c>
      <c r="D112" s="33" t="s">
        <v>9</v>
      </c>
      <c r="E112" s="152" t="s">
        <v>2018</v>
      </c>
      <c r="F112" s="32"/>
    </row>
    <row r="113" spans="1:6" x14ac:dyDescent="0.2">
      <c r="A113" s="19">
        <f t="shared" si="2"/>
        <v>107</v>
      </c>
      <c r="B113" s="30">
        <f t="shared" si="3"/>
        <v>1702</v>
      </c>
      <c r="C113" s="19">
        <v>9</v>
      </c>
      <c r="D113" s="33" t="s">
        <v>9</v>
      </c>
      <c r="E113" s="152" t="s">
        <v>2019</v>
      </c>
      <c r="F113" s="32"/>
    </row>
    <row r="114" spans="1:6" x14ac:dyDescent="0.2">
      <c r="A114" s="19">
        <f t="shared" si="2"/>
        <v>108</v>
      </c>
      <c r="B114" s="30">
        <f t="shared" si="3"/>
        <v>1711</v>
      </c>
      <c r="C114" s="19">
        <v>9</v>
      </c>
      <c r="D114" s="33" t="s">
        <v>9</v>
      </c>
      <c r="E114" s="152" t="s">
        <v>2020</v>
      </c>
      <c r="F114" s="32"/>
    </row>
    <row r="115" spans="1:6" x14ac:dyDescent="0.2">
      <c r="A115" s="19">
        <f t="shared" si="2"/>
        <v>109</v>
      </c>
      <c r="B115" s="30">
        <f t="shared" si="3"/>
        <v>1720</v>
      </c>
      <c r="C115" s="160">
        <v>4</v>
      </c>
      <c r="D115" s="33" t="s">
        <v>12</v>
      </c>
      <c r="E115" s="152" t="s">
        <v>2021</v>
      </c>
      <c r="F115" s="32"/>
    </row>
    <row r="116" spans="1:6" ht="24" x14ac:dyDescent="0.2">
      <c r="A116" s="19">
        <f t="shared" si="2"/>
        <v>110</v>
      </c>
      <c r="B116" s="30">
        <f t="shared" si="3"/>
        <v>1724</v>
      </c>
      <c r="C116" s="19">
        <v>17</v>
      </c>
      <c r="D116" s="33" t="s">
        <v>285</v>
      </c>
      <c r="E116" s="152" t="s">
        <v>2022</v>
      </c>
      <c r="F116" s="32"/>
    </row>
    <row r="117" spans="1:6" x14ac:dyDescent="0.2">
      <c r="A117" s="19">
        <f t="shared" si="2"/>
        <v>111</v>
      </c>
      <c r="B117" s="30">
        <f t="shared" si="3"/>
        <v>1741</v>
      </c>
      <c r="C117" s="19">
        <v>17</v>
      </c>
      <c r="D117" s="33" t="s">
        <v>285</v>
      </c>
      <c r="E117" s="152" t="s">
        <v>2023</v>
      </c>
      <c r="F117" s="32"/>
    </row>
    <row r="118" spans="1:6" ht="24" x14ac:dyDescent="0.2">
      <c r="A118" s="19">
        <f t="shared" si="2"/>
        <v>112</v>
      </c>
      <c r="B118" s="30">
        <f t="shared" si="3"/>
        <v>1758</v>
      </c>
      <c r="C118" s="32">
        <v>17</v>
      </c>
      <c r="D118" s="33" t="s">
        <v>285</v>
      </c>
      <c r="E118" s="152" t="s">
        <v>2024</v>
      </c>
      <c r="F118" s="32"/>
    </row>
    <row r="119" spans="1:6" x14ac:dyDescent="0.2">
      <c r="A119" s="19">
        <f t="shared" si="2"/>
        <v>113</v>
      </c>
      <c r="B119" s="30">
        <f t="shared" si="3"/>
        <v>1775</v>
      </c>
      <c r="C119" s="32">
        <v>17</v>
      </c>
      <c r="D119" s="33" t="s">
        <v>285</v>
      </c>
      <c r="E119" s="152" t="s">
        <v>2025</v>
      </c>
      <c r="F119" s="32"/>
    </row>
    <row r="120" spans="1:6" ht="24" x14ac:dyDescent="0.2">
      <c r="A120" s="19">
        <f t="shared" si="2"/>
        <v>114</v>
      </c>
      <c r="B120" s="30">
        <f t="shared" si="3"/>
        <v>1792</v>
      </c>
      <c r="C120" s="32">
        <v>17</v>
      </c>
      <c r="D120" s="33" t="s">
        <v>285</v>
      </c>
      <c r="E120" s="152" t="s">
        <v>2026</v>
      </c>
      <c r="F120" s="32"/>
    </row>
    <row r="121" spans="1:6" ht="24" x14ac:dyDescent="0.2">
      <c r="A121" s="19">
        <f t="shared" si="2"/>
        <v>115</v>
      </c>
      <c r="B121" s="30">
        <f t="shared" si="3"/>
        <v>1809</v>
      </c>
      <c r="C121" s="32">
        <v>17</v>
      </c>
      <c r="D121" s="33" t="s">
        <v>285</v>
      </c>
      <c r="E121" s="152" t="s">
        <v>2027</v>
      </c>
      <c r="F121" s="32"/>
    </row>
    <row r="122" spans="1:6" ht="24" x14ac:dyDescent="0.2">
      <c r="A122" s="19">
        <f t="shared" si="2"/>
        <v>116</v>
      </c>
      <c r="B122" s="30">
        <f t="shared" si="3"/>
        <v>1826</v>
      </c>
      <c r="C122" s="32">
        <v>17</v>
      </c>
      <c r="D122" s="49" t="s">
        <v>285</v>
      </c>
      <c r="E122" s="161" t="s">
        <v>2028</v>
      </c>
      <c r="F122" s="51"/>
    </row>
    <row r="123" spans="1:6" x14ac:dyDescent="0.2">
      <c r="A123" s="19">
        <f t="shared" si="2"/>
        <v>117</v>
      </c>
      <c r="B123" s="30">
        <f t="shared" si="3"/>
        <v>1843</v>
      </c>
      <c r="C123" s="19">
        <v>2</v>
      </c>
      <c r="D123" s="33" t="s">
        <v>9</v>
      </c>
      <c r="E123" s="152" t="s">
        <v>2029</v>
      </c>
      <c r="F123" s="32"/>
    </row>
    <row r="124" spans="1:6" x14ac:dyDescent="0.2">
      <c r="A124" s="19">
        <f t="shared" si="2"/>
        <v>118</v>
      </c>
      <c r="B124" s="30">
        <f t="shared" si="3"/>
        <v>1845</v>
      </c>
      <c r="C124" s="19">
        <v>60</v>
      </c>
      <c r="D124" s="33" t="s">
        <v>9</v>
      </c>
      <c r="E124" s="152" t="s">
        <v>2030</v>
      </c>
      <c r="F124" s="32"/>
    </row>
    <row r="125" spans="1:6" x14ac:dyDescent="0.2">
      <c r="A125" s="19">
        <f t="shared" si="2"/>
        <v>119</v>
      </c>
      <c r="B125" s="30">
        <f t="shared" si="3"/>
        <v>1905</v>
      </c>
      <c r="C125" s="19">
        <v>9</v>
      </c>
      <c r="D125" s="33" t="s">
        <v>9</v>
      </c>
      <c r="E125" s="152" t="s">
        <v>2031</v>
      </c>
      <c r="F125" s="32"/>
    </row>
    <row r="126" spans="1:6" x14ac:dyDescent="0.2">
      <c r="A126" s="19">
        <f t="shared" si="2"/>
        <v>120</v>
      </c>
      <c r="B126" s="30">
        <f t="shared" si="3"/>
        <v>1914</v>
      </c>
      <c r="C126" s="19">
        <v>9</v>
      </c>
      <c r="D126" s="33" t="s">
        <v>9</v>
      </c>
      <c r="E126" s="152" t="s">
        <v>2032</v>
      </c>
      <c r="F126" s="32"/>
    </row>
    <row r="127" spans="1:6" x14ac:dyDescent="0.2">
      <c r="A127" s="19">
        <f t="shared" si="2"/>
        <v>121</v>
      </c>
      <c r="B127" s="30">
        <f t="shared" si="3"/>
        <v>1923</v>
      </c>
      <c r="C127" s="160">
        <v>4</v>
      </c>
      <c r="D127" s="33" t="s">
        <v>12</v>
      </c>
      <c r="E127" s="152" t="s">
        <v>2033</v>
      </c>
      <c r="F127" s="32"/>
    </row>
    <row r="128" spans="1:6" ht="24" x14ac:dyDescent="0.2">
      <c r="A128" s="19">
        <f t="shared" si="2"/>
        <v>122</v>
      </c>
      <c r="B128" s="30">
        <f t="shared" si="3"/>
        <v>1927</v>
      </c>
      <c r="C128" s="19">
        <v>17</v>
      </c>
      <c r="D128" s="33" t="s">
        <v>285</v>
      </c>
      <c r="E128" s="152" t="s">
        <v>2034</v>
      </c>
      <c r="F128" s="32"/>
    </row>
    <row r="129" spans="1:6" x14ac:dyDescent="0.2">
      <c r="A129" s="19">
        <f t="shared" si="2"/>
        <v>123</v>
      </c>
      <c r="B129" s="30">
        <f t="shared" si="3"/>
        <v>1944</v>
      </c>
      <c r="C129" s="19">
        <v>17</v>
      </c>
      <c r="D129" s="33" t="s">
        <v>285</v>
      </c>
      <c r="E129" s="152" t="s">
        <v>2035</v>
      </c>
      <c r="F129" s="32"/>
    </row>
    <row r="130" spans="1:6" ht="24" x14ac:dyDescent="0.2">
      <c r="A130" s="19">
        <f t="shared" si="2"/>
        <v>124</v>
      </c>
      <c r="B130" s="30">
        <f t="shared" si="3"/>
        <v>1961</v>
      </c>
      <c r="C130" s="32">
        <v>17</v>
      </c>
      <c r="D130" s="33" t="s">
        <v>285</v>
      </c>
      <c r="E130" s="152" t="s">
        <v>2036</v>
      </c>
      <c r="F130" s="32"/>
    </row>
    <row r="131" spans="1:6" x14ac:dyDescent="0.2">
      <c r="A131" s="19">
        <f t="shared" si="2"/>
        <v>125</v>
      </c>
      <c r="B131" s="30">
        <f t="shared" si="3"/>
        <v>1978</v>
      </c>
      <c r="C131" s="32">
        <v>17</v>
      </c>
      <c r="D131" s="33" t="s">
        <v>285</v>
      </c>
      <c r="E131" s="152" t="s">
        <v>2037</v>
      </c>
      <c r="F131" s="32"/>
    </row>
    <row r="132" spans="1:6" ht="24" x14ac:dyDescent="0.2">
      <c r="A132" s="19">
        <f t="shared" si="2"/>
        <v>126</v>
      </c>
      <c r="B132" s="30">
        <f t="shared" si="3"/>
        <v>1995</v>
      </c>
      <c r="C132" s="32">
        <v>17</v>
      </c>
      <c r="D132" s="33" t="s">
        <v>285</v>
      </c>
      <c r="E132" s="152" t="s">
        <v>2038</v>
      </c>
      <c r="F132" s="32"/>
    </row>
    <row r="133" spans="1:6" ht="24" x14ac:dyDescent="0.2">
      <c r="A133" s="19">
        <f t="shared" si="2"/>
        <v>127</v>
      </c>
      <c r="B133" s="30">
        <f t="shared" si="3"/>
        <v>2012</v>
      </c>
      <c r="C133" s="32">
        <v>17</v>
      </c>
      <c r="D133" s="33" t="s">
        <v>285</v>
      </c>
      <c r="E133" s="152" t="s">
        <v>2039</v>
      </c>
      <c r="F133" s="32"/>
    </row>
    <row r="134" spans="1:6" ht="24" x14ac:dyDescent="0.2">
      <c r="A134" s="19">
        <f t="shared" si="2"/>
        <v>128</v>
      </c>
      <c r="B134" s="30">
        <f t="shared" si="3"/>
        <v>2029</v>
      </c>
      <c r="C134" s="32">
        <v>17</v>
      </c>
      <c r="D134" s="49" t="s">
        <v>285</v>
      </c>
      <c r="E134" s="161" t="s">
        <v>2040</v>
      </c>
      <c r="F134" s="51"/>
    </row>
    <row r="135" spans="1:6" x14ac:dyDescent="0.2">
      <c r="A135" s="19">
        <f t="shared" si="2"/>
        <v>129</v>
      </c>
      <c r="B135" s="30">
        <f t="shared" si="3"/>
        <v>2046</v>
      </c>
      <c r="C135" s="19">
        <v>2</v>
      </c>
      <c r="D135" s="33" t="s">
        <v>9</v>
      </c>
      <c r="E135" s="152" t="s">
        <v>2041</v>
      </c>
      <c r="F135" s="32"/>
    </row>
    <row r="136" spans="1:6" x14ac:dyDescent="0.2">
      <c r="A136" s="19">
        <f t="shared" ref="A136:A199" si="4">+A135+1</f>
        <v>130</v>
      </c>
      <c r="B136" s="30">
        <f t="shared" si="3"/>
        <v>2048</v>
      </c>
      <c r="C136" s="19">
        <v>60</v>
      </c>
      <c r="D136" s="33" t="s">
        <v>9</v>
      </c>
      <c r="E136" s="152" t="s">
        <v>2042</v>
      </c>
      <c r="F136" s="32"/>
    </row>
    <row r="137" spans="1:6" x14ac:dyDescent="0.2">
      <c r="A137" s="19">
        <f t="shared" si="4"/>
        <v>131</v>
      </c>
      <c r="B137" s="30">
        <f t="shared" ref="B137:B200" si="5">C136+B136</f>
        <v>2108</v>
      </c>
      <c r="C137" s="19">
        <v>9</v>
      </c>
      <c r="D137" s="33" t="s">
        <v>9</v>
      </c>
      <c r="E137" s="152" t="s">
        <v>2043</v>
      </c>
      <c r="F137" s="32"/>
    </row>
    <row r="138" spans="1:6" x14ac:dyDescent="0.2">
      <c r="A138" s="19">
        <f t="shared" si="4"/>
        <v>132</v>
      </c>
      <c r="B138" s="30">
        <f t="shared" si="5"/>
        <v>2117</v>
      </c>
      <c r="C138" s="19">
        <v>9</v>
      </c>
      <c r="D138" s="33" t="s">
        <v>9</v>
      </c>
      <c r="E138" s="152" t="s">
        <v>2044</v>
      </c>
      <c r="F138" s="32"/>
    </row>
    <row r="139" spans="1:6" x14ac:dyDescent="0.2">
      <c r="A139" s="19">
        <f t="shared" si="4"/>
        <v>133</v>
      </c>
      <c r="B139" s="30">
        <f t="shared" si="5"/>
        <v>2126</v>
      </c>
      <c r="C139" s="160">
        <v>4</v>
      </c>
      <c r="D139" s="33" t="s">
        <v>12</v>
      </c>
      <c r="E139" s="152" t="s">
        <v>2045</v>
      </c>
      <c r="F139" s="32"/>
    </row>
    <row r="140" spans="1:6" ht="24" x14ac:dyDescent="0.2">
      <c r="A140" s="19">
        <f t="shared" si="4"/>
        <v>134</v>
      </c>
      <c r="B140" s="30">
        <f t="shared" si="5"/>
        <v>2130</v>
      </c>
      <c r="C140" s="19">
        <v>17</v>
      </c>
      <c r="D140" s="33" t="s">
        <v>285</v>
      </c>
      <c r="E140" s="152" t="s">
        <v>2046</v>
      </c>
      <c r="F140" s="32"/>
    </row>
    <row r="141" spans="1:6" x14ac:dyDescent="0.2">
      <c r="A141" s="19">
        <f t="shared" si="4"/>
        <v>135</v>
      </c>
      <c r="B141" s="30">
        <f t="shared" si="5"/>
        <v>2147</v>
      </c>
      <c r="C141" s="19">
        <v>17</v>
      </c>
      <c r="D141" s="33" t="s">
        <v>285</v>
      </c>
      <c r="E141" s="152" t="s">
        <v>2047</v>
      </c>
      <c r="F141" s="32"/>
    </row>
    <row r="142" spans="1:6" ht="24" x14ac:dyDescent="0.2">
      <c r="A142" s="19">
        <f t="shared" si="4"/>
        <v>136</v>
      </c>
      <c r="B142" s="30">
        <f t="shared" si="5"/>
        <v>2164</v>
      </c>
      <c r="C142" s="32">
        <v>17</v>
      </c>
      <c r="D142" s="33" t="s">
        <v>285</v>
      </c>
      <c r="E142" s="152" t="s">
        <v>2048</v>
      </c>
      <c r="F142" s="32"/>
    </row>
    <row r="143" spans="1:6" x14ac:dyDescent="0.2">
      <c r="A143" s="19">
        <f t="shared" si="4"/>
        <v>137</v>
      </c>
      <c r="B143" s="30">
        <f t="shared" si="5"/>
        <v>2181</v>
      </c>
      <c r="C143" s="32">
        <v>17</v>
      </c>
      <c r="D143" s="33" t="s">
        <v>285</v>
      </c>
      <c r="E143" s="152" t="s">
        <v>2049</v>
      </c>
      <c r="F143" s="32"/>
    </row>
    <row r="144" spans="1:6" ht="24" x14ac:dyDescent="0.2">
      <c r="A144" s="19">
        <f t="shared" si="4"/>
        <v>138</v>
      </c>
      <c r="B144" s="30">
        <f t="shared" si="5"/>
        <v>2198</v>
      </c>
      <c r="C144" s="32">
        <v>17</v>
      </c>
      <c r="D144" s="33" t="s">
        <v>285</v>
      </c>
      <c r="E144" s="152" t="s">
        <v>2050</v>
      </c>
      <c r="F144" s="32"/>
    </row>
    <row r="145" spans="1:6" ht="24" x14ac:dyDescent="0.2">
      <c r="A145" s="19">
        <f t="shared" si="4"/>
        <v>139</v>
      </c>
      <c r="B145" s="30">
        <f t="shared" si="5"/>
        <v>2215</v>
      </c>
      <c r="C145" s="32">
        <v>17</v>
      </c>
      <c r="D145" s="33" t="s">
        <v>285</v>
      </c>
      <c r="E145" s="152" t="s">
        <v>2051</v>
      </c>
      <c r="F145" s="32"/>
    </row>
    <row r="146" spans="1:6" ht="24" x14ac:dyDescent="0.2">
      <c r="A146" s="19">
        <f t="shared" si="4"/>
        <v>140</v>
      </c>
      <c r="B146" s="30">
        <f t="shared" si="5"/>
        <v>2232</v>
      </c>
      <c r="C146" s="32">
        <v>17</v>
      </c>
      <c r="D146" s="49" t="s">
        <v>285</v>
      </c>
      <c r="E146" s="161" t="s">
        <v>2052</v>
      </c>
      <c r="F146" s="51"/>
    </row>
    <row r="147" spans="1:6" x14ac:dyDescent="0.2">
      <c r="A147" s="19">
        <f t="shared" si="4"/>
        <v>141</v>
      </c>
      <c r="B147" s="30">
        <f t="shared" si="5"/>
        <v>2249</v>
      </c>
      <c r="C147" s="19">
        <v>2</v>
      </c>
      <c r="D147" s="33" t="s">
        <v>9</v>
      </c>
      <c r="E147" s="152" t="s">
        <v>2053</v>
      </c>
      <c r="F147" s="32"/>
    </row>
    <row r="148" spans="1:6" x14ac:dyDescent="0.2">
      <c r="A148" s="19">
        <f t="shared" si="4"/>
        <v>142</v>
      </c>
      <c r="B148" s="30">
        <f t="shared" si="5"/>
        <v>2251</v>
      </c>
      <c r="C148" s="19">
        <v>60</v>
      </c>
      <c r="D148" s="33" t="s">
        <v>9</v>
      </c>
      <c r="E148" s="152" t="s">
        <v>2054</v>
      </c>
      <c r="F148" s="32"/>
    </row>
    <row r="149" spans="1:6" x14ac:dyDescent="0.2">
      <c r="A149" s="19">
        <f t="shared" si="4"/>
        <v>143</v>
      </c>
      <c r="B149" s="30">
        <f t="shared" si="5"/>
        <v>2311</v>
      </c>
      <c r="C149" s="19">
        <v>9</v>
      </c>
      <c r="D149" s="33" t="s">
        <v>9</v>
      </c>
      <c r="E149" s="152" t="s">
        <v>2055</v>
      </c>
      <c r="F149" s="32"/>
    </row>
    <row r="150" spans="1:6" x14ac:dyDescent="0.2">
      <c r="A150" s="19">
        <f t="shared" si="4"/>
        <v>144</v>
      </c>
      <c r="B150" s="30">
        <f t="shared" si="5"/>
        <v>2320</v>
      </c>
      <c r="C150" s="19">
        <v>9</v>
      </c>
      <c r="D150" s="33" t="s">
        <v>9</v>
      </c>
      <c r="E150" s="152" t="s">
        <v>2056</v>
      </c>
      <c r="F150" s="32"/>
    </row>
    <row r="151" spans="1:6" x14ac:dyDescent="0.2">
      <c r="A151" s="19">
        <f t="shared" si="4"/>
        <v>145</v>
      </c>
      <c r="B151" s="30">
        <f t="shared" si="5"/>
        <v>2329</v>
      </c>
      <c r="C151" s="160">
        <v>4</v>
      </c>
      <c r="D151" s="33" t="s">
        <v>12</v>
      </c>
      <c r="E151" s="152" t="s">
        <v>2057</v>
      </c>
      <c r="F151" s="32"/>
    </row>
    <row r="152" spans="1:6" ht="24" x14ac:dyDescent="0.2">
      <c r="A152" s="19">
        <f t="shared" si="4"/>
        <v>146</v>
      </c>
      <c r="B152" s="30">
        <f t="shared" si="5"/>
        <v>2333</v>
      </c>
      <c r="C152" s="19">
        <v>17</v>
      </c>
      <c r="D152" s="33" t="s">
        <v>285</v>
      </c>
      <c r="E152" s="152" t="s">
        <v>2058</v>
      </c>
      <c r="F152" s="32"/>
    </row>
    <row r="153" spans="1:6" x14ac:dyDescent="0.2">
      <c r="A153" s="19">
        <f t="shared" si="4"/>
        <v>147</v>
      </c>
      <c r="B153" s="30">
        <f t="shared" si="5"/>
        <v>2350</v>
      </c>
      <c r="C153" s="19">
        <v>17</v>
      </c>
      <c r="D153" s="33" t="s">
        <v>285</v>
      </c>
      <c r="E153" s="152" t="s">
        <v>2059</v>
      </c>
      <c r="F153" s="32"/>
    </row>
    <row r="154" spans="1:6" ht="24" x14ac:dyDescent="0.2">
      <c r="A154" s="19">
        <f t="shared" si="4"/>
        <v>148</v>
      </c>
      <c r="B154" s="30">
        <f t="shared" si="5"/>
        <v>2367</v>
      </c>
      <c r="C154" s="32">
        <v>17</v>
      </c>
      <c r="D154" s="33" t="s">
        <v>285</v>
      </c>
      <c r="E154" s="152" t="s">
        <v>2060</v>
      </c>
      <c r="F154" s="32"/>
    </row>
    <row r="155" spans="1:6" x14ac:dyDescent="0.2">
      <c r="A155" s="19">
        <f t="shared" si="4"/>
        <v>149</v>
      </c>
      <c r="B155" s="30">
        <f t="shared" si="5"/>
        <v>2384</v>
      </c>
      <c r="C155" s="32">
        <v>17</v>
      </c>
      <c r="D155" s="33" t="s">
        <v>285</v>
      </c>
      <c r="E155" s="152" t="s">
        <v>2061</v>
      </c>
      <c r="F155" s="32"/>
    </row>
    <row r="156" spans="1:6" ht="24" x14ac:dyDescent="0.2">
      <c r="A156" s="19">
        <f t="shared" si="4"/>
        <v>150</v>
      </c>
      <c r="B156" s="30">
        <f t="shared" si="5"/>
        <v>2401</v>
      </c>
      <c r="C156" s="32">
        <v>17</v>
      </c>
      <c r="D156" s="33" t="s">
        <v>285</v>
      </c>
      <c r="E156" s="152" t="s">
        <v>2062</v>
      </c>
      <c r="F156" s="32"/>
    </row>
    <row r="157" spans="1:6" ht="24" x14ac:dyDescent="0.2">
      <c r="A157" s="19">
        <f t="shared" si="4"/>
        <v>151</v>
      </c>
      <c r="B157" s="30">
        <f t="shared" si="5"/>
        <v>2418</v>
      </c>
      <c r="C157" s="32">
        <v>17</v>
      </c>
      <c r="D157" s="33" t="s">
        <v>285</v>
      </c>
      <c r="E157" s="152" t="s">
        <v>2063</v>
      </c>
      <c r="F157" s="32"/>
    </row>
    <row r="158" spans="1:6" ht="24" x14ac:dyDescent="0.2">
      <c r="A158" s="19">
        <f t="shared" si="4"/>
        <v>152</v>
      </c>
      <c r="B158" s="30">
        <f t="shared" si="5"/>
        <v>2435</v>
      </c>
      <c r="C158" s="32">
        <v>17</v>
      </c>
      <c r="D158" s="49" t="s">
        <v>285</v>
      </c>
      <c r="E158" s="161" t="s">
        <v>2064</v>
      </c>
      <c r="F158" s="51"/>
    </row>
    <row r="159" spans="1:6" x14ac:dyDescent="0.2">
      <c r="A159" s="19">
        <f t="shared" si="4"/>
        <v>153</v>
      </c>
      <c r="B159" s="30">
        <f t="shared" si="5"/>
        <v>2452</v>
      </c>
      <c r="C159" s="19">
        <v>2</v>
      </c>
      <c r="D159" s="33" t="s">
        <v>9</v>
      </c>
      <c r="E159" s="152" t="s">
        <v>2065</v>
      </c>
      <c r="F159" s="32"/>
    </row>
    <row r="160" spans="1:6" x14ac:dyDescent="0.2">
      <c r="A160" s="19">
        <f t="shared" si="4"/>
        <v>154</v>
      </c>
      <c r="B160" s="30">
        <f t="shared" si="5"/>
        <v>2454</v>
      </c>
      <c r="C160" s="19">
        <v>60</v>
      </c>
      <c r="D160" s="33" t="s">
        <v>9</v>
      </c>
      <c r="E160" s="152" t="s">
        <v>2066</v>
      </c>
      <c r="F160" s="32"/>
    </row>
    <row r="161" spans="1:6" x14ac:dyDescent="0.2">
      <c r="A161" s="19">
        <f t="shared" si="4"/>
        <v>155</v>
      </c>
      <c r="B161" s="30">
        <f t="shared" si="5"/>
        <v>2514</v>
      </c>
      <c r="C161" s="19">
        <v>9</v>
      </c>
      <c r="D161" s="33" t="s">
        <v>9</v>
      </c>
      <c r="E161" s="152" t="s">
        <v>2067</v>
      </c>
      <c r="F161" s="32"/>
    </row>
    <row r="162" spans="1:6" x14ac:dyDescent="0.2">
      <c r="A162" s="19">
        <f t="shared" si="4"/>
        <v>156</v>
      </c>
      <c r="B162" s="30">
        <f t="shared" si="5"/>
        <v>2523</v>
      </c>
      <c r="C162" s="19">
        <v>9</v>
      </c>
      <c r="D162" s="33" t="s">
        <v>9</v>
      </c>
      <c r="E162" s="152" t="s">
        <v>2068</v>
      </c>
      <c r="F162" s="32"/>
    </row>
    <row r="163" spans="1:6" x14ac:dyDescent="0.2">
      <c r="A163" s="19">
        <f t="shared" si="4"/>
        <v>157</v>
      </c>
      <c r="B163" s="30">
        <f t="shared" si="5"/>
        <v>2532</v>
      </c>
      <c r="C163" s="160">
        <v>4</v>
      </c>
      <c r="D163" s="33" t="s">
        <v>12</v>
      </c>
      <c r="E163" s="152" t="s">
        <v>2069</v>
      </c>
      <c r="F163" s="32"/>
    </row>
    <row r="164" spans="1:6" ht="24" x14ac:dyDescent="0.2">
      <c r="A164" s="19">
        <f t="shared" si="4"/>
        <v>158</v>
      </c>
      <c r="B164" s="30">
        <f t="shared" si="5"/>
        <v>2536</v>
      </c>
      <c r="C164" s="19">
        <v>17</v>
      </c>
      <c r="D164" s="33" t="s">
        <v>285</v>
      </c>
      <c r="E164" s="152" t="s">
        <v>2070</v>
      </c>
      <c r="F164" s="32"/>
    </row>
    <row r="165" spans="1:6" x14ac:dyDescent="0.2">
      <c r="A165" s="19">
        <f t="shared" si="4"/>
        <v>159</v>
      </c>
      <c r="B165" s="30">
        <f t="shared" si="5"/>
        <v>2553</v>
      </c>
      <c r="C165" s="19">
        <v>17</v>
      </c>
      <c r="D165" s="33" t="s">
        <v>285</v>
      </c>
      <c r="E165" s="152" t="s">
        <v>2071</v>
      </c>
      <c r="F165" s="32"/>
    </row>
    <row r="166" spans="1:6" ht="24" x14ac:dyDescent="0.2">
      <c r="A166" s="19">
        <f t="shared" si="4"/>
        <v>160</v>
      </c>
      <c r="B166" s="30">
        <f t="shared" si="5"/>
        <v>2570</v>
      </c>
      <c r="C166" s="32">
        <v>17</v>
      </c>
      <c r="D166" s="33" t="s">
        <v>285</v>
      </c>
      <c r="E166" s="152" t="s">
        <v>2072</v>
      </c>
      <c r="F166" s="32"/>
    </row>
    <row r="167" spans="1:6" x14ac:dyDescent="0.2">
      <c r="A167" s="19">
        <f t="shared" si="4"/>
        <v>161</v>
      </c>
      <c r="B167" s="30">
        <f t="shared" si="5"/>
        <v>2587</v>
      </c>
      <c r="C167" s="32">
        <v>17</v>
      </c>
      <c r="D167" s="33" t="s">
        <v>285</v>
      </c>
      <c r="E167" s="152" t="s">
        <v>2073</v>
      </c>
      <c r="F167" s="32"/>
    </row>
    <row r="168" spans="1:6" ht="24" x14ac:dyDescent="0.2">
      <c r="A168" s="19">
        <f t="shared" si="4"/>
        <v>162</v>
      </c>
      <c r="B168" s="30">
        <f t="shared" si="5"/>
        <v>2604</v>
      </c>
      <c r="C168" s="32">
        <v>17</v>
      </c>
      <c r="D168" s="33" t="s">
        <v>285</v>
      </c>
      <c r="E168" s="152" t="s">
        <v>2074</v>
      </c>
      <c r="F168" s="32"/>
    </row>
    <row r="169" spans="1:6" ht="24" x14ac:dyDescent="0.2">
      <c r="A169" s="19">
        <f t="shared" si="4"/>
        <v>163</v>
      </c>
      <c r="B169" s="30">
        <f t="shared" si="5"/>
        <v>2621</v>
      </c>
      <c r="C169" s="32">
        <v>17</v>
      </c>
      <c r="D169" s="33" t="s">
        <v>285</v>
      </c>
      <c r="E169" s="152" t="s">
        <v>2075</v>
      </c>
      <c r="F169" s="32"/>
    </row>
    <row r="170" spans="1:6" ht="24" x14ac:dyDescent="0.2">
      <c r="A170" s="19">
        <f t="shared" si="4"/>
        <v>164</v>
      </c>
      <c r="B170" s="30">
        <f t="shared" si="5"/>
        <v>2638</v>
      </c>
      <c r="C170" s="32">
        <v>17</v>
      </c>
      <c r="D170" s="49" t="s">
        <v>285</v>
      </c>
      <c r="E170" s="161" t="s">
        <v>2076</v>
      </c>
      <c r="F170" s="51"/>
    </row>
    <row r="171" spans="1:6" x14ac:dyDescent="0.2">
      <c r="A171" s="19">
        <f t="shared" si="4"/>
        <v>165</v>
      </c>
      <c r="B171" s="30">
        <f t="shared" si="5"/>
        <v>2655</v>
      </c>
      <c r="C171" s="19">
        <v>2</v>
      </c>
      <c r="D171" s="33" t="s">
        <v>9</v>
      </c>
      <c r="E171" s="152" t="s">
        <v>2077</v>
      </c>
      <c r="F171" s="32"/>
    </row>
    <row r="172" spans="1:6" x14ac:dyDescent="0.2">
      <c r="A172" s="19">
        <f t="shared" si="4"/>
        <v>166</v>
      </c>
      <c r="B172" s="30">
        <f t="shared" si="5"/>
        <v>2657</v>
      </c>
      <c r="C172" s="19">
        <v>60</v>
      </c>
      <c r="D172" s="33" t="s">
        <v>9</v>
      </c>
      <c r="E172" s="152" t="s">
        <v>2078</v>
      </c>
      <c r="F172" s="32"/>
    </row>
    <row r="173" spans="1:6" x14ac:dyDescent="0.2">
      <c r="A173" s="19">
        <f t="shared" si="4"/>
        <v>167</v>
      </c>
      <c r="B173" s="30">
        <f t="shared" si="5"/>
        <v>2717</v>
      </c>
      <c r="C173" s="19">
        <v>9</v>
      </c>
      <c r="D173" s="33" t="s">
        <v>9</v>
      </c>
      <c r="E173" s="152" t="s">
        <v>2079</v>
      </c>
      <c r="F173" s="32"/>
    </row>
    <row r="174" spans="1:6" x14ac:dyDescent="0.2">
      <c r="A174" s="19">
        <f t="shared" si="4"/>
        <v>168</v>
      </c>
      <c r="B174" s="30">
        <f t="shared" si="5"/>
        <v>2726</v>
      </c>
      <c r="C174" s="19">
        <v>9</v>
      </c>
      <c r="D174" s="33" t="s">
        <v>9</v>
      </c>
      <c r="E174" s="152" t="s">
        <v>2080</v>
      </c>
      <c r="F174" s="32"/>
    </row>
    <row r="175" spans="1:6" x14ac:dyDescent="0.2">
      <c r="A175" s="19">
        <f t="shared" si="4"/>
        <v>169</v>
      </c>
      <c r="B175" s="30">
        <f t="shared" si="5"/>
        <v>2735</v>
      </c>
      <c r="C175" s="160">
        <v>4</v>
      </c>
      <c r="D175" s="33" t="s">
        <v>12</v>
      </c>
      <c r="E175" s="152" t="s">
        <v>2081</v>
      </c>
      <c r="F175" s="32"/>
    </row>
    <row r="176" spans="1:6" ht="24" x14ac:dyDescent="0.2">
      <c r="A176" s="19">
        <f t="shared" si="4"/>
        <v>170</v>
      </c>
      <c r="B176" s="30">
        <f t="shared" si="5"/>
        <v>2739</v>
      </c>
      <c r="C176" s="19">
        <v>17</v>
      </c>
      <c r="D176" s="33" t="s">
        <v>285</v>
      </c>
      <c r="E176" s="152" t="s">
        <v>2082</v>
      </c>
      <c r="F176" s="32"/>
    </row>
    <row r="177" spans="1:6" x14ac:dyDescent="0.2">
      <c r="A177" s="19">
        <f t="shared" si="4"/>
        <v>171</v>
      </c>
      <c r="B177" s="30">
        <f t="shared" si="5"/>
        <v>2756</v>
      </c>
      <c r="C177" s="19">
        <v>17</v>
      </c>
      <c r="D177" s="33" t="s">
        <v>285</v>
      </c>
      <c r="E177" s="152" t="s">
        <v>2083</v>
      </c>
      <c r="F177" s="32"/>
    </row>
    <row r="178" spans="1:6" ht="24" x14ac:dyDescent="0.2">
      <c r="A178" s="19">
        <f t="shared" si="4"/>
        <v>172</v>
      </c>
      <c r="B178" s="30">
        <f t="shared" si="5"/>
        <v>2773</v>
      </c>
      <c r="C178" s="32">
        <v>17</v>
      </c>
      <c r="D178" s="33" t="s">
        <v>285</v>
      </c>
      <c r="E178" s="152" t="s">
        <v>2084</v>
      </c>
      <c r="F178" s="32"/>
    </row>
    <row r="179" spans="1:6" x14ac:dyDescent="0.2">
      <c r="A179" s="19">
        <f t="shared" si="4"/>
        <v>173</v>
      </c>
      <c r="B179" s="30">
        <f t="shared" si="5"/>
        <v>2790</v>
      </c>
      <c r="C179" s="32">
        <v>17</v>
      </c>
      <c r="D179" s="33" t="s">
        <v>285</v>
      </c>
      <c r="E179" s="152" t="s">
        <v>2085</v>
      </c>
      <c r="F179" s="32"/>
    </row>
    <row r="180" spans="1:6" ht="24" x14ac:dyDescent="0.2">
      <c r="A180" s="19">
        <f t="shared" si="4"/>
        <v>174</v>
      </c>
      <c r="B180" s="30">
        <f t="shared" si="5"/>
        <v>2807</v>
      </c>
      <c r="C180" s="32">
        <v>17</v>
      </c>
      <c r="D180" s="33" t="s">
        <v>285</v>
      </c>
      <c r="E180" s="152" t="s">
        <v>2086</v>
      </c>
      <c r="F180" s="32"/>
    </row>
    <row r="181" spans="1:6" ht="24" x14ac:dyDescent="0.2">
      <c r="A181" s="19">
        <f t="shared" si="4"/>
        <v>175</v>
      </c>
      <c r="B181" s="30">
        <f t="shared" si="5"/>
        <v>2824</v>
      </c>
      <c r="C181" s="32">
        <v>17</v>
      </c>
      <c r="D181" s="33" t="s">
        <v>285</v>
      </c>
      <c r="E181" s="152" t="s">
        <v>2087</v>
      </c>
      <c r="F181" s="32"/>
    </row>
    <row r="182" spans="1:6" ht="24" x14ac:dyDescent="0.2">
      <c r="A182" s="19">
        <f t="shared" si="4"/>
        <v>176</v>
      </c>
      <c r="B182" s="30">
        <f t="shared" si="5"/>
        <v>2841</v>
      </c>
      <c r="C182" s="32">
        <v>17</v>
      </c>
      <c r="D182" s="49" t="s">
        <v>285</v>
      </c>
      <c r="E182" s="161" t="s">
        <v>2088</v>
      </c>
      <c r="F182" s="51"/>
    </row>
    <row r="183" spans="1:6" x14ac:dyDescent="0.2">
      <c r="A183" s="19">
        <f t="shared" si="4"/>
        <v>177</v>
      </c>
      <c r="B183" s="30">
        <f t="shared" si="5"/>
        <v>2858</v>
      </c>
      <c r="C183" s="19">
        <v>2</v>
      </c>
      <c r="D183" s="33" t="s">
        <v>9</v>
      </c>
      <c r="E183" s="152" t="s">
        <v>2089</v>
      </c>
      <c r="F183" s="32"/>
    </row>
    <row r="184" spans="1:6" x14ac:dyDescent="0.2">
      <c r="A184" s="19">
        <f t="shared" si="4"/>
        <v>178</v>
      </c>
      <c r="B184" s="30">
        <f t="shared" si="5"/>
        <v>2860</v>
      </c>
      <c r="C184" s="19">
        <v>60</v>
      </c>
      <c r="D184" s="33" t="s">
        <v>9</v>
      </c>
      <c r="E184" s="152" t="s">
        <v>2090</v>
      </c>
      <c r="F184" s="32"/>
    </row>
    <row r="185" spans="1:6" x14ac:dyDescent="0.2">
      <c r="A185" s="19">
        <f t="shared" si="4"/>
        <v>179</v>
      </c>
      <c r="B185" s="30">
        <f t="shared" si="5"/>
        <v>2920</v>
      </c>
      <c r="C185" s="19">
        <v>9</v>
      </c>
      <c r="D185" s="33" t="s">
        <v>9</v>
      </c>
      <c r="E185" s="152" t="s">
        <v>2091</v>
      </c>
      <c r="F185" s="32"/>
    </row>
    <row r="186" spans="1:6" x14ac:dyDescent="0.2">
      <c r="A186" s="19">
        <f t="shared" si="4"/>
        <v>180</v>
      </c>
      <c r="B186" s="30">
        <f t="shared" si="5"/>
        <v>2929</v>
      </c>
      <c r="C186" s="19">
        <v>9</v>
      </c>
      <c r="D186" s="33" t="s">
        <v>9</v>
      </c>
      <c r="E186" s="152" t="s">
        <v>2092</v>
      </c>
      <c r="F186" s="32"/>
    </row>
    <row r="187" spans="1:6" x14ac:dyDescent="0.2">
      <c r="A187" s="19">
        <f t="shared" si="4"/>
        <v>181</v>
      </c>
      <c r="B187" s="30">
        <f t="shared" si="5"/>
        <v>2938</v>
      </c>
      <c r="C187" s="160">
        <v>4</v>
      </c>
      <c r="D187" s="33" t="s">
        <v>12</v>
      </c>
      <c r="E187" s="152" t="s">
        <v>2093</v>
      </c>
      <c r="F187" s="32"/>
    </row>
    <row r="188" spans="1:6" ht="24" x14ac:dyDescent="0.2">
      <c r="A188" s="19">
        <f t="shared" si="4"/>
        <v>182</v>
      </c>
      <c r="B188" s="30">
        <f t="shared" si="5"/>
        <v>2942</v>
      </c>
      <c r="C188" s="19">
        <v>17</v>
      </c>
      <c r="D188" s="33" t="s">
        <v>285</v>
      </c>
      <c r="E188" s="152" t="s">
        <v>2094</v>
      </c>
      <c r="F188" s="32"/>
    </row>
    <row r="189" spans="1:6" x14ac:dyDescent="0.2">
      <c r="A189" s="19">
        <f t="shared" si="4"/>
        <v>183</v>
      </c>
      <c r="B189" s="30">
        <f t="shared" si="5"/>
        <v>2959</v>
      </c>
      <c r="C189" s="19">
        <v>17</v>
      </c>
      <c r="D189" s="33" t="s">
        <v>285</v>
      </c>
      <c r="E189" s="152" t="s">
        <v>2095</v>
      </c>
      <c r="F189" s="32"/>
    </row>
    <row r="190" spans="1:6" ht="24" x14ac:dyDescent="0.2">
      <c r="A190" s="19">
        <f t="shared" si="4"/>
        <v>184</v>
      </c>
      <c r="B190" s="30">
        <f t="shared" si="5"/>
        <v>2976</v>
      </c>
      <c r="C190" s="32">
        <v>17</v>
      </c>
      <c r="D190" s="33" t="s">
        <v>285</v>
      </c>
      <c r="E190" s="152" t="s">
        <v>2096</v>
      </c>
      <c r="F190" s="32"/>
    </row>
    <row r="191" spans="1:6" x14ac:dyDescent="0.2">
      <c r="A191" s="19">
        <f t="shared" si="4"/>
        <v>185</v>
      </c>
      <c r="B191" s="30">
        <f t="shared" si="5"/>
        <v>2993</v>
      </c>
      <c r="C191" s="32">
        <v>17</v>
      </c>
      <c r="D191" s="33" t="s">
        <v>285</v>
      </c>
      <c r="E191" s="152" t="s">
        <v>2097</v>
      </c>
      <c r="F191" s="32"/>
    </row>
    <row r="192" spans="1:6" ht="24" x14ac:dyDescent="0.2">
      <c r="A192" s="19">
        <f t="shared" si="4"/>
        <v>186</v>
      </c>
      <c r="B192" s="30">
        <f t="shared" si="5"/>
        <v>3010</v>
      </c>
      <c r="C192" s="32">
        <v>17</v>
      </c>
      <c r="D192" s="33" t="s">
        <v>285</v>
      </c>
      <c r="E192" s="152" t="s">
        <v>2098</v>
      </c>
      <c r="F192" s="32"/>
    </row>
    <row r="193" spans="1:6" ht="24" x14ac:dyDescent="0.2">
      <c r="A193" s="19">
        <f t="shared" si="4"/>
        <v>187</v>
      </c>
      <c r="B193" s="30">
        <f t="shared" si="5"/>
        <v>3027</v>
      </c>
      <c r="C193" s="32">
        <v>17</v>
      </c>
      <c r="D193" s="33" t="s">
        <v>285</v>
      </c>
      <c r="E193" s="152" t="s">
        <v>2099</v>
      </c>
      <c r="F193" s="32"/>
    </row>
    <row r="194" spans="1:6" ht="24" x14ac:dyDescent="0.2">
      <c r="A194" s="19">
        <f t="shared" si="4"/>
        <v>188</v>
      </c>
      <c r="B194" s="30">
        <f t="shared" si="5"/>
        <v>3044</v>
      </c>
      <c r="C194" s="32">
        <v>17</v>
      </c>
      <c r="D194" s="49" t="s">
        <v>285</v>
      </c>
      <c r="E194" s="161" t="s">
        <v>2100</v>
      </c>
      <c r="F194" s="51"/>
    </row>
    <row r="195" spans="1:6" x14ac:dyDescent="0.2">
      <c r="A195" s="19">
        <f t="shared" si="4"/>
        <v>189</v>
      </c>
      <c r="B195" s="30">
        <f t="shared" si="5"/>
        <v>3061</v>
      </c>
      <c r="C195" s="19">
        <v>2</v>
      </c>
      <c r="D195" s="33" t="s">
        <v>9</v>
      </c>
      <c r="E195" s="152" t="s">
        <v>2101</v>
      </c>
      <c r="F195" s="32"/>
    </row>
    <row r="196" spans="1:6" x14ac:dyDescent="0.2">
      <c r="A196" s="19">
        <f t="shared" si="4"/>
        <v>190</v>
      </c>
      <c r="B196" s="30">
        <f t="shared" si="5"/>
        <v>3063</v>
      </c>
      <c r="C196" s="19">
        <v>60</v>
      </c>
      <c r="D196" s="33" t="s">
        <v>9</v>
      </c>
      <c r="E196" s="152" t="s">
        <v>2102</v>
      </c>
      <c r="F196" s="32"/>
    </row>
    <row r="197" spans="1:6" x14ac:dyDescent="0.2">
      <c r="A197" s="19">
        <f t="shared" si="4"/>
        <v>191</v>
      </c>
      <c r="B197" s="30">
        <f t="shared" si="5"/>
        <v>3123</v>
      </c>
      <c r="C197" s="19">
        <v>9</v>
      </c>
      <c r="D197" s="33" t="s">
        <v>9</v>
      </c>
      <c r="E197" s="152" t="s">
        <v>2103</v>
      </c>
      <c r="F197" s="32"/>
    </row>
    <row r="198" spans="1:6" x14ac:dyDescent="0.2">
      <c r="A198" s="19">
        <f t="shared" si="4"/>
        <v>192</v>
      </c>
      <c r="B198" s="30">
        <f t="shared" si="5"/>
        <v>3132</v>
      </c>
      <c r="C198" s="19">
        <v>9</v>
      </c>
      <c r="D198" s="33" t="s">
        <v>9</v>
      </c>
      <c r="E198" s="152" t="s">
        <v>2104</v>
      </c>
      <c r="F198" s="32"/>
    </row>
    <row r="199" spans="1:6" x14ac:dyDescent="0.2">
      <c r="A199" s="19">
        <f t="shared" si="4"/>
        <v>193</v>
      </c>
      <c r="B199" s="30">
        <f t="shared" si="5"/>
        <v>3141</v>
      </c>
      <c r="C199" s="160">
        <v>4</v>
      </c>
      <c r="D199" s="33" t="s">
        <v>12</v>
      </c>
      <c r="E199" s="152" t="s">
        <v>2105</v>
      </c>
      <c r="F199" s="32"/>
    </row>
    <row r="200" spans="1:6" ht="24" x14ac:dyDescent="0.2">
      <c r="A200" s="19">
        <f t="shared" ref="A200:A263" si="6">+A199+1</f>
        <v>194</v>
      </c>
      <c r="B200" s="30">
        <f t="shared" si="5"/>
        <v>3145</v>
      </c>
      <c r="C200" s="19">
        <v>17</v>
      </c>
      <c r="D200" s="33" t="s">
        <v>285</v>
      </c>
      <c r="E200" s="152" t="s">
        <v>2106</v>
      </c>
      <c r="F200" s="32"/>
    </row>
    <row r="201" spans="1:6" x14ac:dyDescent="0.2">
      <c r="A201" s="19">
        <f t="shared" si="6"/>
        <v>195</v>
      </c>
      <c r="B201" s="30">
        <f t="shared" ref="B201:B264" si="7">C200+B200</f>
        <v>3162</v>
      </c>
      <c r="C201" s="19">
        <v>17</v>
      </c>
      <c r="D201" s="33" t="s">
        <v>285</v>
      </c>
      <c r="E201" s="152" t="s">
        <v>2107</v>
      </c>
      <c r="F201" s="32"/>
    </row>
    <row r="202" spans="1:6" ht="24" x14ac:dyDescent="0.2">
      <c r="A202" s="19">
        <f t="shared" si="6"/>
        <v>196</v>
      </c>
      <c r="B202" s="30">
        <f t="shared" si="7"/>
        <v>3179</v>
      </c>
      <c r="C202" s="32">
        <v>17</v>
      </c>
      <c r="D202" s="33" t="s">
        <v>285</v>
      </c>
      <c r="E202" s="152" t="s">
        <v>2108</v>
      </c>
      <c r="F202" s="32"/>
    </row>
    <row r="203" spans="1:6" x14ac:dyDescent="0.2">
      <c r="A203" s="19">
        <f t="shared" si="6"/>
        <v>197</v>
      </c>
      <c r="B203" s="30">
        <f t="shared" si="7"/>
        <v>3196</v>
      </c>
      <c r="C203" s="32">
        <v>17</v>
      </c>
      <c r="D203" s="33" t="s">
        <v>285</v>
      </c>
      <c r="E203" s="152" t="s">
        <v>2109</v>
      </c>
      <c r="F203" s="32"/>
    </row>
    <row r="204" spans="1:6" ht="24" x14ac:dyDescent="0.2">
      <c r="A204" s="19">
        <f t="shared" si="6"/>
        <v>198</v>
      </c>
      <c r="B204" s="30">
        <f t="shared" si="7"/>
        <v>3213</v>
      </c>
      <c r="C204" s="32">
        <v>17</v>
      </c>
      <c r="D204" s="33" t="s">
        <v>285</v>
      </c>
      <c r="E204" s="152" t="s">
        <v>2110</v>
      </c>
      <c r="F204" s="32"/>
    </row>
    <row r="205" spans="1:6" ht="24" x14ac:dyDescent="0.2">
      <c r="A205" s="19">
        <f t="shared" si="6"/>
        <v>199</v>
      </c>
      <c r="B205" s="30">
        <f t="shared" si="7"/>
        <v>3230</v>
      </c>
      <c r="C205" s="32">
        <v>17</v>
      </c>
      <c r="D205" s="33" t="s">
        <v>285</v>
      </c>
      <c r="E205" s="152" t="s">
        <v>2111</v>
      </c>
      <c r="F205" s="32"/>
    </row>
    <row r="206" spans="1:6" ht="24" x14ac:dyDescent="0.2">
      <c r="A206" s="19">
        <f t="shared" si="6"/>
        <v>200</v>
      </c>
      <c r="B206" s="30">
        <f t="shared" si="7"/>
        <v>3247</v>
      </c>
      <c r="C206" s="32">
        <v>17</v>
      </c>
      <c r="D206" s="49" t="s">
        <v>285</v>
      </c>
      <c r="E206" s="161" t="s">
        <v>2112</v>
      </c>
      <c r="F206" s="51"/>
    </row>
    <row r="207" spans="1:6" x14ac:dyDescent="0.2">
      <c r="A207" s="19">
        <f t="shared" si="6"/>
        <v>201</v>
      </c>
      <c r="B207" s="30">
        <f t="shared" si="7"/>
        <v>3264</v>
      </c>
      <c r="C207" s="19">
        <v>2</v>
      </c>
      <c r="D207" s="33" t="s">
        <v>9</v>
      </c>
      <c r="E207" s="152" t="s">
        <v>2113</v>
      </c>
      <c r="F207" s="32"/>
    </row>
    <row r="208" spans="1:6" x14ac:dyDescent="0.2">
      <c r="A208" s="19">
        <f t="shared" si="6"/>
        <v>202</v>
      </c>
      <c r="B208" s="30">
        <f t="shared" si="7"/>
        <v>3266</v>
      </c>
      <c r="C208" s="19">
        <v>60</v>
      </c>
      <c r="D208" s="33" t="s">
        <v>9</v>
      </c>
      <c r="E208" s="152" t="s">
        <v>2114</v>
      </c>
      <c r="F208" s="32"/>
    </row>
    <row r="209" spans="1:6" x14ac:dyDescent="0.2">
      <c r="A209" s="19">
        <f t="shared" si="6"/>
        <v>203</v>
      </c>
      <c r="B209" s="30">
        <f t="shared" si="7"/>
        <v>3326</v>
      </c>
      <c r="C209" s="19">
        <v>9</v>
      </c>
      <c r="D209" s="33" t="s">
        <v>9</v>
      </c>
      <c r="E209" s="152" t="s">
        <v>2115</v>
      </c>
      <c r="F209" s="32"/>
    </row>
    <row r="210" spans="1:6" x14ac:dyDescent="0.2">
      <c r="A210" s="19">
        <f t="shared" si="6"/>
        <v>204</v>
      </c>
      <c r="B210" s="30">
        <f t="shared" si="7"/>
        <v>3335</v>
      </c>
      <c r="C210" s="19">
        <v>9</v>
      </c>
      <c r="D210" s="33" t="s">
        <v>9</v>
      </c>
      <c r="E210" s="152" t="s">
        <v>2116</v>
      </c>
      <c r="F210" s="32"/>
    </row>
    <row r="211" spans="1:6" x14ac:dyDescent="0.2">
      <c r="A211" s="19">
        <f t="shared" si="6"/>
        <v>205</v>
      </c>
      <c r="B211" s="30">
        <f t="shared" si="7"/>
        <v>3344</v>
      </c>
      <c r="C211" s="160">
        <v>4</v>
      </c>
      <c r="D211" s="33" t="s">
        <v>12</v>
      </c>
      <c r="E211" s="152" t="s">
        <v>2117</v>
      </c>
      <c r="F211" s="32"/>
    </row>
    <row r="212" spans="1:6" ht="24" x14ac:dyDescent="0.2">
      <c r="A212" s="19">
        <f t="shared" si="6"/>
        <v>206</v>
      </c>
      <c r="B212" s="30">
        <f t="shared" si="7"/>
        <v>3348</v>
      </c>
      <c r="C212" s="19">
        <v>17</v>
      </c>
      <c r="D212" s="33" t="s">
        <v>285</v>
      </c>
      <c r="E212" s="152" t="s">
        <v>2118</v>
      </c>
      <c r="F212" s="32"/>
    </row>
    <row r="213" spans="1:6" x14ac:dyDescent="0.2">
      <c r="A213" s="19">
        <f t="shared" si="6"/>
        <v>207</v>
      </c>
      <c r="B213" s="30">
        <f t="shared" si="7"/>
        <v>3365</v>
      </c>
      <c r="C213" s="19">
        <v>17</v>
      </c>
      <c r="D213" s="33" t="s">
        <v>285</v>
      </c>
      <c r="E213" s="152" t="s">
        <v>2119</v>
      </c>
      <c r="F213" s="32"/>
    </row>
    <row r="214" spans="1:6" ht="24" x14ac:dyDescent="0.2">
      <c r="A214" s="19">
        <f t="shared" si="6"/>
        <v>208</v>
      </c>
      <c r="B214" s="30">
        <f t="shared" si="7"/>
        <v>3382</v>
      </c>
      <c r="C214" s="32">
        <v>17</v>
      </c>
      <c r="D214" s="33" t="s">
        <v>285</v>
      </c>
      <c r="E214" s="152" t="s">
        <v>2120</v>
      </c>
      <c r="F214" s="32"/>
    </row>
    <row r="215" spans="1:6" x14ac:dyDescent="0.2">
      <c r="A215" s="19">
        <f t="shared" si="6"/>
        <v>209</v>
      </c>
      <c r="B215" s="30">
        <f t="shared" si="7"/>
        <v>3399</v>
      </c>
      <c r="C215" s="32">
        <v>17</v>
      </c>
      <c r="D215" s="33" t="s">
        <v>285</v>
      </c>
      <c r="E215" s="152" t="s">
        <v>2121</v>
      </c>
      <c r="F215" s="32"/>
    </row>
    <row r="216" spans="1:6" ht="24" x14ac:dyDescent="0.2">
      <c r="A216" s="19">
        <f t="shared" si="6"/>
        <v>210</v>
      </c>
      <c r="B216" s="30">
        <f t="shared" si="7"/>
        <v>3416</v>
      </c>
      <c r="C216" s="32">
        <v>17</v>
      </c>
      <c r="D216" s="33" t="s">
        <v>285</v>
      </c>
      <c r="E216" s="152" t="s">
        <v>2122</v>
      </c>
      <c r="F216" s="32"/>
    </row>
    <row r="217" spans="1:6" ht="24" x14ac:dyDescent="0.2">
      <c r="A217" s="19">
        <f t="shared" si="6"/>
        <v>211</v>
      </c>
      <c r="B217" s="30">
        <f t="shared" si="7"/>
        <v>3433</v>
      </c>
      <c r="C217" s="32">
        <v>17</v>
      </c>
      <c r="D217" s="33" t="s">
        <v>285</v>
      </c>
      <c r="E217" s="152" t="s">
        <v>2123</v>
      </c>
      <c r="F217" s="32"/>
    </row>
    <row r="218" spans="1:6" ht="24" x14ac:dyDescent="0.2">
      <c r="A218" s="19">
        <f t="shared" si="6"/>
        <v>212</v>
      </c>
      <c r="B218" s="30">
        <f t="shared" si="7"/>
        <v>3450</v>
      </c>
      <c r="C218" s="32">
        <v>17</v>
      </c>
      <c r="D218" s="49" t="s">
        <v>285</v>
      </c>
      <c r="E218" s="161" t="s">
        <v>2124</v>
      </c>
      <c r="F218" s="51"/>
    </row>
    <row r="219" spans="1:6" x14ac:dyDescent="0.2">
      <c r="A219" s="19">
        <f t="shared" si="6"/>
        <v>213</v>
      </c>
      <c r="B219" s="30">
        <f t="shared" si="7"/>
        <v>3467</v>
      </c>
      <c r="C219" s="19">
        <v>2</v>
      </c>
      <c r="D219" s="33" t="s">
        <v>9</v>
      </c>
      <c r="E219" s="152" t="s">
        <v>2125</v>
      </c>
      <c r="F219" s="32"/>
    </row>
    <row r="220" spans="1:6" x14ac:dyDescent="0.2">
      <c r="A220" s="19">
        <f t="shared" si="6"/>
        <v>214</v>
      </c>
      <c r="B220" s="30">
        <f t="shared" si="7"/>
        <v>3469</v>
      </c>
      <c r="C220" s="19">
        <v>60</v>
      </c>
      <c r="D220" s="33" t="s">
        <v>9</v>
      </c>
      <c r="E220" s="152" t="s">
        <v>2126</v>
      </c>
      <c r="F220" s="32"/>
    </row>
    <row r="221" spans="1:6" x14ac:dyDescent="0.2">
      <c r="A221" s="19">
        <f t="shared" si="6"/>
        <v>215</v>
      </c>
      <c r="B221" s="30">
        <f t="shared" si="7"/>
        <v>3529</v>
      </c>
      <c r="C221" s="19">
        <v>9</v>
      </c>
      <c r="D221" s="33" t="s">
        <v>9</v>
      </c>
      <c r="E221" s="152" t="s">
        <v>2127</v>
      </c>
      <c r="F221" s="32"/>
    </row>
    <row r="222" spans="1:6" x14ac:dyDescent="0.2">
      <c r="A222" s="19">
        <f t="shared" si="6"/>
        <v>216</v>
      </c>
      <c r="B222" s="30">
        <f t="shared" si="7"/>
        <v>3538</v>
      </c>
      <c r="C222" s="19">
        <v>9</v>
      </c>
      <c r="D222" s="33" t="s">
        <v>9</v>
      </c>
      <c r="E222" s="152" t="s">
        <v>2128</v>
      </c>
      <c r="F222" s="32"/>
    </row>
    <row r="223" spans="1:6" x14ac:dyDescent="0.2">
      <c r="A223" s="19">
        <f t="shared" si="6"/>
        <v>217</v>
      </c>
      <c r="B223" s="30">
        <f t="shared" si="7"/>
        <v>3547</v>
      </c>
      <c r="C223" s="160">
        <v>4</v>
      </c>
      <c r="D223" s="33" t="s">
        <v>12</v>
      </c>
      <c r="E223" s="152" t="s">
        <v>2129</v>
      </c>
      <c r="F223" s="32"/>
    </row>
    <row r="224" spans="1:6" ht="24" x14ac:dyDescent="0.2">
      <c r="A224" s="19">
        <f t="shared" si="6"/>
        <v>218</v>
      </c>
      <c r="B224" s="30">
        <f t="shared" si="7"/>
        <v>3551</v>
      </c>
      <c r="C224" s="19">
        <v>17</v>
      </c>
      <c r="D224" s="33" t="s">
        <v>285</v>
      </c>
      <c r="E224" s="152" t="s">
        <v>2130</v>
      </c>
      <c r="F224" s="32"/>
    </row>
    <row r="225" spans="1:6" x14ac:dyDescent="0.2">
      <c r="A225" s="19">
        <f t="shared" si="6"/>
        <v>219</v>
      </c>
      <c r="B225" s="30">
        <f t="shared" si="7"/>
        <v>3568</v>
      </c>
      <c r="C225" s="19">
        <v>17</v>
      </c>
      <c r="D225" s="33" t="s">
        <v>285</v>
      </c>
      <c r="E225" s="152" t="s">
        <v>2131</v>
      </c>
      <c r="F225" s="32"/>
    </row>
    <row r="226" spans="1:6" ht="24" x14ac:dyDescent="0.2">
      <c r="A226" s="19">
        <f t="shared" si="6"/>
        <v>220</v>
      </c>
      <c r="B226" s="30">
        <f t="shared" si="7"/>
        <v>3585</v>
      </c>
      <c r="C226" s="32">
        <v>17</v>
      </c>
      <c r="D226" s="33" t="s">
        <v>285</v>
      </c>
      <c r="E226" s="152" t="s">
        <v>2132</v>
      </c>
      <c r="F226" s="32"/>
    </row>
    <row r="227" spans="1:6" x14ac:dyDescent="0.2">
      <c r="A227" s="19">
        <f t="shared" si="6"/>
        <v>221</v>
      </c>
      <c r="B227" s="30">
        <f t="shared" si="7"/>
        <v>3602</v>
      </c>
      <c r="C227" s="32">
        <v>17</v>
      </c>
      <c r="D227" s="33" t="s">
        <v>285</v>
      </c>
      <c r="E227" s="152" t="s">
        <v>2133</v>
      </c>
      <c r="F227" s="32"/>
    </row>
    <row r="228" spans="1:6" ht="24" x14ac:dyDescent="0.2">
      <c r="A228" s="19">
        <f t="shared" si="6"/>
        <v>222</v>
      </c>
      <c r="B228" s="30">
        <f t="shared" si="7"/>
        <v>3619</v>
      </c>
      <c r="C228" s="32">
        <v>17</v>
      </c>
      <c r="D228" s="33" t="s">
        <v>285</v>
      </c>
      <c r="E228" s="152" t="s">
        <v>2134</v>
      </c>
      <c r="F228" s="32"/>
    </row>
    <row r="229" spans="1:6" ht="24" x14ac:dyDescent="0.2">
      <c r="A229" s="19">
        <f t="shared" si="6"/>
        <v>223</v>
      </c>
      <c r="B229" s="30">
        <f t="shared" si="7"/>
        <v>3636</v>
      </c>
      <c r="C229" s="32">
        <v>17</v>
      </c>
      <c r="D229" s="33" t="s">
        <v>285</v>
      </c>
      <c r="E229" s="152" t="s">
        <v>2135</v>
      </c>
      <c r="F229" s="32"/>
    </row>
    <row r="230" spans="1:6" ht="24" x14ac:dyDescent="0.2">
      <c r="A230" s="19">
        <f t="shared" si="6"/>
        <v>224</v>
      </c>
      <c r="B230" s="30">
        <f t="shared" si="7"/>
        <v>3653</v>
      </c>
      <c r="C230" s="32">
        <v>17</v>
      </c>
      <c r="D230" s="49" t="s">
        <v>285</v>
      </c>
      <c r="E230" s="161" t="s">
        <v>2136</v>
      </c>
      <c r="F230" s="51"/>
    </row>
    <row r="231" spans="1:6" x14ac:dyDescent="0.2">
      <c r="A231" s="19">
        <f t="shared" si="6"/>
        <v>225</v>
      </c>
      <c r="B231" s="30">
        <f t="shared" si="7"/>
        <v>3670</v>
      </c>
      <c r="C231" s="19">
        <v>2</v>
      </c>
      <c r="D231" s="33" t="s">
        <v>9</v>
      </c>
      <c r="E231" s="152" t="s">
        <v>2137</v>
      </c>
      <c r="F231" s="32"/>
    </row>
    <row r="232" spans="1:6" x14ac:dyDescent="0.2">
      <c r="A232" s="19">
        <f t="shared" si="6"/>
        <v>226</v>
      </c>
      <c r="B232" s="30">
        <f t="shared" si="7"/>
        <v>3672</v>
      </c>
      <c r="C232" s="19">
        <v>60</v>
      </c>
      <c r="D232" s="33" t="s">
        <v>9</v>
      </c>
      <c r="E232" s="152" t="s">
        <v>2138</v>
      </c>
      <c r="F232" s="32"/>
    </row>
    <row r="233" spans="1:6" x14ac:dyDescent="0.2">
      <c r="A233" s="19">
        <f t="shared" si="6"/>
        <v>227</v>
      </c>
      <c r="B233" s="30">
        <f t="shared" si="7"/>
        <v>3732</v>
      </c>
      <c r="C233" s="19">
        <v>9</v>
      </c>
      <c r="D233" s="33" t="s">
        <v>9</v>
      </c>
      <c r="E233" s="152" t="s">
        <v>2139</v>
      </c>
      <c r="F233" s="32"/>
    </row>
    <row r="234" spans="1:6" x14ac:dyDescent="0.2">
      <c r="A234" s="19">
        <f t="shared" si="6"/>
        <v>228</v>
      </c>
      <c r="B234" s="30">
        <f t="shared" si="7"/>
        <v>3741</v>
      </c>
      <c r="C234" s="19">
        <v>9</v>
      </c>
      <c r="D234" s="33" t="s">
        <v>9</v>
      </c>
      <c r="E234" s="152" t="s">
        <v>2140</v>
      </c>
      <c r="F234" s="32"/>
    </row>
    <row r="235" spans="1:6" x14ac:dyDescent="0.2">
      <c r="A235" s="19">
        <f t="shared" si="6"/>
        <v>229</v>
      </c>
      <c r="B235" s="30">
        <f t="shared" si="7"/>
        <v>3750</v>
      </c>
      <c r="C235" s="160">
        <v>4</v>
      </c>
      <c r="D235" s="33" t="s">
        <v>12</v>
      </c>
      <c r="E235" s="152" t="s">
        <v>2141</v>
      </c>
      <c r="F235" s="32"/>
    </row>
    <row r="236" spans="1:6" ht="24" x14ac:dyDescent="0.2">
      <c r="A236" s="19">
        <f t="shared" si="6"/>
        <v>230</v>
      </c>
      <c r="B236" s="30">
        <f t="shared" si="7"/>
        <v>3754</v>
      </c>
      <c r="C236" s="19">
        <v>17</v>
      </c>
      <c r="D236" s="33" t="s">
        <v>285</v>
      </c>
      <c r="E236" s="152" t="s">
        <v>2142</v>
      </c>
      <c r="F236" s="32"/>
    </row>
    <row r="237" spans="1:6" x14ac:dyDescent="0.2">
      <c r="A237" s="19">
        <f t="shared" si="6"/>
        <v>231</v>
      </c>
      <c r="B237" s="30">
        <f t="shared" si="7"/>
        <v>3771</v>
      </c>
      <c r="C237" s="19">
        <v>17</v>
      </c>
      <c r="D237" s="33" t="s">
        <v>285</v>
      </c>
      <c r="E237" s="152" t="s">
        <v>2143</v>
      </c>
      <c r="F237" s="32"/>
    </row>
    <row r="238" spans="1:6" ht="24" x14ac:dyDescent="0.2">
      <c r="A238" s="19">
        <f t="shared" si="6"/>
        <v>232</v>
      </c>
      <c r="B238" s="30">
        <f t="shared" si="7"/>
        <v>3788</v>
      </c>
      <c r="C238" s="32">
        <v>17</v>
      </c>
      <c r="D238" s="33" t="s">
        <v>285</v>
      </c>
      <c r="E238" s="152" t="s">
        <v>2144</v>
      </c>
      <c r="F238" s="32"/>
    </row>
    <row r="239" spans="1:6" x14ac:dyDescent="0.2">
      <c r="A239" s="19">
        <f t="shared" si="6"/>
        <v>233</v>
      </c>
      <c r="B239" s="30">
        <f t="shared" si="7"/>
        <v>3805</v>
      </c>
      <c r="C239" s="32">
        <v>17</v>
      </c>
      <c r="D239" s="33" t="s">
        <v>285</v>
      </c>
      <c r="E239" s="152" t="s">
        <v>2145</v>
      </c>
      <c r="F239" s="32"/>
    </row>
    <row r="240" spans="1:6" ht="24" x14ac:dyDescent="0.2">
      <c r="A240" s="19">
        <f t="shared" si="6"/>
        <v>234</v>
      </c>
      <c r="B240" s="30">
        <f t="shared" si="7"/>
        <v>3822</v>
      </c>
      <c r="C240" s="32">
        <v>17</v>
      </c>
      <c r="D240" s="33" t="s">
        <v>285</v>
      </c>
      <c r="E240" s="152" t="s">
        <v>2146</v>
      </c>
      <c r="F240" s="32"/>
    </row>
    <row r="241" spans="1:7" ht="24" x14ac:dyDescent="0.2">
      <c r="A241" s="19">
        <f t="shared" si="6"/>
        <v>235</v>
      </c>
      <c r="B241" s="30">
        <f t="shared" si="7"/>
        <v>3839</v>
      </c>
      <c r="C241" s="32">
        <v>17</v>
      </c>
      <c r="D241" s="33" t="s">
        <v>285</v>
      </c>
      <c r="E241" s="152" t="s">
        <v>2147</v>
      </c>
      <c r="F241" s="32"/>
    </row>
    <row r="242" spans="1:7" ht="24" x14ac:dyDescent="0.2">
      <c r="A242" s="19">
        <f t="shared" si="6"/>
        <v>236</v>
      </c>
      <c r="B242" s="30">
        <f t="shared" si="7"/>
        <v>3856</v>
      </c>
      <c r="C242" s="32">
        <v>17</v>
      </c>
      <c r="D242" s="49" t="s">
        <v>285</v>
      </c>
      <c r="E242" s="161" t="s">
        <v>2148</v>
      </c>
      <c r="F242" s="51"/>
      <c r="G242" s="64"/>
    </row>
    <row r="243" spans="1:7" ht="24" x14ac:dyDescent="0.2">
      <c r="A243" s="19">
        <f t="shared" si="6"/>
        <v>237</v>
      </c>
      <c r="B243" s="19">
        <f t="shared" si="7"/>
        <v>3873</v>
      </c>
      <c r="C243" s="32">
        <v>17</v>
      </c>
      <c r="D243" s="49" t="s">
        <v>285</v>
      </c>
      <c r="E243" s="161" t="s">
        <v>10591</v>
      </c>
      <c r="F243" s="51"/>
      <c r="G243" s="64"/>
    </row>
    <row r="244" spans="1:7" ht="24" x14ac:dyDescent="0.2">
      <c r="A244" s="19">
        <f t="shared" si="6"/>
        <v>238</v>
      </c>
      <c r="B244" s="19">
        <f t="shared" si="7"/>
        <v>3890</v>
      </c>
      <c r="C244" s="32">
        <v>17</v>
      </c>
      <c r="D244" s="49" t="s">
        <v>285</v>
      </c>
      <c r="E244" s="161" t="s">
        <v>10592</v>
      </c>
      <c r="F244" s="51"/>
      <c r="G244" s="64"/>
    </row>
    <row r="245" spans="1:7" ht="24" x14ac:dyDescent="0.2">
      <c r="A245" s="19">
        <f t="shared" si="6"/>
        <v>239</v>
      </c>
      <c r="B245" s="19">
        <f t="shared" si="7"/>
        <v>3907</v>
      </c>
      <c r="C245" s="32">
        <v>17</v>
      </c>
      <c r="D245" s="49" t="s">
        <v>285</v>
      </c>
      <c r="E245" s="161" t="s">
        <v>10593</v>
      </c>
      <c r="F245" s="51"/>
      <c r="G245" s="64"/>
    </row>
    <row r="246" spans="1:7" ht="24" x14ac:dyDescent="0.2">
      <c r="A246" s="19">
        <f t="shared" si="6"/>
        <v>240</v>
      </c>
      <c r="B246" s="19">
        <f t="shared" si="7"/>
        <v>3924</v>
      </c>
      <c r="C246" s="32">
        <v>17</v>
      </c>
      <c r="D246" s="49" t="s">
        <v>285</v>
      </c>
      <c r="E246" s="161" t="s">
        <v>10594</v>
      </c>
      <c r="F246" s="51"/>
      <c r="G246" s="64"/>
    </row>
    <row r="247" spans="1:7" ht="24" x14ac:dyDescent="0.2">
      <c r="A247" s="19">
        <f t="shared" si="6"/>
        <v>241</v>
      </c>
      <c r="B247" s="19">
        <f t="shared" si="7"/>
        <v>3941</v>
      </c>
      <c r="C247" s="32">
        <v>17</v>
      </c>
      <c r="D247" s="49" t="s">
        <v>285</v>
      </c>
      <c r="E247" s="161" t="s">
        <v>10595</v>
      </c>
      <c r="F247" s="51"/>
      <c r="G247" s="64"/>
    </row>
    <row r="248" spans="1:7" ht="24" x14ac:dyDescent="0.2">
      <c r="A248" s="19">
        <f t="shared" si="6"/>
        <v>242</v>
      </c>
      <c r="B248" s="19">
        <f t="shared" si="7"/>
        <v>3958</v>
      </c>
      <c r="C248" s="32">
        <v>17</v>
      </c>
      <c r="D248" s="49" t="s">
        <v>285</v>
      </c>
      <c r="E248" s="161" t="s">
        <v>10596</v>
      </c>
      <c r="F248" s="51"/>
      <c r="G248" s="64"/>
    </row>
    <row r="249" spans="1:7" ht="24" x14ac:dyDescent="0.2">
      <c r="A249" s="19">
        <f t="shared" si="6"/>
        <v>243</v>
      </c>
      <c r="B249" s="19">
        <f t="shared" si="7"/>
        <v>3975</v>
      </c>
      <c r="C249" s="32">
        <v>17</v>
      </c>
      <c r="D249" s="49" t="s">
        <v>285</v>
      </c>
      <c r="E249" s="161" t="s">
        <v>10597</v>
      </c>
      <c r="F249" s="51"/>
      <c r="G249" s="64"/>
    </row>
    <row r="250" spans="1:7" ht="24" x14ac:dyDescent="0.2">
      <c r="A250" s="19">
        <f t="shared" si="6"/>
        <v>244</v>
      </c>
      <c r="B250" s="19">
        <f t="shared" si="7"/>
        <v>3992</v>
      </c>
      <c r="C250" s="32">
        <v>17</v>
      </c>
      <c r="D250" s="49" t="s">
        <v>285</v>
      </c>
      <c r="E250" s="161" t="s">
        <v>10598</v>
      </c>
      <c r="F250" s="51"/>
      <c r="G250" s="64"/>
    </row>
    <row r="251" spans="1:7" ht="24" x14ac:dyDescent="0.2">
      <c r="A251" s="19">
        <f t="shared" si="6"/>
        <v>245</v>
      </c>
      <c r="B251" s="19">
        <f t="shared" si="7"/>
        <v>4009</v>
      </c>
      <c r="C251" s="32">
        <v>17</v>
      </c>
      <c r="D251" s="49" t="s">
        <v>285</v>
      </c>
      <c r="E251" s="161" t="s">
        <v>10599</v>
      </c>
      <c r="F251" s="51"/>
      <c r="G251" s="64"/>
    </row>
    <row r="252" spans="1:7" ht="24" x14ac:dyDescent="0.2">
      <c r="A252" s="19">
        <f t="shared" si="6"/>
        <v>246</v>
      </c>
      <c r="B252" s="19">
        <f t="shared" si="7"/>
        <v>4026</v>
      </c>
      <c r="C252" s="32">
        <v>17</v>
      </c>
      <c r="D252" s="49" t="s">
        <v>285</v>
      </c>
      <c r="E252" s="161" t="s">
        <v>10600</v>
      </c>
      <c r="F252" s="51"/>
      <c r="G252" s="64"/>
    </row>
    <row r="253" spans="1:7" ht="24" x14ac:dyDescent="0.2">
      <c r="A253" s="19">
        <f t="shared" si="6"/>
        <v>247</v>
      </c>
      <c r="B253" s="19">
        <f t="shared" si="7"/>
        <v>4043</v>
      </c>
      <c r="C253" s="32">
        <v>17</v>
      </c>
      <c r="D253" s="49" t="s">
        <v>285</v>
      </c>
      <c r="E253" s="161" t="s">
        <v>10601</v>
      </c>
      <c r="F253" s="51"/>
      <c r="G253" s="64"/>
    </row>
    <row r="254" spans="1:7" ht="24" x14ac:dyDescent="0.2">
      <c r="A254" s="19">
        <f t="shared" si="6"/>
        <v>248</v>
      </c>
      <c r="B254" s="19">
        <f t="shared" si="7"/>
        <v>4060</v>
      </c>
      <c r="C254" s="32">
        <v>17</v>
      </c>
      <c r="D254" s="49" t="s">
        <v>285</v>
      </c>
      <c r="E254" s="161" t="s">
        <v>10602</v>
      </c>
      <c r="F254" s="51"/>
      <c r="G254" s="64"/>
    </row>
    <row r="255" spans="1:7" ht="24" x14ac:dyDescent="0.2">
      <c r="A255" s="19">
        <f t="shared" si="6"/>
        <v>249</v>
      </c>
      <c r="B255" s="19">
        <f t="shared" si="7"/>
        <v>4077</v>
      </c>
      <c r="C255" s="32">
        <v>17</v>
      </c>
      <c r="D255" s="49" t="s">
        <v>285</v>
      </c>
      <c r="E255" s="161" t="s">
        <v>10603</v>
      </c>
      <c r="F255" s="51"/>
      <c r="G255" s="64"/>
    </row>
    <row r="256" spans="1:7" ht="24" x14ac:dyDescent="0.2">
      <c r="A256" s="19">
        <f t="shared" si="6"/>
        <v>250</v>
      </c>
      <c r="B256" s="19">
        <f t="shared" si="7"/>
        <v>4094</v>
      </c>
      <c r="C256" s="32">
        <v>17</v>
      </c>
      <c r="D256" s="49" t="s">
        <v>285</v>
      </c>
      <c r="E256" s="161" t="s">
        <v>10604</v>
      </c>
      <c r="F256" s="51"/>
      <c r="G256" s="64"/>
    </row>
    <row r="257" spans="1:7" ht="24" x14ac:dyDescent="0.2">
      <c r="A257" s="19">
        <f t="shared" si="6"/>
        <v>251</v>
      </c>
      <c r="B257" s="19">
        <f t="shared" si="7"/>
        <v>4111</v>
      </c>
      <c r="C257" s="32">
        <v>17</v>
      </c>
      <c r="D257" s="49" t="s">
        <v>285</v>
      </c>
      <c r="E257" s="161" t="s">
        <v>10605</v>
      </c>
      <c r="F257" s="51"/>
      <c r="G257" s="64"/>
    </row>
    <row r="258" spans="1:7" ht="24" x14ac:dyDescent="0.2">
      <c r="A258" s="19">
        <f t="shared" si="6"/>
        <v>252</v>
      </c>
      <c r="B258" s="19">
        <f t="shared" si="7"/>
        <v>4128</v>
      </c>
      <c r="C258" s="32">
        <v>17</v>
      </c>
      <c r="D258" s="49" t="s">
        <v>285</v>
      </c>
      <c r="E258" s="161" t="s">
        <v>10606</v>
      </c>
      <c r="F258" s="51"/>
      <c r="G258" s="64"/>
    </row>
    <row r="259" spans="1:7" ht="24" x14ac:dyDescent="0.2">
      <c r="A259" s="19">
        <f t="shared" si="6"/>
        <v>253</v>
      </c>
      <c r="B259" s="19">
        <f t="shared" si="7"/>
        <v>4145</v>
      </c>
      <c r="C259" s="32">
        <v>17</v>
      </c>
      <c r="D259" s="49" t="s">
        <v>285</v>
      </c>
      <c r="E259" s="161" t="s">
        <v>10610</v>
      </c>
      <c r="F259" s="51"/>
      <c r="G259" s="64"/>
    </row>
    <row r="260" spans="1:7" ht="24" x14ac:dyDescent="0.2">
      <c r="A260" s="19">
        <f t="shared" si="6"/>
        <v>254</v>
      </c>
      <c r="B260" s="19">
        <f t="shared" si="7"/>
        <v>4162</v>
      </c>
      <c r="C260" s="32">
        <v>17</v>
      </c>
      <c r="D260" s="49" t="s">
        <v>285</v>
      </c>
      <c r="E260" s="161" t="s">
        <v>10609</v>
      </c>
      <c r="F260" s="51"/>
      <c r="G260" s="64"/>
    </row>
    <row r="261" spans="1:7" ht="24" x14ac:dyDescent="0.2">
      <c r="A261" s="19">
        <f t="shared" si="6"/>
        <v>255</v>
      </c>
      <c r="B261" s="19">
        <f t="shared" si="7"/>
        <v>4179</v>
      </c>
      <c r="C261" s="32">
        <v>17</v>
      </c>
      <c r="D261" s="49" t="s">
        <v>285</v>
      </c>
      <c r="E261" s="161" t="s">
        <v>10608</v>
      </c>
      <c r="F261" s="51"/>
    </row>
    <row r="262" spans="1:7" ht="24" x14ac:dyDescent="0.2">
      <c r="A262" s="19">
        <f t="shared" si="6"/>
        <v>256</v>
      </c>
      <c r="B262" s="19">
        <f t="shared" si="7"/>
        <v>4196</v>
      </c>
      <c r="C262" s="32">
        <v>17</v>
      </c>
      <c r="D262" s="49" t="s">
        <v>285</v>
      </c>
      <c r="E262" s="161" t="s">
        <v>10607</v>
      </c>
      <c r="F262" s="51"/>
    </row>
    <row r="263" spans="1:7" ht="24" x14ac:dyDescent="0.2">
      <c r="A263" s="19">
        <f t="shared" si="6"/>
        <v>257</v>
      </c>
      <c r="B263" s="19">
        <f t="shared" si="7"/>
        <v>4213</v>
      </c>
      <c r="C263" s="32">
        <v>17</v>
      </c>
      <c r="D263" s="49" t="s">
        <v>285</v>
      </c>
      <c r="E263" s="161" t="s">
        <v>10611</v>
      </c>
      <c r="F263" s="51"/>
    </row>
    <row r="264" spans="1:7" ht="24" x14ac:dyDescent="0.2">
      <c r="A264" s="19">
        <f t="shared" ref="A264:A276" si="8">+A263+1</f>
        <v>258</v>
      </c>
      <c r="B264" s="19">
        <f t="shared" si="7"/>
        <v>4230</v>
      </c>
      <c r="C264" s="32">
        <v>17</v>
      </c>
      <c r="D264" s="49" t="s">
        <v>285</v>
      </c>
      <c r="E264" s="161" t="s">
        <v>10614</v>
      </c>
      <c r="F264" s="51"/>
    </row>
    <row r="265" spans="1:7" ht="24" x14ac:dyDescent="0.2">
      <c r="A265" s="19">
        <f t="shared" si="8"/>
        <v>259</v>
      </c>
      <c r="B265" s="19">
        <f t="shared" ref="B265:B276" si="9">C264+B264</f>
        <v>4247</v>
      </c>
      <c r="C265" s="32">
        <v>17</v>
      </c>
      <c r="D265" s="49" t="s">
        <v>285</v>
      </c>
      <c r="E265" s="161" t="s">
        <v>10617</v>
      </c>
      <c r="F265" s="51"/>
    </row>
    <row r="266" spans="1:7" ht="24" x14ac:dyDescent="0.2">
      <c r="A266" s="19">
        <f t="shared" si="8"/>
        <v>260</v>
      </c>
      <c r="B266" s="19">
        <f t="shared" si="9"/>
        <v>4264</v>
      </c>
      <c r="C266" s="32">
        <v>17</v>
      </c>
      <c r="D266" s="49" t="s">
        <v>285</v>
      </c>
      <c r="E266" s="161" t="s">
        <v>10619</v>
      </c>
      <c r="F266" s="51"/>
    </row>
    <row r="267" spans="1:7" ht="24" x14ac:dyDescent="0.2">
      <c r="A267" s="19">
        <f t="shared" si="8"/>
        <v>261</v>
      </c>
      <c r="B267" s="19">
        <f t="shared" si="9"/>
        <v>4281</v>
      </c>
      <c r="C267" s="32">
        <v>17</v>
      </c>
      <c r="D267" s="49" t="s">
        <v>285</v>
      </c>
      <c r="E267" s="161" t="s">
        <v>10612</v>
      </c>
      <c r="F267" s="51"/>
    </row>
    <row r="268" spans="1:7" ht="24" x14ac:dyDescent="0.2">
      <c r="A268" s="19">
        <f t="shared" si="8"/>
        <v>262</v>
      </c>
      <c r="B268" s="19">
        <f t="shared" si="9"/>
        <v>4298</v>
      </c>
      <c r="C268" s="32">
        <v>17</v>
      </c>
      <c r="D268" s="49" t="s">
        <v>285</v>
      </c>
      <c r="E268" s="161" t="s">
        <v>10615</v>
      </c>
      <c r="F268" s="51"/>
    </row>
    <row r="269" spans="1:7" ht="24" x14ac:dyDescent="0.2">
      <c r="A269" s="19">
        <f t="shared" si="8"/>
        <v>263</v>
      </c>
      <c r="B269" s="19">
        <f t="shared" si="9"/>
        <v>4315</v>
      </c>
      <c r="C269" s="32">
        <v>17</v>
      </c>
      <c r="D269" s="49" t="s">
        <v>285</v>
      </c>
      <c r="E269" s="161" t="s">
        <v>10620</v>
      </c>
      <c r="F269" s="51"/>
    </row>
    <row r="270" spans="1:7" ht="24" x14ac:dyDescent="0.2">
      <c r="A270" s="19">
        <f t="shared" si="8"/>
        <v>264</v>
      </c>
      <c r="B270" s="19">
        <f t="shared" si="9"/>
        <v>4332</v>
      </c>
      <c r="C270" s="32">
        <v>17</v>
      </c>
      <c r="D270" s="49" t="s">
        <v>285</v>
      </c>
      <c r="E270" s="161" t="s">
        <v>10621</v>
      </c>
      <c r="F270" s="51"/>
    </row>
    <row r="271" spans="1:7" ht="24" x14ac:dyDescent="0.2">
      <c r="A271" s="19">
        <f t="shared" si="8"/>
        <v>265</v>
      </c>
      <c r="B271" s="19">
        <f t="shared" si="9"/>
        <v>4349</v>
      </c>
      <c r="C271" s="32">
        <v>17</v>
      </c>
      <c r="D271" s="49" t="s">
        <v>285</v>
      </c>
      <c r="E271" s="161" t="s">
        <v>10613</v>
      </c>
      <c r="F271" s="51"/>
    </row>
    <row r="272" spans="1:7" ht="24" x14ac:dyDescent="0.2">
      <c r="A272" s="19">
        <f t="shared" si="8"/>
        <v>266</v>
      </c>
      <c r="B272" s="19">
        <f t="shared" si="9"/>
        <v>4366</v>
      </c>
      <c r="C272" s="32">
        <v>17</v>
      </c>
      <c r="D272" s="49" t="s">
        <v>285</v>
      </c>
      <c r="E272" s="161" t="s">
        <v>10616</v>
      </c>
      <c r="F272" s="51"/>
    </row>
    <row r="273" spans="1:6" ht="24" x14ac:dyDescent="0.2">
      <c r="A273" s="19">
        <f t="shared" si="8"/>
        <v>267</v>
      </c>
      <c r="B273" s="19">
        <f t="shared" si="9"/>
        <v>4383</v>
      </c>
      <c r="C273" s="32">
        <v>17</v>
      </c>
      <c r="D273" s="49" t="s">
        <v>285</v>
      </c>
      <c r="E273" s="161" t="s">
        <v>10618</v>
      </c>
      <c r="F273" s="51"/>
    </row>
    <row r="274" spans="1:6" ht="24" x14ac:dyDescent="0.2">
      <c r="A274" s="19">
        <f t="shared" si="8"/>
        <v>268</v>
      </c>
      <c r="B274" s="19">
        <f t="shared" si="9"/>
        <v>4400</v>
      </c>
      <c r="C274" s="32">
        <v>17</v>
      </c>
      <c r="D274" s="49" t="s">
        <v>285</v>
      </c>
      <c r="E274" s="161" t="s">
        <v>10622</v>
      </c>
      <c r="F274" s="51"/>
    </row>
    <row r="275" spans="1:6" ht="12.75" thickBot="1" x14ac:dyDescent="0.25">
      <c r="A275" s="19">
        <f t="shared" si="8"/>
        <v>269</v>
      </c>
      <c r="B275" s="30">
        <f t="shared" si="9"/>
        <v>4417</v>
      </c>
      <c r="C275" s="78">
        <v>150</v>
      </c>
      <c r="D275" s="79" t="s">
        <v>9</v>
      </c>
      <c r="E275" s="29" t="s">
        <v>50</v>
      </c>
      <c r="F275" s="47" t="s">
        <v>25</v>
      </c>
    </row>
    <row r="276" spans="1:6" ht="13.5" thickTop="1" thickBot="1" x14ac:dyDescent="0.25">
      <c r="A276" s="19">
        <f t="shared" si="8"/>
        <v>270</v>
      </c>
      <c r="B276" s="30">
        <f t="shared" si="9"/>
        <v>4567</v>
      </c>
      <c r="C276" s="97">
        <v>12</v>
      </c>
      <c r="D276" s="95" t="s">
        <v>9</v>
      </c>
      <c r="E276" s="97" t="s">
        <v>323</v>
      </c>
      <c r="F276" s="97" t="s">
        <v>2149</v>
      </c>
    </row>
    <row r="277" spans="1:6" ht="12.75" thickTop="1" x14ac:dyDescent="0.2">
      <c r="A277" s="98" t="s">
        <v>54</v>
      </c>
      <c r="B277" s="98"/>
      <c r="C277" s="225">
        <f>B276+C276-1</f>
        <v>4578</v>
      </c>
      <c r="D277" s="98"/>
      <c r="E277" s="98"/>
      <c r="F277" s="98"/>
    </row>
    <row r="278" spans="1:6" x14ac:dyDescent="0.2">
      <c r="A278" s="64"/>
      <c r="B278" s="64"/>
      <c r="C278" s="64"/>
      <c r="D278" s="64"/>
      <c r="E278" s="64"/>
      <c r="F278" s="64"/>
    </row>
    <row r="279" spans="1:6" x14ac:dyDescent="0.2">
      <c r="A279" s="64"/>
      <c r="B279" s="64"/>
      <c r="C279" s="64"/>
      <c r="D279" s="64"/>
      <c r="E279" s="64"/>
      <c r="F279" s="64"/>
    </row>
    <row r="280" spans="1:6" x14ac:dyDescent="0.2">
      <c r="A280" s="64"/>
      <c r="B280" s="64"/>
      <c r="C280" s="64"/>
      <c r="D280" s="64"/>
      <c r="E280" s="83"/>
      <c r="F280" s="64"/>
    </row>
    <row r="281" spans="1:6" x14ac:dyDescent="0.2">
      <c r="A281" s="64"/>
      <c r="B281" s="64"/>
      <c r="C281" s="64"/>
      <c r="D281" s="64"/>
      <c r="E281" s="64"/>
      <c r="F281" s="64"/>
    </row>
    <row r="282" spans="1:6" x14ac:dyDescent="0.2">
      <c r="A282" s="64"/>
      <c r="B282" s="64"/>
      <c r="C282" s="64"/>
      <c r="D282" s="64"/>
      <c r="E282" s="83" t="s">
        <v>55</v>
      </c>
      <c r="F282" s="64"/>
    </row>
    <row r="287" spans="1:6" x14ac:dyDescent="0.2">
      <c r="A287" s="158"/>
      <c r="B287" s="158"/>
      <c r="C287" s="158"/>
      <c r="D287" s="159"/>
      <c r="E287" s="279"/>
    </row>
    <row r="288" spans="1:6" x14ac:dyDescent="0.2">
      <c r="A288" s="344"/>
      <c r="B288" s="344"/>
      <c r="C288" s="158"/>
      <c r="D288" s="159"/>
      <c r="E288" s="279"/>
    </row>
    <row r="289" spans="1:5" x14ac:dyDescent="0.2">
      <c r="A289" s="345"/>
      <c r="B289" s="345"/>
      <c r="C289" s="346"/>
      <c r="D289" s="347"/>
      <c r="E289" s="348"/>
    </row>
    <row r="290" spans="1:5" x14ac:dyDescent="0.2">
      <c r="A290" s="345"/>
      <c r="B290" s="345"/>
      <c r="C290" s="346"/>
      <c r="D290" s="347"/>
      <c r="E290" s="348"/>
    </row>
    <row r="291" spans="1:5" x14ac:dyDescent="0.2">
      <c r="A291" s="345"/>
      <c r="B291" s="345"/>
      <c r="C291" s="346"/>
      <c r="D291" s="347"/>
      <c r="E291" s="348"/>
    </row>
    <row r="292" spans="1:5" x14ac:dyDescent="0.2">
      <c r="A292" s="345"/>
      <c r="B292" s="345"/>
      <c r="C292" s="346"/>
      <c r="D292" s="347"/>
      <c r="E292" s="348"/>
    </row>
    <row r="293" spans="1:5" x14ac:dyDescent="0.2">
      <c r="A293" s="345"/>
      <c r="B293" s="345"/>
      <c r="C293" s="346"/>
      <c r="D293" s="347"/>
      <c r="E293" s="348"/>
    </row>
    <row r="294" spans="1:5" x14ac:dyDescent="0.2">
      <c r="A294" s="345"/>
      <c r="B294" s="345"/>
      <c r="C294" s="346"/>
      <c r="D294" s="347"/>
      <c r="E294" s="348"/>
    </row>
    <row r="295" spans="1:5" x14ac:dyDescent="0.2">
      <c r="A295" s="345"/>
      <c r="B295" s="345"/>
      <c r="C295" s="346"/>
      <c r="D295" s="347"/>
      <c r="E295" s="348"/>
    </row>
    <row r="296" spans="1:5" x14ac:dyDescent="0.2">
      <c r="A296" s="345"/>
      <c r="B296" s="345"/>
      <c r="C296" s="346"/>
      <c r="D296" s="347"/>
      <c r="E296" s="348"/>
    </row>
    <row r="297" spans="1:5" x14ac:dyDescent="0.2">
      <c r="A297" s="345"/>
      <c r="B297" s="345"/>
      <c r="C297" s="346"/>
      <c r="D297" s="347"/>
      <c r="E297" s="348"/>
    </row>
    <row r="298" spans="1:5" x14ac:dyDescent="0.2">
      <c r="A298" s="345"/>
      <c r="B298" s="345"/>
      <c r="C298" s="346"/>
      <c r="D298" s="347"/>
      <c r="E298" s="348"/>
    </row>
    <row r="299" spans="1:5" x14ac:dyDescent="0.2">
      <c r="A299" s="345"/>
      <c r="B299" s="345"/>
      <c r="C299" s="346"/>
      <c r="D299" s="347"/>
      <c r="E299" s="348"/>
    </row>
    <row r="300" spans="1:5" x14ac:dyDescent="0.2">
      <c r="A300" s="345"/>
      <c r="B300" s="345"/>
      <c r="C300" s="346"/>
      <c r="D300" s="347"/>
      <c r="E300" s="348"/>
    </row>
    <row r="301" spans="1:5" x14ac:dyDescent="0.2">
      <c r="A301" s="345"/>
      <c r="B301" s="345"/>
      <c r="C301" s="346"/>
      <c r="D301" s="347"/>
      <c r="E301" s="348"/>
    </row>
    <row r="302" spans="1:5" x14ac:dyDescent="0.2">
      <c r="A302" s="345"/>
      <c r="B302" s="345"/>
      <c r="C302" s="346"/>
      <c r="D302" s="347"/>
      <c r="E302" s="348"/>
    </row>
    <row r="303" spans="1:5" x14ac:dyDescent="0.2">
      <c r="A303" s="345"/>
      <c r="B303" s="345"/>
      <c r="C303" s="346"/>
      <c r="D303" s="347"/>
      <c r="E303" s="348"/>
    </row>
    <row r="304" spans="1:5" x14ac:dyDescent="0.2">
      <c r="A304" s="345"/>
      <c r="B304" s="345"/>
      <c r="C304" s="346"/>
      <c r="D304" s="347"/>
      <c r="E304" s="348"/>
    </row>
    <row r="305" spans="1:5" x14ac:dyDescent="0.2">
      <c r="A305" s="345"/>
      <c r="B305" s="345"/>
      <c r="C305" s="346"/>
      <c r="D305" s="347"/>
      <c r="E305" s="348"/>
    </row>
    <row r="306" spans="1:5" x14ac:dyDescent="0.2">
      <c r="A306" s="346"/>
      <c r="B306" s="346"/>
      <c r="C306" s="346"/>
      <c r="D306" s="347"/>
      <c r="E306" s="348"/>
    </row>
    <row r="307" spans="1:5" x14ac:dyDescent="0.2">
      <c r="A307" s="158"/>
      <c r="B307" s="158"/>
      <c r="C307" s="158"/>
      <c r="D307" s="159"/>
      <c r="E307" s="279"/>
    </row>
    <row r="308" spans="1:5" x14ac:dyDescent="0.2">
      <c r="A308" s="158"/>
      <c r="B308" s="158"/>
      <c r="C308" s="158"/>
      <c r="D308" s="159"/>
      <c r="E308" s="279"/>
    </row>
    <row r="309" spans="1:5" x14ac:dyDescent="0.2">
      <c r="A309" s="158"/>
      <c r="B309" s="158"/>
      <c r="C309" s="158"/>
      <c r="D309" s="159"/>
      <c r="E309" s="279"/>
    </row>
    <row r="310" spans="1:5" x14ac:dyDescent="0.2">
      <c r="A310" s="158"/>
      <c r="B310" s="158"/>
      <c r="C310" s="158"/>
      <c r="D310" s="159"/>
      <c r="E310" s="279"/>
    </row>
    <row r="311" spans="1:5" x14ac:dyDescent="0.2">
      <c r="A311" s="158"/>
      <c r="B311" s="158"/>
      <c r="C311" s="158"/>
      <c r="D311" s="159"/>
      <c r="E311" s="279"/>
    </row>
    <row r="312" spans="1:5" x14ac:dyDescent="0.2">
      <c r="A312" s="158"/>
      <c r="B312" s="158"/>
      <c r="C312" s="158"/>
      <c r="D312" s="159"/>
      <c r="E312" s="279"/>
    </row>
    <row r="313" spans="1:5" x14ac:dyDescent="0.2">
      <c r="A313" s="158"/>
      <c r="B313" s="158"/>
      <c r="C313" s="158"/>
      <c r="D313" s="159"/>
      <c r="E313" s="279"/>
    </row>
    <row r="314" spans="1:5" x14ac:dyDescent="0.2">
      <c r="A314" s="158"/>
      <c r="B314" s="158"/>
      <c r="C314" s="158"/>
      <c r="D314" s="159"/>
      <c r="E314" s="279"/>
    </row>
    <row r="315" spans="1:5" x14ac:dyDescent="0.2">
      <c r="A315" s="158"/>
      <c r="B315" s="158"/>
      <c r="C315" s="158"/>
      <c r="D315" s="159"/>
      <c r="E315" s="279"/>
    </row>
    <row r="316" spans="1:5" x14ac:dyDescent="0.2">
      <c r="A316" s="158"/>
      <c r="B316" s="158"/>
      <c r="C316" s="158"/>
      <c r="D316" s="159"/>
      <c r="E316" s="279"/>
    </row>
    <row r="317" spans="1:5" x14ac:dyDescent="0.2">
      <c r="A317" s="158"/>
      <c r="B317" s="158"/>
      <c r="C317" s="158"/>
      <c r="D317" s="159"/>
      <c r="E317" s="279"/>
    </row>
    <row r="318" spans="1:5" x14ac:dyDescent="0.2">
      <c r="A318" s="158"/>
      <c r="B318" s="158"/>
      <c r="C318" s="158"/>
      <c r="D318" s="159"/>
      <c r="E318" s="27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223"/>
  <sheetViews>
    <sheetView zoomScaleNormal="100" zoomScaleSheetLayoutView="80" workbookViewId="0">
      <selection activeCell="C4" sqref="C4:F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2150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1" si="0">+A7+1</f>
        <v>2</v>
      </c>
      <c r="B8" s="30">
        <f>C7+B7</f>
        <v>3</v>
      </c>
      <c r="C8" s="30">
        <v>3</v>
      </c>
      <c r="D8" s="31" t="s">
        <v>12</v>
      </c>
      <c r="E8" s="88" t="s">
        <v>13</v>
      </c>
      <c r="F8" s="43">
        <v>220</v>
      </c>
    </row>
    <row r="9" spans="1:6" x14ac:dyDescent="0.2">
      <c r="A9" s="30">
        <f t="shared" si="0"/>
        <v>3</v>
      </c>
      <c r="B9" s="30">
        <f>C8+B8</f>
        <v>6</v>
      </c>
      <c r="C9" s="30">
        <v>2</v>
      </c>
      <c r="D9" s="31" t="s">
        <v>9</v>
      </c>
      <c r="E9" s="88" t="s">
        <v>14</v>
      </c>
      <c r="F9" s="89" t="s">
        <v>1759</v>
      </c>
    </row>
    <row r="10" spans="1:6" x14ac:dyDescent="0.2">
      <c r="A10" s="30">
        <f t="shared" si="0"/>
        <v>4</v>
      </c>
      <c r="B10" s="30">
        <f>B9+C9</f>
        <v>8</v>
      </c>
      <c r="C10" s="30">
        <v>1</v>
      </c>
      <c r="D10" s="31" t="s">
        <v>9</v>
      </c>
      <c r="E10" s="88" t="s">
        <v>16</v>
      </c>
      <c r="F10" s="89" t="s">
        <v>1306</v>
      </c>
    </row>
    <row r="11" spans="1:6" x14ac:dyDescent="0.2">
      <c r="A11" s="30">
        <f t="shared" si="0"/>
        <v>5</v>
      </c>
      <c r="B11" s="30">
        <v>9</v>
      </c>
      <c r="C11" s="30">
        <v>2</v>
      </c>
      <c r="D11" s="31" t="s">
        <v>12</v>
      </c>
      <c r="E11" s="88" t="s">
        <v>17</v>
      </c>
      <c r="F11" s="89" t="s">
        <v>18</v>
      </c>
    </row>
    <row r="12" spans="1:6" x14ac:dyDescent="0.2">
      <c r="A12" s="30">
        <f t="shared" si="0"/>
        <v>6</v>
      </c>
      <c r="B12" s="30">
        <f>C11+B11</f>
        <v>11</v>
      </c>
      <c r="C12" s="30">
        <v>1</v>
      </c>
      <c r="D12" s="31" t="s">
        <v>9</v>
      </c>
      <c r="E12" s="88" t="s">
        <v>1810</v>
      </c>
      <c r="F12" s="43" t="s">
        <v>20</v>
      </c>
    </row>
    <row r="13" spans="1:6" x14ac:dyDescent="0.2">
      <c r="A13" s="19">
        <f t="shared" si="0"/>
        <v>7</v>
      </c>
      <c r="B13" s="19">
        <f>C12+B12</f>
        <v>12</v>
      </c>
      <c r="C13" s="19">
        <v>1</v>
      </c>
      <c r="D13" s="33" t="s">
        <v>9</v>
      </c>
      <c r="E13" s="91" t="s">
        <v>21</v>
      </c>
      <c r="F13" s="32" t="s">
        <v>22</v>
      </c>
    </row>
    <row r="14" spans="1:6" x14ac:dyDescent="0.2">
      <c r="A14" s="19">
        <f t="shared" si="0"/>
        <v>8</v>
      </c>
      <c r="B14" s="19">
        <f t="shared" ref="B14:B77" si="1">C13+B13</f>
        <v>13</v>
      </c>
      <c r="C14" s="19">
        <v>3</v>
      </c>
      <c r="D14" s="33" t="s">
        <v>12</v>
      </c>
      <c r="E14" s="91" t="s">
        <v>23</v>
      </c>
      <c r="F14" s="32"/>
    </row>
    <row r="15" spans="1:6" x14ac:dyDescent="0.2">
      <c r="A15" s="19">
        <f t="shared" si="0"/>
        <v>9</v>
      </c>
      <c r="B15" s="19">
        <f t="shared" si="1"/>
        <v>16</v>
      </c>
      <c r="C15" s="19">
        <v>9</v>
      </c>
      <c r="D15" s="33" t="s">
        <v>9</v>
      </c>
      <c r="E15" s="91" t="s">
        <v>2151</v>
      </c>
      <c r="F15" s="32"/>
    </row>
    <row r="16" spans="1:6" x14ac:dyDescent="0.2">
      <c r="A16" s="19">
        <f t="shared" si="0"/>
        <v>10</v>
      </c>
      <c r="B16" s="19">
        <f t="shared" si="1"/>
        <v>25</v>
      </c>
      <c r="C16" s="19">
        <v>9</v>
      </c>
      <c r="D16" s="33" t="s">
        <v>9</v>
      </c>
      <c r="E16" s="91" t="s">
        <v>2152</v>
      </c>
      <c r="F16" s="32"/>
    </row>
    <row r="17" spans="1:6" x14ac:dyDescent="0.2">
      <c r="A17" s="19">
        <f t="shared" si="0"/>
        <v>11</v>
      </c>
      <c r="B17" s="19">
        <f t="shared" si="1"/>
        <v>34</v>
      </c>
      <c r="C17" s="19">
        <v>4</v>
      </c>
      <c r="D17" s="33" t="s">
        <v>12</v>
      </c>
      <c r="E17" s="91" t="s">
        <v>2153</v>
      </c>
      <c r="F17" s="32"/>
    </row>
    <row r="18" spans="1:6" x14ac:dyDescent="0.2">
      <c r="A18" s="19">
        <f t="shared" si="0"/>
        <v>12</v>
      </c>
      <c r="B18" s="19">
        <f t="shared" si="1"/>
        <v>38</v>
      </c>
      <c r="C18" s="19">
        <v>17</v>
      </c>
      <c r="D18" s="33" t="s">
        <v>285</v>
      </c>
      <c r="E18" s="91" t="s">
        <v>2154</v>
      </c>
      <c r="F18" s="32"/>
    </row>
    <row r="19" spans="1:6" x14ac:dyDescent="0.2">
      <c r="A19" s="19">
        <f t="shared" si="0"/>
        <v>13</v>
      </c>
      <c r="B19" s="19">
        <f t="shared" si="1"/>
        <v>55</v>
      </c>
      <c r="C19" s="19">
        <v>9</v>
      </c>
      <c r="D19" s="33" t="s">
        <v>9</v>
      </c>
      <c r="E19" s="152" t="s">
        <v>2155</v>
      </c>
      <c r="F19" s="32"/>
    </row>
    <row r="20" spans="1:6" x14ac:dyDescent="0.2">
      <c r="A20" s="19">
        <f t="shared" si="0"/>
        <v>14</v>
      </c>
      <c r="B20" s="19">
        <f t="shared" si="1"/>
        <v>64</v>
      </c>
      <c r="C20" s="19">
        <v>9</v>
      </c>
      <c r="D20" s="33" t="s">
        <v>9</v>
      </c>
      <c r="E20" s="152" t="s">
        <v>2156</v>
      </c>
      <c r="F20" s="32"/>
    </row>
    <row r="21" spans="1:6" x14ac:dyDescent="0.2">
      <c r="A21" s="19">
        <f t="shared" si="0"/>
        <v>15</v>
      </c>
      <c r="B21" s="19">
        <f t="shared" si="1"/>
        <v>73</v>
      </c>
      <c r="C21" s="19">
        <v>4</v>
      </c>
      <c r="D21" s="33" t="s">
        <v>12</v>
      </c>
      <c r="E21" s="152" t="s">
        <v>2157</v>
      </c>
      <c r="F21" s="32"/>
    </row>
    <row r="22" spans="1:6" x14ac:dyDescent="0.2">
      <c r="A22" s="19">
        <f t="shared" si="0"/>
        <v>16</v>
      </c>
      <c r="B22" s="19">
        <f t="shared" si="1"/>
        <v>77</v>
      </c>
      <c r="C22" s="19">
        <v>17</v>
      </c>
      <c r="D22" s="33" t="s">
        <v>285</v>
      </c>
      <c r="E22" s="152" t="s">
        <v>2158</v>
      </c>
      <c r="F22" s="32"/>
    </row>
    <row r="23" spans="1:6" x14ac:dyDescent="0.2">
      <c r="A23" s="19">
        <f t="shared" si="0"/>
        <v>17</v>
      </c>
      <c r="B23" s="19">
        <f t="shared" si="1"/>
        <v>94</v>
      </c>
      <c r="C23" s="19">
        <v>9</v>
      </c>
      <c r="D23" s="33" t="s">
        <v>9</v>
      </c>
      <c r="E23" s="152" t="s">
        <v>2159</v>
      </c>
      <c r="F23" s="32"/>
    </row>
    <row r="24" spans="1:6" x14ac:dyDescent="0.2">
      <c r="A24" s="19">
        <f t="shared" si="0"/>
        <v>18</v>
      </c>
      <c r="B24" s="19">
        <f t="shared" si="1"/>
        <v>103</v>
      </c>
      <c r="C24" s="19">
        <v>9</v>
      </c>
      <c r="D24" s="33" t="s">
        <v>9</v>
      </c>
      <c r="E24" s="152" t="s">
        <v>2160</v>
      </c>
      <c r="F24" s="32"/>
    </row>
    <row r="25" spans="1:6" x14ac:dyDescent="0.2">
      <c r="A25" s="19">
        <f t="shared" si="0"/>
        <v>19</v>
      </c>
      <c r="B25" s="19">
        <f t="shared" si="1"/>
        <v>112</v>
      </c>
      <c r="C25" s="19">
        <v>4</v>
      </c>
      <c r="D25" s="33" t="s">
        <v>12</v>
      </c>
      <c r="E25" s="152" t="s">
        <v>2161</v>
      </c>
      <c r="F25" s="32"/>
    </row>
    <row r="26" spans="1:6" x14ac:dyDescent="0.2">
      <c r="A26" s="19">
        <f t="shared" si="0"/>
        <v>20</v>
      </c>
      <c r="B26" s="19">
        <f t="shared" si="1"/>
        <v>116</v>
      </c>
      <c r="C26" s="19">
        <v>17</v>
      </c>
      <c r="D26" s="33" t="s">
        <v>285</v>
      </c>
      <c r="E26" s="152" t="s">
        <v>2162</v>
      </c>
      <c r="F26" s="32"/>
    </row>
    <row r="27" spans="1:6" x14ac:dyDescent="0.2">
      <c r="A27" s="19">
        <f t="shared" si="0"/>
        <v>21</v>
      </c>
      <c r="B27" s="19">
        <f t="shared" si="1"/>
        <v>133</v>
      </c>
      <c r="C27" s="19">
        <v>9</v>
      </c>
      <c r="D27" s="33" t="s">
        <v>9</v>
      </c>
      <c r="E27" s="152" t="s">
        <v>2163</v>
      </c>
      <c r="F27" s="32"/>
    </row>
    <row r="28" spans="1:6" x14ac:dyDescent="0.2">
      <c r="A28" s="19">
        <f t="shared" si="0"/>
        <v>22</v>
      </c>
      <c r="B28" s="19">
        <f t="shared" si="1"/>
        <v>142</v>
      </c>
      <c r="C28" s="19">
        <v>9</v>
      </c>
      <c r="D28" s="33" t="s">
        <v>9</v>
      </c>
      <c r="E28" s="152" t="s">
        <v>2164</v>
      </c>
      <c r="F28" s="32"/>
    </row>
    <row r="29" spans="1:6" x14ac:dyDescent="0.2">
      <c r="A29" s="19">
        <f t="shared" si="0"/>
        <v>23</v>
      </c>
      <c r="B29" s="19">
        <f t="shared" si="1"/>
        <v>151</v>
      </c>
      <c r="C29" s="19">
        <v>4</v>
      </c>
      <c r="D29" s="33" t="s">
        <v>12</v>
      </c>
      <c r="E29" s="152" t="s">
        <v>2165</v>
      </c>
      <c r="F29" s="32"/>
    </row>
    <row r="30" spans="1:6" x14ac:dyDescent="0.2">
      <c r="A30" s="19">
        <f t="shared" si="0"/>
        <v>24</v>
      </c>
      <c r="B30" s="19">
        <f t="shared" si="1"/>
        <v>155</v>
      </c>
      <c r="C30" s="19">
        <v>17</v>
      </c>
      <c r="D30" s="33" t="s">
        <v>285</v>
      </c>
      <c r="E30" s="152" t="s">
        <v>2166</v>
      </c>
      <c r="F30" s="32"/>
    </row>
    <row r="31" spans="1:6" x14ac:dyDescent="0.2">
      <c r="A31" s="19">
        <f t="shared" si="0"/>
        <v>25</v>
      </c>
      <c r="B31" s="19">
        <f t="shared" si="1"/>
        <v>172</v>
      </c>
      <c r="C31" s="19">
        <v>9</v>
      </c>
      <c r="D31" s="33" t="s">
        <v>9</v>
      </c>
      <c r="E31" s="152" t="s">
        <v>2167</v>
      </c>
      <c r="F31" s="137"/>
    </row>
    <row r="32" spans="1:6" x14ac:dyDescent="0.2">
      <c r="A32" s="19">
        <f t="shared" si="0"/>
        <v>26</v>
      </c>
      <c r="B32" s="19">
        <f t="shared" si="1"/>
        <v>181</v>
      </c>
      <c r="C32" s="19">
        <v>9</v>
      </c>
      <c r="D32" s="33" t="s">
        <v>9</v>
      </c>
      <c r="E32" s="152" t="s">
        <v>2168</v>
      </c>
      <c r="F32" s="32"/>
    </row>
    <row r="33" spans="1:6" x14ac:dyDescent="0.2">
      <c r="A33" s="19">
        <f t="shared" si="0"/>
        <v>27</v>
      </c>
      <c r="B33" s="19">
        <f t="shared" si="1"/>
        <v>190</v>
      </c>
      <c r="C33" s="19">
        <v>4</v>
      </c>
      <c r="D33" s="33" t="s">
        <v>12</v>
      </c>
      <c r="E33" s="152" t="s">
        <v>2169</v>
      </c>
      <c r="F33" s="32"/>
    </row>
    <row r="34" spans="1:6" x14ac:dyDescent="0.2">
      <c r="A34" s="19">
        <f t="shared" si="0"/>
        <v>28</v>
      </c>
      <c r="B34" s="19">
        <f t="shared" si="1"/>
        <v>194</v>
      </c>
      <c r="C34" s="19">
        <v>17</v>
      </c>
      <c r="D34" s="33" t="s">
        <v>285</v>
      </c>
      <c r="E34" s="152" t="s">
        <v>2170</v>
      </c>
      <c r="F34" s="32"/>
    </row>
    <row r="35" spans="1:6" x14ac:dyDescent="0.2">
      <c r="A35" s="19">
        <f t="shared" si="0"/>
        <v>29</v>
      </c>
      <c r="B35" s="19">
        <f t="shared" si="1"/>
        <v>211</v>
      </c>
      <c r="C35" s="19">
        <v>9</v>
      </c>
      <c r="D35" s="33" t="s">
        <v>9</v>
      </c>
      <c r="E35" s="152" t="s">
        <v>2171</v>
      </c>
      <c r="F35" s="32"/>
    </row>
    <row r="36" spans="1:6" x14ac:dyDescent="0.2">
      <c r="A36" s="19">
        <f t="shared" si="0"/>
        <v>30</v>
      </c>
      <c r="B36" s="19">
        <f t="shared" si="1"/>
        <v>220</v>
      </c>
      <c r="C36" s="19">
        <v>9</v>
      </c>
      <c r="D36" s="33" t="s">
        <v>9</v>
      </c>
      <c r="E36" s="152" t="s">
        <v>2172</v>
      </c>
      <c r="F36" s="32"/>
    </row>
    <row r="37" spans="1:6" x14ac:dyDescent="0.2">
      <c r="A37" s="19">
        <f t="shared" si="0"/>
        <v>31</v>
      </c>
      <c r="B37" s="19">
        <f t="shared" si="1"/>
        <v>229</v>
      </c>
      <c r="C37" s="19">
        <v>4</v>
      </c>
      <c r="D37" s="33" t="s">
        <v>12</v>
      </c>
      <c r="E37" s="152" t="s">
        <v>2173</v>
      </c>
      <c r="F37" s="32"/>
    </row>
    <row r="38" spans="1:6" x14ac:dyDescent="0.2">
      <c r="A38" s="19">
        <f t="shared" si="0"/>
        <v>32</v>
      </c>
      <c r="B38" s="19">
        <f t="shared" si="1"/>
        <v>233</v>
      </c>
      <c r="C38" s="19">
        <v>17</v>
      </c>
      <c r="D38" s="33" t="s">
        <v>285</v>
      </c>
      <c r="E38" s="152" t="s">
        <v>2174</v>
      </c>
      <c r="F38" s="32"/>
    </row>
    <row r="39" spans="1:6" x14ac:dyDescent="0.2">
      <c r="A39" s="19">
        <f t="shared" si="0"/>
        <v>33</v>
      </c>
      <c r="B39" s="19">
        <f t="shared" si="1"/>
        <v>250</v>
      </c>
      <c r="C39" s="19">
        <v>9</v>
      </c>
      <c r="D39" s="33" t="s">
        <v>9</v>
      </c>
      <c r="E39" s="152" t="s">
        <v>2175</v>
      </c>
      <c r="F39" s="32"/>
    </row>
    <row r="40" spans="1:6" x14ac:dyDescent="0.2">
      <c r="A40" s="19">
        <f t="shared" si="0"/>
        <v>34</v>
      </c>
      <c r="B40" s="19">
        <f t="shared" si="1"/>
        <v>259</v>
      </c>
      <c r="C40" s="19">
        <v>9</v>
      </c>
      <c r="D40" s="33" t="s">
        <v>9</v>
      </c>
      <c r="E40" s="152" t="s">
        <v>2176</v>
      </c>
      <c r="F40" s="32"/>
    </row>
    <row r="41" spans="1:6" x14ac:dyDescent="0.2">
      <c r="A41" s="19">
        <f t="shared" si="0"/>
        <v>35</v>
      </c>
      <c r="B41" s="19">
        <f t="shared" si="1"/>
        <v>268</v>
      </c>
      <c r="C41" s="19">
        <v>4</v>
      </c>
      <c r="D41" s="33" t="s">
        <v>12</v>
      </c>
      <c r="E41" s="152" t="s">
        <v>2177</v>
      </c>
      <c r="F41" s="32"/>
    </row>
    <row r="42" spans="1:6" x14ac:dyDescent="0.2">
      <c r="A42" s="19">
        <f t="shared" si="0"/>
        <v>36</v>
      </c>
      <c r="B42" s="19">
        <f t="shared" si="1"/>
        <v>272</v>
      </c>
      <c r="C42" s="19">
        <v>17</v>
      </c>
      <c r="D42" s="33" t="s">
        <v>285</v>
      </c>
      <c r="E42" s="152" t="s">
        <v>2178</v>
      </c>
      <c r="F42" s="32"/>
    </row>
    <row r="43" spans="1:6" x14ac:dyDescent="0.2">
      <c r="A43" s="19">
        <f t="shared" si="0"/>
        <v>37</v>
      </c>
      <c r="B43" s="19">
        <f t="shared" si="1"/>
        <v>289</v>
      </c>
      <c r="C43" s="19">
        <v>9</v>
      </c>
      <c r="D43" s="33" t="s">
        <v>9</v>
      </c>
      <c r="E43" s="152" t="s">
        <v>2179</v>
      </c>
      <c r="F43" s="32"/>
    </row>
    <row r="44" spans="1:6" x14ac:dyDescent="0.2">
      <c r="A44" s="19">
        <f t="shared" si="0"/>
        <v>38</v>
      </c>
      <c r="B44" s="19">
        <f t="shared" si="1"/>
        <v>298</v>
      </c>
      <c r="C44" s="19">
        <v>9</v>
      </c>
      <c r="D44" s="33" t="s">
        <v>9</v>
      </c>
      <c r="E44" s="152" t="s">
        <v>2180</v>
      </c>
      <c r="F44" s="137"/>
    </row>
    <row r="45" spans="1:6" x14ac:dyDescent="0.2">
      <c r="A45" s="19">
        <f t="shared" si="0"/>
        <v>39</v>
      </c>
      <c r="B45" s="19">
        <f t="shared" si="1"/>
        <v>307</v>
      </c>
      <c r="C45" s="19">
        <v>4</v>
      </c>
      <c r="D45" s="33" t="s">
        <v>12</v>
      </c>
      <c r="E45" s="152" t="s">
        <v>2181</v>
      </c>
      <c r="F45" s="32"/>
    </row>
    <row r="46" spans="1:6" x14ac:dyDescent="0.2">
      <c r="A46" s="19">
        <f t="shared" si="0"/>
        <v>40</v>
      </c>
      <c r="B46" s="19">
        <f t="shared" si="1"/>
        <v>311</v>
      </c>
      <c r="C46" s="19">
        <v>17</v>
      </c>
      <c r="D46" s="33" t="s">
        <v>285</v>
      </c>
      <c r="E46" s="152" t="s">
        <v>2182</v>
      </c>
      <c r="F46" s="32"/>
    </row>
    <row r="47" spans="1:6" x14ac:dyDescent="0.2">
      <c r="A47" s="19">
        <f t="shared" si="0"/>
        <v>41</v>
      </c>
      <c r="B47" s="19">
        <f t="shared" si="1"/>
        <v>328</v>
      </c>
      <c r="C47" s="19">
        <v>9</v>
      </c>
      <c r="D47" s="33" t="s">
        <v>9</v>
      </c>
      <c r="E47" s="152" t="s">
        <v>2183</v>
      </c>
      <c r="F47" s="32"/>
    </row>
    <row r="48" spans="1:6" x14ac:dyDescent="0.2">
      <c r="A48" s="19">
        <f t="shared" si="0"/>
        <v>42</v>
      </c>
      <c r="B48" s="19">
        <f t="shared" si="1"/>
        <v>337</v>
      </c>
      <c r="C48" s="19">
        <v>9</v>
      </c>
      <c r="D48" s="33" t="s">
        <v>9</v>
      </c>
      <c r="E48" s="152" t="s">
        <v>2184</v>
      </c>
      <c r="F48" s="32"/>
    </row>
    <row r="49" spans="1:6" x14ac:dyDescent="0.2">
      <c r="A49" s="19">
        <f t="shared" si="0"/>
        <v>43</v>
      </c>
      <c r="B49" s="19">
        <f t="shared" si="1"/>
        <v>346</v>
      </c>
      <c r="C49" s="19">
        <v>4</v>
      </c>
      <c r="D49" s="33" t="s">
        <v>12</v>
      </c>
      <c r="E49" s="152" t="s">
        <v>2185</v>
      </c>
      <c r="F49" s="32"/>
    </row>
    <row r="50" spans="1:6" x14ac:dyDescent="0.2">
      <c r="A50" s="19">
        <f t="shared" si="0"/>
        <v>44</v>
      </c>
      <c r="B50" s="19">
        <f t="shared" si="1"/>
        <v>350</v>
      </c>
      <c r="C50" s="19">
        <v>17</v>
      </c>
      <c r="D50" s="33" t="s">
        <v>285</v>
      </c>
      <c r="E50" s="152" t="s">
        <v>2186</v>
      </c>
      <c r="F50" s="32"/>
    </row>
    <row r="51" spans="1:6" x14ac:dyDescent="0.2">
      <c r="A51" s="19">
        <f t="shared" si="0"/>
        <v>45</v>
      </c>
      <c r="B51" s="19">
        <f t="shared" si="1"/>
        <v>367</v>
      </c>
      <c r="C51" s="19">
        <v>9</v>
      </c>
      <c r="D51" s="33" t="s">
        <v>9</v>
      </c>
      <c r="E51" s="152" t="s">
        <v>2187</v>
      </c>
      <c r="F51" s="32"/>
    </row>
    <row r="52" spans="1:6" x14ac:dyDescent="0.2">
      <c r="A52" s="19">
        <f t="shared" si="0"/>
        <v>46</v>
      </c>
      <c r="B52" s="19">
        <f t="shared" si="1"/>
        <v>376</v>
      </c>
      <c r="C52" s="19">
        <v>9</v>
      </c>
      <c r="D52" s="33" t="s">
        <v>9</v>
      </c>
      <c r="E52" s="152" t="s">
        <v>2188</v>
      </c>
      <c r="F52" s="32"/>
    </row>
    <row r="53" spans="1:6" x14ac:dyDescent="0.2">
      <c r="A53" s="19">
        <f t="shared" si="0"/>
        <v>47</v>
      </c>
      <c r="B53" s="19">
        <f t="shared" si="1"/>
        <v>385</v>
      </c>
      <c r="C53" s="19">
        <v>4</v>
      </c>
      <c r="D53" s="33" t="s">
        <v>12</v>
      </c>
      <c r="E53" s="152" t="s">
        <v>2189</v>
      </c>
      <c r="F53" s="32"/>
    </row>
    <row r="54" spans="1:6" x14ac:dyDescent="0.2">
      <c r="A54" s="19">
        <f t="shared" si="0"/>
        <v>48</v>
      </c>
      <c r="B54" s="19">
        <f t="shared" si="1"/>
        <v>389</v>
      </c>
      <c r="C54" s="19">
        <v>17</v>
      </c>
      <c r="D54" s="33" t="s">
        <v>285</v>
      </c>
      <c r="E54" s="152" t="s">
        <v>2190</v>
      </c>
      <c r="F54" s="32"/>
    </row>
    <row r="55" spans="1:6" x14ac:dyDescent="0.2">
      <c r="A55" s="19">
        <f t="shared" si="0"/>
        <v>49</v>
      </c>
      <c r="B55" s="19">
        <f t="shared" si="1"/>
        <v>406</v>
      </c>
      <c r="C55" s="19">
        <v>9</v>
      </c>
      <c r="D55" s="33" t="s">
        <v>9</v>
      </c>
      <c r="E55" s="152" t="s">
        <v>2191</v>
      </c>
      <c r="F55" s="32"/>
    </row>
    <row r="56" spans="1:6" x14ac:dyDescent="0.2">
      <c r="A56" s="19">
        <f t="shared" si="0"/>
        <v>50</v>
      </c>
      <c r="B56" s="19">
        <f t="shared" si="1"/>
        <v>415</v>
      </c>
      <c r="C56" s="19">
        <v>9</v>
      </c>
      <c r="D56" s="33" t="s">
        <v>9</v>
      </c>
      <c r="E56" s="152" t="s">
        <v>2192</v>
      </c>
      <c r="F56" s="32"/>
    </row>
    <row r="57" spans="1:6" x14ac:dyDescent="0.2">
      <c r="A57" s="19">
        <f t="shared" si="0"/>
        <v>51</v>
      </c>
      <c r="B57" s="19">
        <f t="shared" si="1"/>
        <v>424</v>
      </c>
      <c r="C57" s="19">
        <v>4</v>
      </c>
      <c r="D57" s="33" t="s">
        <v>12</v>
      </c>
      <c r="E57" s="152" t="s">
        <v>2193</v>
      </c>
      <c r="F57" s="32"/>
    </row>
    <row r="58" spans="1:6" x14ac:dyDescent="0.2">
      <c r="A58" s="19">
        <f t="shared" si="0"/>
        <v>52</v>
      </c>
      <c r="B58" s="19">
        <f t="shared" si="1"/>
        <v>428</v>
      </c>
      <c r="C58" s="19">
        <v>17</v>
      </c>
      <c r="D58" s="33" t="s">
        <v>285</v>
      </c>
      <c r="E58" s="152" t="s">
        <v>2194</v>
      </c>
      <c r="F58" s="32"/>
    </row>
    <row r="59" spans="1:6" x14ac:dyDescent="0.2">
      <c r="A59" s="19">
        <f t="shared" si="0"/>
        <v>53</v>
      </c>
      <c r="B59" s="19">
        <f t="shared" si="1"/>
        <v>445</v>
      </c>
      <c r="C59" s="19">
        <v>9</v>
      </c>
      <c r="D59" s="33" t="s">
        <v>9</v>
      </c>
      <c r="E59" s="152" t="s">
        <v>2195</v>
      </c>
      <c r="F59" s="32"/>
    </row>
    <row r="60" spans="1:6" x14ac:dyDescent="0.2">
      <c r="A60" s="19">
        <f t="shared" si="0"/>
        <v>54</v>
      </c>
      <c r="B60" s="19">
        <f t="shared" si="1"/>
        <v>454</v>
      </c>
      <c r="C60" s="19">
        <v>9</v>
      </c>
      <c r="D60" s="33" t="s">
        <v>9</v>
      </c>
      <c r="E60" s="152" t="s">
        <v>2196</v>
      </c>
      <c r="F60" s="32"/>
    </row>
    <row r="61" spans="1:6" x14ac:dyDescent="0.2">
      <c r="A61" s="19">
        <f t="shared" si="0"/>
        <v>55</v>
      </c>
      <c r="B61" s="19">
        <f t="shared" si="1"/>
        <v>463</v>
      </c>
      <c r="C61" s="19">
        <v>4</v>
      </c>
      <c r="D61" s="33" t="s">
        <v>12</v>
      </c>
      <c r="E61" s="152" t="s">
        <v>2197</v>
      </c>
      <c r="F61" s="32"/>
    </row>
    <row r="62" spans="1:6" x14ac:dyDescent="0.2">
      <c r="A62" s="19">
        <f t="shared" si="0"/>
        <v>56</v>
      </c>
      <c r="B62" s="19">
        <f t="shared" si="1"/>
        <v>467</v>
      </c>
      <c r="C62" s="19">
        <v>17</v>
      </c>
      <c r="D62" s="33" t="s">
        <v>285</v>
      </c>
      <c r="E62" s="152" t="s">
        <v>2198</v>
      </c>
      <c r="F62" s="32"/>
    </row>
    <row r="63" spans="1:6" x14ac:dyDescent="0.2">
      <c r="A63" s="19">
        <f t="shared" si="0"/>
        <v>57</v>
      </c>
      <c r="B63" s="19">
        <f t="shared" si="1"/>
        <v>484</v>
      </c>
      <c r="C63" s="19">
        <v>9</v>
      </c>
      <c r="D63" s="33" t="s">
        <v>9</v>
      </c>
      <c r="E63" s="152" t="s">
        <v>2199</v>
      </c>
      <c r="F63" s="32"/>
    </row>
    <row r="64" spans="1:6" x14ac:dyDescent="0.2">
      <c r="A64" s="19">
        <f t="shared" si="0"/>
        <v>58</v>
      </c>
      <c r="B64" s="19">
        <f t="shared" si="1"/>
        <v>493</v>
      </c>
      <c r="C64" s="19">
        <v>9</v>
      </c>
      <c r="D64" s="33" t="s">
        <v>9</v>
      </c>
      <c r="E64" s="152" t="s">
        <v>2200</v>
      </c>
      <c r="F64" s="32"/>
    </row>
    <row r="65" spans="1:6" x14ac:dyDescent="0.2">
      <c r="A65" s="19">
        <f t="shared" si="0"/>
        <v>59</v>
      </c>
      <c r="B65" s="19">
        <f t="shared" si="1"/>
        <v>502</v>
      </c>
      <c r="C65" s="19">
        <v>4</v>
      </c>
      <c r="D65" s="33" t="s">
        <v>12</v>
      </c>
      <c r="E65" s="152" t="s">
        <v>2201</v>
      </c>
      <c r="F65" s="32"/>
    </row>
    <row r="66" spans="1:6" x14ac:dyDescent="0.2">
      <c r="A66" s="19">
        <f t="shared" si="0"/>
        <v>60</v>
      </c>
      <c r="B66" s="19">
        <f t="shared" si="1"/>
        <v>506</v>
      </c>
      <c r="C66" s="19">
        <v>17</v>
      </c>
      <c r="D66" s="33" t="s">
        <v>285</v>
      </c>
      <c r="E66" s="152" t="s">
        <v>2202</v>
      </c>
      <c r="F66" s="32"/>
    </row>
    <row r="67" spans="1:6" x14ac:dyDescent="0.2">
      <c r="A67" s="19">
        <f t="shared" si="0"/>
        <v>61</v>
      </c>
      <c r="B67" s="19">
        <f t="shared" si="1"/>
        <v>523</v>
      </c>
      <c r="C67" s="19">
        <v>9</v>
      </c>
      <c r="D67" s="33" t="s">
        <v>9</v>
      </c>
      <c r="E67" s="152" t="s">
        <v>2203</v>
      </c>
      <c r="F67" s="32"/>
    </row>
    <row r="68" spans="1:6" x14ac:dyDescent="0.2">
      <c r="A68" s="19">
        <f t="shared" si="0"/>
        <v>62</v>
      </c>
      <c r="B68" s="19">
        <f t="shared" si="1"/>
        <v>532</v>
      </c>
      <c r="C68" s="19">
        <v>9</v>
      </c>
      <c r="D68" s="33" t="s">
        <v>9</v>
      </c>
      <c r="E68" s="152" t="s">
        <v>2204</v>
      </c>
      <c r="F68" s="32"/>
    </row>
    <row r="69" spans="1:6" x14ac:dyDescent="0.2">
      <c r="A69" s="19">
        <f t="shared" si="0"/>
        <v>63</v>
      </c>
      <c r="B69" s="19">
        <f t="shared" si="1"/>
        <v>541</v>
      </c>
      <c r="C69" s="19">
        <v>4</v>
      </c>
      <c r="D69" s="33" t="s">
        <v>12</v>
      </c>
      <c r="E69" s="152" t="s">
        <v>2205</v>
      </c>
      <c r="F69" s="32"/>
    </row>
    <row r="70" spans="1:6" x14ac:dyDescent="0.2">
      <c r="A70" s="19">
        <f t="shared" si="0"/>
        <v>64</v>
      </c>
      <c r="B70" s="19">
        <f t="shared" si="1"/>
        <v>545</v>
      </c>
      <c r="C70" s="19">
        <v>17</v>
      </c>
      <c r="D70" s="33" t="s">
        <v>285</v>
      </c>
      <c r="E70" s="152" t="s">
        <v>2206</v>
      </c>
      <c r="F70" s="32"/>
    </row>
    <row r="71" spans="1:6" x14ac:dyDescent="0.2">
      <c r="A71" s="19">
        <f t="shared" si="0"/>
        <v>65</v>
      </c>
      <c r="B71" s="19">
        <f t="shared" si="1"/>
        <v>562</v>
      </c>
      <c r="C71" s="19">
        <v>9</v>
      </c>
      <c r="D71" s="33" t="s">
        <v>9</v>
      </c>
      <c r="E71" s="152" t="s">
        <v>2207</v>
      </c>
      <c r="F71" s="32"/>
    </row>
    <row r="72" spans="1:6" x14ac:dyDescent="0.2">
      <c r="A72" s="19">
        <f t="shared" ref="A72:A135" si="2">+A71+1</f>
        <v>66</v>
      </c>
      <c r="B72" s="19">
        <f t="shared" si="1"/>
        <v>571</v>
      </c>
      <c r="C72" s="19">
        <v>9</v>
      </c>
      <c r="D72" s="33" t="s">
        <v>9</v>
      </c>
      <c r="E72" s="152" t="s">
        <v>2208</v>
      </c>
      <c r="F72" s="32"/>
    </row>
    <row r="73" spans="1:6" x14ac:dyDescent="0.2">
      <c r="A73" s="19">
        <f t="shared" si="2"/>
        <v>67</v>
      </c>
      <c r="B73" s="19">
        <f t="shared" si="1"/>
        <v>580</v>
      </c>
      <c r="C73" s="19">
        <v>4</v>
      </c>
      <c r="D73" s="33" t="s">
        <v>12</v>
      </c>
      <c r="E73" s="152" t="s">
        <v>2209</v>
      </c>
      <c r="F73" s="32"/>
    </row>
    <row r="74" spans="1:6" x14ac:dyDescent="0.2">
      <c r="A74" s="19">
        <f t="shared" si="2"/>
        <v>68</v>
      </c>
      <c r="B74" s="19">
        <f t="shared" si="1"/>
        <v>584</v>
      </c>
      <c r="C74" s="19">
        <v>17</v>
      </c>
      <c r="D74" s="33" t="s">
        <v>285</v>
      </c>
      <c r="E74" s="152" t="s">
        <v>2210</v>
      </c>
      <c r="F74" s="32"/>
    </row>
    <row r="75" spans="1:6" x14ac:dyDescent="0.2">
      <c r="A75" s="19">
        <f t="shared" si="2"/>
        <v>69</v>
      </c>
      <c r="B75" s="19">
        <f t="shared" si="1"/>
        <v>601</v>
      </c>
      <c r="C75" s="19">
        <v>9</v>
      </c>
      <c r="D75" s="33" t="s">
        <v>9</v>
      </c>
      <c r="E75" s="152" t="s">
        <v>2211</v>
      </c>
      <c r="F75" s="32"/>
    </row>
    <row r="76" spans="1:6" x14ac:dyDescent="0.2">
      <c r="A76" s="19">
        <f t="shared" si="2"/>
        <v>70</v>
      </c>
      <c r="B76" s="19">
        <f t="shared" si="1"/>
        <v>610</v>
      </c>
      <c r="C76" s="19">
        <v>9</v>
      </c>
      <c r="D76" s="33" t="s">
        <v>9</v>
      </c>
      <c r="E76" s="152" t="s">
        <v>2212</v>
      </c>
      <c r="F76" s="32"/>
    </row>
    <row r="77" spans="1:6" x14ac:dyDescent="0.2">
      <c r="A77" s="19">
        <f t="shared" si="2"/>
        <v>71</v>
      </c>
      <c r="B77" s="19">
        <f t="shared" si="1"/>
        <v>619</v>
      </c>
      <c r="C77" s="19">
        <v>4</v>
      </c>
      <c r="D77" s="33" t="s">
        <v>12</v>
      </c>
      <c r="E77" s="152" t="s">
        <v>2213</v>
      </c>
      <c r="F77" s="32"/>
    </row>
    <row r="78" spans="1:6" x14ac:dyDescent="0.2">
      <c r="A78" s="19">
        <f t="shared" si="2"/>
        <v>72</v>
      </c>
      <c r="B78" s="19">
        <f t="shared" ref="B78:B141" si="3">C77+B77</f>
        <v>623</v>
      </c>
      <c r="C78" s="19">
        <v>17</v>
      </c>
      <c r="D78" s="33" t="s">
        <v>285</v>
      </c>
      <c r="E78" s="152" t="s">
        <v>2214</v>
      </c>
      <c r="F78" s="32"/>
    </row>
    <row r="79" spans="1:6" x14ac:dyDescent="0.2">
      <c r="A79" s="19">
        <f t="shared" si="2"/>
        <v>73</v>
      </c>
      <c r="B79" s="19">
        <f t="shared" si="3"/>
        <v>640</v>
      </c>
      <c r="C79" s="19">
        <v>9</v>
      </c>
      <c r="D79" s="33" t="s">
        <v>9</v>
      </c>
      <c r="E79" s="152" t="s">
        <v>2215</v>
      </c>
      <c r="F79" s="32"/>
    </row>
    <row r="80" spans="1:6" x14ac:dyDescent="0.2">
      <c r="A80" s="19">
        <f t="shared" si="2"/>
        <v>74</v>
      </c>
      <c r="B80" s="19">
        <f t="shared" si="3"/>
        <v>649</v>
      </c>
      <c r="C80" s="19">
        <v>9</v>
      </c>
      <c r="D80" s="33" t="s">
        <v>9</v>
      </c>
      <c r="E80" s="152" t="s">
        <v>2216</v>
      </c>
      <c r="F80" s="32"/>
    </row>
    <row r="81" spans="1:6" x14ac:dyDescent="0.2">
      <c r="A81" s="19">
        <f t="shared" si="2"/>
        <v>75</v>
      </c>
      <c r="B81" s="19">
        <f t="shared" si="3"/>
        <v>658</v>
      </c>
      <c r="C81" s="19">
        <v>4</v>
      </c>
      <c r="D81" s="33" t="s">
        <v>12</v>
      </c>
      <c r="E81" s="152" t="s">
        <v>2217</v>
      </c>
      <c r="F81" s="32"/>
    </row>
    <row r="82" spans="1:6" x14ac:dyDescent="0.2">
      <c r="A82" s="19">
        <f t="shared" si="2"/>
        <v>76</v>
      </c>
      <c r="B82" s="19">
        <f t="shared" si="3"/>
        <v>662</v>
      </c>
      <c r="C82" s="19">
        <v>17</v>
      </c>
      <c r="D82" s="33" t="s">
        <v>285</v>
      </c>
      <c r="E82" s="152" t="s">
        <v>2218</v>
      </c>
      <c r="F82" s="32"/>
    </row>
    <row r="83" spans="1:6" x14ac:dyDescent="0.2">
      <c r="A83" s="19">
        <f t="shared" si="2"/>
        <v>77</v>
      </c>
      <c r="B83" s="19">
        <f t="shared" si="3"/>
        <v>679</v>
      </c>
      <c r="C83" s="19">
        <v>9</v>
      </c>
      <c r="D83" s="33" t="s">
        <v>9</v>
      </c>
      <c r="E83" s="152" t="s">
        <v>2219</v>
      </c>
      <c r="F83" s="32"/>
    </row>
    <row r="84" spans="1:6" x14ac:dyDescent="0.2">
      <c r="A84" s="19">
        <f t="shared" si="2"/>
        <v>78</v>
      </c>
      <c r="B84" s="19">
        <f t="shared" si="3"/>
        <v>688</v>
      </c>
      <c r="C84" s="19">
        <v>9</v>
      </c>
      <c r="D84" s="33" t="s">
        <v>9</v>
      </c>
      <c r="E84" s="152" t="s">
        <v>2220</v>
      </c>
      <c r="F84" s="32"/>
    </row>
    <row r="85" spans="1:6" x14ac:dyDescent="0.2">
      <c r="A85" s="19">
        <f t="shared" si="2"/>
        <v>79</v>
      </c>
      <c r="B85" s="19">
        <f t="shared" si="3"/>
        <v>697</v>
      </c>
      <c r="C85" s="19">
        <v>4</v>
      </c>
      <c r="D85" s="33" t="s">
        <v>12</v>
      </c>
      <c r="E85" s="152" t="s">
        <v>2221</v>
      </c>
      <c r="F85" s="32"/>
    </row>
    <row r="86" spans="1:6" x14ac:dyDescent="0.2">
      <c r="A86" s="19">
        <f t="shared" si="2"/>
        <v>80</v>
      </c>
      <c r="B86" s="19">
        <f t="shared" si="3"/>
        <v>701</v>
      </c>
      <c r="C86" s="19">
        <v>17</v>
      </c>
      <c r="D86" s="33" t="s">
        <v>285</v>
      </c>
      <c r="E86" s="152" t="s">
        <v>2222</v>
      </c>
      <c r="F86" s="32"/>
    </row>
    <row r="87" spans="1:6" x14ac:dyDescent="0.2">
      <c r="A87" s="19">
        <f t="shared" si="2"/>
        <v>81</v>
      </c>
      <c r="B87" s="19">
        <f t="shared" si="3"/>
        <v>718</v>
      </c>
      <c r="C87" s="19">
        <v>9</v>
      </c>
      <c r="D87" s="33" t="s">
        <v>9</v>
      </c>
      <c r="E87" s="152" t="s">
        <v>2223</v>
      </c>
      <c r="F87" s="32"/>
    </row>
    <row r="88" spans="1:6" x14ac:dyDescent="0.2">
      <c r="A88" s="19">
        <f t="shared" si="2"/>
        <v>82</v>
      </c>
      <c r="B88" s="19">
        <f t="shared" si="3"/>
        <v>727</v>
      </c>
      <c r="C88" s="19">
        <v>9</v>
      </c>
      <c r="D88" s="33" t="s">
        <v>9</v>
      </c>
      <c r="E88" s="152" t="s">
        <v>2224</v>
      </c>
      <c r="F88" s="32"/>
    </row>
    <row r="89" spans="1:6" x14ac:dyDescent="0.2">
      <c r="A89" s="19">
        <f t="shared" si="2"/>
        <v>83</v>
      </c>
      <c r="B89" s="19">
        <f t="shared" si="3"/>
        <v>736</v>
      </c>
      <c r="C89" s="19">
        <v>4</v>
      </c>
      <c r="D89" s="33" t="s">
        <v>12</v>
      </c>
      <c r="E89" s="152" t="s">
        <v>2225</v>
      </c>
      <c r="F89" s="32"/>
    </row>
    <row r="90" spans="1:6" x14ac:dyDescent="0.2">
      <c r="A90" s="19">
        <f t="shared" si="2"/>
        <v>84</v>
      </c>
      <c r="B90" s="19">
        <f t="shared" si="3"/>
        <v>740</v>
      </c>
      <c r="C90" s="19">
        <v>17</v>
      </c>
      <c r="D90" s="33" t="s">
        <v>285</v>
      </c>
      <c r="E90" s="152" t="s">
        <v>2226</v>
      </c>
      <c r="F90" s="32"/>
    </row>
    <row r="91" spans="1:6" x14ac:dyDescent="0.2">
      <c r="A91" s="19">
        <f t="shared" si="2"/>
        <v>85</v>
      </c>
      <c r="B91" s="19">
        <f t="shared" si="3"/>
        <v>757</v>
      </c>
      <c r="C91" s="19">
        <v>9</v>
      </c>
      <c r="D91" s="33" t="s">
        <v>9</v>
      </c>
      <c r="E91" s="152" t="s">
        <v>2227</v>
      </c>
      <c r="F91" s="32"/>
    </row>
    <row r="92" spans="1:6" x14ac:dyDescent="0.2">
      <c r="A92" s="19">
        <f t="shared" si="2"/>
        <v>86</v>
      </c>
      <c r="B92" s="19">
        <f t="shared" si="3"/>
        <v>766</v>
      </c>
      <c r="C92" s="19">
        <v>9</v>
      </c>
      <c r="D92" s="33" t="s">
        <v>9</v>
      </c>
      <c r="E92" s="152" t="s">
        <v>2228</v>
      </c>
      <c r="F92" s="32"/>
    </row>
    <row r="93" spans="1:6" x14ac:dyDescent="0.2">
      <c r="A93" s="19">
        <f t="shared" si="2"/>
        <v>87</v>
      </c>
      <c r="B93" s="19">
        <f t="shared" si="3"/>
        <v>775</v>
      </c>
      <c r="C93" s="19">
        <v>4</v>
      </c>
      <c r="D93" s="33" t="s">
        <v>12</v>
      </c>
      <c r="E93" s="152" t="s">
        <v>2229</v>
      </c>
      <c r="F93" s="32"/>
    </row>
    <row r="94" spans="1:6" x14ac:dyDescent="0.2">
      <c r="A94" s="19">
        <f t="shared" si="2"/>
        <v>88</v>
      </c>
      <c r="B94" s="19">
        <f t="shared" si="3"/>
        <v>779</v>
      </c>
      <c r="C94" s="19">
        <v>17</v>
      </c>
      <c r="D94" s="33" t="s">
        <v>285</v>
      </c>
      <c r="E94" s="152" t="s">
        <v>2230</v>
      </c>
      <c r="F94" s="32"/>
    </row>
    <row r="95" spans="1:6" x14ac:dyDescent="0.2">
      <c r="A95" s="19">
        <f t="shared" si="2"/>
        <v>89</v>
      </c>
      <c r="B95" s="19">
        <f t="shared" si="3"/>
        <v>796</v>
      </c>
      <c r="C95" s="19">
        <v>9</v>
      </c>
      <c r="D95" s="33" t="s">
        <v>9</v>
      </c>
      <c r="E95" s="152" t="s">
        <v>2231</v>
      </c>
      <c r="F95" s="32"/>
    </row>
    <row r="96" spans="1:6" x14ac:dyDescent="0.2">
      <c r="A96" s="19">
        <f t="shared" si="2"/>
        <v>90</v>
      </c>
      <c r="B96" s="19">
        <f t="shared" si="3"/>
        <v>805</v>
      </c>
      <c r="C96" s="19">
        <v>9</v>
      </c>
      <c r="D96" s="33" t="s">
        <v>9</v>
      </c>
      <c r="E96" s="152" t="s">
        <v>2232</v>
      </c>
      <c r="F96" s="32"/>
    </row>
    <row r="97" spans="1:6" x14ac:dyDescent="0.2">
      <c r="A97" s="19">
        <f t="shared" si="2"/>
        <v>91</v>
      </c>
      <c r="B97" s="19">
        <f t="shared" si="3"/>
        <v>814</v>
      </c>
      <c r="C97" s="19">
        <v>4</v>
      </c>
      <c r="D97" s="33" t="s">
        <v>12</v>
      </c>
      <c r="E97" s="152" t="s">
        <v>2233</v>
      </c>
      <c r="F97" s="32"/>
    </row>
    <row r="98" spans="1:6" x14ac:dyDescent="0.2">
      <c r="A98" s="19">
        <f t="shared" si="2"/>
        <v>92</v>
      </c>
      <c r="B98" s="19">
        <f t="shared" si="3"/>
        <v>818</v>
      </c>
      <c r="C98" s="19">
        <v>17</v>
      </c>
      <c r="D98" s="33" t="s">
        <v>285</v>
      </c>
      <c r="E98" s="152" t="s">
        <v>2234</v>
      </c>
      <c r="F98" s="32"/>
    </row>
    <row r="99" spans="1:6" x14ac:dyDescent="0.2">
      <c r="A99" s="19">
        <f t="shared" si="2"/>
        <v>93</v>
      </c>
      <c r="B99" s="19">
        <f t="shared" si="3"/>
        <v>835</v>
      </c>
      <c r="C99" s="19">
        <v>9</v>
      </c>
      <c r="D99" s="33" t="s">
        <v>9</v>
      </c>
      <c r="E99" s="152" t="s">
        <v>2235</v>
      </c>
      <c r="F99" s="32"/>
    </row>
    <row r="100" spans="1:6" x14ac:dyDescent="0.2">
      <c r="A100" s="19">
        <f t="shared" si="2"/>
        <v>94</v>
      </c>
      <c r="B100" s="19">
        <f t="shared" si="3"/>
        <v>844</v>
      </c>
      <c r="C100" s="19">
        <v>9</v>
      </c>
      <c r="D100" s="33" t="s">
        <v>9</v>
      </c>
      <c r="E100" s="152" t="s">
        <v>2236</v>
      </c>
      <c r="F100" s="32"/>
    </row>
    <row r="101" spans="1:6" x14ac:dyDescent="0.2">
      <c r="A101" s="19">
        <f t="shared" si="2"/>
        <v>95</v>
      </c>
      <c r="B101" s="19">
        <f t="shared" si="3"/>
        <v>853</v>
      </c>
      <c r="C101" s="19">
        <v>4</v>
      </c>
      <c r="D101" s="33" t="s">
        <v>12</v>
      </c>
      <c r="E101" s="152" t="s">
        <v>2237</v>
      </c>
      <c r="F101" s="32"/>
    </row>
    <row r="102" spans="1:6" x14ac:dyDescent="0.2">
      <c r="A102" s="19">
        <f t="shared" si="2"/>
        <v>96</v>
      </c>
      <c r="B102" s="19">
        <f t="shared" si="3"/>
        <v>857</v>
      </c>
      <c r="C102" s="19">
        <v>17</v>
      </c>
      <c r="D102" s="33" t="s">
        <v>285</v>
      </c>
      <c r="E102" s="152" t="s">
        <v>2238</v>
      </c>
      <c r="F102" s="32"/>
    </row>
    <row r="103" spans="1:6" x14ac:dyDescent="0.2">
      <c r="A103" s="19">
        <f t="shared" si="2"/>
        <v>97</v>
      </c>
      <c r="B103" s="19">
        <f t="shared" si="3"/>
        <v>874</v>
      </c>
      <c r="C103" s="19">
        <v>9</v>
      </c>
      <c r="D103" s="33" t="s">
        <v>9</v>
      </c>
      <c r="E103" s="152" t="s">
        <v>2239</v>
      </c>
      <c r="F103" s="32"/>
    </row>
    <row r="104" spans="1:6" x14ac:dyDescent="0.2">
      <c r="A104" s="19">
        <f t="shared" si="2"/>
        <v>98</v>
      </c>
      <c r="B104" s="19">
        <f t="shared" si="3"/>
        <v>883</v>
      </c>
      <c r="C104" s="19">
        <v>9</v>
      </c>
      <c r="D104" s="33" t="s">
        <v>9</v>
      </c>
      <c r="E104" s="152" t="s">
        <v>2240</v>
      </c>
      <c r="F104" s="32"/>
    </row>
    <row r="105" spans="1:6" x14ac:dyDescent="0.2">
      <c r="A105" s="19">
        <f t="shared" si="2"/>
        <v>99</v>
      </c>
      <c r="B105" s="19">
        <f t="shared" si="3"/>
        <v>892</v>
      </c>
      <c r="C105" s="19">
        <v>4</v>
      </c>
      <c r="D105" s="33" t="s">
        <v>12</v>
      </c>
      <c r="E105" s="152" t="s">
        <v>2241</v>
      </c>
      <c r="F105" s="32"/>
    </row>
    <row r="106" spans="1:6" x14ac:dyDescent="0.2">
      <c r="A106" s="19">
        <f t="shared" si="2"/>
        <v>100</v>
      </c>
      <c r="B106" s="19">
        <f t="shared" si="3"/>
        <v>896</v>
      </c>
      <c r="C106" s="19">
        <v>17</v>
      </c>
      <c r="D106" s="33" t="s">
        <v>285</v>
      </c>
      <c r="E106" s="152" t="s">
        <v>2242</v>
      </c>
      <c r="F106" s="32"/>
    </row>
    <row r="107" spans="1:6" x14ac:dyDescent="0.2">
      <c r="A107" s="19">
        <f t="shared" si="2"/>
        <v>101</v>
      </c>
      <c r="B107" s="19">
        <f t="shared" si="3"/>
        <v>913</v>
      </c>
      <c r="C107" s="19">
        <v>9</v>
      </c>
      <c r="D107" s="33" t="s">
        <v>9</v>
      </c>
      <c r="E107" s="152" t="s">
        <v>2243</v>
      </c>
      <c r="F107" s="32"/>
    </row>
    <row r="108" spans="1:6" x14ac:dyDescent="0.2">
      <c r="A108" s="19">
        <f t="shared" si="2"/>
        <v>102</v>
      </c>
      <c r="B108" s="19">
        <f t="shared" si="3"/>
        <v>922</v>
      </c>
      <c r="C108" s="19">
        <v>9</v>
      </c>
      <c r="D108" s="33" t="s">
        <v>9</v>
      </c>
      <c r="E108" s="152" t="s">
        <v>2244</v>
      </c>
      <c r="F108" s="32"/>
    </row>
    <row r="109" spans="1:6" x14ac:dyDescent="0.2">
      <c r="A109" s="19">
        <f t="shared" si="2"/>
        <v>103</v>
      </c>
      <c r="B109" s="19">
        <f t="shared" si="3"/>
        <v>931</v>
      </c>
      <c r="C109" s="19">
        <v>4</v>
      </c>
      <c r="D109" s="33" t="s">
        <v>12</v>
      </c>
      <c r="E109" s="152" t="s">
        <v>2245</v>
      </c>
      <c r="F109" s="32"/>
    </row>
    <row r="110" spans="1:6" x14ac:dyDescent="0.2">
      <c r="A110" s="19">
        <f t="shared" si="2"/>
        <v>104</v>
      </c>
      <c r="B110" s="19">
        <f t="shared" si="3"/>
        <v>935</v>
      </c>
      <c r="C110" s="19">
        <v>17</v>
      </c>
      <c r="D110" s="33" t="s">
        <v>285</v>
      </c>
      <c r="E110" s="152" t="s">
        <v>2246</v>
      </c>
      <c r="F110" s="32"/>
    </row>
    <row r="111" spans="1:6" x14ac:dyDescent="0.2">
      <c r="A111" s="19">
        <f t="shared" si="2"/>
        <v>105</v>
      </c>
      <c r="B111" s="19">
        <f t="shared" si="3"/>
        <v>952</v>
      </c>
      <c r="C111" s="19">
        <v>9</v>
      </c>
      <c r="D111" s="33" t="s">
        <v>9</v>
      </c>
      <c r="E111" s="152" t="s">
        <v>2247</v>
      </c>
      <c r="F111" s="32"/>
    </row>
    <row r="112" spans="1:6" x14ac:dyDescent="0.2">
      <c r="A112" s="19">
        <f t="shared" si="2"/>
        <v>106</v>
      </c>
      <c r="B112" s="19">
        <f t="shared" si="3"/>
        <v>961</v>
      </c>
      <c r="C112" s="19">
        <v>9</v>
      </c>
      <c r="D112" s="33" t="s">
        <v>9</v>
      </c>
      <c r="E112" s="152" t="s">
        <v>2248</v>
      </c>
      <c r="F112" s="32"/>
    </row>
    <row r="113" spans="1:6" x14ac:dyDescent="0.2">
      <c r="A113" s="19">
        <f t="shared" si="2"/>
        <v>107</v>
      </c>
      <c r="B113" s="19">
        <f t="shared" si="3"/>
        <v>970</v>
      </c>
      <c r="C113" s="19">
        <v>4</v>
      </c>
      <c r="D113" s="33" t="s">
        <v>12</v>
      </c>
      <c r="E113" s="152" t="s">
        <v>2249</v>
      </c>
      <c r="F113" s="32"/>
    </row>
    <row r="114" spans="1:6" x14ac:dyDescent="0.2">
      <c r="A114" s="19">
        <f t="shared" si="2"/>
        <v>108</v>
      </c>
      <c r="B114" s="19">
        <f t="shared" si="3"/>
        <v>974</v>
      </c>
      <c r="C114" s="19">
        <v>17</v>
      </c>
      <c r="D114" s="33" t="s">
        <v>285</v>
      </c>
      <c r="E114" s="152" t="s">
        <v>2250</v>
      </c>
      <c r="F114" s="32"/>
    </row>
    <row r="115" spans="1:6" x14ac:dyDescent="0.2">
      <c r="A115" s="19">
        <f t="shared" si="2"/>
        <v>109</v>
      </c>
      <c r="B115" s="19">
        <f t="shared" si="3"/>
        <v>991</v>
      </c>
      <c r="C115" s="19">
        <v>9</v>
      </c>
      <c r="D115" s="33" t="s">
        <v>9</v>
      </c>
      <c r="E115" s="152" t="s">
        <v>2251</v>
      </c>
      <c r="F115" s="32"/>
    </row>
    <row r="116" spans="1:6" x14ac:dyDescent="0.2">
      <c r="A116" s="19">
        <f t="shared" si="2"/>
        <v>110</v>
      </c>
      <c r="B116" s="19">
        <f t="shared" si="3"/>
        <v>1000</v>
      </c>
      <c r="C116" s="19">
        <v>9</v>
      </c>
      <c r="D116" s="33" t="s">
        <v>9</v>
      </c>
      <c r="E116" s="152" t="s">
        <v>2252</v>
      </c>
      <c r="F116" s="32"/>
    </row>
    <row r="117" spans="1:6" x14ac:dyDescent="0.2">
      <c r="A117" s="19">
        <f t="shared" si="2"/>
        <v>111</v>
      </c>
      <c r="B117" s="19">
        <f t="shared" si="3"/>
        <v>1009</v>
      </c>
      <c r="C117" s="19">
        <v>4</v>
      </c>
      <c r="D117" s="33" t="s">
        <v>12</v>
      </c>
      <c r="E117" s="152" t="s">
        <v>2253</v>
      </c>
      <c r="F117" s="32"/>
    </row>
    <row r="118" spans="1:6" x14ac:dyDescent="0.2">
      <c r="A118" s="19">
        <f t="shared" si="2"/>
        <v>112</v>
      </c>
      <c r="B118" s="19">
        <f t="shared" si="3"/>
        <v>1013</v>
      </c>
      <c r="C118" s="19">
        <v>17</v>
      </c>
      <c r="D118" s="33" t="s">
        <v>285</v>
      </c>
      <c r="E118" s="152" t="s">
        <v>2254</v>
      </c>
      <c r="F118" s="32"/>
    </row>
    <row r="119" spans="1:6" x14ac:dyDescent="0.2">
      <c r="A119" s="19">
        <f t="shared" si="2"/>
        <v>113</v>
      </c>
      <c r="B119" s="19">
        <f t="shared" si="3"/>
        <v>1030</v>
      </c>
      <c r="C119" s="19">
        <v>9</v>
      </c>
      <c r="D119" s="33" t="s">
        <v>9</v>
      </c>
      <c r="E119" s="152" t="s">
        <v>2255</v>
      </c>
      <c r="F119" s="32"/>
    </row>
    <row r="120" spans="1:6" x14ac:dyDescent="0.2">
      <c r="A120" s="19">
        <f t="shared" si="2"/>
        <v>114</v>
      </c>
      <c r="B120" s="19">
        <f t="shared" si="3"/>
        <v>1039</v>
      </c>
      <c r="C120" s="19">
        <v>9</v>
      </c>
      <c r="D120" s="33" t="s">
        <v>9</v>
      </c>
      <c r="E120" s="152" t="s">
        <v>2256</v>
      </c>
      <c r="F120" s="32"/>
    </row>
    <row r="121" spans="1:6" x14ac:dyDescent="0.2">
      <c r="A121" s="19">
        <f t="shared" si="2"/>
        <v>115</v>
      </c>
      <c r="B121" s="19">
        <f t="shared" si="3"/>
        <v>1048</v>
      </c>
      <c r="C121" s="19">
        <v>4</v>
      </c>
      <c r="D121" s="33" t="s">
        <v>12</v>
      </c>
      <c r="E121" s="152" t="s">
        <v>2257</v>
      </c>
      <c r="F121" s="32"/>
    </row>
    <row r="122" spans="1:6" x14ac:dyDescent="0.2">
      <c r="A122" s="19">
        <f t="shared" si="2"/>
        <v>116</v>
      </c>
      <c r="B122" s="19">
        <f t="shared" si="3"/>
        <v>1052</v>
      </c>
      <c r="C122" s="19">
        <v>17</v>
      </c>
      <c r="D122" s="33" t="s">
        <v>285</v>
      </c>
      <c r="E122" s="152" t="s">
        <v>2258</v>
      </c>
      <c r="F122" s="32"/>
    </row>
    <row r="123" spans="1:6" x14ac:dyDescent="0.2">
      <c r="A123" s="19">
        <f t="shared" si="2"/>
        <v>117</v>
      </c>
      <c r="B123" s="19">
        <f t="shared" si="3"/>
        <v>1069</v>
      </c>
      <c r="C123" s="19">
        <v>9</v>
      </c>
      <c r="D123" s="33" t="s">
        <v>9</v>
      </c>
      <c r="E123" s="152" t="s">
        <v>2259</v>
      </c>
      <c r="F123" s="32"/>
    </row>
    <row r="124" spans="1:6" x14ac:dyDescent="0.2">
      <c r="A124" s="19">
        <f t="shared" si="2"/>
        <v>118</v>
      </c>
      <c r="B124" s="19">
        <f t="shared" si="3"/>
        <v>1078</v>
      </c>
      <c r="C124" s="19">
        <v>9</v>
      </c>
      <c r="D124" s="33" t="s">
        <v>9</v>
      </c>
      <c r="E124" s="152" t="s">
        <v>2260</v>
      </c>
      <c r="F124" s="32"/>
    </row>
    <row r="125" spans="1:6" x14ac:dyDescent="0.2">
      <c r="A125" s="19">
        <f t="shared" si="2"/>
        <v>119</v>
      </c>
      <c r="B125" s="19">
        <f t="shared" si="3"/>
        <v>1087</v>
      </c>
      <c r="C125" s="19">
        <v>4</v>
      </c>
      <c r="D125" s="33" t="s">
        <v>12</v>
      </c>
      <c r="E125" s="152" t="s">
        <v>2261</v>
      </c>
      <c r="F125" s="32"/>
    </row>
    <row r="126" spans="1:6" x14ac:dyDescent="0.2">
      <c r="A126" s="19">
        <f t="shared" si="2"/>
        <v>120</v>
      </c>
      <c r="B126" s="19">
        <f t="shared" si="3"/>
        <v>1091</v>
      </c>
      <c r="C126" s="19">
        <v>17</v>
      </c>
      <c r="D126" s="33" t="s">
        <v>285</v>
      </c>
      <c r="E126" s="152" t="s">
        <v>2262</v>
      </c>
      <c r="F126" s="32"/>
    </row>
    <row r="127" spans="1:6" x14ac:dyDescent="0.2">
      <c r="A127" s="19">
        <f t="shared" si="2"/>
        <v>121</v>
      </c>
      <c r="B127" s="19">
        <f t="shared" si="3"/>
        <v>1108</v>
      </c>
      <c r="C127" s="19">
        <v>9</v>
      </c>
      <c r="D127" s="33" t="s">
        <v>9</v>
      </c>
      <c r="E127" s="152" t="s">
        <v>2263</v>
      </c>
      <c r="F127" s="32"/>
    </row>
    <row r="128" spans="1:6" x14ac:dyDescent="0.2">
      <c r="A128" s="19">
        <f t="shared" si="2"/>
        <v>122</v>
      </c>
      <c r="B128" s="19">
        <f t="shared" si="3"/>
        <v>1117</v>
      </c>
      <c r="C128" s="19">
        <v>9</v>
      </c>
      <c r="D128" s="33" t="s">
        <v>9</v>
      </c>
      <c r="E128" s="152" t="s">
        <v>2264</v>
      </c>
      <c r="F128" s="32"/>
    </row>
    <row r="129" spans="1:6" x14ac:dyDescent="0.2">
      <c r="A129" s="19">
        <f t="shared" si="2"/>
        <v>123</v>
      </c>
      <c r="B129" s="19">
        <f t="shared" si="3"/>
        <v>1126</v>
      </c>
      <c r="C129" s="19">
        <v>4</v>
      </c>
      <c r="D129" s="33" t="s">
        <v>12</v>
      </c>
      <c r="E129" s="152" t="s">
        <v>2265</v>
      </c>
      <c r="F129" s="32"/>
    </row>
    <row r="130" spans="1:6" x14ac:dyDescent="0.2">
      <c r="A130" s="19">
        <f t="shared" si="2"/>
        <v>124</v>
      </c>
      <c r="B130" s="19">
        <f t="shared" si="3"/>
        <v>1130</v>
      </c>
      <c r="C130" s="19">
        <v>17</v>
      </c>
      <c r="D130" s="33" t="s">
        <v>285</v>
      </c>
      <c r="E130" s="152" t="s">
        <v>2266</v>
      </c>
      <c r="F130" s="32"/>
    </row>
    <row r="131" spans="1:6" x14ac:dyDescent="0.2">
      <c r="A131" s="19">
        <f t="shared" si="2"/>
        <v>125</v>
      </c>
      <c r="B131" s="19">
        <f t="shared" si="3"/>
        <v>1147</v>
      </c>
      <c r="C131" s="19">
        <v>9</v>
      </c>
      <c r="D131" s="33" t="s">
        <v>9</v>
      </c>
      <c r="E131" s="152" t="s">
        <v>2267</v>
      </c>
      <c r="F131" s="32"/>
    </row>
    <row r="132" spans="1:6" x14ac:dyDescent="0.2">
      <c r="A132" s="19">
        <f t="shared" si="2"/>
        <v>126</v>
      </c>
      <c r="B132" s="19">
        <f t="shared" si="3"/>
        <v>1156</v>
      </c>
      <c r="C132" s="19">
        <v>9</v>
      </c>
      <c r="D132" s="33" t="s">
        <v>9</v>
      </c>
      <c r="E132" s="152" t="s">
        <v>2268</v>
      </c>
      <c r="F132" s="51"/>
    </row>
    <row r="133" spans="1:6" x14ac:dyDescent="0.2">
      <c r="A133" s="19">
        <f t="shared" si="2"/>
        <v>127</v>
      </c>
      <c r="B133" s="19">
        <f t="shared" si="3"/>
        <v>1165</v>
      </c>
      <c r="C133" s="19">
        <v>4</v>
      </c>
      <c r="D133" s="33" t="s">
        <v>12</v>
      </c>
      <c r="E133" s="162" t="s">
        <v>2269</v>
      </c>
      <c r="F133" s="43"/>
    </row>
    <row r="134" spans="1:6" x14ac:dyDescent="0.2">
      <c r="A134" s="19">
        <f t="shared" si="2"/>
        <v>128</v>
      </c>
      <c r="B134" s="19">
        <f t="shared" si="3"/>
        <v>1169</v>
      </c>
      <c r="C134" s="19">
        <v>17</v>
      </c>
      <c r="D134" s="33" t="s">
        <v>285</v>
      </c>
      <c r="E134" s="152" t="s">
        <v>2270</v>
      </c>
      <c r="F134" s="150"/>
    </row>
    <row r="135" spans="1:6" x14ac:dyDescent="0.2">
      <c r="A135" s="19">
        <f t="shared" si="2"/>
        <v>129</v>
      </c>
      <c r="B135" s="19">
        <f t="shared" si="3"/>
        <v>1186</v>
      </c>
      <c r="C135" s="19">
        <v>9</v>
      </c>
      <c r="D135" s="33" t="s">
        <v>9</v>
      </c>
      <c r="E135" s="152" t="s">
        <v>2271</v>
      </c>
      <c r="F135" s="32"/>
    </row>
    <row r="136" spans="1:6" x14ac:dyDescent="0.2">
      <c r="A136" s="19">
        <f t="shared" ref="A136:A199" si="4">+A135+1</f>
        <v>130</v>
      </c>
      <c r="B136" s="19">
        <f t="shared" si="3"/>
        <v>1195</v>
      </c>
      <c r="C136" s="19">
        <v>9</v>
      </c>
      <c r="D136" s="33" t="s">
        <v>9</v>
      </c>
      <c r="E136" s="32" t="s">
        <v>2272</v>
      </c>
      <c r="F136" s="32"/>
    </row>
    <row r="137" spans="1:6" x14ac:dyDescent="0.2">
      <c r="A137" s="19">
        <f t="shared" si="4"/>
        <v>131</v>
      </c>
      <c r="B137" s="19">
        <f t="shared" si="3"/>
        <v>1204</v>
      </c>
      <c r="C137" s="19">
        <v>4</v>
      </c>
      <c r="D137" s="33" t="s">
        <v>12</v>
      </c>
      <c r="E137" s="32" t="s">
        <v>2273</v>
      </c>
      <c r="F137" s="32"/>
    </row>
    <row r="138" spans="1:6" x14ac:dyDescent="0.2">
      <c r="A138" s="19">
        <f t="shared" si="4"/>
        <v>132</v>
      </c>
      <c r="B138" s="19">
        <f t="shared" si="3"/>
        <v>1208</v>
      </c>
      <c r="C138" s="19">
        <v>17</v>
      </c>
      <c r="D138" s="33" t="s">
        <v>285</v>
      </c>
      <c r="E138" s="32" t="s">
        <v>2274</v>
      </c>
      <c r="F138" s="32"/>
    </row>
    <row r="139" spans="1:6" x14ac:dyDescent="0.2">
      <c r="A139" s="19">
        <f t="shared" si="4"/>
        <v>133</v>
      </c>
      <c r="B139" s="19">
        <f t="shared" si="3"/>
        <v>1225</v>
      </c>
      <c r="C139" s="19">
        <v>9</v>
      </c>
      <c r="D139" s="33" t="s">
        <v>9</v>
      </c>
      <c r="E139" s="32" t="s">
        <v>2275</v>
      </c>
      <c r="F139" s="32"/>
    </row>
    <row r="140" spans="1:6" x14ac:dyDescent="0.2">
      <c r="A140" s="19">
        <f t="shared" si="4"/>
        <v>134</v>
      </c>
      <c r="B140" s="19">
        <f t="shared" si="3"/>
        <v>1234</v>
      </c>
      <c r="C140" s="19">
        <v>9</v>
      </c>
      <c r="D140" s="33" t="s">
        <v>9</v>
      </c>
      <c r="E140" s="32" t="s">
        <v>2276</v>
      </c>
      <c r="F140" s="32"/>
    </row>
    <row r="141" spans="1:6" x14ac:dyDescent="0.2">
      <c r="A141" s="19">
        <f t="shared" si="4"/>
        <v>135</v>
      </c>
      <c r="B141" s="19">
        <f t="shared" si="3"/>
        <v>1243</v>
      </c>
      <c r="C141" s="19">
        <v>4</v>
      </c>
      <c r="D141" s="33" t="s">
        <v>12</v>
      </c>
      <c r="E141" s="32" t="s">
        <v>2277</v>
      </c>
      <c r="F141" s="32"/>
    </row>
    <row r="142" spans="1:6" x14ac:dyDescent="0.2">
      <c r="A142" s="19">
        <f t="shared" si="4"/>
        <v>136</v>
      </c>
      <c r="B142" s="19">
        <f t="shared" ref="B142:B205" si="5">C141+B141</f>
        <v>1247</v>
      </c>
      <c r="C142" s="19">
        <v>17</v>
      </c>
      <c r="D142" s="33" t="s">
        <v>285</v>
      </c>
      <c r="E142" s="32" t="s">
        <v>2278</v>
      </c>
      <c r="F142" s="32"/>
    </row>
    <row r="143" spans="1:6" x14ac:dyDescent="0.2">
      <c r="A143" s="19">
        <f t="shared" si="4"/>
        <v>137</v>
      </c>
      <c r="B143" s="19">
        <f t="shared" si="5"/>
        <v>1264</v>
      </c>
      <c r="C143" s="19">
        <v>9</v>
      </c>
      <c r="D143" s="33" t="s">
        <v>9</v>
      </c>
      <c r="E143" s="32" t="s">
        <v>2279</v>
      </c>
      <c r="F143" s="32"/>
    </row>
    <row r="144" spans="1:6" x14ac:dyDescent="0.2">
      <c r="A144" s="19">
        <f t="shared" si="4"/>
        <v>138</v>
      </c>
      <c r="B144" s="19">
        <f t="shared" si="5"/>
        <v>1273</v>
      </c>
      <c r="C144" s="19">
        <v>9</v>
      </c>
      <c r="D144" s="33" t="s">
        <v>9</v>
      </c>
      <c r="E144" s="32" t="s">
        <v>2280</v>
      </c>
      <c r="F144" s="32"/>
    </row>
    <row r="145" spans="1:6" x14ac:dyDescent="0.2">
      <c r="A145" s="19">
        <f t="shared" si="4"/>
        <v>139</v>
      </c>
      <c r="B145" s="19">
        <f t="shared" si="5"/>
        <v>1282</v>
      </c>
      <c r="C145" s="19">
        <v>4</v>
      </c>
      <c r="D145" s="33" t="s">
        <v>12</v>
      </c>
      <c r="E145" s="32" t="s">
        <v>2281</v>
      </c>
      <c r="F145" s="32"/>
    </row>
    <row r="146" spans="1:6" x14ac:dyDescent="0.2">
      <c r="A146" s="19">
        <f t="shared" si="4"/>
        <v>140</v>
      </c>
      <c r="B146" s="19">
        <f t="shared" si="5"/>
        <v>1286</v>
      </c>
      <c r="C146" s="19">
        <v>17</v>
      </c>
      <c r="D146" s="33" t="s">
        <v>285</v>
      </c>
      <c r="E146" s="32" t="s">
        <v>2282</v>
      </c>
      <c r="F146" s="32"/>
    </row>
    <row r="147" spans="1:6" x14ac:dyDescent="0.2">
      <c r="A147" s="19">
        <f t="shared" si="4"/>
        <v>141</v>
      </c>
      <c r="B147" s="19">
        <f t="shared" si="5"/>
        <v>1303</v>
      </c>
      <c r="C147" s="19">
        <v>9</v>
      </c>
      <c r="D147" s="33" t="s">
        <v>9</v>
      </c>
      <c r="E147" s="32" t="s">
        <v>2283</v>
      </c>
      <c r="F147" s="32"/>
    </row>
    <row r="148" spans="1:6" x14ac:dyDescent="0.2">
      <c r="A148" s="19">
        <f t="shared" si="4"/>
        <v>142</v>
      </c>
      <c r="B148" s="19">
        <f t="shared" si="5"/>
        <v>1312</v>
      </c>
      <c r="C148" s="19">
        <v>9</v>
      </c>
      <c r="D148" s="33" t="s">
        <v>9</v>
      </c>
      <c r="E148" s="32" t="s">
        <v>2284</v>
      </c>
      <c r="F148" s="32"/>
    </row>
    <row r="149" spans="1:6" x14ac:dyDescent="0.2">
      <c r="A149" s="19">
        <f t="shared" si="4"/>
        <v>143</v>
      </c>
      <c r="B149" s="19">
        <f t="shared" si="5"/>
        <v>1321</v>
      </c>
      <c r="C149" s="19">
        <v>4</v>
      </c>
      <c r="D149" s="33" t="s">
        <v>12</v>
      </c>
      <c r="E149" s="32" t="s">
        <v>2285</v>
      </c>
      <c r="F149" s="32"/>
    </row>
    <row r="150" spans="1:6" x14ac:dyDescent="0.2">
      <c r="A150" s="19">
        <f t="shared" si="4"/>
        <v>144</v>
      </c>
      <c r="B150" s="19">
        <f t="shared" si="5"/>
        <v>1325</v>
      </c>
      <c r="C150" s="19">
        <v>17</v>
      </c>
      <c r="D150" s="33" t="s">
        <v>285</v>
      </c>
      <c r="E150" s="32" t="s">
        <v>2286</v>
      </c>
      <c r="F150" s="32"/>
    </row>
    <row r="151" spans="1:6" x14ac:dyDescent="0.2">
      <c r="A151" s="19">
        <f t="shared" si="4"/>
        <v>145</v>
      </c>
      <c r="B151" s="19">
        <f t="shared" si="5"/>
        <v>1342</v>
      </c>
      <c r="C151" s="19">
        <v>9</v>
      </c>
      <c r="D151" s="33" t="s">
        <v>9</v>
      </c>
      <c r="E151" s="32" t="s">
        <v>2287</v>
      </c>
      <c r="F151" s="32"/>
    </row>
    <row r="152" spans="1:6" x14ac:dyDescent="0.2">
      <c r="A152" s="19">
        <f t="shared" si="4"/>
        <v>146</v>
      </c>
      <c r="B152" s="19">
        <f t="shared" si="5"/>
        <v>1351</v>
      </c>
      <c r="C152" s="19">
        <v>9</v>
      </c>
      <c r="D152" s="33" t="s">
        <v>9</v>
      </c>
      <c r="E152" s="32" t="s">
        <v>2288</v>
      </c>
      <c r="F152" s="32"/>
    </row>
    <row r="153" spans="1:6" x14ac:dyDescent="0.2">
      <c r="A153" s="19">
        <f t="shared" si="4"/>
        <v>147</v>
      </c>
      <c r="B153" s="19">
        <f t="shared" si="5"/>
        <v>1360</v>
      </c>
      <c r="C153" s="19">
        <v>4</v>
      </c>
      <c r="D153" s="33" t="s">
        <v>12</v>
      </c>
      <c r="E153" s="32" t="s">
        <v>2289</v>
      </c>
      <c r="F153" s="32"/>
    </row>
    <row r="154" spans="1:6" x14ac:dyDescent="0.2">
      <c r="A154" s="19">
        <f t="shared" si="4"/>
        <v>148</v>
      </c>
      <c r="B154" s="19">
        <f t="shared" si="5"/>
        <v>1364</v>
      </c>
      <c r="C154" s="19">
        <v>17</v>
      </c>
      <c r="D154" s="33" t="s">
        <v>285</v>
      </c>
      <c r="E154" s="32" t="s">
        <v>2290</v>
      </c>
      <c r="F154" s="32"/>
    </row>
    <row r="155" spans="1:6" x14ac:dyDescent="0.2">
      <c r="A155" s="19">
        <f t="shared" si="4"/>
        <v>149</v>
      </c>
      <c r="B155" s="19">
        <f t="shared" si="5"/>
        <v>1381</v>
      </c>
      <c r="C155" s="19">
        <v>9</v>
      </c>
      <c r="D155" s="33" t="s">
        <v>9</v>
      </c>
      <c r="E155" s="32" t="s">
        <v>2291</v>
      </c>
      <c r="F155" s="32"/>
    </row>
    <row r="156" spans="1:6" x14ac:dyDescent="0.2">
      <c r="A156" s="19">
        <f t="shared" si="4"/>
        <v>150</v>
      </c>
      <c r="B156" s="19">
        <f t="shared" si="5"/>
        <v>1390</v>
      </c>
      <c r="C156" s="19">
        <v>9</v>
      </c>
      <c r="D156" s="33" t="s">
        <v>9</v>
      </c>
      <c r="E156" s="32" t="s">
        <v>2292</v>
      </c>
      <c r="F156" s="32"/>
    </row>
    <row r="157" spans="1:6" x14ac:dyDescent="0.2">
      <c r="A157" s="19">
        <f t="shared" si="4"/>
        <v>151</v>
      </c>
      <c r="B157" s="19">
        <f t="shared" si="5"/>
        <v>1399</v>
      </c>
      <c r="C157" s="19">
        <v>4</v>
      </c>
      <c r="D157" s="33" t="s">
        <v>12</v>
      </c>
      <c r="E157" s="32" t="s">
        <v>2293</v>
      </c>
      <c r="F157" s="32"/>
    </row>
    <row r="158" spans="1:6" x14ac:dyDescent="0.2">
      <c r="A158" s="19">
        <f t="shared" si="4"/>
        <v>152</v>
      </c>
      <c r="B158" s="19">
        <f t="shared" si="5"/>
        <v>1403</v>
      </c>
      <c r="C158" s="19">
        <v>17</v>
      </c>
      <c r="D158" s="33" t="s">
        <v>285</v>
      </c>
      <c r="E158" s="32" t="s">
        <v>2294</v>
      </c>
      <c r="F158" s="32"/>
    </row>
    <row r="159" spans="1:6" x14ac:dyDescent="0.2">
      <c r="A159" s="19">
        <f t="shared" si="4"/>
        <v>153</v>
      </c>
      <c r="B159" s="19">
        <f t="shared" si="5"/>
        <v>1420</v>
      </c>
      <c r="C159" s="19">
        <v>9</v>
      </c>
      <c r="D159" s="33" t="s">
        <v>9</v>
      </c>
      <c r="E159" s="32" t="s">
        <v>2295</v>
      </c>
      <c r="F159" s="32"/>
    </row>
    <row r="160" spans="1:6" x14ac:dyDescent="0.2">
      <c r="A160" s="19">
        <f t="shared" si="4"/>
        <v>154</v>
      </c>
      <c r="B160" s="19">
        <f t="shared" si="5"/>
        <v>1429</v>
      </c>
      <c r="C160" s="19">
        <v>9</v>
      </c>
      <c r="D160" s="33" t="s">
        <v>9</v>
      </c>
      <c r="E160" s="32" t="s">
        <v>2296</v>
      </c>
      <c r="F160" s="32"/>
    </row>
    <row r="161" spans="1:6" x14ac:dyDescent="0.2">
      <c r="A161" s="19">
        <f t="shared" si="4"/>
        <v>155</v>
      </c>
      <c r="B161" s="19">
        <f t="shared" si="5"/>
        <v>1438</v>
      </c>
      <c r="C161" s="19">
        <v>4</v>
      </c>
      <c r="D161" s="33" t="s">
        <v>12</v>
      </c>
      <c r="E161" s="32" t="s">
        <v>2297</v>
      </c>
      <c r="F161" s="32"/>
    </row>
    <row r="162" spans="1:6" x14ac:dyDescent="0.2">
      <c r="A162" s="19">
        <f t="shared" si="4"/>
        <v>156</v>
      </c>
      <c r="B162" s="19">
        <f t="shared" si="5"/>
        <v>1442</v>
      </c>
      <c r="C162" s="19">
        <v>17</v>
      </c>
      <c r="D162" s="33" t="s">
        <v>285</v>
      </c>
      <c r="E162" s="32" t="s">
        <v>2298</v>
      </c>
      <c r="F162" s="32"/>
    </row>
    <row r="163" spans="1:6" x14ac:dyDescent="0.2">
      <c r="A163" s="19">
        <f t="shared" si="4"/>
        <v>157</v>
      </c>
      <c r="B163" s="19">
        <f t="shared" si="5"/>
        <v>1459</v>
      </c>
      <c r="C163" s="19">
        <v>9</v>
      </c>
      <c r="D163" s="33" t="s">
        <v>9</v>
      </c>
      <c r="E163" s="32" t="s">
        <v>2299</v>
      </c>
      <c r="F163" s="32"/>
    </row>
    <row r="164" spans="1:6" x14ac:dyDescent="0.2">
      <c r="A164" s="19">
        <f t="shared" si="4"/>
        <v>158</v>
      </c>
      <c r="B164" s="19">
        <f t="shared" si="5"/>
        <v>1468</v>
      </c>
      <c r="C164" s="19">
        <v>9</v>
      </c>
      <c r="D164" s="33" t="s">
        <v>9</v>
      </c>
      <c r="E164" s="32" t="s">
        <v>2300</v>
      </c>
      <c r="F164" s="32"/>
    </row>
    <row r="165" spans="1:6" x14ac:dyDescent="0.2">
      <c r="A165" s="19">
        <f t="shared" si="4"/>
        <v>159</v>
      </c>
      <c r="B165" s="19">
        <f t="shared" si="5"/>
        <v>1477</v>
      </c>
      <c r="C165" s="19">
        <v>4</v>
      </c>
      <c r="D165" s="33" t="s">
        <v>12</v>
      </c>
      <c r="E165" s="32" t="s">
        <v>2301</v>
      </c>
      <c r="F165" s="32"/>
    </row>
    <row r="166" spans="1:6" x14ac:dyDescent="0.2">
      <c r="A166" s="19">
        <f t="shared" si="4"/>
        <v>160</v>
      </c>
      <c r="B166" s="19">
        <f t="shared" si="5"/>
        <v>1481</v>
      </c>
      <c r="C166" s="19">
        <v>17</v>
      </c>
      <c r="D166" s="33" t="s">
        <v>285</v>
      </c>
      <c r="E166" s="32" t="s">
        <v>2302</v>
      </c>
      <c r="F166" s="32"/>
    </row>
    <row r="167" spans="1:6" x14ac:dyDescent="0.2">
      <c r="A167" s="19">
        <f t="shared" si="4"/>
        <v>161</v>
      </c>
      <c r="B167" s="19">
        <f t="shared" si="5"/>
        <v>1498</v>
      </c>
      <c r="C167" s="19">
        <v>9</v>
      </c>
      <c r="D167" s="33" t="s">
        <v>9</v>
      </c>
      <c r="E167" s="32" t="s">
        <v>2303</v>
      </c>
      <c r="F167" s="32"/>
    </row>
    <row r="168" spans="1:6" x14ac:dyDescent="0.2">
      <c r="A168" s="19">
        <f t="shared" si="4"/>
        <v>162</v>
      </c>
      <c r="B168" s="19">
        <f t="shared" si="5"/>
        <v>1507</v>
      </c>
      <c r="C168" s="19">
        <v>9</v>
      </c>
      <c r="D168" s="33" t="s">
        <v>9</v>
      </c>
      <c r="E168" s="32" t="s">
        <v>2304</v>
      </c>
      <c r="F168" s="32"/>
    </row>
    <row r="169" spans="1:6" x14ac:dyDescent="0.2">
      <c r="A169" s="19">
        <f t="shared" si="4"/>
        <v>163</v>
      </c>
      <c r="B169" s="19">
        <f t="shared" si="5"/>
        <v>1516</v>
      </c>
      <c r="C169" s="19">
        <v>4</v>
      </c>
      <c r="D169" s="33" t="s">
        <v>12</v>
      </c>
      <c r="E169" s="32" t="s">
        <v>2305</v>
      </c>
      <c r="F169" s="32"/>
    </row>
    <row r="170" spans="1:6" x14ac:dyDescent="0.2">
      <c r="A170" s="19">
        <f t="shared" si="4"/>
        <v>164</v>
      </c>
      <c r="B170" s="19">
        <f t="shared" si="5"/>
        <v>1520</v>
      </c>
      <c r="C170" s="19">
        <v>17</v>
      </c>
      <c r="D170" s="33" t="s">
        <v>285</v>
      </c>
      <c r="E170" s="32" t="s">
        <v>2306</v>
      </c>
      <c r="F170" s="32"/>
    </row>
    <row r="171" spans="1:6" x14ac:dyDescent="0.2">
      <c r="A171" s="19">
        <f t="shared" si="4"/>
        <v>165</v>
      </c>
      <c r="B171" s="19">
        <f t="shared" si="5"/>
        <v>1537</v>
      </c>
      <c r="C171" s="19">
        <v>9</v>
      </c>
      <c r="D171" s="33" t="s">
        <v>9</v>
      </c>
      <c r="E171" s="32" t="s">
        <v>2307</v>
      </c>
      <c r="F171" s="32"/>
    </row>
    <row r="172" spans="1:6" x14ac:dyDescent="0.2">
      <c r="A172" s="19">
        <f t="shared" si="4"/>
        <v>166</v>
      </c>
      <c r="B172" s="19">
        <f t="shared" si="5"/>
        <v>1546</v>
      </c>
      <c r="C172" s="19">
        <v>9</v>
      </c>
      <c r="D172" s="33" t="s">
        <v>9</v>
      </c>
      <c r="E172" s="32" t="s">
        <v>2308</v>
      </c>
      <c r="F172" s="32"/>
    </row>
    <row r="173" spans="1:6" x14ac:dyDescent="0.2">
      <c r="A173" s="19">
        <f t="shared" si="4"/>
        <v>167</v>
      </c>
      <c r="B173" s="19">
        <f t="shared" si="5"/>
        <v>1555</v>
      </c>
      <c r="C173" s="19">
        <v>4</v>
      </c>
      <c r="D173" s="33" t="s">
        <v>12</v>
      </c>
      <c r="E173" s="32" t="s">
        <v>2309</v>
      </c>
      <c r="F173" s="32"/>
    </row>
    <row r="174" spans="1:6" x14ac:dyDescent="0.2">
      <c r="A174" s="19">
        <f t="shared" si="4"/>
        <v>168</v>
      </c>
      <c r="B174" s="19">
        <f t="shared" si="5"/>
        <v>1559</v>
      </c>
      <c r="C174" s="19">
        <v>17</v>
      </c>
      <c r="D174" s="33" t="s">
        <v>285</v>
      </c>
      <c r="E174" s="32" t="s">
        <v>2310</v>
      </c>
      <c r="F174" s="32"/>
    </row>
    <row r="175" spans="1:6" x14ac:dyDescent="0.2">
      <c r="A175" s="19">
        <f t="shared" si="4"/>
        <v>169</v>
      </c>
      <c r="B175" s="19">
        <f t="shared" si="5"/>
        <v>1576</v>
      </c>
      <c r="C175" s="19">
        <v>9</v>
      </c>
      <c r="D175" s="33" t="s">
        <v>9</v>
      </c>
      <c r="E175" s="32" t="s">
        <v>2311</v>
      </c>
      <c r="F175" s="32"/>
    </row>
    <row r="176" spans="1:6" x14ac:dyDescent="0.2">
      <c r="A176" s="19">
        <f t="shared" si="4"/>
        <v>170</v>
      </c>
      <c r="B176" s="19">
        <f t="shared" si="5"/>
        <v>1585</v>
      </c>
      <c r="C176" s="19">
        <v>9</v>
      </c>
      <c r="D176" s="33" t="s">
        <v>9</v>
      </c>
      <c r="E176" s="32" t="s">
        <v>2312</v>
      </c>
      <c r="F176" s="32"/>
    </row>
    <row r="177" spans="1:6" x14ac:dyDescent="0.2">
      <c r="A177" s="19">
        <f t="shared" si="4"/>
        <v>171</v>
      </c>
      <c r="B177" s="19">
        <f t="shared" si="5"/>
        <v>1594</v>
      </c>
      <c r="C177" s="19">
        <v>4</v>
      </c>
      <c r="D177" s="33" t="s">
        <v>12</v>
      </c>
      <c r="E177" s="32" t="s">
        <v>2313</v>
      </c>
      <c r="F177" s="32"/>
    </row>
    <row r="178" spans="1:6" x14ac:dyDescent="0.2">
      <c r="A178" s="19">
        <f t="shared" si="4"/>
        <v>172</v>
      </c>
      <c r="B178" s="19">
        <f t="shared" si="5"/>
        <v>1598</v>
      </c>
      <c r="C178" s="19">
        <v>17</v>
      </c>
      <c r="D178" s="33" t="s">
        <v>285</v>
      </c>
      <c r="E178" s="32" t="s">
        <v>2314</v>
      </c>
      <c r="F178" s="32"/>
    </row>
    <row r="179" spans="1:6" x14ac:dyDescent="0.2">
      <c r="A179" s="19">
        <f t="shared" si="4"/>
        <v>173</v>
      </c>
      <c r="B179" s="19">
        <f t="shared" si="5"/>
        <v>1615</v>
      </c>
      <c r="C179" s="19">
        <v>9</v>
      </c>
      <c r="D179" s="33" t="s">
        <v>9</v>
      </c>
      <c r="E179" s="32" t="s">
        <v>2315</v>
      </c>
      <c r="F179" s="32"/>
    </row>
    <row r="180" spans="1:6" x14ac:dyDescent="0.2">
      <c r="A180" s="19">
        <f t="shared" si="4"/>
        <v>174</v>
      </c>
      <c r="B180" s="19">
        <f t="shared" si="5"/>
        <v>1624</v>
      </c>
      <c r="C180" s="19">
        <v>9</v>
      </c>
      <c r="D180" s="33" t="s">
        <v>9</v>
      </c>
      <c r="E180" s="32" t="s">
        <v>2316</v>
      </c>
      <c r="F180" s="32"/>
    </row>
    <row r="181" spans="1:6" x14ac:dyDescent="0.2">
      <c r="A181" s="19">
        <f t="shared" si="4"/>
        <v>175</v>
      </c>
      <c r="B181" s="19">
        <f t="shared" si="5"/>
        <v>1633</v>
      </c>
      <c r="C181" s="19">
        <v>4</v>
      </c>
      <c r="D181" s="33" t="s">
        <v>12</v>
      </c>
      <c r="E181" s="32" t="s">
        <v>2317</v>
      </c>
      <c r="F181" s="32"/>
    </row>
    <row r="182" spans="1:6" x14ac:dyDescent="0.2">
      <c r="A182" s="19">
        <f t="shared" si="4"/>
        <v>176</v>
      </c>
      <c r="B182" s="19">
        <f t="shared" si="5"/>
        <v>1637</v>
      </c>
      <c r="C182" s="19">
        <v>17</v>
      </c>
      <c r="D182" s="33" t="s">
        <v>285</v>
      </c>
      <c r="E182" s="32" t="s">
        <v>2318</v>
      </c>
      <c r="F182" s="32"/>
    </row>
    <row r="183" spans="1:6" x14ac:dyDescent="0.2">
      <c r="A183" s="19">
        <f t="shared" si="4"/>
        <v>177</v>
      </c>
      <c r="B183" s="19">
        <f t="shared" si="5"/>
        <v>1654</v>
      </c>
      <c r="C183" s="19">
        <v>9</v>
      </c>
      <c r="D183" s="33" t="s">
        <v>9</v>
      </c>
      <c r="E183" s="32" t="s">
        <v>2319</v>
      </c>
      <c r="F183" s="32"/>
    </row>
    <row r="184" spans="1:6" x14ac:dyDescent="0.2">
      <c r="A184" s="19">
        <f t="shared" si="4"/>
        <v>178</v>
      </c>
      <c r="B184" s="19">
        <f t="shared" si="5"/>
        <v>1663</v>
      </c>
      <c r="C184" s="19">
        <v>9</v>
      </c>
      <c r="D184" s="33" t="s">
        <v>9</v>
      </c>
      <c r="E184" s="32" t="s">
        <v>2320</v>
      </c>
      <c r="F184" s="32"/>
    </row>
    <row r="185" spans="1:6" x14ac:dyDescent="0.2">
      <c r="A185" s="19">
        <f t="shared" si="4"/>
        <v>179</v>
      </c>
      <c r="B185" s="19">
        <f t="shared" si="5"/>
        <v>1672</v>
      </c>
      <c r="C185" s="19">
        <v>4</v>
      </c>
      <c r="D185" s="33" t="s">
        <v>12</v>
      </c>
      <c r="E185" s="32" t="s">
        <v>2321</v>
      </c>
      <c r="F185" s="32"/>
    </row>
    <row r="186" spans="1:6" x14ac:dyDescent="0.2">
      <c r="A186" s="19">
        <f t="shared" si="4"/>
        <v>180</v>
      </c>
      <c r="B186" s="19">
        <f t="shared" si="5"/>
        <v>1676</v>
      </c>
      <c r="C186" s="19">
        <v>17</v>
      </c>
      <c r="D186" s="33" t="s">
        <v>285</v>
      </c>
      <c r="E186" s="32" t="s">
        <v>2322</v>
      </c>
      <c r="F186" s="32"/>
    </row>
    <row r="187" spans="1:6" x14ac:dyDescent="0.2">
      <c r="A187" s="19">
        <f t="shared" si="4"/>
        <v>181</v>
      </c>
      <c r="B187" s="19">
        <f t="shared" si="5"/>
        <v>1693</v>
      </c>
      <c r="C187" s="19">
        <v>9</v>
      </c>
      <c r="D187" s="33" t="s">
        <v>9</v>
      </c>
      <c r="E187" s="32" t="s">
        <v>2323</v>
      </c>
      <c r="F187" s="32"/>
    </row>
    <row r="188" spans="1:6" x14ac:dyDescent="0.2">
      <c r="A188" s="19">
        <f t="shared" si="4"/>
        <v>182</v>
      </c>
      <c r="B188" s="19">
        <f t="shared" si="5"/>
        <v>1702</v>
      </c>
      <c r="C188" s="19">
        <v>9</v>
      </c>
      <c r="D188" s="33" t="s">
        <v>9</v>
      </c>
      <c r="E188" s="32" t="s">
        <v>2324</v>
      </c>
      <c r="F188" s="32"/>
    </row>
    <row r="189" spans="1:6" x14ac:dyDescent="0.2">
      <c r="A189" s="19">
        <f t="shared" si="4"/>
        <v>183</v>
      </c>
      <c r="B189" s="19">
        <f t="shared" si="5"/>
        <v>1711</v>
      </c>
      <c r="C189" s="19">
        <v>4</v>
      </c>
      <c r="D189" s="33" t="s">
        <v>12</v>
      </c>
      <c r="E189" s="32" t="s">
        <v>2325</v>
      </c>
      <c r="F189" s="32"/>
    </row>
    <row r="190" spans="1:6" x14ac:dyDescent="0.2">
      <c r="A190" s="19">
        <f t="shared" si="4"/>
        <v>184</v>
      </c>
      <c r="B190" s="19">
        <f t="shared" si="5"/>
        <v>1715</v>
      </c>
      <c r="C190" s="19">
        <v>17</v>
      </c>
      <c r="D190" s="33" t="s">
        <v>285</v>
      </c>
      <c r="E190" s="32" t="s">
        <v>2326</v>
      </c>
      <c r="F190" s="32"/>
    </row>
    <row r="191" spans="1:6" x14ac:dyDescent="0.2">
      <c r="A191" s="19">
        <f t="shared" si="4"/>
        <v>185</v>
      </c>
      <c r="B191" s="19">
        <f t="shared" si="5"/>
        <v>1732</v>
      </c>
      <c r="C191" s="19">
        <v>9</v>
      </c>
      <c r="D191" s="33" t="s">
        <v>9</v>
      </c>
      <c r="E191" s="32" t="s">
        <v>2327</v>
      </c>
      <c r="F191" s="32"/>
    </row>
    <row r="192" spans="1:6" x14ac:dyDescent="0.2">
      <c r="A192" s="19">
        <f t="shared" si="4"/>
        <v>186</v>
      </c>
      <c r="B192" s="19">
        <f t="shared" si="5"/>
        <v>1741</v>
      </c>
      <c r="C192" s="19">
        <v>9</v>
      </c>
      <c r="D192" s="33" t="s">
        <v>9</v>
      </c>
      <c r="E192" s="32" t="s">
        <v>2328</v>
      </c>
      <c r="F192" s="32"/>
    </row>
    <row r="193" spans="1:6" x14ac:dyDescent="0.2">
      <c r="A193" s="19">
        <f t="shared" si="4"/>
        <v>187</v>
      </c>
      <c r="B193" s="19">
        <f t="shared" si="5"/>
        <v>1750</v>
      </c>
      <c r="C193" s="19">
        <v>4</v>
      </c>
      <c r="D193" s="33" t="s">
        <v>12</v>
      </c>
      <c r="E193" s="32" t="s">
        <v>2329</v>
      </c>
      <c r="F193" s="32"/>
    </row>
    <row r="194" spans="1:6" x14ac:dyDescent="0.2">
      <c r="A194" s="19">
        <f t="shared" si="4"/>
        <v>188</v>
      </c>
      <c r="B194" s="19">
        <f t="shared" si="5"/>
        <v>1754</v>
      </c>
      <c r="C194" s="19">
        <v>17</v>
      </c>
      <c r="D194" s="33" t="s">
        <v>285</v>
      </c>
      <c r="E194" s="32" t="s">
        <v>2330</v>
      </c>
      <c r="F194" s="32"/>
    </row>
    <row r="195" spans="1:6" x14ac:dyDescent="0.2">
      <c r="A195" s="19">
        <f t="shared" si="4"/>
        <v>189</v>
      </c>
      <c r="B195" s="19">
        <f t="shared" si="5"/>
        <v>1771</v>
      </c>
      <c r="C195" s="19">
        <v>9</v>
      </c>
      <c r="D195" s="33" t="s">
        <v>9</v>
      </c>
      <c r="E195" s="32" t="s">
        <v>2331</v>
      </c>
      <c r="F195" s="32"/>
    </row>
    <row r="196" spans="1:6" x14ac:dyDescent="0.2">
      <c r="A196" s="19">
        <f t="shared" si="4"/>
        <v>190</v>
      </c>
      <c r="B196" s="19">
        <f t="shared" si="5"/>
        <v>1780</v>
      </c>
      <c r="C196" s="19">
        <v>9</v>
      </c>
      <c r="D196" s="33" t="s">
        <v>9</v>
      </c>
      <c r="E196" s="32" t="s">
        <v>2332</v>
      </c>
      <c r="F196" s="32"/>
    </row>
    <row r="197" spans="1:6" x14ac:dyDescent="0.2">
      <c r="A197" s="19">
        <f t="shared" si="4"/>
        <v>191</v>
      </c>
      <c r="B197" s="19">
        <f t="shared" si="5"/>
        <v>1789</v>
      </c>
      <c r="C197" s="19">
        <v>4</v>
      </c>
      <c r="D197" s="33" t="s">
        <v>12</v>
      </c>
      <c r="E197" s="32" t="s">
        <v>2333</v>
      </c>
      <c r="F197" s="32"/>
    </row>
    <row r="198" spans="1:6" x14ac:dyDescent="0.2">
      <c r="A198" s="19">
        <f t="shared" si="4"/>
        <v>192</v>
      </c>
      <c r="B198" s="19">
        <f t="shared" si="5"/>
        <v>1793</v>
      </c>
      <c r="C198" s="19">
        <v>17</v>
      </c>
      <c r="D198" s="33" t="s">
        <v>285</v>
      </c>
      <c r="E198" s="32" t="s">
        <v>2334</v>
      </c>
      <c r="F198" s="32"/>
    </row>
    <row r="199" spans="1:6" x14ac:dyDescent="0.2">
      <c r="A199" s="19">
        <f t="shared" si="4"/>
        <v>193</v>
      </c>
      <c r="B199" s="19">
        <f t="shared" si="5"/>
        <v>1810</v>
      </c>
      <c r="C199" s="19">
        <v>9</v>
      </c>
      <c r="D199" s="33" t="s">
        <v>9</v>
      </c>
      <c r="E199" s="32" t="s">
        <v>2335</v>
      </c>
      <c r="F199" s="32"/>
    </row>
    <row r="200" spans="1:6" x14ac:dyDescent="0.2">
      <c r="A200" s="19">
        <f t="shared" ref="A200:A217" si="6">+A199+1</f>
        <v>194</v>
      </c>
      <c r="B200" s="19">
        <f t="shared" si="5"/>
        <v>1819</v>
      </c>
      <c r="C200" s="19">
        <v>9</v>
      </c>
      <c r="D200" s="33" t="s">
        <v>9</v>
      </c>
      <c r="E200" s="32" t="s">
        <v>2336</v>
      </c>
      <c r="F200" s="32"/>
    </row>
    <row r="201" spans="1:6" x14ac:dyDescent="0.2">
      <c r="A201" s="19">
        <f t="shared" si="6"/>
        <v>195</v>
      </c>
      <c r="B201" s="19">
        <f t="shared" si="5"/>
        <v>1828</v>
      </c>
      <c r="C201" s="19">
        <v>4</v>
      </c>
      <c r="D201" s="33" t="s">
        <v>12</v>
      </c>
      <c r="E201" s="32" t="s">
        <v>2337</v>
      </c>
      <c r="F201" s="32"/>
    </row>
    <row r="202" spans="1:6" x14ac:dyDescent="0.2">
      <c r="A202" s="19">
        <f t="shared" si="6"/>
        <v>196</v>
      </c>
      <c r="B202" s="19">
        <f t="shared" si="5"/>
        <v>1832</v>
      </c>
      <c r="C202" s="19">
        <v>17</v>
      </c>
      <c r="D202" s="33" t="s">
        <v>285</v>
      </c>
      <c r="E202" s="32" t="s">
        <v>2338</v>
      </c>
      <c r="F202" s="32"/>
    </row>
    <row r="203" spans="1:6" x14ac:dyDescent="0.2">
      <c r="A203" s="19">
        <f t="shared" si="6"/>
        <v>197</v>
      </c>
      <c r="B203" s="19">
        <f t="shared" si="5"/>
        <v>1849</v>
      </c>
      <c r="C203" s="19">
        <v>9</v>
      </c>
      <c r="D203" s="33" t="s">
        <v>9</v>
      </c>
      <c r="E203" s="32" t="s">
        <v>2339</v>
      </c>
      <c r="F203" s="32"/>
    </row>
    <row r="204" spans="1:6" x14ac:dyDescent="0.2">
      <c r="A204" s="19">
        <f t="shared" si="6"/>
        <v>198</v>
      </c>
      <c r="B204" s="19">
        <f t="shared" si="5"/>
        <v>1858</v>
      </c>
      <c r="C204" s="19">
        <v>9</v>
      </c>
      <c r="D204" s="33" t="s">
        <v>9</v>
      </c>
      <c r="E204" s="32" t="s">
        <v>2340</v>
      </c>
      <c r="F204" s="32"/>
    </row>
    <row r="205" spans="1:6" x14ac:dyDescent="0.2">
      <c r="A205" s="19">
        <f t="shared" si="6"/>
        <v>199</v>
      </c>
      <c r="B205" s="19">
        <f t="shared" si="5"/>
        <v>1867</v>
      </c>
      <c r="C205" s="19">
        <v>4</v>
      </c>
      <c r="D205" s="33" t="s">
        <v>12</v>
      </c>
      <c r="E205" s="32" t="s">
        <v>2341</v>
      </c>
      <c r="F205" s="32"/>
    </row>
    <row r="206" spans="1:6" x14ac:dyDescent="0.2">
      <c r="A206" s="19">
        <f t="shared" si="6"/>
        <v>200</v>
      </c>
      <c r="B206" s="19">
        <f t="shared" ref="B206:B217" si="7">C205+B205</f>
        <v>1871</v>
      </c>
      <c r="C206" s="19">
        <v>17</v>
      </c>
      <c r="D206" s="33" t="s">
        <v>285</v>
      </c>
      <c r="E206" s="32" t="s">
        <v>2342</v>
      </c>
      <c r="F206" s="32"/>
    </row>
    <row r="207" spans="1:6" x14ac:dyDescent="0.2">
      <c r="A207" s="19">
        <f t="shared" si="6"/>
        <v>201</v>
      </c>
      <c r="B207" s="19">
        <f t="shared" si="7"/>
        <v>1888</v>
      </c>
      <c r="C207" s="19">
        <v>9</v>
      </c>
      <c r="D207" s="33" t="s">
        <v>9</v>
      </c>
      <c r="E207" s="32" t="s">
        <v>2343</v>
      </c>
      <c r="F207" s="32"/>
    </row>
    <row r="208" spans="1:6" x14ac:dyDescent="0.2">
      <c r="A208" s="19">
        <f t="shared" si="6"/>
        <v>202</v>
      </c>
      <c r="B208" s="19">
        <f t="shared" si="7"/>
        <v>1897</v>
      </c>
      <c r="C208" s="19">
        <v>9</v>
      </c>
      <c r="D208" s="33" t="s">
        <v>9</v>
      </c>
      <c r="E208" s="32" t="s">
        <v>2344</v>
      </c>
      <c r="F208" s="32"/>
    </row>
    <row r="209" spans="1:6" x14ac:dyDescent="0.2">
      <c r="A209" s="19">
        <f t="shared" si="6"/>
        <v>203</v>
      </c>
      <c r="B209" s="19">
        <f t="shared" si="7"/>
        <v>1906</v>
      </c>
      <c r="C209" s="19">
        <v>4</v>
      </c>
      <c r="D209" s="33" t="s">
        <v>12</v>
      </c>
      <c r="E209" s="32" t="s">
        <v>2345</v>
      </c>
      <c r="F209" s="32"/>
    </row>
    <row r="210" spans="1:6" x14ac:dyDescent="0.2">
      <c r="A210" s="19">
        <f t="shared" si="6"/>
        <v>204</v>
      </c>
      <c r="B210" s="19">
        <f t="shared" si="7"/>
        <v>1910</v>
      </c>
      <c r="C210" s="19">
        <v>17</v>
      </c>
      <c r="D210" s="33" t="s">
        <v>285</v>
      </c>
      <c r="E210" s="32" t="s">
        <v>2346</v>
      </c>
      <c r="F210" s="32"/>
    </row>
    <row r="211" spans="1:6" x14ac:dyDescent="0.2">
      <c r="A211" s="19">
        <f t="shared" si="6"/>
        <v>205</v>
      </c>
      <c r="B211" s="19">
        <f t="shared" si="7"/>
        <v>1927</v>
      </c>
      <c r="C211" s="19">
        <v>9</v>
      </c>
      <c r="D211" s="33" t="s">
        <v>9</v>
      </c>
      <c r="E211" s="32" t="s">
        <v>2347</v>
      </c>
      <c r="F211" s="32"/>
    </row>
    <row r="212" spans="1:6" x14ac:dyDescent="0.2">
      <c r="A212" s="19">
        <f t="shared" si="6"/>
        <v>206</v>
      </c>
      <c r="B212" s="19">
        <f t="shared" si="7"/>
        <v>1936</v>
      </c>
      <c r="C212" s="19">
        <v>9</v>
      </c>
      <c r="D212" s="33" t="s">
        <v>9</v>
      </c>
      <c r="E212" s="32" t="s">
        <v>2348</v>
      </c>
      <c r="F212" s="32"/>
    </row>
    <row r="213" spans="1:6" x14ac:dyDescent="0.2">
      <c r="A213" s="19">
        <f t="shared" si="6"/>
        <v>207</v>
      </c>
      <c r="B213" s="19">
        <f t="shared" si="7"/>
        <v>1945</v>
      </c>
      <c r="C213" s="19">
        <v>4</v>
      </c>
      <c r="D213" s="33" t="s">
        <v>12</v>
      </c>
      <c r="E213" s="32" t="s">
        <v>2349</v>
      </c>
      <c r="F213" s="32"/>
    </row>
    <row r="214" spans="1:6" x14ac:dyDescent="0.2">
      <c r="A214" s="19">
        <f t="shared" si="6"/>
        <v>208</v>
      </c>
      <c r="B214" s="19">
        <f t="shared" si="7"/>
        <v>1949</v>
      </c>
      <c r="C214" s="19">
        <v>17</v>
      </c>
      <c r="D214" s="33" t="s">
        <v>285</v>
      </c>
      <c r="E214" s="32" t="s">
        <v>2350</v>
      </c>
      <c r="F214" s="32"/>
    </row>
    <row r="215" spans="1:6" ht="24" x14ac:dyDescent="0.2">
      <c r="A215" s="19">
        <f t="shared" si="6"/>
        <v>209</v>
      </c>
      <c r="B215" s="19">
        <f t="shared" si="7"/>
        <v>1966</v>
      </c>
      <c r="C215" s="19">
        <v>17</v>
      </c>
      <c r="D215" s="33" t="s">
        <v>285</v>
      </c>
      <c r="E215" s="152" t="s">
        <v>10623</v>
      </c>
      <c r="F215" s="260"/>
    </row>
    <row r="216" spans="1:6" ht="12.75" thickBot="1" x14ac:dyDescent="0.25">
      <c r="A216" s="19">
        <f t="shared" si="6"/>
        <v>210</v>
      </c>
      <c r="B216" s="19">
        <f t="shared" si="7"/>
        <v>1983</v>
      </c>
      <c r="C216" s="78">
        <v>150</v>
      </c>
      <c r="D216" s="79" t="s">
        <v>9</v>
      </c>
      <c r="E216" s="29" t="s">
        <v>50</v>
      </c>
      <c r="F216" s="47" t="s">
        <v>25</v>
      </c>
    </row>
    <row r="217" spans="1:6" ht="13.5" thickTop="1" thickBot="1" x14ac:dyDescent="0.25">
      <c r="A217" s="19">
        <f t="shared" si="6"/>
        <v>211</v>
      </c>
      <c r="B217" s="19">
        <f t="shared" si="7"/>
        <v>2133</v>
      </c>
      <c r="C217" s="94">
        <v>12</v>
      </c>
      <c r="D217" s="95" t="s">
        <v>9</v>
      </c>
      <c r="E217" s="97" t="s">
        <v>323</v>
      </c>
      <c r="F217" s="97" t="s">
        <v>2351</v>
      </c>
    </row>
    <row r="218" spans="1:6" ht="12.75" thickTop="1" x14ac:dyDescent="0.2">
      <c r="A218" s="98" t="s">
        <v>54</v>
      </c>
      <c r="B218" s="98"/>
      <c r="C218" s="225">
        <f>B217+C217-1</f>
        <v>2144</v>
      </c>
      <c r="D218" s="98"/>
      <c r="E218" s="98"/>
      <c r="F218" s="98"/>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83"/>
      <c r="F221" s="64"/>
    </row>
    <row r="222" spans="1:6" x14ac:dyDescent="0.2">
      <c r="A222" s="64"/>
      <c r="B222" s="64"/>
      <c r="C222" s="64"/>
      <c r="D222" s="64"/>
      <c r="E222" s="64"/>
      <c r="F222" s="64"/>
    </row>
    <row r="223" spans="1:6" x14ac:dyDescent="0.2">
      <c r="A223" s="64"/>
      <c r="B223" s="64"/>
      <c r="C223" s="64"/>
      <c r="D223" s="64"/>
      <c r="E223" s="83" t="s">
        <v>55</v>
      </c>
      <c r="F223"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223"/>
  <sheetViews>
    <sheetView zoomScaleNormal="100" zoomScaleSheetLayoutView="80" workbookViewId="0">
      <selection activeCell="C4" sqref="C4:F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2352</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63" t="s">
        <v>10</v>
      </c>
      <c r="F7" s="43" t="s">
        <v>11</v>
      </c>
    </row>
    <row r="8" spans="1:6" x14ac:dyDescent="0.2">
      <c r="A8" s="30">
        <f t="shared" ref="A8:A17" si="0">+A7+1</f>
        <v>2</v>
      </c>
      <c r="B8" s="30">
        <f>C7+B7</f>
        <v>3</v>
      </c>
      <c r="C8" s="30">
        <v>3</v>
      </c>
      <c r="D8" s="31" t="s">
        <v>12</v>
      </c>
      <c r="E8" s="163" t="s">
        <v>13</v>
      </c>
      <c r="F8" s="43">
        <v>220</v>
      </c>
    </row>
    <row r="9" spans="1:6" x14ac:dyDescent="0.2">
      <c r="A9" s="30">
        <f t="shared" si="0"/>
        <v>3</v>
      </c>
      <c r="B9" s="30">
        <f t="shared" ref="B9:B17" si="1">C8+B8</f>
        <v>6</v>
      </c>
      <c r="C9" s="30">
        <v>2</v>
      </c>
      <c r="D9" s="31" t="s">
        <v>9</v>
      </c>
      <c r="E9" s="163" t="s">
        <v>14</v>
      </c>
      <c r="F9" s="89" t="s">
        <v>1759</v>
      </c>
    </row>
    <row r="10" spans="1:6" x14ac:dyDescent="0.2">
      <c r="A10" s="30">
        <f t="shared" si="0"/>
        <v>4</v>
      </c>
      <c r="B10" s="30">
        <f t="shared" si="1"/>
        <v>8</v>
      </c>
      <c r="C10" s="30">
        <v>1</v>
      </c>
      <c r="D10" s="31" t="s">
        <v>9</v>
      </c>
      <c r="E10" s="163" t="s">
        <v>16</v>
      </c>
      <c r="F10" s="89" t="s">
        <v>1486</v>
      </c>
    </row>
    <row r="11" spans="1:6" x14ac:dyDescent="0.2">
      <c r="A11" s="30">
        <f t="shared" si="0"/>
        <v>5</v>
      </c>
      <c r="B11" s="30">
        <f t="shared" si="1"/>
        <v>9</v>
      </c>
      <c r="C11" s="30">
        <v>2</v>
      </c>
      <c r="D11" s="31" t="s">
        <v>12</v>
      </c>
      <c r="E11" s="163" t="s">
        <v>17</v>
      </c>
      <c r="F11" s="89" t="s">
        <v>18</v>
      </c>
    </row>
    <row r="12" spans="1:6" x14ac:dyDescent="0.2">
      <c r="A12" s="30">
        <f t="shared" si="0"/>
        <v>6</v>
      </c>
      <c r="B12" s="30">
        <f t="shared" si="1"/>
        <v>11</v>
      </c>
      <c r="C12" s="30">
        <v>1</v>
      </c>
      <c r="D12" s="31" t="s">
        <v>9</v>
      </c>
      <c r="E12" s="163" t="s">
        <v>1810</v>
      </c>
      <c r="F12" s="43" t="s">
        <v>20</v>
      </c>
    </row>
    <row r="13" spans="1:6" x14ac:dyDescent="0.2">
      <c r="A13" s="19">
        <f t="shared" si="0"/>
        <v>7</v>
      </c>
      <c r="B13" s="30">
        <f t="shared" si="1"/>
        <v>12</v>
      </c>
      <c r="C13" s="19">
        <v>1</v>
      </c>
      <c r="D13" s="33" t="s">
        <v>9</v>
      </c>
      <c r="E13" s="164" t="s">
        <v>21</v>
      </c>
      <c r="F13" s="32" t="s">
        <v>22</v>
      </c>
    </row>
    <row r="14" spans="1:6" x14ac:dyDescent="0.2">
      <c r="A14" s="19">
        <f t="shared" si="0"/>
        <v>8</v>
      </c>
      <c r="B14" s="30">
        <f t="shared" si="1"/>
        <v>13</v>
      </c>
      <c r="C14" s="19">
        <v>3</v>
      </c>
      <c r="D14" s="33" t="s">
        <v>12</v>
      </c>
      <c r="E14" s="164" t="s">
        <v>23</v>
      </c>
      <c r="F14" s="32"/>
    </row>
    <row r="15" spans="1:6" x14ac:dyDescent="0.2">
      <c r="A15" s="19">
        <f t="shared" si="0"/>
        <v>9</v>
      </c>
      <c r="B15" s="19">
        <f t="shared" si="1"/>
        <v>16</v>
      </c>
      <c r="C15" s="19">
        <v>9</v>
      </c>
      <c r="D15" s="33" t="s">
        <v>9</v>
      </c>
      <c r="E15" s="164" t="s">
        <v>2353</v>
      </c>
      <c r="F15" s="32"/>
    </row>
    <row r="16" spans="1:6" x14ac:dyDescent="0.2">
      <c r="A16" s="19">
        <f t="shared" si="0"/>
        <v>10</v>
      </c>
      <c r="B16" s="19">
        <f t="shared" si="1"/>
        <v>25</v>
      </c>
      <c r="C16" s="19">
        <v>9</v>
      </c>
      <c r="D16" s="33" t="s">
        <v>9</v>
      </c>
      <c r="E16" s="164" t="s">
        <v>2354</v>
      </c>
      <c r="F16" s="32"/>
    </row>
    <row r="17" spans="1:6" x14ac:dyDescent="0.2">
      <c r="A17" s="19">
        <f t="shared" si="0"/>
        <v>11</v>
      </c>
      <c r="B17" s="19">
        <f t="shared" si="1"/>
        <v>34</v>
      </c>
      <c r="C17" s="19">
        <v>4</v>
      </c>
      <c r="D17" s="33" t="s">
        <v>12</v>
      </c>
      <c r="E17" s="164" t="s">
        <v>2355</v>
      </c>
      <c r="F17" s="32"/>
    </row>
    <row r="18" spans="1:6" x14ac:dyDescent="0.2">
      <c r="A18" s="19">
        <f>+A17+1</f>
        <v>12</v>
      </c>
      <c r="B18" s="19">
        <f>C17+B17</f>
        <v>38</v>
      </c>
      <c r="C18" s="19">
        <v>17</v>
      </c>
      <c r="D18" s="33" t="s">
        <v>285</v>
      </c>
      <c r="E18" s="164" t="s">
        <v>2356</v>
      </c>
      <c r="F18" s="32"/>
    </row>
    <row r="19" spans="1:6" x14ac:dyDescent="0.2">
      <c r="A19" s="19">
        <f t="shared" ref="A19:A82" si="2">+A18+1</f>
        <v>13</v>
      </c>
      <c r="B19" s="19">
        <f t="shared" ref="B19:B82" si="3">C18+B18</f>
        <v>55</v>
      </c>
      <c r="C19" s="19">
        <v>9</v>
      </c>
      <c r="D19" s="33" t="s">
        <v>9</v>
      </c>
      <c r="E19" s="164" t="s">
        <v>2357</v>
      </c>
      <c r="F19" s="32"/>
    </row>
    <row r="20" spans="1:6" x14ac:dyDescent="0.2">
      <c r="A20" s="19">
        <f t="shared" si="2"/>
        <v>14</v>
      </c>
      <c r="B20" s="19">
        <f t="shared" si="3"/>
        <v>64</v>
      </c>
      <c r="C20" s="19">
        <v>9</v>
      </c>
      <c r="D20" s="33" t="s">
        <v>9</v>
      </c>
      <c r="E20" s="164" t="s">
        <v>2358</v>
      </c>
      <c r="F20" s="32"/>
    </row>
    <row r="21" spans="1:6" x14ac:dyDescent="0.2">
      <c r="A21" s="19">
        <f t="shared" si="2"/>
        <v>15</v>
      </c>
      <c r="B21" s="19">
        <f t="shared" si="3"/>
        <v>73</v>
      </c>
      <c r="C21" s="19">
        <v>4</v>
      </c>
      <c r="D21" s="33" t="s">
        <v>12</v>
      </c>
      <c r="E21" s="164" t="s">
        <v>2359</v>
      </c>
      <c r="F21" s="32"/>
    </row>
    <row r="22" spans="1:6" x14ac:dyDescent="0.2">
      <c r="A22" s="19">
        <f t="shared" si="2"/>
        <v>16</v>
      </c>
      <c r="B22" s="19">
        <f t="shared" si="3"/>
        <v>77</v>
      </c>
      <c r="C22" s="19">
        <v>17</v>
      </c>
      <c r="D22" s="33" t="s">
        <v>285</v>
      </c>
      <c r="E22" s="164" t="s">
        <v>2360</v>
      </c>
      <c r="F22" s="32"/>
    </row>
    <row r="23" spans="1:6" x14ac:dyDescent="0.2">
      <c r="A23" s="19">
        <f t="shared" si="2"/>
        <v>17</v>
      </c>
      <c r="B23" s="19">
        <f t="shared" si="3"/>
        <v>94</v>
      </c>
      <c r="C23" s="19">
        <v>9</v>
      </c>
      <c r="D23" s="33" t="s">
        <v>9</v>
      </c>
      <c r="E23" s="164" t="s">
        <v>2361</v>
      </c>
      <c r="F23" s="32"/>
    </row>
    <row r="24" spans="1:6" x14ac:dyDescent="0.2">
      <c r="A24" s="19">
        <f t="shared" si="2"/>
        <v>18</v>
      </c>
      <c r="B24" s="19">
        <f t="shared" si="3"/>
        <v>103</v>
      </c>
      <c r="C24" s="19">
        <v>9</v>
      </c>
      <c r="D24" s="33" t="s">
        <v>9</v>
      </c>
      <c r="E24" s="164" t="s">
        <v>2362</v>
      </c>
      <c r="F24" s="32"/>
    </row>
    <row r="25" spans="1:6" x14ac:dyDescent="0.2">
      <c r="A25" s="19">
        <f t="shared" si="2"/>
        <v>19</v>
      </c>
      <c r="B25" s="19">
        <f t="shared" si="3"/>
        <v>112</v>
      </c>
      <c r="C25" s="19">
        <v>4</v>
      </c>
      <c r="D25" s="33" t="s">
        <v>12</v>
      </c>
      <c r="E25" s="164" t="s">
        <v>2363</v>
      </c>
      <c r="F25" s="32"/>
    </row>
    <row r="26" spans="1:6" x14ac:dyDescent="0.2">
      <c r="A26" s="19">
        <f t="shared" si="2"/>
        <v>20</v>
      </c>
      <c r="B26" s="19">
        <f t="shared" si="3"/>
        <v>116</v>
      </c>
      <c r="C26" s="19">
        <v>17</v>
      </c>
      <c r="D26" s="33" t="s">
        <v>285</v>
      </c>
      <c r="E26" s="164" t="s">
        <v>2364</v>
      </c>
      <c r="F26" s="32"/>
    </row>
    <row r="27" spans="1:6" x14ac:dyDescent="0.2">
      <c r="A27" s="19">
        <f t="shared" si="2"/>
        <v>21</v>
      </c>
      <c r="B27" s="19">
        <f t="shared" si="3"/>
        <v>133</v>
      </c>
      <c r="C27" s="19">
        <v>9</v>
      </c>
      <c r="D27" s="33" t="s">
        <v>9</v>
      </c>
      <c r="E27" s="164" t="s">
        <v>2365</v>
      </c>
      <c r="F27" s="32"/>
    </row>
    <row r="28" spans="1:6" x14ac:dyDescent="0.2">
      <c r="A28" s="19">
        <f t="shared" si="2"/>
        <v>22</v>
      </c>
      <c r="B28" s="19">
        <f t="shared" si="3"/>
        <v>142</v>
      </c>
      <c r="C28" s="19">
        <v>9</v>
      </c>
      <c r="D28" s="33" t="s">
        <v>9</v>
      </c>
      <c r="E28" s="164" t="s">
        <v>2366</v>
      </c>
      <c r="F28" s="32"/>
    </row>
    <row r="29" spans="1:6" x14ac:dyDescent="0.2">
      <c r="A29" s="19">
        <f t="shared" si="2"/>
        <v>23</v>
      </c>
      <c r="B29" s="19">
        <f t="shared" si="3"/>
        <v>151</v>
      </c>
      <c r="C29" s="19">
        <v>4</v>
      </c>
      <c r="D29" s="33" t="s">
        <v>12</v>
      </c>
      <c r="E29" s="164" t="s">
        <v>2367</v>
      </c>
      <c r="F29" s="32"/>
    </row>
    <row r="30" spans="1:6" x14ac:dyDescent="0.2">
      <c r="A30" s="19">
        <f t="shared" si="2"/>
        <v>24</v>
      </c>
      <c r="B30" s="19">
        <f t="shared" si="3"/>
        <v>155</v>
      </c>
      <c r="C30" s="19">
        <v>17</v>
      </c>
      <c r="D30" s="33" t="s">
        <v>285</v>
      </c>
      <c r="E30" s="164" t="s">
        <v>2368</v>
      </c>
      <c r="F30" s="32"/>
    </row>
    <row r="31" spans="1:6" x14ac:dyDescent="0.2">
      <c r="A31" s="19">
        <f t="shared" si="2"/>
        <v>25</v>
      </c>
      <c r="B31" s="19">
        <f t="shared" si="3"/>
        <v>172</v>
      </c>
      <c r="C31" s="19">
        <v>9</v>
      </c>
      <c r="D31" s="33" t="s">
        <v>9</v>
      </c>
      <c r="E31" s="164" t="s">
        <v>2369</v>
      </c>
      <c r="F31" s="32"/>
    </row>
    <row r="32" spans="1:6" x14ac:dyDescent="0.2">
      <c r="A32" s="19">
        <f t="shared" si="2"/>
        <v>26</v>
      </c>
      <c r="B32" s="19">
        <f t="shared" si="3"/>
        <v>181</v>
      </c>
      <c r="C32" s="19">
        <v>9</v>
      </c>
      <c r="D32" s="33" t="s">
        <v>9</v>
      </c>
      <c r="E32" s="164" t="s">
        <v>2370</v>
      </c>
      <c r="F32" s="32"/>
    </row>
    <row r="33" spans="1:6" x14ac:dyDescent="0.2">
      <c r="A33" s="19">
        <f t="shared" si="2"/>
        <v>27</v>
      </c>
      <c r="B33" s="19">
        <f t="shared" si="3"/>
        <v>190</v>
      </c>
      <c r="C33" s="19">
        <v>4</v>
      </c>
      <c r="D33" s="33" t="s">
        <v>12</v>
      </c>
      <c r="E33" s="164" t="s">
        <v>2371</v>
      </c>
      <c r="F33" s="32"/>
    </row>
    <row r="34" spans="1:6" x14ac:dyDescent="0.2">
      <c r="A34" s="19">
        <f t="shared" si="2"/>
        <v>28</v>
      </c>
      <c r="B34" s="19">
        <f t="shared" si="3"/>
        <v>194</v>
      </c>
      <c r="C34" s="19">
        <v>17</v>
      </c>
      <c r="D34" s="33" t="s">
        <v>285</v>
      </c>
      <c r="E34" s="164" t="s">
        <v>2372</v>
      </c>
      <c r="F34" s="32"/>
    </row>
    <row r="35" spans="1:6" x14ac:dyDescent="0.2">
      <c r="A35" s="19">
        <f t="shared" si="2"/>
        <v>29</v>
      </c>
      <c r="B35" s="19">
        <f t="shared" si="3"/>
        <v>211</v>
      </c>
      <c r="C35" s="19">
        <v>9</v>
      </c>
      <c r="D35" s="33" t="s">
        <v>9</v>
      </c>
      <c r="E35" s="164" t="s">
        <v>2373</v>
      </c>
      <c r="F35" s="32"/>
    </row>
    <row r="36" spans="1:6" x14ac:dyDescent="0.2">
      <c r="A36" s="19">
        <f t="shared" si="2"/>
        <v>30</v>
      </c>
      <c r="B36" s="19">
        <f t="shared" si="3"/>
        <v>220</v>
      </c>
      <c r="C36" s="19">
        <v>9</v>
      </c>
      <c r="D36" s="33" t="s">
        <v>9</v>
      </c>
      <c r="E36" s="164" t="s">
        <v>2374</v>
      </c>
      <c r="F36" s="32"/>
    </row>
    <row r="37" spans="1:6" x14ac:dyDescent="0.2">
      <c r="A37" s="19">
        <f t="shared" si="2"/>
        <v>31</v>
      </c>
      <c r="B37" s="19">
        <f t="shared" si="3"/>
        <v>229</v>
      </c>
      <c r="C37" s="19">
        <v>4</v>
      </c>
      <c r="D37" s="33" t="s">
        <v>12</v>
      </c>
      <c r="E37" s="164" t="s">
        <v>2375</v>
      </c>
      <c r="F37" s="32"/>
    </row>
    <row r="38" spans="1:6" x14ac:dyDescent="0.2">
      <c r="A38" s="19">
        <f t="shared" si="2"/>
        <v>32</v>
      </c>
      <c r="B38" s="19">
        <f t="shared" si="3"/>
        <v>233</v>
      </c>
      <c r="C38" s="19">
        <v>17</v>
      </c>
      <c r="D38" s="33" t="s">
        <v>285</v>
      </c>
      <c r="E38" s="164" t="s">
        <v>2376</v>
      </c>
      <c r="F38" s="32"/>
    </row>
    <row r="39" spans="1:6" x14ac:dyDescent="0.2">
      <c r="A39" s="19">
        <f t="shared" si="2"/>
        <v>33</v>
      </c>
      <c r="B39" s="19">
        <f t="shared" si="3"/>
        <v>250</v>
      </c>
      <c r="C39" s="19">
        <v>9</v>
      </c>
      <c r="D39" s="33" t="s">
        <v>9</v>
      </c>
      <c r="E39" s="164" t="s">
        <v>2377</v>
      </c>
      <c r="F39" s="32"/>
    </row>
    <row r="40" spans="1:6" x14ac:dyDescent="0.2">
      <c r="A40" s="19">
        <f t="shared" si="2"/>
        <v>34</v>
      </c>
      <c r="B40" s="19">
        <f t="shared" si="3"/>
        <v>259</v>
      </c>
      <c r="C40" s="19">
        <v>9</v>
      </c>
      <c r="D40" s="33" t="s">
        <v>9</v>
      </c>
      <c r="E40" s="164" t="s">
        <v>2378</v>
      </c>
      <c r="F40" s="32"/>
    </row>
    <row r="41" spans="1:6" x14ac:dyDescent="0.2">
      <c r="A41" s="19">
        <f t="shared" si="2"/>
        <v>35</v>
      </c>
      <c r="B41" s="19">
        <f t="shared" si="3"/>
        <v>268</v>
      </c>
      <c r="C41" s="19">
        <v>4</v>
      </c>
      <c r="D41" s="33" t="s">
        <v>12</v>
      </c>
      <c r="E41" s="164" t="s">
        <v>2379</v>
      </c>
      <c r="F41" s="32"/>
    </row>
    <row r="42" spans="1:6" x14ac:dyDescent="0.2">
      <c r="A42" s="19">
        <f t="shared" si="2"/>
        <v>36</v>
      </c>
      <c r="B42" s="19">
        <f t="shared" si="3"/>
        <v>272</v>
      </c>
      <c r="C42" s="19">
        <v>17</v>
      </c>
      <c r="D42" s="33" t="s">
        <v>285</v>
      </c>
      <c r="E42" s="164" t="s">
        <v>2380</v>
      </c>
      <c r="F42" s="32"/>
    </row>
    <row r="43" spans="1:6" x14ac:dyDescent="0.2">
      <c r="A43" s="19">
        <f t="shared" si="2"/>
        <v>37</v>
      </c>
      <c r="B43" s="19">
        <f t="shared" si="3"/>
        <v>289</v>
      </c>
      <c r="C43" s="19">
        <v>9</v>
      </c>
      <c r="D43" s="33" t="s">
        <v>9</v>
      </c>
      <c r="E43" s="164" t="s">
        <v>2381</v>
      </c>
      <c r="F43" s="32"/>
    </row>
    <row r="44" spans="1:6" x14ac:dyDescent="0.2">
      <c r="A44" s="19">
        <f t="shared" si="2"/>
        <v>38</v>
      </c>
      <c r="B44" s="19">
        <f t="shared" si="3"/>
        <v>298</v>
      </c>
      <c r="C44" s="19">
        <v>9</v>
      </c>
      <c r="D44" s="33" t="s">
        <v>9</v>
      </c>
      <c r="E44" s="164" t="s">
        <v>2382</v>
      </c>
      <c r="F44" s="32"/>
    </row>
    <row r="45" spans="1:6" x14ac:dyDescent="0.2">
      <c r="A45" s="19">
        <f t="shared" si="2"/>
        <v>39</v>
      </c>
      <c r="B45" s="19">
        <f t="shared" si="3"/>
        <v>307</v>
      </c>
      <c r="C45" s="19">
        <v>4</v>
      </c>
      <c r="D45" s="33" t="s">
        <v>12</v>
      </c>
      <c r="E45" s="164" t="s">
        <v>2383</v>
      </c>
      <c r="F45" s="32"/>
    </row>
    <row r="46" spans="1:6" x14ac:dyDescent="0.2">
      <c r="A46" s="19">
        <f t="shared" si="2"/>
        <v>40</v>
      </c>
      <c r="B46" s="19">
        <f t="shared" si="3"/>
        <v>311</v>
      </c>
      <c r="C46" s="19">
        <v>17</v>
      </c>
      <c r="D46" s="33" t="s">
        <v>285</v>
      </c>
      <c r="E46" s="164" t="s">
        <v>2384</v>
      </c>
      <c r="F46" s="32"/>
    </row>
    <row r="47" spans="1:6" x14ac:dyDescent="0.2">
      <c r="A47" s="19">
        <f t="shared" si="2"/>
        <v>41</v>
      </c>
      <c r="B47" s="19">
        <f t="shared" si="3"/>
        <v>328</v>
      </c>
      <c r="C47" s="19">
        <v>9</v>
      </c>
      <c r="D47" s="33" t="s">
        <v>9</v>
      </c>
      <c r="E47" s="164" t="s">
        <v>2385</v>
      </c>
      <c r="F47" s="32"/>
    </row>
    <row r="48" spans="1:6" x14ac:dyDescent="0.2">
      <c r="A48" s="19">
        <f t="shared" si="2"/>
        <v>42</v>
      </c>
      <c r="B48" s="19">
        <f t="shared" si="3"/>
        <v>337</v>
      </c>
      <c r="C48" s="19">
        <v>9</v>
      </c>
      <c r="D48" s="33" t="s">
        <v>9</v>
      </c>
      <c r="E48" s="164" t="s">
        <v>2386</v>
      </c>
      <c r="F48" s="32"/>
    </row>
    <row r="49" spans="1:6" x14ac:dyDescent="0.2">
      <c r="A49" s="19">
        <f t="shared" si="2"/>
        <v>43</v>
      </c>
      <c r="B49" s="19">
        <f t="shared" si="3"/>
        <v>346</v>
      </c>
      <c r="C49" s="19">
        <v>4</v>
      </c>
      <c r="D49" s="33" t="s">
        <v>12</v>
      </c>
      <c r="E49" s="164" t="s">
        <v>2387</v>
      </c>
      <c r="F49" s="32"/>
    </row>
    <row r="50" spans="1:6" x14ac:dyDescent="0.2">
      <c r="A50" s="19">
        <f t="shared" si="2"/>
        <v>44</v>
      </c>
      <c r="B50" s="19">
        <f t="shared" si="3"/>
        <v>350</v>
      </c>
      <c r="C50" s="19">
        <v>17</v>
      </c>
      <c r="D50" s="33" t="s">
        <v>285</v>
      </c>
      <c r="E50" s="164" t="s">
        <v>2388</v>
      </c>
      <c r="F50" s="32"/>
    </row>
    <row r="51" spans="1:6" x14ac:dyDescent="0.2">
      <c r="A51" s="19">
        <f t="shared" si="2"/>
        <v>45</v>
      </c>
      <c r="B51" s="19">
        <f t="shared" si="3"/>
        <v>367</v>
      </c>
      <c r="C51" s="19">
        <v>9</v>
      </c>
      <c r="D51" s="33" t="s">
        <v>9</v>
      </c>
      <c r="E51" s="164" t="s">
        <v>2389</v>
      </c>
      <c r="F51" s="32"/>
    </row>
    <row r="52" spans="1:6" x14ac:dyDescent="0.2">
      <c r="A52" s="19">
        <f t="shared" si="2"/>
        <v>46</v>
      </c>
      <c r="B52" s="19">
        <f t="shared" si="3"/>
        <v>376</v>
      </c>
      <c r="C52" s="19">
        <v>9</v>
      </c>
      <c r="D52" s="33" t="s">
        <v>9</v>
      </c>
      <c r="E52" s="164" t="s">
        <v>2390</v>
      </c>
      <c r="F52" s="32"/>
    </row>
    <row r="53" spans="1:6" x14ac:dyDescent="0.2">
      <c r="A53" s="19">
        <f t="shared" si="2"/>
        <v>47</v>
      </c>
      <c r="B53" s="19">
        <f t="shared" si="3"/>
        <v>385</v>
      </c>
      <c r="C53" s="19">
        <v>4</v>
      </c>
      <c r="D53" s="33" t="s">
        <v>12</v>
      </c>
      <c r="E53" s="164" t="s">
        <v>2391</v>
      </c>
      <c r="F53" s="32"/>
    </row>
    <row r="54" spans="1:6" x14ac:dyDescent="0.2">
      <c r="A54" s="19">
        <f t="shared" si="2"/>
        <v>48</v>
      </c>
      <c r="B54" s="19">
        <f t="shared" si="3"/>
        <v>389</v>
      </c>
      <c r="C54" s="19">
        <v>17</v>
      </c>
      <c r="D54" s="33" t="s">
        <v>285</v>
      </c>
      <c r="E54" s="164" t="s">
        <v>2392</v>
      </c>
      <c r="F54" s="32"/>
    </row>
    <row r="55" spans="1:6" x14ac:dyDescent="0.2">
      <c r="A55" s="19">
        <f t="shared" si="2"/>
        <v>49</v>
      </c>
      <c r="B55" s="19">
        <f t="shared" si="3"/>
        <v>406</v>
      </c>
      <c r="C55" s="19">
        <v>9</v>
      </c>
      <c r="D55" s="33" t="s">
        <v>9</v>
      </c>
      <c r="E55" s="164" t="s">
        <v>2393</v>
      </c>
      <c r="F55" s="32"/>
    </row>
    <row r="56" spans="1:6" x14ac:dyDescent="0.2">
      <c r="A56" s="19">
        <f t="shared" si="2"/>
        <v>50</v>
      </c>
      <c r="B56" s="19">
        <f t="shared" si="3"/>
        <v>415</v>
      </c>
      <c r="C56" s="19">
        <v>9</v>
      </c>
      <c r="D56" s="33" t="s">
        <v>9</v>
      </c>
      <c r="E56" s="164" t="s">
        <v>2394</v>
      </c>
      <c r="F56" s="32"/>
    </row>
    <row r="57" spans="1:6" x14ac:dyDescent="0.2">
      <c r="A57" s="19">
        <f t="shared" si="2"/>
        <v>51</v>
      </c>
      <c r="B57" s="19">
        <f t="shared" si="3"/>
        <v>424</v>
      </c>
      <c r="C57" s="19">
        <v>4</v>
      </c>
      <c r="D57" s="33" t="s">
        <v>12</v>
      </c>
      <c r="E57" s="164" t="s">
        <v>2395</v>
      </c>
      <c r="F57" s="32"/>
    </row>
    <row r="58" spans="1:6" x14ac:dyDescent="0.2">
      <c r="A58" s="19">
        <f t="shared" si="2"/>
        <v>52</v>
      </c>
      <c r="B58" s="19">
        <f t="shared" si="3"/>
        <v>428</v>
      </c>
      <c r="C58" s="19">
        <v>17</v>
      </c>
      <c r="D58" s="33" t="s">
        <v>285</v>
      </c>
      <c r="E58" s="164" t="s">
        <v>2396</v>
      </c>
      <c r="F58" s="32"/>
    </row>
    <row r="59" spans="1:6" x14ac:dyDescent="0.2">
      <c r="A59" s="19">
        <f t="shared" si="2"/>
        <v>53</v>
      </c>
      <c r="B59" s="19">
        <f t="shared" si="3"/>
        <v>445</v>
      </c>
      <c r="C59" s="19">
        <v>9</v>
      </c>
      <c r="D59" s="33" t="s">
        <v>9</v>
      </c>
      <c r="E59" s="164" t="s">
        <v>2397</v>
      </c>
      <c r="F59" s="32"/>
    </row>
    <row r="60" spans="1:6" x14ac:dyDescent="0.2">
      <c r="A60" s="19">
        <f t="shared" si="2"/>
        <v>54</v>
      </c>
      <c r="B60" s="19">
        <f t="shared" si="3"/>
        <v>454</v>
      </c>
      <c r="C60" s="19">
        <v>9</v>
      </c>
      <c r="D60" s="33" t="s">
        <v>9</v>
      </c>
      <c r="E60" s="164" t="s">
        <v>2398</v>
      </c>
      <c r="F60" s="32"/>
    </row>
    <row r="61" spans="1:6" x14ac:dyDescent="0.2">
      <c r="A61" s="19">
        <f t="shared" si="2"/>
        <v>55</v>
      </c>
      <c r="B61" s="19">
        <f t="shared" si="3"/>
        <v>463</v>
      </c>
      <c r="C61" s="19">
        <v>4</v>
      </c>
      <c r="D61" s="33" t="s">
        <v>12</v>
      </c>
      <c r="E61" s="164" t="s">
        <v>2399</v>
      </c>
      <c r="F61" s="32"/>
    </row>
    <row r="62" spans="1:6" x14ac:dyDescent="0.2">
      <c r="A62" s="19">
        <f t="shared" si="2"/>
        <v>56</v>
      </c>
      <c r="B62" s="19">
        <f t="shared" si="3"/>
        <v>467</v>
      </c>
      <c r="C62" s="19">
        <v>17</v>
      </c>
      <c r="D62" s="33" t="s">
        <v>285</v>
      </c>
      <c r="E62" s="164" t="s">
        <v>2400</v>
      </c>
      <c r="F62" s="32"/>
    </row>
    <row r="63" spans="1:6" x14ac:dyDescent="0.2">
      <c r="A63" s="19">
        <f t="shared" si="2"/>
        <v>57</v>
      </c>
      <c r="B63" s="19">
        <f t="shared" si="3"/>
        <v>484</v>
      </c>
      <c r="C63" s="19">
        <v>9</v>
      </c>
      <c r="D63" s="33" t="s">
        <v>9</v>
      </c>
      <c r="E63" s="164" t="s">
        <v>2401</v>
      </c>
      <c r="F63" s="32"/>
    </row>
    <row r="64" spans="1:6" x14ac:dyDescent="0.2">
      <c r="A64" s="19">
        <f t="shared" si="2"/>
        <v>58</v>
      </c>
      <c r="B64" s="19">
        <f t="shared" si="3"/>
        <v>493</v>
      </c>
      <c r="C64" s="19">
        <v>9</v>
      </c>
      <c r="D64" s="33" t="s">
        <v>9</v>
      </c>
      <c r="E64" s="164" t="s">
        <v>2402</v>
      </c>
      <c r="F64" s="32"/>
    </row>
    <row r="65" spans="1:6" x14ac:dyDescent="0.2">
      <c r="A65" s="19">
        <f t="shared" si="2"/>
        <v>59</v>
      </c>
      <c r="B65" s="19">
        <f t="shared" si="3"/>
        <v>502</v>
      </c>
      <c r="C65" s="19">
        <v>4</v>
      </c>
      <c r="D65" s="33" t="s">
        <v>12</v>
      </c>
      <c r="E65" s="164" t="s">
        <v>2403</v>
      </c>
      <c r="F65" s="32"/>
    </row>
    <row r="66" spans="1:6" x14ac:dyDescent="0.2">
      <c r="A66" s="19">
        <f t="shared" si="2"/>
        <v>60</v>
      </c>
      <c r="B66" s="19">
        <f t="shared" si="3"/>
        <v>506</v>
      </c>
      <c r="C66" s="19">
        <v>17</v>
      </c>
      <c r="D66" s="33" t="s">
        <v>285</v>
      </c>
      <c r="E66" s="164" t="s">
        <v>2404</v>
      </c>
      <c r="F66" s="32"/>
    </row>
    <row r="67" spans="1:6" x14ac:dyDescent="0.2">
      <c r="A67" s="19">
        <f t="shared" si="2"/>
        <v>61</v>
      </c>
      <c r="B67" s="19">
        <f t="shared" si="3"/>
        <v>523</v>
      </c>
      <c r="C67" s="19">
        <v>9</v>
      </c>
      <c r="D67" s="33" t="s">
        <v>9</v>
      </c>
      <c r="E67" s="164" t="s">
        <v>2405</v>
      </c>
      <c r="F67" s="32"/>
    </row>
    <row r="68" spans="1:6" x14ac:dyDescent="0.2">
      <c r="A68" s="19">
        <f t="shared" si="2"/>
        <v>62</v>
      </c>
      <c r="B68" s="19">
        <f t="shared" si="3"/>
        <v>532</v>
      </c>
      <c r="C68" s="19">
        <v>9</v>
      </c>
      <c r="D68" s="33" t="s">
        <v>9</v>
      </c>
      <c r="E68" s="164" t="s">
        <v>2406</v>
      </c>
      <c r="F68" s="32"/>
    </row>
    <row r="69" spans="1:6" x14ac:dyDescent="0.2">
      <c r="A69" s="19">
        <f t="shared" si="2"/>
        <v>63</v>
      </c>
      <c r="B69" s="19">
        <f t="shared" si="3"/>
        <v>541</v>
      </c>
      <c r="C69" s="19">
        <v>4</v>
      </c>
      <c r="D69" s="33" t="s">
        <v>12</v>
      </c>
      <c r="E69" s="164" t="s">
        <v>2407</v>
      </c>
      <c r="F69" s="32"/>
    </row>
    <row r="70" spans="1:6" x14ac:dyDescent="0.2">
      <c r="A70" s="19">
        <f t="shared" si="2"/>
        <v>64</v>
      </c>
      <c r="B70" s="19">
        <f t="shared" si="3"/>
        <v>545</v>
      </c>
      <c r="C70" s="19">
        <v>17</v>
      </c>
      <c r="D70" s="33" t="s">
        <v>285</v>
      </c>
      <c r="E70" s="164" t="s">
        <v>2408</v>
      </c>
      <c r="F70" s="32"/>
    </row>
    <row r="71" spans="1:6" x14ac:dyDescent="0.2">
      <c r="A71" s="19">
        <f t="shared" si="2"/>
        <v>65</v>
      </c>
      <c r="B71" s="19">
        <f t="shared" si="3"/>
        <v>562</v>
      </c>
      <c r="C71" s="19">
        <v>9</v>
      </c>
      <c r="D71" s="33" t="s">
        <v>9</v>
      </c>
      <c r="E71" s="164" t="s">
        <v>2409</v>
      </c>
      <c r="F71" s="32"/>
    </row>
    <row r="72" spans="1:6" x14ac:dyDescent="0.2">
      <c r="A72" s="19">
        <f t="shared" si="2"/>
        <v>66</v>
      </c>
      <c r="B72" s="19">
        <f t="shared" si="3"/>
        <v>571</v>
      </c>
      <c r="C72" s="19">
        <v>9</v>
      </c>
      <c r="D72" s="33" t="s">
        <v>9</v>
      </c>
      <c r="E72" s="164" t="s">
        <v>2410</v>
      </c>
      <c r="F72" s="32"/>
    </row>
    <row r="73" spans="1:6" x14ac:dyDescent="0.2">
      <c r="A73" s="19">
        <f t="shared" si="2"/>
        <v>67</v>
      </c>
      <c r="B73" s="19">
        <f t="shared" si="3"/>
        <v>580</v>
      </c>
      <c r="C73" s="19">
        <v>4</v>
      </c>
      <c r="D73" s="33" t="s">
        <v>12</v>
      </c>
      <c r="E73" s="164" t="s">
        <v>2411</v>
      </c>
      <c r="F73" s="32"/>
    </row>
    <row r="74" spans="1:6" x14ac:dyDescent="0.2">
      <c r="A74" s="19">
        <f t="shared" si="2"/>
        <v>68</v>
      </c>
      <c r="B74" s="19">
        <f t="shared" si="3"/>
        <v>584</v>
      </c>
      <c r="C74" s="19">
        <v>17</v>
      </c>
      <c r="D74" s="33" t="s">
        <v>285</v>
      </c>
      <c r="E74" s="164" t="s">
        <v>2412</v>
      </c>
      <c r="F74" s="32"/>
    </row>
    <row r="75" spans="1:6" x14ac:dyDescent="0.2">
      <c r="A75" s="19">
        <f t="shared" si="2"/>
        <v>69</v>
      </c>
      <c r="B75" s="19">
        <f t="shared" si="3"/>
        <v>601</v>
      </c>
      <c r="C75" s="19">
        <v>9</v>
      </c>
      <c r="D75" s="33" t="s">
        <v>9</v>
      </c>
      <c r="E75" s="164" t="s">
        <v>2413</v>
      </c>
      <c r="F75" s="32"/>
    </row>
    <row r="76" spans="1:6" x14ac:dyDescent="0.2">
      <c r="A76" s="19">
        <f t="shared" si="2"/>
        <v>70</v>
      </c>
      <c r="B76" s="19">
        <f t="shared" si="3"/>
        <v>610</v>
      </c>
      <c r="C76" s="19">
        <v>9</v>
      </c>
      <c r="D76" s="33" t="s">
        <v>9</v>
      </c>
      <c r="E76" s="164" t="s">
        <v>2414</v>
      </c>
      <c r="F76" s="32"/>
    </row>
    <row r="77" spans="1:6" x14ac:dyDescent="0.2">
      <c r="A77" s="19">
        <f t="shared" si="2"/>
        <v>71</v>
      </c>
      <c r="B77" s="19">
        <f t="shared" si="3"/>
        <v>619</v>
      </c>
      <c r="C77" s="19">
        <v>4</v>
      </c>
      <c r="D77" s="33" t="s">
        <v>12</v>
      </c>
      <c r="E77" s="164" t="s">
        <v>2415</v>
      </c>
      <c r="F77" s="32"/>
    </row>
    <row r="78" spans="1:6" x14ac:dyDescent="0.2">
      <c r="A78" s="19">
        <f t="shared" si="2"/>
        <v>72</v>
      </c>
      <c r="B78" s="19">
        <f t="shared" si="3"/>
        <v>623</v>
      </c>
      <c r="C78" s="19">
        <v>17</v>
      </c>
      <c r="D78" s="33" t="s">
        <v>285</v>
      </c>
      <c r="E78" s="164" t="s">
        <v>2416</v>
      </c>
      <c r="F78" s="32"/>
    </row>
    <row r="79" spans="1:6" x14ac:dyDescent="0.2">
      <c r="A79" s="19">
        <f t="shared" si="2"/>
        <v>73</v>
      </c>
      <c r="B79" s="19">
        <f t="shared" si="3"/>
        <v>640</v>
      </c>
      <c r="C79" s="19">
        <v>9</v>
      </c>
      <c r="D79" s="33" t="s">
        <v>9</v>
      </c>
      <c r="E79" s="164" t="s">
        <v>2417</v>
      </c>
      <c r="F79" s="32"/>
    </row>
    <row r="80" spans="1:6" x14ac:dyDescent="0.2">
      <c r="A80" s="19">
        <f t="shared" si="2"/>
        <v>74</v>
      </c>
      <c r="B80" s="19">
        <f t="shared" si="3"/>
        <v>649</v>
      </c>
      <c r="C80" s="19">
        <v>9</v>
      </c>
      <c r="D80" s="33" t="s">
        <v>9</v>
      </c>
      <c r="E80" s="164" t="s">
        <v>2418</v>
      </c>
      <c r="F80" s="32"/>
    </row>
    <row r="81" spans="1:6" x14ac:dyDescent="0.2">
      <c r="A81" s="19">
        <f t="shared" si="2"/>
        <v>75</v>
      </c>
      <c r="B81" s="19">
        <f t="shared" si="3"/>
        <v>658</v>
      </c>
      <c r="C81" s="19">
        <v>4</v>
      </c>
      <c r="D81" s="33" t="s">
        <v>12</v>
      </c>
      <c r="E81" s="164" t="s">
        <v>2419</v>
      </c>
      <c r="F81" s="32"/>
    </row>
    <row r="82" spans="1:6" x14ac:dyDescent="0.2">
      <c r="A82" s="19">
        <f t="shared" si="2"/>
        <v>76</v>
      </c>
      <c r="B82" s="19">
        <f t="shared" si="3"/>
        <v>662</v>
      </c>
      <c r="C82" s="19">
        <v>17</v>
      </c>
      <c r="D82" s="33" t="s">
        <v>285</v>
      </c>
      <c r="E82" s="164" t="s">
        <v>2420</v>
      </c>
      <c r="F82" s="32"/>
    </row>
    <row r="83" spans="1:6" x14ac:dyDescent="0.2">
      <c r="A83" s="19">
        <f t="shared" ref="A83:A146" si="4">+A82+1</f>
        <v>77</v>
      </c>
      <c r="B83" s="19">
        <f t="shared" ref="B83:B146" si="5">C82+B82</f>
        <v>679</v>
      </c>
      <c r="C83" s="19">
        <v>9</v>
      </c>
      <c r="D83" s="33" t="s">
        <v>9</v>
      </c>
      <c r="E83" s="164" t="s">
        <v>2421</v>
      </c>
      <c r="F83" s="32"/>
    </row>
    <row r="84" spans="1:6" x14ac:dyDescent="0.2">
      <c r="A84" s="19">
        <f t="shared" si="4"/>
        <v>78</v>
      </c>
      <c r="B84" s="19">
        <f t="shared" si="5"/>
        <v>688</v>
      </c>
      <c r="C84" s="19">
        <v>9</v>
      </c>
      <c r="D84" s="33" t="s">
        <v>9</v>
      </c>
      <c r="E84" s="164" t="s">
        <v>2422</v>
      </c>
      <c r="F84" s="32"/>
    </row>
    <row r="85" spans="1:6" x14ac:dyDescent="0.2">
      <c r="A85" s="19">
        <f t="shared" si="4"/>
        <v>79</v>
      </c>
      <c r="B85" s="19">
        <f t="shared" si="5"/>
        <v>697</v>
      </c>
      <c r="C85" s="19">
        <v>4</v>
      </c>
      <c r="D85" s="33" t="s">
        <v>12</v>
      </c>
      <c r="E85" s="164" t="s">
        <v>2423</v>
      </c>
      <c r="F85" s="32"/>
    </row>
    <row r="86" spans="1:6" x14ac:dyDescent="0.2">
      <c r="A86" s="19">
        <f t="shared" si="4"/>
        <v>80</v>
      </c>
      <c r="B86" s="19">
        <f t="shared" si="5"/>
        <v>701</v>
      </c>
      <c r="C86" s="19">
        <v>17</v>
      </c>
      <c r="D86" s="33" t="s">
        <v>285</v>
      </c>
      <c r="E86" s="164" t="s">
        <v>2424</v>
      </c>
      <c r="F86" s="32"/>
    </row>
    <row r="87" spans="1:6" x14ac:dyDescent="0.2">
      <c r="A87" s="19">
        <f t="shared" si="4"/>
        <v>81</v>
      </c>
      <c r="B87" s="19">
        <f t="shared" si="5"/>
        <v>718</v>
      </c>
      <c r="C87" s="19">
        <v>9</v>
      </c>
      <c r="D87" s="33" t="s">
        <v>9</v>
      </c>
      <c r="E87" s="164" t="s">
        <v>2425</v>
      </c>
      <c r="F87" s="32"/>
    </row>
    <row r="88" spans="1:6" x14ac:dyDescent="0.2">
      <c r="A88" s="19">
        <f t="shared" si="4"/>
        <v>82</v>
      </c>
      <c r="B88" s="19">
        <f t="shared" si="5"/>
        <v>727</v>
      </c>
      <c r="C88" s="19">
        <v>9</v>
      </c>
      <c r="D88" s="33" t="s">
        <v>9</v>
      </c>
      <c r="E88" s="164" t="s">
        <v>2426</v>
      </c>
      <c r="F88" s="32"/>
    </row>
    <row r="89" spans="1:6" x14ac:dyDescent="0.2">
      <c r="A89" s="19">
        <f t="shared" si="4"/>
        <v>83</v>
      </c>
      <c r="B89" s="19">
        <f t="shared" si="5"/>
        <v>736</v>
      </c>
      <c r="C89" s="19">
        <v>4</v>
      </c>
      <c r="D89" s="33" t="s">
        <v>12</v>
      </c>
      <c r="E89" s="164" t="s">
        <v>2427</v>
      </c>
      <c r="F89" s="32"/>
    </row>
    <row r="90" spans="1:6" x14ac:dyDescent="0.2">
      <c r="A90" s="19">
        <f t="shared" si="4"/>
        <v>84</v>
      </c>
      <c r="B90" s="19">
        <f t="shared" si="5"/>
        <v>740</v>
      </c>
      <c r="C90" s="19">
        <v>17</v>
      </c>
      <c r="D90" s="33" t="s">
        <v>285</v>
      </c>
      <c r="E90" s="164" t="s">
        <v>2428</v>
      </c>
      <c r="F90" s="32"/>
    </row>
    <row r="91" spans="1:6" x14ac:dyDescent="0.2">
      <c r="A91" s="19">
        <f t="shared" si="4"/>
        <v>85</v>
      </c>
      <c r="B91" s="19">
        <f t="shared" si="5"/>
        <v>757</v>
      </c>
      <c r="C91" s="19">
        <v>9</v>
      </c>
      <c r="D91" s="33" t="s">
        <v>9</v>
      </c>
      <c r="E91" s="164" t="s">
        <v>2429</v>
      </c>
      <c r="F91" s="32"/>
    </row>
    <row r="92" spans="1:6" x14ac:dyDescent="0.2">
      <c r="A92" s="19">
        <f t="shared" si="4"/>
        <v>86</v>
      </c>
      <c r="B92" s="19">
        <f t="shared" si="5"/>
        <v>766</v>
      </c>
      <c r="C92" s="19">
        <v>9</v>
      </c>
      <c r="D92" s="33" t="s">
        <v>9</v>
      </c>
      <c r="E92" s="164" t="s">
        <v>2430</v>
      </c>
      <c r="F92" s="32"/>
    </row>
    <row r="93" spans="1:6" x14ac:dyDescent="0.2">
      <c r="A93" s="19">
        <f t="shared" si="4"/>
        <v>87</v>
      </c>
      <c r="B93" s="19">
        <f t="shared" si="5"/>
        <v>775</v>
      </c>
      <c r="C93" s="19">
        <v>4</v>
      </c>
      <c r="D93" s="33" t="s">
        <v>12</v>
      </c>
      <c r="E93" s="164" t="s">
        <v>2431</v>
      </c>
      <c r="F93" s="32"/>
    </row>
    <row r="94" spans="1:6" x14ac:dyDescent="0.2">
      <c r="A94" s="19">
        <f t="shared" si="4"/>
        <v>88</v>
      </c>
      <c r="B94" s="19">
        <f t="shared" si="5"/>
        <v>779</v>
      </c>
      <c r="C94" s="19">
        <v>17</v>
      </c>
      <c r="D94" s="33" t="s">
        <v>285</v>
      </c>
      <c r="E94" s="164" t="s">
        <v>2432</v>
      </c>
      <c r="F94" s="32"/>
    </row>
    <row r="95" spans="1:6" x14ac:dyDescent="0.2">
      <c r="A95" s="19">
        <f t="shared" si="4"/>
        <v>89</v>
      </c>
      <c r="B95" s="19">
        <f t="shared" si="5"/>
        <v>796</v>
      </c>
      <c r="C95" s="19">
        <v>9</v>
      </c>
      <c r="D95" s="33" t="s">
        <v>9</v>
      </c>
      <c r="E95" s="164" t="s">
        <v>2433</v>
      </c>
      <c r="F95" s="32"/>
    </row>
    <row r="96" spans="1:6" x14ac:dyDescent="0.2">
      <c r="A96" s="19">
        <f t="shared" si="4"/>
        <v>90</v>
      </c>
      <c r="B96" s="19">
        <f t="shared" si="5"/>
        <v>805</v>
      </c>
      <c r="C96" s="19">
        <v>9</v>
      </c>
      <c r="D96" s="33" t="s">
        <v>9</v>
      </c>
      <c r="E96" s="164" t="s">
        <v>2434</v>
      </c>
      <c r="F96" s="32"/>
    </row>
    <row r="97" spans="1:6" x14ac:dyDescent="0.2">
      <c r="A97" s="19">
        <f t="shared" si="4"/>
        <v>91</v>
      </c>
      <c r="B97" s="19">
        <f t="shared" si="5"/>
        <v>814</v>
      </c>
      <c r="C97" s="19">
        <v>4</v>
      </c>
      <c r="D97" s="33" t="s">
        <v>12</v>
      </c>
      <c r="E97" s="164" t="s">
        <v>2435</v>
      </c>
      <c r="F97" s="32"/>
    </row>
    <row r="98" spans="1:6" x14ac:dyDescent="0.2">
      <c r="A98" s="19">
        <f t="shared" si="4"/>
        <v>92</v>
      </c>
      <c r="B98" s="19">
        <f t="shared" si="5"/>
        <v>818</v>
      </c>
      <c r="C98" s="19">
        <v>17</v>
      </c>
      <c r="D98" s="33" t="s">
        <v>285</v>
      </c>
      <c r="E98" s="164" t="s">
        <v>2436</v>
      </c>
      <c r="F98" s="32"/>
    </row>
    <row r="99" spans="1:6" x14ac:dyDescent="0.2">
      <c r="A99" s="19">
        <f t="shared" si="4"/>
        <v>93</v>
      </c>
      <c r="B99" s="19">
        <f t="shared" si="5"/>
        <v>835</v>
      </c>
      <c r="C99" s="19">
        <v>9</v>
      </c>
      <c r="D99" s="33" t="s">
        <v>9</v>
      </c>
      <c r="E99" s="164" t="s">
        <v>2437</v>
      </c>
      <c r="F99" s="32"/>
    </row>
    <row r="100" spans="1:6" x14ac:dyDescent="0.2">
      <c r="A100" s="19">
        <f t="shared" si="4"/>
        <v>94</v>
      </c>
      <c r="B100" s="19">
        <f t="shared" si="5"/>
        <v>844</v>
      </c>
      <c r="C100" s="19">
        <v>9</v>
      </c>
      <c r="D100" s="33" t="s">
        <v>9</v>
      </c>
      <c r="E100" s="164" t="s">
        <v>2438</v>
      </c>
      <c r="F100" s="32"/>
    </row>
    <row r="101" spans="1:6" x14ac:dyDescent="0.2">
      <c r="A101" s="19">
        <f t="shared" si="4"/>
        <v>95</v>
      </c>
      <c r="B101" s="19">
        <f t="shared" si="5"/>
        <v>853</v>
      </c>
      <c r="C101" s="19">
        <v>4</v>
      </c>
      <c r="D101" s="33" t="s">
        <v>12</v>
      </c>
      <c r="E101" s="164" t="s">
        <v>2439</v>
      </c>
      <c r="F101" s="32"/>
    </row>
    <row r="102" spans="1:6" x14ac:dyDescent="0.2">
      <c r="A102" s="19">
        <f t="shared" si="4"/>
        <v>96</v>
      </c>
      <c r="B102" s="19">
        <f t="shared" si="5"/>
        <v>857</v>
      </c>
      <c r="C102" s="19">
        <v>17</v>
      </c>
      <c r="D102" s="33" t="s">
        <v>285</v>
      </c>
      <c r="E102" s="164" t="s">
        <v>2440</v>
      </c>
      <c r="F102" s="32"/>
    </row>
    <row r="103" spans="1:6" x14ac:dyDescent="0.2">
      <c r="A103" s="19">
        <f t="shared" si="4"/>
        <v>97</v>
      </c>
      <c r="B103" s="19">
        <f t="shared" si="5"/>
        <v>874</v>
      </c>
      <c r="C103" s="19">
        <v>9</v>
      </c>
      <c r="D103" s="33" t="s">
        <v>9</v>
      </c>
      <c r="E103" s="164" t="s">
        <v>2441</v>
      </c>
      <c r="F103" s="32"/>
    </row>
    <row r="104" spans="1:6" x14ac:dyDescent="0.2">
      <c r="A104" s="19">
        <f t="shared" si="4"/>
        <v>98</v>
      </c>
      <c r="B104" s="19">
        <f t="shared" si="5"/>
        <v>883</v>
      </c>
      <c r="C104" s="19">
        <v>9</v>
      </c>
      <c r="D104" s="33" t="s">
        <v>9</v>
      </c>
      <c r="E104" s="164" t="s">
        <v>2442</v>
      </c>
      <c r="F104" s="32"/>
    </row>
    <row r="105" spans="1:6" x14ac:dyDescent="0.2">
      <c r="A105" s="19">
        <f t="shared" si="4"/>
        <v>99</v>
      </c>
      <c r="B105" s="19">
        <f t="shared" si="5"/>
        <v>892</v>
      </c>
      <c r="C105" s="19">
        <v>4</v>
      </c>
      <c r="D105" s="33" t="s">
        <v>12</v>
      </c>
      <c r="E105" s="164" t="s">
        <v>2443</v>
      </c>
      <c r="F105" s="32"/>
    </row>
    <row r="106" spans="1:6" x14ac:dyDescent="0.2">
      <c r="A106" s="19">
        <f t="shared" si="4"/>
        <v>100</v>
      </c>
      <c r="B106" s="19">
        <f t="shared" si="5"/>
        <v>896</v>
      </c>
      <c r="C106" s="19">
        <v>17</v>
      </c>
      <c r="D106" s="33" t="s">
        <v>285</v>
      </c>
      <c r="E106" s="164" t="s">
        <v>2444</v>
      </c>
      <c r="F106" s="32"/>
    </row>
    <row r="107" spans="1:6" x14ac:dyDescent="0.2">
      <c r="A107" s="19">
        <f t="shared" si="4"/>
        <v>101</v>
      </c>
      <c r="B107" s="19">
        <f t="shared" si="5"/>
        <v>913</v>
      </c>
      <c r="C107" s="19">
        <v>9</v>
      </c>
      <c r="D107" s="33" t="s">
        <v>9</v>
      </c>
      <c r="E107" s="164" t="s">
        <v>2445</v>
      </c>
      <c r="F107" s="32"/>
    </row>
    <row r="108" spans="1:6" x14ac:dyDescent="0.2">
      <c r="A108" s="19">
        <f t="shared" si="4"/>
        <v>102</v>
      </c>
      <c r="B108" s="19">
        <f t="shared" si="5"/>
        <v>922</v>
      </c>
      <c r="C108" s="19">
        <v>9</v>
      </c>
      <c r="D108" s="33" t="s">
        <v>9</v>
      </c>
      <c r="E108" s="164" t="s">
        <v>2446</v>
      </c>
      <c r="F108" s="32"/>
    </row>
    <row r="109" spans="1:6" x14ac:dyDescent="0.2">
      <c r="A109" s="19">
        <f t="shared" si="4"/>
        <v>103</v>
      </c>
      <c r="B109" s="19">
        <f t="shared" si="5"/>
        <v>931</v>
      </c>
      <c r="C109" s="19">
        <v>4</v>
      </c>
      <c r="D109" s="33" t="s">
        <v>12</v>
      </c>
      <c r="E109" s="164" t="s">
        <v>2447</v>
      </c>
      <c r="F109" s="32"/>
    </row>
    <row r="110" spans="1:6" x14ac:dyDescent="0.2">
      <c r="A110" s="19">
        <f t="shared" si="4"/>
        <v>104</v>
      </c>
      <c r="B110" s="19">
        <f t="shared" si="5"/>
        <v>935</v>
      </c>
      <c r="C110" s="19">
        <v>17</v>
      </c>
      <c r="D110" s="33" t="s">
        <v>285</v>
      </c>
      <c r="E110" s="164" t="s">
        <v>2448</v>
      </c>
      <c r="F110" s="32"/>
    </row>
    <row r="111" spans="1:6" x14ac:dyDescent="0.2">
      <c r="A111" s="19">
        <f t="shared" si="4"/>
        <v>105</v>
      </c>
      <c r="B111" s="19">
        <f t="shared" si="5"/>
        <v>952</v>
      </c>
      <c r="C111" s="19">
        <v>9</v>
      </c>
      <c r="D111" s="33" t="s">
        <v>9</v>
      </c>
      <c r="E111" s="164" t="s">
        <v>2449</v>
      </c>
      <c r="F111" s="32"/>
    </row>
    <row r="112" spans="1:6" x14ac:dyDescent="0.2">
      <c r="A112" s="19">
        <f t="shared" si="4"/>
        <v>106</v>
      </c>
      <c r="B112" s="19">
        <f t="shared" si="5"/>
        <v>961</v>
      </c>
      <c r="C112" s="19">
        <v>9</v>
      </c>
      <c r="D112" s="33" t="s">
        <v>9</v>
      </c>
      <c r="E112" s="164" t="s">
        <v>2450</v>
      </c>
      <c r="F112" s="32"/>
    </row>
    <row r="113" spans="1:6" x14ac:dyDescent="0.2">
      <c r="A113" s="19">
        <f t="shared" si="4"/>
        <v>107</v>
      </c>
      <c r="B113" s="19">
        <f t="shared" si="5"/>
        <v>970</v>
      </c>
      <c r="C113" s="19">
        <v>4</v>
      </c>
      <c r="D113" s="33" t="s">
        <v>12</v>
      </c>
      <c r="E113" s="164" t="s">
        <v>2451</v>
      </c>
      <c r="F113" s="32"/>
    </row>
    <row r="114" spans="1:6" x14ac:dyDescent="0.2">
      <c r="A114" s="19">
        <f t="shared" si="4"/>
        <v>108</v>
      </c>
      <c r="B114" s="19">
        <f t="shared" si="5"/>
        <v>974</v>
      </c>
      <c r="C114" s="19">
        <v>17</v>
      </c>
      <c r="D114" s="33" t="s">
        <v>285</v>
      </c>
      <c r="E114" s="164" t="s">
        <v>2452</v>
      </c>
      <c r="F114" s="32"/>
    </row>
    <row r="115" spans="1:6" x14ac:dyDescent="0.2">
      <c r="A115" s="19">
        <f t="shared" si="4"/>
        <v>109</v>
      </c>
      <c r="B115" s="19">
        <f t="shared" si="5"/>
        <v>991</v>
      </c>
      <c r="C115" s="19">
        <v>9</v>
      </c>
      <c r="D115" s="33" t="s">
        <v>9</v>
      </c>
      <c r="E115" s="164" t="s">
        <v>2453</v>
      </c>
      <c r="F115" s="32"/>
    </row>
    <row r="116" spans="1:6" x14ac:dyDescent="0.2">
      <c r="A116" s="19">
        <f t="shared" si="4"/>
        <v>110</v>
      </c>
      <c r="B116" s="19">
        <f t="shared" si="5"/>
        <v>1000</v>
      </c>
      <c r="C116" s="19">
        <v>9</v>
      </c>
      <c r="D116" s="33" t="s">
        <v>9</v>
      </c>
      <c r="E116" s="164" t="s">
        <v>2454</v>
      </c>
      <c r="F116" s="32"/>
    </row>
    <row r="117" spans="1:6" x14ac:dyDescent="0.2">
      <c r="A117" s="19">
        <f t="shared" si="4"/>
        <v>111</v>
      </c>
      <c r="B117" s="19">
        <f t="shared" si="5"/>
        <v>1009</v>
      </c>
      <c r="C117" s="19">
        <v>4</v>
      </c>
      <c r="D117" s="33" t="s">
        <v>12</v>
      </c>
      <c r="E117" s="164" t="s">
        <v>2455</v>
      </c>
      <c r="F117" s="32"/>
    </row>
    <row r="118" spans="1:6" x14ac:dyDescent="0.2">
      <c r="A118" s="19">
        <f t="shared" si="4"/>
        <v>112</v>
      </c>
      <c r="B118" s="19">
        <f t="shared" si="5"/>
        <v>1013</v>
      </c>
      <c r="C118" s="19">
        <v>17</v>
      </c>
      <c r="D118" s="33" t="s">
        <v>285</v>
      </c>
      <c r="E118" s="164" t="s">
        <v>2456</v>
      </c>
      <c r="F118" s="32"/>
    </row>
    <row r="119" spans="1:6" x14ac:dyDescent="0.2">
      <c r="A119" s="19">
        <f t="shared" si="4"/>
        <v>113</v>
      </c>
      <c r="B119" s="19">
        <f t="shared" si="5"/>
        <v>1030</v>
      </c>
      <c r="C119" s="19">
        <v>9</v>
      </c>
      <c r="D119" s="33" t="s">
        <v>9</v>
      </c>
      <c r="E119" s="164" t="s">
        <v>2457</v>
      </c>
      <c r="F119" s="32"/>
    </row>
    <row r="120" spans="1:6" x14ac:dyDescent="0.2">
      <c r="A120" s="19">
        <f t="shared" si="4"/>
        <v>114</v>
      </c>
      <c r="B120" s="19">
        <f t="shared" si="5"/>
        <v>1039</v>
      </c>
      <c r="C120" s="19">
        <v>9</v>
      </c>
      <c r="D120" s="33" t="s">
        <v>9</v>
      </c>
      <c r="E120" s="164" t="s">
        <v>2458</v>
      </c>
      <c r="F120" s="32"/>
    </row>
    <row r="121" spans="1:6" x14ac:dyDescent="0.2">
      <c r="A121" s="19">
        <f t="shared" si="4"/>
        <v>115</v>
      </c>
      <c r="B121" s="19">
        <f t="shared" si="5"/>
        <v>1048</v>
      </c>
      <c r="C121" s="19">
        <v>4</v>
      </c>
      <c r="D121" s="33" t="s">
        <v>12</v>
      </c>
      <c r="E121" s="164" t="s">
        <v>2459</v>
      </c>
      <c r="F121" s="32"/>
    </row>
    <row r="122" spans="1:6" x14ac:dyDescent="0.2">
      <c r="A122" s="19">
        <f t="shared" si="4"/>
        <v>116</v>
      </c>
      <c r="B122" s="19">
        <f t="shared" si="5"/>
        <v>1052</v>
      </c>
      <c r="C122" s="19">
        <v>17</v>
      </c>
      <c r="D122" s="33" t="s">
        <v>285</v>
      </c>
      <c r="E122" s="164" t="s">
        <v>2460</v>
      </c>
      <c r="F122" s="32"/>
    </row>
    <row r="123" spans="1:6" x14ac:dyDescent="0.2">
      <c r="A123" s="19">
        <f t="shared" si="4"/>
        <v>117</v>
      </c>
      <c r="B123" s="19">
        <f t="shared" si="5"/>
        <v>1069</v>
      </c>
      <c r="C123" s="19">
        <v>9</v>
      </c>
      <c r="D123" s="33" t="s">
        <v>9</v>
      </c>
      <c r="E123" s="164" t="s">
        <v>2461</v>
      </c>
      <c r="F123" s="32"/>
    </row>
    <row r="124" spans="1:6" x14ac:dyDescent="0.2">
      <c r="A124" s="19">
        <f t="shared" si="4"/>
        <v>118</v>
      </c>
      <c r="B124" s="19">
        <f t="shared" si="5"/>
        <v>1078</v>
      </c>
      <c r="C124" s="19">
        <v>9</v>
      </c>
      <c r="D124" s="33" t="s">
        <v>9</v>
      </c>
      <c r="E124" s="164" t="s">
        <v>2462</v>
      </c>
      <c r="F124" s="32"/>
    </row>
    <row r="125" spans="1:6" x14ac:dyDescent="0.2">
      <c r="A125" s="19">
        <f t="shared" si="4"/>
        <v>119</v>
      </c>
      <c r="B125" s="19">
        <f t="shared" si="5"/>
        <v>1087</v>
      </c>
      <c r="C125" s="19">
        <v>4</v>
      </c>
      <c r="D125" s="33" t="s">
        <v>12</v>
      </c>
      <c r="E125" s="164" t="s">
        <v>2463</v>
      </c>
      <c r="F125" s="32"/>
    </row>
    <row r="126" spans="1:6" x14ac:dyDescent="0.2">
      <c r="A126" s="19">
        <f t="shared" si="4"/>
        <v>120</v>
      </c>
      <c r="B126" s="19">
        <f t="shared" si="5"/>
        <v>1091</v>
      </c>
      <c r="C126" s="19">
        <v>17</v>
      </c>
      <c r="D126" s="33" t="s">
        <v>285</v>
      </c>
      <c r="E126" s="164" t="s">
        <v>2464</v>
      </c>
      <c r="F126" s="32"/>
    </row>
    <row r="127" spans="1:6" x14ac:dyDescent="0.2">
      <c r="A127" s="19">
        <f t="shared" si="4"/>
        <v>121</v>
      </c>
      <c r="B127" s="19">
        <f t="shared" si="5"/>
        <v>1108</v>
      </c>
      <c r="C127" s="19">
        <v>9</v>
      </c>
      <c r="D127" s="33" t="s">
        <v>9</v>
      </c>
      <c r="E127" s="164" t="s">
        <v>2465</v>
      </c>
      <c r="F127" s="32"/>
    </row>
    <row r="128" spans="1:6" x14ac:dyDescent="0.2">
      <c r="A128" s="19">
        <f t="shared" si="4"/>
        <v>122</v>
      </c>
      <c r="B128" s="19">
        <f t="shared" si="5"/>
        <v>1117</v>
      </c>
      <c r="C128" s="19">
        <v>9</v>
      </c>
      <c r="D128" s="33" t="s">
        <v>9</v>
      </c>
      <c r="E128" s="164" t="s">
        <v>2466</v>
      </c>
      <c r="F128" s="32"/>
    </row>
    <row r="129" spans="1:6" x14ac:dyDescent="0.2">
      <c r="A129" s="19">
        <f t="shared" si="4"/>
        <v>123</v>
      </c>
      <c r="B129" s="19">
        <f t="shared" si="5"/>
        <v>1126</v>
      </c>
      <c r="C129" s="19">
        <v>4</v>
      </c>
      <c r="D129" s="33" t="s">
        <v>12</v>
      </c>
      <c r="E129" s="164" t="s">
        <v>2467</v>
      </c>
      <c r="F129" s="32"/>
    </row>
    <row r="130" spans="1:6" x14ac:dyDescent="0.2">
      <c r="A130" s="19">
        <f t="shared" si="4"/>
        <v>124</v>
      </c>
      <c r="B130" s="19">
        <f t="shared" si="5"/>
        <v>1130</v>
      </c>
      <c r="C130" s="19">
        <v>17</v>
      </c>
      <c r="D130" s="33" t="s">
        <v>285</v>
      </c>
      <c r="E130" s="164" t="s">
        <v>2468</v>
      </c>
      <c r="F130" s="32"/>
    </row>
    <row r="131" spans="1:6" x14ac:dyDescent="0.2">
      <c r="A131" s="19">
        <f t="shared" si="4"/>
        <v>125</v>
      </c>
      <c r="B131" s="19">
        <f t="shared" si="5"/>
        <v>1147</v>
      </c>
      <c r="C131" s="19">
        <v>9</v>
      </c>
      <c r="D131" s="33" t="s">
        <v>9</v>
      </c>
      <c r="E131" s="164" t="s">
        <v>2469</v>
      </c>
      <c r="F131" s="32"/>
    </row>
    <row r="132" spans="1:6" x14ac:dyDescent="0.2">
      <c r="A132" s="19">
        <f t="shared" si="4"/>
        <v>126</v>
      </c>
      <c r="B132" s="19">
        <f t="shared" si="5"/>
        <v>1156</v>
      </c>
      <c r="C132" s="19">
        <v>9</v>
      </c>
      <c r="D132" s="33" t="s">
        <v>9</v>
      </c>
      <c r="E132" s="164" t="s">
        <v>2470</v>
      </c>
      <c r="F132" s="32"/>
    </row>
    <row r="133" spans="1:6" x14ac:dyDescent="0.2">
      <c r="A133" s="19">
        <f t="shared" si="4"/>
        <v>127</v>
      </c>
      <c r="B133" s="19">
        <f t="shared" si="5"/>
        <v>1165</v>
      </c>
      <c r="C133" s="19">
        <v>4</v>
      </c>
      <c r="D133" s="33" t="s">
        <v>12</v>
      </c>
      <c r="E133" s="164" t="s">
        <v>2471</v>
      </c>
      <c r="F133" s="32"/>
    </row>
    <row r="134" spans="1:6" x14ac:dyDescent="0.2">
      <c r="A134" s="19">
        <f t="shared" si="4"/>
        <v>128</v>
      </c>
      <c r="B134" s="19">
        <f t="shared" si="5"/>
        <v>1169</v>
      </c>
      <c r="C134" s="19">
        <v>17</v>
      </c>
      <c r="D134" s="33" t="s">
        <v>285</v>
      </c>
      <c r="E134" s="164" t="s">
        <v>2472</v>
      </c>
      <c r="F134" s="32"/>
    </row>
    <row r="135" spans="1:6" x14ac:dyDescent="0.2">
      <c r="A135" s="19">
        <f t="shared" si="4"/>
        <v>129</v>
      </c>
      <c r="B135" s="19">
        <f t="shared" si="5"/>
        <v>1186</v>
      </c>
      <c r="C135" s="19">
        <v>9</v>
      </c>
      <c r="D135" s="33" t="s">
        <v>9</v>
      </c>
      <c r="E135" s="164" t="s">
        <v>2473</v>
      </c>
      <c r="F135" s="32"/>
    </row>
    <row r="136" spans="1:6" x14ac:dyDescent="0.2">
      <c r="A136" s="19">
        <f t="shared" si="4"/>
        <v>130</v>
      </c>
      <c r="B136" s="19">
        <f t="shared" si="5"/>
        <v>1195</v>
      </c>
      <c r="C136" s="19">
        <v>9</v>
      </c>
      <c r="D136" s="33" t="s">
        <v>9</v>
      </c>
      <c r="E136" s="164" t="s">
        <v>2474</v>
      </c>
      <c r="F136" s="32"/>
    </row>
    <row r="137" spans="1:6" x14ac:dyDescent="0.2">
      <c r="A137" s="19">
        <f t="shared" si="4"/>
        <v>131</v>
      </c>
      <c r="B137" s="19">
        <f t="shared" si="5"/>
        <v>1204</v>
      </c>
      <c r="C137" s="19">
        <v>4</v>
      </c>
      <c r="D137" s="33" t="s">
        <v>12</v>
      </c>
      <c r="E137" s="164" t="s">
        <v>2475</v>
      </c>
      <c r="F137" s="32"/>
    </row>
    <row r="138" spans="1:6" x14ac:dyDescent="0.2">
      <c r="A138" s="19">
        <f t="shared" si="4"/>
        <v>132</v>
      </c>
      <c r="B138" s="19">
        <f t="shared" si="5"/>
        <v>1208</v>
      </c>
      <c r="C138" s="19">
        <v>17</v>
      </c>
      <c r="D138" s="33" t="s">
        <v>285</v>
      </c>
      <c r="E138" s="164" t="s">
        <v>2476</v>
      </c>
      <c r="F138" s="32"/>
    </row>
    <row r="139" spans="1:6" x14ac:dyDescent="0.2">
      <c r="A139" s="19">
        <f t="shared" si="4"/>
        <v>133</v>
      </c>
      <c r="B139" s="19">
        <f t="shared" si="5"/>
        <v>1225</v>
      </c>
      <c r="C139" s="19">
        <v>9</v>
      </c>
      <c r="D139" s="33" t="s">
        <v>9</v>
      </c>
      <c r="E139" s="164" t="s">
        <v>2477</v>
      </c>
      <c r="F139" s="32"/>
    </row>
    <row r="140" spans="1:6" x14ac:dyDescent="0.2">
      <c r="A140" s="19">
        <f t="shared" si="4"/>
        <v>134</v>
      </c>
      <c r="B140" s="19">
        <f t="shared" si="5"/>
        <v>1234</v>
      </c>
      <c r="C140" s="19">
        <v>9</v>
      </c>
      <c r="D140" s="33" t="s">
        <v>9</v>
      </c>
      <c r="E140" s="164" t="s">
        <v>2478</v>
      </c>
      <c r="F140" s="32"/>
    </row>
    <row r="141" spans="1:6" x14ac:dyDescent="0.2">
      <c r="A141" s="19">
        <f t="shared" si="4"/>
        <v>135</v>
      </c>
      <c r="B141" s="19">
        <f t="shared" si="5"/>
        <v>1243</v>
      </c>
      <c r="C141" s="19">
        <v>4</v>
      </c>
      <c r="D141" s="33" t="s">
        <v>12</v>
      </c>
      <c r="E141" s="164" t="s">
        <v>2479</v>
      </c>
      <c r="F141" s="32"/>
    </row>
    <row r="142" spans="1:6" x14ac:dyDescent="0.2">
      <c r="A142" s="19">
        <f t="shared" si="4"/>
        <v>136</v>
      </c>
      <c r="B142" s="19">
        <f t="shared" si="5"/>
        <v>1247</v>
      </c>
      <c r="C142" s="19">
        <v>17</v>
      </c>
      <c r="D142" s="33" t="s">
        <v>285</v>
      </c>
      <c r="E142" s="164" t="s">
        <v>2480</v>
      </c>
      <c r="F142" s="32"/>
    </row>
    <row r="143" spans="1:6" x14ac:dyDescent="0.2">
      <c r="A143" s="19">
        <f t="shared" si="4"/>
        <v>137</v>
      </c>
      <c r="B143" s="19">
        <f t="shared" si="5"/>
        <v>1264</v>
      </c>
      <c r="C143" s="19">
        <v>9</v>
      </c>
      <c r="D143" s="33" t="s">
        <v>9</v>
      </c>
      <c r="E143" s="164" t="s">
        <v>2481</v>
      </c>
      <c r="F143" s="32"/>
    </row>
    <row r="144" spans="1:6" x14ac:dyDescent="0.2">
      <c r="A144" s="19">
        <f t="shared" si="4"/>
        <v>138</v>
      </c>
      <c r="B144" s="19">
        <f t="shared" si="5"/>
        <v>1273</v>
      </c>
      <c r="C144" s="19">
        <v>9</v>
      </c>
      <c r="D144" s="33" t="s">
        <v>9</v>
      </c>
      <c r="E144" s="164" t="s">
        <v>2482</v>
      </c>
      <c r="F144" s="32"/>
    </row>
    <row r="145" spans="1:6" x14ac:dyDescent="0.2">
      <c r="A145" s="19">
        <f t="shared" si="4"/>
        <v>139</v>
      </c>
      <c r="B145" s="19">
        <f t="shared" si="5"/>
        <v>1282</v>
      </c>
      <c r="C145" s="19">
        <v>4</v>
      </c>
      <c r="D145" s="33" t="s">
        <v>12</v>
      </c>
      <c r="E145" s="164" t="s">
        <v>2483</v>
      </c>
      <c r="F145" s="32"/>
    </row>
    <row r="146" spans="1:6" x14ac:dyDescent="0.2">
      <c r="A146" s="19">
        <f t="shared" si="4"/>
        <v>140</v>
      </c>
      <c r="B146" s="19">
        <f t="shared" si="5"/>
        <v>1286</v>
      </c>
      <c r="C146" s="19">
        <v>17</v>
      </c>
      <c r="D146" s="33" t="s">
        <v>285</v>
      </c>
      <c r="E146" s="164" t="s">
        <v>2484</v>
      </c>
      <c r="F146" s="32"/>
    </row>
    <row r="147" spans="1:6" x14ac:dyDescent="0.2">
      <c r="A147" s="19">
        <f t="shared" ref="A147:A210" si="6">+A146+1</f>
        <v>141</v>
      </c>
      <c r="B147" s="19">
        <f t="shared" ref="B147:B210" si="7">C146+B146</f>
        <v>1303</v>
      </c>
      <c r="C147" s="19">
        <v>9</v>
      </c>
      <c r="D147" s="33" t="s">
        <v>9</v>
      </c>
      <c r="E147" s="164" t="s">
        <v>2485</v>
      </c>
      <c r="F147" s="32"/>
    </row>
    <row r="148" spans="1:6" x14ac:dyDescent="0.2">
      <c r="A148" s="19">
        <f t="shared" si="6"/>
        <v>142</v>
      </c>
      <c r="B148" s="19">
        <f t="shared" si="7"/>
        <v>1312</v>
      </c>
      <c r="C148" s="19">
        <v>9</v>
      </c>
      <c r="D148" s="33" t="s">
        <v>9</v>
      </c>
      <c r="E148" s="164" t="s">
        <v>2486</v>
      </c>
      <c r="F148" s="32"/>
    </row>
    <row r="149" spans="1:6" x14ac:dyDescent="0.2">
      <c r="A149" s="19">
        <f t="shared" si="6"/>
        <v>143</v>
      </c>
      <c r="B149" s="19">
        <f t="shared" si="7"/>
        <v>1321</v>
      </c>
      <c r="C149" s="19">
        <v>4</v>
      </c>
      <c r="D149" s="33" t="s">
        <v>12</v>
      </c>
      <c r="E149" s="164" t="s">
        <v>2487</v>
      </c>
      <c r="F149" s="32"/>
    </row>
    <row r="150" spans="1:6" x14ac:dyDescent="0.2">
      <c r="A150" s="19">
        <f t="shared" si="6"/>
        <v>144</v>
      </c>
      <c r="B150" s="19">
        <f t="shared" si="7"/>
        <v>1325</v>
      </c>
      <c r="C150" s="19">
        <v>17</v>
      </c>
      <c r="D150" s="33" t="s">
        <v>285</v>
      </c>
      <c r="E150" s="164" t="s">
        <v>2488</v>
      </c>
      <c r="F150" s="32"/>
    </row>
    <row r="151" spans="1:6" x14ac:dyDescent="0.2">
      <c r="A151" s="19">
        <f t="shared" si="6"/>
        <v>145</v>
      </c>
      <c r="B151" s="19">
        <f t="shared" si="7"/>
        <v>1342</v>
      </c>
      <c r="C151" s="19">
        <v>9</v>
      </c>
      <c r="D151" s="33" t="s">
        <v>9</v>
      </c>
      <c r="E151" s="164" t="s">
        <v>2489</v>
      </c>
      <c r="F151" s="32"/>
    </row>
    <row r="152" spans="1:6" x14ac:dyDescent="0.2">
      <c r="A152" s="19">
        <f t="shared" si="6"/>
        <v>146</v>
      </c>
      <c r="B152" s="19">
        <f t="shared" si="7"/>
        <v>1351</v>
      </c>
      <c r="C152" s="19">
        <v>9</v>
      </c>
      <c r="D152" s="33" t="s">
        <v>9</v>
      </c>
      <c r="E152" s="164" t="s">
        <v>2490</v>
      </c>
      <c r="F152" s="32"/>
    </row>
    <row r="153" spans="1:6" x14ac:dyDescent="0.2">
      <c r="A153" s="19">
        <f t="shared" si="6"/>
        <v>147</v>
      </c>
      <c r="B153" s="19">
        <f t="shared" si="7"/>
        <v>1360</v>
      </c>
      <c r="C153" s="19">
        <v>4</v>
      </c>
      <c r="D153" s="33" t="s">
        <v>12</v>
      </c>
      <c r="E153" s="164" t="s">
        <v>2491</v>
      </c>
      <c r="F153" s="32"/>
    </row>
    <row r="154" spans="1:6" x14ac:dyDescent="0.2">
      <c r="A154" s="19">
        <f t="shared" si="6"/>
        <v>148</v>
      </c>
      <c r="B154" s="19">
        <f t="shared" si="7"/>
        <v>1364</v>
      </c>
      <c r="C154" s="19">
        <v>17</v>
      </c>
      <c r="D154" s="33" t="s">
        <v>285</v>
      </c>
      <c r="E154" s="164" t="s">
        <v>2492</v>
      </c>
      <c r="F154" s="32"/>
    </row>
    <row r="155" spans="1:6" x14ac:dyDescent="0.2">
      <c r="A155" s="19">
        <f t="shared" si="6"/>
        <v>149</v>
      </c>
      <c r="B155" s="19">
        <f t="shared" si="7"/>
        <v>1381</v>
      </c>
      <c r="C155" s="19">
        <v>9</v>
      </c>
      <c r="D155" s="33" t="s">
        <v>9</v>
      </c>
      <c r="E155" s="164" t="s">
        <v>2493</v>
      </c>
      <c r="F155" s="32"/>
    </row>
    <row r="156" spans="1:6" x14ac:dyDescent="0.2">
      <c r="A156" s="19">
        <f t="shared" si="6"/>
        <v>150</v>
      </c>
      <c r="B156" s="19">
        <f t="shared" si="7"/>
        <v>1390</v>
      </c>
      <c r="C156" s="19">
        <v>9</v>
      </c>
      <c r="D156" s="33" t="s">
        <v>9</v>
      </c>
      <c r="E156" s="164" t="s">
        <v>2494</v>
      </c>
      <c r="F156" s="32"/>
    </row>
    <row r="157" spans="1:6" x14ac:dyDescent="0.2">
      <c r="A157" s="19">
        <f t="shared" si="6"/>
        <v>151</v>
      </c>
      <c r="B157" s="19">
        <f t="shared" si="7"/>
        <v>1399</v>
      </c>
      <c r="C157" s="19">
        <v>4</v>
      </c>
      <c r="D157" s="33" t="s">
        <v>12</v>
      </c>
      <c r="E157" s="164" t="s">
        <v>2495</v>
      </c>
      <c r="F157" s="32"/>
    </row>
    <row r="158" spans="1:6" x14ac:dyDescent="0.2">
      <c r="A158" s="19">
        <f t="shared" si="6"/>
        <v>152</v>
      </c>
      <c r="B158" s="19">
        <f t="shared" si="7"/>
        <v>1403</v>
      </c>
      <c r="C158" s="19">
        <v>17</v>
      </c>
      <c r="D158" s="33" t="s">
        <v>285</v>
      </c>
      <c r="E158" s="164" t="s">
        <v>2496</v>
      </c>
      <c r="F158" s="32"/>
    </row>
    <row r="159" spans="1:6" x14ac:dyDescent="0.2">
      <c r="A159" s="19">
        <f t="shared" si="6"/>
        <v>153</v>
      </c>
      <c r="B159" s="19">
        <f t="shared" si="7"/>
        <v>1420</v>
      </c>
      <c r="C159" s="19">
        <v>9</v>
      </c>
      <c r="D159" s="33" t="s">
        <v>9</v>
      </c>
      <c r="E159" s="164" t="s">
        <v>2497</v>
      </c>
      <c r="F159" s="32"/>
    </row>
    <row r="160" spans="1:6" x14ac:dyDescent="0.2">
      <c r="A160" s="19">
        <f t="shared" si="6"/>
        <v>154</v>
      </c>
      <c r="B160" s="19">
        <f t="shared" si="7"/>
        <v>1429</v>
      </c>
      <c r="C160" s="19">
        <v>9</v>
      </c>
      <c r="D160" s="33" t="s">
        <v>9</v>
      </c>
      <c r="E160" s="164" t="s">
        <v>2498</v>
      </c>
      <c r="F160" s="32"/>
    </row>
    <row r="161" spans="1:6" x14ac:dyDescent="0.2">
      <c r="A161" s="19">
        <f t="shared" si="6"/>
        <v>155</v>
      </c>
      <c r="B161" s="19">
        <f t="shared" si="7"/>
        <v>1438</v>
      </c>
      <c r="C161" s="19">
        <v>4</v>
      </c>
      <c r="D161" s="33" t="s">
        <v>12</v>
      </c>
      <c r="E161" s="164" t="s">
        <v>2499</v>
      </c>
      <c r="F161" s="32"/>
    </row>
    <row r="162" spans="1:6" x14ac:dyDescent="0.2">
      <c r="A162" s="19">
        <f t="shared" si="6"/>
        <v>156</v>
      </c>
      <c r="B162" s="19">
        <f t="shared" si="7"/>
        <v>1442</v>
      </c>
      <c r="C162" s="19">
        <v>17</v>
      </c>
      <c r="D162" s="33" t="s">
        <v>285</v>
      </c>
      <c r="E162" s="164" t="s">
        <v>2500</v>
      </c>
      <c r="F162" s="32"/>
    </row>
    <row r="163" spans="1:6" x14ac:dyDescent="0.2">
      <c r="A163" s="19">
        <f t="shared" si="6"/>
        <v>157</v>
      </c>
      <c r="B163" s="19">
        <f t="shared" si="7"/>
        <v>1459</v>
      </c>
      <c r="C163" s="19">
        <v>9</v>
      </c>
      <c r="D163" s="33" t="s">
        <v>9</v>
      </c>
      <c r="E163" s="164" t="s">
        <v>2501</v>
      </c>
      <c r="F163" s="32"/>
    </row>
    <row r="164" spans="1:6" x14ac:dyDescent="0.2">
      <c r="A164" s="19">
        <f t="shared" si="6"/>
        <v>158</v>
      </c>
      <c r="B164" s="19">
        <f t="shared" si="7"/>
        <v>1468</v>
      </c>
      <c r="C164" s="19">
        <v>9</v>
      </c>
      <c r="D164" s="33" t="s">
        <v>9</v>
      </c>
      <c r="E164" s="164" t="s">
        <v>2502</v>
      </c>
      <c r="F164" s="32"/>
    </row>
    <row r="165" spans="1:6" x14ac:dyDescent="0.2">
      <c r="A165" s="19">
        <f t="shared" si="6"/>
        <v>159</v>
      </c>
      <c r="B165" s="19">
        <f t="shared" si="7"/>
        <v>1477</v>
      </c>
      <c r="C165" s="19">
        <v>4</v>
      </c>
      <c r="D165" s="33" t="s">
        <v>12</v>
      </c>
      <c r="E165" s="164" t="s">
        <v>2503</v>
      </c>
      <c r="F165" s="32"/>
    </row>
    <row r="166" spans="1:6" x14ac:dyDescent="0.2">
      <c r="A166" s="19">
        <f t="shared" si="6"/>
        <v>160</v>
      </c>
      <c r="B166" s="19">
        <f t="shared" si="7"/>
        <v>1481</v>
      </c>
      <c r="C166" s="19">
        <v>17</v>
      </c>
      <c r="D166" s="33" t="s">
        <v>285</v>
      </c>
      <c r="E166" s="164" t="s">
        <v>2504</v>
      </c>
      <c r="F166" s="32"/>
    </row>
    <row r="167" spans="1:6" x14ac:dyDescent="0.2">
      <c r="A167" s="19">
        <f t="shared" si="6"/>
        <v>161</v>
      </c>
      <c r="B167" s="19">
        <f t="shared" si="7"/>
        <v>1498</v>
      </c>
      <c r="C167" s="19">
        <v>9</v>
      </c>
      <c r="D167" s="33" t="s">
        <v>9</v>
      </c>
      <c r="E167" s="164" t="s">
        <v>2505</v>
      </c>
      <c r="F167" s="32"/>
    </row>
    <row r="168" spans="1:6" x14ac:dyDescent="0.2">
      <c r="A168" s="19">
        <f t="shared" si="6"/>
        <v>162</v>
      </c>
      <c r="B168" s="19">
        <f t="shared" si="7"/>
        <v>1507</v>
      </c>
      <c r="C168" s="19">
        <v>9</v>
      </c>
      <c r="D168" s="33" t="s">
        <v>9</v>
      </c>
      <c r="E168" s="164" t="s">
        <v>2506</v>
      </c>
      <c r="F168" s="32"/>
    </row>
    <row r="169" spans="1:6" x14ac:dyDescent="0.2">
      <c r="A169" s="19">
        <f t="shared" si="6"/>
        <v>163</v>
      </c>
      <c r="B169" s="19">
        <f t="shared" si="7"/>
        <v>1516</v>
      </c>
      <c r="C169" s="19">
        <v>4</v>
      </c>
      <c r="D169" s="33" t="s">
        <v>12</v>
      </c>
      <c r="E169" s="164" t="s">
        <v>2507</v>
      </c>
      <c r="F169" s="32"/>
    </row>
    <row r="170" spans="1:6" x14ac:dyDescent="0.2">
      <c r="A170" s="19">
        <f t="shared" si="6"/>
        <v>164</v>
      </c>
      <c r="B170" s="19">
        <f t="shared" si="7"/>
        <v>1520</v>
      </c>
      <c r="C170" s="19">
        <v>17</v>
      </c>
      <c r="D170" s="33" t="s">
        <v>285</v>
      </c>
      <c r="E170" s="164" t="s">
        <v>2508</v>
      </c>
      <c r="F170" s="32"/>
    </row>
    <row r="171" spans="1:6" x14ac:dyDescent="0.2">
      <c r="A171" s="19">
        <f t="shared" si="6"/>
        <v>165</v>
      </c>
      <c r="B171" s="19">
        <f t="shared" si="7"/>
        <v>1537</v>
      </c>
      <c r="C171" s="19">
        <v>9</v>
      </c>
      <c r="D171" s="33" t="s">
        <v>9</v>
      </c>
      <c r="E171" s="164" t="s">
        <v>2509</v>
      </c>
      <c r="F171" s="32"/>
    </row>
    <row r="172" spans="1:6" x14ac:dyDescent="0.2">
      <c r="A172" s="19">
        <f t="shared" si="6"/>
        <v>166</v>
      </c>
      <c r="B172" s="19">
        <f t="shared" si="7"/>
        <v>1546</v>
      </c>
      <c r="C172" s="19">
        <v>9</v>
      </c>
      <c r="D172" s="33" t="s">
        <v>9</v>
      </c>
      <c r="E172" s="164" t="s">
        <v>2510</v>
      </c>
      <c r="F172" s="32"/>
    </row>
    <row r="173" spans="1:6" x14ac:dyDescent="0.2">
      <c r="A173" s="19">
        <f t="shared" si="6"/>
        <v>167</v>
      </c>
      <c r="B173" s="19">
        <f t="shared" si="7"/>
        <v>1555</v>
      </c>
      <c r="C173" s="19">
        <v>4</v>
      </c>
      <c r="D173" s="33" t="s">
        <v>12</v>
      </c>
      <c r="E173" s="164" t="s">
        <v>2511</v>
      </c>
      <c r="F173" s="32"/>
    </row>
    <row r="174" spans="1:6" x14ac:dyDescent="0.2">
      <c r="A174" s="19">
        <f t="shared" si="6"/>
        <v>168</v>
      </c>
      <c r="B174" s="19">
        <f t="shared" si="7"/>
        <v>1559</v>
      </c>
      <c r="C174" s="19">
        <v>17</v>
      </c>
      <c r="D174" s="33" t="s">
        <v>285</v>
      </c>
      <c r="E174" s="164" t="s">
        <v>2512</v>
      </c>
      <c r="F174" s="32"/>
    </row>
    <row r="175" spans="1:6" x14ac:dyDescent="0.2">
      <c r="A175" s="19">
        <f t="shared" si="6"/>
        <v>169</v>
      </c>
      <c r="B175" s="19">
        <f t="shared" si="7"/>
        <v>1576</v>
      </c>
      <c r="C175" s="19">
        <v>9</v>
      </c>
      <c r="D175" s="33" t="s">
        <v>9</v>
      </c>
      <c r="E175" s="164" t="s">
        <v>2513</v>
      </c>
      <c r="F175" s="32"/>
    </row>
    <row r="176" spans="1:6" x14ac:dyDescent="0.2">
      <c r="A176" s="19">
        <f t="shared" si="6"/>
        <v>170</v>
      </c>
      <c r="B176" s="19">
        <f t="shared" si="7"/>
        <v>1585</v>
      </c>
      <c r="C176" s="19">
        <v>9</v>
      </c>
      <c r="D176" s="33" t="s">
        <v>9</v>
      </c>
      <c r="E176" s="164" t="s">
        <v>2514</v>
      </c>
      <c r="F176" s="32"/>
    </row>
    <row r="177" spans="1:6" x14ac:dyDescent="0.2">
      <c r="A177" s="19">
        <f t="shared" si="6"/>
        <v>171</v>
      </c>
      <c r="B177" s="19">
        <f t="shared" si="7"/>
        <v>1594</v>
      </c>
      <c r="C177" s="19">
        <v>4</v>
      </c>
      <c r="D177" s="33" t="s">
        <v>12</v>
      </c>
      <c r="E177" s="164" t="s">
        <v>2515</v>
      </c>
      <c r="F177" s="32"/>
    </row>
    <row r="178" spans="1:6" x14ac:dyDescent="0.2">
      <c r="A178" s="19">
        <f t="shared" si="6"/>
        <v>172</v>
      </c>
      <c r="B178" s="19">
        <f t="shared" si="7"/>
        <v>1598</v>
      </c>
      <c r="C178" s="19">
        <v>17</v>
      </c>
      <c r="D178" s="33" t="s">
        <v>285</v>
      </c>
      <c r="E178" s="164" t="s">
        <v>2516</v>
      </c>
      <c r="F178" s="32"/>
    </row>
    <row r="179" spans="1:6" x14ac:dyDescent="0.2">
      <c r="A179" s="19">
        <f t="shared" si="6"/>
        <v>173</v>
      </c>
      <c r="B179" s="19">
        <f t="shared" si="7"/>
        <v>1615</v>
      </c>
      <c r="C179" s="19">
        <v>9</v>
      </c>
      <c r="D179" s="33" t="s">
        <v>9</v>
      </c>
      <c r="E179" s="164" t="s">
        <v>2517</v>
      </c>
      <c r="F179" s="32"/>
    </row>
    <row r="180" spans="1:6" x14ac:dyDescent="0.2">
      <c r="A180" s="19">
        <f t="shared" si="6"/>
        <v>174</v>
      </c>
      <c r="B180" s="19">
        <f t="shared" si="7"/>
        <v>1624</v>
      </c>
      <c r="C180" s="19">
        <v>9</v>
      </c>
      <c r="D180" s="33" t="s">
        <v>9</v>
      </c>
      <c r="E180" s="164" t="s">
        <v>2518</v>
      </c>
      <c r="F180" s="32"/>
    </row>
    <row r="181" spans="1:6" x14ac:dyDescent="0.2">
      <c r="A181" s="19">
        <f t="shared" si="6"/>
        <v>175</v>
      </c>
      <c r="B181" s="19">
        <f t="shared" si="7"/>
        <v>1633</v>
      </c>
      <c r="C181" s="19">
        <v>4</v>
      </c>
      <c r="D181" s="33" t="s">
        <v>12</v>
      </c>
      <c r="E181" s="164" t="s">
        <v>2519</v>
      </c>
      <c r="F181" s="32"/>
    </row>
    <row r="182" spans="1:6" x14ac:dyDescent="0.2">
      <c r="A182" s="19">
        <f t="shared" si="6"/>
        <v>176</v>
      </c>
      <c r="B182" s="19">
        <f t="shared" si="7"/>
        <v>1637</v>
      </c>
      <c r="C182" s="19">
        <v>17</v>
      </c>
      <c r="D182" s="33" t="s">
        <v>285</v>
      </c>
      <c r="E182" s="164" t="s">
        <v>2520</v>
      </c>
      <c r="F182" s="32"/>
    </row>
    <row r="183" spans="1:6" x14ac:dyDescent="0.2">
      <c r="A183" s="19">
        <f t="shared" si="6"/>
        <v>177</v>
      </c>
      <c r="B183" s="19">
        <f t="shared" si="7"/>
        <v>1654</v>
      </c>
      <c r="C183" s="19">
        <v>9</v>
      </c>
      <c r="D183" s="33" t="s">
        <v>9</v>
      </c>
      <c r="E183" s="164" t="s">
        <v>2521</v>
      </c>
      <c r="F183" s="32"/>
    </row>
    <row r="184" spans="1:6" x14ac:dyDescent="0.2">
      <c r="A184" s="19">
        <f t="shared" si="6"/>
        <v>178</v>
      </c>
      <c r="B184" s="19">
        <f t="shared" si="7"/>
        <v>1663</v>
      </c>
      <c r="C184" s="19">
        <v>9</v>
      </c>
      <c r="D184" s="33" t="s">
        <v>9</v>
      </c>
      <c r="E184" s="164" t="s">
        <v>2522</v>
      </c>
      <c r="F184" s="32"/>
    </row>
    <row r="185" spans="1:6" x14ac:dyDescent="0.2">
      <c r="A185" s="19">
        <f t="shared" si="6"/>
        <v>179</v>
      </c>
      <c r="B185" s="19">
        <f t="shared" si="7"/>
        <v>1672</v>
      </c>
      <c r="C185" s="19">
        <v>4</v>
      </c>
      <c r="D185" s="33" t="s">
        <v>12</v>
      </c>
      <c r="E185" s="164" t="s">
        <v>2523</v>
      </c>
      <c r="F185" s="32"/>
    </row>
    <row r="186" spans="1:6" x14ac:dyDescent="0.2">
      <c r="A186" s="19">
        <f t="shared" si="6"/>
        <v>180</v>
      </c>
      <c r="B186" s="19">
        <f t="shared" si="7"/>
        <v>1676</v>
      </c>
      <c r="C186" s="19">
        <v>17</v>
      </c>
      <c r="D186" s="33" t="s">
        <v>285</v>
      </c>
      <c r="E186" s="164" t="s">
        <v>2524</v>
      </c>
      <c r="F186" s="32"/>
    </row>
    <row r="187" spans="1:6" x14ac:dyDescent="0.2">
      <c r="A187" s="19">
        <f t="shared" si="6"/>
        <v>181</v>
      </c>
      <c r="B187" s="19">
        <f t="shared" si="7"/>
        <v>1693</v>
      </c>
      <c r="C187" s="19">
        <v>9</v>
      </c>
      <c r="D187" s="33" t="s">
        <v>9</v>
      </c>
      <c r="E187" s="164" t="s">
        <v>2525</v>
      </c>
      <c r="F187" s="32"/>
    </row>
    <row r="188" spans="1:6" x14ac:dyDescent="0.2">
      <c r="A188" s="19">
        <f t="shared" si="6"/>
        <v>182</v>
      </c>
      <c r="B188" s="19">
        <f t="shared" si="7"/>
        <v>1702</v>
      </c>
      <c r="C188" s="19">
        <v>9</v>
      </c>
      <c r="D188" s="33" t="s">
        <v>9</v>
      </c>
      <c r="E188" s="164" t="s">
        <v>2526</v>
      </c>
      <c r="F188" s="32"/>
    </row>
    <row r="189" spans="1:6" x14ac:dyDescent="0.2">
      <c r="A189" s="19">
        <f t="shared" si="6"/>
        <v>183</v>
      </c>
      <c r="B189" s="19">
        <f t="shared" si="7"/>
        <v>1711</v>
      </c>
      <c r="C189" s="19">
        <v>4</v>
      </c>
      <c r="D189" s="33" t="s">
        <v>12</v>
      </c>
      <c r="E189" s="164" t="s">
        <v>2527</v>
      </c>
      <c r="F189" s="32"/>
    </row>
    <row r="190" spans="1:6" x14ac:dyDescent="0.2">
      <c r="A190" s="19">
        <f t="shared" si="6"/>
        <v>184</v>
      </c>
      <c r="B190" s="19">
        <f t="shared" si="7"/>
        <v>1715</v>
      </c>
      <c r="C190" s="19">
        <v>17</v>
      </c>
      <c r="D190" s="33" t="s">
        <v>285</v>
      </c>
      <c r="E190" s="164" t="s">
        <v>2528</v>
      </c>
      <c r="F190" s="32"/>
    </row>
    <row r="191" spans="1:6" x14ac:dyDescent="0.2">
      <c r="A191" s="19">
        <f t="shared" si="6"/>
        <v>185</v>
      </c>
      <c r="B191" s="19">
        <f t="shared" si="7"/>
        <v>1732</v>
      </c>
      <c r="C191" s="19">
        <v>9</v>
      </c>
      <c r="D191" s="33" t="s">
        <v>9</v>
      </c>
      <c r="E191" s="164" t="s">
        <v>2529</v>
      </c>
      <c r="F191" s="32"/>
    </row>
    <row r="192" spans="1:6" x14ac:dyDescent="0.2">
      <c r="A192" s="19">
        <f t="shared" si="6"/>
        <v>186</v>
      </c>
      <c r="B192" s="19">
        <f t="shared" si="7"/>
        <v>1741</v>
      </c>
      <c r="C192" s="19">
        <v>9</v>
      </c>
      <c r="D192" s="33" t="s">
        <v>9</v>
      </c>
      <c r="E192" s="164" t="s">
        <v>2530</v>
      </c>
      <c r="F192" s="32"/>
    </row>
    <row r="193" spans="1:6" x14ac:dyDescent="0.2">
      <c r="A193" s="19">
        <f t="shared" si="6"/>
        <v>187</v>
      </c>
      <c r="B193" s="19">
        <f t="shared" si="7"/>
        <v>1750</v>
      </c>
      <c r="C193" s="19">
        <v>4</v>
      </c>
      <c r="D193" s="33" t="s">
        <v>12</v>
      </c>
      <c r="E193" s="164" t="s">
        <v>2531</v>
      </c>
      <c r="F193" s="32"/>
    </row>
    <row r="194" spans="1:6" x14ac:dyDescent="0.2">
      <c r="A194" s="19">
        <f t="shared" si="6"/>
        <v>188</v>
      </c>
      <c r="B194" s="19">
        <f t="shared" si="7"/>
        <v>1754</v>
      </c>
      <c r="C194" s="19">
        <v>17</v>
      </c>
      <c r="D194" s="33" t="s">
        <v>285</v>
      </c>
      <c r="E194" s="164" t="s">
        <v>2532</v>
      </c>
      <c r="F194" s="32"/>
    </row>
    <row r="195" spans="1:6" x14ac:dyDescent="0.2">
      <c r="A195" s="19">
        <f t="shared" si="6"/>
        <v>189</v>
      </c>
      <c r="B195" s="19">
        <f t="shared" si="7"/>
        <v>1771</v>
      </c>
      <c r="C195" s="19">
        <v>9</v>
      </c>
      <c r="D195" s="33" t="s">
        <v>9</v>
      </c>
      <c r="E195" s="164" t="s">
        <v>2533</v>
      </c>
      <c r="F195" s="32"/>
    </row>
    <row r="196" spans="1:6" x14ac:dyDescent="0.2">
      <c r="A196" s="19">
        <f t="shared" si="6"/>
        <v>190</v>
      </c>
      <c r="B196" s="19">
        <f t="shared" si="7"/>
        <v>1780</v>
      </c>
      <c r="C196" s="19">
        <v>9</v>
      </c>
      <c r="D196" s="33" t="s">
        <v>9</v>
      </c>
      <c r="E196" s="164" t="s">
        <v>2534</v>
      </c>
      <c r="F196" s="32"/>
    </row>
    <row r="197" spans="1:6" x14ac:dyDescent="0.2">
      <c r="A197" s="19">
        <f t="shared" si="6"/>
        <v>191</v>
      </c>
      <c r="B197" s="19">
        <f t="shared" si="7"/>
        <v>1789</v>
      </c>
      <c r="C197" s="19">
        <v>4</v>
      </c>
      <c r="D197" s="33" t="s">
        <v>12</v>
      </c>
      <c r="E197" s="164" t="s">
        <v>2535</v>
      </c>
      <c r="F197" s="32"/>
    </row>
    <row r="198" spans="1:6" x14ac:dyDescent="0.2">
      <c r="A198" s="19">
        <f t="shared" si="6"/>
        <v>192</v>
      </c>
      <c r="B198" s="19">
        <f t="shared" si="7"/>
        <v>1793</v>
      </c>
      <c r="C198" s="19">
        <v>17</v>
      </c>
      <c r="D198" s="33" t="s">
        <v>285</v>
      </c>
      <c r="E198" s="164" t="s">
        <v>2536</v>
      </c>
      <c r="F198" s="32"/>
    </row>
    <row r="199" spans="1:6" x14ac:dyDescent="0.2">
      <c r="A199" s="19">
        <f t="shared" si="6"/>
        <v>193</v>
      </c>
      <c r="B199" s="19">
        <f t="shared" si="7"/>
        <v>1810</v>
      </c>
      <c r="C199" s="19">
        <v>9</v>
      </c>
      <c r="D199" s="33" t="s">
        <v>9</v>
      </c>
      <c r="E199" s="164" t="s">
        <v>2537</v>
      </c>
      <c r="F199" s="32"/>
    </row>
    <row r="200" spans="1:6" x14ac:dyDescent="0.2">
      <c r="A200" s="19">
        <f t="shared" si="6"/>
        <v>194</v>
      </c>
      <c r="B200" s="19">
        <f t="shared" si="7"/>
        <v>1819</v>
      </c>
      <c r="C200" s="19">
        <v>9</v>
      </c>
      <c r="D200" s="33" t="s">
        <v>9</v>
      </c>
      <c r="E200" s="164" t="s">
        <v>2538</v>
      </c>
      <c r="F200" s="32"/>
    </row>
    <row r="201" spans="1:6" x14ac:dyDescent="0.2">
      <c r="A201" s="19">
        <f t="shared" si="6"/>
        <v>195</v>
      </c>
      <c r="B201" s="19">
        <f t="shared" si="7"/>
        <v>1828</v>
      </c>
      <c r="C201" s="19">
        <v>4</v>
      </c>
      <c r="D201" s="33" t="s">
        <v>12</v>
      </c>
      <c r="E201" s="164" t="s">
        <v>2539</v>
      </c>
      <c r="F201" s="32"/>
    </row>
    <row r="202" spans="1:6" x14ac:dyDescent="0.2">
      <c r="A202" s="19">
        <f t="shared" si="6"/>
        <v>196</v>
      </c>
      <c r="B202" s="19">
        <f t="shared" si="7"/>
        <v>1832</v>
      </c>
      <c r="C202" s="19">
        <v>17</v>
      </c>
      <c r="D202" s="33" t="s">
        <v>285</v>
      </c>
      <c r="E202" s="164" t="s">
        <v>2540</v>
      </c>
      <c r="F202" s="32"/>
    </row>
    <row r="203" spans="1:6" x14ac:dyDescent="0.2">
      <c r="A203" s="19">
        <f t="shared" si="6"/>
        <v>197</v>
      </c>
      <c r="B203" s="19">
        <f t="shared" si="7"/>
        <v>1849</v>
      </c>
      <c r="C203" s="19">
        <v>9</v>
      </c>
      <c r="D203" s="33" t="s">
        <v>9</v>
      </c>
      <c r="E203" s="164" t="s">
        <v>2541</v>
      </c>
      <c r="F203" s="32"/>
    </row>
    <row r="204" spans="1:6" x14ac:dyDescent="0.2">
      <c r="A204" s="19">
        <f t="shared" si="6"/>
        <v>198</v>
      </c>
      <c r="B204" s="19">
        <f t="shared" si="7"/>
        <v>1858</v>
      </c>
      <c r="C204" s="19">
        <v>9</v>
      </c>
      <c r="D204" s="33" t="s">
        <v>9</v>
      </c>
      <c r="E204" s="164" t="s">
        <v>2542</v>
      </c>
      <c r="F204" s="32"/>
    </row>
    <row r="205" spans="1:6" x14ac:dyDescent="0.2">
      <c r="A205" s="19">
        <f t="shared" si="6"/>
        <v>199</v>
      </c>
      <c r="B205" s="19">
        <f t="shared" si="7"/>
        <v>1867</v>
      </c>
      <c r="C205" s="19">
        <v>4</v>
      </c>
      <c r="D205" s="33" t="s">
        <v>12</v>
      </c>
      <c r="E205" s="164" t="s">
        <v>2543</v>
      </c>
      <c r="F205" s="32"/>
    </row>
    <row r="206" spans="1:6" x14ac:dyDescent="0.2">
      <c r="A206" s="19">
        <f t="shared" si="6"/>
        <v>200</v>
      </c>
      <c r="B206" s="19">
        <f t="shared" si="7"/>
        <v>1871</v>
      </c>
      <c r="C206" s="19">
        <v>17</v>
      </c>
      <c r="D206" s="33" t="s">
        <v>285</v>
      </c>
      <c r="E206" s="164" t="s">
        <v>2544</v>
      </c>
      <c r="F206" s="32"/>
    </row>
    <row r="207" spans="1:6" x14ac:dyDescent="0.2">
      <c r="A207" s="19">
        <f t="shared" si="6"/>
        <v>201</v>
      </c>
      <c r="B207" s="19">
        <f t="shared" si="7"/>
        <v>1888</v>
      </c>
      <c r="C207" s="19">
        <v>9</v>
      </c>
      <c r="D207" s="33" t="s">
        <v>9</v>
      </c>
      <c r="E207" s="164" t="s">
        <v>2545</v>
      </c>
      <c r="F207" s="32"/>
    </row>
    <row r="208" spans="1:6" x14ac:dyDescent="0.2">
      <c r="A208" s="19">
        <f t="shared" si="6"/>
        <v>202</v>
      </c>
      <c r="B208" s="19">
        <f t="shared" si="7"/>
        <v>1897</v>
      </c>
      <c r="C208" s="19">
        <v>9</v>
      </c>
      <c r="D208" s="33" t="s">
        <v>9</v>
      </c>
      <c r="E208" s="164" t="s">
        <v>2546</v>
      </c>
      <c r="F208" s="32"/>
    </row>
    <row r="209" spans="1:6" x14ac:dyDescent="0.2">
      <c r="A209" s="19">
        <f t="shared" si="6"/>
        <v>203</v>
      </c>
      <c r="B209" s="19">
        <f t="shared" si="7"/>
        <v>1906</v>
      </c>
      <c r="C209" s="19">
        <v>4</v>
      </c>
      <c r="D209" s="33" t="s">
        <v>12</v>
      </c>
      <c r="E209" s="164" t="s">
        <v>2547</v>
      </c>
      <c r="F209" s="32"/>
    </row>
    <row r="210" spans="1:6" x14ac:dyDescent="0.2">
      <c r="A210" s="19">
        <f t="shared" si="6"/>
        <v>204</v>
      </c>
      <c r="B210" s="19">
        <f t="shared" si="7"/>
        <v>1910</v>
      </c>
      <c r="C210" s="19">
        <v>17</v>
      </c>
      <c r="D210" s="33" t="s">
        <v>285</v>
      </c>
      <c r="E210" s="164" t="s">
        <v>2548</v>
      </c>
      <c r="F210" s="32"/>
    </row>
    <row r="211" spans="1:6" x14ac:dyDescent="0.2">
      <c r="A211" s="19">
        <f t="shared" ref="A211:A217" si="8">+A210+1</f>
        <v>205</v>
      </c>
      <c r="B211" s="19">
        <f t="shared" ref="B211:B217" si="9">C210+B210</f>
        <v>1927</v>
      </c>
      <c r="C211" s="19">
        <v>9</v>
      </c>
      <c r="D211" s="33" t="s">
        <v>9</v>
      </c>
      <c r="E211" s="164" t="s">
        <v>2549</v>
      </c>
      <c r="F211" s="32"/>
    </row>
    <row r="212" spans="1:6" x14ac:dyDescent="0.2">
      <c r="A212" s="19">
        <f t="shared" si="8"/>
        <v>206</v>
      </c>
      <c r="B212" s="19">
        <f t="shared" si="9"/>
        <v>1936</v>
      </c>
      <c r="C212" s="19">
        <v>9</v>
      </c>
      <c r="D212" s="33" t="s">
        <v>9</v>
      </c>
      <c r="E212" s="164" t="s">
        <v>2550</v>
      </c>
      <c r="F212" s="32"/>
    </row>
    <row r="213" spans="1:6" x14ac:dyDescent="0.2">
      <c r="A213" s="19">
        <f t="shared" si="8"/>
        <v>207</v>
      </c>
      <c r="B213" s="19">
        <f t="shared" si="9"/>
        <v>1945</v>
      </c>
      <c r="C213" s="19">
        <v>4</v>
      </c>
      <c r="D213" s="33" t="s">
        <v>12</v>
      </c>
      <c r="E213" s="164" t="s">
        <v>2551</v>
      </c>
      <c r="F213" s="32"/>
    </row>
    <row r="214" spans="1:6" x14ac:dyDescent="0.2">
      <c r="A214" s="19">
        <f t="shared" si="8"/>
        <v>208</v>
      </c>
      <c r="B214" s="19">
        <f t="shared" si="9"/>
        <v>1949</v>
      </c>
      <c r="C214" s="19">
        <v>17</v>
      </c>
      <c r="D214" s="33" t="s">
        <v>285</v>
      </c>
      <c r="E214" s="164" t="s">
        <v>2552</v>
      </c>
      <c r="F214" s="32"/>
    </row>
    <row r="215" spans="1:6" ht="24" x14ac:dyDescent="0.2">
      <c r="A215" s="19">
        <f t="shared" si="8"/>
        <v>209</v>
      </c>
      <c r="B215" s="19">
        <f t="shared" si="9"/>
        <v>1966</v>
      </c>
      <c r="C215" s="19">
        <v>17</v>
      </c>
      <c r="D215" s="33" t="s">
        <v>285</v>
      </c>
      <c r="E215" s="152" t="s">
        <v>10624</v>
      </c>
      <c r="F215" s="260"/>
    </row>
    <row r="216" spans="1:6" ht="12.75" thickBot="1" x14ac:dyDescent="0.25">
      <c r="A216" s="19">
        <f t="shared" si="8"/>
        <v>210</v>
      </c>
      <c r="B216" s="19">
        <f t="shared" si="9"/>
        <v>1983</v>
      </c>
      <c r="C216" s="78">
        <v>150</v>
      </c>
      <c r="D216" s="79" t="s">
        <v>9</v>
      </c>
      <c r="E216" s="29" t="s">
        <v>50</v>
      </c>
      <c r="F216" s="47" t="s">
        <v>25</v>
      </c>
    </row>
    <row r="217" spans="1:6" ht="13.5" thickTop="1" thickBot="1" x14ac:dyDescent="0.25">
      <c r="A217" s="19">
        <f t="shared" si="8"/>
        <v>211</v>
      </c>
      <c r="B217" s="19">
        <f t="shared" si="9"/>
        <v>2133</v>
      </c>
      <c r="C217" s="94">
        <v>12</v>
      </c>
      <c r="D217" s="95" t="s">
        <v>9</v>
      </c>
      <c r="E217" s="165" t="s">
        <v>323</v>
      </c>
      <c r="F217" s="97" t="s">
        <v>2553</v>
      </c>
    </row>
    <row r="218" spans="1:6" ht="12.75" thickTop="1" x14ac:dyDescent="0.2">
      <c r="A218" s="98" t="s">
        <v>54</v>
      </c>
      <c r="B218" s="98"/>
      <c r="C218" s="225">
        <f>B217+C217-1</f>
        <v>2144</v>
      </c>
      <c r="D218" s="98"/>
      <c r="E218" s="98"/>
      <c r="F218" s="98"/>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71"/>
      <c r="F221" s="64"/>
    </row>
    <row r="222" spans="1:6" x14ac:dyDescent="0.2">
      <c r="A222" s="64"/>
      <c r="B222" s="64"/>
      <c r="C222" s="64"/>
      <c r="D222" s="64"/>
      <c r="E222" s="64"/>
      <c r="F222" s="64"/>
    </row>
    <row r="223" spans="1:6" x14ac:dyDescent="0.2">
      <c r="A223" s="64"/>
      <c r="B223" s="64"/>
      <c r="C223" s="64"/>
      <c r="D223" s="64"/>
      <c r="E223" s="83" t="s">
        <v>55</v>
      </c>
      <c r="F223"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2"/>
  <sheetViews>
    <sheetView topLeftCell="A40" zoomScaleNormal="100" workbookViewId="0">
      <selection activeCell="E58" sqref="E58"/>
    </sheetView>
  </sheetViews>
  <sheetFormatPr baseColWidth="10" defaultColWidth="11.140625" defaultRowHeight="12" x14ac:dyDescent="0.2"/>
  <cols>
    <col min="1" max="3" width="7.7109375" style="64" customWidth="1"/>
    <col min="4" max="4" width="10.7109375" style="64" customWidth="1"/>
    <col min="5" max="5" width="101.85546875" style="64" customWidth="1"/>
    <col min="6" max="6" width="12.7109375" style="64" customWidth="1"/>
    <col min="7" max="16384" width="11.140625" style="64"/>
  </cols>
  <sheetData>
    <row r="1" spans="1:6" ht="21" x14ac:dyDescent="0.35">
      <c r="B1" s="65" t="s">
        <v>0</v>
      </c>
    </row>
    <row r="3" spans="1:6" ht="12.75" x14ac:dyDescent="0.2">
      <c r="A3" s="795" t="str">
        <f>+T22001000!A3</f>
        <v>Modelo 220</v>
      </c>
      <c r="B3" s="795"/>
      <c r="C3" s="788" t="str">
        <f>+T22001000!C3</f>
        <v>Diseño de registro. 2025</v>
      </c>
      <c r="D3" s="788"/>
      <c r="E3" s="788"/>
      <c r="F3" s="789"/>
    </row>
    <row r="4" spans="1:6" x14ac:dyDescent="0.2">
      <c r="A4" s="796" t="str">
        <f>+T22001000!A4</f>
        <v>Versión 0.2</v>
      </c>
      <c r="B4" s="796"/>
      <c r="C4" s="797" t="s">
        <v>216</v>
      </c>
      <c r="D4" s="797"/>
      <c r="E4" s="797"/>
      <c r="F4" s="798"/>
    </row>
    <row r="5" spans="1:6" ht="13.5" thickBot="1" x14ac:dyDescent="0.25">
      <c r="A5" s="66"/>
      <c r="B5" s="66"/>
      <c r="C5" s="798"/>
      <c r="D5" s="798"/>
      <c r="E5" s="798"/>
      <c r="F5" s="798"/>
    </row>
    <row r="6" spans="1:6" ht="12.75" x14ac:dyDescent="0.2">
      <c r="A6" s="85" t="s">
        <v>3</v>
      </c>
      <c r="B6" s="85" t="s">
        <v>4</v>
      </c>
      <c r="C6" s="85" t="s">
        <v>5</v>
      </c>
      <c r="D6" s="86" t="s">
        <v>6</v>
      </c>
      <c r="E6" s="87" t="s">
        <v>7</v>
      </c>
      <c r="F6" s="87" t="s">
        <v>8</v>
      </c>
    </row>
    <row r="7" spans="1:6" x14ac:dyDescent="0.2">
      <c r="A7" s="30">
        <v>1</v>
      </c>
      <c r="B7" s="30">
        <v>1</v>
      </c>
      <c r="C7" s="30">
        <v>2</v>
      </c>
      <c r="D7" s="31" t="s">
        <v>9</v>
      </c>
      <c r="E7" s="88" t="s">
        <v>10</v>
      </c>
      <c r="F7" s="43" t="s">
        <v>11</v>
      </c>
    </row>
    <row r="8" spans="1:6" x14ac:dyDescent="0.2">
      <c r="A8" s="30">
        <f t="shared" ref="A8:A13" si="0">+A7+1</f>
        <v>2</v>
      </c>
      <c r="B8" s="30">
        <f t="shared" ref="B8:B13" si="1">C7+B7</f>
        <v>3</v>
      </c>
      <c r="C8" s="30">
        <v>3</v>
      </c>
      <c r="D8" s="31" t="s">
        <v>12</v>
      </c>
      <c r="E8" s="88" t="s">
        <v>13</v>
      </c>
      <c r="F8" s="43">
        <v>220</v>
      </c>
    </row>
    <row r="9" spans="1:6" x14ac:dyDescent="0.2">
      <c r="A9" s="30">
        <f t="shared" si="0"/>
        <v>3</v>
      </c>
      <c r="B9" s="30">
        <f t="shared" si="1"/>
        <v>6</v>
      </c>
      <c r="C9" s="30">
        <v>2</v>
      </c>
      <c r="D9" s="31" t="s">
        <v>9</v>
      </c>
      <c r="E9" s="88" t="s">
        <v>14</v>
      </c>
      <c r="F9" s="89" t="s">
        <v>60</v>
      </c>
    </row>
    <row r="10" spans="1:6" x14ac:dyDescent="0.2">
      <c r="A10" s="30">
        <f t="shared" si="0"/>
        <v>4</v>
      </c>
      <c r="B10" s="30">
        <f t="shared" si="1"/>
        <v>8</v>
      </c>
      <c r="C10" s="30">
        <v>1</v>
      </c>
      <c r="D10" s="31" t="s">
        <v>9</v>
      </c>
      <c r="E10" s="88" t="s">
        <v>16</v>
      </c>
      <c r="F10" s="89" t="s">
        <v>61</v>
      </c>
    </row>
    <row r="11" spans="1:6" x14ac:dyDescent="0.2">
      <c r="A11" s="30">
        <f t="shared" si="0"/>
        <v>5</v>
      </c>
      <c r="B11" s="30">
        <f t="shared" si="1"/>
        <v>9</v>
      </c>
      <c r="C11" s="30">
        <v>2</v>
      </c>
      <c r="D11" s="31" t="s">
        <v>12</v>
      </c>
      <c r="E11" s="88" t="s">
        <v>17</v>
      </c>
      <c r="F11" s="89" t="s">
        <v>15</v>
      </c>
    </row>
    <row r="12" spans="1:6" x14ac:dyDescent="0.2">
      <c r="A12" s="30">
        <f t="shared" si="0"/>
        <v>6</v>
      </c>
      <c r="B12" s="30">
        <f t="shared" si="1"/>
        <v>11</v>
      </c>
      <c r="C12" s="30">
        <v>1</v>
      </c>
      <c r="D12" s="31" t="s">
        <v>9</v>
      </c>
      <c r="E12" s="88" t="s">
        <v>19</v>
      </c>
      <c r="F12" s="90" t="s">
        <v>20</v>
      </c>
    </row>
    <row r="13" spans="1:6" s="69" customFormat="1" x14ac:dyDescent="0.2">
      <c r="A13" s="19">
        <f t="shared" si="0"/>
        <v>7</v>
      </c>
      <c r="B13" s="19">
        <f t="shared" si="1"/>
        <v>12</v>
      </c>
      <c r="C13" s="19">
        <v>1</v>
      </c>
      <c r="D13" s="33" t="s">
        <v>9</v>
      </c>
      <c r="E13" s="91" t="s">
        <v>62</v>
      </c>
      <c r="F13" s="32" t="s">
        <v>22</v>
      </c>
    </row>
    <row r="14" spans="1:6" x14ac:dyDescent="0.2">
      <c r="A14" s="92">
        <f t="shared" ref="A14:A77" si="2">A13+1</f>
        <v>8</v>
      </c>
      <c r="B14" s="92">
        <f t="shared" ref="B14:B77" si="3">B13+C13</f>
        <v>13</v>
      </c>
      <c r="C14" s="19">
        <v>3</v>
      </c>
      <c r="D14" s="33" t="s">
        <v>12</v>
      </c>
      <c r="E14" s="91" t="s">
        <v>23</v>
      </c>
      <c r="F14" s="32"/>
    </row>
    <row r="15" spans="1:6" ht="24" x14ac:dyDescent="0.2">
      <c r="A15" s="70">
        <f t="shared" si="2"/>
        <v>9</v>
      </c>
      <c r="B15" s="70">
        <f t="shared" si="3"/>
        <v>16</v>
      </c>
      <c r="C15" s="37">
        <v>15</v>
      </c>
      <c r="D15" s="33" t="s">
        <v>9</v>
      </c>
      <c r="E15" s="29" t="s">
        <v>217</v>
      </c>
      <c r="F15" s="32"/>
    </row>
    <row r="16" spans="1:6" ht="24" x14ac:dyDescent="0.2">
      <c r="A16" s="70">
        <f t="shared" si="2"/>
        <v>10</v>
      </c>
      <c r="B16" s="70">
        <f t="shared" si="3"/>
        <v>31</v>
      </c>
      <c r="C16" s="37">
        <v>40</v>
      </c>
      <c r="D16" s="33" t="s">
        <v>9</v>
      </c>
      <c r="E16" s="93" t="s">
        <v>218</v>
      </c>
      <c r="F16" s="32"/>
    </row>
    <row r="17" spans="1:6" ht="24" x14ac:dyDescent="0.2">
      <c r="A17" s="92">
        <f t="shared" si="2"/>
        <v>11</v>
      </c>
      <c r="B17" s="92">
        <f t="shared" si="3"/>
        <v>71</v>
      </c>
      <c r="C17" s="19">
        <v>15</v>
      </c>
      <c r="D17" s="33" t="s">
        <v>9</v>
      </c>
      <c r="E17" s="41" t="s">
        <v>219</v>
      </c>
      <c r="F17" s="32"/>
    </row>
    <row r="18" spans="1:6" ht="24" x14ac:dyDescent="0.2">
      <c r="A18" s="92">
        <f t="shared" si="2"/>
        <v>12</v>
      </c>
      <c r="B18" s="92">
        <f t="shared" si="3"/>
        <v>86</v>
      </c>
      <c r="C18" s="19">
        <v>2</v>
      </c>
      <c r="D18" s="33" t="s">
        <v>220</v>
      </c>
      <c r="E18" s="41" t="s">
        <v>221</v>
      </c>
      <c r="F18" s="32"/>
    </row>
    <row r="19" spans="1:6" ht="24" x14ac:dyDescent="0.2">
      <c r="A19" s="70">
        <f t="shared" si="2"/>
        <v>13</v>
      </c>
      <c r="B19" s="70">
        <f t="shared" si="3"/>
        <v>88</v>
      </c>
      <c r="C19" s="37">
        <v>15</v>
      </c>
      <c r="D19" s="33" t="s">
        <v>9</v>
      </c>
      <c r="E19" s="29" t="s">
        <v>222</v>
      </c>
      <c r="F19" s="32"/>
    </row>
    <row r="20" spans="1:6" ht="24" x14ac:dyDescent="0.2">
      <c r="A20" s="70">
        <f t="shared" si="2"/>
        <v>14</v>
      </c>
      <c r="B20" s="70">
        <f t="shared" si="3"/>
        <v>103</v>
      </c>
      <c r="C20" s="37">
        <v>40</v>
      </c>
      <c r="D20" s="33" t="s">
        <v>9</v>
      </c>
      <c r="E20" s="29" t="s">
        <v>223</v>
      </c>
      <c r="F20" s="32"/>
    </row>
    <row r="21" spans="1:6" ht="24" x14ac:dyDescent="0.2">
      <c r="A21" s="92">
        <f t="shared" si="2"/>
        <v>15</v>
      </c>
      <c r="B21" s="92">
        <f t="shared" si="3"/>
        <v>143</v>
      </c>
      <c r="C21" s="19">
        <v>15</v>
      </c>
      <c r="D21" s="33" t="s">
        <v>9</v>
      </c>
      <c r="E21" s="41" t="s">
        <v>224</v>
      </c>
      <c r="F21" s="32"/>
    </row>
    <row r="22" spans="1:6" ht="24" x14ac:dyDescent="0.2">
      <c r="A22" s="92">
        <f t="shared" si="2"/>
        <v>16</v>
      </c>
      <c r="B22" s="92">
        <f t="shared" si="3"/>
        <v>158</v>
      </c>
      <c r="C22" s="19">
        <v>2</v>
      </c>
      <c r="D22" s="33" t="s">
        <v>9</v>
      </c>
      <c r="E22" s="41" t="s">
        <v>225</v>
      </c>
      <c r="F22" s="32"/>
    </row>
    <row r="23" spans="1:6" ht="24" x14ac:dyDescent="0.2">
      <c r="A23" s="92">
        <f t="shared" si="2"/>
        <v>17</v>
      </c>
      <c r="B23" s="92">
        <f t="shared" si="3"/>
        <v>160</v>
      </c>
      <c r="C23" s="19">
        <v>5</v>
      </c>
      <c r="D23" s="33" t="s">
        <v>12</v>
      </c>
      <c r="E23" s="41" t="s">
        <v>226</v>
      </c>
      <c r="F23" s="32"/>
    </row>
    <row r="24" spans="1:6" ht="24" x14ac:dyDescent="0.2">
      <c r="A24" s="70">
        <f t="shared" si="2"/>
        <v>18</v>
      </c>
      <c r="B24" s="70">
        <f t="shared" si="3"/>
        <v>165</v>
      </c>
      <c r="C24" s="37">
        <v>15</v>
      </c>
      <c r="D24" s="33" t="s">
        <v>9</v>
      </c>
      <c r="E24" s="29" t="s">
        <v>227</v>
      </c>
      <c r="F24" s="32"/>
    </row>
    <row r="25" spans="1:6" ht="24" x14ac:dyDescent="0.2">
      <c r="A25" s="70">
        <f t="shared" si="2"/>
        <v>19</v>
      </c>
      <c r="B25" s="70">
        <f t="shared" si="3"/>
        <v>180</v>
      </c>
      <c r="C25" s="37">
        <v>40</v>
      </c>
      <c r="D25" s="33" t="s">
        <v>9</v>
      </c>
      <c r="E25" s="29" t="s">
        <v>228</v>
      </c>
      <c r="F25" s="32"/>
    </row>
    <row r="26" spans="1:6" ht="24" x14ac:dyDescent="0.2">
      <c r="A26" s="92">
        <f t="shared" si="2"/>
        <v>20</v>
      </c>
      <c r="B26" s="92">
        <f t="shared" si="3"/>
        <v>220</v>
      </c>
      <c r="C26" s="19">
        <v>15</v>
      </c>
      <c r="D26" s="33" t="s">
        <v>9</v>
      </c>
      <c r="E26" s="41" t="s">
        <v>229</v>
      </c>
      <c r="F26" s="32"/>
    </row>
    <row r="27" spans="1:6" ht="24" x14ac:dyDescent="0.2">
      <c r="A27" s="92">
        <f t="shared" si="2"/>
        <v>21</v>
      </c>
      <c r="B27" s="92">
        <f t="shared" si="3"/>
        <v>235</v>
      </c>
      <c r="C27" s="19">
        <v>2</v>
      </c>
      <c r="D27" s="33" t="s">
        <v>220</v>
      </c>
      <c r="E27" s="41" t="s">
        <v>230</v>
      </c>
      <c r="F27" s="32"/>
    </row>
    <row r="28" spans="1:6" ht="24" x14ac:dyDescent="0.2">
      <c r="A28" s="70">
        <f t="shared" si="2"/>
        <v>22</v>
      </c>
      <c r="B28" s="70">
        <f t="shared" si="3"/>
        <v>237</v>
      </c>
      <c r="C28" s="37">
        <v>15</v>
      </c>
      <c r="D28" s="33" t="s">
        <v>9</v>
      </c>
      <c r="E28" s="29" t="s">
        <v>231</v>
      </c>
      <c r="F28" s="32"/>
    </row>
    <row r="29" spans="1:6" ht="24" x14ac:dyDescent="0.2">
      <c r="A29" s="70">
        <f t="shared" si="2"/>
        <v>23</v>
      </c>
      <c r="B29" s="70">
        <f t="shared" si="3"/>
        <v>252</v>
      </c>
      <c r="C29" s="37">
        <v>40</v>
      </c>
      <c r="D29" s="33" t="s">
        <v>9</v>
      </c>
      <c r="E29" s="29" t="s">
        <v>232</v>
      </c>
      <c r="F29" s="32"/>
    </row>
    <row r="30" spans="1:6" ht="24" x14ac:dyDescent="0.2">
      <c r="A30" s="92">
        <f t="shared" si="2"/>
        <v>24</v>
      </c>
      <c r="B30" s="92">
        <f t="shared" si="3"/>
        <v>292</v>
      </c>
      <c r="C30" s="19">
        <v>15</v>
      </c>
      <c r="D30" s="33" t="s">
        <v>9</v>
      </c>
      <c r="E30" s="41" t="s">
        <v>233</v>
      </c>
      <c r="F30" s="32"/>
    </row>
    <row r="31" spans="1:6" ht="24" x14ac:dyDescent="0.2">
      <c r="A31" s="92">
        <f t="shared" si="2"/>
        <v>25</v>
      </c>
      <c r="B31" s="92">
        <f t="shared" si="3"/>
        <v>307</v>
      </c>
      <c r="C31" s="19">
        <v>2</v>
      </c>
      <c r="D31" s="33" t="s">
        <v>9</v>
      </c>
      <c r="E31" s="41" t="s">
        <v>234</v>
      </c>
      <c r="F31" s="32"/>
    </row>
    <row r="32" spans="1:6" ht="24" x14ac:dyDescent="0.2">
      <c r="A32" s="92">
        <f t="shared" si="2"/>
        <v>26</v>
      </c>
      <c r="B32" s="92">
        <f t="shared" si="3"/>
        <v>309</v>
      </c>
      <c r="C32" s="19">
        <v>5</v>
      </c>
      <c r="D32" s="33" t="s">
        <v>12</v>
      </c>
      <c r="E32" s="41" t="s">
        <v>235</v>
      </c>
      <c r="F32" s="32"/>
    </row>
    <row r="33" spans="1:6" ht="24" x14ac:dyDescent="0.2">
      <c r="A33" s="70">
        <f t="shared" si="2"/>
        <v>27</v>
      </c>
      <c r="B33" s="70">
        <f t="shared" si="3"/>
        <v>314</v>
      </c>
      <c r="C33" s="37">
        <v>15</v>
      </c>
      <c r="D33" s="33" t="s">
        <v>9</v>
      </c>
      <c r="E33" s="29" t="s">
        <v>236</v>
      </c>
      <c r="F33" s="32"/>
    </row>
    <row r="34" spans="1:6" ht="24" x14ac:dyDescent="0.2">
      <c r="A34" s="70">
        <f t="shared" si="2"/>
        <v>28</v>
      </c>
      <c r="B34" s="70">
        <f t="shared" si="3"/>
        <v>329</v>
      </c>
      <c r="C34" s="37">
        <v>40</v>
      </c>
      <c r="D34" s="33" t="s">
        <v>9</v>
      </c>
      <c r="E34" s="29" t="s">
        <v>237</v>
      </c>
      <c r="F34" s="32"/>
    </row>
    <row r="35" spans="1:6" ht="24" x14ac:dyDescent="0.2">
      <c r="A35" s="92">
        <f t="shared" si="2"/>
        <v>29</v>
      </c>
      <c r="B35" s="92">
        <f t="shared" si="3"/>
        <v>369</v>
      </c>
      <c r="C35" s="19">
        <v>15</v>
      </c>
      <c r="D35" s="33" t="s">
        <v>9</v>
      </c>
      <c r="E35" s="41" t="s">
        <v>238</v>
      </c>
      <c r="F35" s="32"/>
    </row>
    <row r="36" spans="1:6" ht="24" x14ac:dyDescent="0.2">
      <c r="A36" s="92">
        <f t="shared" si="2"/>
        <v>30</v>
      </c>
      <c r="B36" s="92">
        <f t="shared" si="3"/>
        <v>384</v>
      </c>
      <c r="C36" s="19">
        <v>2</v>
      </c>
      <c r="D36" s="33" t="s">
        <v>220</v>
      </c>
      <c r="E36" s="41" t="s">
        <v>239</v>
      </c>
      <c r="F36" s="32"/>
    </row>
    <row r="37" spans="1:6" ht="24" x14ac:dyDescent="0.2">
      <c r="A37" s="70">
        <f t="shared" si="2"/>
        <v>31</v>
      </c>
      <c r="B37" s="70">
        <f t="shared" si="3"/>
        <v>386</v>
      </c>
      <c r="C37" s="37">
        <v>15</v>
      </c>
      <c r="D37" s="33" t="s">
        <v>9</v>
      </c>
      <c r="E37" s="29" t="s">
        <v>240</v>
      </c>
      <c r="F37" s="32"/>
    </row>
    <row r="38" spans="1:6" ht="24" x14ac:dyDescent="0.2">
      <c r="A38" s="70">
        <f t="shared" si="2"/>
        <v>32</v>
      </c>
      <c r="B38" s="70">
        <f t="shared" si="3"/>
        <v>401</v>
      </c>
      <c r="C38" s="37">
        <v>40</v>
      </c>
      <c r="D38" s="33" t="s">
        <v>9</v>
      </c>
      <c r="E38" s="29" t="s">
        <v>241</v>
      </c>
      <c r="F38" s="32"/>
    </row>
    <row r="39" spans="1:6" ht="24" x14ac:dyDescent="0.2">
      <c r="A39" s="92">
        <f t="shared" si="2"/>
        <v>33</v>
      </c>
      <c r="B39" s="92">
        <f t="shared" si="3"/>
        <v>441</v>
      </c>
      <c r="C39" s="19">
        <v>15</v>
      </c>
      <c r="D39" s="33" t="s">
        <v>9</v>
      </c>
      <c r="E39" s="41" t="s">
        <v>242</v>
      </c>
      <c r="F39" s="32"/>
    </row>
    <row r="40" spans="1:6" ht="24" x14ac:dyDescent="0.2">
      <c r="A40" s="92">
        <f t="shared" si="2"/>
        <v>34</v>
      </c>
      <c r="B40" s="92">
        <f t="shared" si="3"/>
        <v>456</v>
      </c>
      <c r="C40" s="19">
        <v>2</v>
      </c>
      <c r="D40" s="33" t="s">
        <v>9</v>
      </c>
      <c r="E40" s="41" t="s">
        <v>243</v>
      </c>
      <c r="F40" s="32"/>
    </row>
    <row r="41" spans="1:6" ht="24" x14ac:dyDescent="0.2">
      <c r="A41" s="92">
        <f t="shared" si="2"/>
        <v>35</v>
      </c>
      <c r="B41" s="92">
        <f t="shared" si="3"/>
        <v>458</v>
      </c>
      <c r="C41" s="19">
        <v>5</v>
      </c>
      <c r="D41" s="33" t="s">
        <v>12</v>
      </c>
      <c r="E41" s="41" t="s">
        <v>244</v>
      </c>
      <c r="F41" s="32"/>
    </row>
    <row r="42" spans="1:6" ht="24" x14ac:dyDescent="0.2">
      <c r="A42" s="70">
        <f t="shared" si="2"/>
        <v>36</v>
      </c>
      <c r="B42" s="70">
        <f t="shared" si="3"/>
        <v>463</v>
      </c>
      <c r="C42" s="37">
        <v>15</v>
      </c>
      <c r="D42" s="33" t="s">
        <v>9</v>
      </c>
      <c r="E42" s="29" t="s">
        <v>245</v>
      </c>
      <c r="F42" s="32"/>
    </row>
    <row r="43" spans="1:6" ht="24" x14ac:dyDescent="0.2">
      <c r="A43" s="70">
        <f t="shared" si="2"/>
        <v>37</v>
      </c>
      <c r="B43" s="70">
        <f t="shared" si="3"/>
        <v>478</v>
      </c>
      <c r="C43" s="37">
        <v>40</v>
      </c>
      <c r="D43" s="33" t="s">
        <v>9</v>
      </c>
      <c r="E43" s="29" t="s">
        <v>246</v>
      </c>
      <c r="F43" s="32"/>
    </row>
    <row r="44" spans="1:6" ht="24" x14ac:dyDescent="0.2">
      <c r="A44" s="92">
        <f t="shared" si="2"/>
        <v>38</v>
      </c>
      <c r="B44" s="92">
        <f t="shared" si="3"/>
        <v>518</v>
      </c>
      <c r="C44" s="19">
        <v>15</v>
      </c>
      <c r="D44" s="33" t="s">
        <v>9</v>
      </c>
      <c r="E44" s="41" t="s">
        <v>247</v>
      </c>
      <c r="F44" s="32"/>
    </row>
    <row r="45" spans="1:6" ht="24" x14ac:dyDescent="0.2">
      <c r="A45" s="92">
        <f t="shared" si="2"/>
        <v>39</v>
      </c>
      <c r="B45" s="92">
        <f t="shared" si="3"/>
        <v>533</v>
      </c>
      <c r="C45" s="19">
        <v>2</v>
      </c>
      <c r="D45" s="33" t="s">
        <v>220</v>
      </c>
      <c r="E45" s="41" t="s">
        <v>248</v>
      </c>
      <c r="F45" s="32"/>
    </row>
    <row r="46" spans="1:6" ht="24" x14ac:dyDescent="0.2">
      <c r="A46" s="70">
        <f t="shared" si="2"/>
        <v>40</v>
      </c>
      <c r="B46" s="70">
        <f t="shared" si="3"/>
        <v>535</v>
      </c>
      <c r="C46" s="37">
        <v>15</v>
      </c>
      <c r="D46" s="33" t="s">
        <v>9</v>
      </c>
      <c r="E46" s="29" t="s">
        <v>249</v>
      </c>
      <c r="F46" s="32"/>
    </row>
    <row r="47" spans="1:6" ht="24" x14ac:dyDescent="0.2">
      <c r="A47" s="70">
        <f t="shared" si="2"/>
        <v>41</v>
      </c>
      <c r="B47" s="70">
        <f t="shared" si="3"/>
        <v>550</v>
      </c>
      <c r="C47" s="37">
        <v>40</v>
      </c>
      <c r="D47" s="33" t="s">
        <v>9</v>
      </c>
      <c r="E47" s="29" t="s">
        <v>250</v>
      </c>
      <c r="F47" s="32"/>
    </row>
    <row r="48" spans="1:6" ht="24" x14ac:dyDescent="0.2">
      <c r="A48" s="92">
        <f t="shared" si="2"/>
        <v>42</v>
      </c>
      <c r="B48" s="92">
        <f t="shared" si="3"/>
        <v>590</v>
      </c>
      <c r="C48" s="19">
        <v>15</v>
      </c>
      <c r="D48" s="33" t="s">
        <v>9</v>
      </c>
      <c r="E48" s="41" t="s">
        <v>251</v>
      </c>
      <c r="F48" s="32"/>
    </row>
    <row r="49" spans="1:6" ht="24" x14ac:dyDescent="0.2">
      <c r="A49" s="92">
        <f t="shared" si="2"/>
        <v>43</v>
      </c>
      <c r="B49" s="92">
        <f t="shared" si="3"/>
        <v>605</v>
      </c>
      <c r="C49" s="19">
        <v>2</v>
      </c>
      <c r="D49" s="33" t="s">
        <v>9</v>
      </c>
      <c r="E49" s="41" t="s">
        <v>252</v>
      </c>
      <c r="F49" s="32"/>
    </row>
    <row r="50" spans="1:6" ht="24" x14ac:dyDescent="0.2">
      <c r="A50" s="92">
        <f t="shared" si="2"/>
        <v>44</v>
      </c>
      <c r="B50" s="92">
        <f t="shared" si="3"/>
        <v>607</v>
      </c>
      <c r="C50" s="19">
        <v>5</v>
      </c>
      <c r="D50" s="33" t="s">
        <v>12</v>
      </c>
      <c r="E50" s="41" t="s">
        <v>253</v>
      </c>
      <c r="F50" s="32"/>
    </row>
    <row r="51" spans="1:6" ht="24" x14ac:dyDescent="0.2">
      <c r="A51" s="70">
        <f t="shared" si="2"/>
        <v>45</v>
      </c>
      <c r="B51" s="70">
        <f t="shared" si="3"/>
        <v>612</v>
      </c>
      <c r="C51" s="37">
        <v>15</v>
      </c>
      <c r="D51" s="33" t="s">
        <v>9</v>
      </c>
      <c r="E51" s="29" t="s">
        <v>254</v>
      </c>
      <c r="F51" s="32"/>
    </row>
    <row r="52" spans="1:6" ht="24" x14ac:dyDescent="0.2">
      <c r="A52" s="70">
        <f t="shared" si="2"/>
        <v>46</v>
      </c>
      <c r="B52" s="70">
        <f t="shared" si="3"/>
        <v>627</v>
      </c>
      <c r="C52" s="37">
        <v>40</v>
      </c>
      <c r="D52" s="33" t="s">
        <v>9</v>
      </c>
      <c r="E52" s="29" t="s">
        <v>255</v>
      </c>
      <c r="F52" s="32"/>
    </row>
    <row r="53" spans="1:6" ht="24" x14ac:dyDescent="0.2">
      <c r="A53" s="92">
        <f t="shared" si="2"/>
        <v>47</v>
      </c>
      <c r="B53" s="92">
        <f t="shared" si="3"/>
        <v>667</v>
      </c>
      <c r="C53" s="19">
        <v>15</v>
      </c>
      <c r="D53" s="33" t="s">
        <v>9</v>
      </c>
      <c r="E53" s="41" t="s">
        <v>256</v>
      </c>
      <c r="F53" s="32"/>
    </row>
    <row r="54" spans="1:6" ht="24" x14ac:dyDescent="0.2">
      <c r="A54" s="92">
        <f t="shared" si="2"/>
        <v>48</v>
      </c>
      <c r="B54" s="92">
        <f t="shared" si="3"/>
        <v>682</v>
      </c>
      <c r="C54" s="19">
        <v>2</v>
      </c>
      <c r="D54" s="33" t="s">
        <v>220</v>
      </c>
      <c r="E54" s="41" t="s">
        <v>257</v>
      </c>
      <c r="F54" s="32"/>
    </row>
    <row r="55" spans="1:6" ht="24" x14ac:dyDescent="0.2">
      <c r="A55" s="70">
        <f t="shared" si="2"/>
        <v>49</v>
      </c>
      <c r="B55" s="70">
        <f t="shared" si="3"/>
        <v>684</v>
      </c>
      <c r="C55" s="37">
        <v>15</v>
      </c>
      <c r="D55" s="33" t="s">
        <v>9</v>
      </c>
      <c r="E55" s="29" t="s">
        <v>258</v>
      </c>
      <c r="F55" s="32"/>
    </row>
    <row r="56" spans="1:6" ht="24" x14ac:dyDescent="0.2">
      <c r="A56" s="70">
        <f t="shared" si="2"/>
        <v>50</v>
      </c>
      <c r="B56" s="70">
        <f t="shared" si="3"/>
        <v>699</v>
      </c>
      <c r="C56" s="37">
        <v>40</v>
      </c>
      <c r="D56" s="33" t="s">
        <v>9</v>
      </c>
      <c r="E56" s="29" t="s">
        <v>259</v>
      </c>
      <c r="F56" s="32"/>
    </row>
    <row r="57" spans="1:6" ht="24" x14ac:dyDescent="0.2">
      <c r="A57" s="92">
        <f t="shared" si="2"/>
        <v>51</v>
      </c>
      <c r="B57" s="92">
        <f t="shared" si="3"/>
        <v>739</v>
      </c>
      <c r="C57" s="19">
        <v>15</v>
      </c>
      <c r="D57" s="33" t="s">
        <v>9</v>
      </c>
      <c r="E57" s="41" t="s">
        <v>260</v>
      </c>
      <c r="F57" s="32"/>
    </row>
    <row r="58" spans="1:6" ht="24" x14ac:dyDescent="0.2">
      <c r="A58" s="92">
        <f t="shared" si="2"/>
        <v>52</v>
      </c>
      <c r="B58" s="92">
        <f t="shared" si="3"/>
        <v>754</v>
      </c>
      <c r="C58" s="19">
        <v>2</v>
      </c>
      <c r="D58" s="33" t="s">
        <v>9</v>
      </c>
      <c r="E58" s="41" t="s">
        <v>261</v>
      </c>
      <c r="F58" s="32"/>
    </row>
    <row r="59" spans="1:6" ht="24" x14ac:dyDescent="0.2">
      <c r="A59" s="92">
        <f t="shared" si="2"/>
        <v>53</v>
      </c>
      <c r="B59" s="92">
        <f t="shared" si="3"/>
        <v>756</v>
      </c>
      <c r="C59" s="19">
        <v>5</v>
      </c>
      <c r="D59" s="33" t="s">
        <v>12</v>
      </c>
      <c r="E59" s="41" t="s">
        <v>262</v>
      </c>
      <c r="F59" s="32"/>
    </row>
    <row r="60" spans="1:6" ht="24" x14ac:dyDescent="0.2">
      <c r="A60" s="70">
        <f t="shared" si="2"/>
        <v>54</v>
      </c>
      <c r="B60" s="70">
        <f t="shared" si="3"/>
        <v>761</v>
      </c>
      <c r="C60" s="37">
        <v>15</v>
      </c>
      <c r="D60" s="33" t="s">
        <v>9</v>
      </c>
      <c r="E60" s="29" t="s">
        <v>263</v>
      </c>
      <c r="F60" s="32"/>
    </row>
    <row r="61" spans="1:6" ht="24" x14ac:dyDescent="0.2">
      <c r="A61" s="70">
        <f t="shared" si="2"/>
        <v>55</v>
      </c>
      <c r="B61" s="70">
        <f t="shared" si="3"/>
        <v>776</v>
      </c>
      <c r="C61" s="37">
        <v>40</v>
      </c>
      <c r="D61" s="33" t="s">
        <v>9</v>
      </c>
      <c r="E61" s="29" t="s">
        <v>264</v>
      </c>
      <c r="F61" s="32"/>
    </row>
    <row r="62" spans="1:6" ht="24" x14ac:dyDescent="0.2">
      <c r="A62" s="92">
        <f t="shared" si="2"/>
        <v>56</v>
      </c>
      <c r="B62" s="92">
        <f t="shared" si="3"/>
        <v>816</v>
      </c>
      <c r="C62" s="19">
        <v>15</v>
      </c>
      <c r="D62" s="33" t="s">
        <v>9</v>
      </c>
      <c r="E62" s="41" t="s">
        <v>265</v>
      </c>
      <c r="F62" s="32"/>
    </row>
    <row r="63" spans="1:6" ht="24" x14ac:dyDescent="0.2">
      <c r="A63" s="92">
        <f t="shared" si="2"/>
        <v>57</v>
      </c>
      <c r="B63" s="92">
        <f t="shared" si="3"/>
        <v>831</v>
      </c>
      <c r="C63" s="19">
        <v>2</v>
      </c>
      <c r="D63" s="33" t="s">
        <v>220</v>
      </c>
      <c r="E63" s="41" t="s">
        <v>266</v>
      </c>
      <c r="F63" s="32"/>
    </row>
    <row r="64" spans="1:6" ht="24" x14ac:dyDescent="0.2">
      <c r="A64" s="70">
        <f t="shared" si="2"/>
        <v>58</v>
      </c>
      <c r="B64" s="70">
        <f t="shared" si="3"/>
        <v>833</v>
      </c>
      <c r="C64" s="37">
        <v>15</v>
      </c>
      <c r="D64" s="33" t="s">
        <v>9</v>
      </c>
      <c r="E64" s="29" t="s">
        <v>267</v>
      </c>
      <c r="F64" s="32"/>
    </row>
    <row r="65" spans="1:6" ht="24" x14ac:dyDescent="0.2">
      <c r="A65" s="70">
        <f t="shared" si="2"/>
        <v>59</v>
      </c>
      <c r="B65" s="70">
        <f t="shared" si="3"/>
        <v>848</v>
      </c>
      <c r="C65" s="37">
        <v>40</v>
      </c>
      <c r="D65" s="33" t="s">
        <v>9</v>
      </c>
      <c r="E65" s="29" t="s">
        <v>268</v>
      </c>
      <c r="F65" s="32"/>
    </row>
    <row r="66" spans="1:6" ht="24" x14ac:dyDescent="0.2">
      <c r="A66" s="92">
        <f t="shared" si="2"/>
        <v>60</v>
      </c>
      <c r="B66" s="92">
        <f t="shared" si="3"/>
        <v>888</v>
      </c>
      <c r="C66" s="19">
        <v>15</v>
      </c>
      <c r="D66" s="33" t="s">
        <v>9</v>
      </c>
      <c r="E66" s="41" t="s">
        <v>269</v>
      </c>
      <c r="F66" s="32"/>
    </row>
    <row r="67" spans="1:6" ht="24" x14ac:dyDescent="0.2">
      <c r="A67" s="92">
        <f t="shared" si="2"/>
        <v>61</v>
      </c>
      <c r="B67" s="92">
        <f t="shared" si="3"/>
        <v>903</v>
      </c>
      <c r="C67" s="19">
        <v>2</v>
      </c>
      <c r="D67" s="33" t="s">
        <v>9</v>
      </c>
      <c r="E67" s="41" t="s">
        <v>270</v>
      </c>
      <c r="F67" s="32"/>
    </row>
    <row r="68" spans="1:6" ht="24" x14ac:dyDescent="0.2">
      <c r="A68" s="92">
        <f t="shared" si="2"/>
        <v>62</v>
      </c>
      <c r="B68" s="92">
        <f t="shared" si="3"/>
        <v>905</v>
      </c>
      <c r="C68" s="19">
        <v>5</v>
      </c>
      <c r="D68" s="33" t="s">
        <v>12</v>
      </c>
      <c r="E68" s="41" t="s">
        <v>271</v>
      </c>
      <c r="F68" s="32"/>
    </row>
    <row r="69" spans="1:6" ht="24" x14ac:dyDescent="0.2">
      <c r="A69" s="70">
        <f t="shared" si="2"/>
        <v>63</v>
      </c>
      <c r="B69" s="70">
        <f t="shared" si="3"/>
        <v>910</v>
      </c>
      <c r="C69" s="37">
        <v>15</v>
      </c>
      <c r="D69" s="33" t="s">
        <v>9</v>
      </c>
      <c r="E69" s="29" t="s">
        <v>272</v>
      </c>
      <c r="F69" s="32"/>
    </row>
    <row r="70" spans="1:6" ht="24" x14ac:dyDescent="0.2">
      <c r="A70" s="70">
        <f t="shared" si="2"/>
        <v>64</v>
      </c>
      <c r="B70" s="70">
        <f t="shared" si="3"/>
        <v>925</v>
      </c>
      <c r="C70" s="37">
        <v>40</v>
      </c>
      <c r="D70" s="33" t="s">
        <v>9</v>
      </c>
      <c r="E70" s="29" t="s">
        <v>273</v>
      </c>
      <c r="F70" s="32"/>
    </row>
    <row r="71" spans="1:6" ht="24" x14ac:dyDescent="0.2">
      <c r="A71" s="92">
        <f t="shared" si="2"/>
        <v>65</v>
      </c>
      <c r="B71" s="92">
        <f t="shared" si="3"/>
        <v>965</v>
      </c>
      <c r="C71" s="19">
        <v>15</v>
      </c>
      <c r="D71" s="33" t="s">
        <v>9</v>
      </c>
      <c r="E71" s="41" t="s">
        <v>274</v>
      </c>
      <c r="F71" s="32"/>
    </row>
    <row r="72" spans="1:6" ht="24" x14ac:dyDescent="0.2">
      <c r="A72" s="92">
        <f t="shared" si="2"/>
        <v>66</v>
      </c>
      <c r="B72" s="92">
        <f t="shared" si="3"/>
        <v>980</v>
      </c>
      <c r="C72" s="19">
        <v>2</v>
      </c>
      <c r="D72" s="33" t="s">
        <v>220</v>
      </c>
      <c r="E72" s="41" t="s">
        <v>275</v>
      </c>
      <c r="F72" s="32"/>
    </row>
    <row r="73" spans="1:6" ht="24" x14ac:dyDescent="0.2">
      <c r="A73" s="70">
        <f t="shared" si="2"/>
        <v>67</v>
      </c>
      <c r="B73" s="70">
        <f t="shared" si="3"/>
        <v>982</v>
      </c>
      <c r="C73" s="37">
        <v>15</v>
      </c>
      <c r="D73" s="33" t="s">
        <v>9</v>
      </c>
      <c r="E73" s="29" t="s">
        <v>276</v>
      </c>
      <c r="F73" s="32"/>
    </row>
    <row r="74" spans="1:6" ht="24" x14ac:dyDescent="0.2">
      <c r="A74" s="70">
        <f t="shared" si="2"/>
        <v>68</v>
      </c>
      <c r="B74" s="70">
        <f t="shared" si="3"/>
        <v>997</v>
      </c>
      <c r="C74" s="37">
        <v>40</v>
      </c>
      <c r="D74" s="33" t="s">
        <v>9</v>
      </c>
      <c r="E74" s="29" t="s">
        <v>277</v>
      </c>
      <c r="F74" s="32"/>
    </row>
    <row r="75" spans="1:6" ht="24" x14ac:dyDescent="0.2">
      <c r="A75" s="92">
        <f t="shared" si="2"/>
        <v>69</v>
      </c>
      <c r="B75" s="92">
        <f t="shared" si="3"/>
        <v>1037</v>
      </c>
      <c r="C75" s="19">
        <v>15</v>
      </c>
      <c r="D75" s="33" t="s">
        <v>9</v>
      </c>
      <c r="E75" s="41" t="s">
        <v>278</v>
      </c>
      <c r="F75" s="32"/>
    </row>
    <row r="76" spans="1:6" ht="24" x14ac:dyDescent="0.2">
      <c r="A76" s="92">
        <f t="shared" si="2"/>
        <v>70</v>
      </c>
      <c r="B76" s="92">
        <f t="shared" si="3"/>
        <v>1052</v>
      </c>
      <c r="C76" s="19">
        <v>2</v>
      </c>
      <c r="D76" s="33" t="s">
        <v>9</v>
      </c>
      <c r="E76" s="41" t="s">
        <v>279</v>
      </c>
      <c r="F76" s="32"/>
    </row>
    <row r="77" spans="1:6" ht="24" x14ac:dyDescent="0.2">
      <c r="A77" s="92">
        <f t="shared" si="2"/>
        <v>71</v>
      </c>
      <c r="B77" s="92">
        <f t="shared" si="3"/>
        <v>1054</v>
      </c>
      <c r="C77" s="19">
        <v>5</v>
      </c>
      <c r="D77" s="33" t="s">
        <v>12</v>
      </c>
      <c r="E77" s="41" t="s">
        <v>280</v>
      </c>
      <c r="F77" s="32"/>
    </row>
    <row r="78" spans="1:6" ht="12.75" thickBot="1" x14ac:dyDescent="0.25">
      <c r="A78" s="70">
        <f t="shared" ref="A78:A79" si="4">A77+1</f>
        <v>72</v>
      </c>
      <c r="B78" s="70">
        <f t="shared" ref="B78:B79" si="5">B77+C77</f>
        <v>1059</v>
      </c>
      <c r="C78" s="78">
        <v>150</v>
      </c>
      <c r="D78" s="79" t="s">
        <v>9</v>
      </c>
      <c r="E78" s="29" t="s">
        <v>50</v>
      </c>
      <c r="F78" s="47" t="s">
        <v>25</v>
      </c>
    </row>
    <row r="79" spans="1:6" ht="13.5" thickTop="1" thickBot="1" x14ac:dyDescent="0.25">
      <c r="A79" s="70">
        <f t="shared" si="4"/>
        <v>73</v>
      </c>
      <c r="B79" s="70">
        <f t="shared" si="5"/>
        <v>1209</v>
      </c>
      <c r="C79" s="94">
        <v>12</v>
      </c>
      <c r="D79" s="95" t="s">
        <v>9</v>
      </c>
      <c r="E79" s="96" t="s">
        <v>214</v>
      </c>
      <c r="F79" s="97" t="s">
        <v>281</v>
      </c>
    </row>
    <row r="80" spans="1:6" ht="12.75" thickTop="1" x14ac:dyDescent="0.2">
      <c r="A80" s="98" t="s">
        <v>54</v>
      </c>
      <c r="B80" s="98"/>
      <c r="C80" s="84">
        <f>B79+C79-1</f>
        <v>1220</v>
      </c>
      <c r="D80" s="98"/>
      <c r="E80" s="98"/>
      <c r="F80" s="98"/>
    </row>
    <row r="82" spans="5:5" x14ac:dyDescent="0.2">
      <c r="E82" s="83" t="s">
        <v>55</v>
      </c>
    </row>
  </sheetData>
  <mergeCells count="4">
    <mergeCell ref="A3:B3"/>
    <mergeCell ref="C3:F3"/>
    <mergeCell ref="A4:B4"/>
    <mergeCell ref="C4:F5"/>
  </mergeCells>
  <pageMargins left="0.7" right="0.7"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223"/>
  <sheetViews>
    <sheetView zoomScaleNormal="100" zoomScaleSheetLayoutView="80" workbookViewId="0">
      <selection activeCell="C4" sqref="C4:F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c r="F1" t="s">
        <v>1798</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11186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1" si="0">+A7+1</f>
        <v>2</v>
      </c>
      <c r="B8" s="30">
        <f>C7+B7</f>
        <v>3</v>
      </c>
      <c r="C8" s="30">
        <v>3</v>
      </c>
      <c r="D8" s="31" t="s">
        <v>12</v>
      </c>
      <c r="E8" s="88" t="s">
        <v>13</v>
      </c>
      <c r="F8" s="43">
        <v>220</v>
      </c>
    </row>
    <row r="9" spans="1:6" x14ac:dyDescent="0.2">
      <c r="A9" s="30">
        <f t="shared" si="0"/>
        <v>3</v>
      </c>
      <c r="B9" s="30">
        <f>C8+B8</f>
        <v>6</v>
      </c>
      <c r="C9" s="30">
        <v>2</v>
      </c>
      <c r="D9" s="31" t="s">
        <v>9</v>
      </c>
      <c r="E9" s="88" t="s">
        <v>14</v>
      </c>
      <c r="F9" s="89" t="s">
        <v>1759</v>
      </c>
    </row>
    <row r="10" spans="1:6" x14ac:dyDescent="0.2">
      <c r="A10" s="30">
        <f t="shared" si="0"/>
        <v>4</v>
      </c>
      <c r="B10" s="30">
        <f>B9+C9</f>
        <v>8</v>
      </c>
      <c r="C10" s="30">
        <v>1</v>
      </c>
      <c r="D10" s="31" t="s">
        <v>9</v>
      </c>
      <c r="E10" s="88" t="s">
        <v>16</v>
      </c>
      <c r="F10" s="89" t="s">
        <v>2554</v>
      </c>
    </row>
    <row r="11" spans="1:6" x14ac:dyDescent="0.2">
      <c r="A11" s="30">
        <f t="shared" si="0"/>
        <v>5</v>
      </c>
      <c r="B11" s="30">
        <v>9</v>
      </c>
      <c r="C11" s="30">
        <v>2</v>
      </c>
      <c r="D11" s="31" t="s">
        <v>12</v>
      </c>
      <c r="E11" s="88" t="s">
        <v>17</v>
      </c>
      <c r="F11" s="89" t="s">
        <v>18</v>
      </c>
    </row>
    <row r="12" spans="1:6" x14ac:dyDescent="0.2">
      <c r="A12" s="30">
        <f t="shared" si="0"/>
        <v>6</v>
      </c>
      <c r="B12" s="30">
        <f>C11+B11</f>
        <v>11</v>
      </c>
      <c r="C12" s="30">
        <v>1</v>
      </c>
      <c r="D12" s="31" t="s">
        <v>9</v>
      </c>
      <c r="E12" s="88" t="s">
        <v>1810</v>
      </c>
      <c r="F12" s="43" t="s">
        <v>20</v>
      </c>
    </row>
    <row r="13" spans="1:6" x14ac:dyDescent="0.2">
      <c r="A13" s="19">
        <f t="shared" si="0"/>
        <v>7</v>
      </c>
      <c r="B13" s="19">
        <f>C12+B12</f>
        <v>12</v>
      </c>
      <c r="C13" s="19">
        <v>1</v>
      </c>
      <c r="D13" s="33" t="s">
        <v>9</v>
      </c>
      <c r="E13" s="91" t="s">
        <v>21</v>
      </c>
      <c r="F13" s="32" t="s">
        <v>22</v>
      </c>
    </row>
    <row r="14" spans="1:6" x14ac:dyDescent="0.2">
      <c r="A14" s="19">
        <f t="shared" si="0"/>
        <v>8</v>
      </c>
      <c r="B14" s="19">
        <f>C13+B13</f>
        <v>13</v>
      </c>
      <c r="C14" s="19">
        <v>3</v>
      </c>
      <c r="D14" s="33" t="s">
        <v>12</v>
      </c>
      <c r="E14" s="91" t="s">
        <v>23</v>
      </c>
      <c r="F14" s="32"/>
    </row>
    <row r="15" spans="1:6" x14ac:dyDescent="0.2">
      <c r="A15" s="19">
        <f t="shared" si="0"/>
        <v>9</v>
      </c>
      <c r="B15" s="19">
        <f t="shared" ref="B15:B78" si="1">C14+B14</f>
        <v>16</v>
      </c>
      <c r="C15" s="19">
        <v>9</v>
      </c>
      <c r="D15" s="33" t="s">
        <v>9</v>
      </c>
      <c r="E15" s="166" t="s">
        <v>2353</v>
      </c>
      <c r="F15" s="32"/>
    </row>
    <row r="16" spans="1:6" x14ac:dyDescent="0.2">
      <c r="A16" s="19">
        <f t="shared" si="0"/>
        <v>10</v>
      </c>
      <c r="B16" s="19">
        <f t="shared" si="1"/>
        <v>25</v>
      </c>
      <c r="C16" s="19">
        <v>9</v>
      </c>
      <c r="D16" s="33" t="s">
        <v>9</v>
      </c>
      <c r="E16" s="166" t="s">
        <v>2354</v>
      </c>
      <c r="F16" s="32"/>
    </row>
    <row r="17" spans="1:6" x14ac:dyDescent="0.2">
      <c r="A17" s="19">
        <f t="shared" si="0"/>
        <v>11</v>
      </c>
      <c r="B17" s="19">
        <f t="shared" si="1"/>
        <v>34</v>
      </c>
      <c r="C17" s="19">
        <v>4</v>
      </c>
      <c r="D17" s="33" t="s">
        <v>12</v>
      </c>
      <c r="E17" s="166" t="s">
        <v>2555</v>
      </c>
      <c r="F17" s="32"/>
    </row>
    <row r="18" spans="1:6" x14ac:dyDescent="0.2">
      <c r="A18" s="19">
        <f t="shared" si="0"/>
        <v>12</v>
      </c>
      <c r="B18" s="19">
        <f t="shared" si="1"/>
        <v>38</v>
      </c>
      <c r="C18" s="19">
        <v>17</v>
      </c>
      <c r="D18" s="33" t="s">
        <v>285</v>
      </c>
      <c r="E18" s="166" t="s">
        <v>2556</v>
      </c>
      <c r="F18" s="32"/>
    </row>
    <row r="19" spans="1:6" x14ac:dyDescent="0.2">
      <c r="A19" s="19">
        <f t="shared" si="0"/>
        <v>13</v>
      </c>
      <c r="B19" s="19">
        <f t="shared" si="1"/>
        <v>55</v>
      </c>
      <c r="C19" s="19">
        <v>9</v>
      </c>
      <c r="D19" s="33" t="s">
        <v>9</v>
      </c>
      <c r="E19" s="166" t="s">
        <v>2357</v>
      </c>
      <c r="F19" s="32"/>
    </row>
    <row r="20" spans="1:6" x14ac:dyDescent="0.2">
      <c r="A20" s="19">
        <f t="shared" si="0"/>
        <v>14</v>
      </c>
      <c r="B20" s="19">
        <f t="shared" si="1"/>
        <v>64</v>
      </c>
      <c r="C20" s="19">
        <v>9</v>
      </c>
      <c r="D20" s="33" t="s">
        <v>9</v>
      </c>
      <c r="E20" s="166" t="s">
        <v>2358</v>
      </c>
      <c r="F20" s="32"/>
    </row>
    <row r="21" spans="1:6" x14ac:dyDescent="0.2">
      <c r="A21" s="19">
        <f t="shared" si="0"/>
        <v>15</v>
      </c>
      <c r="B21" s="19">
        <f t="shared" si="1"/>
        <v>73</v>
      </c>
      <c r="C21" s="19">
        <v>4</v>
      </c>
      <c r="D21" s="33" t="s">
        <v>12</v>
      </c>
      <c r="E21" s="166" t="s">
        <v>2557</v>
      </c>
      <c r="F21" s="32"/>
    </row>
    <row r="22" spans="1:6" x14ac:dyDescent="0.2">
      <c r="A22" s="19">
        <f t="shared" si="0"/>
        <v>16</v>
      </c>
      <c r="B22" s="19">
        <f t="shared" si="1"/>
        <v>77</v>
      </c>
      <c r="C22" s="19">
        <v>17</v>
      </c>
      <c r="D22" s="33" t="s">
        <v>285</v>
      </c>
      <c r="E22" s="166" t="s">
        <v>2558</v>
      </c>
      <c r="F22" s="32"/>
    </row>
    <row r="23" spans="1:6" x14ac:dyDescent="0.2">
      <c r="A23" s="19">
        <f t="shared" si="0"/>
        <v>17</v>
      </c>
      <c r="B23" s="19">
        <f t="shared" si="1"/>
        <v>94</v>
      </c>
      <c r="C23" s="19">
        <v>9</v>
      </c>
      <c r="D23" s="33" t="s">
        <v>9</v>
      </c>
      <c r="E23" s="166" t="s">
        <v>2361</v>
      </c>
      <c r="F23" s="32"/>
    </row>
    <row r="24" spans="1:6" x14ac:dyDescent="0.2">
      <c r="A24" s="19">
        <f t="shared" si="0"/>
        <v>18</v>
      </c>
      <c r="B24" s="19">
        <f t="shared" si="1"/>
        <v>103</v>
      </c>
      <c r="C24" s="19">
        <v>9</v>
      </c>
      <c r="D24" s="33" t="s">
        <v>9</v>
      </c>
      <c r="E24" s="166" t="s">
        <v>2362</v>
      </c>
      <c r="F24" s="32"/>
    </row>
    <row r="25" spans="1:6" x14ac:dyDescent="0.2">
      <c r="A25" s="19">
        <f t="shared" si="0"/>
        <v>19</v>
      </c>
      <c r="B25" s="19">
        <f t="shared" si="1"/>
        <v>112</v>
      </c>
      <c r="C25" s="19">
        <v>4</v>
      </c>
      <c r="D25" s="33" t="s">
        <v>12</v>
      </c>
      <c r="E25" s="166" t="s">
        <v>2559</v>
      </c>
      <c r="F25" s="32"/>
    </row>
    <row r="26" spans="1:6" x14ac:dyDescent="0.2">
      <c r="A26" s="19">
        <f t="shared" si="0"/>
        <v>20</v>
      </c>
      <c r="B26" s="19">
        <f t="shared" si="1"/>
        <v>116</v>
      </c>
      <c r="C26" s="19">
        <v>17</v>
      </c>
      <c r="D26" s="33" t="s">
        <v>285</v>
      </c>
      <c r="E26" s="166" t="s">
        <v>2560</v>
      </c>
      <c r="F26" s="32"/>
    </row>
    <row r="27" spans="1:6" x14ac:dyDescent="0.2">
      <c r="A27" s="19">
        <f t="shared" si="0"/>
        <v>21</v>
      </c>
      <c r="B27" s="19">
        <f t="shared" si="1"/>
        <v>133</v>
      </c>
      <c r="C27" s="19">
        <v>9</v>
      </c>
      <c r="D27" s="33" t="s">
        <v>9</v>
      </c>
      <c r="E27" s="166" t="s">
        <v>2365</v>
      </c>
      <c r="F27" s="32"/>
    </row>
    <row r="28" spans="1:6" x14ac:dyDescent="0.2">
      <c r="A28" s="19">
        <f t="shared" si="0"/>
        <v>22</v>
      </c>
      <c r="B28" s="19">
        <f t="shared" si="1"/>
        <v>142</v>
      </c>
      <c r="C28" s="19">
        <v>9</v>
      </c>
      <c r="D28" s="33" t="s">
        <v>9</v>
      </c>
      <c r="E28" s="166" t="s">
        <v>2366</v>
      </c>
      <c r="F28" s="32"/>
    </row>
    <row r="29" spans="1:6" x14ac:dyDescent="0.2">
      <c r="A29" s="19">
        <f t="shared" si="0"/>
        <v>23</v>
      </c>
      <c r="B29" s="19">
        <f t="shared" si="1"/>
        <v>151</v>
      </c>
      <c r="C29" s="19">
        <v>4</v>
      </c>
      <c r="D29" s="33" t="s">
        <v>12</v>
      </c>
      <c r="E29" s="166" t="s">
        <v>2561</v>
      </c>
      <c r="F29" s="32"/>
    </row>
    <row r="30" spans="1:6" x14ac:dyDescent="0.2">
      <c r="A30" s="19">
        <f t="shared" si="0"/>
        <v>24</v>
      </c>
      <c r="B30" s="19">
        <f t="shared" si="1"/>
        <v>155</v>
      </c>
      <c r="C30" s="19">
        <v>17</v>
      </c>
      <c r="D30" s="33" t="s">
        <v>285</v>
      </c>
      <c r="E30" s="166" t="s">
        <v>2562</v>
      </c>
      <c r="F30" s="32"/>
    </row>
    <row r="31" spans="1:6" x14ac:dyDescent="0.2">
      <c r="A31" s="19">
        <f t="shared" si="0"/>
        <v>25</v>
      </c>
      <c r="B31" s="19">
        <f t="shared" si="1"/>
        <v>172</v>
      </c>
      <c r="C31" s="19">
        <v>9</v>
      </c>
      <c r="D31" s="33" t="s">
        <v>9</v>
      </c>
      <c r="E31" s="166" t="s">
        <v>2369</v>
      </c>
      <c r="F31" s="32"/>
    </row>
    <row r="32" spans="1:6" x14ac:dyDescent="0.2">
      <c r="A32" s="19">
        <f t="shared" si="0"/>
        <v>26</v>
      </c>
      <c r="B32" s="19">
        <f t="shared" si="1"/>
        <v>181</v>
      </c>
      <c r="C32" s="19">
        <v>9</v>
      </c>
      <c r="D32" s="33" t="s">
        <v>9</v>
      </c>
      <c r="E32" s="166" t="s">
        <v>2370</v>
      </c>
      <c r="F32" s="32"/>
    </row>
    <row r="33" spans="1:6" x14ac:dyDescent="0.2">
      <c r="A33" s="19">
        <f t="shared" si="0"/>
        <v>27</v>
      </c>
      <c r="B33" s="19">
        <f t="shared" si="1"/>
        <v>190</v>
      </c>
      <c r="C33" s="19">
        <v>4</v>
      </c>
      <c r="D33" s="33" t="s">
        <v>12</v>
      </c>
      <c r="E33" s="166" t="s">
        <v>2563</v>
      </c>
      <c r="F33" s="32"/>
    </row>
    <row r="34" spans="1:6" x14ac:dyDescent="0.2">
      <c r="A34" s="19">
        <f t="shared" si="0"/>
        <v>28</v>
      </c>
      <c r="B34" s="19">
        <f t="shared" si="1"/>
        <v>194</v>
      </c>
      <c r="C34" s="19">
        <v>17</v>
      </c>
      <c r="D34" s="33" t="s">
        <v>285</v>
      </c>
      <c r="E34" s="166" t="s">
        <v>2564</v>
      </c>
      <c r="F34" s="32"/>
    </row>
    <row r="35" spans="1:6" x14ac:dyDescent="0.2">
      <c r="A35" s="19">
        <f t="shared" si="0"/>
        <v>29</v>
      </c>
      <c r="B35" s="19">
        <f t="shared" si="1"/>
        <v>211</v>
      </c>
      <c r="C35" s="19">
        <v>9</v>
      </c>
      <c r="D35" s="33" t="s">
        <v>9</v>
      </c>
      <c r="E35" s="166" t="s">
        <v>2373</v>
      </c>
      <c r="F35" s="32"/>
    </row>
    <row r="36" spans="1:6" x14ac:dyDescent="0.2">
      <c r="A36" s="19">
        <f t="shared" si="0"/>
        <v>30</v>
      </c>
      <c r="B36" s="19">
        <f t="shared" si="1"/>
        <v>220</v>
      </c>
      <c r="C36" s="19">
        <v>9</v>
      </c>
      <c r="D36" s="33" t="s">
        <v>9</v>
      </c>
      <c r="E36" s="166" t="s">
        <v>2374</v>
      </c>
      <c r="F36" s="32"/>
    </row>
    <row r="37" spans="1:6" x14ac:dyDescent="0.2">
      <c r="A37" s="19">
        <f t="shared" si="0"/>
        <v>31</v>
      </c>
      <c r="B37" s="19">
        <f t="shared" si="1"/>
        <v>229</v>
      </c>
      <c r="C37" s="19">
        <v>4</v>
      </c>
      <c r="D37" s="33" t="s">
        <v>12</v>
      </c>
      <c r="E37" s="166" t="s">
        <v>2565</v>
      </c>
      <c r="F37" s="32"/>
    </row>
    <row r="38" spans="1:6" x14ac:dyDescent="0.2">
      <c r="A38" s="19">
        <f t="shared" si="0"/>
        <v>32</v>
      </c>
      <c r="B38" s="19">
        <f t="shared" si="1"/>
        <v>233</v>
      </c>
      <c r="C38" s="19">
        <v>17</v>
      </c>
      <c r="D38" s="33" t="s">
        <v>285</v>
      </c>
      <c r="E38" s="166" t="s">
        <v>2566</v>
      </c>
      <c r="F38" s="32"/>
    </row>
    <row r="39" spans="1:6" x14ac:dyDescent="0.2">
      <c r="A39" s="19">
        <f t="shared" si="0"/>
        <v>33</v>
      </c>
      <c r="B39" s="19">
        <f t="shared" si="1"/>
        <v>250</v>
      </c>
      <c r="C39" s="19">
        <v>9</v>
      </c>
      <c r="D39" s="33" t="s">
        <v>9</v>
      </c>
      <c r="E39" s="166" t="s">
        <v>2377</v>
      </c>
      <c r="F39" s="32"/>
    </row>
    <row r="40" spans="1:6" x14ac:dyDescent="0.2">
      <c r="A40" s="19">
        <f t="shared" si="0"/>
        <v>34</v>
      </c>
      <c r="B40" s="19">
        <f t="shared" si="1"/>
        <v>259</v>
      </c>
      <c r="C40" s="19">
        <v>9</v>
      </c>
      <c r="D40" s="33" t="s">
        <v>9</v>
      </c>
      <c r="E40" s="166" t="s">
        <v>2378</v>
      </c>
      <c r="F40" s="32"/>
    </row>
    <row r="41" spans="1:6" x14ac:dyDescent="0.2">
      <c r="A41" s="19">
        <f t="shared" si="0"/>
        <v>35</v>
      </c>
      <c r="B41" s="19">
        <f t="shared" si="1"/>
        <v>268</v>
      </c>
      <c r="C41" s="19">
        <v>4</v>
      </c>
      <c r="D41" s="33" t="s">
        <v>12</v>
      </c>
      <c r="E41" s="166" t="s">
        <v>2567</v>
      </c>
      <c r="F41" s="32"/>
    </row>
    <row r="42" spans="1:6" x14ac:dyDescent="0.2">
      <c r="A42" s="19">
        <f t="shared" si="0"/>
        <v>36</v>
      </c>
      <c r="B42" s="19">
        <f t="shared" si="1"/>
        <v>272</v>
      </c>
      <c r="C42" s="19">
        <v>17</v>
      </c>
      <c r="D42" s="33" t="s">
        <v>285</v>
      </c>
      <c r="E42" s="166" t="s">
        <v>2568</v>
      </c>
      <c r="F42" s="32"/>
    </row>
    <row r="43" spans="1:6" x14ac:dyDescent="0.2">
      <c r="A43" s="19">
        <f t="shared" si="0"/>
        <v>37</v>
      </c>
      <c r="B43" s="19">
        <f t="shared" si="1"/>
        <v>289</v>
      </c>
      <c r="C43" s="19">
        <v>9</v>
      </c>
      <c r="D43" s="33" t="s">
        <v>9</v>
      </c>
      <c r="E43" s="166" t="s">
        <v>2381</v>
      </c>
      <c r="F43" s="32"/>
    </row>
    <row r="44" spans="1:6" x14ac:dyDescent="0.2">
      <c r="A44" s="19">
        <f t="shared" si="0"/>
        <v>38</v>
      </c>
      <c r="B44" s="19">
        <f t="shared" si="1"/>
        <v>298</v>
      </c>
      <c r="C44" s="19">
        <v>9</v>
      </c>
      <c r="D44" s="33" t="s">
        <v>9</v>
      </c>
      <c r="E44" s="166" t="s">
        <v>2382</v>
      </c>
      <c r="F44" s="32"/>
    </row>
    <row r="45" spans="1:6" x14ac:dyDescent="0.2">
      <c r="A45" s="19">
        <f t="shared" si="0"/>
        <v>39</v>
      </c>
      <c r="B45" s="19">
        <f t="shared" si="1"/>
        <v>307</v>
      </c>
      <c r="C45" s="19">
        <v>4</v>
      </c>
      <c r="D45" s="33" t="s">
        <v>12</v>
      </c>
      <c r="E45" s="166" t="s">
        <v>2569</v>
      </c>
      <c r="F45" s="32"/>
    </row>
    <row r="46" spans="1:6" x14ac:dyDescent="0.2">
      <c r="A46" s="19">
        <f t="shared" si="0"/>
        <v>40</v>
      </c>
      <c r="B46" s="19">
        <f t="shared" si="1"/>
        <v>311</v>
      </c>
      <c r="C46" s="19">
        <v>17</v>
      </c>
      <c r="D46" s="33" t="s">
        <v>285</v>
      </c>
      <c r="E46" s="166" t="s">
        <v>2570</v>
      </c>
      <c r="F46" s="32"/>
    </row>
    <row r="47" spans="1:6" x14ac:dyDescent="0.2">
      <c r="A47" s="19">
        <f t="shared" si="0"/>
        <v>41</v>
      </c>
      <c r="B47" s="19">
        <f t="shared" si="1"/>
        <v>328</v>
      </c>
      <c r="C47" s="19">
        <v>9</v>
      </c>
      <c r="D47" s="33" t="s">
        <v>9</v>
      </c>
      <c r="E47" s="166" t="s">
        <v>2385</v>
      </c>
      <c r="F47" s="32"/>
    </row>
    <row r="48" spans="1:6" x14ac:dyDescent="0.2">
      <c r="A48" s="19">
        <f t="shared" si="0"/>
        <v>42</v>
      </c>
      <c r="B48" s="19">
        <f t="shared" si="1"/>
        <v>337</v>
      </c>
      <c r="C48" s="19">
        <v>9</v>
      </c>
      <c r="D48" s="33" t="s">
        <v>9</v>
      </c>
      <c r="E48" s="166" t="s">
        <v>2386</v>
      </c>
      <c r="F48" s="32"/>
    </row>
    <row r="49" spans="1:6" x14ac:dyDescent="0.2">
      <c r="A49" s="19">
        <f t="shared" si="0"/>
        <v>43</v>
      </c>
      <c r="B49" s="19">
        <f t="shared" si="1"/>
        <v>346</v>
      </c>
      <c r="C49" s="19">
        <v>4</v>
      </c>
      <c r="D49" s="33" t="s">
        <v>12</v>
      </c>
      <c r="E49" s="166" t="s">
        <v>2571</v>
      </c>
      <c r="F49" s="32"/>
    </row>
    <row r="50" spans="1:6" x14ac:dyDescent="0.2">
      <c r="A50" s="19">
        <f t="shared" si="0"/>
        <v>44</v>
      </c>
      <c r="B50" s="19">
        <f t="shared" si="1"/>
        <v>350</v>
      </c>
      <c r="C50" s="19">
        <v>17</v>
      </c>
      <c r="D50" s="33" t="s">
        <v>285</v>
      </c>
      <c r="E50" s="166" t="s">
        <v>2572</v>
      </c>
      <c r="F50" s="32"/>
    </row>
    <row r="51" spans="1:6" x14ac:dyDescent="0.2">
      <c r="A51" s="19">
        <f t="shared" si="0"/>
        <v>45</v>
      </c>
      <c r="B51" s="19">
        <f t="shared" si="1"/>
        <v>367</v>
      </c>
      <c r="C51" s="19">
        <v>9</v>
      </c>
      <c r="D51" s="33" t="s">
        <v>9</v>
      </c>
      <c r="E51" s="166" t="s">
        <v>2389</v>
      </c>
      <c r="F51" s="32"/>
    </row>
    <row r="52" spans="1:6" x14ac:dyDescent="0.2">
      <c r="A52" s="19">
        <f t="shared" si="0"/>
        <v>46</v>
      </c>
      <c r="B52" s="19">
        <f t="shared" si="1"/>
        <v>376</v>
      </c>
      <c r="C52" s="19">
        <v>9</v>
      </c>
      <c r="D52" s="33" t="s">
        <v>9</v>
      </c>
      <c r="E52" s="166" t="s">
        <v>2390</v>
      </c>
      <c r="F52" s="32"/>
    </row>
    <row r="53" spans="1:6" x14ac:dyDescent="0.2">
      <c r="A53" s="19">
        <f t="shared" si="0"/>
        <v>47</v>
      </c>
      <c r="B53" s="19">
        <f t="shared" si="1"/>
        <v>385</v>
      </c>
      <c r="C53" s="19">
        <v>4</v>
      </c>
      <c r="D53" s="33" t="s">
        <v>12</v>
      </c>
      <c r="E53" s="166" t="s">
        <v>2573</v>
      </c>
      <c r="F53" s="32"/>
    </row>
    <row r="54" spans="1:6" x14ac:dyDescent="0.2">
      <c r="A54" s="19">
        <f t="shared" si="0"/>
        <v>48</v>
      </c>
      <c r="B54" s="19">
        <f t="shared" si="1"/>
        <v>389</v>
      </c>
      <c r="C54" s="19">
        <v>17</v>
      </c>
      <c r="D54" s="33" t="s">
        <v>285</v>
      </c>
      <c r="E54" s="166" t="s">
        <v>2574</v>
      </c>
      <c r="F54" s="32"/>
    </row>
    <row r="55" spans="1:6" x14ac:dyDescent="0.2">
      <c r="A55" s="19">
        <f t="shared" si="0"/>
        <v>49</v>
      </c>
      <c r="B55" s="19">
        <f t="shared" si="1"/>
        <v>406</v>
      </c>
      <c r="C55" s="19">
        <v>9</v>
      </c>
      <c r="D55" s="33" t="s">
        <v>9</v>
      </c>
      <c r="E55" s="166" t="s">
        <v>2393</v>
      </c>
      <c r="F55" s="32"/>
    </row>
    <row r="56" spans="1:6" x14ac:dyDescent="0.2">
      <c r="A56" s="19">
        <f t="shared" si="0"/>
        <v>50</v>
      </c>
      <c r="B56" s="19">
        <f t="shared" si="1"/>
        <v>415</v>
      </c>
      <c r="C56" s="19">
        <v>9</v>
      </c>
      <c r="D56" s="33" t="s">
        <v>9</v>
      </c>
      <c r="E56" s="166" t="s">
        <v>2394</v>
      </c>
      <c r="F56" s="32"/>
    </row>
    <row r="57" spans="1:6" x14ac:dyDescent="0.2">
      <c r="A57" s="19">
        <f t="shared" si="0"/>
        <v>51</v>
      </c>
      <c r="B57" s="19">
        <f t="shared" si="1"/>
        <v>424</v>
      </c>
      <c r="C57" s="19">
        <v>4</v>
      </c>
      <c r="D57" s="33" t="s">
        <v>12</v>
      </c>
      <c r="E57" s="166" t="s">
        <v>2575</v>
      </c>
      <c r="F57" s="32"/>
    </row>
    <row r="58" spans="1:6" x14ac:dyDescent="0.2">
      <c r="A58" s="19">
        <f t="shared" si="0"/>
        <v>52</v>
      </c>
      <c r="B58" s="19">
        <f t="shared" si="1"/>
        <v>428</v>
      </c>
      <c r="C58" s="19">
        <v>17</v>
      </c>
      <c r="D58" s="33" t="s">
        <v>285</v>
      </c>
      <c r="E58" s="166" t="s">
        <v>2576</v>
      </c>
      <c r="F58" s="32"/>
    </row>
    <row r="59" spans="1:6" x14ac:dyDescent="0.2">
      <c r="A59" s="19">
        <f t="shared" si="0"/>
        <v>53</v>
      </c>
      <c r="B59" s="19">
        <f t="shared" si="1"/>
        <v>445</v>
      </c>
      <c r="C59" s="19">
        <v>9</v>
      </c>
      <c r="D59" s="33" t="s">
        <v>9</v>
      </c>
      <c r="E59" s="166" t="s">
        <v>2397</v>
      </c>
      <c r="F59" s="32"/>
    </row>
    <row r="60" spans="1:6" x14ac:dyDescent="0.2">
      <c r="A60" s="19">
        <f t="shared" si="0"/>
        <v>54</v>
      </c>
      <c r="B60" s="19">
        <f t="shared" si="1"/>
        <v>454</v>
      </c>
      <c r="C60" s="19">
        <v>9</v>
      </c>
      <c r="D60" s="33" t="s">
        <v>9</v>
      </c>
      <c r="E60" s="166" t="s">
        <v>2398</v>
      </c>
      <c r="F60" s="32"/>
    </row>
    <row r="61" spans="1:6" x14ac:dyDescent="0.2">
      <c r="A61" s="19">
        <f t="shared" si="0"/>
        <v>55</v>
      </c>
      <c r="B61" s="19">
        <f t="shared" si="1"/>
        <v>463</v>
      </c>
      <c r="C61" s="19">
        <v>4</v>
      </c>
      <c r="D61" s="33" t="s">
        <v>12</v>
      </c>
      <c r="E61" s="166" t="s">
        <v>2577</v>
      </c>
      <c r="F61" s="32"/>
    </row>
    <row r="62" spans="1:6" x14ac:dyDescent="0.2">
      <c r="A62" s="19">
        <f t="shared" si="0"/>
        <v>56</v>
      </c>
      <c r="B62" s="19">
        <f t="shared" si="1"/>
        <v>467</v>
      </c>
      <c r="C62" s="19">
        <v>17</v>
      </c>
      <c r="D62" s="33" t="s">
        <v>285</v>
      </c>
      <c r="E62" s="166" t="s">
        <v>2578</v>
      </c>
      <c r="F62" s="32"/>
    </row>
    <row r="63" spans="1:6" x14ac:dyDescent="0.2">
      <c r="A63" s="19">
        <f t="shared" si="0"/>
        <v>57</v>
      </c>
      <c r="B63" s="19">
        <f t="shared" si="1"/>
        <v>484</v>
      </c>
      <c r="C63" s="19">
        <v>9</v>
      </c>
      <c r="D63" s="33" t="s">
        <v>9</v>
      </c>
      <c r="E63" s="166" t="s">
        <v>2401</v>
      </c>
      <c r="F63" s="32"/>
    </row>
    <row r="64" spans="1:6" x14ac:dyDescent="0.2">
      <c r="A64" s="19">
        <f t="shared" si="0"/>
        <v>58</v>
      </c>
      <c r="B64" s="19">
        <f t="shared" si="1"/>
        <v>493</v>
      </c>
      <c r="C64" s="19">
        <v>9</v>
      </c>
      <c r="D64" s="33" t="s">
        <v>9</v>
      </c>
      <c r="E64" s="166" t="s">
        <v>2402</v>
      </c>
      <c r="F64" s="32"/>
    </row>
    <row r="65" spans="1:6" x14ac:dyDescent="0.2">
      <c r="A65" s="19">
        <f t="shared" si="0"/>
        <v>59</v>
      </c>
      <c r="B65" s="19">
        <f t="shared" si="1"/>
        <v>502</v>
      </c>
      <c r="C65" s="19">
        <v>4</v>
      </c>
      <c r="D65" s="33" t="s">
        <v>12</v>
      </c>
      <c r="E65" s="166" t="s">
        <v>2579</v>
      </c>
      <c r="F65" s="32"/>
    </row>
    <row r="66" spans="1:6" x14ac:dyDescent="0.2">
      <c r="A66" s="19">
        <f t="shared" si="0"/>
        <v>60</v>
      </c>
      <c r="B66" s="19">
        <f t="shared" si="1"/>
        <v>506</v>
      </c>
      <c r="C66" s="19">
        <v>17</v>
      </c>
      <c r="D66" s="33" t="s">
        <v>285</v>
      </c>
      <c r="E66" s="166" t="s">
        <v>2580</v>
      </c>
      <c r="F66" s="32"/>
    </row>
    <row r="67" spans="1:6" x14ac:dyDescent="0.2">
      <c r="A67" s="19">
        <f t="shared" si="0"/>
        <v>61</v>
      </c>
      <c r="B67" s="19">
        <f t="shared" si="1"/>
        <v>523</v>
      </c>
      <c r="C67" s="19">
        <v>9</v>
      </c>
      <c r="D67" s="33" t="s">
        <v>9</v>
      </c>
      <c r="E67" s="166" t="s">
        <v>2405</v>
      </c>
      <c r="F67" s="32"/>
    </row>
    <row r="68" spans="1:6" x14ac:dyDescent="0.2">
      <c r="A68" s="19">
        <f t="shared" si="0"/>
        <v>62</v>
      </c>
      <c r="B68" s="19">
        <f t="shared" si="1"/>
        <v>532</v>
      </c>
      <c r="C68" s="19">
        <v>9</v>
      </c>
      <c r="D68" s="33" t="s">
        <v>9</v>
      </c>
      <c r="E68" s="166" t="s">
        <v>2406</v>
      </c>
      <c r="F68" s="32"/>
    </row>
    <row r="69" spans="1:6" x14ac:dyDescent="0.2">
      <c r="A69" s="19">
        <f t="shared" si="0"/>
        <v>63</v>
      </c>
      <c r="B69" s="19">
        <f t="shared" si="1"/>
        <v>541</v>
      </c>
      <c r="C69" s="19">
        <v>4</v>
      </c>
      <c r="D69" s="33" t="s">
        <v>12</v>
      </c>
      <c r="E69" s="166" t="s">
        <v>2581</v>
      </c>
      <c r="F69" s="32"/>
    </row>
    <row r="70" spans="1:6" x14ac:dyDescent="0.2">
      <c r="A70" s="19">
        <f t="shared" si="0"/>
        <v>64</v>
      </c>
      <c r="B70" s="19">
        <f t="shared" si="1"/>
        <v>545</v>
      </c>
      <c r="C70" s="19">
        <v>17</v>
      </c>
      <c r="D70" s="33" t="s">
        <v>285</v>
      </c>
      <c r="E70" s="166" t="s">
        <v>2582</v>
      </c>
      <c r="F70" s="32"/>
    </row>
    <row r="71" spans="1:6" x14ac:dyDescent="0.2">
      <c r="A71" s="19">
        <f t="shared" si="0"/>
        <v>65</v>
      </c>
      <c r="B71" s="19">
        <f t="shared" si="1"/>
        <v>562</v>
      </c>
      <c r="C71" s="19">
        <v>9</v>
      </c>
      <c r="D71" s="33" t="s">
        <v>9</v>
      </c>
      <c r="E71" s="166" t="s">
        <v>2409</v>
      </c>
      <c r="F71" s="32"/>
    </row>
    <row r="72" spans="1:6" x14ac:dyDescent="0.2">
      <c r="A72" s="19">
        <f t="shared" ref="A72:A135" si="2">+A71+1</f>
        <v>66</v>
      </c>
      <c r="B72" s="19">
        <f t="shared" si="1"/>
        <v>571</v>
      </c>
      <c r="C72" s="19">
        <v>9</v>
      </c>
      <c r="D72" s="33" t="s">
        <v>9</v>
      </c>
      <c r="E72" s="166" t="s">
        <v>2410</v>
      </c>
      <c r="F72" s="32"/>
    </row>
    <row r="73" spans="1:6" x14ac:dyDescent="0.2">
      <c r="A73" s="19">
        <f t="shared" si="2"/>
        <v>67</v>
      </c>
      <c r="B73" s="19">
        <f t="shared" si="1"/>
        <v>580</v>
      </c>
      <c r="C73" s="19">
        <v>4</v>
      </c>
      <c r="D73" s="33" t="s">
        <v>12</v>
      </c>
      <c r="E73" s="166" t="s">
        <v>2583</v>
      </c>
      <c r="F73" s="32"/>
    </row>
    <row r="74" spans="1:6" x14ac:dyDescent="0.2">
      <c r="A74" s="19">
        <f t="shared" si="2"/>
        <v>68</v>
      </c>
      <c r="B74" s="19">
        <f t="shared" si="1"/>
        <v>584</v>
      </c>
      <c r="C74" s="19">
        <v>17</v>
      </c>
      <c r="D74" s="33" t="s">
        <v>285</v>
      </c>
      <c r="E74" s="166" t="s">
        <v>2584</v>
      </c>
      <c r="F74" s="32"/>
    </row>
    <row r="75" spans="1:6" x14ac:dyDescent="0.2">
      <c r="A75" s="19">
        <f t="shared" si="2"/>
        <v>69</v>
      </c>
      <c r="B75" s="19">
        <f t="shared" si="1"/>
        <v>601</v>
      </c>
      <c r="C75" s="19">
        <v>9</v>
      </c>
      <c r="D75" s="33" t="s">
        <v>9</v>
      </c>
      <c r="E75" s="166" t="s">
        <v>2413</v>
      </c>
      <c r="F75" s="32"/>
    </row>
    <row r="76" spans="1:6" x14ac:dyDescent="0.2">
      <c r="A76" s="19">
        <f t="shared" si="2"/>
        <v>70</v>
      </c>
      <c r="B76" s="19">
        <f t="shared" si="1"/>
        <v>610</v>
      </c>
      <c r="C76" s="19">
        <v>9</v>
      </c>
      <c r="D76" s="33" t="s">
        <v>9</v>
      </c>
      <c r="E76" s="166" t="s">
        <v>2414</v>
      </c>
      <c r="F76" s="32"/>
    </row>
    <row r="77" spans="1:6" x14ac:dyDescent="0.2">
      <c r="A77" s="19">
        <f t="shared" si="2"/>
        <v>71</v>
      </c>
      <c r="B77" s="19">
        <f t="shared" si="1"/>
        <v>619</v>
      </c>
      <c r="C77" s="19">
        <v>4</v>
      </c>
      <c r="D77" s="33" t="s">
        <v>12</v>
      </c>
      <c r="E77" s="166" t="s">
        <v>2585</v>
      </c>
      <c r="F77" s="32"/>
    </row>
    <row r="78" spans="1:6" x14ac:dyDescent="0.2">
      <c r="A78" s="19">
        <f t="shared" si="2"/>
        <v>72</v>
      </c>
      <c r="B78" s="19">
        <f t="shared" si="1"/>
        <v>623</v>
      </c>
      <c r="C78" s="19">
        <v>17</v>
      </c>
      <c r="D78" s="33" t="s">
        <v>285</v>
      </c>
      <c r="E78" s="166" t="s">
        <v>2586</v>
      </c>
      <c r="F78" s="32"/>
    </row>
    <row r="79" spans="1:6" x14ac:dyDescent="0.2">
      <c r="A79" s="19">
        <f t="shared" si="2"/>
        <v>73</v>
      </c>
      <c r="B79" s="19">
        <f t="shared" ref="B79:B142" si="3">C78+B78</f>
        <v>640</v>
      </c>
      <c r="C79" s="19">
        <v>9</v>
      </c>
      <c r="D79" s="33" t="s">
        <v>9</v>
      </c>
      <c r="E79" s="166" t="s">
        <v>2417</v>
      </c>
      <c r="F79" s="32"/>
    </row>
    <row r="80" spans="1:6" x14ac:dyDescent="0.2">
      <c r="A80" s="19">
        <f t="shared" si="2"/>
        <v>74</v>
      </c>
      <c r="B80" s="19">
        <f t="shared" si="3"/>
        <v>649</v>
      </c>
      <c r="C80" s="19">
        <v>9</v>
      </c>
      <c r="D80" s="33" t="s">
        <v>9</v>
      </c>
      <c r="E80" s="166" t="s">
        <v>2418</v>
      </c>
      <c r="F80" s="32"/>
    </row>
    <row r="81" spans="1:6" x14ac:dyDescent="0.2">
      <c r="A81" s="19">
        <f t="shared" si="2"/>
        <v>75</v>
      </c>
      <c r="B81" s="19">
        <f t="shared" si="3"/>
        <v>658</v>
      </c>
      <c r="C81" s="19">
        <v>4</v>
      </c>
      <c r="D81" s="33" t="s">
        <v>12</v>
      </c>
      <c r="E81" s="166" t="s">
        <v>2587</v>
      </c>
      <c r="F81" s="32"/>
    </row>
    <row r="82" spans="1:6" x14ac:dyDescent="0.2">
      <c r="A82" s="19">
        <f t="shared" si="2"/>
        <v>76</v>
      </c>
      <c r="B82" s="19">
        <f t="shared" si="3"/>
        <v>662</v>
      </c>
      <c r="C82" s="19">
        <v>17</v>
      </c>
      <c r="D82" s="33" t="s">
        <v>285</v>
      </c>
      <c r="E82" s="166" t="s">
        <v>2588</v>
      </c>
      <c r="F82" s="32"/>
    </row>
    <row r="83" spans="1:6" x14ac:dyDescent="0.2">
      <c r="A83" s="19">
        <f t="shared" si="2"/>
        <v>77</v>
      </c>
      <c r="B83" s="19">
        <f t="shared" si="3"/>
        <v>679</v>
      </c>
      <c r="C83" s="19">
        <v>9</v>
      </c>
      <c r="D83" s="33" t="s">
        <v>9</v>
      </c>
      <c r="E83" s="166" t="s">
        <v>2421</v>
      </c>
      <c r="F83" s="32"/>
    </row>
    <row r="84" spans="1:6" x14ac:dyDescent="0.2">
      <c r="A84" s="19">
        <f t="shared" si="2"/>
        <v>78</v>
      </c>
      <c r="B84" s="19">
        <f t="shared" si="3"/>
        <v>688</v>
      </c>
      <c r="C84" s="19">
        <v>9</v>
      </c>
      <c r="D84" s="33" t="s">
        <v>9</v>
      </c>
      <c r="E84" s="166" t="s">
        <v>2422</v>
      </c>
      <c r="F84" s="32"/>
    </row>
    <row r="85" spans="1:6" x14ac:dyDescent="0.2">
      <c r="A85" s="19">
        <f t="shared" si="2"/>
        <v>79</v>
      </c>
      <c r="B85" s="19">
        <f t="shared" si="3"/>
        <v>697</v>
      </c>
      <c r="C85" s="19">
        <v>4</v>
      </c>
      <c r="D85" s="33" t="s">
        <v>12</v>
      </c>
      <c r="E85" s="166" t="s">
        <v>2589</v>
      </c>
      <c r="F85" s="32"/>
    </row>
    <row r="86" spans="1:6" x14ac:dyDescent="0.2">
      <c r="A86" s="19">
        <f t="shared" si="2"/>
        <v>80</v>
      </c>
      <c r="B86" s="19">
        <f t="shared" si="3"/>
        <v>701</v>
      </c>
      <c r="C86" s="19">
        <v>17</v>
      </c>
      <c r="D86" s="33" t="s">
        <v>285</v>
      </c>
      <c r="E86" s="166" t="s">
        <v>2590</v>
      </c>
      <c r="F86" s="32"/>
    </row>
    <row r="87" spans="1:6" x14ac:dyDescent="0.2">
      <c r="A87" s="19">
        <f t="shared" si="2"/>
        <v>81</v>
      </c>
      <c r="B87" s="19">
        <f t="shared" si="3"/>
        <v>718</v>
      </c>
      <c r="C87" s="19">
        <v>9</v>
      </c>
      <c r="D87" s="33" t="s">
        <v>9</v>
      </c>
      <c r="E87" s="166" t="s">
        <v>2425</v>
      </c>
      <c r="F87" s="32"/>
    </row>
    <row r="88" spans="1:6" x14ac:dyDescent="0.2">
      <c r="A88" s="19">
        <f t="shared" si="2"/>
        <v>82</v>
      </c>
      <c r="B88" s="19">
        <f t="shared" si="3"/>
        <v>727</v>
      </c>
      <c r="C88" s="19">
        <v>9</v>
      </c>
      <c r="D88" s="33" t="s">
        <v>9</v>
      </c>
      <c r="E88" s="166" t="s">
        <v>2426</v>
      </c>
      <c r="F88" s="32"/>
    </row>
    <row r="89" spans="1:6" x14ac:dyDescent="0.2">
      <c r="A89" s="19">
        <f t="shared" si="2"/>
        <v>83</v>
      </c>
      <c r="B89" s="19">
        <f t="shared" si="3"/>
        <v>736</v>
      </c>
      <c r="C89" s="19">
        <v>4</v>
      </c>
      <c r="D89" s="33" t="s">
        <v>12</v>
      </c>
      <c r="E89" s="166" t="s">
        <v>2591</v>
      </c>
      <c r="F89" s="32"/>
    </row>
    <row r="90" spans="1:6" x14ac:dyDescent="0.2">
      <c r="A90" s="19">
        <f t="shared" si="2"/>
        <v>84</v>
      </c>
      <c r="B90" s="19">
        <f t="shared" si="3"/>
        <v>740</v>
      </c>
      <c r="C90" s="19">
        <v>17</v>
      </c>
      <c r="D90" s="33" t="s">
        <v>285</v>
      </c>
      <c r="E90" s="166" t="s">
        <v>2592</v>
      </c>
      <c r="F90" s="32"/>
    </row>
    <row r="91" spans="1:6" x14ac:dyDescent="0.2">
      <c r="A91" s="19">
        <f t="shared" si="2"/>
        <v>85</v>
      </c>
      <c r="B91" s="19">
        <f t="shared" si="3"/>
        <v>757</v>
      </c>
      <c r="C91" s="19">
        <v>9</v>
      </c>
      <c r="D91" s="33" t="s">
        <v>9</v>
      </c>
      <c r="E91" s="166" t="s">
        <v>2429</v>
      </c>
      <c r="F91" s="32"/>
    </row>
    <row r="92" spans="1:6" x14ac:dyDescent="0.2">
      <c r="A92" s="19">
        <f t="shared" si="2"/>
        <v>86</v>
      </c>
      <c r="B92" s="19">
        <f t="shared" si="3"/>
        <v>766</v>
      </c>
      <c r="C92" s="19">
        <v>9</v>
      </c>
      <c r="D92" s="33" t="s">
        <v>9</v>
      </c>
      <c r="E92" s="166" t="s">
        <v>2430</v>
      </c>
      <c r="F92" s="32"/>
    </row>
    <row r="93" spans="1:6" x14ac:dyDescent="0.2">
      <c r="A93" s="19">
        <f t="shared" si="2"/>
        <v>87</v>
      </c>
      <c r="B93" s="19">
        <f t="shared" si="3"/>
        <v>775</v>
      </c>
      <c r="C93" s="19">
        <v>4</v>
      </c>
      <c r="D93" s="33" t="s">
        <v>12</v>
      </c>
      <c r="E93" s="166" t="s">
        <v>2593</v>
      </c>
      <c r="F93" s="32"/>
    </row>
    <row r="94" spans="1:6" x14ac:dyDescent="0.2">
      <c r="A94" s="19">
        <f t="shared" si="2"/>
        <v>88</v>
      </c>
      <c r="B94" s="19">
        <f t="shared" si="3"/>
        <v>779</v>
      </c>
      <c r="C94" s="19">
        <v>17</v>
      </c>
      <c r="D94" s="33" t="s">
        <v>285</v>
      </c>
      <c r="E94" s="166" t="s">
        <v>2594</v>
      </c>
      <c r="F94" s="32"/>
    </row>
    <row r="95" spans="1:6" x14ac:dyDescent="0.2">
      <c r="A95" s="19">
        <f t="shared" si="2"/>
        <v>89</v>
      </c>
      <c r="B95" s="19">
        <f t="shared" si="3"/>
        <v>796</v>
      </c>
      <c r="C95" s="19">
        <v>9</v>
      </c>
      <c r="D95" s="33" t="s">
        <v>9</v>
      </c>
      <c r="E95" s="166" t="s">
        <v>2433</v>
      </c>
      <c r="F95" s="32"/>
    </row>
    <row r="96" spans="1:6" x14ac:dyDescent="0.2">
      <c r="A96" s="19">
        <f t="shared" si="2"/>
        <v>90</v>
      </c>
      <c r="B96" s="19">
        <f t="shared" si="3"/>
        <v>805</v>
      </c>
      <c r="C96" s="19">
        <v>9</v>
      </c>
      <c r="D96" s="33" t="s">
        <v>9</v>
      </c>
      <c r="E96" s="166" t="s">
        <v>2434</v>
      </c>
      <c r="F96" s="32"/>
    </row>
    <row r="97" spans="1:6" x14ac:dyDescent="0.2">
      <c r="A97" s="19">
        <f t="shared" si="2"/>
        <v>91</v>
      </c>
      <c r="B97" s="19">
        <f t="shared" si="3"/>
        <v>814</v>
      </c>
      <c r="C97" s="19">
        <v>4</v>
      </c>
      <c r="D97" s="33" t="s">
        <v>12</v>
      </c>
      <c r="E97" s="166" t="s">
        <v>2595</v>
      </c>
      <c r="F97" s="32"/>
    </row>
    <row r="98" spans="1:6" x14ac:dyDescent="0.2">
      <c r="A98" s="19">
        <f t="shared" si="2"/>
        <v>92</v>
      </c>
      <c r="B98" s="19">
        <f t="shared" si="3"/>
        <v>818</v>
      </c>
      <c r="C98" s="19">
        <v>17</v>
      </c>
      <c r="D98" s="33" t="s">
        <v>285</v>
      </c>
      <c r="E98" s="166" t="s">
        <v>2596</v>
      </c>
      <c r="F98" s="32"/>
    </row>
    <row r="99" spans="1:6" x14ac:dyDescent="0.2">
      <c r="A99" s="19">
        <f t="shared" si="2"/>
        <v>93</v>
      </c>
      <c r="B99" s="19">
        <f t="shared" si="3"/>
        <v>835</v>
      </c>
      <c r="C99" s="19">
        <v>9</v>
      </c>
      <c r="D99" s="33" t="s">
        <v>9</v>
      </c>
      <c r="E99" s="166" t="s">
        <v>2437</v>
      </c>
      <c r="F99" s="32"/>
    </row>
    <row r="100" spans="1:6" x14ac:dyDescent="0.2">
      <c r="A100" s="19">
        <f t="shared" si="2"/>
        <v>94</v>
      </c>
      <c r="B100" s="19">
        <f t="shared" si="3"/>
        <v>844</v>
      </c>
      <c r="C100" s="19">
        <v>9</v>
      </c>
      <c r="D100" s="33" t="s">
        <v>9</v>
      </c>
      <c r="E100" s="166" t="s">
        <v>2438</v>
      </c>
      <c r="F100" s="32"/>
    </row>
    <row r="101" spans="1:6" x14ac:dyDescent="0.2">
      <c r="A101" s="19">
        <f t="shared" si="2"/>
        <v>95</v>
      </c>
      <c r="B101" s="19">
        <f t="shared" si="3"/>
        <v>853</v>
      </c>
      <c r="C101" s="19">
        <v>4</v>
      </c>
      <c r="D101" s="33" t="s">
        <v>12</v>
      </c>
      <c r="E101" s="166" t="s">
        <v>2597</v>
      </c>
      <c r="F101" s="32"/>
    </row>
    <row r="102" spans="1:6" x14ac:dyDescent="0.2">
      <c r="A102" s="19">
        <f t="shared" si="2"/>
        <v>96</v>
      </c>
      <c r="B102" s="19">
        <f t="shared" si="3"/>
        <v>857</v>
      </c>
      <c r="C102" s="19">
        <v>17</v>
      </c>
      <c r="D102" s="33" t="s">
        <v>285</v>
      </c>
      <c r="E102" s="166" t="s">
        <v>2598</v>
      </c>
      <c r="F102" s="32"/>
    </row>
    <row r="103" spans="1:6" x14ac:dyDescent="0.2">
      <c r="A103" s="19">
        <f t="shared" si="2"/>
        <v>97</v>
      </c>
      <c r="B103" s="19">
        <f t="shared" si="3"/>
        <v>874</v>
      </c>
      <c r="C103" s="19">
        <v>9</v>
      </c>
      <c r="D103" s="33" t="s">
        <v>9</v>
      </c>
      <c r="E103" s="166" t="s">
        <v>2441</v>
      </c>
      <c r="F103" s="32"/>
    </row>
    <row r="104" spans="1:6" x14ac:dyDescent="0.2">
      <c r="A104" s="19">
        <f t="shared" si="2"/>
        <v>98</v>
      </c>
      <c r="B104" s="19">
        <f t="shared" si="3"/>
        <v>883</v>
      </c>
      <c r="C104" s="19">
        <v>9</v>
      </c>
      <c r="D104" s="33" t="s">
        <v>9</v>
      </c>
      <c r="E104" s="166" t="s">
        <v>2442</v>
      </c>
      <c r="F104" s="32"/>
    </row>
    <row r="105" spans="1:6" x14ac:dyDescent="0.2">
      <c r="A105" s="19">
        <f t="shared" si="2"/>
        <v>99</v>
      </c>
      <c r="B105" s="19">
        <f t="shared" si="3"/>
        <v>892</v>
      </c>
      <c r="C105" s="19">
        <v>4</v>
      </c>
      <c r="D105" s="33" t="s">
        <v>12</v>
      </c>
      <c r="E105" s="166" t="s">
        <v>2599</v>
      </c>
      <c r="F105" s="32"/>
    </row>
    <row r="106" spans="1:6" x14ac:dyDescent="0.2">
      <c r="A106" s="19">
        <f t="shared" si="2"/>
        <v>100</v>
      </c>
      <c r="B106" s="19">
        <f t="shared" si="3"/>
        <v>896</v>
      </c>
      <c r="C106" s="19">
        <v>17</v>
      </c>
      <c r="D106" s="33" t="s">
        <v>285</v>
      </c>
      <c r="E106" s="166" t="s">
        <v>2600</v>
      </c>
      <c r="F106" s="32"/>
    </row>
    <row r="107" spans="1:6" x14ac:dyDescent="0.2">
      <c r="A107" s="19">
        <f t="shared" si="2"/>
        <v>101</v>
      </c>
      <c r="B107" s="19">
        <f t="shared" si="3"/>
        <v>913</v>
      </c>
      <c r="C107" s="19">
        <v>9</v>
      </c>
      <c r="D107" s="33" t="s">
        <v>9</v>
      </c>
      <c r="E107" s="166" t="s">
        <v>2445</v>
      </c>
      <c r="F107" s="32"/>
    </row>
    <row r="108" spans="1:6" x14ac:dyDescent="0.2">
      <c r="A108" s="19">
        <f t="shared" si="2"/>
        <v>102</v>
      </c>
      <c r="B108" s="19">
        <f t="shared" si="3"/>
        <v>922</v>
      </c>
      <c r="C108" s="19">
        <v>9</v>
      </c>
      <c r="D108" s="33" t="s">
        <v>9</v>
      </c>
      <c r="E108" s="166" t="s">
        <v>2446</v>
      </c>
      <c r="F108" s="32"/>
    </row>
    <row r="109" spans="1:6" x14ac:dyDescent="0.2">
      <c r="A109" s="19">
        <f t="shared" si="2"/>
        <v>103</v>
      </c>
      <c r="B109" s="19">
        <f t="shared" si="3"/>
        <v>931</v>
      </c>
      <c r="C109" s="19">
        <v>4</v>
      </c>
      <c r="D109" s="33" t="s">
        <v>12</v>
      </c>
      <c r="E109" s="166" t="s">
        <v>2601</v>
      </c>
      <c r="F109" s="32"/>
    </row>
    <row r="110" spans="1:6" x14ac:dyDescent="0.2">
      <c r="A110" s="19">
        <f t="shared" si="2"/>
        <v>104</v>
      </c>
      <c r="B110" s="19">
        <f t="shared" si="3"/>
        <v>935</v>
      </c>
      <c r="C110" s="19">
        <v>17</v>
      </c>
      <c r="D110" s="33" t="s">
        <v>285</v>
      </c>
      <c r="E110" s="166" t="s">
        <v>2602</v>
      </c>
      <c r="F110" s="32"/>
    </row>
    <row r="111" spans="1:6" x14ac:dyDescent="0.2">
      <c r="A111" s="19">
        <f t="shared" si="2"/>
        <v>105</v>
      </c>
      <c r="B111" s="19">
        <f t="shared" si="3"/>
        <v>952</v>
      </c>
      <c r="C111" s="19">
        <v>9</v>
      </c>
      <c r="D111" s="33" t="s">
        <v>9</v>
      </c>
      <c r="E111" s="166" t="s">
        <v>2449</v>
      </c>
      <c r="F111" s="32"/>
    </row>
    <row r="112" spans="1:6" x14ac:dyDescent="0.2">
      <c r="A112" s="19">
        <f t="shared" si="2"/>
        <v>106</v>
      </c>
      <c r="B112" s="19">
        <f t="shared" si="3"/>
        <v>961</v>
      </c>
      <c r="C112" s="19">
        <v>9</v>
      </c>
      <c r="D112" s="33" t="s">
        <v>9</v>
      </c>
      <c r="E112" s="166" t="s">
        <v>2450</v>
      </c>
      <c r="F112" s="32"/>
    </row>
    <row r="113" spans="1:6" x14ac:dyDescent="0.2">
      <c r="A113" s="19">
        <f t="shared" si="2"/>
        <v>107</v>
      </c>
      <c r="B113" s="19">
        <f t="shared" si="3"/>
        <v>970</v>
      </c>
      <c r="C113" s="19">
        <v>4</v>
      </c>
      <c r="D113" s="33" t="s">
        <v>12</v>
      </c>
      <c r="E113" s="166" t="s">
        <v>2603</v>
      </c>
      <c r="F113" s="32"/>
    </row>
    <row r="114" spans="1:6" x14ac:dyDescent="0.2">
      <c r="A114" s="19">
        <f t="shared" si="2"/>
        <v>108</v>
      </c>
      <c r="B114" s="19">
        <f t="shared" si="3"/>
        <v>974</v>
      </c>
      <c r="C114" s="19">
        <v>17</v>
      </c>
      <c r="D114" s="33" t="s">
        <v>285</v>
      </c>
      <c r="E114" s="166" t="s">
        <v>2604</v>
      </c>
      <c r="F114" s="32"/>
    </row>
    <row r="115" spans="1:6" x14ac:dyDescent="0.2">
      <c r="A115" s="19">
        <f t="shared" si="2"/>
        <v>109</v>
      </c>
      <c r="B115" s="19">
        <f t="shared" si="3"/>
        <v>991</v>
      </c>
      <c r="C115" s="19">
        <v>9</v>
      </c>
      <c r="D115" s="33" t="s">
        <v>9</v>
      </c>
      <c r="E115" s="166" t="s">
        <v>2453</v>
      </c>
      <c r="F115" s="32"/>
    </row>
    <row r="116" spans="1:6" x14ac:dyDescent="0.2">
      <c r="A116" s="19">
        <f t="shared" si="2"/>
        <v>110</v>
      </c>
      <c r="B116" s="19">
        <f t="shared" si="3"/>
        <v>1000</v>
      </c>
      <c r="C116" s="19">
        <v>9</v>
      </c>
      <c r="D116" s="33" t="s">
        <v>9</v>
      </c>
      <c r="E116" s="166" t="s">
        <v>2454</v>
      </c>
      <c r="F116" s="32"/>
    </row>
    <row r="117" spans="1:6" x14ac:dyDescent="0.2">
      <c r="A117" s="19">
        <f t="shared" si="2"/>
        <v>111</v>
      </c>
      <c r="B117" s="19">
        <f t="shared" si="3"/>
        <v>1009</v>
      </c>
      <c r="C117" s="19">
        <v>4</v>
      </c>
      <c r="D117" s="33" t="s">
        <v>12</v>
      </c>
      <c r="E117" s="166" t="s">
        <v>2605</v>
      </c>
      <c r="F117" s="32"/>
    </row>
    <row r="118" spans="1:6" x14ac:dyDescent="0.2">
      <c r="A118" s="19">
        <f t="shared" si="2"/>
        <v>112</v>
      </c>
      <c r="B118" s="19">
        <f t="shared" si="3"/>
        <v>1013</v>
      </c>
      <c r="C118" s="19">
        <v>17</v>
      </c>
      <c r="D118" s="33" t="s">
        <v>285</v>
      </c>
      <c r="E118" s="166" t="s">
        <v>2606</v>
      </c>
      <c r="F118" s="32"/>
    </row>
    <row r="119" spans="1:6" x14ac:dyDescent="0.2">
      <c r="A119" s="19">
        <f t="shared" si="2"/>
        <v>113</v>
      </c>
      <c r="B119" s="19">
        <f t="shared" si="3"/>
        <v>1030</v>
      </c>
      <c r="C119" s="19">
        <v>9</v>
      </c>
      <c r="D119" s="33" t="s">
        <v>9</v>
      </c>
      <c r="E119" s="166" t="s">
        <v>2457</v>
      </c>
      <c r="F119" s="32"/>
    </row>
    <row r="120" spans="1:6" x14ac:dyDescent="0.2">
      <c r="A120" s="19">
        <f t="shared" si="2"/>
        <v>114</v>
      </c>
      <c r="B120" s="19">
        <f t="shared" si="3"/>
        <v>1039</v>
      </c>
      <c r="C120" s="19">
        <v>9</v>
      </c>
      <c r="D120" s="33" t="s">
        <v>9</v>
      </c>
      <c r="E120" s="166" t="s">
        <v>2458</v>
      </c>
      <c r="F120" s="32"/>
    </row>
    <row r="121" spans="1:6" x14ac:dyDescent="0.2">
      <c r="A121" s="19">
        <f t="shared" si="2"/>
        <v>115</v>
      </c>
      <c r="B121" s="19">
        <f t="shared" si="3"/>
        <v>1048</v>
      </c>
      <c r="C121" s="19">
        <v>4</v>
      </c>
      <c r="D121" s="33" t="s">
        <v>12</v>
      </c>
      <c r="E121" s="166" t="s">
        <v>2607</v>
      </c>
      <c r="F121" s="32"/>
    </row>
    <row r="122" spans="1:6" x14ac:dyDescent="0.2">
      <c r="A122" s="19">
        <f t="shared" si="2"/>
        <v>116</v>
      </c>
      <c r="B122" s="19">
        <f t="shared" si="3"/>
        <v>1052</v>
      </c>
      <c r="C122" s="19">
        <v>17</v>
      </c>
      <c r="D122" s="33" t="s">
        <v>285</v>
      </c>
      <c r="E122" s="166" t="s">
        <v>2608</v>
      </c>
      <c r="F122" s="32"/>
    </row>
    <row r="123" spans="1:6" x14ac:dyDescent="0.2">
      <c r="A123" s="19">
        <f t="shared" si="2"/>
        <v>117</v>
      </c>
      <c r="B123" s="19">
        <f t="shared" si="3"/>
        <v>1069</v>
      </c>
      <c r="C123" s="19">
        <v>9</v>
      </c>
      <c r="D123" s="33" t="s">
        <v>9</v>
      </c>
      <c r="E123" s="166" t="s">
        <v>2461</v>
      </c>
      <c r="F123" s="32"/>
    </row>
    <row r="124" spans="1:6" x14ac:dyDescent="0.2">
      <c r="A124" s="19">
        <f t="shared" si="2"/>
        <v>118</v>
      </c>
      <c r="B124" s="19">
        <f t="shared" si="3"/>
        <v>1078</v>
      </c>
      <c r="C124" s="19">
        <v>9</v>
      </c>
      <c r="D124" s="33" t="s">
        <v>9</v>
      </c>
      <c r="E124" s="166" t="s">
        <v>2462</v>
      </c>
      <c r="F124" s="32"/>
    </row>
    <row r="125" spans="1:6" x14ac:dyDescent="0.2">
      <c r="A125" s="19">
        <f t="shared" si="2"/>
        <v>119</v>
      </c>
      <c r="B125" s="19">
        <f t="shared" si="3"/>
        <v>1087</v>
      </c>
      <c r="C125" s="19">
        <v>4</v>
      </c>
      <c r="D125" s="33" t="s">
        <v>12</v>
      </c>
      <c r="E125" s="166" t="s">
        <v>2609</v>
      </c>
      <c r="F125" s="32"/>
    </row>
    <row r="126" spans="1:6" x14ac:dyDescent="0.2">
      <c r="A126" s="19">
        <f t="shared" si="2"/>
        <v>120</v>
      </c>
      <c r="B126" s="19">
        <f t="shared" si="3"/>
        <v>1091</v>
      </c>
      <c r="C126" s="19">
        <v>17</v>
      </c>
      <c r="D126" s="33" t="s">
        <v>285</v>
      </c>
      <c r="E126" s="166" t="s">
        <v>2610</v>
      </c>
      <c r="F126" s="32"/>
    </row>
    <row r="127" spans="1:6" x14ac:dyDescent="0.2">
      <c r="A127" s="19">
        <f t="shared" si="2"/>
        <v>121</v>
      </c>
      <c r="B127" s="19">
        <f t="shared" si="3"/>
        <v>1108</v>
      </c>
      <c r="C127" s="19">
        <v>9</v>
      </c>
      <c r="D127" s="33" t="s">
        <v>9</v>
      </c>
      <c r="E127" s="166" t="s">
        <v>2465</v>
      </c>
      <c r="F127" s="32"/>
    </row>
    <row r="128" spans="1:6" x14ac:dyDescent="0.2">
      <c r="A128" s="19">
        <f t="shared" si="2"/>
        <v>122</v>
      </c>
      <c r="B128" s="19">
        <f t="shared" si="3"/>
        <v>1117</v>
      </c>
      <c r="C128" s="19">
        <v>9</v>
      </c>
      <c r="D128" s="33" t="s">
        <v>9</v>
      </c>
      <c r="E128" s="166" t="s">
        <v>2466</v>
      </c>
      <c r="F128" s="32"/>
    </row>
    <row r="129" spans="1:6" x14ac:dyDescent="0.2">
      <c r="A129" s="19">
        <f t="shared" si="2"/>
        <v>123</v>
      </c>
      <c r="B129" s="19">
        <f t="shared" si="3"/>
        <v>1126</v>
      </c>
      <c r="C129" s="19">
        <v>4</v>
      </c>
      <c r="D129" s="33" t="s">
        <v>12</v>
      </c>
      <c r="E129" s="166" t="s">
        <v>2611</v>
      </c>
      <c r="F129" s="32"/>
    </row>
    <row r="130" spans="1:6" x14ac:dyDescent="0.2">
      <c r="A130" s="19">
        <f t="shared" si="2"/>
        <v>124</v>
      </c>
      <c r="B130" s="19">
        <f t="shared" si="3"/>
        <v>1130</v>
      </c>
      <c r="C130" s="19">
        <v>17</v>
      </c>
      <c r="D130" s="33" t="s">
        <v>285</v>
      </c>
      <c r="E130" s="166" t="s">
        <v>2612</v>
      </c>
      <c r="F130" s="32"/>
    </row>
    <row r="131" spans="1:6" x14ac:dyDescent="0.2">
      <c r="A131" s="19">
        <f t="shared" si="2"/>
        <v>125</v>
      </c>
      <c r="B131" s="19">
        <f t="shared" si="3"/>
        <v>1147</v>
      </c>
      <c r="C131" s="19">
        <v>9</v>
      </c>
      <c r="D131" s="33" t="s">
        <v>9</v>
      </c>
      <c r="E131" s="166" t="s">
        <v>2469</v>
      </c>
      <c r="F131" s="32"/>
    </row>
    <row r="132" spans="1:6" x14ac:dyDescent="0.2">
      <c r="A132" s="19">
        <f t="shared" si="2"/>
        <v>126</v>
      </c>
      <c r="B132" s="19">
        <f t="shared" si="3"/>
        <v>1156</v>
      </c>
      <c r="C132" s="19">
        <v>9</v>
      </c>
      <c r="D132" s="33" t="s">
        <v>9</v>
      </c>
      <c r="E132" s="166" t="s">
        <v>2470</v>
      </c>
      <c r="F132" s="32"/>
    </row>
    <row r="133" spans="1:6" x14ac:dyDescent="0.2">
      <c r="A133" s="19">
        <f t="shared" si="2"/>
        <v>127</v>
      </c>
      <c r="B133" s="19">
        <f t="shared" si="3"/>
        <v>1165</v>
      </c>
      <c r="C133" s="19">
        <v>4</v>
      </c>
      <c r="D133" s="33" t="s">
        <v>12</v>
      </c>
      <c r="E133" s="166" t="s">
        <v>2613</v>
      </c>
      <c r="F133" s="32"/>
    </row>
    <row r="134" spans="1:6" x14ac:dyDescent="0.2">
      <c r="A134" s="19">
        <f t="shared" si="2"/>
        <v>128</v>
      </c>
      <c r="B134" s="19">
        <f t="shared" si="3"/>
        <v>1169</v>
      </c>
      <c r="C134" s="19">
        <v>17</v>
      </c>
      <c r="D134" s="33" t="s">
        <v>285</v>
      </c>
      <c r="E134" s="166" t="s">
        <v>2614</v>
      </c>
      <c r="F134" s="32"/>
    </row>
    <row r="135" spans="1:6" x14ac:dyDescent="0.2">
      <c r="A135" s="19">
        <f t="shared" si="2"/>
        <v>129</v>
      </c>
      <c r="B135" s="19">
        <f t="shared" si="3"/>
        <v>1186</v>
      </c>
      <c r="C135" s="19">
        <v>9</v>
      </c>
      <c r="D135" s="33" t="s">
        <v>9</v>
      </c>
      <c r="E135" s="166" t="s">
        <v>2473</v>
      </c>
      <c r="F135" s="32"/>
    </row>
    <row r="136" spans="1:6" x14ac:dyDescent="0.2">
      <c r="A136" s="19">
        <f t="shared" ref="A136:A199" si="4">+A135+1</f>
        <v>130</v>
      </c>
      <c r="B136" s="19">
        <f t="shared" si="3"/>
        <v>1195</v>
      </c>
      <c r="C136" s="19">
        <v>9</v>
      </c>
      <c r="D136" s="33" t="s">
        <v>9</v>
      </c>
      <c r="E136" s="166" t="s">
        <v>2474</v>
      </c>
      <c r="F136" s="32"/>
    </row>
    <row r="137" spans="1:6" x14ac:dyDescent="0.2">
      <c r="A137" s="19">
        <f t="shared" si="4"/>
        <v>131</v>
      </c>
      <c r="B137" s="19">
        <f t="shared" si="3"/>
        <v>1204</v>
      </c>
      <c r="C137" s="19">
        <v>4</v>
      </c>
      <c r="D137" s="33" t="s">
        <v>12</v>
      </c>
      <c r="E137" s="166" t="s">
        <v>2615</v>
      </c>
      <c r="F137" s="32"/>
    </row>
    <row r="138" spans="1:6" x14ac:dyDescent="0.2">
      <c r="A138" s="19">
        <f t="shared" si="4"/>
        <v>132</v>
      </c>
      <c r="B138" s="19">
        <f t="shared" si="3"/>
        <v>1208</v>
      </c>
      <c r="C138" s="19">
        <v>17</v>
      </c>
      <c r="D138" s="33" t="s">
        <v>285</v>
      </c>
      <c r="E138" s="166" t="s">
        <v>2616</v>
      </c>
      <c r="F138" s="32"/>
    </row>
    <row r="139" spans="1:6" x14ac:dyDescent="0.2">
      <c r="A139" s="19">
        <f t="shared" si="4"/>
        <v>133</v>
      </c>
      <c r="B139" s="19">
        <f t="shared" si="3"/>
        <v>1225</v>
      </c>
      <c r="C139" s="19">
        <v>9</v>
      </c>
      <c r="D139" s="33" t="s">
        <v>9</v>
      </c>
      <c r="E139" s="166" t="s">
        <v>2477</v>
      </c>
      <c r="F139" s="32"/>
    </row>
    <row r="140" spans="1:6" x14ac:dyDescent="0.2">
      <c r="A140" s="19">
        <f t="shared" si="4"/>
        <v>134</v>
      </c>
      <c r="B140" s="19">
        <f t="shared" si="3"/>
        <v>1234</v>
      </c>
      <c r="C140" s="19">
        <v>9</v>
      </c>
      <c r="D140" s="33" t="s">
        <v>9</v>
      </c>
      <c r="E140" s="166" t="s">
        <v>2478</v>
      </c>
      <c r="F140" s="32"/>
    </row>
    <row r="141" spans="1:6" x14ac:dyDescent="0.2">
      <c r="A141" s="19">
        <f t="shared" si="4"/>
        <v>135</v>
      </c>
      <c r="B141" s="19">
        <f t="shared" si="3"/>
        <v>1243</v>
      </c>
      <c r="C141" s="19">
        <v>4</v>
      </c>
      <c r="D141" s="33" t="s">
        <v>12</v>
      </c>
      <c r="E141" s="166" t="s">
        <v>2617</v>
      </c>
      <c r="F141" s="32"/>
    </row>
    <row r="142" spans="1:6" x14ac:dyDescent="0.2">
      <c r="A142" s="19">
        <f t="shared" si="4"/>
        <v>136</v>
      </c>
      <c r="B142" s="19">
        <f t="shared" si="3"/>
        <v>1247</v>
      </c>
      <c r="C142" s="19">
        <v>17</v>
      </c>
      <c r="D142" s="33" t="s">
        <v>285</v>
      </c>
      <c r="E142" s="166" t="s">
        <v>2618</v>
      </c>
      <c r="F142" s="32"/>
    </row>
    <row r="143" spans="1:6" x14ac:dyDescent="0.2">
      <c r="A143" s="19">
        <f t="shared" si="4"/>
        <v>137</v>
      </c>
      <c r="B143" s="19">
        <f t="shared" ref="B143:B206" si="5">C142+B142</f>
        <v>1264</v>
      </c>
      <c r="C143" s="19">
        <v>9</v>
      </c>
      <c r="D143" s="33" t="s">
        <v>9</v>
      </c>
      <c r="E143" s="166" t="s">
        <v>2481</v>
      </c>
      <c r="F143" s="32"/>
    </row>
    <row r="144" spans="1:6" x14ac:dyDescent="0.2">
      <c r="A144" s="19">
        <f t="shared" si="4"/>
        <v>138</v>
      </c>
      <c r="B144" s="19">
        <f t="shared" si="5"/>
        <v>1273</v>
      </c>
      <c r="C144" s="19">
        <v>9</v>
      </c>
      <c r="D144" s="33" t="s">
        <v>9</v>
      </c>
      <c r="E144" s="166" t="s">
        <v>2482</v>
      </c>
      <c r="F144" s="32"/>
    </row>
    <row r="145" spans="1:6" x14ac:dyDescent="0.2">
      <c r="A145" s="19">
        <f t="shared" si="4"/>
        <v>139</v>
      </c>
      <c r="B145" s="19">
        <f t="shared" si="5"/>
        <v>1282</v>
      </c>
      <c r="C145" s="19">
        <v>4</v>
      </c>
      <c r="D145" s="33" t="s">
        <v>12</v>
      </c>
      <c r="E145" s="166" t="s">
        <v>2619</v>
      </c>
      <c r="F145" s="32"/>
    </row>
    <row r="146" spans="1:6" x14ac:dyDescent="0.2">
      <c r="A146" s="19">
        <f t="shared" si="4"/>
        <v>140</v>
      </c>
      <c r="B146" s="19">
        <f t="shared" si="5"/>
        <v>1286</v>
      </c>
      <c r="C146" s="19">
        <v>17</v>
      </c>
      <c r="D146" s="33" t="s">
        <v>285</v>
      </c>
      <c r="E146" s="166" t="s">
        <v>2620</v>
      </c>
      <c r="F146" s="32"/>
    </row>
    <row r="147" spans="1:6" x14ac:dyDescent="0.2">
      <c r="A147" s="19">
        <f t="shared" si="4"/>
        <v>141</v>
      </c>
      <c r="B147" s="19">
        <f t="shared" si="5"/>
        <v>1303</v>
      </c>
      <c r="C147" s="19">
        <v>9</v>
      </c>
      <c r="D147" s="33" t="s">
        <v>9</v>
      </c>
      <c r="E147" s="166" t="s">
        <v>2485</v>
      </c>
      <c r="F147" s="32"/>
    </row>
    <row r="148" spans="1:6" x14ac:dyDescent="0.2">
      <c r="A148" s="19">
        <f t="shared" si="4"/>
        <v>142</v>
      </c>
      <c r="B148" s="19">
        <f t="shared" si="5"/>
        <v>1312</v>
      </c>
      <c r="C148" s="19">
        <v>9</v>
      </c>
      <c r="D148" s="33" t="s">
        <v>9</v>
      </c>
      <c r="E148" s="166" t="s">
        <v>2486</v>
      </c>
      <c r="F148" s="32"/>
    </row>
    <row r="149" spans="1:6" x14ac:dyDescent="0.2">
      <c r="A149" s="19">
        <f t="shared" si="4"/>
        <v>143</v>
      </c>
      <c r="B149" s="19">
        <f t="shared" si="5"/>
        <v>1321</v>
      </c>
      <c r="C149" s="19">
        <v>4</v>
      </c>
      <c r="D149" s="33" t="s">
        <v>12</v>
      </c>
      <c r="E149" s="166" t="s">
        <v>2621</v>
      </c>
      <c r="F149" s="32"/>
    </row>
    <row r="150" spans="1:6" x14ac:dyDescent="0.2">
      <c r="A150" s="19">
        <f t="shared" si="4"/>
        <v>144</v>
      </c>
      <c r="B150" s="19">
        <f t="shared" si="5"/>
        <v>1325</v>
      </c>
      <c r="C150" s="19">
        <v>17</v>
      </c>
      <c r="D150" s="33" t="s">
        <v>285</v>
      </c>
      <c r="E150" s="166" t="s">
        <v>2622</v>
      </c>
      <c r="F150" s="32"/>
    </row>
    <row r="151" spans="1:6" x14ac:dyDescent="0.2">
      <c r="A151" s="19">
        <f t="shared" si="4"/>
        <v>145</v>
      </c>
      <c r="B151" s="19">
        <f t="shared" si="5"/>
        <v>1342</v>
      </c>
      <c r="C151" s="19">
        <v>9</v>
      </c>
      <c r="D151" s="33" t="s">
        <v>9</v>
      </c>
      <c r="E151" s="166" t="s">
        <v>2489</v>
      </c>
      <c r="F151" s="32"/>
    </row>
    <row r="152" spans="1:6" x14ac:dyDescent="0.2">
      <c r="A152" s="19">
        <f t="shared" si="4"/>
        <v>146</v>
      </c>
      <c r="B152" s="19">
        <f t="shared" si="5"/>
        <v>1351</v>
      </c>
      <c r="C152" s="19">
        <v>9</v>
      </c>
      <c r="D152" s="33" t="s">
        <v>9</v>
      </c>
      <c r="E152" s="166" t="s">
        <v>2490</v>
      </c>
      <c r="F152" s="32"/>
    </row>
    <row r="153" spans="1:6" x14ac:dyDescent="0.2">
      <c r="A153" s="19">
        <f t="shared" si="4"/>
        <v>147</v>
      </c>
      <c r="B153" s="19">
        <f t="shared" si="5"/>
        <v>1360</v>
      </c>
      <c r="C153" s="19">
        <v>4</v>
      </c>
      <c r="D153" s="33" t="s">
        <v>12</v>
      </c>
      <c r="E153" s="166" t="s">
        <v>2623</v>
      </c>
      <c r="F153" s="32"/>
    </row>
    <row r="154" spans="1:6" x14ac:dyDescent="0.2">
      <c r="A154" s="19">
        <f t="shared" si="4"/>
        <v>148</v>
      </c>
      <c r="B154" s="19">
        <f t="shared" si="5"/>
        <v>1364</v>
      </c>
      <c r="C154" s="19">
        <v>17</v>
      </c>
      <c r="D154" s="33" t="s">
        <v>285</v>
      </c>
      <c r="E154" s="166" t="s">
        <v>2624</v>
      </c>
      <c r="F154" s="32"/>
    </row>
    <row r="155" spans="1:6" x14ac:dyDescent="0.2">
      <c r="A155" s="19">
        <f t="shared" si="4"/>
        <v>149</v>
      </c>
      <c r="B155" s="19">
        <f t="shared" si="5"/>
        <v>1381</v>
      </c>
      <c r="C155" s="19">
        <v>9</v>
      </c>
      <c r="D155" s="33" t="s">
        <v>9</v>
      </c>
      <c r="E155" s="166" t="s">
        <v>2493</v>
      </c>
      <c r="F155" s="32"/>
    </row>
    <row r="156" spans="1:6" x14ac:dyDescent="0.2">
      <c r="A156" s="19">
        <f t="shared" si="4"/>
        <v>150</v>
      </c>
      <c r="B156" s="19">
        <f t="shared" si="5"/>
        <v>1390</v>
      </c>
      <c r="C156" s="19">
        <v>9</v>
      </c>
      <c r="D156" s="33" t="s">
        <v>9</v>
      </c>
      <c r="E156" s="166" t="s">
        <v>2494</v>
      </c>
      <c r="F156" s="32"/>
    </row>
    <row r="157" spans="1:6" x14ac:dyDescent="0.2">
      <c r="A157" s="19">
        <f t="shared" si="4"/>
        <v>151</v>
      </c>
      <c r="B157" s="19">
        <f t="shared" si="5"/>
        <v>1399</v>
      </c>
      <c r="C157" s="19">
        <v>4</v>
      </c>
      <c r="D157" s="33" t="s">
        <v>12</v>
      </c>
      <c r="E157" s="166" t="s">
        <v>2625</v>
      </c>
      <c r="F157" s="32"/>
    </row>
    <row r="158" spans="1:6" x14ac:dyDescent="0.2">
      <c r="A158" s="19">
        <f t="shared" si="4"/>
        <v>152</v>
      </c>
      <c r="B158" s="19">
        <f t="shared" si="5"/>
        <v>1403</v>
      </c>
      <c r="C158" s="19">
        <v>17</v>
      </c>
      <c r="D158" s="33" t="s">
        <v>285</v>
      </c>
      <c r="E158" s="166" t="s">
        <v>2626</v>
      </c>
      <c r="F158" s="32"/>
    </row>
    <row r="159" spans="1:6" x14ac:dyDescent="0.2">
      <c r="A159" s="19">
        <f t="shared" si="4"/>
        <v>153</v>
      </c>
      <c r="B159" s="19">
        <f t="shared" si="5"/>
        <v>1420</v>
      </c>
      <c r="C159" s="19">
        <v>9</v>
      </c>
      <c r="D159" s="33" t="s">
        <v>9</v>
      </c>
      <c r="E159" s="166" t="s">
        <v>2497</v>
      </c>
      <c r="F159" s="32"/>
    </row>
    <row r="160" spans="1:6" x14ac:dyDescent="0.2">
      <c r="A160" s="19">
        <f t="shared" si="4"/>
        <v>154</v>
      </c>
      <c r="B160" s="19">
        <f t="shared" si="5"/>
        <v>1429</v>
      </c>
      <c r="C160" s="19">
        <v>9</v>
      </c>
      <c r="D160" s="33" t="s">
        <v>9</v>
      </c>
      <c r="E160" s="166" t="s">
        <v>2498</v>
      </c>
      <c r="F160" s="32"/>
    </row>
    <row r="161" spans="1:6" x14ac:dyDescent="0.2">
      <c r="A161" s="19">
        <f t="shared" si="4"/>
        <v>155</v>
      </c>
      <c r="B161" s="19">
        <f t="shared" si="5"/>
        <v>1438</v>
      </c>
      <c r="C161" s="19">
        <v>4</v>
      </c>
      <c r="D161" s="33" t="s">
        <v>12</v>
      </c>
      <c r="E161" s="166" t="s">
        <v>2627</v>
      </c>
      <c r="F161" s="32"/>
    </row>
    <row r="162" spans="1:6" x14ac:dyDescent="0.2">
      <c r="A162" s="19">
        <f t="shared" si="4"/>
        <v>156</v>
      </c>
      <c r="B162" s="19">
        <f t="shared" si="5"/>
        <v>1442</v>
      </c>
      <c r="C162" s="19">
        <v>17</v>
      </c>
      <c r="D162" s="33" t="s">
        <v>285</v>
      </c>
      <c r="E162" s="166" t="s">
        <v>2628</v>
      </c>
      <c r="F162" s="32"/>
    </row>
    <row r="163" spans="1:6" x14ac:dyDescent="0.2">
      <c r="A163" s="19">
        <f t="shared" si="4"/>
        <v>157</v>
      </c>
      <c r="B163" s="19">
        <f t="shared" si="5"/>
        <v>1459</v>
      </c>
      <c r="C163" s="19">
        <v>9</v>
      </c>
      <c r="D163" s="33" t="s">
        <v>9</v>
      </c>
      <c r="E163" s="166" t="s">
        <v>2501</v>
      </c>
      <c r="F163" s="32"/>
    </row>
    <row r="164" spans="1:6" x14ac:dyDescent="0.2">
      <c r="A164" s="19">
        <f t="shared" si="4"/>
        <v>158</v>
      </c>
      <c r="B164" s="19">
        <f t="shared" si="5"/>
        <v>1468</v>
      </c>
      <c r="C164" s="19">
        <v>9</v>
      </c>
      <c r="D164" s="33" t="s">
        <v>9</v>
      </c>
      <c r="E164" s="166" t="s">
        <v>2502</v>
      </c>
      <c r="F164" s="32"/>
    </row>
    <row r="165" spans="1:6" x14ac:dyDescent="0.2">
      <c r="A165" s="19">
        <f t="shared" si="4"/>
        <v>159</v>
      </c>
      <c r="B165" s="19">
        <f t="shared" si="5"/>
        <v>1477</v>
      </c>
      <c r="C165" s="19">
        <v>4</v>
      </c>
      <c r="D165" s="33" t="s">
        <v>12</v>
      </c>
      <c r="E165" s="166" t="s">
        <v>2629</v>
      </c>
      <c r="F165" s="32"/>
    </row>
    <row r="166" spans="1:6" x14ac:dyDescent="0.2">
      <c r="A166" s="19">
        <f t="shared" si="4"/>
        <v>160</v>
      </c>
      <c r="B166" s="19">
        <f t="shared" si="5"/>
        <v>1481</v>
      </c>
      <c r="C166" s="19">
        <v>17</v>
      </c>
      <c r="D166" s="33" t="s">
        <v>285</v>
      </c>
      <c r="E166" s="166" t="s">
        <v>2630</v>
      </c>
      <c r="F166" s="32"/>
    </row>
    <row r="167" spans="1:6" x14ac:dyDescent="0.2">
      <c r="A167" s="19">
        <f t="shared" si="4"/>
        <v>161</v>
      </c>
      <c r="B167" s="19">
        <f t="shared" si="5"/>
        <v>1498</v>
      </c>
      <c r="C167" s="19">
        <v>9</v>
      </c>
      <c r="D167" s="33" t="s">
        <v>9</v>
      </c>
      <c r="E167" s="166" t="s">
        <v>2505</v>
      </c>
      <c r="F167" s="32"/>
    </row>
    <row r="168" spans="1:6" x14ac:dyDescent="0.2">
      <c r="A168" s="19">
        <f t="shared" si="4"/>
        <v>162</v>
      </c>
      <c r="B168" s="19">
        <f t="shared" si="5"/>
        <v>1507</v>
      </c>
      <c r="C168" s="19">
        <v>9</v>
      </c>
      <c r="D168" s="33" t="s">
        <v>9</v>
      </c>
      <c r="E168" s="166" t="s">
        <v>2506</v>
      </c>
      <c r="F168" s="32"/>
    </row>
    <row r="169" spans="1:6" x14ac:dyDescent="0.2">
      <c r="A169" s="19">
        <f t="shared" si="4"/>
        <v>163</v>
      </c>
      <c r="B169" s="19">
        <f t="shared" si="5"/>
        <v>1516</v>
      </c>
      <c r="C169" s="19">
        <v>4</v>
      </c>
      <c r="D169" s="33" t="s">
        <v>12</v>
      </c>
      <c r="E169" s="166" t="s">
        <v>2631</v>
      </c>
      <c r="F169" s="32"/>
    </row>
    <row r="170" spans="1:6" x14ac:dyDescent="0.2">
      <c r="A170" s="19">
        <f t="shared" si="4"/>
        <v>164</v>
      </c>
      <c r="B170" s="19">
        <f t="shared" si="5"/>
        <v>1520</v>
      </c>
      <c r="C170" s="19">
        <v>17</v>
      </c>
      <c r="D170" s="33" t="s">
        <v>285</v>
      </c>
      <c r="E170" s="166" t="s">
        <v>2632</v>
      </c>
      <c r="F170" s="32"/>
    </row>
    <row r="171" spans="1:6" x14ac:dyDescent="0.2">
      <c r="A171" s="19">
        <f t="shared" si="4"/>
        <v>165</v>
      </c>
      <c r="B171" s="19">
        <f t="shared" si="5"/>
        <v>1537</v>
      </c>
      <c r="C171" s="19">
        <v>9</v>
      </c>
      <c r="D171" s="33" t="s">
        <v>9</v>
      </c>
      <c r="E171" s="166" t="s">
        <v>2509</v>
      </c>
      <c r="F171" s="32"/>
    </row>
    <row r="172" spans="1:6" x14ac:dyDescent="0.2">
      <c r="A172" s="19">
        <f t="shared" si="4"/>
        <v>166</v>
      </c>
      <c r="B172" s="19">
        <f t="shared" si="5"/>
        <v>1546</v>
      </c>
      <c r="C172" s="19">
        <v>9</v>
      </c>
      <c r="D172" s="33" t="s">
        <v>9</v>
      </c>
      <c r="E172" s="166" t="s">
        <v>2510</v>
      </c>
      <c r="F172" s="32"/>
    </row>
    <row r="173" spans="1:6" x14ac:dyDescent="0.2">
      <c r="A173" s="19">
        <f t="shared" si="4"/>
        <v>167</v>
      </c>
      <c r="B173" s="19">
        <f t="shared" si="5"/>
        <v>1555</v>
      </c>
      <c r="C173" s="19">
        <v>4</v>
      </c>
      <c r="D173" s="33" t="s">
        <v>12</v>
      </c>
      <c r="E173" s="166" t="s">
        <v>2633</v>
      </c>
      <c r="F173" s="32"/>
    </row>
    <row r="174" spans="1:6" x14ac:dyDescent="0.2">
      <c r="A174" s="19">
        <f t="shared" si="4"/>
        <v>168</v>
      </c>
      <c r="B174" s="19">
        <f t="shared" si="5"/>
        <v>1559</v>
      </c>
      <c r="C174" s="19">
        <v>17</v>
      </c>
      <c r="D174" s="33" t="s">
        <v>285</v>
      </c>
      <c r="E174" s="166" t="s">
        <v>2634</v>
      </c>
      <c r="F174" s="32"/>
    </row>
    <row r="175" spans="1:6" x14ac:dyDescent="0.2">
      <c r="A175" s="19">
        <f t="shared" si="4"/>
        <v>169</v>
      </c>
      <c r="B175" s="19">
        <f t="shared" si="5"/>
        <v>1576</v>
      </c>
      <c r="C175" s="19">
        <v>9</v>
      </c>
      <c r="D175" s="33" t="s">
        <v>9</v>
      </c>
      <c r="E175" s="166" t="s">
        <v>2513</v>
      </c>
      <c r="F175" s="32"/>
    </row>
    <row r="176" spans="1:6" x14ac:dyDescent="0.2">
      <c r="A176" s="19">
        <f t="shared" si="4"/>
        <v>170</v>
      </c>
      <c r="B176" s="19">
        <f t="shared" si="5"/>
        <v>1585</v>
      </c>
      <c r="C176" s="19">
        <v>9</v>
      </c>
      <c r="D176" s="33" t="s">
        <v>9</v>
      </c>
      <c r="E176" s="166" t="s">
        <v>2514</v>
      </c>
      <c r="F176" s="32"/>
    </row>
    <row r="177" spans="1:6" x14ac:dyDescent="0.2">
      <c r="A177" s="19">
        <f t="shared" si="4"/>
        <v>171</v>
      </c>
      <c r="B177" s="19">
        <f t="shared" si="5"/>
        <v>1594</v>
      </c>
      <c r="C177" s="19">
        <v>4</v>
      </c>
      <c r="D177" s="33" t="s">
        <v>12</v>
      </c>
      <c r="E177" s="166" t="s">
        <v>2635</v>
      </c>
      <c r="F177" s="32"/>
    </row>
    <row r="178" spans="1:6" x14ac:dyDescent="0.2">
      <c r="A178" s="19">
        <f t="shared" si="4"/>
        <v>172</v>
      </c>
      <c r="B178" s="19">
        <f t="shared" si="5"/>
        <v>1598</v>
      </c>
      <c r="C178" s="19">
        <v>17</v>
      </c>
      <c r="D178" s="33" t="s">
        <v>285</v>
      </c>
      <c r="E178" s="166" t="s">
        <v>2636</v>
      </c>
      <c r="F178" s="32"/>
    </row>
    <row r="179" spans="1:6" x14ac:dyDescent="0.2">
      <c r="A179" s="19">
        <f t="shared" si="4"/>
        <v>173</v>
      </c>
      <c r="B179" s="19">
        <f t="shared" si="5"/>
        <v>1615</v>
      </c>
      <c r="C179" s="19">
        <v>9</v>
      </c>
      <c r="D179" s="33" t="s">
        <v>9</v>
      </c>
      <c r="E179" s="166" t="s">
        <v>2517</v>
      </c>
      <c r="F179" s="32"/>
    </row>
    <row r="180" spans="1:6" x14ac:dyDescent="0.2">
      <c r="A180" s="19">
        <f t="shared" si="4"/>
        <v>174</v>
      </c>
      <c r="B180" s="19">
        <f t="shared" si="5"/>
        <v>1624</v>
      </c>
      <c r="C180" s="19">
        <v>9</v>
      </c>
      <c r="D180" s="33" t="s">
        <v>9</v>
      </c>
      <c r="E180" s="166" t="s">
        <v>2518</v>
      </c>
      <c r="F180" s="32"/>
    </row>
    <row r="181" spans="1:6" x14ac:dyDescent="0.2">
      <c r="A181" s="19">
        <f t="shared" si="4"/>
        <v>175</v>
      </c>
      <c r="B181" s="19">
        <f t="shared" si="5"/>
        <v>1633</v>
      </c>
      <c r="C181" s="19">
        <v>4</v>
      </c>
      <c r="D181" s="33" t="s">
        <v>12</v>
      </c>
      <c r="E181" s="166" t="s">
        <v>2637</v>
      </c>
      <c r="F181" s="32"/>
    </row>
    <row r="182" spans="1:6" x14ac:dyDescent="0.2">
      <c r="A182" s="19">
        <f t="shared" si="4"/>
        <v>176</v>
      </c>
      <c r="B182" s="19">
        <f t="shared" si="5"/>
        <v>1637</v>
      </c>
      <c r="C182" s="19">
        <v>17</v>
      </c>
      <c r="D182" s="33" t="s">
        <v>285</v>
      </c>
      <c r="E182" s="166" t="s">
        <v>2638</v>
      </c>
      <c r="F182" s="32"/>
    </row>
    <row r="183" spans="1:6" x14ac:dyDescent="0.2">
      <c r="A183" s="19">
        <f t="shared" si="4"/>
        <v>177</v>
      </c>
      <c r="B183" s="19">
        <f t="shared" si="5"/>
        <v>1654</v>
      </c>
      <c r="C183" s="19">
        <v>9</v>
      </c>
      <c r="D183" s="33" t="s">
        <v>9</v>
      </c>
      <c r="E183" s="166" t="s">
        <v>2521</v>
      </c>
      <c r="F183" s="32"/>
    </row>
    <row r="184" spans="1:6" x14ac:dyDescent="0.2">
      <c r="A184" s="19">
        <f t="shared" si="4"/>
        <v>178</v>
      </c>
      <c r="B184" s="19">
        <f t="shared" si="5"/>
        <v>1663</v>
      </c>
      <c r="C184" s="19">
        <v>9</v>
      </c>
      <c r="D184" s="33" t="s">
        <v>9</v>
      </c>
      <c r="E184" s="166" t="s">
        <v>2522</v>
      </c>
      <c r="F184" s="32"/>
    </row>
    <row r="185" spans="1:6" x14ac:dyDescent="0.2">
      <c r="A185" s="19">
        <f t="shared" si="4"/>
        <v>179</v>
      </c>
      <c r="B185" s="19">
        <f t="shared" si="5"/>
        <v>1672</v>
      </c>
      <c r="C185" s="19">
        <v>4</v>
      </c>
      <c r="D185" s="33" t="s">
        <v>12</v>
      </c>
      <c r="E185" s="166" t="s">
        <v>2639</v>
      </c>
      <c r="F185" s="32"/>
    </row>
    <row r="186" spans="1:6" x14ac:dyDescent="0.2">
      <c r="A186" s="19">
        <f t="shared" si="4"/>
        <v>180</v>
      </c>
      <c r="B186" s="19">
        <f t="shared" si="5"/>
        <v>1676</v>
      </c>
      <c r="C186" s="19">
        <v>17</v>
      </c>
      <c r="D186" s="33" t="s">
        <v>285</v>
      </c>
      <c r="E186" s="166" t="s">
        <v>2640</v>
      </c>
      <c r="F186" s="32"/>
    </row>
    <row r="187" spans="1:6" x14ac:dyDescent="0.2">
      <c r="A187" s="19">
        <f t="shared" si="4"/>
        <v>181</v>
      </c>
      <c r="B187" s="19">
        <f t="shared" si="5"/>
        <v>1693</v>
      </c>
      <c r="C187" s="19">
        <v>9</v>
      </c>
      <c r="D187" s="33" t="s">
        <v>9</v>
      </c>
      <c r="E187" s="166" t="s">
        <v>2525</v>
      </c>
      <c r="F187" s="32"/>
    </row>
    <row r="188" spans="1:6" x14ac:dyDescent="0.2">
      <c r="A188" s="19">
        <f t="shared" si="4"/>
        <v>182</v>
      </c>
      <c r="B188" s="19">
        <f t="shared" si="5"/>
        <v>1702</v>
      </c>
      <c r="C188" s="19">
        <v>9</v>
      </c>
      <c r="D188" s="33" t="s">
        <v>9</v>
      </c>
      <c r="E188" s="166" t="s">
        <v>2526</v>
      </c>
      <c r="F188" s="32"/>
    </row>
    <row r="189" spans="1:6" x14ac:dyDescent="0.2">
      <c r="A189" s="19">
        <f t="shared" si="4"/>
        <v>183</v>
      </c>
      <c r="B189" s="19">
        <f t="shared" si="5"/>
        <v>1711</v>
      </c>
      <c r="C189" s="19">
        <v>4</v>
      </c>
      <c r="D189" s="33" t="s">
        <v>12</v>
      </c>
      <c r="E189" s="166" t="s">
        <v>2641</v>
      </c>
      <c r="F189" s="32"/>
    </row>
    <row r="190" spans="1:6" x14ac:dyDescent="0.2">
      <c r="A190" s="19">
        <f t="shared" si="4"/>
        <v>184</v>
      </c>
      <c r="B190" s="19">
        <f t="shared" si="5"/>
        <v>1715</v>
      </c>
      <c r="C190" s="19">
        <v>17</v>
      </c>
      <c r="D190" s="33" t="s">
        <v>285</v>
      </c>
      <c r="E190" s="166" t="s">
        <v>2642</v>
      </c>
      <c r="F190" s="32"/>
    </row>
    <row r="191" spans="1:6" x14ac:dyDescent="0.2">
      <c r="A191" s="19">
        <f t="shared" si="4"/>
        <v>185</v>
      </c>
      <c r="B191" s="19">
        <f t="shared" si="5"/>
        <v>1732</v>
      </c>
      <c r="C191" s="19">
        <v>9</v>
      </c>
      <c r="D191" s="33" t="s">
        <v>9</v>
      </c>
      <c r="E191" s="166" t="s">
        <v>2529</v>
      </c>
      <c r="F191" s="32"/>
    </row>
    <row r="192" spans="1:6" x14ac:dyDescent="0.2">
      <c r="A192" s="19">
        <f t="shared" si="4"/>
        <v>186</v>
      </c>
      <c r="B192" s="19">
        <f t="shared" si="5"/>
        <v>1741</v>
      </c>
      <c r="C192" s="19">
        <v>9</v>
      </c>
      <c r="D192" s="33" t="s">
        <v>9</v>
      </c>
      <c r="E192" s="166" t="s">
        <v>2530</v>
      </c>
      <c r="F192" s="32"/>
    </row>
    <row r="193" spans="1:6" x14ac:dyDescent="0.2">
      <c r="A193" s="19">
        <f t="shared" si="4"/>
        <v>187</v>
      </c>
      <c r="B193" s="19">
        <f t="shared" si="5"/>
        <v>1750</v>
      </c>
      <c r="C193" s="19">
        <v>4</v>
      </c>
      <c r="D193" s="33" t="s">
        <v>12</v>
      </c>
      <c r="E193" s="166" t="s">
        <v>2643</v>
      </c>
      <c r="F193" s="32"/>
    </row>
    <row r="194" spans="1:6" x14ac:dyDescent="0.2">
      <c r="A194" s="19">
        <f t="shared" si="4"/>
        <v>188</v>
      </c>
      <c r="B194" s="19">
        <f t="shared" si="5"/>
        <v>1754</v>
      </c>
      <c r="C194" s="19">
        <v>17</v>
      </c>
      <c r="D194" s="33" t="s">
        <v>285</v>
      </c>
      <c r="E194" s="166" t="s">
        <v>2644</v>
      </c>
      <c r="F194" s="32"/>
    </row>
    <row r="195" spans="1:6" x14ac:dyDescent="0.2">
      <c r="A195" s="19">
        <f t="shared" si="4"/>
        <v>189</v>
      </c>
      <c r="B195" s="19">
        <f t="shared" si="5"/>
        <v>1771</v>
      </c>
      <c r="C195" s="19">
        <v>9</v>
      </c>
      <c r="D195" s="33" t="s">
        <v>9</v>
      </c>
      <c r="E195" s="166" t="s">
        <v>2533</v>
      </c>
      <c r="F195" s="32"/>
    </row>
    <row r="196" spans="1:6" x14ac:dyDescent="0.2">
      <c r="A196" s="19">
        <f t="shared" si="4"/>
        <v>190</v>
      </c>
      <c r="B196" s="19">
        <f t="shared" si="5"/>
        <v>1780</v>
      </c>
      <c r="C196" s="19">
        <v>9</v>
      </c>
      <c r="D196" s="33" t="s">
        <v>9</v>
      </c>
      <c r="E196" s="166" t="s">
        <v>2534</v>
      </c>
      <c r="F196" s="32"/>
    </row>
    <row r="197" spans="1:6" x14ac:dyDescent="0.2">
      <c r="A197" s="19">
        <f t="shared" si="4"/>
        <v>191</v>
      </c>
      <c r="B197" s="19">
        <f t="shared" si="5"/>
        <v>1789</v>
      </c>
      <c r="C197" s="19">
        <v>4</v>
      </c>
      <c r="D197" s="33" t="s">
        <v>12</v>
      </c>
      <c r="E197" s="166" t="s">
        <v>2645</v>
      </c>
      <c r="F197" s="32"/>
    </row>
    <row r="198" spans="1:6" x14ac:dyDescent="0.2">
      <c r="A198" s="19">
        <f t="shared" si="4"/>
        <v>192</v>
      </c>
      <c r="B198" s="19">
        <f t="shared" si="5"/>
        <v>1793</v>
      </c>
      <c r="C198" s="19">
        <v>17</v>
      </c>
      <c r="D198" s="33" t="s">
        <v>285</v>
      </c>
      <c r="E198" s="166" t="s">
        <v>2646</v>
      </c>
      <c r="F198" s="32"/>
    </row>
    <row r="199" spans="1:6" x14ac:dyDescent="0.2">
      <c r="A199" s="19">
        <f t="shared" si="4"/>
        <v>193</v>
      </c>
      <c r="B199" s="19">
        <f t="shared" si="5"/>
        <v>1810</v>
      </c>
      <c r="C199" s="19">
        <v>9</v>
      </c>
      <c r="D199" s="33" t="s">
        <v>9</v>
      </c>
      <c r="E199" s="166" t="s">
        <v>2537</v>
      </c>
      <c r="F199" s="32"/>
    </row>
    <row r="200" spans="1:6" x14ac:dyDescent="0.2">
      <c r="A200" s="19">
        <f t="shared" ref="A200:A217" si="6">+A199+1</f>
        <v>194</v>
      </c>
      <c r="B200" s="19">
        <f t="shared" si="5"/>
        <v>1819</v>
      </c>
      <c r="C200" s="19">
        <v>9</v>
      </c>
      <c r="D200" s="33" t="s">
        <v>9</v>
      </c>
      <c r="E200" s="166" t="s">
        <v>2538</v>
      </c>
      <c r="F200" s="32"/>
    </row>
    <row r="201" spans="1:6" x14ac:dyDescent="0.2">
      <c r="A201" s="19">
        <f t="shared" si="6"/>
        <v>195</v>
      </c>
      <c r="B201" s="19">
        <f t="shared" si="5"/>
        <v>1828</v>
      </c>
      <c r="C201" s="19">
        <v>4</v>
      </c>
      <c r="D201" s="33" t="s">
        <v>12</v>
      </c>
      <c r="E201" s="166" t="s">
        <v>2647</v>
      </c>
      <c r="F201" s="32"/>
    </row>
    <row r="202" spans="1:6" x14ac:dyDescent="0.2">
      <c r="A202" s="19">
        <f t="shared" si="6"/>
        <v>196</v>
      </c>
      <c r="B202" s="19">
        <f t="shared" si="5"/>
        <v>1832</v>
      </c>
      <c r="C202" s="19">
        <v>17</v>
      </c>
      <c r="D202" s="33" t="s">
        <v>285</v>
      </c>
      <c r="E202" s="166" t="s">
        <v>2648</v>
      </c>
      <c r="F202" s="32"/>
    </row>
    <row r="203" spans="1:6" x14ac:dyDescent="0.2">
      <c r="A203" s="19">
        <f t="shared" si="6"/>
        <v>197</v>
      </c>
      <c r="B203" s="19">
        <f t="shared" si="5"/>
        <v>1849</v>
      </c>
      <c r="C203" s="19">
        <v>9</v>
      </c>
      <c r="D203" s="33" t="s">
        <v>9</v>
      </c>
      <c r="E203" s="166" t="s">
        <v>2541</v>
      </c>
      <c r="F203" s="32"/>
    </row>
    <row r="204" spans="1:6" x14ac:dyDescent="0.2">
      <c r="A204" s="19">
        <f t="shared" si="6"/>
        <v>198</v>
      </c>
      <c r="B204" s="19">
        <f t="shared" si="5"/>
        <v>1858</v>
      </c>
      <c r="C204" s="19">
        <v>9</v>
      </c>
      <c r="D204" s="33" t="s">
        <v>9</v>
      </c>
      <c r="E204" s="166" t="s">
        <v>2542</v>
      </c>
      <c r="F204" s="32"/>
    </row>
    <row r="205" spans="1:6" x14ac:dyDescent="0.2">
      <c r="A205" s="19">
        <f t="shared" si="6"/>
        <v>199</v>
      </c>
      <c r="B205" s="19">
        <f t="shared" si="5"/>
        <v>1867</v>
      </c>
      <c r="C205" s="19">
        <v>4</v>
      </c>
      <c r="D205" s="33" t="s">
        <v>12</v>
      </c>
      <c r="E205" s="166" t="s">
        <v>2649</v>
      </c>
      <c r="F205" s="32"/>
    </row>
    <row r="206" spans="1:6" x14ac:dyDescent="0.2">
      <c r="A206" s="19">
        <f t="shared" si="6"/>
        <v>200</v>
      </c>
      <c r="B206" s="19">
        <f t="shared" si="5"/>
        <v>1871</v>
      </c>
      <c r="C206" s="19">
        <v>17</v>
      </c>
      <c r="D206" s="33" t="s">
        <v>285</v>
      </c>
      <c r="E206" s="166" t="s">
        <v>2650</v>
      </c>
      <c r="F206" s="32"/>
    </row>
    <row r="207" spans="1:6" x14ac:dyDescent="0.2">
      <c r="A207" s="19">
        <f t="shared" si="6"/>
        <v>201</v>
      </c>
      <c r="B207" s="19">
        <f t="shared" ref="B207:B217" si="7">C206+B206</f>
        <v>1888</v>
      </c>
      <c r="C207" s="19">
        <v>9</v>
      </c>
      <c r="D207" s="33" t="s">
        <v>9</v>
      </c>
      <c r="E207" s="166" t="s">
        <v>2545</v>
      </c>
      <c r="F207" s="32"/>
    </row>
    <row r="208" spans="1:6" x14ac:dyDescent="0.2">
      <c r="A208" s="19">
        <f t="shared" si="6"/>
        <v>202</v>
      </c>
      <c r="B208" s="19">
        <f t="shared" si="7"/>
        <v>1897</v>
      </c>
      <c r="C208" s="19">
        <v>9</v>
      </c>
      <c r="D208" s="33" t="s">
        <v>9</v>
      </c>
      <c r="E208" s="166" t="s">
        <v>2546</v>
      </c>
      <c r="F208" s="32"/>
    </row>
    <row r="209" spans="1:6" x14ac:dyDescent="0.2">
      <c r="A209" s="19">
        <f t="shared" si="6"/>
        <v>203</v>
      </c>
      <c r="B209" s="19">
        <f t="shared" si="7"/>
        <v>1906</v>
      </c>
      <c r="C209" s="19">
        <v>4</v>
      </c>
      <c r="D209" s="33" t="s">
        <v>12</v>
      </c>
      <c r="E209" s="166" t="s">
        <v>2651</v>
      </c>
      <c r="F209" s="32"/>
    </row>
    <row r="210" spans="1:6" x14ac:dyDescent="0.2">
      <c r="A210" s="19">
        <f t="shared" si="6"/>
        <v>204</v>
      </c>
      <c r="B210" s="19">
        <f t="shared" si="7"/>
        <v>1910</v>
      </c>
      <c r="C210" s="19">
        <v>17</v>
      </c>
      <c r="D210" s="33" t="s">
        <v>285</v>
      </c>
      <c r="E210" s="166" t="s">
        <v>2652</v>
      </c>
      <c r="F210" s="32"/>
    </row>
    <row r="211" spans="1:6" x14ac:dyDescent="0.2">
      <c r="A211" s="19">
        <f t="shared" si="6"/>
        <v>205</v>
      </c>
      <c r="B211" s="19">
        <f t="shared" si="7"/>
        <v>1927</v>
      </c>
      <c r="C211" s="19">
        <v>9</v>
      </c>
      <c r="D211" s="33" t="s">
        <v>9</v>
      </c>
      <c r="E211" s="166" t="s">
        <v>2549</v>
      </c>
      <c r="F211" s="32"/>
    </row>
    <row r="212" spans="1:6" x14ac:dyDescent="0.2">
      <c r="A212" s="19">
        <f t="shared" si="6"/>
        <v>206</v>
      </c>
      <c r="B212" s="19">
        <f t="shared" si="7"/>
        <v>1936</v>
      </c>
      <c r="C212" s="19">
        <v>9</v>
      </c>
      <c r="D212" s="33" t="s">
        <v>9</v>
      </c>
      <c r="E212" s="166" t="s">
        <v>2550</v>
      </c>
      <c r="F212" s="32"/>
    </row>
    <row r="213" spans="1:6" x14ac:dyDescent="0.2">
      <c r="A213" s="19">
        <f t="shared" si="6"/>
        <v>207</v>
      </c>
      <c r="B213" s="19">
        <f t="shared" si="7"/>
        <v>1945</v>
      </c>
      <c r="C213" s="19">
        <v>4</v>
      </c>
      <c r="D213" s="33" t="s">
        <v>12</v>
      </c>
      <c r="E213" s="166" t="s">
        <v>2653</v>
      </c>
      <c r="F213" s="32"/>
    </row>
    <row r="214" spans="1:6" x14ac:dyDescent="0.2">
      <c r="A214" s="19">
        <f t="shared" si="6"/>
        <v>208</v>
      </c>
      <c r="B214" s="19">
        <f t="shared" si="7"/>
        <v>1949</v>
      </c>
      <c r="C214" s="19">
        <v>17</v>
      </c>
      <c r="D214" s="33" t="s">
        <v>285</v>
      </c>
      <c r="E214" s="166" t="s">
        <v>2654</v>
      </c>
      <c r="F214" s="32"/>
    </row>
    <row r="215" spans="1:6" ht="24" x14ac:dyDescent="0.2">
      <c r="A215" s="19">
        <f t="shared" si="6"/>
        <v>209</v>
      </c>
      <c r="B215" s="19">
        <f t="shared" si="7"/>
        <v>1966</v>
      </c>
      <c r="C215" s="19">
        <v>17</v>
      </c>
      <c r="D215" s="33" t="s">
        <v>285</v>
      </c>
      <c r="E215" s="166" t="s">
        <v>11187</v>
      </c>
      <c r="F215" s="260"/>
    </row>
    <row r="216" spans="1:6" ht="12.75" thickBot="1" x14ac:dyDescent="0.25">
      <c r="A216" s="19">
        <f t="shared" si="6"/>
        <v>210</v>
      </c>
      <c r="B216" s="19">
        <f t="shared" si="7"/>
        <v>1983</v>
      </c>
      <c r="C216" s="78">
        <v>150</v>
      </c>
      <c r="D216" s="79" t="s">
        <v>9</v>
      </c>
      <c r="E216" s="29" t="s">
        <v>50</v>
      </c>
      <c r="F216" s="47" t="s">
        <v>25</v>
      </c>
    </row>
    <row r="217" spans="1:6" ht="13.5" thickTop="1" thickBot="1" x14ac:dyDescent="0.25">
      <c r="A217" s="19">
        <f t="shared" si="6"/>
        <v>211</v>
      </c>
      <c r="B217" s="19">
        <f t="shared" si="7"/>
        <v>2133</v>
      </c>
      <c r="C217" s="94">
        <v>12</v>
      </c>
      <c r="D217" s="95" t="s">
        <v>9</v>
      </c>
      <c r="E217" s="167" t="s">
        <v>323</v>
      </c>
      <c r="F217" s="97" t="s">
        <v>2655</v>
      </c>
    </row>
    <row r="218" spans="1:6" ht="12.75" thickTop="1" x14ac:dyDescent="0.2">
      <c r="A218" s="98" t="s">
        <v>54</v>
      </c>
      <c r="B218" s="98"/>
      <c r="C218" s="225">
        <f>B217+C217-1</f>
        <v>2144</v>
      </c>
      <c r="D218" s="98"/>
      <c r="E218" s="98"/>
      <c r="F218" s="98"/>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71"/>
      <c r="F221" s="64"/>
    </row>
    <row r="222" spans="1:6" x14ac:dyDescent="0.2">
      <c r="A222" s="64"/>
      <c r="B222" s="64"/>
      <c r="C222" s="64"/>
      <c r="D222" s="64"/>
      <c r="E222" s="64"/>
      <c r="F222" s="64"/>
    </row>
    <row r="223" spans="1:6" x14ac:dyDescent="0.2">
      <c r="A223" s="64"/>
      <c r="B223" s="64"/>
      <c r="C223" s="64"/>
      <c r="D223" s="64"/>
      <c r="E223" s="83" t="s">
        <v>55</v>
      </c>
      <c r="F223"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38"/>
  <sheetViews>
    <sheetView zoomScaleNormal="100" zoomScaleSheetLayoutView="80" workbookViewId="0">
      <selection activeCell="C4" sqref="C4:F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2656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1" si="0">+A7+1</f>
        <v>2</v>
      </c>
      <c r="B8" s="30">
        <f>C7+B7</f>
        <v>3</v>
      </c>
      <c r="C8" s="30">
        <v>3</v>
      </c>
      <c r="D8" s="31" t="s">
        <v>12</v>
      </c>
      <c r="E8" s="88" t="s">
        <v>13</v>
      </c>
      <c r="F8" s="43">
        <v>220</v>
      </c>
    </row>
    <row r="9" spans="1:6" x14ac:dyDescent="0.2">
      <c r="A9" s="30">
        <f t="shared" si="0"/>
        <v>3</v>
      </c>
      <c r="B9" s="30">
        <f>C8+B8</f>
        <v>6</v>
      </c>
      <c r="C9" s="30">
        <v>2</v>
      </c>
      <c r="D9" s="31" t="s">
        <v>9</v>
      </c>
      <c r="E9" s="88" t="s">
        <v>14</v>
      </c>
      <c r="F9" s="89" t="s">
        <v>1759</v>
      </c>
    </row>
    <row r="10" spans="1:6" x14ac:dyDescent="0.2">
      <c r="A10" s="30">
        <f t="shared" si="0"/>
        <v>4</v>
      </c>
      <c r="B10" s="30">
        <f>B9+C9</f>
        <v>8</v>
      </c>
      <c r="C10" s="30">
        <v>1</v>
      </c>
      <c r="D10" s="31" t="s">
        <v>9</v>
      </c>
      <c r="E10" s="88" t="s">
        <v>16</v>
      </c>
      <c r="F10" s="89" t="s">
        <v>2657</v>
      </c>
    </row>
    <row r="11" spans="1:6" x14ac:dyDescent="0.2">
      <c r="A11" s="30">
        <f t="shared" si="0"/>
        <v>5</v>
      </c>
      <c r="B11" s="30">
        <v>9</v>
      </c>
      <c r="C11" s="30">
        <v>2</v>
      </c>
      <c r="D11" s="31" t="s">
        <v>12</v>
      </c>
      <c r="E11" s="88" t="s">
        <v>17</v>
      </c>
      <c r="F11" s="89" t="s">
        <v>18</v>
      </c>
    </row>
    <row r="12" spans="1:6" x14ac:dyDescent="0.2">
      <c r="A12" s="30">
        <f t="shared" si="0"/>
        <v>6</v>
      </c>
      <c r="B12" s="30">
        <f>C11+B11</f>
        <v>11</v>
      </c>
      <c r="C12" s="30">
        <v>1</v>
      </c>
      <c r="D12" s="31" t="s">
        <v>9</v>
      </c>
      <c r="E12" s="88" t="s">
        <v>1810</v>
      </c>
      <c r="F12" s="43" t="s">
        <v>20</v>
      </c>
    </row>
    <row r="13" spans="1:6" x14ac:dyDescent="0.2">
      <c r="A13" s="19">
        <f t="shared" si="0"/>
        <v>7</v>
      </c>
      <c r="B13" s="19">
        <f>C12+B12</f>
        <v>12</v>
      </c>
      <c r="C13" s="19">
        <v>1</v>
      </c>
      <c r="D13" s="33" t="s">
        <v>9</v>
      </c>
      <c r="E13" s="91" t="s">
        <v>21</v>
      </c>
      <c r="F13" s="32" t="s">
        <v>22</v>
      </c>
    </row>
    <row r="14" spans="1:6" x14ac:dyDescent="0.2">
      <c r="A14" s="19">
        <f t="shared" si="0"/>
        <v>8</v>
      </c>
      <c r="B14" s="19">
        <f>C13+B13</f>
        <v>13</v>
      </c>
      <c r="C14" s="19">
        <v>3</v>
      </c>
      <c r="D14" s="33" t="s">
        <v>12</v>
      </c>
      <c r="E14" s="91" t="s">
        <v>23</v>
      </c>
      <c r="F14" s="32"/>
    </row>
    <row r="15" spans="1:6" x14ac:dyDescent="0.2">
      <c r="A15" s="19">
        <f t="shared" si="0"/>
        <v>9</v>
      </c>
      <c r="B15" s="19">
        <f t="shared" ref="B15:B78" si="1">C14+B14</f>
        <v>16</v>
      </c>
      <c r="C15" s="19">
        <v>9</v>
      </c>
      <c r="D15" s="33" t="s">
        <v>9</v>
      </c>
      <c r="E15" s="152" t="s">
        <v>2658</v>
      </c>
      <c r="F15" s="32"/>
    </row>
    <row r="16" spans="1:6" x14ac:dyDescent="0.2">
      <c r="A16" s="19">
        <f t="shared" si="0"/>
        <v>10</v>
      </c>
      <c r="B16" s="19">
        <f t="shared" si="1"/>
        <v>25</v>
      </c>
      <c r="C16" s="19">
        <v>9</v>
      </c>
      <c r="D16" s="33" t="s">
        <v>9</v>
      </c>
      <c r="E16" s="152" t="s">
        <v>2659</v>
      </c>
      <c r="F16" s="32"/>
    </row>
    <row r="17" spans="1:6" x14ac:dyDescent="0.2">
      <c r="A17" s="19">
        <f t="shared" si="0"/>
        <v>11</v>
      </c>
      <c r="B17" s="19">
        <f t="shared" si="1"/>
        <v>34</v>
      </c>
      <c r="C17" s="19">
        <v>17</v>
      </c>
      <c r="D17" s="33" t="s">
        <v>285</v>
      </c>
      <c r="E17" s="152" t="s">
        <v>2660</v>
      </c>
      <c r="F17" s="32"/>
    </row>
    <row r="18" spans="1:6" x14ac:dyDescent="0.2">
      <c r="A18" s="19">
        <f t="shared" si="0"/>
        <v>12</v>
      </c>
      <c r="B18" s="19">
        <f t="shared" si="1"/>
        <v>51</v>
      </c>
      <c r="C18" s="19">
        <v>17</v>
      </c>
      <c r="D18" s="33" t="s">
        <v>285</v>
      </c>
      <c r="E18" s="152" t="s">
        <v>2661</v>
      </c>
      <c r="F18" s="32"/>
    </row>
    <row r="19" spans="1:6" x14ac:dyDescent="0.2">
      <c r="A19" s="19">
        <f t="shared" si="0"/>
        <v>13</v>
      </c>
      <c r="B19" s="19">
        <f t="shared" si="1"/>
        <v>68</v>
      </c>
      <c r="C19" s="19">
        <v>17</v>
      </c>
      <c r="D19" s="33" t="s">
        <v>285</v>
      </c>
      <c r="E19" s="152" t="s">
        <v>2662</v>
      </c>
      <c r="F19" s="32"/>
    </row>
    <row r="20" spans="1:6" x14ac:dyDescent="0.2">
      <c r="A20" s="19">
        <f t="shared" si="0"/>
        <v>14</v>
      </c>
      <c r="B20" s="19">
        <f t="shared" si="1"/>
        <v>85</v>
      </c>
      <c r="C20" s="19">
        <v>17</v>
      </c>
      <c r="D20" s="33" t="s">
        <v>285</v>
      </c>
      <c r="E20" s="152" t="s">
        <v>2663</v>
      </c>
      <c r="F20" s="32"/>
    </row>
    <row r="21" spans="1:6" x14ac:dyDescent="0.2">
      <c r="A21" s="19">
        <f t="shared" si="0"/>
        <v>15</v>
      </c>
      <c r="B21" s="19">
        <f t="shared" si="1"/>
        <v>102</v>
      </c>
      <c r="C21" s="19">
        <v>9</v>
      </c>
      <c r="D21" s="33" t="s">
        <v>9</v>
      </c>
      <c r="E21" s="152" t="s">
        <v>2664</v>
      </c>
      <c r="F21" s="32"/>
    </row>
    <row r="22" spans="1:6" x14ac:dyDescent="0.2">
      <c r="A22" s="19">
        <f t="shared" si="0"/>
        <v>16</v>
      </c>
      <c r="B22" s="19">
        <f t="shared" si="1"/>
        <v>111</v>
      </c>
      <c r="C22" s="19">
        <v>9</v>
      </c>
      <c r="D22" s="33" t="s">
        <v>9</v>
      </c>
      <c r="E22" s="152" t="s">
        <v>2665</v>
      </c>
      <c r="F22" s="32"/>
    </row>
    <row r="23" spans="1:6" x14ac:dyDescent="0.2">
      <c r="A23" s="19">
        <f t="shared" si="0"/>
        <v>17</v>
      </c>
      <c r="B23" s="19">
        <f t="shared" si="1"/>
        <v>120</v>
      </c>
      <c r="C23" s="19">
        <v>17</v>
      </c>
      <c r="D23" s="33" t="s">
        <v>285</v>
      </c>
      <c r="E23" s="152" t="s">
        <v>2666</v>
      </c>
      <c r="F23" s="32"/>
    </row>
    <row r="24" spans="1:6" x14ac:dyDescent="0.2">
      <c r="A24" s="19">
        <f t="shared" si="0"/>
        <v>18</v>
      </c>
      <c r="B24" s="19">
        <f t="shared" si="1"/>
        <v>137</v>
      </c>
      <c r="C24" s="19">
        <v>17</v>
      </c>
      <c r="D24" s="33" t="s">
        <v>285</v>
      </c>
      <c r="E24" s="152" t="s">
        <v>2667</v>
      </c>
      <c r="F24" s="32"/>
    </row>
    <row r="25" spans="1:6" x14ac:dyDescent="0.2">
      <c r="A25" s="19">
        <f t="shared" si="0"/>
        <v>19</v>
      </c>
      <c r="B25" s="19">
        <f t="shared" si="1"/>
        <v>154</v>
      </c>
      <c r="C25" s="19">
        <v>17</v>
      </c>
      <c r="D25" s="33" t="s">
        <v>285</v>
      </c>
      <c r="E25" s="152" t="s">
        <v>2668</v>
      </c>
      <c r="F25" s="32"/>
    </row>
    <row r="26" spans="1:6" x14ac:dyDescent="0.2">
      <c r="A26" s="19">
        <f t="shared" si="0"/>
        <v>20</v>
      </c>
      <c r="B26" s="19">
        <f t="shared" si="1"/>
        <v>171</v>
      </c>
      <c r="C26" s="19">
        <v>17</v>
      </c>
      <c r="D26" s="33" t="s">
        <v>285</v>
      </c>
      <c r="E26" s="152" t="s">
        <v>2669</v>
      </c>
      <c r="F26" s="32"/>
    </row>
    <row r="27" spans="1:6" x14ac:dyDescent="0.2">
      <c r="A27" s="19">
        <f t="shared" si="0"/>
        <v>21</v>
      </c>
      <c r="B27" s="19">
        <f t="shared" si="1"/>
        <v>188</v>
      </c>
      <c r="C27" s="19">
        <v>9</v>
      </c>
      <c r="D27" s="33" t="s">
        <v>9</v>
      </c>
      <c r="E27" s="152" t="s">
        <v>2670</v>
      </c>
      <c r="F27" s="32"/>
    </row>
    <row r="28" spans="1:6" x14ac:dyDescent="0.2">
      <c r="A28" s="19">
        <f t="shared" si="0"/>
        <v>22</v>
      </c>
      <c r="B28" s="19">
        <f t="shared" si="1"/>
        <v>197</v>
      </c>
      <c r="C28" s="19">
        <v>9</v>
      </c>
      <c r="D28" s="33" t="s">
        <v>9</v>
      </c>
      <c r="E28" s="152" t="s">
        <v>2671</v>
      </c>
      <c r="F28" s="32"/>
    </row>
    <row r="29" spans="1:6" x14ac:dyDescent="0.2">
      <c r="A29" s="19">
        <f t="shared" si="0"/>
        <v>23</v>
      </c>
      <c r="B29" s="19">
        <f t="shared" si="1"/>
        <v>206</v>
      </c>
      <c r="C29" s="19">
        <v>17</v>
      </c>
      <c r="D29" s="33" t="s">
        <v>285</v>
      </c>
      <c r="E29" s="152" t="s">
        <v>2672</v>
      </c>
      <c r="F29" s="32"/>
    </row>
    <row r="30" spans="1:6" x14ac:dyDescent="0.2">
      <c r="A30" s="19">
        <f t="shared" si="0"/>
        <v>24</v>
      </c>
      <c r="B30" s="19">
        <f t="shared" si="1"/>
        <v>223</v>
      </c>
      <c r="C30" s="19">
        <v>17</v>
      </c>
      <c r="D30" s="33" t="s">
        <v>285</v>
      </c>
      <c r="E30" s="152" t="s">
        <v>2673</v>
      </c>
      <c r="F30" s="32"/>
    </row>
    <row r="31" spans="1:6" x14ac:dyDescent="0.2">
      <c r="A31" s="19">
        <f t="shared" si="0"/>
        <v>25</v>
      </c>
      <c r="B31" s="19">
        <f t="shared" si="1"/>
        <v>240</v>
      </c>
      <c r="C31" s="19">
        <v>17</v>
      </c>
      <c r="D31" s="33" t="s">
        <v>285</v>
      </c>
      <c r="E31" s="152" t="s">
        <v>2674</v>
      </c>
      <c r="F31" s="137"/>
    </row>
    <row r="32" spans="1:6" x14ac:dyDescent="0.2">
      <c r="A32" s="19">
        <f t="shared" si="0"/>
        <v>26</v>
      </c>
      <c r="B32" s="19">
        <f t="shared" si="1"/>
        <v>257</v>
      </c>
      <c r="C32" s="19">
        <v>17</v>
      </c>
      <c r="D32" s="33" t="s">
        <v>285</v>
      </c>
      <c r="E32" s="152" t="s">
        <v>2675</v>
      </c>
      <c r="F32" s="32"/>
    </row>
    <row r="33" spans="1:6" x14ac:dyDescent="0.2">
      <c r="A33" s="19">
        <f t="shared" si="0"/>
        <v>27</v>
      </c>
      <c r="B33" s="19">
        <f t="shared" si="1"/>
        <v>274</v>
      </c>
      <c r="C33" s="19">
        <v>9</v>
      </c>
      <c r="D33" s="33" t="s">
        <v>9</v>
      </c>
      <c r="E33" s="152" t="s">
        <v>2676</v>
      </c>
      <c r="F33" s="32"/>
    </row>
    <row r="34" spans="1:6" x14ac:dyDescent="0.2">
      <c r="A34" s="19">
        <f t="shared" si="0"/>
        <v>28</v>
      </c>
      <c r="B34" s="19">
        <f t="shared" si="1"/>
        <v>283</v>
      </c>
      <c r="C34" s="19">
        <v>9</v>
      </c>
      <c r="D34" s="33" t="s">
        <v>9</v>
      </c>
      <c r="E34" s="152" t="s">
        <v>2677</v>
      </c>
      <c r="F34" s="32"/>
    </row>
    <row r="35" spans="1:6" x14ac:dyDescent="0.2">
      <c r="A35" s="19">
        <f t="shared" si="0"/>
        <v>29</v>
      </c>
      <c r="B35" s="19">
        <f t="shared" si="1"/>
        <v>292</v>
      </c>
      <c r="C35" s="19">
        <v>17</v>
      </c>
      <c r="D35" s="33" t="s">
        <v>285</v>
      </c>
      <c r="E35" s="152" t="s">
        <v>2678</v>
      </c>
      <c r="F35" s="32"/>
    </row>
    <row r="36" spans="1:6" x14ac:dyDescent="0.2">
      <c r="A36" s="19">
        <f t="shared" si="0"/>
        <v>30</v>
      </c>
      <c r="B36" s="19">
        <f t="shared" si="1"/>
        <v>309</v>
      </c>
      <c r="C36" s="19">
        <v>17</v>
      </c>
      <c r="D36" s="33" t="s">
        <v>285</v>
      </c>
      <c r="E36" s="152" t="s">
        <v>2679</v>
      </c>
      <c r="F36" s="32"/>
    </row>
    <row r="37" spans="1:6" x14ac:dyDescent="0.2">
      <c r="A37" s="19">
        <f t="shared" si="0"/>
        <v>31</v>
      </c>
      <c r="B37" s="19">
        <f t="shared" si="1"/>
        <v>326</v>
      </c>
      <c r="C37" s="19">
        <v>17</v>
      </c>
      <c r="D37" s="33" t="s">
        <v>285</v>
      </c>
      <c r="E37" s="152" t="s">
        <v>2680</v>
      </c>
      <c r="F37" s="32"/>
    </row>
    <row r="38" spans="1:6" x14ac:dyDescent="0.2">
      <c r="A38" s="19">
        <f t="shared" si="0"/>
        <v>32</v>
      </c>
      <c r="B38" s="19">
        <f t="shared" si="1"/>
        <v>343</v>
      </c>
      <c r="C38" s="19">
        <v>17</v>
      </c>
      <c r="D38" s="33" t="s">
        <v>285</v>
      </c>
      <c r="E38" s="152" t="s">
        <v>2681</v>
      </c>
      <c r="F38" s="32"/>
    </row>
    <row r="39" spans="1:6" x14ac:dyDescent="0.2">
      <c r="A39" s="19">
        <f t="shared" si="0"/>
        <v>33</v>
      </c>
      <c r="B39" s="19">
        <f t="shared" si="1"/>
        <v>360</v>
      </c>
      <c r="C39" s="19">
        <v>9</v>
      </c>
      <c r="D39" s="33" t="s">
        <v>9</v>
      </c>
      <c r="E39" s="152" t="s">
        <v>2682</v>
      </c>
      <c r="F39" s="32"/>
    </row>
    <row r="40" spans="1:6" x14ac:dyDescent="0.2">
      <c r="A40" s="19">
        <f t="shared" si="0"/>
        <v>34</v>
      </c>
      <c r="B40" s="19">
        <f t="shared" si="1"/>
        <v>369</v>
      </c>
      <c r="C40" s="19">
        <v>9</v>
      </c>
      <c r="D40" s="33" t="s">
        <v>9</v>
      </c>
      <c r="E40" s="152" t="s">
        <v>2683</v>
      </c>
      <c r="F40" s="32"/>
    </row>
    <row r="41" spans="1:6" x14ac:dyDescent="0.2">
      <c r="A41" s="19">
        <f t="shared" si="0"/>
        <v>35</v>
      </c>
      <c r="B41" s="19">
        <f t="shared" si="1"/>
        <v>378</v>
      </c>
      <c r="C41" s="19">
        <v>17</v>
      </c>
      <c r="D41" s="33" t="s">
        <v>285</v>
      </c>
      <c r="E41" s="152" t="s">
        <v>2684</v>
      </c>
      <c r="F41" s="32"/>
    </row>
    <row r="42" spans="1:6" x14ac:dyDescent="0.2">
      <c r="A42" s="19">
        <f t="shared" si="0"/>
        <v>36</v>
      </c>
      <c r="B42" s="19">
        <f t="shared" si="1"/>
        <v>395</v>
      </c>
      <c r="C42" s="19">
        <v>17</v>
      </c>
      <c r="D42" s="33" t="s">
        <v>285</v>
      </c>
      <c r="E42" s="152" t="s">
        <v>2685</v>
      </c>
      <c r="F42" s="32"/>
    </row>
    <row r="43" spans="1:6" x14ac:dyDescent="0.2">
      <c r="A43" s="19">
        <f t="shared" si="0"/>
        <v>37</v>
      </c>
      <c r="B43" s="19">
        <f t="shared" si="1"/>
        <v>412</v>
      </c>
      <c r="C43" s="19">
        <v>17</v>
      </c>
      <c r="D43" s="33" t="s">
        <v>285</v>
      </c>
      <c r="E43" s="152" t="s">
        <v>2686</v>
      </c>
      <c r="F43" s="32"/>
    </row>
    <row r="44" spans="1:6" x14ac:dyDescent="0.2">
      <c r="A44" s="19">
        <f t="shared" si="0"/>
        <v>38</v>
      </c>
      <c r="B44" s="19">
        <f t="shared" si="1"/>
        <v>429</v>
      </c>
      <c r="C44" s="19">
        <v>17</v>
      </c>
      <c r="D44" s="33" t="s">
        <v>285</v>
      </c>
      <c r="E44" s="152" t="s">
        <v>2687</v>
      </c>
      <c r="F44" s="137"/>
    </row>
    <row r="45" spans="1:6" x14ac:dyDescent="0.2">
      <c r="A45" s="19">
        <f t="shared" si="0"/>
        <v>39</v>
      </c>
      <c r="B45" s="19">
        <f t="shared" si="1"/>
        <v>446</v>
      </c>
      <c r="C45" s="19">
        <v>9</v>
      </c>
      <c r="D45" s="33" t="s">
        <v>9</v>
      </c>
      <c r="E45" s="152" t="s">
        <v>2688</v>
      </c>
      <c r="F45" s="32"/>
    </row>
    <row r="46" spans="1:6" x14ac:dyDescent="0.2">
      <c r="A46" s="19">
        <f t="shared" si="0"/>
        <v>40</v>
      </c>
      <c r="B46" s="19">
        <f t="shared" si="1"/>
        <v>455</v>
      </c>
      <c r="C46" s="19">
        <v>9</v>
      </c>
      <c r="D46" s="33" t="s">
        <v>9</v>
      </c>
      <c r="E46" s="152" t="s">
        <v>2689</v>
      </c>
      <c r="F46" s="32"/>
    </row>
    <row r="47" spans="1:6" x14ac:dyDescent="0.2">
      <c r="A47" s="19">
        <f t="shared" si="0"/>
        <v>41</v>
      </c>
      <c r="B47" s="19">
        <f t="shared" si="1"/>
        <v>464</v>
      </c>
      <c r="C47" s="19">
        <v>17</v>
      </c>
      <c r="D47" s="33" t="s">
        <v>285</v>
      </c>
      <c r="E47" s="152" t="s">
        <v>2690</v>
      </c>
      <c r="F47" s="32"/>
    </row>
    <row r="48" spans="1:6" x14ac:dyDescent="0.2">
      <c r="A48" s="19">
        <f t="shared" si="0"/>
        <v>42</v>
      </c>
      <c r="B48" s="19">
        <f t="shared" si="1"/>
        <v>481</v>
      </c>
      <c r="C48" s="19">
        <v>17</v>
      </c>
      <c r="D48" s="33" t="s">
        <v>285</v>
      </c>
      <c r="E48" s="152" t="s">
        <v>2691</v>
      </c>
      <c r="F48" s="32"/>
    </row>
    <row r="49" spans="1:6" x14ac:dyDescent="0.2">
      <c r="A49" s="19">
        <f t="shared" si="0"/>
        <v>43</v>
      </c>
      <c r="B49" s="19">
        <f t="shared" si="1"/>
        <v>498</v>
      </c>
      <c r="C49" s="19">
        <v>17</v>
      </c>
      <c r="D49" s="33" t="s">
        <v>285</v>
      </c>
      <c r="E49" s="152" t="s">
        <v>2692</v>
      </c>
      <c r="F49" s="32"/>
    </row>
    <row r="50" spans="1:6" x14ac:dyDescent="0.2">
      <c r="A50" s="19">
        <f t="shared" si="0"/>
        <v>44</v>
      </c>
      <c r="B50" s="19">
        <f t="shared" si="1"/>
        <v>515</v>
      </c>
      <c r="C50" s="19">
        <v>17</v>
      </c>
      <c r="D50" s="33" t="s">
        <v>285</v>
      </c>
      <c r="E50" s="152" t="s">
        <v>2693</v>
      </c>
      <c r="F50" s="32"/>
    </row>
    <row r="51" spans="1:6" x14ac:dyDescent="0.2">
      <c r="A51" s="19">
        <f t="shared" si="0"/>
        <v>45</v>
      </c>
      <c r="B51" s="19">
        <f t="shared" si="1"/>
        <v>532</v>
      </c>
      <c r="C51" s="19">
        <v>9</v>
      </c>
      <c r="D51" s="33" t="s">
        <v>9</v>
      </c>
      <c r="E51" s="152" t="s">
        <v>2694</v>
      </c>
      <c r="F51" s="32"/>
    </row>
    <row r="52" spans="1:6" x14ac:dyDescent="0.2">
      <c r="A52" s="19">
        <f t="shared" si="0"/>
        <v>46</v>
      </c>
      <c r="B52" s="19">
        <f t="shared" si="1"/>
        <v>541</v>
      </c>
      <c r="C52" s="19">
        <v>9</v>
      </c>
      <c r="D52" s="33" t="s">
        <v>9</v>
      </c>
      <c r="E52" s="152" t="s">
        <v>2695</v>
      </c>
      <c r="F52" s="32"/>
    </row>
    <row r="53" spans="1:6" x14ac:dyDescent="0.2">
      <c r="A53" s="19">
        <f t="shared" si="0"/>
        <v>47</v>
      </c>
      <c r="B53" s="19">
        <f t="shared" si="1"/>
        <v>550</v>
      </c>
      <c r="C53" s="19">
        <v>17</v>
      </c>
      <c r="D53" s="33" t="s">
        <v>285</v>
      </c>
      <c r="E53" s="152" t="s">
        <v>2696</v>
      </c>
      <c r="F53" s="32"/>
    </row>
    <row r="54" spans="1:6" x14ac:dyDescent="0.2">
      <c r="A54" s="19">
        <f t="shared" si="0"/>
        <v>48</v>
      </c>
      <c r="B54" s="19">
        <f t="shared" si="1"/>
        <v>567</v>
      </c>
      <c r="C54" s="19">
        <v>17</v>
      </c>
      <c r="D54" s="33" t="s">
        <v>285</v>
      </c>
      <c r="E54" s="152" t="s">
        <v>2697</v>
      </c>
      <c r="F54" s="32"/>
    </row>
    <row r="55" spans="1:6" x14ac:dyDescent="0.2">
      <c r="A55" s="19">
        <f t="shared" si="0"/>
        <v>49</v>
      </c>
      <c r="B55" s="19">
        <f t="shared" si="1"/>
        <v>584</v>
      </c>
      <c r="C55" s="19">
        <v>17</v>
      </c>
      <c r="D55" s="33" t="s">
        <v>285</v>
      </c>
      <c r="E55" s="152" t="s">
        <v>2698</v>
      </c>
      <c r="F55" s="32"/>
    </row>
    <row r="56" spans="1:6" x14ac:dyDescent="0.2">
      <c r="A56" s="19">
        <f t="shared" si="0"/>
        <v>50</v>
      </c>
      <c r="B56" s="19">
        <f t="shared" si="1"/>
        <v>601</v>
      </c>
      <c r="C56" s="19">
        <v>17</v>
      </c>
      <c r="D56" s="33" t="s">
        <v>285</v>
      </c>
      <c r="E56" s="152" t="s">
        <v>2699</v>
      </c>
      <c r="F56" s="32"/>
    </row>
    <row r="57" spans="1:6" x14ac:dyDescent="0.2">
      <c r="A57" s="19">
        <f t="shared" si="0"/>
        <v>51</v>
      </c>
      <c r="B57" s="19">
        <f t="shared" si="1"/>
        <v>618</v>
      </c>
      <c r="C57" s="19">
        <v>9</v>
      </c>
      <c r="D57" s="33" t="s">
        <v>9</v>
      </c>
      <c r="E57" s="152" t="s">
        <v>2700</v>
      </c>
      <c r="F57" s="32"/>
    </row>
    <row r="58" spans="1:6" x14ac:dyDescent="0.2">
      <c r="A58" s="19">
        <f t="shared" si="0"/>
        <v>52</v>
      </c>
      <c r="B58" s="19">
        <f t="shared" si="1"/>
        <v>627</v>
      </c>
      <c r="C58" s="19">
        <v>9</v>
      </c>
      <c r="D58" s="33" t="s">
        <v>9</v>
      </c>
      <c r="E58" s="152" t="s">
        <v>2701</v>
      </c>
      <c r="F58" s="32"/>
    </row>
    <row r="59" spans="1:6" x14ac:dyDescent="0.2">
      <c r="A59" s="19">
        <f t="shared" si="0"/>
        <v>53</v>
      </c>
      <c r="B59" s="19">
        <f t="shared" si="1"/>
        <v>636</v>
      </c>
      <c r="C59" s="19">
        <v>17</v>
      </c>
      <c r="D59" s="33" t="s">
        <v>285</v>
      </c>
      <c r="E59" s="152" t="s">
        <v>2702</v>
      </c>
      <c r="F59" s="32"/>
    </row>
    <row r="60" spans="1:6" x14ac:dyDescent="0.2">
      <c r="A60" s="19">
        <f t="shared" si="0"/>
        <v>54</v>
      </c>
      <c r="B60" s="19">
        <f t="shared" si="1"/>
        <v>653</v>
      </c>
      <c r="C60" s="19">
        <v>17</v>
      </c>
      <c r="D60" s="33" t="s">
        <v>285</v>
      </c>
      <c r="E60" s="152" t="s">
        <v>2703</v>
      </c>
      <c r="F60" s="32"/>
    </row>
    <row r="61" spans="1:6" x14ac:dyDescent="0.2">
      <c r="A61" s="19">
        <f t="shared" si="0"/>
        <v>55</v>
      </c>
      <c r="B61" s="19">
        <f t="shared" si="1"/>
        <v>670</v>
      </c>
      <c r="C61" s="19">
        <v>17</v>
      </c>
      <c r="D61" s="33" t="s">
        <v>285</v>
      </c>
      <c r="E61" s="152" t="s">
        <v>2704</v>
      </c>
      <c r="F61" s="32"/>
    </row>
    <row r="62" spans="1:6" x14ac:dyDescent="0.2">
      <c r="A62" s="19">
        <f t="shared" si="0"/>
        <v>56</v>
      </c>
      <c r="B62" s="19">
        <f t="shared" si="1"/>
        <v>687</v>
      </c>
      <c r="C62" s="19">
        <v>17</v>
      </c>
      <c r="D62" s="33" t="s">
        <v>285</v>
      </c>
      <c r="E62" s="152" t="s">
        <v>2705</v>
      </c>
      <c r="F62" s="32"/>
    </row>
    <row r="63" spans="1:6" x14ac:dyDescent="0.2">
      <c r="A63" s="19">
        <f t="shared" si="0"/>
        <v>57</v>
      </c>
      <c r="B63" s="19">
        <f t="shared" si="1"/>
        <v>704</v>
      </c>
      <c r="C63" s="19">
        <v>9</v>
      </c>
      <c r="D63" s="33" t="s">
        <v>9</v>
      </c>
      <c r="E63" s="152" t="s">
        <v>2706</v>
      </c>
      <c r="F63" s="32"/>
    </row>
    <row r="64" spans="1:6" x14ac:dyDescent="0.2">
      <c r="A64" s="19">
        <f t="shared" si="0"/>
        <v>58</v>
      </c>
      <c r="B64" s="19">
        <f t="shared" si="1"/>
        <v>713</v>
      </c>
      <c r="C64" s="19">
        <v>9</v>
      </c>
      <c r="D64" s="33" t="s">
        <v>9</v>
      </c>
      <c r="E64" s="152" t="s">
        <v>2707</v>
      </c>
      <c r="F64" s="32"/>
    </row>
    <row r="65" spans="1:6" x14ac:dyDescent="0.2">
      <c r="A65" s="19">
        <f t="shared" si="0"/>
        <v>59</v>
      </c>
      <c r="B65" s="19">
        <f t="shared" si="1"/>
        <v>722</v>
      </c>
      <c r="C65" s="19">
        <v>17</v>
      </c>
      <c r="D65" s="33" t="s">
        <v>285</v>
      </c>
      <c r="E65" s="152" t="s">
        <v>2708</v>
      </c>
      <c r="F65" s="32"/>
    </row>
    <row r="66" spans="1:6" x14ac:dyDescent="0.2">
      <c r="A66" s="19">
        <f t="shared" si="0"/>
        <v>60</v>
      </c>
      <c r="B66" s="19">
        <f t="shared" si="1"/>
        <v>739</v>
      </c>
      <c r="C66" s="19">
        <v>17</v>
      </c>
      <c r="D66" s="33" t="s">
        <v>285</v>
      </c>
      <c r="E66" s="152" t="s">
        <v>2709</v>
      </c>
      <c r="F66" s="32"/>
    </row>
    <row r="67" spans="1:6" x14ac:dyDescent="0.2">
      <c r="A67" s="19">
        <f t="shared" si="0"/>
        <v>61</v>
      </c>
      <c r="B67" s="19">
        <f t="shared" si="1"/>
        <v>756</v>
      </c>
      <c r="C67" s="19">
        <v>17</v>
      </c>
      <c r="D67" s="33" t="s">
        <v>285</v>
      </c>
      <c r="E67" s="152" t="s">
        <v>2710</v>
      </c>
      <c r="F67" s="32"/>
    </row>
    <row r="68" spans="1:6" x14ac:dyDescent="0.2">
      <c r="A68" s="19">
        <f t="shared" si="0"/>
        <v>62</v>
      </c>
      <c r="B68" s="19">
        <f t="shared" si="1"/>
        <v>773</v>
      </c>
      <c r="C68" s="19">
        <v>17</v>
      </c>
      <c r="D68" s="33" t="s">
        <v>285</v>
      </c>
      <c r="E68" s="152" t="s">
        <v>2711</v>
      </c>
      <c r="F68" s="32"/>
    </row>
    <row r="69" spans="1:6" x14ac:dyDescent="0.2">
      <c r="A69" s="19">
        <f t="shared" si="0"/>
        <v>63</v>
      </c>
      <c r="B69" s="19">
        <f t="shared" si="1"/>
        <v>790</v>
      </c>
      <c r="C69" s="19">
        <v>9</v>
      </c>
      <c r="D69" s="33" t="s">
        <v>9</v>
      </c>
      <c r="E69" s="152" t="s">
        <v>2712</v>
      </c>
      <c r="F69" s="32"/>
    </row>
    <row r="70" spans="1:6" x14ac:dyDescent="0.2">
      <c r="A70" s="19">
        <f t="shared" si="0"/>
        <v>64</v>
      </c>
      <c r="B70" s="19">
        <f t="shared" si="1"/>
        <v>799</v>
      </c>
      <c r="C70" s="19">
        <v>9</v>
      </c>
      <c r="D70" s="33" t="s">
        <v>9</v>
      </c>
      <c r="E70" s="152" t="s">
        <v>2713</v>
      </c>
      <c r="F70" s="32"/>
    </row>
    <row r="71" spans="1:6" x14ac:dyDescent="0.2">
      <c r="A71" s="19">
        <f t="shared" si="0"/>
        <v>65</v>
      </c>
      <c r="B71" s="19">
        <f t="shared" si="1"/>
        <v>808</v>
      </c>
      <c r="C71" s="19">
        <v>17</v>
      </c>
      <c r="D71" s="33" t="s">
        <v>285</v>
      </c>
      <c r="E71" s="152" t="s">
        <v>2714</v>
      </c>
      <c r="F71" s="32"/>
    </row>
    <row r="72" spans="1:6" x14ac:dyDescent="0.2">
      <c r="A72" s="19">
        <f t="shared" ref="A72:A135" si="2">+A71+1</f>
        <v>66</v>
      </c>
      <c r="B72" s="19">
        <f t="shared" si="1"/>
        <v>825</v>
      </c>
      <c r="C72" s="19">
        <v>17</v>
      </c>
      <c r="D72" s="33" t="s">
        <v>285</v>
      </c>
      <c r="E72" s="152" t="s">
        <v>2715</v>
      </c>
      <c r="F72" s="32"/>
    </row>
    <row r="73" spans="1:6" x14ac:dyDescent="0.2">
      <c r="A73" s="19">
        <f t="shared" si="2"/>
        <v>67</v>
      </c>
      <c r="B73" s="19">
        <f t="shared" si="1"/>
        <v>842</v>
      </c>
      <c r="C73" s="19">
        <v>17</v>
      </c>
      <c r="D73" s="33" t="s">
        <v>285</v>
      </c>
      <c r="E73" s="152" t="s">
        <v>2716</v>
      </c>
      <c r="F73" s="32"/>
    </row>
    <row r="74" spans="1:6" x14ac:dyDescent="0.2">
      <c r="A74" s="19">
        <f t="shared" si="2"/>
        <v>68</v>
      </c>
      <c r="B74" s="19">
        <f t="shared" si="1"/>
        <v>859</v>
      </c>
      <c r="C74" s="19">
        <v>17</v>
      </c>
      <c r="D74" s="33" t="s">
        <v>285</v>
      </c>
      <c r="E74" s="152" t="s">
        <v>2717</v>
      </c>
      <c r="F74" s="32"/>
    </row>
    <row r="75" spans="1:6" x14ac:dyDescent="0.2">
      <c r="A75" s="19">
        <f t="shared" si="2"/>
        <v>69</v>
      </c>
      <c r="B75" s="19">
        <f t="shared" si="1"/>
        <v>876</v>
      </c>
      <c r="C75" s="19">
        <v>9</v>
      </c>
      <c r="D75" s="33" t="s">
        <v>9</v>
      </c>
      <c r="E75" s="152" t="s">
        <v>2718</v>
      </c>
      <c r="F75" s="32"/>
    </row>
    <row r="76" spans="1:6" x14ac:dyDescent="0.2">
      <c r="A76" s="19">
        <f t="shared" si="2"/>
        <v>70</v>
      </c>
      <c r="B76" s="19">
        <f t="shared" si="1"/>
        <v>885</v>
      </c>
      <c r="C76" s="19">
        <v>9</v>
      </c>
      <c r="D76" s="33" t="s">
        <v>9</v>
      </c>
      <c r="E76" s="152" t="s">
        <v>2719</v>
      </c>
      <c r="F76" s="32"/>
    </row>
    <row r="77" spans="1:6" x14ac:dyDescent="0.2">
      <c r="A77" s="19">
        <f t="shared" si="2"/>
        <v>71</v>
      </c>
      <c r="B77" s="19">
        <f t="shared" si="1"/>
        <v>894</v>
      </c>
      <c r="C77" s="19">
        <v>17</v>
      </c>
      <c r="D77" s="33" t="s">
        <v>285</v>
      </c>
      <c r="E77" s="152" t="s">
        <v>2720</v>
      </c>
      <c r="F77" s="32"/>
    </row>
    <row r="78" spans="1:6" x14ac:dyDescent="0.2">
      <c r="A78" s="19">
        <f t="shared" si="2"/>
        <v>72</v>
      </c>
      <c r="B78" s="19">
        <f t="shared" si="1"/>
        <v>911</v>
      </c>
      <c r="C78" s="19">
        <v>17</v>
      </c>
      <c r="D78" s="33" t="s">
        <v>285</v>
      </c>
      <c r="E78" s="152" t="s">
        <v>2721</v>
      </c>
      <c r="F78" s="32"/>
    </row>
    <row r="79" spans="1:6" x14ac:dyDescent="0.2">
      <c r="A79" s="19">
        <f t="shared" si="2"/>
        <v>73</v>
      </c>
      <c r="B79" s="19">
        <f t="shared" ref="B79:B142" si="3">C78+B78</f>
        <v>928</v>
      </c>
      <c r="C79" s="19">
        <v>17</v>
      </c>
      <c r="D79" s="33" t="s">
        <v>285</v>
      </c>
      <c r="E79" s="152" t="s">
        <v>2722</v>
      </c>
      <c r="F79" s="32"/>
    </row>
    <row r="80" spans="1:6" x14ac:dyDescent="0.2">
      <c r="A80" s="19">
        <f t="shared" si="2"/>
        <v>74</v>
      </c>
      <c r="B80" s="19">
        <f t="shared" si="3"/>
        <v>945</v>
      </c>
      <c r="C80" s="19">
        <v>17</v>
      </c>
      <c r="D80" s="33" t="s">
        <v>285</v>
      </c>
      <c r="E80" s="152" t="s">
        <v>2723</v>
      </c>
      <c r="F80" s="32"/>
    </row>
    <row r="81" spans="1:6" x14ac:dyDescent="0.2">
      <c r="A81" s="19">
        <f t="shared" si="2"/>
        <v>75</v>
      </c>
      <c r="B81" s="19">
        <f t="shared" si="3"/>
        <v>962</v>
      </c>
      <c r="C81" s="19">
        <v>9</v>
      </c>
      <c r="D81" s="33" t="s">
        <v>9</v>
      </c>
      <c r="E81" s="152" t="s">
        <v>2724</v>
      </c>
      <c r="F81" s="32"/>
    </row>
    <row r="82" spans="1:6" x14ac:dyDescent="0.2">
      <c r="A82" s="19">
        <f t="shared" si="2"/>
        <v>76</v>
      </c>
      <c r="B82" s="19">
        <f t="shared" si="3"/>
        <v>971</v>
      </c>
      <c r="C82" s="19">
        <v>9</v>
      </c>
      <c r="D82" s="33" t="s">
        <v>9</v>
      </c>
      <c r="E82" s="152" t="s">
        <v>2725</v>
      </c>
      <c r="F82" s="32"/>
    </row>
    <row r="83" spans="1:6" x14ac:dyDescent="0.2">
      <c r="A83" s="19">
        <f t="shared" si="2"/>
        <v>77</v>
      </c>
      <c r="B83" s="19">
        <f t="shared" si="3"/>
        <v>980</v>
      </c>
      <c r="C83" s="19">
        <v>17</v>
      </c>
      <c r="D83" s="33" t="s">
        <v>285</v>
      </c>
      <c r="E83" s="152" t="s">
        <v>2726</v>
      </c>
      <c r="F83" s="32"/>
    </row>
    <row r="84" spans="1:6" x14ac:dyDescent="0.2">
      <c r="A84" s="19">
        <f t="shared" si="2"/>
        <v>78</v>
      </c>
      <c r="B84" s="19">
        <f t="shared" si="3"/>
        <v>997</v>
      </c>
      <c r="C84" s="19">
        <v>17</v>
      </c>
      <c r="D84" s="33" t="s">
        <v>285</v>
      </c>
      <c r="E84" s="152" t="s">
        <v>2727</v>
      </c>
      <c r="F84" s="32"/>
    </row>
    <row r="85" spans="1:6" x14ac:dyDescent="0.2">
      <c r="A85" s="19">
        <f t="shared" si="2"/>
        <v>79</v>
      </c>
      <c r="B85" s="19">
        <f t="shared" si="3"/>
        <v>1014</v>
      </c>
      <c r="C85" s="19">
        <v>17</v>
      </c>
      <c r="D85" s="33" t="s">
        <v>285</v>
      </c>
      <c r="E85" s="152" t="s">
        <v>2728</v>
      </c>
      <c r="F85" s="32"/>
    </row>
    <row r="86" spans="1:6" x14ac:dyDescent="0.2">
      <c r="A86" s="19">
        <f t="shared" si="2"/>
        <v>80</v>
      </c>
      <c r="B86" s="19">
        <f t="shared" si="3"/>
        <v>1031</v>
      </c>
      <c r="C86" s="19">
        <v>17</v>
      </c>
      <c r="D86" s="33" t="s">
        <v>285</v>
      </c>
      <c r="E86" s="152" t="s">
        <v>2729</v>
      </c>
      <c r="F86" s="32"/>
    </row>
    <row r="87" spans="1:6" x14ac:dyDescent="0.2">
      <c r="A87" s="19">
        <f t="shared" si="2"/>
        <v>81</v>
      </c>
      <c r="B87" s="19">
        <f t="shared" si="3"/>
        <v>1048</v>
      </c>
      <c r="C87" s="19">
        <v>9</v>
      </c>
      <c r="D87" s="33" t="s">
        <v>9</v>
      </c>
      <c r="E87" s="152" t="s">
        <v>2730</v>
      </c>
      <c r="F87" s="32"/>
    </row>
    <row r="88" spans="1:6" x14ac:dyDescent="0.2">
      <c r="A88" s="19">
        <f t="shared" si="2"/>
        <v>82</v>
      </c>
      <c r="B88" s="19">
        <f t="shared" si="3"/>
        <v>1057</v>
      </c>
      <c r="C88" s="19">
        <v>9</v>
      </c>
      <c r="D88" s="33" t="s">
        <v>9</v>
      </c>
      <c r="E88" s="152" t="s">
        <v>2731</v>
      </c>
      <c r="F88" s="32"/>
    </row>
    <row r="89" spans="1:6" x14ac:dyDescent="0.2">
      <c r="A89" s="19">
        <f t="shared" si="2"/>
        <v>83</v>
      </c>
      <c r="B89" s="19">
        <f t="shared" si="3"/>
        <v>1066</v>
      </c>
      <c r="C89" s="19">
        <v>17</v>
      </c>
      <c r="D89" s="33" t="s">
        <v>285</v>
      </c>
      <c r="E89" s="152" t="s">
        <v>2732</v>
      </c>
      <c r="F89" s="32"/>
    </row>
    <row r="90" spans="1:6" x14ac:dyDescent="0.2">
      <c r="A90" s="19">
        <f t="shared" si="2"/>
        <v>84</v>
      </c>
      <c r="B90" s="19">
        <f t="shared" si="3"/>
        <v>1083</v>
      </c>
      <c r="C90" s="19">
        <v>17</v>
      </c>
      <c r="D90" s="33" t="s">
        <v>285</v>
      </c>
      <c r="E90" s="152" t="s">
        <v>2733</v>
      </c>
      <c r="F90" s="32"/>
    </row>
    <row r="91" spans="1:6" x14ac:dyDescent="0.2">
      <c r="A91" s="19">
        <f t="shared" si="2"/>
        <v>85</v>
      </c>
      <c r="B91" s="19">
        <f t="shared" si="3"/>
        <v>1100</v>
      </c>
      <c r="C91" s="19">
        <v>17</v>
      </c>
      <c r="D91" s="33" t="s">
        <v>285</v>
      </c>
      <c r="E91" s="152" t="s">
        <v>2734</v>
      </c>
      <c r="F91" s="32"/>
    </row>
    <row r="92" spans="1:6" x14ac:dyDescent="0.2">
      <c r="A92" s="19">
        <f t="shared" si="2"/>
        <v>86</v>
      </c>
      <c r="B92" s="19">
        <f t="shared" si="3"/>
        <v>1117</v>
      </c>
      <c r="C92" s="19">
        <v>17</v>
      </c>
      <c r="D92" s="33" t="s">
        <v>285</v>
      </c>
      <c r="E92" s="152" t="s">
        <v>2735</v>
      </c>
      <c r="F92" s="32"/>
    </row>
    <row r="93" spans="1:6" x14ac:dyDescent="0.2">
      <c r="A93" s="19">
        <f t="shared" si="2"/>
        <v>87</v>
      </c>
      <c r="B93" s="19">
        <f t="shared" si="3"/>
        <v>1134</v>
      </c>
      <c r="C93" s="19">
        <v>9</v>
      </c>
      <c r="D93" s="33" t="s">
        <v>9</v>
      </c>
      <c r="E93" s="152" t="s">
        <v>2736</v>
      </c>
      <c r="F93" s="32"/>
    </row>
    <row r="94" spans="1:6" x14ac:dyDescent="0.2">
      <c r="A94" s="19">
        <f t="shared" si="2"/>
        <v>88</v>
      </c>
      <c r="B94" s="19">
        <f t="shared" si="3"/>
        <v>1143</v>
      </c>
      <c r="C94" s="19">
        <v>9</v>
      </c>
      <c r="D94" s="33" t="s">
        <v>9</v>
      </c>
      <c r="E94" s="152" t="s">
        <v>2737</v>
      </c>
      <c r="F94" s="32"/>
    </row>
    <row r="95" spans="1:6" x14ac:dyDescent="0.2">
      <c r="A95" s="19">
        <f t="shared" si="2"/>
        <v>89</v>
      </c>
      <c r="B95" s="19">
        <f t="shared" si="3"/>
        <v>1152</v>
      </c>
      <c r="C95" s="19">
        <v>17</v>
      </c>
      <c r="D95" s="33" t="s">
        <v>285</v>
      </c>
      <c r="E95" s="152" t="s">
        <v>2738</v>
      </c>
      <c r="F95" s="32"/>
    </row>
    <row r="96" spans="1:6" x14ac:dyDescent="0.2">
      <c r="A96" s="19">
        <f t="shared" si="2"/>
        <v>90</v>
      </c>
      <c r="B96" s="19">
        <f t="shared" si="3"/>
        <v>1169</v>
      </c>
      <c r="C96" s="19">
        <v>17</v>
      </c>
      <c r="D96" s="33" t="s">
        <v>285</v>
      </c>
      <c r="E96" s="152" t="s">
        <v>2739</v>
      </c>
      <c r="F96" s="32"/>
    </row>
    <row r="97" spans="1:6" x14ac:dyDescent="0.2">
      <c r="A97" s="19">
        <f t="shared" si="2"/>
        <v>91</v>
      </c>
      <c r="B97" s="19">
        <f t="shared" si="3"/>
        <v>1186</v>
      </c>
      <c r="C97" s="19">
        <v>17</v>
      </c>
      <c r="D97" s="33" t="s">
        <v>285</v>
      </c>
      <c r="E97" s="152" t="s">
        <v>2740</v>
      </c>
      <c r="F97" s="32"/>
    </row>
    <row r="98" spans="1:6" x14ac:dyDescent="0.2">
      <c r="A98" s="19">
        <f t="shared" si="2"/>
        <v>92</v>
      </c>
      <c r="B98" s="19">
        <f t="shared" si="3"/>
        <v>1203</v>
      </c>
      <c r="C98" s="19">
        <v>17</v>
      </c>
      <c r="D98" s="33" t="s">
        <v>285</v>
      </c>
      <c r="E98" s="152" t="s">
        <v>2741</v>
      </c>
      <c r="F98" s="32"/>
    </row>
    <row r="99" spans="1:6" x14ac:dyDescent="0.2">
      <c r="A99" s="19">
        <f t="shared" si="2"/>
        <v>93</v>
      </c>
      <c r="B99" s="19">
        <f t="shared" si="3"/>
        <v>1220</v>
      </c>
      <c r="C99" s="19">
        <v>9</v>
      </c>
      <c r="D99" s="33" t="s">
        <v>9</v>
      </c>
      <c r="E99" s="152" t="s">
        <v>2742</v>
      </c>
      <c r="F99" s="32"/>
    </row>
    <row r="100" spans="1:6" x14ac:dyDescent="0.2">
      <c r="A100" s="19">
        <f t="shared" si="2"/>
        <v>94</v>
      </c>
      <c r="B100" s="19">
        <f t="shared" si="3"/>
        <v>1229</v>
      </c>
      <c r="C100" s="19">
        <v>9</v>
      </c>
      <c r="D100" s="33" t="s">
        <v>9</v>
      </c>
      <c r="E100" s="152" t="s">
        <v>2743</v>
      </c>
      <c r="F100" s="32"/>
    </row>
    <row r="101" spans="1:6" x14ac:dyDescent="0.2">
      <c r="A101" s="19">
        <f t="shared" si="2"/>
        <v>95</v>
      </c>
      <c r="B101" s="19">
        <f t="shared" si="3"/>
        <v>1238</v>
      </c>
      <c r="C101" s="19">
        <v>17</v>
      </c>
      <c r="D101" s="33" t="s">
        <v>285</v>
      </c>
      <c r="E101" s="152" t="s">
        <v>2744</v>
      </c>
      <c r="F101" s="32"/>
    </row>
    <row r="102" spans="1:6" x14ac:dyDescent="0.2">
      <c r="A102" s="19">
        <f t="shared" si="2"/>
        <v>96</v>
      </c>
      <c r="B102" s="19">
        <f t="shared" si="3"/>
        <v>1255</v>
      </c>
      <c r="C102" s="19">
        <v>17</v>
      </c>
      <c r="D102" s="33" t="s">
        <v>285</v>
      </c>
      <c r="E102" s="152" t="s">
        <v>2745</v>
      </c>
      <c r="F102" s="32"/>
    </row>
    <row r="103" spans="1:6" x14ac:dyDescent="0.2">
      <c r="A103" s="19">
        <f t="shared" si="2"/>
        <v>97</v>
      </c>
      <c r="B103" s="19">
        <f t="shared" si="3"/>
        <v>1272</v>
      </c>
      <c r="C103" s="19">
        <v>17</v>
      </c>
      <c r="D103" s="33" t="s">
        <v>285</v>
      </c>
      <c r="E103" s="152" t="s">
        <v>2746</v>
      </c>
      <c r="F103" s="32"/>
    </row>
    <row r="104" spans="1:6" x14ac:dyDescent="0.2">
      <c r="A104" s="19">
        <f t="shared" si="2"/>
        <v>98</v>
      </c>
      <c r="B104" s="19">
        <f t="shared" si="3"/>
        <v>1289</v>
      </c>
      <c r="C104" s="19">
        <v>17</v>
      </c>
      <c r="D104" s="33" t="s">
        <v>285</v>
      </c>
      <c r="E104" s="152" t="s">
        <v>2747</v>
      </c>
      <c r="F104" s="32"/>
    </row>
    <row r="105" spans="1:6" x14ac:dyDescent="0.2">
      <c r="A105" s="19">
        <f t="shared" si="2"/>
        <v>99</v>
      </c>
      <c r="B105" s="19">
        <f t="shared" si="3"/>
        <v>1306</v>
      </c>
      <c r="C105" s="19">
        <v>9</v>
      </c>
      <c r="D105" s="33" t="s">
        <v>9</v>
      </c>
      <c r="E105" s="152" t="s">
        <v>2748</v>
      </c>
      <c r="F105" s="32"/>
    </row>
    <row r="106" spans="1:6" x14ac:dyDescent="0.2">
      <c r="A106" s="19">
        <f t="shared" si="2"/>
        <v>100</v>
      </c>
      <c r="B106" s="19">
        <f t="shared" si="3"/>
        <v>1315</v>
      </c>
      <c r="C106" s="19">
        <v>9</v>
      </c>
      <c r="D106" s="33" t="s">
        <v>9</v>
      </c>
      <c r="E106" s="152" t="s">
        <v>2749</v>
      </c>
      <c r="F106" s="32"/>
    </row>
    <row r="107" spans="1:6" x14ac:dyDescent="0.2">
      <c r="A107" s="19">
        <f t="shared" si="2"/>
        <v>101</v>
      </c>
      <c r="B107" s="19">
        <f t="shared" si="3"/>
        <v>1324</v>
      </c>
      <c r="C107" s="19">
        <v>17</v>
      </c>
      <c r="D107" s="33" t="s">
        <v>285</v>
      </c>
      <c r="E107" s="152" t="s">
        <v>2750</v>
      </c>
      <c r="F107" s="32"/>
    </row>
    <row r="108" spans="1:6" x14ac:dyDescent="0.2">
      <c r="A108" s="19">
        <f t="shared" si="2"/>
        <v>102</v>
      </c>
      <c r="B108" s="19">
        <f t="shared" si="3"/>
        <v>1341</v>
      </c>
      <c r="C108" s="19">
        <v>17</v>
      </c>
      <c r="D108" s="33" t="s">
        <v>285</v>
      </c>
      <c r="E108" s="152" t="s">
        <v>2751</v>
      </c>
      <c r="F108" s="32"/>
    </row>
    <row r="109" spans="1:6" x14ac:dyDescent="0.2">
      <c r="A109" s="19">
        <f t="shared" si="2"/>
        <v>103</v>
      </c>
      <c r="B109" s="19">
        <f t="shared" si="3"/>
        <v>1358</v>
      </c>
      <c r="C109" s="19">
        <v>17</v>
      </c>
      <c r="D109" s="33" t="s">
        <v>285</v>
      </c>
      <c r="E109" s="152" t="s">
        <v>2752</v>
      </c>
      <c r="F109" s="32"/>
    </row>
    <row r="110" spans="1:6" x14ac:dyDescent="0.2">
      <c r="A110" s="19">
        <f t="shared" si="2"/>
        <v>104</v>
      </c>
      <c r="B110" s="19">
        <f t="shared" si="3"/>
        <v>1375</v>
      </c>
      <c r="C110" s="19">
        <v>17</v>
      </c>
      <c r="D110" s="33" t="s">
        <v>285</v>
      </c>
      <c r="E110" s="152" t="s">
        <v>2753</v>
      </c>
      <c r="F110" s="32"/>
    </row>
    <row r="111" spans="1:6" x14ac:dyDescent="0.2">
      <c r="A111" s="19">
        <f t="shared" si="2"/>
        <v>105</v>
      </c>
      <c r="B111" s="19">
        <f t="shared" si="3"/>
        <v>1392</v>
      </c>
      <c r="C111" s="19">
        <v>9</v>
      </c>
      <c r="D111" s="33" t="s">
        <v>9</v>
      </c>
      <c r="E111" s="152" t="s">
        <v>2754</v>
      </c>
      <c r="F111" s="32"/>
    </row>
    <row r="112" spans="1:6" x14ac:dyDescent="0.2">
      <c r="A112" s="19">
        <f t="shared" si="2"/>
        <v>106</v>
      </c>
      <c r="B112" s="19">
        <f t="shared" si="3"/>
        <v>1401</v>
      </c>
      <c r="C112" s="19">
        <v>9</v>
      </c>
      <c r="D112" s="33" t="s">
        <v>9</v>
      </c>
      <c r="E112" s="152" t="s">
        <v>2755</v>
      </c>
      <c r="F112" s="32"/>
    </row>
    <row r="113" spans="1:6" x14ac:dyDescent="0.2">
      <c r="A113" s="19">
        <f t="shared" si="2"/>
        <v>107</v>
      </c>
      <c r="B113" s="19">
        <f t="shared" si="3"/>
        <v>1410</v>
      </c>
      <c r="C113" s="19">
        <v>17</v>
      </c>
      <c r="D113" s="33" t="s">
        <v>285</v>
      </c>
      <c r="E113" s="152" t="s">
        <v>2756</v>
      </c>
      <c r="F113" s="32"/>
    </row>
    <row r="114" spans="1:6" x14ac:dyDescent="0.2">
      <c r="A114" s="19">
        <f t="shared" si="2"/>
        <v>108</v>
      </c>
      <c r="B114" s="19">
        <f t="shared" si="3"/>
        <v>1427</v>
      </c>
      <c r="C114" s="19">
        <v>17</v>
      </c>
      <c r="D114" s="33" t="s">
        <v>285</v>
      </c>
      <c r="E114" s="152" t="s">
        <v>2757</v>
      </c>
      <c r="F114" s="32"/>
    </row>
    <row r="115" spans="1:6" x14ac:dyDescent="0.2">
      <c r="A115" s="19">
        <f t="shared" si="2"/>
        <v>109</v>
      </c>
      <c r="B115" s="19">
        <f t="shared" si="3"/>
        <v>1444</v>
      </c>
      <c r="C115" s="19">
        <v>17</v>
      </c>
      <c r="D115" s="33" t="s">
        <v>285</v>
      </c>
      <c r="E115" s="152" t="s">
        <v>2758</v>
      </c>
      <c r="F115" s="32"/>
    </row>
    <row r="116" spans="1:6" x14ac:dyDescent="0.2">
      <c r="A116" s="19">
        <f t="shared" si="2"/>
        <v>110</v>
      </c>
      <c r="B116" s="19">
        <f t="shared" si="3"/>
        <v>1461</v>
      </c>
      <c r="C116" s="19">
        <v>17</v>
      </c>
      <c r="D116" s="33" t="s">
        <v>285</v>
      </c>
      <c r="E116" s="152" t="s">
        <v>2759</v>
      </c>
      <c r="F116" s="32"/>
    </row>
    <row r="117" spans="1:6" x14ac:dyDescent="0.2">
      <c r="A117" s="19">
        <f t="shared" si="2"/>
        <v>111</v>
      </c>
      <c r="B117" s="19">
        <f t="shared" si="3"/>
        <v>1478</v>
      </c>
      <c r="C117" s="19">
        <v>9</v>
      </c>
      <c r="D117" s="33" t="s">
        <v>9</v>
      </c>
      <c r="E117" s="152" t="s">
        <v>2760</v>
      </c>
      <c r="F117" s="32"/>
    </row>
    <row r="118" spans="1:6" x14ac:dyDescent="0.2">
      <c r="A118" s="19">
        <f t="shared" si="2"/>
        <v>112</v>
      </c>
      <c r="B118" s="19">
        <f t="shared" si="3"/>
        <v>1487</v>
      </c>
      <c r="C118" s="19">
        <v>9</v>
      </c>
      <c r="D118" s="33" t="s">
        <v>9</v>
      </c>
      <c r="E118" s="152" t="s">
        <v>2761</v>
      </c>
      <c r="F118" s="32"/>
    </row>
    <row r="119" spans="1:6" x14ac:dyDescent="0.2">
      <c r="A119" s="19">
        <f t="shared" si="2"/>
        <v>113</v>
      </c>
      <c r="B119" s="19">
        <f t="shared" si="3"/>
        <v>1496</v>
      </c>
      <c r="C119" s="19">
        <v>17</v>
      </c>
      <c r="D119" s="33" t="s">
        <v>285</v>
      </c>
      <c r="E119" s="152" t="s">
        <v>2762</v>
      </c>
      <c r="F119" s="32"/>
    </row>
    <row r="120" spans="1:6" x14ac:dyDescent="0.2">
      <c r="A120" s="19">
        <f t="shared" si="2"/>
        <v>114</v>
      </c>
      <c r="B120" s="19">
        <f t="shared" si="3"/>
        <v>1513</v>
      </c>
      <c r="C120" s="19">
        <v>17</v>
      </c>
      <c r="D120" s="33" t="s">
        <v>285</v>
      </c>
      <c r="E120" s="152" t="s">
        <v>2763</v>
      </c>
      <c r="F120" s="32"/>
    </row>
    <row r="121" spans="1:6" x14ac:dyDescent="0.2">
      <c r="A121" s="19">
        <f t="shared" si="2"/>
        <v>115</v>
      </c>
      <c r="B121" s="19">
        <f t="shared" si="3"/>
        <v>1530</v>
      </c>
      <c r="C121" s="19">
        <v>17</v>
      </c>
      <c r="D121" s="33" t="s">
        <v>285</v>
      </c>
      <c r="E121" s="152" t="s">
        <v>2764</v>
      </c>
      <c r="F121" s="32"/>
    </row>
    <row r="122" spans="1:6" x14ac:dyDescent="0.2">
      <c r="A122" s="19">
        <f t="shared" si="2"/>
        <v>116</v>
      </c>
      <c r="B122" s="19">
        <f t="shared" si="3"/>
        <v>1547</v>
      </c>
      <c r="C122" s="19">
        <v>17</v>
      </c>
      <c r="D122" s="33" t="s">
        <v>285</v>
      </c>
      <c r="E122" s="152" t="s">
        <v>2765</v>
      </c>
      <c r="F122" s="32"/>
    </row>
    <row r="123" spans="1:6" x14ac:dyDescent="0.2">
      <c r="A123" s="19">
        <f t="shared" si="2"/>
        <v>117</v>
      </c>
      <c r="B123" s="19">
        <f t="shared" si="3"/>
        <v>1564</v>
      </c>
      <c r="C123" s="19">
        <v>9</v>
      </c>
      <c r="D123" s="33" t="s">
        <v>9</v>
      </c>
      <c r="E123" s="152" t="s">
        <v>2766</v>
      </c>
      <c r="F123" s="32"/>
    </row>
    <row r="124" spans="1:6" x14ac:dyDescent="0.2">
      <c r="A124" s="19">
        <f t="shared" si="2"/>
        <v>118</v>
      </c>
      <c r="B124" s="19">
        <f t="shared" si="3"/>
        <v>1573</v>
      </c>
      <c r="C124" s="19">
        <v>9</v>
      </c>
      <c r="D124" s="33" t="s">
        <v>9</v>
      </c>
      <c r="E124" s="152" t="s">
        <v>2767</v>
      </c>
      <c r="F124" s="32"/>
    </row>
    <row r="125" spans="1:6" x14ac:dyDescent="0.2">
      <c r="A125" s="19">
        <f t="shared" si="2"/>
        <v>119</v>
      </c>
      <c r="B125" s="19">
        <f t="shared" si="3"/>
        <v>1582</v>
      </c>
      <c r="C125" s="19">
        <v>17</v>
      </c>
      <c r="D125" s="33" t="s">
        <v>285</v>
      </c>
      <c r="E125" s="152" t="s">
        <v>2768</v>
      </c>
      <c r="F125" s="32"/>
    </row>
    <row r="126" spans="1:6" x14ac:dyDescent="0.2">
      <c r="A126" s="19">
        <f t="shared" si="2"/>
        <v>120</v>
      </c>
      <c r="B126" s="19">
        <f t="shared" si="3"/>
        <v>1599</v>
      </c>
      <c r="C126" s="19">
        <v>17</v>
      </c>
      <c r="D126" s="33" t="s">
        <v>285</v>
      </c>
      <c r="E126" s="152" t="s">
        <v>2769</v>
      </c>
      <c r="F126" s="32"/>
    </row>
    <row r="127" spans="1:6" x14ac:dyDescent="0.2">
      <c r="A127" s="19">
        <f t="shared" si="2"/>
        <v>121</v>
      </c>
      <c r="B127" s="19">
        <f t="shared" si="3"/>
        <v>1616</v>
      </c>
      <c r="C127" s="19">
        <v>17</v>
      </c>
      <c r="D127" s="33" t="s">
        <v>285</v>
      </c>
      <c r="E127" s="152" t="s">
        <v>2770</v>
      </c>
      <c r="F127" s="32"/>
    </row>
    <row r="128" spans="1:6" x14ac:dyDescent="0.2">
      <c r="A128" s="19">
        <f t="shared" si="2"/>
        <v>122</v>
      </c>
      <c r="B128" s="19">
        <f t="shared" si="3"/>
        <v>1633</v>
      </c>
      <c r="C128" s="19">
        <v>17</v>
      </c>
      <c r="D128" s="33" t="s">
        <v>285</v>
      </c>
      <c r="E128" s="152" t="s">
        <v>2771</v>
      </c>
      <c r="F128" s="32"/>
    </row>
    <row r="129" spans="1:6" x14ac:dyDescent="0.2">
      <c r="A129" s="19">
        <f t="shared" si="2"/>
        <v>123</v>
      </c>
      <c r="B129" s="19">
        <f t="shared" si="3"/>
        <v>1650</v>
      </c>
      <c r="C129" s="19">
        <v>9</v>
      </c>
      <c r="D129" s="33" t="s">
        <v>9</v>
      </c>
      <c r="E129" s="152" t="s">
        <v>2772</v>
      </c>
      <c r="F129" s="32"/>
    </row>
    <row r="130" spans="1:6" x14ac:dyDescent="0.2">
      <c r="A130" s="19">
        <f t="shared" si="2"/>
        <v>124</v>
      </c>
      <c r="B130" s="19">
        <f t="shared" si="3"/>
        <v>1659</v>
      </c>
      <c r="C130" s="19">
        <v>9</v>
      </c>
      <c r="D130" s="33" t="s">
        <v>9</v>
      </c>
      <c r="E130" s="152" t="s">
        <v>2773</v>
      </c>
      <c r="F130" s="32"/>
    </row>
    <row r="131" spans="1:6" x14ac:dyDescent="0.2">
      <c r="A131" s="19">
        <f t="shared" si="2"/>
        <v>125</v>
      </c>
      <c r="B131" s="19">
        <f t="shared" si="3"/>
        <v>1668</v>
      </c>
      <c r="C131" s="19">
        <v>17</v>
      </c>
      <c r="D131" s="33" t="s">
        <v>285</v>
      </c>
      <c r="E131" s="152" t="s">
        <v>2774</v>
      </c>
      <c r="F131" s="32"/>
    </row>
    <row r="132" spans="1:6" x14ac:dyDescent="0.2">
      <c r="A132" s="19">
        <f t="shared" si="2"/>
        <v>126</v>
      </c>
      <c r="B132" s="19">
        <f t="shared" si="3"/>
        <v>1685</v>
      </c>
      <c r="C132" s="19">
        <v>17</v>
      </c>
      <c r="D132" s="33" t="s">
        <v>285</v>
      </c>
      <c r="E132" s="152" t="s">
        <v>2775</v>
      </c>
      <c r="F132" s="51"/>
    </row>
    <row r="133" spans="1:6" x14ac:dyDescent="0.2">
      <c r="A133" s="19">
        <f t="shared" si="2"/>
        <v>127</v>
      </c>
      <c r="B133" s="19">
        <f t="shared" si="3"/>
        <v>1702</v>
      </c>
      <c r="C133" s="19">
        <v>17</v>
      </c>
      <c r="D133" s="33" t="s">
        <v>285</v>
      </c>
      <c r="E133" s="162" t="s">
        <v>2776</v>
      </c>
      <c r="F133" s="43"/>
    </row>
    <row r="134" spans="1:6" x14ac:dyDescent="0.2">
      <c r="A134" s="19">
        <f t="shared" si="2"/>
        <v>128</v>
      </c>
      <c r="B134" s="19">
        <f t="shared" si="3"/>
        <v>1719</v>
      </c>
      <c r="C134" s="19">
        <v>17</v>
      </c>
      <c r="D134" s="33" t="s">
        <v>285</v>
      </c>
      <c r="E134" s="152" t="s">
        <v>2777</v>
      </c>
      <c r="F134" s="150"/>
    </row>
    <row r="135" spans="1:6" x14ac:dyDescent="0.2">
      <c r="A135" s="19">
        <f t="shared" si="2"/>
        <v>129</v>
      </c>
      <c r="B135" s="19">
        <f t="shared" si="3"/>
        <v>1736</v>
      </c>
      <c r="C135" s="19">
        <v>9</v>
      </c>
      <c r="D135" s="33" t="s">
        <v>9</v>
      </c>
      <c r="E135" s="152" t="s">
        <v>2778</v>
      </c>
      <c r="F135" s="32"/>
    </row>
    <row r="136" spans="1:6" x14ac:dyDescent="0.2">
      <c r="A136" s="19">
        <f t="shared" ref="A136:A199" si="4">+A135+1</f>
        <v>130</v>
      </c>
      <c r="B136" s="19">
        <f t="shared" si="3"/>
        <v>1745</v>
      </c>
      <c r="C136" s="19">
        <v>9</v>
      </c>
      <c r="D136" s="33" t="s">
        <v>9</v>
      </c>
      <c r="E136" s="32" t="s">
        <v>2779</v>
      </c>
      <c r="F136" s="32"/>
    </row>
    <row r="137" spans="1:6" x14ac:dyDescent="0.2">
      <c r="A137" s="19">
        <f t="shared" si="4"/>
        <v>131</v>
      </c>
      <c r="B137" s="19">
        <f t="shared" si="3"/>
        <v>1754</v>
      </c>
      <c r="C137" s="19">
        <v>17</v>
      </c>
      <c r="D137" s="33" t="s">
        <v>285</v>
      </c>
      <c r="E137" s="32" t="s">
        <v>2780</v>
      </c>
      <c r="F137" s="32"/>
    </row>
    <row r="138" spans="1:6" x14ac:dyDescent="0.2">
      <c r="A138" s="19">
        <f t="shared" si="4"/>
        <v>132</v>
      </c>
      <c r="B138" s="19">
        <f t="shared" si="3"/>
        <v>1771</v>
      </c>
      <c r="C138" s="19">
        <v>17</v>
      </c>
      <c r="D138" s="33" t="s">
        <v>285</v>
      </c>
      <c r="E138" s="32" t="s">
        <v>2781</v>
      </c>
      <c r="F138" s="32"/>
    </row>
    <row r="139" spans="1:6" x14ac:dyDescent="0.2">
      <c r="A139" s="19">
        <f t="shared" si="4"/>
        <v>133</v>
      </c>
      <c r="B139" s="19">
        <f t="shared" si="3"/>
        <v>1788</v>
      </c>
      <c r="C139" s="19">
        <v>17</v>
      </c>
      <c r="D139" s="33" t="s">
        <v>285</v>
      </c>
      <c r="E139" s="32" t="s">
        <v>2782</v>
      </c>
      <c r="F139" s="32"/>
    </row>
    <row r="140" spans="1:6" x14ac:dyDescent="0.2">
      <c r="A140" s="19">
        <f t="shared" si="4"/>
        <v>134</v>
      </c>
      <c r="B140" s="19">
        <f t="shared" si="3"/>
        <v>1805</v>
      </c>
      <c r="C140" s="19">
        <v>17</v>
      </c>
      <c r="D140" s="33" t="s">
        <v>285</v>
      </c>
      <c r="E140" s="32" t="s">
        <v>2783</v>
      </c>
      <c r="F140" s="32"/>
    </row>
    <row r="141" spans="1:6" x14ac:dyDescent="0.2">
      <c r="A141" s="19">
        <f t="shared" si="4"/>
        <v>135</v>
      </c>
      <c r="B141" s="19">
        <f t="shared" si="3"/>
        <v>1822</v>
      </c>
      <c r="C141" s="19">
        <v>9</v>
      </c>
      <c r="D141" s="33" t="s">
        <v>9</v>
      </c>
      <c r="E141" s="32" t="s">
        <v>2784</v>
      </c>
      <c r="F141" s="32"/>
    </row>
    <row r="142" spans="1:6" x14ac:dyDescent="0.2">
      <c r="A142" s="19">
        <f t="shared" si="4"/>
        <v>136</v>
      </c>
      <c r="B142" s="19">
        <f t="shared" si="3"/>
        <v>1831</v>
      </c>
      <c r="C142" s="19">
        <v>9</v>
      </c>
      <c r="D142" s="33" t="s">
        <v>9</v>
      </c>
      <c r="E142" s="32" t="s">
        <v>2785</v>
      </c>
      <c r="F142" s="32"/>
    </row>
    <row r="143" spans="1:6" x14ac:dyDescent="0.2">
      <c r="A143" s="19">
        <f t="shared" si="4"/>
        <v>137</v>
      </c>
      <c r="B143" s="19">
        <f t="shared" ref="B143:B206" si="5">C142+B142</f>
        <v>1840</v>
      </c>
      <c r="C143" s="19">
        <v>17</v>
      </c>
      <c r="D143" s="33" t="s">
        <v>285</v>
      </c>
      <c r="E143" s="32" t="s">
        <v>2786</v>
      </c>
      <c r="F143" s="32"/>
    </row>
    <row r="144" spans="1:6" x14ac:dyDescent="0.2">
      <c r="A144" s="19">
        <f t="shared" si="4"/>
        <v>138</v>
      </c>
      <c r="B144" s="19">
        <f t="shared" si="5"/>
        <v>1857</v>
      </c>
      <c r="C144" s="19">
        <v>17</v>
      </c>
      <c r="D144" s="33" t="s">
        <v>285</v>
      </c>
      <c r="E144" s="32" t="s">
        <v>2787</v>
      </c>
      <c r="F144" s="32"/>
    </row>
    <row r="145" spans="1:6" x14ac:dyDescent="0.2">
      <c r="A145" s="19">
        <f t="shared" si="4"/>
        <v>139</v>
      </c>
      <c r="B145" s="19">
        <f t="shared" si="5"/>
        <v>1874</v>
      </c>
      <c r="C145" s="19">
        <v>17</v>
      </c>
      <c r="D145" s="33" t="s">
        <v>285</v>
      </c>
      <c r="E145" s="32" t="s">
        <v>2788</v>
      </c>
      <c r="F145" s="32"/>
    </row>
    <row r="146" spans="1:6" x14ac:dyDescent="0.2">
      <c r="A146" s="19">
        <f t="shared" si="4"/>
        <v>140</v>
      </c>
      <c r="B146" s="19">
        <f t="shared" si="5"/>
        <v>1891</v>
      </c>
      <c r="C146" s="19">
        <v>17</v>
      </c>
      <c r="D146" s="33" t="s">
        <v>285</v>
      </c>
      <c r="E146" s="32" t="s">
        <v>2789</v>
      </c>
      <c r="F146" s="32"/>
    </row>
    <row r="147" spans="1:6" x14ac:dyDescent="0.2">
      <c r="A147" s="19">
        <f t="shared" si="4"/>
        <v>141</v>
      </c>
      <c r="B147" s="19">
        <f t="shared" si="5"/>
        <v>1908</v>
      </c>
      <c r="C147" s="19">
        <v>9</v>
      </c>
      <c r="D147" s="33" t="s">
        <v>9</v>
      </c>
      <c r="E147" s="32" t="s">
        <v>2790</v>
      </c>
      <c r="F147" s="32"/>
    </row>
    <row r="148" spans="1:6" x14ac:dyDescent="0.2">
      <c r="A148" s="19">
        <f t="shared" si="4"/>
        <v>142</v>
      </c>
      <c r="B148" s="19">
        <f t="shared" si="5"/>
        <v>1917</v>
      </c>
      <c r="C148" s="19">
        <v>9</v>
      </c>
      <c r="D148" s="33" t="s">
        <v>9</v>
      </c>
      <c r="E148" s="32" t="s">
        <v>2791</v>
      </c>
      <c r="F148" s="32"/>
    </row>
    <row r="149" spans="1:6" x14ac:dyDescent="0.2">
      <c r="A149" s="19">
        <f t="shared" si="4"/>
        <v>143</v>
      </c>
      <c r="B149" s="19">
        <f t="shared" si="5"/>
        <v>1926</v>
      </c>
      <c r="C149" s="19">
        <v>17</v>
      </c>
      <c r="D149" s="33" t="s">
        <v>285</v>
      </c>
      <c r="E149" s="32" t="s">
        <v>2792</v>
      </c>
      <c r="F149" s="32"/>
    </row>
    <row r="150" spans="1:6" x14ac:dyDescent="0.2">
      <c r="A150" s="19">
        <f t="shared" si="4"/>
        <v>144</v>
      </c>
      <c r="B150" s="19">
        <f t="shared" si="5"/>
        <v>1943</v>
      </c>
      <c r="C150" s="19">
        <v>17</v>
      </c>
      <c r="D150" s="33" t="s">
        <v>285</v>
      </c>
      <c r="E150" s="32" t="s">
        <v>2793</v>
      </c>
      <c r="F150" s="32"/>
    </row>
    <row r="151" spans="1:6" x14ac:dyDescent="0.2">
      <c r="A151" s="19">
        <f t="shared" si="4"/>
        <v>145</v>
      </c>
      <c r="B151" s="19">
        <f t="shared" si="5"/>
        <v>1960</v>
      </c>
      <c r="C151" s="19">
        <v>17</v>
      </c>
      <c r="D151" s="33" t="s">
        <v>285</v>
      </c>
      <c r="E151" s="32" t="s">
        <v>2794</v>
      </c>
      <c r="F151" s="32"/>
    </row>
    <row r="152" spans="1:6" x14ac:dyDescent="0.2">
      <c r="A152" s="19">
        <f t="shared" si="4"/>
        <v>146</v>
      </c>
      <c r="B152" s="19">
        <f t="shared" si="5"/>
        <v>1977</v>
      </c>
      <c r="C152" s="19">
        <v>17</v>
      </c>
      <c r="D152" s="33" t="s">
        <v>285</v>
      </c>
      <c r="E152" s="32" t="s">
        <v>2795</v>
      </c>
      <c r="F152" s="32"/>
    </row>
    <row r="153" spans="1:6" x14ac:dyDescent="0.2">
      <c r="A153" s="19">
        <f t="shared" si="4"/>
        <v>147</v>
      </c>
      <c r="B153" s="19">
        <f t="shared" si="5"/>
        <v>1994</v>
      </c>
      <c r="C153" s="19">
        <v>9</v>
      </c>
      <c r="D153" s="33" t="s">
        <v>9</v>
      </c>
      <c r="E153" s="32" t="s">
        <v>2796</v>
      </c>
      <c r="F153" s="32"/>
    </row>
    <row r="154" spans="1:6" x14ac:dyDescent="0.2">
      <c r="A154" s="19">
        <f t="shared" si="4"/>
        <v>148</v>
      </c>
      <c r="B154" s="19">
        <f t="shared" si="5"/>
        <v>2003</v>
      </c>
      <c r="C154" s="19">
        <v>9</v>
      </c>
      <c r="D154" s="33" t="s">
        <v>9</v>
      </c>
      <c r="E154" s="32" t="s">
        <v>2797</v>
      </c>
      <c r="F154" s="32"/>
    </row>
    <row r="155" spans="1:6" x14ac:dyDescent="0.2">
      <c r="A155" s="19">
        <f t="shared" si="4"/>
        <v>149</v>
      </c>
      <c r="B155" s="19">
        <f t="shared" si="5"/>
        <v>2012</v>
      </c>
      <c r="C155" s="19">
        <v>17</v>
      </c>
      <c r="D155" s="33" t="s">
        <v>285</v>
      </c>
      <c r="E155" s="32" t="s">
        <v>2798</v>
      </c>
      <c r="F155" s="32"/>
    </row>
    <row r="156" spans="1:6" x14ac:dyDescent="0.2">
      <c r="A156" s="19">
        <f t="shared" si="4"/>
        <v>150</v>
      </c>
      <c r="B156" s="19">
        <f t="shared" si="5"/>
        <v>2029</v>
      </c>
      <c r="C156" s="19">
        <v>17</v>
      </c>
      <c r="D156" s="33" t="s">
        <v>285</v>
      </c>
      <c r="E156" s="32" t="s">
        <v>2799</v>
      </c>
      <c r="F156" s="32"/>
    </row>
    <row r="157" spans="1:6" x14ac:dyDescent="0.2">
      <c r="A157" s="19">
        <f t="shared" si="4"/>
        <v>151</v>
      </c>
      <c r="B157" s="19">
        <f t="shared" si="5"/>
        <v>2046</v>
      </c>
      <c r="C157" s="19">
        <v>17</v>
      </c>
      <c r="D157" s="33" t="s">
        <v>285</v>
      </c>
      <c r="E157" s="32" t="s">
        <v>2800</v>
      </c>
      <c r="F157" s="32"/>
    </row>
    <row r="158" spans="1:6" x14ac:dyDescent="0.2">
      <c r="A158" s="19">
        <f t="shared" si="4"/>
        <v>152</v>
      </c>
      <c r="B158" s="19">
        <f t="shared" si="5"/>
        <v>2063</v>
      </c>
      <c r="C158" s="19">
        <v>17</v>
      </c>
      <c r="D158" s="33" t="s">
        <v>285</v>
      </c>
      <c r="E158" s="32" t="s">
        <v>2801</v>
      </c>
      <c r="F158" s="32"/>
    </row>
    <row r="159" spans="1:6" x14ac:dyDescent="0.2">
      <c r="A159" s="19">
        <f t="shared" si="4"/>
        <v>153</v>
      </c>
      <c r="B159" s="19">
        <f t="shared" si="5"/>
        <v>2080</v>
      </c>
      <c r="C159" s="19">
        <v>9</v>
      </c>
      <c r="D159" s="33" t="s">
        <v>9</v>
      </c>
      <c r="E159" s="32" t="s">
        <v>2802</v>
      </c>
      <c r="F159" s="32"/>
    </row>
    <row r="160" spans="1:6" x14ac:dyDescent="0.2">
      <c r="A160" s="19">
        <f t="shared" si="4"/>
        <v>154</v>
      </c>
      <c r="B160" s="19">
        <f t="shared" si="5"/>
        <v>2089</v>
      </c>
      <c r="C160" s="19">
        <v>9</v>
      </c>
      <c r="D160" s="33" t="s">
        <v>9</v>
      </c>
      <c r="E160" s="32" t="s">
        <v>2803</v>
      </c>
      <c r="F160" s="32"/>
    </row>
    <row r="161" spans="1:6" x14ac:dyDescent="0.2">
      <c r="A161" s="19">
        <f t="shared" si="4"/>
        <v>155</v>
      </c>
      <c r="B161" s="19">
        <f t="shared" si="5"/>
        <v>2098</v>
      </c>
      <c r="C161" s="19">
        <v>17</v>
      </c>
      <c r="D161" s="33" t="s">
        <v>285</v>
      </c>
      <c r="E161" s="32" t="s">
        <v>2804</v>
      </c>
      <c r="F161" s="32"/>
    </row>
    <row r="162" spans="1:6" x14ac:dyDescent="0.2">
      <c r="A162" s="19">
        <f t="shared" si="4"/>
        <v>156</v>
      </c>
      <c r="B162" s="19">
        <f t="shared" si="5"/>
        <v>2115</v>
      </c>
      <c r="C162" s="19">
        <v>17</v>
      </c>
      <c r="D162" s="33" t="s">
        <v>285</v>
      </c>
      <c r="E162" s="32" t="s">
        <v>2805</v>
      </c>
      <c r="F162" s="32"/>
    </row>
    <row r="163" spans="1:6" x14ac:dyDescent="0.2">
      <c r="A163" s="19">
        <f t="shared" si="4"/>
        <v>157</v>
      </c>
      <c r="B163" s="19">
        <f t="shared" si="5"/>
        <v>2132</v>
      </c>
      <c r="C163" s="19">
        <v>17</v>
      </c>
      <c r="D163" s="33" t="s">
        <v>285</v>
      </c>
      <c r="E163" s="32" t="s">
        <v>2806</v>
      </c>
      <c r="F163" s="32"/>
    </row>
    <row r="164" spans="1:6" x14ac:dyDescent="0.2">
      <c r="A164" s="19">
        <f t="shared" si="4"/>
        <v>158</v>
      </c>
      <c r="B164" s="19">
        <f t="shared" si="5"/>
        <v>2149</v>
      </c>
      <c r="C164" s="19">
        <v>17</v>
      </c>
      <c r="D164" s="33" t="s">
        <v>285</v>
      </c>
      <c r="E164" s="32" t="s">
        <v>2807</v>
      </c>
      <c r="F164" s="32"/>
    </row>
    <row r="165" spans="1:6" x14ac:dyDescent="0.2">
      <c r="A165" s="19">
        <f t="shared" si="4"/>
        <v>159</v>
      </c>
      <c r="B165" s="19">
        <f t="shared" si="5"/>
        <v>2166</v>
      </c>
      <c r="C165" s="19">
        <v>9</v>
      </c>
      <c r="D165" s="33" t="s">
        <v>9</v>
      </c>
      <c r="E165" s="32" t="s">
        <v>2808</v>
      </c>
      <c r="F165" s="32"/>
    </row>
    <row r="166" spans="1:6" x14ac:dyDescent="0.2">
      <c r="A166" s="19">
        <f t="shared" si="4"/>
        <v>160</v>
      </c>
      <c r="B166" s="19">
        <f t="shared" si="5"/>
        <v>2175</v>
      </c>
      <c r="C166" s="19">
        <v>9</v>
      </c>
      <c r="D166" s="33" t="s">
        <v>9</v>
      </c>
      <c r="E166" s="32" t="s">
        <v>2809</v>
      </c>
      <c r="F166" s="32"/>
    </row>
    <row r="167" spans="1:6" x14ac:dyDescent="0.2">
      <c r="A167" s="19">
        <f t="shared" si="4"/>
        <v>161</v>
      </c>
      <c r="B167" s="19">
        <f t="shared" si="5"/>
        <v>2184</v>
      </c>
      <c r="C167" s="19">
        <v>17</v>
      </c>
      <c r="D167" s="33" t="s">
        <v>285</v>
      </c>
      <c r="E167" s="32" t="s">
        <v>2810</v>
      </c>
      <c r="F167" s="32"/>
    </row>
    <row r="168" spans="1:6" x14ac:dyDescent="0.2">
      <c r="A168" s="19">
        <f t="shared" si="4"/>
        <v>162</v>
      </c>
      <c r="B168" s="19">
        <f t="shared" si="5"/>
        <v>2201</v>
      </c>
      <c r="C168" s="19">
        <v>17</v>
      </c>
      <c r="D168" s="33" t="s">
        <v>285</v>
      </c>
      <c r="E168" s="32" t="s">
        <v>2811</v>
      </c>
      <c r="F168" s="32"/>
    </row>
    <row r="169" spans="1:6" x14ac:dyDescent="0.2">
      <c r="A169" s="19">
        <f t="shared" si="4"/>
        <v>163</v>
      </c>
      <c r="B169" s="19">
        <f t="shared" si="5"/>
        <v>2218</v>
      </c>
      <c r="C169" s="19">
        <v>17</v>
      </c>
      <c r="D169" s="33" t="s">
        <v>285</v>
      </c>
      <c r="E169" s="32" t="s">
        <v>2812</v>
      </c>
      <c r="F169" s="32"/>
    </row>
    <row r="170" spans="1:6" x14ac:dyDescent="0.2">
      <c r="A170" s="19">
        <f t="shared" si="4"/>
        <v>164</v>
      </c>
      <c r="B170" s="19">
        <f t="shared" si="5"/>
        <v>2235</v>
      </c>
      <c r="C170" s="19">
        <v>17</v>
      </c>
      <c r="D170" s="33" t="s">
        <v>285</v>
      </c>
      <c r="E170" s="32" t="s">
        <v>2813</v>
      </c>
      <c r="F170" s="32"/>
    </row>
    <row r="171" spans="1:6" x14ac:dyDescent="0.2">
      <c r="A171" s="19">
        <f t="shared" si="4"/>
        <v>165</v>
      </c>
      <c r="B171" s="19">
        <f t="shared" si="5"/>
        <v>2252</v>
      </c>
      <c r="C171" s="19">
        <v>9</v>
      </c>
      <c r="D171" s="33" t="s">
        <v>9</v>
      </c>
      <c r="E171" s="32" t="s">
        <v>2814</v>
      </c>
      <c r="F171" s="32"/>
    </row>
    <row r="172" spans="1:6" x14ac:dyDescent="0.2">
      <c r="A172" s="19">
        <f t="shared" si="4"/>
        <v>166</v>
      </c>
      <c r="B172" s="19">
        <f t="shared" si="5"/>
        <v>2261</v>
      </c>
      <c r="C172" s="19">
        <v>9</v>
      </c>
      <c r="D172" s="33" t="s">
        <v>9</v>
      </c>
      <c r="E172" s="32" t="s">
        <v>2815</v>
      </c>
      <c r="F172" s="32"/>
    </row>
    <row r="173" spans="1:6" x14ac:dyDescent="0.2">
      <c r="A173" s="19">
        <f t="shared" si="4"/>
        <v>167</v>
      </c>
      <c r="B173" s="19">
        <f t="shared" si="5"/>
        <v>2270</v>
      </c>
      <c r="C173" s="19">
        <v>17</v>
      </c>
      <c r="D173" s="33" t="s">
        <v>285</v>
      </c>
      <c r="E173" s="32" t="s">
        <v>2816</v>
      </c>
      <c r="F173" s="32"/>
    </row>
    <row r="174" spans="1:6" x14ac:dyDescent="0.2">
      <c r="A174" s="19">
        <f t="shared" si="4"/>
        <v>168</v>
      </c>
      <c r="B174" s="19">
        <f t="shared" si="5"/>
        <v>2287</v>
      </c>
      <c r="C174" s="19">
        <v>17</v>
      </c>
      <c r="D174" s="33" t="s">
        <v>285</v>
      </c>
      <c r="E174" s="32" t="s">
        <v>2817</v>
      </c>
      <c r="F174" s="32"/>
    </row>
    <row r="175" spans="1:6" x14ac:dyDescent="0.2">
      <c r="A175" s="19">
        <f t="shared" si="4"/>
        <v>169</v>
      </c>
      <c r="B175" s="19">
        <f t="shared" si="5"/>
        <v>2304</v>
      </c>
      <c r="C175" s="19">
        <v>17</v>
      </c>
      <c r="D175" s="33" t="s">
        <v>285</v>
      </c>
      <c r="E175" s="32" t="s">
        <v>2818</v>
      </c>
      <c r="F175" s="32"/>
    </row>
    <row r="176" spans="1:6" x14ac:dyDescent="0.2">
      <c r="A176" s="19">
        <f t="shared" si="4"/>
        <v>170</v>
      </c>
      <c r="B176" s="19">
        <f t="shared" si="5"/>
        <v>2321</v>
      </c>
      <c r="C176" s="19">
        <v>17</v>
      </c>
      <c r="D176" s="33" t="s">
        <v>285</v>
      </c>
      <c r="E176" s="32" t="s">
        <v>2819</v>
      </c>
      <c r="F176" s="32"/>
    </row>
    <row r="177" spans="1:6" x14ac:dyDescent="0.2">
      <c r="A177" s="19">
        <f t="shared" si="4"/>
        <v>171</v>
      </c>
      <c r="B177" s="19">
        <f t="shared" si="5"/>
        <v>2338</v>
      </c>
      <c r="C177" s="19">
        <v>9</v>
      </c>
      <c r="D177" s="33" t="s">
        <v>9</v>
      </c>
      <c r="E177" s="32" t="s">
        <v>2820</v>
      </c>
      <c r="F177" s="32"/>
    </row>
    <row r="178" spans="1:6" x14ac:dyDescent="0.2">
      <c r="A178" s="19">
        <f t="shared" si="4"/>
        <v>172</v>
      </c>
      <c r="B178" s="19">
        <f t="shared" si="5"/>
        <v>2347</v>
      </c>
      <c r="C178" s="19">
        <v>9</v>
      </c>
      <c r="D178" s="33" t="s">
        <v>9</v>
      </c>
      <c r="E178" s="32" t="s">
        <v>2821</v>
      </c>
      <c r="F178" s="32"/>
    </row>
    <row r="179" spans="1:6" x14ac:dyDescent="0.2">
      <c r="A179" s="19">
        <f t="shared" si="4"/>
        <v>173</v>
      </c>
      <c r="B179" s="19">
        <f t="shared" si="5"/>
        <v>2356</v>
      </c>
      <c r="C179" s="19">
        <v>17</v>
      </c>
      <c r="D179" s="33" t="s">
        <v>285</v>
      </c>
      <c r="E179" s="32" t="s">
        <v>2822</v>
      </c>
      <c r="F179" s="32"/>
    </row>
    <row r="180" spans="1:6" x14ac:dyDescent="0.2">
      <c r="A180" s="19">
        <f t="shared" si="4"/>
        <v>174</v>
      </c>
      <c r="B180" s="19">
        <f t="shared" si="5"/>
        <v>2373</v>
      </c>
      <c r="C180" s="19">
        <v>17</v>
      </c>
      <c r="D180" s="33" t="s">
        <v>285</v>
      </c>
      <c r="E180" s="32" t="s">
        <v>2823</v>
      </c>
      <c r="F180" s="32"/>
    </row>
    <row r="181" spans="1:6" x14ac:dyDescent="0.2">
      <c r="A181" s="19">
        <f t="shared" si="4"/>
        <v>175</v>
      </c>
      <c r="B181" s="19">
        <f t="shared" si="5"/>
        <v>2390</v>
      </c>
      <c r="C181" s="19">
        <v>17</v>
      </c>
      <c r="D181" s="33" t="s">
        <v>285</v>
      </c>
      <c r="E181" s="32" t="s">
        <v>2824</v>
      </c>
      <c r="F181" s="32"/>
    </row>
    <row r="182" spans="1:6" x14ac:dyDescent="0.2">
      <c r="A182" s="19">
        <f t="shared" si="4"/>
        <v>176</v>
      </c>
      <c r="B182" s="19">
        <f t="shared" si="5"/>
        <v>2407</v>
      </c>
      <c r="C182" s="19">
        <v>17</v>
      </c>
      <c r="D182" s="33" t="s">
        <v>285</v>
      </c>
      <c r="E182" s="32" t="s">
        <v>2825</v>
      </c>
      <c r="F182" s="32"/>
    </row>
    <row r="183" spans="1:6" x14ac:dyDescent="0.2">
      <c r="A183" s="19">
        <f t="shared" si="4"/>
        <v>177</v>
      </c>
      <c r="B183" s="19">
        <f t="shared" si="5"/>
        <v>2424</v>
      </c>
      <c r="C183" s="19">
        <v>9</v>
      </c>
      <c r="D183" s="33" t="s">
        <v>9</v>
      </c>
      <c r="E183" s="32" t="s">
        <v>2826</v>
      </c>
      <c r="F183" s="32"/>
    </row>
    <row r="184" spans="1:6" x14ac:dyDescent="0.2">
      <c r="A184" s="19">
        <f t="shared" si="4"/>
        <v>178</v>
      </c>
      <c r="B184" s="19">
        <f t="shared" si="5"/>
        <v>2433</v>
      </c>
      <c r="C184" s="19">
        <v>9</v>
      </c>
      <c r="D184" s="33" t="s">
        <v>9</v>
      </c>
      <c r="E184" s="32" t="s">
        <v>2827</v>
      </c>
      <c r="F184" s="32"/>
    </row>
    <row r="185" spans="1:6" x14ac:dyDescent="0.2">
      <c r="A185" s="19">
        <f t="shared" si="4"/>
        <v>179</v>
      </c>
      <c r="B185" s="19">
        <f t="shared" si="5"/>
        <v>2442</v>
      </c>
      <c r="C185" s="19">
        <v>17</v>
      </c>
      <c r="D185" s="33" t="s">
        <v>285</v>
      </c>
      <c r="E185" s="32" t="s">
        <v>2828</v>
      </c>
      <c r="F185" s="32"/>
    </row>
    <row r="186" spans="1:6" x14ac:dyDescent="0.2">
      <c r="A186" s="19">
        <f t="shared" si="4"/>
        <v>180</v>
      </c>
      <c r="B186" s="19">
        <f t="shared" si="5"/>
        <v>2459</v>
      </c>
      <c r="C186" s="19">
        <v>17</v>
      </c>
      <c r="D186" s="33" t="s">
        <v>285</v>
      </c>
      <c r="E186" s="32" t="s">
        <v>2829</v>
      </c>
      <c r="F186" s="32"/>
    </row>
    <row r="187" spans="1:6" x14ac:dyDescent="0.2">
      <c r="A187" s="19">
        <f t="shared" si="4"/>
        <v>181</v>
      </c>
      <c r="B187" s="19">
        <f t="shared" si="5"/>
        <v>2476</v>
      </c>
      <c r="C187" s="19">
        <v>17</v>
      </c>
      <c r="D187" s="33" t="s">
        <v>285</v>
      </c>
      <c r="E187" s="32" t="s">
        <v>2830</v>
      </c>
      <c r="F187" s="32"/>
    </row>
    <row r="188" spans="1:6" x14ac:dyDescent="0.2">
      <c r="A188" s="19">
        <f t="shared" si="4"/>
        <v>182</v>
      </c>
      <c r="B188" s="19">
        <f t="shared" si="5"/>
        <v>2493</v>
      </c>
      <c r="C188" s="19">
        <v>17</v>
      </c>
      <c r="D188" s="33" t="s">
        <v>285</v>
      </c>
      <c r="E188" s="32" t="s">
        <v>2831</v>
      </c>
      <c r="F188" s="32"/>
    </row>
    <row r="189" spans="1:6" x14ac:dyDescent="0.2">
      <c r="A189" s="19">
        <f t="shared" si="4"/>
        <v>183</v>
      </c>
      <c r="B189" s="19">
        <f t="shared" si="5"/>
        <v>2510</v>
      </c>
      <c r="C189" s="19">
        <v>9</v>
      </c>
      <c r="D189" s="33" t="s">
        <v>9</v>
      </c>
      <c r="E189" s="32" t="s">
        <v>2832</v>
      </c>
      <c r="F189" s="32"/>
    </row>
    <row r="190" spans="1:6" x14ac:dyDescent="0.2">
      <c r="A190" s="19">
        <f t="shared" si="4"/>
        <v>184</v>
      </c>
      <c r="B190" s="19">
        <f t="shared" si="5"/>
        <v>2519</v>
      </c>
      <c r="C190" s="19">
        <v>9</v>
      </c>
      <c r="D190" s="33" t="s">
        <v>9</v>
      </c>
      <c r="E190" s="32" t="s">
        <v>2833</v>
      </c>
      <c r="F190" s="32"/>
    </row>
    <row r="191" spans="1:6" x14ac:dyDescent="0.2">
      <c r="A191" s="19">
        <f t="shared" si="4"/>
        <v>185</v>
      </c>
      <c r="B191" s="19">
        <f t="shared" si="5"/>
        <v>2528</v>
      </c>
      <c r="C191" s="19">
        <v>17</v>
      </c>
      <c r="D191" s="33" t="s">
        <v>285</v>
      </c>
      <c r="E191" s="32" t="s">
        <v>2834</v>
      </c>
      <c r="F191" s="32"/>
    </row>
    <row r="192" spans="1:6" x14ac:dyDescent="0.2">
      <c r="A192" s="19">
        <f t="shared" si="4"/>
        <v>186</v>
      </c>
      <c r="B192" s="19">
        <f t="shared" si="5"/>
        <v>2545</v>
      </c>
      <c r="C192" s="19">
        <v>17</v>
      </c>
      <c r="D192" s="33" t="s">
        <v>285</v>
      </c>
      <c r="E192" s="32" t="s">
        <v>2835</v>
      </c>
      <c r="F192" s="32"/>
    </row>
    <row r="193" spans="1:6" x14ac:dyDescent="0.2">
      <c r="A193" s="19">
        <f t="shared" si="4"/>
        <v>187</v>
      </c>
      <c r="B193" s="19">
        <f t="shared" si="5"/>
        <v>2562</v>
      </c>
      <c r="C193" s="19">
        <v>17</v>
      </c>
      <c r="D193" s="33" t="s">
        <v>285</v>
      </c>
      <c r="E193" s="32" t="s">
        <v>2836</v>
      </c>
      <c r="F193" s="32"/>
    </row>
    <row r="194" spans="1:6" x14ac:dyDescent="0.2">
      <c r="A194" s="19">
        <f t="shared" si="4"/>
        <v>188</v>
      </c>
      <c r="B194" s="19">
        <f t="shared" si="5"/>
        <v>2579</v>
      </c>
      <c r="C194" s="19">
        <v>17</v>
      </c>
      <c r="D194" s="33" t="s">
        <v>285</v>
      </c>
      <c r="E194" s="32" t="s">
        <v>2837</v>
      </c>
      <c r="F194" s="32"/>
    </row>
    <row r="195" spans="1:6" x14ac:dyDescent="0.2">
      <c r="A195" s="19">
        <f t="shared" si="4"/>
        <v>189</v>
      </c>
      <c r="B195" s="19">
        <f t="shared" si="5"/>
        <v>2596</v>
      </c>
      <c r="C195" s="19">
        <v>9</v>
      </c>
      <c r="D195" s="33" t="s">
        <v>9</v>
      </c>
      <c r="E195" s="32" t="s">
        <v>2838</v>
      </c>
      <c r="F195" s="32"/>
    </row>
    <row r="196" spans="1:6" x14ac:dyDescent="0.2">
      <c r="A196" s="19">
        <f t="shared" si="4"/>
        <v>190</v>
      </c>
      <c r="B196" s="19">
        <f t="shared" si="5"/>
        <v>2605</v>
      </c>
      <c r="C196" s="19">
        <v>9</v>
      </c>
      <c r="D196" s="33" t="s">
        <v>9</v>
      </c>
      <c r="E196" s="32" t="s">
        <v>2839</v>
      </c>
      <c r="F196" s="32"/>
    </row>
    <row r="197" spans="1:6" x14ac:dyDescent="0.2">
      <c r="A197" s="19">
        <f t="shared" si="4"/>
        <v>191</v>
      </c>
      <c r="B197" s="19">
        <f t="shared" si="5"/>
        <v>2614</v>
      </c>
      <c r="C197" s="19">
        <v>17</v>
      </c>
      <c r="D197" s="33" t="s">
        <v>285</v>
      </c>
      <c r="E197" s="32" t="s">
        <v>2840</v>
      </c>
      <c r="F197" s="32"/>
    </row>
    <row r="198" spans="1:6" x14ac:dyDescent="0.2">
      <c r="A198" s="19">
        <f t="shared" si="4"/>
        <v>192</v>
      </c>
      <c r="B198" s="19">
        <f t="shared" si="5"/>
        <v>2631</v>
      </c>
      <c r="C198" s="19">
        <v>17</v>
      </c>
      <c r="D198" s="33" t="s">
        <v>285</v>
      </c>
      <c r="E198" s="32" t="s">
        <v>2841</v>
      </c>
      <c r="F198" s="32"/>
    </row>
    <row r="199" spans="1:6" x14ac:dyDescent="0.2">
      <c r="A199" s="19">
        <f t="shared" si="4"/>
        <v>193</v>
      </c>
      <c r="B199" s="19">
        <f t="shared" si="5"/>
        <v>2648</v>
      </c>
      <c r="C199" s="19">
        <v>17</v>
      </c>
      <c r="D199" s="33" t="s">
        <v>285</v>
      </c>
      <c r="E199" s="32" t="s">
        <v>2842</v>
      </c>
      <c r="F199" s="32"/>
    </row>
    <row r="200" spans="1:6" x14ac:dyDescent="0.2">
      <c r="A200" s="19">
        <f t="shared" ref="A200:A263" si="6">+A199+1</f>
        <v>194</v>
      </c>
      <c r="B200" s="19">
        <f t="shared" si="5"/>
        <v>2665</v>
      </c>
      <c r="C200" s="19">
        <v>17</v>
      </c>
      <c r="D200" s="33" t="s">
        <v>285</v>
      </c>
      <c r="E200" s="32" t="s">
        <v>2843</v>
      </c>
      <c r="F200" s="32"/>
    </row>
    <row r="201" spans="1:6" x14ac:dyDescent="0.2">
      <c r="A201" s="19">
        <f t="shared" si="6"/>
        <v>195</v>
      </c>
      <c r="B201" s="19">
        <f t="shared" si="5"/>
        <v>2682</v>
      </c>
      <c r="C201" s="19">
        <v>9</v>
      </c>
      <c r="D201" s="33" t="s">
        <v>9</v>
      </c>
      <c r="E201" s="32" t="s">
        <v>2844</v>
      </c>
      <c r="F201" s="32"/>
    </row>
    <row r="202" spans="1:6" x14ac:dyDescent="0.2">
      <c r="A202" s="19">
        <f t="shared" si="6"/>
        <v>196</v>
      </c>
      <c r="B202" s="19">
        <f t="shared" si="5"/>
        <v>2691</v>
      </c>
      <c r="C202" s="19">
        <v>9</v>
      </c>
      <c r="D202" s="33" t="s">
        <v>9</v>
      </c>
      <c r="E202" s="32" t="s">
        <v>2845</v>
      </c>
      <c r="F202" s="32"/>
    </row>
    <row r="203" spans="1:6" x14ac:dyDescent="0.2">
      <c r="A203" s="19">
        <f t="shared" si="6"/>
        <v>197</v>
      </c>
      <c r="B203" s="19">
        <f t="shared" si="5"/>
        <v>2700</v>
      </c>
      <c r="C203" s="19">
        <v>17</v>
      </c>
      <c r="D203" s="33" t="s">
        <v>285</v>
      </c>
      <c r="E203" s="32" t="s">
        <v>2846</v>
      </c>
      <c r="F203" s="32"/>
    </row>
    <row r="204" spans="1:6" x14ac:dyDescent="0.2">
      <c r="A204" s="19">
        <f t="shared" si="6"/>
        <v>198</v>
      </c>
      <c r="B204" s="19">
        <f t="shared" si="5"/>
        <v>2717</v>
      </c>
      <c r="C204" s="19">
        <v>17</v>
      </c>
      <c r="D204" s="33" t="s">
        <v>285</v>
      </c>
      <c r="E204" s="32" t="s">
        <v>2847</v>
      </c>
      <c r="F204" s="32"/>
    </row>
    <row r="205" spans="1:6" x14ac:dyDescent="0.2">
      <c r="A205" s="19">
        <f t="shared" si="6"/>
        <v>199</v>
      </c>
      <c r="B205" s="19">
        <f t="shared" si="5"/>
        <v>2734</v>
      </c>
      <c r="C205" s="19">
        <v>17</v>
      </c>
      <c r="D205" s="33" t="s">
        <v>285</v>
      </c>
      <c r="E205" s="32" t="s">
        <v>2848</v>
      </c>
      <c r="F205" s="32"/>
    </row>
    <row r="206" spans="1:6" x14ac:dyDescent="0.2">
      <c r="A206" s="19">
        <f t="shared" si="6"/>
        <v>200</v>
      </c>
      <c r="B206" s="19">
        <f t="shared" si="5"/>
        <v>2751</v>
      </c>
      <c r="C206" s="19">
        <v>17</v>
      </c>
      <c r="D206" s="33" t="s">
        <v>285</v>
      </c>
      <c r="E206" s="32" t="s">
        <v>2849</v>
      </c>
      <c r="F206" s="32"/>
    </row>
    <row r="207" spans="1:6" x14ac:dyDescent="0.2">
      <c r="A207" s="19">
        <f t="shared" si="6"/>
        <v>201</v>
      </c>
      <c r="B207" s="19">
        <f t="shared" ref="B207:B270" si="7">C206+B206</f>
        <v>2768</v>
      </c>
      <c r="C207" s="19">
        <v>9</v>
      </c>
      <c r="D207" s="33" t="s">
        <v>9</v>
      </c>
      <c r="E207" s="32" t="s">
        <v>2850</v>
      </c>
      <c r="F207" s="32"/>
    </row>
    <row r="208" spans="1:6" x14ac:dyDescent="0.2">
      <c r="A208" s="19">
        <f t="shared" si="6"/>
        <v>202</v>
      </c>
      <c r="B208" s="19">
        <f t="shared" si="7"/>
        <v>2777</v>
      </c>
      <c r="C208" s="19">
        <v>9</v>
      </c>
      <c r="D208" s="33" t="s">
        <v>9</v>
      </c>
      <c r="E208" s="32" t="s">
        <v>2851</v>
      </c>
      <c r="F208" s="32"/>
    </row>
    <row r="209" spans="1:6" x14ac:dyDescent="0.2">
      <c r="A209" s="19">
        <f t="shared" si="6"/>
        <v>203</v>
      </c>
      <c r="B209" s="19">
        <f t="shared" si="7"/>
        <v>2786</v>
      </c>
      <c r="C209" s="19">
        <v>17</v>
      </c>
      <c r="D209" s="33" t="s">
        <v>285</v>
      </c>
      <c r="E209" s="32" t="s">
        <v>2852</v>
      </c>
      <c r="F209" s="32"/>
    </row>
    <row r="210" spans="1:6" x14ac:dyDescent="0.2">
      <c r="A210" s="19">
        <f t="shared" si="6"/>
        <v>204</v>
      </c>
      <c r="B210" s="19">
        <f t="shared" si="7"/>
        <v>2803</v>
      </c>
      <c r="C210" s="19">
        <v>17</v>
      </c>
      <c r="D210" s="33" t="s">
        <v>285</v>
      </c>
      <c r="E210" s="32" t="s">
        <v>2853</v>
      </c>
      <c r="F210" s="32"/>
    </row>
    <row r="211" spans="1:6" x14ac:dyDescent="0.2">
      <c r="A211" s="19">
        <f t="shared" si="6"/>
        <v>205</v>
      </c>
      <c r="B211" s="19">
        <f t="shared" si="7"/>
        <v>2820</v>
      </c>
      <c r="C211" s="19">
        <v>17</v>
      </c>
      <c r="D211" s="33" t="s">
        <v>285</v>
      </c>
      <c r="E211" s="32" t="s">
        <v>2854</v>
      </c>
      <c r="F211" s="32"/>
    </row>
    <row r="212" spans="1:6" x14ac:dyDescent="0.2">
      <c r="A212" s="19">
        <f t="shared" si="6"/>
        <v>206</v>
      </c>
      <c r="B212" s="19">
        <f t="shared" si="7"/>
        <v>2837</v>
      </c>
      <c r="C212" s="19">
        <v>17</v>
      </c>
      <c r="D212" s="33" t="s">
        <v>285</v>
      </c>
      <c r="E212" s="32" t="s">
        <v>2855</v>
      </c>
      <c r="F212" s="32"/>
    </row>
    <row r="213" spans="1:6" x14ac:dyDescent="0.2">
      <c r="A213" s="19">
        <f t="shared" si="6"/>
        <v>207</v>
      </c>
      <c r="B213" s="19">
        <f t="shared" si="7"/>
        <v>2854</v>
      </c>
      <c r="C213" s="19">
        <v>9</v>
      </c>
      <c r="D213" s="33" t="s">
        <v>9</v>
      </c>
      <c r="E213" s="32" t="s">
        <v>2856</v>
      </c>
      <c r="F213" s="32"/>
    </row>
    <row r="214" spans="1:6" x14ac:dyDescent="0.2">
      <c r="A214" s="19">
        <f t="shared" si="6"/>
        <v>208</v>
      </c>
      <c r="B214" s="19">
        <f t="shared" si="7"/>
        <v>2863</v>
      </c>
      <c r="C214" s="19">
        <v>9</v>
      </c>
      <c r="D214" s="33" t="s">
        <v>9</v>
      </c>
      <c r="E214" s="32" t="s">
        <v>2857</v>
      </c>
      <c r="F214" s="32"/>
    </row>
    <row r="215" spans="1:6" x14ac:dyDescent="0.2">
      <c r="A215" s="19">
        <f t="shared" si="6"/>
        <v>209</v>
      </c>
      <c r="B215" s="19">
        <f t="shared" si="7"/>
        <v>2872</v>
      </c>
      <c r="C215" s="19">
        <v>17</v>
      </c>
      <c r="D215" s="33" t="s">
        <v>285</v>
      </c>
      <c r="E215" s="32" t="s">
        <v>2858</v>
      </c>
      <c r="F215" s="32"/>
    </row>
    <row r="216" spans="1:6" x14ac:dyDescent="0.2">
      <c r="A216" s="19">
        <f t="shared" si="6"/>
        <v>210</v>
      </c>
      <c r="B216" s="19">
        <f t="shared" si="7"/>
        <v>2889</v>
      </c>
      <c r="C216" s="19">
        <v>17</v>
      </c>
      <c r="D216" s="33" t="s">
        <v>285</v>
      </c>
      <c r="E216" s="32" t="s">
        <v>2859</v>
      </c>
      <c r="F216" s="32"/>
    </row>
    <row r="217" spans="1:6" x14ac:dyDescent="0.2">
      <c r="A217" s="19">
        <f t="shared" si="6"/>
        <v>211</v>
      </c>
      <c r="B217" s="19">
        <f t="shared" si="7"/>
        <v>2906</v>
      </c>
      <c r="C217" s="19">
        <v>17</v>
      </c>
      <c r="D217" s="33" t="s">
        <v>285</v>
      </c>
      <c r="E217" s="32" t="s">
        <v>2860</v>
      </c>
      <c r="F217" s="32"/>
    </row>
    <row r="218" spans="1:6" x14ac:dyDescent="0.2">
      <c r="A218" s="19">
        <f t="shared" si="6"/>
        <v>212</v>
      </c>
      <c r="B218" s="19">
        <f t="shared" si="7"/>
        <v>2923</v>
      </c>
      <c r="C218" s="19">
        <v>17</v>
      </c>
      <c r="D218" s="33" t="s">
        <v>285</v>
      </c>
      <c r="E218" s="32" t="s">
        <v>2861</v>
      </c>
      <c r="F218" s="32"/>
    </row>
    <row r="219" spans="1:6" x14ac:dyDescent="0.2">
      <c r="A219" s="19">
        <f t="shared" si="6"/>
        <v>213</v>
      </c>
      <c r="B219" s="19">
        <f t="shared" si="7"/>
        <v>2940</v>
      </c>
      <c r="C219" s="19">
        <v>9</v>
      </c>
      <c r="D219" s="33" t="s">
        <v>9</v>
      </c>
      <c r="E219" s="32" t="s">
        <v>2862</v>
      </c>
      <c r="F219" s="32"/>
    </row>
    <row r="220" spans="1:6" x14ac:dyDescent="0.2">
      <c r="A220" s="19">
        <f t="shared" si="6"/>
        <v>214</v>
      </c>
      <c r="B220" s="19">
        <f t="shared" si="7"/>
        <v>2949</v>
      </c>
      <c r="C220" s="19">
        <v>9</v>
      </c>
      <c r="D220" s="33" t="s">
        <v>9</v>
      </c>
      <c r="E220" s="32" t="s">
        <v>2863</v>
      </c>
      <c r="F220" s="32"/>
    </row>
    <row r="221" spans="1:6" x14ac:dyDescent="0.2">
      <c r="A221" s="19">
        <f t="shared" si="6"/>
        <v>215</v>
      </c>
      <c r="B221" s="19">
        <f t="shared" si="7"/>
        <v>2958</v>
      </c>
      <c r="C221" s="19">
        <v>17</v>
      </c>
      <c r="D221" s="33" t="s">
        <v>285</v>
      </c>
      <c r="E221" s="32" t="s">
        <v>2864</v>
      </c>
      <c r="F221" s="32"/>
    </row>
    <row r="222" spans="1:6" x14ac:dyDescent="0.2">
      <c r="A222" s="19">
        <f t="shared" si="6"/>
        <v>216</v>
      </c>
      <c r="B222" s="19">
        <f t="shared" si="7"/>
        <v>2975</v>
      </c>
      <c r="C222" s="19">
        <v>17</v>
      </c>
      <c r="D222" s="33" t="s">
        <v>285</v>
      </c>
      <c r="E222" s="32" t="s">
        <v>2865</v>
      </c>
      <c r="F222" s="32"/>
    </row>
    <row r="223" spans="1:6" x14ac:dyDescent="0.2">
      <c r="A223" s="19">
        <f t="shared" si="6"/>
        <v>217</v>
      </c>
      <c r="B223" s="19">
        <f t="shared" si="7"/>
        <v>2992</v>
      </c>
      <c r="C223" s="19">
        <v>17</v>
      </c>
      <c r="D223" s="33" t="s">
        <v>285</v>
      </c>
      <c r="E223" s="32" t="s">
        <v>2866</v>
      </c>
      <c r="F223" s="32"/>
    </row>
    <row r="224" spans="1:6" x14ac:dyDescent="0.2">
      <c r="A224" s="19">
        <f t="shared" si="6"/>
        <v>218</v>
      </c>
      <c r="B224" s="19">
        <f t="shared" si="7"/>
        <v>3009</v>
      </c>
      <c r="C224" s="19">
        <v>17</v>
      </c>
      <c r="D224" s="33" t="s">
        <v>285</v>
      </c>
      <c r="E224" s="32" t="s">
        <v>2867</v>
      </c>
      <c r="F224" s="32"/>
    </row>
    <row r="225" spans="1:6" x14ac:dyDescent="0.2">
      <c r="A225" s="19">
        <f t="shared" si="6"/>
        <v>219</v>
      </c>
      <c r="B225" s="19">
        <f t="shared" si="7"/>
        <v>3026</v>
      </c>
      <c r="C225" s="19">
        <v>9</v>
      </c>
      <c r="D225" s="33" t="s">
        <v>9</v>
      </c>
      <c r="E225" s="32" t="s">
        <v>2868</v>
      </c>
      <c r="F225" s="32"/>
    </row>
    <row r="226" spans="1:6" x14ac:dyDescent="0.2">
      <c r="A226" s="19">
        <f t="shared" si="6"/>
        <v>220</v>
      </c>
      <c r="B226" s="19">
        <f t="shared" si="7"/>
        <v>3035</v>
      </c>
      <c r="C226" s="19">
        <v>9</v>
      </c>
      <c r="D226" s="33" t="s">
        <v>9</v>
      </c>
      <c r="E226" s="32" t="s">
        <v>2869</v>
      </c>
      <c r="F226" s="32"/>
    </row>
    <row r="227" spans="1:6" x14ac:dyDescent="0.2">
      <c r="A227" s="19">
        <f t="shared" si="6"/>
        <v>221</v>
      </c>
      <c r="B227" s="19">
        <f t="shared" si="7"/>
        <v>3044</v>
      </c>
      <c r="C227" s="19">
        <v>17</v>
      </c>
      <c r="D227" s="33" t="s">
        <v>285</v>
      </c>
      <c r="E227" s="32" t="s">
        <v>2870</v>
      </c>
      <c r="F227" s="32"/>
    </row>
    <row r="228" spans="1:6" x14ac:dyDescent="0.2">
      <c r="A228" s="19">
        <f t="shared" si="6"/>
        <v>222</v>
      </c>
      <c r="B228" s="19">
        <f t="shared" si="7"/>
        <v>3061</v>
      </c>
      <c r="C228" s="19">
        <v>17</v>
      </c>
      <c r="D228" s="33" t="s">
        <v>285</v>
      </c>
      <c r="E228" s="32" t="s">
        <v>2871</v>
      </c>
      <c r="F228" s="32"/>
    </row>
    <row r="229" spans="1:6" x14ac:dyDescent="0.2">
      <c r="A229" s="19">
        <f t="shared" si="6"/>
        <v>223</v>
      </c>
      <c r="B229" s="19">
        <f t="shared" si="7"/>
        <v>3078</v>
      </c>
      <c r="C229" s="19">
        <v>17</v>
      </c>
      <c r="D229" s="33" t="s">
        <v>285</v>
      </c>
      <c r="E229" s="32" t="s">
        <v>2872</v>
      </c>
      <c r="F229" s="32"/>
    </row>
    <row r="230" spans="1:6" x14ac:dyDescent="0.2">
      <c r="A230" s="19">
        <f t="shared" si="6"/>
        <v>224</v>
      </c>
      <c r="B230" s="19">
        <f t="shared" si="7"/>
        <v>3095</v>
      </c>
      <c r="C230" s="19">
        <v>17</v>
      </c>
      <c r="D230" s="33" t="s">
        <v>285</v>
      </c>
      <c r="E230" s="32" t="s">
        <v>2873</v>
      </c>
      <c r="F230" s="32"/>
    </row>
    <row r="231" spans="1:6" x14ac:dyDescent="0.2">
      <c r="A231" s="19">
        <f t="shared" si="6"/>
        <v>225</v>
      </c>
      <c r="B231" s="19">
        <f t="shared" si="7"/>
        <v>3112</v>
      </c>
      <c r="C231" s="19">
        <v>9</v>
      </c>
      <c r="D231" s="33" t="s">
        <v>9</v>
      </c>
      <c r="E231" s="32" t="s">
        <v>2874</v>
      </c>
      <c r="F231" s="32"/>
    </row>
    <row r="232" spans="1:6" x14ac:dyDescent="0.2">
      <c r="A232" s="19">
        <f t="shared" si="6"/>
        <v>226</v>
      </c>
      <c r="B232" s="19">
        <f t="shared" si="7"/>
        <v>3121</v>
      </c>
      <c r="C232" s="19">
        <v>9</v>
      </c>
      <c r="D232" s="33" t="s">
        <v>9</v>
      </c>
      <c r="E232" s="32" t="s">
        <v>2875</v>
      </c>
      <c r="F232" s="32"/>
    </row>
    <row r="233" spans="1:6" x14ac:dyDescent="0.2">
      <c r="A233" s="19">
        <f t="shared" si="6"/>
        <v>227</v>
      </c>
      <c r="B233" s="19">
        <f t="shared" si="7"/>
        <v>3130</v>
      </c>
      <c r="C233" s="19">
        <v>17</v>
      </c>
      <c r="D233" s="33" t="s">
        <v>285</v>
      </c>
      <c r="E233" s="32" t="s">
        <v>2876</v>
      </c>
      <c r="F233" s="32"/>
    </row>
    <row r="234" spans="1:6" x14ac:dyDescent="0.2">
      <c r="A234" s="19">
        <f t="shared" si="6"/>
        <v>228</v>
      </c>
      <c r="B234" s="19">
        <f t="shared" si="7"/>
        <v>3147</v>
      </c>
      <c r="C234" s="19">
        <v>17</v>
      </c>
      <c r="D234" s="33" t="s">
        <v>285</v>
      </c>
      <c r="E234" s="32" t="s">
        <v>2877</v>
      </c>
      <c r="F234" s="32"/>
    </row>
    <row r="235" spans="1:6" x14ac:dyDescent="0.2">
      <c r="A235" s="19">
        <f t="shared" si="6"/>
        <v>229</v>
      </c>
      <c r="B235" s="19">
        <f t="shared" si="7"/>
        <v>3164</v>
      </c>
      <c r="C235" s="19">
        <v>17</v>
      </c>
      <c r="D235" s="33" t="s">
        <v>285</v>
      </c>
      <c r="E235" s="32" t="s">
        <v>2878</v>
      </c>
      <c r="F235" s="32"/>
    </row>
    <row r="236" spans="1:6" x14ac:dyDescent="0.2">
      <c r="A236" s="19">
        <f t="shared" si="6"/>
        <v>230</v>
      </c>
      <c r="B236" s="19">
        <f t="shared" si="7"/>
        <v>3181</v>
      </c>
      <c r="C236" s="19">
        <v>17</v>
      </c>
      <c r="D236" s="33" t="s">
        <v>285</v>
      </c>
      <c r="E236" s="32" t="s">
        <v>2879</v>
      </c>
      <c r="F236" s="32"/>
    </row>
    <row r="237" spans="1:6" x14ac:dyDescent="0.2">
      <c r="A237" s="19">
        <f t="shared" si="6"/>
        <v>231</v>
      </c>
      <c r="B237" s="19">
        <f t="shared" si="7"/>
        <v>3198</v>
      </c>
      <c r="C237" s="19">
        <v>9</v>
      </c>
      <c r="D237" s="33" t="s">
        <v>9</v>
      </c>
      <c r="E237" s="32" t="s">
        <v>2880</v>
      </c>
      <c r="F237" s="32"/>
    </row>
    <row r="238" spans="1:6" x14ac:dyDescent="0.2">
      <c r="A238" s="19">
        <f t="shared" si="6"/>
        <v>232</v>
      </c>
      <c r="B238" s="19">
        <f t="shared" si="7"/>
        <v>3207</v>
      </c>
      <c r="C238" s="19">
        <v>9</v>
      </c>
      <c r="D238" s="33" t="s">
        <v>9</v>
      </c>
      <c r="E238" s="32" t="s">
        <v>2881</v>
      </c>
      <c r="F238" s="32"/>
    </row>
    <row r="239" spans="1:6" x14ac:dyDescent="0.2">
      <c r="A239" s="19">
        <f t="shared" si="6"/>
        <v>233</v>
      </c>
      <c r="B239" s="19">
        <f t="shared" si="7"/>
        <v>3216</v>
      </c>
      <c r="C239" s="19">
        <v>17</v>
      </c>
      <c r="D239" s="33" t="s">
        <v>285</v>
      </c>
      <c r="E239" s="32" t="s">
        <v>2882</v>
      </c>
      <c r="F239" s="32"/>
    </row>
    <row r="240" spans="1:6" x14ac:dyDescent="0.2">
      <c r="A240" s="19">
        <f t="shared" si="6"/>
        <v>234</v>
      </c>
      <c r="B240" s="19">
        <f t="shared" si="7"/>
        <v>3233</v>
      </c>
      <c r="C240" s="19">
        <v>17</v>
      </c>
      <c r="D240" s="33" t="s">
        <v>285</v>
      </c>
      <c r="E240" s="32" t="s">
        <v>2883</v>
      </c>
      <c r="F240" s="32"/>
    </row>
    <row r="241" spans="1:6" x14ac:dyDescent="0.2">
      <c r="A241" s="19">
        <f t="shared" si="6"/>
        <v>235</v>
      </c>
      <c r="B241" s="19">
        <f t="shared" si="7"/>
        <v>3250</v>
      </c>
      <c r="C241" s="19">
        <v>17</v>
      </c>
      <c r="D241" s="33" t="s">
        <v>285</v>
      </c>
      <c r="E241" s="32" t="s">
        <v>2884</v>
      </c>
      <c r="F241" s="32"/>
    </row>
    <row r="242" spans="1:6" x14ac:dyDescent="0.2">
      <c r="A242" s="19">
        <f t="shared" si="6"/>
        <v>236</v>
      </c>
      <c r="B242" s="19">
        <f t="shared" si="7"/>
        <v>3267</v>
      </c>
      <c r="C242" s="19">
        <v>17</v>
      </c>
      <c r="D242" s="33" t="s">
        <v>285</v>
      </c>
      <c r="E242" s="32" t="s">
        <v>2885</v>
      </c>
      <c r="F242" s="32"/>
    </row>
    <row r="243" spans="1:6" x14ac:dyDescent="0.2">
      <c r="A243" s="19">
        <f t="shared" si="6"/>
        <v>237</v>
      </c>
      <c r="B243" s="19">
        <f t="shared" si="7"/>
        <v>3284</v>
      </c>
      <c r="C243" s="19">
        <v>9</v>
      </c>
      <c r="D243" s="33" t="s">
        <v>9</v>
      </c>
      <c r="E243" s="32" t="s">
        <v>2886</v>
      </c>
      <c r="F243" s="32"/>
    </row>
    <row r="244" spans="1:6" x14ac:dyDescent="0.2">
      <c r="A244" s="19">
        <f t="shared" si="6"/>
        <v>238</v>
      </c>
      <c r="B244" s="19">
        <f t="shared" si="7"/>
        <v>3293</v>
      </c>
      <c r="C244" s="19">
        <v>9</v>
      </c>
      <c r="D244" s="33" t="s">
        <v>9</v>
      </c>
      <c r="E244" s="32" t="s">
        <v>2887</v>
      </c>
      <c r="F244" s="32"/>
    </row>
    <row r="245" spans="1:6" x14ac:dyDescent="0.2">
      <c r="A245" s="19">
        <f t="shared" si="6"/>
        <v>239</v>
      </c>
      <c r="B245" s="19">
        <f t="shared" si="7"/>
        <v>3302</v>
      </c>
      <c r="C245" s="19">
        <v>17</v>
      </c>
      <c r="D245" s="33" t="s">
        <v>285</v>
      </c>
      <c r="E245" s="32" t="s">
        <v>2888</v>
      </c>
      <c r="F245" s="32"/>
    </row>
    <row r="246" spans="1:6" x14ac:dyDescent="0.2">
      <c r="A246" s="19">
        <f t="shared" si="6"/>
        <v>240</v>
      </c>
      <c r="B246" s="19">
        <f t="shared" si="7"/>
        <v>3319</v>
      </c>
      <c r="C246" s="19">
        <v>17</v>
      </c>
      <c r="D246" s="33" t="s">
        <v>285</v>
      </c>
      <c r="E246" s="32" t="s">
        <v>2889</v>
      </c>
      <c r="F246" s="32"/>
    </row>
    <row r="247" spans="1:6" x14ac:dyDescent="0.2">
      <c r="A247" s="19">
        <f t="shared" si="6"/>
        <v>241</v>
      </c>
      <c r="B247" s="19">
        <f t="shared" si="7"/>
        <v>3336</v>
      </c>
      <c r="C247" s="19">
        <v>17</v>
      </c>
      <c r="D247" s="33" t="s">
        <v>285</v>
      </c>
      <c r="E247" s="32" t="s">
        <v>2890</v>
      </c>
      <c r="F247" s="32"/>
    </row>
    <row r="248" spans="1:6" x14ac:dyDescent="0.2">
      <c r="A248" s="19">
        <f t="shared" si="6"/>
        <v>242</v>
      </c>
      <c r="B248" s="19">
        <f t="shared" si="7"/>
        <v>3353</v>
      </c>
      <c r="C248" s="19">
        <v>17</v>
      </c>
      <c r="D248" s="33" t="s">
        <v>285</v>
      </c>
      <c r="E248" s="32" t="s">
        <v>2891</v>
      </c>
      <c r="F248" s="32"/>
    </row>
    <row r="249" spans="1:6" x14ac:dyDescent="0.2">
      <c r="A249" s="19">
        <f t="shared" si="6"/>
        <v>243</v>
      </c>
      <c r="B249" s="19">
        <f t="shared" si="7"/>
        <v>3370</v>
      </c>
      <c r="C249" s="19">
        <v>9</v>
      </c>
      <c r="D249" s="33" t="s">
        <v>9</v>
      </c>
      <c r="E249" s="32" t="s">
        <v>2892</v>
      </c>
      <c r="F249" s="32"/>
    </row>
    <row r="250" spans="1:6" x14ac:dyDescent="0.2">
      <c r="A250" s="19">
        <f t="shared" si="6"/>
        <v>244</v>
      </c>
      <c r="B250" s="19">
        <f t="shared" si="7"/>
        <v>3379</v>
      </c>
      <c r="C250" s="19">
        <v>9</v>
      </c>
      <c r="D250" s="33" t="s">
        <v>9</v>
      </c>
      <c r="E250" s="32" t="s">
        <v>2893</v>
      </c>
      <c r="F250" s="32"/>
    </row>
    <row r="251" spans="1:6" x14ac:dyDescent="0.2">
      <c r="A251" s="19">
        <f t="shared" si="6"/>
        <v>245</v>
      </c>
      <c r="B251" s="19">
        <f t="shared" si="7"/>
        <v>3388</v>
      </c>
      <c r="C251" s="19">
        <v>17</v>
      </c>
      <c r="D251" s="33" t="s">
        <v>285</v>
      </c>
      <c r="E251" s="32" t="s">
        <v>2894</v>
      </c>
      <c r="F251" s="32"/>
    </row>
    <row r="252" spans="1:6" x14ac:dyDescent="0.2">
      <c r="A252" s="19">
        <f t="shared" si="6"/>
        <v>246</v>
      </c>
      <c r="B252" s="19">
        <f t="shared" si="7"/>
        <v>3405</v>
      </c>
      <c r="C252" s="19">
        <v>17</v>
      </c>
      <c r="D252" s="33" t="s">
        <v>285</v>
      </c>
      <c r="E252" s="32" t="s">
        <v>2895</v>
      </c>
      <c r="F252" s="32"/>
    </row>
    <row r="253" spans="1:6" x14ac:dyDescent="0.2">
      <c r="A253" s="19">
        <f t="shared" si="6"/>
        <v>247</v>
      </c>
      <c r="B253" s="19">
        <f t="shared" si="7"/>
        <v>3422</v>
      </c>
      <c r="C253" s="19">
        <v>17</v>
      </c>
      <c r="D253" s="33" t="s">
        <v>285</v>
      </c>
      <c r="E253" s="32" t="s">
        <v>2896</v>
      </c>
      <c r="F253" s="32"/>
    </row>
    <row r="254" spans="1:6" x14ac:dyDescent="0.2">
      <c r="A254" s="19">
        <f t="shared" si="6"/>
        <v>248</v>
      </c>
      <c r="B254" s="19">
        <f t="shared" si="7"/>
        <v>3439</v>
      </c>
      <c r="C254" s="19">
        <v>17</v>
      </c>
      <c r="D254" s="33" t="s">
        <v>285</v>
      </c>
      <c r="E254" s="32" t="s">
        <v>2897</v>
      </c>
      <c r="F254" s="32"/>
    </row>
    <row r="255" spans="1:6" x14ac:dyDescent="0.2">
      <c r="A255" s="19">
        <f t="shared" si="6"/>
        <v>249</v>
      </c>
      <c r="B255" s="19">
        <f t="shared" si="7"/>
        <v>3456</v>
      </c>
      <c r="C255" s="19">
        <v>9</v>
      </c>
      <c r="D255" s="33" t="s">
        <v>9</v>
      </c>
      <c r="E255" s="32" t="s">
        <v>2898</v>
      </c>
      <c r="F255" s="32"/>
    </row>
    <row r="256" spans="1:6" x14ac:dyDescent="0.2">
      <c r="A256" s="19">
        <f t="shared" si="6"/>
        <v>250</v>
      </c>
      <c r="B256" s="19">
        <f t="shared" si="7"/>
        <v>3465</v>
      </c>
      <c r="C256" s="19">
        <v>9</v>
      </c>
      <c r="D256" s="33" t="s">
        <v>9</v>
      </c>
      <c r="E256" s="32" t="s">
        <v>2899</v>
      </c>
      <c r="F256" s="32"/>
    </row>
    <row r="257" spans="1:6" x14ac:dyDescent="0.2">
      <c r="A257" s="19">
        <f t="shared" si="6"/>
        <v>251</v>
      </c>
      <c r="B257" s="19">
        <f t="shared" si="7"/>
        <v>3474</v>
      </c>
      <c r="C257" s="19">
        <v>17</v>
      </c>
      <c r="D257" s="33" t="s">
        <v>285</v>
      </c>
      <c r="E257" s="32" t="s">
        <v>2900</v>
      </c>
      <c r="F257" s="32"/>
    </row>
    <row r="258" spans="1:6" x14ac:dyDescent="0.2">
      <c r="A258" s="19">
        <f t="shared" si="6"/>
        <v>252</v>
      </c>
      <c r="B258" s="19">
        <f t="shared" si="7"/>
        <v>3491</v>
      </c>
      <c r="C258" s="19">
        <v>17</v>
      </c>
      <c r="D258" s="33" t="s">
        <v>285</v>
      </c>
      <c r="E258" s="32" t="s">
        <v>2901</v>
      </c>
      <c r="F258" s="32"/>
    </row>
    <row r="259" spans="1:6" x14ac:dyDescent="0.2">
      <c r="A259" s="19">
        <f t="shared" si="6"/>
        <v>253</v>
      </c>
      <c r="B259" s="19">
        <f t="shared" si="7"/>
        <v>3508</v>
      </c>
      <c r="C259" s="19">
        <v>17</v>
      </c>
      <c r="D259" s="33" t="s">
        <v>285</v>
      </c>
      <c r="E259" s="32" t="s">
        <v>2902</v>
      </c>
      <c r="F259" s="32"/>
    </row>
    <row r="260" spans="1:6" x14ac:dyDescent="0.2">
      <c r="A260" s="19">
        <f t="shared" si="6"/>
        <v>254</v>
      </c>
      <c r="B260" s="19">
        <f t="shared" si="7"/>
        <v>3525</v>
      </c>
      <c r="C260" s="19">
        <v>17</v>
      </c>
      <c r="D260" s="33" t="s">
        <v>285</v>
      </c>
      <c r="E260" s="32" t="s">
        <v>2903</v>
      </c>
      <c r="F260" s="32"/>
    </row>
    <row r="261" spans="1:6" x14ac:dyDescent="0.2">
      <c r="A261" s="19">
        <f t="shared" si="6"/>
        <v>255</v>
      </c>
      <c r="B261" s="19">
        <f t="shared" si="7"/>
        <v>3542</v>
      </c>
      <c r="C261" s="19">
        <v>9</v>
      </c>
      <c r="D261" s="33" t="s">
        <v>9</v>
      </c>
      <c r="E261" s="32" t="s">
        <v>2904</v>
      </c>
      <c r="F261" s="32"/>
    </row>
    <row r="262" spans="1:6" x14ac:dyDescent="0.2">
      <c r="A262" s="19">
        <f t="shared" si="6"/>
        <v>256</v>
      </c>
      <c r="B262" s="19">
        <f t="shared" si="7"/>
        <v>3551</v>
      </c>
      <c r="C262" s="19">
        <v>9</v>
      </c>
      <c r="D262" s="33" t="s">
        <v>9</v>
      </c>
      <c r="E262" s="32" t="s">
        <v>2905</v>
      </c>
      <c r="F262" s="32"/>
    </row>
    <row r="263" spans="1:6" x14ac:dyDescent="0.2">
      <c r="A263" s="19">
        <f t="shared" si="6"/>
        <v>257</v>
      </c>
      <c r="B263" s="19">
        <f t="shared" si="7"/>
        <v>3560</v>
      </c>
      <c r="C263" s="19">
        <v>17</v>
      </c>
      <c r="D263" s="33" t="s">
        <v>285</v>
      </c>
      <c r="E263" s="32" t="s">
        <v>2906</v>
      </c>
      <c r="F263" s="32"/>
    </row>
    <row r="264" spans="1:6" x14ac:dyDescent="0.2">
      <c r="A264" s="19">
        <f t="shared" ref="A264:A320" si="8">+A263+1</f>
        <v>258</v>
      </c>
      <c r="B264" s="19">
        <f t="shared" si="7"/>
        <v>3577</v>
      </c>
      <c r="C264" s="19">
        <v>17</v>
      </c>
      <c r="D264" s="33" t="s">
        <v>285</v>
      </c>
      <c r="E264" s="32" t="s">
        <v>2907</v>
      </c>
      <c r="F264" s="32"/>
    </row>
    <row r="265" spans="1:6" x14ac:dyDescent="0.2">
      <c r="A265" s="19">
        <f t="shared" si="8"/>
        <v>259</v>
      </c>
      <c r="B265" s="19">
        <f t="shared" si="7"/>
        <v>3594</v>
      </c>
      <c r="C265" s="19">
        <v>17</v>
      </c>
      <c r="D265" s="33" t="s">
        <v>285</v>
      </c>
      <c r="E265" s="32" t="s">
        <v>2908</v>
      </c>
      <c r="F265" s="32"/>
    </row>
    <row r="266" spans="1:6" x14ac:dyDescent="0.2">
      <c r="A266" s="19">
        <f t="shared" si="8"/>
        <v>260</v>
      </c>
      <c r="B266" s="19">
        <f t="shared" si="7"/>
        <v>3611</v>
      </c>
      <c r="C266" s="19">
        <v>17</v>
      </c>
      <c r="D266" s="33" t="s">
        <v>285</v>
      </c>
      <c r="E266" s="32" t="s">
        <v>2909</v>
      </c>
      <c r="F266" s="32"/>
    </row>
    <row r="267" spans="1:6" x14ac:dyDescent="0.2">
      <c r="A267" s="19">
        <f t="shared" si="8"/>
        <v>261</v>
      </c>
      <c r="B267" s="19">
        <f t="shared" si="7"/>
        <v>3628</v>
      </c>
      <c r="C267" s="19">
        <v>9</v>
      </c>
      <c r="D267" s="33" t="s">
        <v>9</v>
      </c>
      <c r="E267" s="32" t="s">
        <v>2910</v>
      </c>
      <c r="F267" s="32"/>
    </row>
    <row r="268" spans="1:6" x14ac:dyDescent="0.2">
      <c r="A268" s="19">
        <f t="shared" si="8"/>
        <v>262</v>
      </c>
      <c r="B268" s="19">
        <f t="shared" si="7"/>
        <v>3637</v>
      </c>
      <c r="C268" s="19">
        <v>9</v>
      </c>
      <c r="D268" s="33" t="s">
        <v>9</v>
      </c>
      <c r="E268" s="32" t="s">
        <v>2911</v>
      </c>
      <c r="F268" s="32"/>
    </row>
    <row r="269" spans="1:6" x14ac:dyDescent="0.2">
      <c r="A269" s="19">
        <f t="shared" si="8"/>
        <v>263</v>
      </c>
      <c r="B269" s="19">
        <f t="shared" si="7"/>
        <v>3646</v>
      </c>
      <c r="C269" s="19">
        <v>17</v>
      </c>
      <c r="D269" s="33" t="s">
        <v>285</v>
      </c>
      <c r="E269" s="32" t="s">
        <v>2912</v>
      </c>
      <c r="F269" s="32"/>
    </row>
    <row r="270" spans="1:6" x14ac:dyDescent="0.2">
      <c r="A270" s="19">
        <f t="shared" si="8"/>
        <v>264</v>
      </c>
      <c r="B270" s="19">
        <f t="shared" si="7"/>
        <v>3663</v>
      </c>
      <c r="C270" s="19">
        <v>17</v>
      </c>
      <c r="D270" s="33" t="s">
        <v>285</v>
      </c>
      <c r="E270" s="32" t="s">
        <v>2913</v>
      </c>
      <c r="F270" s="32"/>
    </row>
    <row r="271" spans="1:6" x14ac:dyDescent="0.2">
      <c r="A271" s="19">
        <f t="shared" si="8"/>
        <v>265</v>
      </c>
      <c r="B271" s="19">
        <f t="shared" ref="B271:B320" si="9">C270+B270</f>
        <v>3680</v>
      </c>
      <c r="C271" s="19">
        <v>17</v>
      </c>
      <c r="D271" s="33" t="s">
        <v>285</v>
      </c>
      <c r="E271" s="32" t="s">
        <v>2914</v>
      </c>
      <c r="F271" s="32"/>
    </row>
    <row r="272" spans="1:6" x14ac:dyDescent="0.2">
      <c r="A272" s="19">
        <f t="shared" si="8"/>
        <v>266</v>
      </c>
      <c r="B272" s="19">
        <f t="shared" si="9"/>
        <v>3697</v>
      </c>
      <c r="C272" s="19">
        <v>17</v>
      </c>
      <c r="D272" s="33" t="s">
        <v>285</v>
      </c>
      <c r="E272" s="32" t="s">
        <v>2915</v>
      </c>
      <c r="F272" s="32"/>
    </row>
    <row r="273" spans="1:6" x14ac:dyDescent="0.2">
      <c r="A273" s="19">
        <f t="shared" si="8"/>
        <v>267</v>
      </c>
      <c r="B273" s="19">
        <f t="shared" si="9"/>
        <v>3714</v>
      </c>
      <c r="C273" s="19">
        <v>9</v>
      </c>
      <c r="D273" s="33" t="s">
        <v>9</v>
      </c>
      <c r="E273" s="32" t="s">
        <v>2916</v>
      </c>
      <c r="F273" s="32"/>
    </row>
    <row r="274" spans="1:6" x14ac:dyDescent="0.2">
      <c r="A274" s="19">
        <f t="shared" si="8"/>
        <v>268</v>
      </c>
      <c r="B274" s="19">
        <f t="shared" si="9"/>
        <v>3723</v>
      </c>
      <c r="C274" s="19">
        <v>9</v>
      </c>
      <c r="D274" s="33" t="s">
        <v>9</v>
      </c>
      <c r="E274" s="32" t="s">
        <v>2917</v>
      </c>
      <c r="F274" s="32"/>
    </row>
    <row r="275" spans="1:6" x14ac:dyDescent="0.2">
      <c r="A275" s="19">
        <f t="shared" si="8"/>
        <v>269</v>
      </c>
      <c r="B275" s="19">
        <f t="shared" si="9"/>
        <v>3732</v>
      </c>
      <c r="C275" s="19">
        <v>17</v>
      </c>
      <c r="D275" s="33" t="s">
        <v>285</v>
      </c>
      <c r="E275" s="32" t="s">
        <v>2918</v>
      </c>
      <c r="F275" s="32"/>
    </row>
    <row r="276" spans="1:6" x14ac:dyDescent="0.2">
      <c r="A276" s="19">
        <f t="shared" si="8"/>
        <v>270</v>
      </c>
      <c r="B276" s="19">
        <f t="shared" si="9"/>
        <v>3749</v>
      </c>
      <c r="C276" s="19">
        <v>17</v>
      </c>
      <c r="D276" s="33" t="s">
        <v>285</v>
      </c>
      <c r="E276" s="32" t="s">
        <v>2919</v>
      </c>
      <c r="F276" s="32"/>
    </row>
    <row r="277" spans="1:6" x14ac:dyDescent="0.2">
      <c r="A277" s="19">
        <f t="shared" si="8"/>
        <v>271</v>
      </c>
      <c r="B277" s="19">
        <f t="shared" si="9"/>
        <v>3766</v>
      </c>
      <c r="C277" s="19">
        <v>17</v>
      </c>
      <c r="D277" s="33" t="s">
        <v>285</v>
      </c>
      <c r="E277" s="32" t="s">
        <v>2920</v>
      </c>
      <c r="F277" s="32"/>
    </row>
    <row r="278" spans="1:6" x14ac:dyDescent="0.2">
      <c r="A278" s="19">
        <f t="shared" si="8"/>
        <v>272</v>
      </c>
      <c r="B278" s="19">
        <f t="shared" si="9"/>
        <v>3783</v>
      </c>
      <c r="C278" s="19">
        <v>17</v>
      </c>
      <c r="D278" s="33" t="s">
        <v>285</v>
      </c>
      <c r="E278" s="32" t="s">
        <v>2921</v>
      </c>
      <c r="F278" s="32"/>
    </row>
    <row r="279" spans="1:6" x14ac:dyDescent="0.2">
      <c r="A279" s="19">
        <f t="shared" si="8"/>
        <v>273</v>
      </c>
      <c r="B279" s="19">
        <f t="shared" si="9"/>
        <v>3800</v>
      </c>
      <c r="C279" s="19">
        <v>9</v>
      </c>
      <c r="D279" s="33" t="s">
        <v>9</v>
      </c>
      <c r="E279" s="32" t="s">
        <v>2922</v>
      </c>
      <c r="F279" s="32"/>
    </row>
    <row r="280" spans="1:6" x14ac:dyDescent="0.2">
      <c r="A280" s="19">
        <f t="shared" si="8"/>
        <v>274</v>
      </c>
      <c r="B280" s="19">
        <f t="shared" si="9"/>
        <v>3809</v>
      </c>
      <c r="C280" s="19">
        <v>9</v>
      </c>
      <c r="D280" s="33" t="s">
        <v>9</v>
      </c>
      <c r="E280" s="32" t="s">
        <v>2923</v>
      </c>
      <c r="F280" s="32"/>
    </row>
    <row r="281" spans="1:6" x14ac:dyDescent="0.2">
      <c r="A281" s="19">
        <f t="shared" si="8"/>
        <v>275</v>
      </c>
      <c r="B281" s="19">
        <f t="shared" si="9"/>
        <v>3818</v>
      </c>
      <c r="C281" s="19">
        <v>17</v>
      </c>
      <c r="D281" s="33" t="s">
        <v>285</v>
      </c>
      <c r="E281" s="32" t="s">
        <v>2924</v>
      </c>
      <c r="F281" s="32"/>
    </row>
    <row r="282" spans="1:6" x14ac:dyDescent="0.2">
      <c r="A282" s="19">
        <f t="shared" si="8"/>
        <v>276</v>
      </c>
      <c r="B282" s="19">
        <f t="shared" si="9"/>
        <v>3835</v>
      </c>
      <c r="C282" s="19">
        <v>17</v>
      </c>
      <c r="D282" s="33" t="s">
        <v>285</v>
      </c>
      <c r="E282" s="32" t="s">
        <v>2925</v>
      </c>
      <c r="F282" s="32"/>
    </row>
    <row r="283" spans="1:6" x14ac:dyDescent="0.2">
      <c r="A283" s="19">
        <f t="shared" si="8"/>
        <v>277</v>
      </c>
      <c r="B283" s="19">
        <f t="shared" si="9"/>
        <v>3852</v>
      </c>
      <c r="C283" s="19">
        <v>17</v>
      </c>
      <c r="D283" s="33" t="s">
        <v>285</v>
      </c>
      <c r="E283" s="32" t="s">
        <v>2926</v>
      </c>
      <c r="F283" s="32"/>
    </row>
    <row r="284" spans="1:6" x14ac:dyDescent="0.2">
      <c r="A284" s="19">
        <f t="shared" si="8"/>
        <v>278</v>
      </c>
      <c r="B284" s="19">
        <f t="shared" si="9"/>
        <v>3869</v>
      </c>
      <c r="C284" s="19">
        <v>17</v>
      </c>
      <c r="D284" s="33" t="s">
        <v>285</v>
      </c>
      <c r="E284" s="32" t="s">
        <v>2927</v>
      </c>
      <c r="F284" s="32"/>
    </row>
    <row r="285" spans="1:6" x14ac:dyDescent="0.2">
      <c r="A285" s="19">
        <f t="shared" si="8"/>
        <v>279</v>
      </c>
      <c r="B285" s="19">
        <f t="shared" si="9"/>
        <v>3886</v>
      </c>
      <c r="C285" s="19">
        <v>9</v>
      </c>
      <c r="D285" s="33" t="s">
        <v>9</v>
      </c>
      <c r="E285" s="32" t="s">
        <v>2928</v>
      </c>
      <c r="F285" s="32"/>
    </row>
    <row r="286" spans="1:6" x14ac:dyDescent="0.2">
      <c r="A286" s="19">
        <f t="shared" si="8"/>
        <v>280</v>
      </c>
      <c r="B286" s="19">
        <f t="shared" si="9"/>
        <v>3895</v>
      </c>
      <c r="C286" s="19">
        <v>9</v>
      </c>
      <c r="D286" s="33" t="s">
        <v>9</v>
      </c>
      <c r="E286" s="32" t="s">
        <v>2929</v>
      </c>
      <c r="F286" s="32"/>
    </row>
    <row r="287" spans="1:6" x14ac:dyDescent="0.2">
      <c r="A287" s="19">
        <f t="shared" si="8"/>
        <v>281</v>
      </c>
      <c r="B287" s="19">
        <f t="shared" si="9"/>
        <v>3904</v>
      </c>
      <c r="C287" s="19">
        <v>17</v>
      </c>
      <c r="D287" s="33" t="s">
        <v>285</v>
      </c>
      <c r="E287" s="32" t="s">
        <v>2930</v>
      </c>
      <c r="F287" s="32"/>
    </row>
    <row r="288" spans="1:6" x14ac:dyDescent="0.2">
      <c r="A288" s="19">
        <f t="shared" si="8"/>
        <v>282</v>
      </c>
      <c r="B288" s="19">
        <f t="shared" si="9"/>
        <v>3921</v>
      </c>
      <c r="C288" s="19">
        <v>17</v>
      </c>
      <c r="D288" s="33" t="s">
        <v>285</v>
      </c>
      <c r="E288" s="32" t="s">
        <v>2931</v>
      </c>
      <c r="F288" s="32"/>
    </row>
    <row r="289" spans="1:6" x14ac:dyDescent="0.2">
      <c r="A289" s="19">
        <f t="shared" si="8"/>
        <v>283</v>
      </c>
      <c r="B289" s="19">
        <f t="shared" si="9"/>
        <v>3938</v>
      </c>
      <c r="C289" s="19">
        <v>17</v>
      </c>
      <c r="D289" s="33" t="s">
        <v>285</v>
      </c>
      <c r="E289" s="32" t="s">
        <v>2932</v>
      </c>
      <c r="F289" s="32"/>
    </row>
    <row r="290" spans="1:6" x14ac:dyDescent="0.2">
      <c r="A290" s="19">
        <f t="shared" si="8"/>
        <v>284</v>
      </c>
      <c r="B290" s="19">
        <f t="shared" si="9"/>
        <v>3955</v>
      </c>
      <c r="C290" s="19">
        <v>17</v>
      </c>
      <c r="D290" s="33" t="s">
        <v>285</v>
      </c>
      <c r="E290" s="32" t="s">
        <v>2933</v>
      </c>
      <c r="F290" s="32"/>
    </row>
    <row r="291" spans="1:6" x14ac:dyDescent="0.2">
      <c r="A291" s="19">
        <f t="shared" si="8"/>
        <v>285</v>
      </c>
      <c r="B291" s="19">
        <f t="shared" si="9"/>
        <v>3972</v>
      </c>
      <c r="C291" s="19">
        <v>9</v>
      </c>
      <c r="D291" s="33" t="s">
        <v>9</v>
      </c>
      <c r="E291" s="32" t="s">
        <v>2934</v>
      </c>
      <c r="F291" s="32"/>
    </row>
    <row r="292" spans="1:6" x14ac:dyDescent="0.2">
      <c r="A292" s="19">
        <f t="shared" si="8"/>
        <v>286</v>
      </c>
      <c r="B292" s="19">
        <f t="shared" si="9"/>
        <v>3981</v>
      </c>
      <c r="C292" s="19">
        <v>9</v>
      </c>
      <c r="D292" s="33" t="s">
        <v>9</v>
      </c>
      <c r="E292" s="32" t="s">
        <v>2935</v>
      </c>
      <c r="F292" s="32"/>
    </row>
    <row r="293" spans="1:6" x14ac:dyDescent="0.2">
      <c r="A293" s="19">
        <f t="shared" si="8"/>
        <v>287</v>
      </c>
      <c r="B293" s="19">
        <f t="shared" si="9"/>
        <v>3990</v>
      </c>
      <c r="C293" s="19">
        <v>17</v>
      </c>
      <c r="D293" s="33" t="s">
        <v>285</v>
      </c>
      <c r="E293" s="32" t="s">
        <v>2936</v>
      </c>
      <c r="F293" s="32"/>
    </row>
    <row r="294" spans="1:6" x14ac:dyDescent="0.2">
      <c r="A294" s="19">
        <f t="shared" si="8"/>
        <v>288</v>
      </c>
      <c r="B294" s="19">
        <f t="shared" si="9"/>
        <v>4007</v>
      </c>
      <c r="C294" s="19">
        <v>17</v>
      </c>
      <c r="D294" s="33" t="s">
        <v>285</v>
      </c>
      <c r="E294" s="32" t="s">
        <v>2937</v>
      </c>
      <c r="F294" s="32"/>
    </row>
    <row r="295" spans="1:6" x14ac:dyDescent="0.2">
      <c r="A295" s="19">
        <f t="shared" si="8"/>
        <v>289</v>
      </c>
      <c r="B295" s="19">
        <f t="shared" si="9"/>
        <v>4024</v>
      </c>
      <c r="C295" s="19">
        <v>17</v>
      </c>
      <c r="D295" s="33" t="s">
        <v>285</v>
      </c>
      <c r="E295" s="32" t="s">
        <v>2938</v>
      </c>
      <c r="F295" s="32"/>
    </row>
    <row r="296" spans="1:6" x14ac:dyDescent="0.2">
      <c r="A296" s="19">
        <f t="shared" si="8"/>
        <v>290</v>
      </c>
      <c r="B296" s="19">
        <f t="shared" si="9"/>
        <v>4041</v>
      </c>
      <c r="C296" s="19">
        <v>17</v>
      </c>
      <c r="D296" s="33" t="s">
        <v>285</v>
      </c>
      <c r="E296" s="32" t="s">
        <v>2939</v>
      </c>
      <c r="F296" s="32"/>
    </row>
    <row r="297" spans="1:6" x14ac:dyDescent="0.2">
      <c r="A297" s="19">
        <f t="shared" si="8"/>
        <v>291</v>
      </c>
      <c r="B297" s="19">
        <f t="shared" si="9"/>
        <v>4058</v>
      </c>
      <c r="C297" s="19">
        <v>9</v>
      </c>
      <c r="D297" s="33" t="s">
        <v>9</v>
      </c>
      <c r="E297" s="32" t="s">
        <v>2940</v>
      </c>
      <c r="F297" s="32"/>
    </row>
    <row r="298" spans="1:6" x14ac:dyDescent="0.2">
      <c r="A298" s="19">
        <f t="shared" si="8"/>
        <v>292</v>
      </c>
      <c r="B298" s="19">
        <f t="shared" si="9"/>
        <v>4067</v>
      </c>
      <c r="C298" s="19">
        <v>9</v>
      </c>
      <c r="D298" s="33" t="s">
        <v>9</v>
      </c>
      <c r="E298" s="32" t="s">
        <v>2941</v>
      </c>
      <c r="F298" s="32"/>
    </row>
    <row r="299" spans="1:6" x14ac:dyDescent="0.2">
      <c r="A299" s="19">
        <f t="shared" si="8"/>
        <v>293</v>
      </c>
      <c r="B299" s="19">
        <f t="shared" si="9"/>
        <v>4076</v>
      </c>
      <c r="C299" s="19">
        <v>17</v>
      </c>
      <c r="D299" s="33" t="s">
        <v>285</v>
      </c>
      <c r="E299" s="32" t="s">
        <v>2942</v>
      </c>
      <c r="F299" s="32"/>
    </row>
    <row r="300" spans="1:6" x14ac:dyDescent="0.2">
      <c r="A300" s="19">
        <f t="shared" si="8"/>
        <v>294</v>
      </c>
      <c r="B300" s="19">
        <f t="shared" si="9"/>
        <v>4093</v>
      </c>
      <c r="C300" s="19">
        <v>17</v>
      </c>
      <c r="D300" s="33" t="s">
        <v>285</v>
      </c>
      <c r="E300" s="32" t="s">
        <v>2943</v>
      </c>
      <c r="F300" s="32"/>
    </row>
    <row r="301" spans="1:6" x14ac:dyDescent="0.2">
      <c r="A301" s="19">
        <f t="shared" si="8"/>
        <v>295</v>
      </c>
      <c r="B301" s="19">
        <f t="shared" si="9"/>
        <v>4110</v>
      </c>
      <c r="C301" s="19">
        <v>17</v>
      </c>
      <c r="D301" s="33" t="s">
        <v>285</v>
      </c>
      <c r="E301" s="32" t="s">
        <v>2944</v>
      </c>
      <c r="F301" s="32"/>
    </row>
    <row r="302" spans="1:6" x14ac:dyDescent="0.2">
      <c r="A302" s="19">
        <f t="shared" si="8"/>
        <v>296</v>
      </c>
      <c r="B302" s="19">
        <f t="shared" si="9"/>
        <v>4127</v>
      </c>
      <c r="C302" s="19">
        <v>17</v>
      </c>
      <c r="D302" s="33" t="s">
        <v>285</v>
      </c>
      <c r="E302" s="32" t="s">
        <v>2945</v>
      </c>
      <c r="F302" s="32"/>
    </row>
    <row r="303" spans="1:6" x14ac:dyDescent="0.2">
      <c r="A303" s="19">
        <f t="shared" si="8"/>
        <v>297</v>
      </c>
      <c r="B303" s="19">
        <f t="shared" si="9"/>
        <v>4144</v>
      </c>
      <c r="C303" s="19">
        <v>9</v>
      </c>
      <c r="D303" s="33" t="s">
        <v>9</v>
      </c>
      <c r="E303" s="32" t="s">
        <v>2946</v>
      </c>
      <c r="F303" s="32"/>
    </row>
    <row r="304" spans="1:6" x14ac:dyDescent="0.2">
      <c r="A304" s="19">
        <f t="shared" si="8"/>
        <v>298</v>
      </c>
      <c r="B304" s="19">
        <f t="shared" si="9"/>
        <v>4153</v>
      </c>
      <c r="C304" s="19">
        <v>9</v>
      </c>
      <c r="D304" s="33" t="s">
        <v>9</v>
      </c>
      <c r="E304" s="32" t="s">
        <v>2947</v>
      </c>
      <c r="F304" s="32"/>
    </row>
    <row r="305" spans="1:6" x14ac:dyDescent="0.2">
      <c r="A305" s="19">
        <f t="shared" si="8"/>
        <v>299</v>
      </c>
      <c r="B305" s="19">
        <f t="shared" si="9"/>
        <v>4162</v>
      </c>
      <c r="C305" s="19">
        <v>17</v>
      </c>
      <c r="D305" s="33" t="s">
        <v>285</v>
      </c>
      <c r="E305" s="32" t="s">
        <v>2948</v>
      </c>
      <c r="F305" s="32"/>
    </row>
    <row r="306" spans="1:6" x14ac:dyDescent="0.2">
      <c r="A306" s="19">
        <f t="shared" si="8"/>
        <v>300</v>
      </c>
      <c r="B306" s="19">
        <f t="shared" si="9"/>
        <v>4179</v>
      </c>
      <c r="C306" s="19">
        <v>17</v>
      </c>
      <c r="D306" s="33" t="s">
        <v>285</v>
      </c>
      <c r="E306" s="32" t="s">
        <v>2949</v>
      </c>
      <c r="F306" s="32"/>
    </row>
    <row r="307" spans="1:6" s="64" customFormat="1" x14ac:dyDescent="0.2">
      <c r="A307" s="19">
        <f t="shared" si="8"/>
        <v>301</v>
      </c>
      <c r="B307" s="19">
        <f t="shared" si="9"/>
        <v>4196</v>
      </c>
      <c r="C307" s="19">
        <v>17</v>
      </c>
      <c r="D307" s="33" t="s">
        <v>285</v>
      </c>
      <c r="E307" s="32" t="s">
        <v>2950</v>
      </c>
      <c r="F307" s="32"/>
    </row>
    <row r="308" spans="1:6" s="64" customFormat="1" x14ac:dyDescent="0.2">
      <c r="A308" s="19">
        <f t="shared" si="8"/>
        <v>302</v>
      </c>
      <c r="B308" s="19">
        <f t="shared" si="9"/>
        <v>4213</v>
      </c>
      <c r="C308" s="19">
        <v>17</v>
      </c>
      <c r="D308" s="33" t="s">
        <v>285</v>
      </c>
      <c r="E308" s="32" t="s">
        <v>2951</v>
      </c>
      <c r="F308" s="32"/>
    </row>
    <row r="309" spans="1:6" s="64" customFormat="1" x14ac:dyDescent="0.2">
      <c r="A309" s="19">
        <f t="shared" si="8"/>
        <v>303</v>
      </c>
      <c r="B309" s="19">
        <f t="shared" si="9"/>
        <v>4230</v>
      </c>
      <c r="C309" s="19">
        <v>9</v>
      </c>
      <c r="D309" s="33" t="s">
        <v>9</v>
      </c>
      <c r="E309" s="32" t="s">
        <v>2952</v>
      </c>
      <c r="F309" s="32"/>
    </row>
    <row r="310" spans="1:6" s="64" customFormat="1" x14ac:dyDescent="0.2">
      <c r="A310" s="19">
        <f t="shared" si="8"/>
        <v>304</v>
      </c>
      <c r="B310" s="19">
        <f t="shared" si="9"/>
        <v>4239</v>
      </c>
      <c r="C310" s="19">
        <v>9</v>
      </c>
      <c r="D310" s="33" t="s">
        <v>9</v>
      </c>
      <c r="E310" s="32" t="s">
        <v>2953</v>
      </c>
      <c r="F310" s="32"/>
    </row>
    <row r="311" spans="1:6" s="64" customFormat="1" x14ac:dyDescent="0.2">
      <c r="A311" s="19">
        <f t="shared" si="8"/>
        <v>305</v>
      </c>
      <c r="B311" s="19">
        <f t="shared" si="9"/>
        <v>4248</v>
      </c>
      <c r="C311" s="19">
        <v>17</v>
      </c>
      <c r="D311" s="33" t="s">
        <v>285</v>
      </c>
      <c r="E311" s="32" t="s">
        <v>2954</v>
      </c>
      <c r="F311" s="32"/>
    </row>
    <row r="312" spans="1:6" s="64" customFormat="1" x14ac:dyDescent="0.2">
      <c r="A312" s="19">
        <f t="shared" si="8"/>
        <v>306</v>
      </c>
      <c r="B312" s="19">
        <f t="shared" si="9"/>
        <v>4265</v>
      </c>
      <c r="C312" s="19">
        <v>17</v>
      </c>
      <c r="D312" s="33" t="s">
        <v>285</v>
      </c>
      <c r="E312" s="32" t="s">
        <v>2955</v>
      </c>
      <c r="F312" s="32"/>
    </row>
    <row r="313" spans="1:6" s="64" customFormat="1" x14ac:dyDescent="0.2">
      <c r="A313" s="19">
        <f t="shared" si="8"/>
        <v>307</v>
      </c>
      <c r="B313" s="19">
        <f t="shared" si="9"/>
        <v>4282</v>
      </c>
      <c r="C313" s="19">
        <v>17</v>
      </c>
      <c r="D313" s="33" t="s">
        <v>285</v>
      </c>
      <c r="E313" s="32" t="s">
        <v>2956</v>
      </c>
      <c r="F313" s="32"/>
    </row>
    <row r="314" spans="1:6" s="64" customFormat="1" x14ac:dyDescent="0.2">
      <c r="A314" s="19">
        <f t="shared" si="8"/>
        <v>308</v>
      </c>
      <c r="B314" s="19">
        <f t="shared" si="9"/>
        <v>4299</v>
      </c>
      <c r="C314" s="19">
        <v>17</v>
      </c>
      <c r="D314" s="33" t="s">
        <v>285</v>
      </c>
      <c r="E314" s="32" t="s">
        <v>2957</v>
      </c>
      <c r="F314" s="32"/>
    </row>
    <row r="315" spans="1:6" s="64" customFormat="1" ht="24" x14ac:dyDescent="0.2">
      <c r="A315" s="19">
        <f t="shared" si="8"/>
        <v>309</v>
      </c>
      <c r="B315" s="19">
        <f t="shared" si="9"/>
        <v>4316</v>
      </c>
      <c r="C315" s="19">
        <v>17</v>
      </c>
      <c r="D315" s="33" t="s">
        <v>285</v>
      </c>
      <c r="E315" s="152" t="s">
        <v>10625</v>
      </c>
      <c r="F315" s="32"/>
    </row>
    <row r="316" spans="1:6" s="64" customFormat="1" ht="24" x14ac:dyDescent="0.2">
      <c r="A316" s="19">
        <f t="shared" si="8"/>
        <v>310</v>
      </c>
      <c r="B316" s="19">
        <f t="shared" si="9"/>
        <v>4333</v>
      </c>
      <c r="C316" s="19">
        <v>17</v>
      </c>
      <c r="D316" s="33" t="s">
        <v>285</v>
      </c>
      <c r="E316" s="152" t="s">
        <v>10626</v>
      </c>
      <c r="F316" s="32"/>
    </row>
    <row r="317" spans="1:6" s="64" customFormat="1" ht="36" x14ac:dyDescent="0.2">
      <c r="A317" s="19">
        <f t="shared" si="8"/>
        <v>311</v>
      </c>
      <c r="B317" s="19">
        <f t="shared" si="9"/>
        <v>4350</v>
      </c>
      <c r="C317" s="19">
        <v>17</v>
      </c>
      <c r="D317" s="33" t="s">
        <v>285</v>
      </c>
      <c r="E317" s="152" t="s">
        <v>10627</v>
      </c>
      <c r="F317" s="32"/>
    </row>
    <row r="318" spans="1:6" s="64" customFormat="1" ht="24" x14ac:dyDescent="0.2">
      <c r="A318" s="19">
        <f t="shared" si="8"/>
        <v>312</v>
      </c>
      <c r="B318" s="19">
        <f t="shared" si="9"/>
        <v>4367</v>
      </c>
      <c r="C318" s="19">
        <v>17</v>
      </c>
      <c r="D318" s="33" t="s">
        <v>285</v>
      </c>
      <c r="E318" s="152" t="s">
        <v>10628</v>
      </c>
      <c r="F318" s="32"/>
    </row>
    <row r="319" spans="1:6" s="64" customFormat="1" ht="12.75" thickBot="1" x14ac:dyDescent="0.25">
      <c r="A319" s="19">
        <f t="shared" si="8"/>
        <v>313</v>
      </c>
      <c r="B319" s="19">
        <f t="shared" si="9"/>
        <v>4384</v>
      </c>
      <c r="C319" s="78">
        <v>150</v>
      </c>
      <c r="D319" s="79" t="s">
        <v>9</v>
      </c>
      <c r="E319" s="29" t="s">
        <v>50</v>
      </c>
      <c r="F319" s="47" t="s">
        <v>25</v>
      </c>
    </row>
    <row r="320" spans="1:6" ht="13.5" thickTop="1" thickBot="1" x14ac:dyDescent="0.25">
      <c r="A320" s="19">
        <f t="shared" si="8"/>
        <v>314</v>
      </c>
      <c r="B320" s="19">
        <f t="shared" si="9"/>
        <v>4534</v>
      </c>
      <c r="C320" s="94">
        <v>12</v>
      </c>
      <c r="D320" s="95" t="s">
        <v>9</v>
      </c>
      <c r="E320" s="97" t="s">
        <v>439</v>
      </c>
      <c r="F320" s="97" t="s">
        <v>2958</v>
      </c>
    </row>
    <row r="321" spans="1:6" ht="12.75" thickTop="1" x14ac:dyDescent="0.2">
      <c r="A321" s="98" t="s">
        <v>54</v>
      </c>
      <c r="B321" s="98"/>
      <c r="C321" s="225">
        <f>B320+C320-1</f>
        <v>4545</v>
      </c>
      <c r="D321" s="98"/>
      <c r="E321" s="98"/>
      <c r="F321" s="98"/>
    </row>
    <row r="322" spans="1:6" x14ac:dyDescent="0.2">
      <c r="A322" s="64"/>
      <c r="B322" s="64"/>
      <c r="C322" s="64"/>
      <c r="D322" s="64"/>
      <c r="E322" s="64"/>
      <c r="F322" s="64"/>
    </row>
    <row r="323" spans="1:6" x14ac:dyDescent="0.2">
      <c r="A323" s="64"/>
      <c r="B323" s="64"/>
      <c r="C323" s="64"/>
      <c r="D323" s="64"/>
      <c r="E323" s="64"/>
      <c r="F323" s="64"/>
    </row>
    <row r="324" spans="1:6" x14ac:dyDescent="0.2">
      <c r="A324" s="64"/>
      <c r="B324" s="64"/>
      <c r="C324" s="64"/>
      <c r="D324" s="64"/>
      <c r="E324" s="83"/>
      <c r="F324" s="64"/>
    </row>
    <row r="325" spans="1:6" x14ac:dyDescent="0.2">
      <c r="A325" s="64"/>
      <c r="B325" s="64"/>
      <c r="C325" s="64"/>
      <c r="D325" s="64"/>
      <c r="E325" s="64"/>
      <c r="F325" s="64"/>
    </row>
    <row r="326" spans="1:6" x14ac:dyDescent="0.2">
      <c r="A326" s="64"/>
      <c r="B326" s="64"/>
      <c r="C326" s="64"/>
      <c r="D326" s="64"/>
      <c r="E326" s="83" t="s">
        <v>55</v>
      </c>
      <c r="F326" s="64"/>
    </row>
    <row r="330" spans="1:6" x14ac:dyDescent="0.2">
      <c r="A330" s="336"/>
      <c r="B330" s="336"/>
      <c r="C330" s="336"/>
      <c r="D330" s="336"/>
      <c r="E330" s="336"/>
      <c r="F330" s="336"/>
    </row>
    <row r="331" spans="1:6" x14ac:dyDescent="0.2">
      <c r="A331" s="158"/>
      <c r="B331" s="158"/>
      <c r="C331" s="158"/>
      <c r="D331" s="159"/>
      <c r="E331" s="279"/>
      <c r="F331" s="58"/>
    </row>
    <row r="332" spans="1:6" x14ac:dyDescent="0.2">
      <c r="A332" s="158"/>
      <c r="B332" s="158"/>
      <c r="C332" s="158"/>
      <c r="D332" s="159"/>
      <c r="E332" s="279"/>
      <c r="F332" s="58"/>
    </row>
    <row r="333" spans="1:6" x14ac:dyDescent="0.2">
      <c r="A333" s="158"/>
      <c r="B333" s="158"/>
      <c r="C333" s="158"/>
      <c r="D333" s="159"/>
      <c r="E333" s="279"/>
      <c r="F333" s="58"/>
    </row>
    <row r="334" spans="1:6" x14ac:dyDescent="0.2">
      <c r="A334" s="158"/>
      <c r="B334" s="158"/>
      <c r="C334" s="158"/>
      <c r="D334" s="159"/>
      <c r="E334" s="279"/>
      <c r="F334" s="58"/>
    </row>
    <row r="335" spans="1:6" x14ac:dyDescent="0.2">
      <c r="A335" s="277"/>
      <c r="B335" s="277"/>
      <c r="C335" s="277"/>
      <c r="D335" s="277"/>
      <c r="E335" s="277"/>
      <c r="F335" s="277"/>
    </row>
    <row r="336" spans="1:6" x14ac:dyDescent="0.2">
      <c r="A336" s="277"/>
      <c r="B336" s="277"/>
      <c r="C336" s="277"/>
      <c r="D336" s="277"/>
      <c r="E336" s="277"/>
      <c r="F336" s="277"/>
    </row>
    <row r="337" spans="1:6" x14ac:dyDescent="0.2">
      <c r="A337" s="336"/>
      <c r="B337" s="336"/>
      <c r="C337" s="336"/>
      <c r="D337" s="336"/>
      <c r="E337" s="336"/>
      <c r="F337" s="336"/>
    </row>
    <row r="338" spans="1:6" x14ac:dyDescent="0.2">
      <c r="A338" s="336"/>
      <c r="B338" s="336"/>
      <c r="C338" s="336"/>
      <c r="D338" s="336"/>
      <c r="E338" s="336"/>
      <c r="F338" s="336"/>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223"/>
  <sheetViews>
    <sheetView zoomScaleNormal="100" zoomScaleSheetLayoutView="80" workbookViewId="0">
      <selection activeCell="E1" sqref="E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2959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1" si="0">+A7+1</f>
        <v>2</v>
      </c>
      <c r="B8" s="30">
        <f>C7+B7</f>
        <v>3</v>
      </c>
      <c r="C8" s="30">
        <v>3</v>
      </c>
      <c r="D8" s="31" t="s">
        <v>12</v>
      </c>
      <c r="E8" s="88" t="s">
        <v>13</v>
      </c>
      <c r="F8" s="43">
        <v>220</v>
      </c>
    </row>
    <row r="9" spans="1:6" x14ac:dyDescent="0.2">
      <c r="A9" s="30">
        <f t="shared" si="0"/>
        <v>3</v>
      </c>
      <c r="B9" s="30">
        <f>C8+B8</f>
        <v>6</v>
      </c>
      <c r="C9" s="30">
        <v>2</v>
      </c>
      <c r="D9" s="31" t="s">
        <v>9</v>
      </c>
      <c r="E9" s="88" t="s">
        <v>14</v>
      </c>
      <c r="F9" s="89" t="s">
        <v>1759</v>
      </c>
    </row>
    <row r="10" spans="1:6" x14ac:dyDescent="0.2">
      <c r="A10" s="30">
        <f t="shared" si="0"/>
        <v>4</v>
      </c>
      <c r="B10" s="30">
        <f>B9+C9</f>
        <v>8</v>
      </c>
      <c r="C10" s="30">
        <v>1</v>
      </c>
      <c r="D10" s="31" t="s">
        <v>9</v>
      </c>
      <c r="E10" s="88" t="s">
        <v>16</v>
      </c>
      <c r="F10" s="89" t="s">
        <v>2960</v>
      </c>
    </row>
    <row r="11" spans="1:6" x14ac:dyDescent="0.2">
      <c r="A11" s="30">
        <f t="shared" si="0"/>
        <v>5</v>
      </c>
      <c r="B11" s="30">
        <v>9</v>
      </c>
      <c r="C11" s="30">
        <v>2</v>
      </c>
      <c r="D11" s="31" t="s">
        <v>12</v>
      </c>
      <c r="E11" s="88" t="s">
        <v>17</v>
      </c>
      <c r="F11" s="89" t="s">
        <v>18</v>
      </c>
    </row>
    <row r="12" spans="1:6" x14ac:dyDescent="0.2">
      <c r="A12" s="30">
        <f t="shared" si="0"/>
        <v>6</v>
      </c>
      <c r="B12" s="30">
        <f>C11+B11</f>
        <v>11</v>
      </c>
      <c r="C12" s="30">
        <v>1</v>
      </c>
      <c r="D12" s="31" t="s">
        <v>9</v>
      </c>
      <c r="E12" s="88" t="s">
        <v>1810</v>
      </c>
      <c r="F12" s="43" t="s">
        <v>20</v>
      </c>
    </row>
    <row r="13" spans="1:6" x14ac:dyDescent="0.2">
      <c r="A13" s="19">
        <f t="shared" si="0"/>
        <v>7</v>
      </c>
      <c r="B13" s="19">
        <f>C12+B12</f>
        <v>12</v>
      </c>
      <c r="C13" s="19">
        <v>1</v>
      </c>
      <c r="D13" s="33" t="s">
        <v>9</v>
      </c>
      <c r="E13" s="91" t="s">
        <v>2961</v>
      </c>
      <c r="F13" s="32" t="s">
        <v>22</v>
      </c>
    </row>
    <row r="14" spans="1:6" x14ac:dyDescent="0.2">
      <c r="A14" s="19">
        <f t="shared" si="0"/>
        <v>8</v>
      </c>
      <c r="B14" s="19">
        <f>C13+B13</f>
        <v>13</v>
      </c>
      <c r="C14" s="19">
        <v>3</v>
      </c>
      <c r="D14" s="33" t="s">
        <v>12</v>
      </c>
      <c r="E14" s="91" t="s">
        <v>23</v>
      </c>
      <c r="F14" s="32"/>
    </row>
    <row r="15" spans="1:6" x14ac:dyDescent="0.2">
      <c r="A15" s="19">
        <f t="shared" si="0"/>
        <v>9</v>
      </c>
      <c r="B15" s="19">
        <f t="shared" ref="B15:B78" si="1">C14+B14</f>
        <v>16</v>
      </c>
      <c r="C15" s="19">
        <v>60</v>
      </c>
      <c r="D15" s="33" t="s">
        <v>9</v>
      </c>
      <c r="E15" s="152" t="s">
        <v>2962</v>
      </c>
      <c r="F15" s="32"/>
    </row>
    <row r="16" spans="1:6" x14ac:dyDescent="0.2">
      <c r="A16" s="19">
        <f t="shared" si="0"/>
        <v>10</v>
      </c>
      <c r="B16" s="19">
        <f t="shared" si="1"/>
        <v>76</v>
      </c>
      <c r="C16" s="19">
        <v>9</v>
      </c>
      <c r="D16" s="33" t="s">
        <v>9</v>
      </c>
      <c r="E16" s="152" t="s">
        <v>2963</v>
      </c>
      <c r="F16" s="32"/>
    </row>
    <row r="17" spans="1:6" x14ac:dyDescent="0.2">
      <c r="A17" s="19">
        <f t="shared" si="0"/>
        <v>11</v>
      </c>
      <c r="B17" s="19">
        <f t="shared" si="1"/>
        <v>85</v>
      </c>
      <c r="C17" s="19">
        <v>9</v>
      </c>
      <c r="D17" s="33" t="s">
        <v>9</v>
      </c>
      <c r="E17" s="152" t="s">
        <v>2964</v>
      </c>
      <c r="F17" s="32"/>
    </row>
    <row r="18" spans="1:6" x14ac:dyDescent="0.2">
      <c r="A18" s="19">
        <f t="shared" si="0"/>
        <v>12</v>
      </c>
      <c r="B18" s="19">
        <f t="shared" si="1"/>
        <v>94</v>
      </c>
      <c r="C18" s="19">
        <v>17</v>
      </c>
      <c r="D18" s="33" t="s">
        <v>285</v>
      </c>
      <c r="E18" s="152" t="s">
        <v>2965</v>
      </c>
      <c r="F18" s="32"/>
    </row>
    <row r="19" spans="1:6" x14ac:dyDescent="0.2">
      <c r="A19" s="19">
        <f t="shared" si="0"/>
        <v>13</v>
      </c>
      <c r="B19" s="19">
        <f t="shared" si="1"/>
        <v>111</v>
      </c>
      <c r="C19" s="19">
        <v>60</v>
      </c>
      <c r="D19" s="33" t="s">
        <v>9</v>
      </c>
      <c r="E19" s="152" t="s">
        <v>2966</v>
      </c>
      <c r="F19" s="32"/>
    </row>
    <row r="20" spans="1:6" x14ac:dyDescent="0.2">
      <c r="A20" s="19">
        <f t="shared" si="0"/>
        <v>14</v>
      </c>
      <c r="B20" s="19">
        <f t="shared" si="1"/>
        <v>171</v>
      </c>
      <c r="C20" s="19">
        <v>9</v>
      </c>
      <c r="D20" s="33" t="s">
        <v>9</v>
      </c>
      <c r="E20" s="152" t="s">
        <v>2967</v>
      </c>
      <c r="F20" s="32"/>
    </row>
    <row r="21" spans="1:6" x14ac:dyDescent="0.2">
      <c r="A21" s="19">
        <f t="shared" si="0"/>
        <v>15</v>
      </c>
      <c r="B21" s="19">
        <f t="shared" si="1"/>
        <v>180</v>
      </c>
      <c r="C21" s="19">
        <v>9</v>
      </c>
      <c r="D21" s="33" t="s">
        <v>9</v>
      </c>
      <c r="E21" s="152" t="s">
        <v>2968</v>
      </c>
      <c r="F21" s="32"/>
    </row>
    <row r="22" spans="1:6" x14ac:dyDescent="0.2">
      <c r="A22" s="19">
        <f t="shared" si="0"/>
        <v>16</v>
      </c>
      <c r="B22" s="19">
        <f t="shared" si="1"/>
        <v>189</v>
      </c>
      <c r="C22" s="19">
        <v>17</v>
      </c>
      <c r="D22" s="33" t="s">
        <v>285</v>
      </c>
      <c r="E22" s="152" t="s">
        <v>2969</v>
      </c>
      <c r="F22" s="32"/>
    </row>
    <row r="23" spans="1:6" x14ac:dyDescent="0.2">
      <c r="A23" s="19">
        <f t="shared" si="0"/>
        <v>17</v>
      </c>
      <c r="B23" s="19">
        <f t="shared" si="1"/>
        <v>206</v>
      </c>
      <c r="C23" s="19">
        <v>60</v>
      </c>
      <c r="D23" s="33" t="s">
        <v>9</v>
      </c>
      <c r="E23" s="152" t="s">
        <v>2970</v>
      </c>
      <c r="F23" s="32"/>
    </row>
    <row r="24" spans="1:6" x14ac:dyDescent="0.2">
      <c r="A24" s="19">
        <f t="shared" si="0"/>
        <v>18</v>
      </c>
      <c r="B24" s="19">
        <f t="shared" si="1"/>
        <v>266</v>
      </c>
      <c r="C24" s="19">
        <v>9</v>
      </c>
      <c r="D24" s="33" t="s">
        <v>9</v>
      </c>
      <c r="E24" s="152" t="s">
        <v>2971</v>
      </c>
      <c r="F24" s="32"/>
    </row>
    <row r="25" spans="1:6" x14ac:dyDescent="0.2">
      <c r="A25" s="19">
        <f t="shared" si="0"/>
        <v>19</v>
      </c>
      <c r="B25" s="19">
        <f t="shared" si="1"/>
        <v>275</v>
      </c>
      <c r="C25" s="19">
        <v>9</v>
      </c>
      <c r="D25" s="33" t="s">
        <v>9</v>
      </c>
      <c r="E25" s="152" t="s">
        <v>2972</v>
      </c>
      <c r="F25" s="32"/>
    </row>
    <row r="26" spans="1:6" x14ac:dyDescent="0.2">
      <c r="A26" s="19">
        <f t="shared" si="0"/>
        <v>20</v>
      </c>
      <c r="B26" s="19">
        <f t="shared" si="1"/>
        <v>284</v>
      </c>
      <c r="C26" s="19">
        <v>17</v>
      </c>
      <c r="D26" s="33" t="s">
        <v>285</v>
      </c>
      <c r="E26" s="152" t="s">
        <v>2973</v>
      </c>
      <c r="F26" s="32"/>
    </row>
    <row r="27" spans="1:6" x14ac:dyDescent="0.2">
      <c r="A27" s="19">
        <f t="shared" si="0"/>
        <v>21</v>
      </c>
      <c r="B27" s="19">
        <f t="shared" si="1"/>
        <v>301</v>
      </c>
      <c r="C27" s="19">
        <v>60</v>
      </c>
      <c r="D27" s="33" t="s">
        <v>9</v>
      </c>
      <c r="E27" s="152" t="s">
        <v>2974</v>
      </c>
      <c r="F27" s="32"/>
    </row>
    <row r="28" spans="1:6" x14ac:dyDescent="0.2">
      <c r="A28" s="19">
        <f t="shared" si="0"/>
        <v>22</v>
      </c>
      <c r="B28" s="19">
        <f t="shared" si="1"/>
        <v>361</v>
      </c>
      <c r="C28" s="19">
        <v>9</v>
      </c>
      <c r="D28" s="33" t="s">
        <v>9</v>
      </c>
      <c r="E28" s="152" t="s">
        <v>2975</v>
      </c>
      <c r="F28" s="32"/>
    </row>
    <row r="29" spans="1:6" x14ac:dyDescent="0.2">
      <c r="A29" s="19">
        <f t="shared" si="0"/>
        <v>23</v>
      </c>
      <c r="B29" s="19">
        <f t="shared" si="1"/>
        <v>370</v>
      </c>
      <c r="C29" s="19">
        <v>9</v>
      </c>
      <c r="D29" s="33" t="s">
        <v>9</v>
      </c>
      <c r="E29" s="152" t="s">
        <v>2976</v>
      </c>
      <c r="F29" s="32"/>
    </row>
    <row r="30" spans="1:6" x14ac:dyDescent="0.2">
      <c r="A30" s="19">
        <f t="shared" si="0"/>
        <v>24</v>
      </c>
      <c r="B30" s="19">
        <f t="shared" si="1"/>
        <v>379</v>
      </c>
      <c r="C30" s="19">
        <v>17</v>
      </c>
      <c r="D30" s="33" t="s">
        <v>285</v>
      </c>
      <c r="E30" s="152" t="s">
        <v>2977</v>
      </c>
      <c r="F30" s="32"/>
    </row>
    <row r="31" spans="1:6" x14ac:dyDescent="0.2">
      <c r="A31" s="19">
        <f t="shared" si="0"/>
        <v>25</v>
      </c>
      <c r="B31" s="19">
        <f t="shared" si="1"/>
        <v>396</v>
      </c>
      <c r="C31" s="19">
        <v>60</v>
      </c>
      <c r="D31" s="33" t="s">
        <v>9</v>
      </c>
      <c r="E31" s="152" t="s">
        <v>2978</v>
      </c>
      <c r="F31" s="137"/>
    </row>
    <row r="32" spans="1:6" x14ac:dyDescent="0.2">
      <c r="A32" s="19">
        <f t="shared" si="0"/>
        <v>26</v>
      </c>
      <c r="B32" s="19">
        <f t="shared" si="1"/>
        <v>456</v>
      </c>
      <c r="C32" s="19">
        <v>9</v>
      </c>
      <c r="D32" s="33" t="s">
        <v>9</v>
      </c>
      <c r="E32" s="152" t="s">
        <v>2979</v>
      </c>
      <c r="F32" s="32"/>
    </row>
    <row r="33" spans="1:6" x14ac:dyDescent="0.2">
      <c r="A33" s="19">
        <f t="shared" si="0"/>
        <v>27</v>
      </c>
      <c r="B33" s="19">
        <f t="shared" si="1"/>
        <v>465</v>
      </c>
      <c r="C33" s="19">
        <v>9</v>
      </c>
      <c r="D33" s="33" t="s">
        <v>9</v>
      </c>
      <c r="E33" s="152" t="s">
        <v>2980</v>
      </c>
      <c r="F33" s="32"/>
    </row>
    <row r="34" spans="1:6" x14ac:dyDescent="0.2">
      <c r="A34" s="19">
        <f t="shared" si="0"/>
        <v>28</v>
      </c>
      <c r="B34" s="19">
        <f t="shared" si="1"/>
        <v>474</v>
      </c>
      <c r="C34" s="19">
        <v>17</v>
      </c>
      <c r="D34" s="33" t="s">
        <v>285</v>
      </c>
      <c r="E34" s="152" t="s">
        <v>2981</v>
      </c>
      <c r="F34" s="32"/>
    </row>
    <row r="35" spans="1:6" x14ac:dyDescent="0.2">
      <c r="A35" s="19">
        <f t="shared" si="0"/>
        <v>29</v>
      </c>
      <c r="B35" s="19">
        <f t="shared" si="1"/>
        <v>491</v>
      </c>
      <c r="C35" s="19">
        <v>60</v>
      </c>
      <c r="D35" s="33" t="s">
        <v>9</v>
      </c>
      <c r="E35" s="152" t="s">
        <v>2982</v>
      </c>
      <c r="F35" s="32"/>
    </row>
    <row r="36" spans="1:6" x14ac:dyDescent="0.2">
      <c r="A36" s="19">
        <f t="shared" si="0"/>
        <v>30</v>
      </c>
      <c r="B36" s="19">
        <f t="shared" si="1"/>
        <v>551</v>
      </c>
      <c r="C36" s="19">
        <v>9</v>
      </c>
      <c r="D36" s="33" t="s">
        <v>9</v>
      </c>
      <c r="E36" s="152" t="s">
        <v>2983</v>
      </c>
      <c r="F36" s="32"/>
    </row>
    <row r="37" spans="1:6" x14ac:dyDescent="0.2">
      <c r="A37" s="19">
        <f t="shared" si="0"/>
        <v>31</v>
      </c>
      <c r="B37" s="19">
        <f t="shared" si="1"/>
        <v>560</v>
      </c>
      <c r="C37" s="19">
        <v>9</v>
      </c>
      <c r="D37" s="33" t="s">
        <v>9</v>
      </c>
      <c r="E37" s="152" t="s">
        <v>2984</v>
      </c>
      <c r="F37" s="32"/>
    </row>
    <row r="38" spans="1:6" x14ac:dyDescent="0.2">
      <c r="A38" s="19">
        <f t="shared" si="0"/>
        <v>32</v>
      </c>
      <c r="B38" s="19">
        <f t="shared" si="1"/>
        <v>569</v>
      </c>
      <c r="C38" s="19">
        <v>17</v>
      </c>
      <c r="D38" s="33" t="s">
        <v>285</v>
      </c>
      <c r="E38" s="152" t="s">
        <v>2985</v>
      </c>
      <c r="F38" s="32"/>
    </row>
    <row r="39" spans="1:6" x14ac:dyDescent="0.2">
      <c r="A39" s="19">
        <f t="shared" si="0"/>
        <v>33</v>
      </c>
      <c r="B39" s="19">
        <f t="shared" si="1"/>
        <v>586</v>
      </c>
      <c r="C39" s="19">
        <v>60</v>
      </c>
      <c r="D39" s="33" t="s">
        <v>9</v>
      </c>
      <c r="E39" s="152" t="s">
        <v>2986</v>
      </c>
      <c r="F39" s="32"/>
    </row>
    <row r="40" spans="1:6" x14ac:dyDescent="0.2">
      <c r="A40" s="19">
        <f t="shared" si="0"/>
        <v>34</v>
      </c>
      <c r="B40" s="19">
        <f t="shared" si="1"/>
        <v>646</v>
      </c>
      <c r="C40" s="19">
        <v>9</v>
      </c>
      <c r="D40" s="33" t="s">
        <v>9</v>
      </c>
      <c r="E40" s="152" t="s">
        <v>2987</v>
      </c>
      <c r="F40" s="32"/>
    </row>
    <row r="41" spans="1:6" x14ac:dyDescent="0.2">
      <c r="A41" s="19">
        <f t="shared" si="0"/>
        <v>35</v>
      </c>
      <c r="B41" s="19">
        <f t="shared" si="1"/>
        <v>655</v>
      </c>
      <c r="C41" s="19">
        <v>9</v>
      </c>
      <c r="D41" s="33" t="s">
        <v>9</v>
      </c>
      <c r="E41" s="152" t="s">
        <v>2988</v>
      </c>
      <c r="F41" s="32"/>
    </row>
    <row r="42" spans="1:6" x14ac:dyDescent="0.2">
      <c r="A42" s="19">
        <f t="shared" si="0"/>
        <v>36</v>
      </c>
      <c r="B42" s="19">
        <f t="shared" si="1"/>
        <v>664</v>
      </c>
      <c r="C42" s="19">
        <v>17</v>
      </c>
      <c r="D42" s="33" t="s">
        <v>285</v>
      </c>
      <c r="E42" s="152" t="s">
        <v>2989</v>
      </c>
      <c r="F42" s="32"/>
    </row>
    <row r="43" spans="1:6" x14ac:dyDescent="0.2">
      <c r="A43" s="19">
        <f t="shared" si="0"/>
        <v>37</v>
      </c>
      <c r="B43" s="19">
        <f t="shared" si="1"/>
        <v>681</v>
      </c>
      <c r="C43" s="19">
        <v>60</v>
      </c>
      <c r="D43" s="33" t="s">
        <v>9</v>
      </c>
      <c r="E43" s="152" t="s">
        <v>2990</v>
      </c>
      <c r="F43" s="32"/>
    </row>
    <row r="44" spans="1:6" x14ac:dyDescent="0.2">
      <c r="A44" s="19">
        <f t="shared" si="0"/>
        <v>38</v>
      </c>
      <c r="B44" s="19">
        <f t="shared" si="1"/>
        <v>741</v>
      </c>
      <c r="C44" s="19">
        <v>9</v>
      </c>
      <c r="D44" s="33" t="s">
        <v>9</v>
      </c>
      <c r="E44" s="152" t="s">
        <v>2991</v>
      </c>
      <c r="F44" s="137"/>
    </row>
    <row r="45" spans="1:6" x14ac:dyDescent="0.2">
      <c r="A45" s="19">
        <f t="shared" si="0"/>
        <v>39</v>
      </c>
      <c r="B45" s="19">
        <f t="shared" si="1"/>
        <v>750</v>
      </c>
      <c r="C45" s="19">
        <v>9</v>
      </c>
      <c r="D45" s="33" t="s">
        <v>9</v>
      </c>
      <c r="E45" s="152" t="s">
        <v>2992</v>
      </c>
      <c r="F45" s="32"/>
    </row>
    <row r="46" spans="1:6" x14ac:dyDescent="0.2">
      <c r="A46" s="19">
        <f t="shared" si="0"/>
        <v>40</v>
      </c>
      <c r="B46" s="19">
        <f t="shared" si="1"/>
        <v>759</v>
      </c>
      <c r="C46" s="19">
        <v>17</v>
      </c>
      <c r="D46" s="33" t="s">
        <v>285</v>
      </c>
      <c r="E46" s="152" t="s">
        <v>2993</v>
      </c>
      <c r="F46" s="32"/>
    </row>
    <row r="47" spans="1:6" x14ac:dyDescent="0.2">
      <c r="A47" s="19">
        <f t="shared" si="0"/>
        <v>41</v>
      </c>
      <c r="B47" s="19">
        <f t="shared" si="1"/>
        <v>776</v>
      </c>
      <c r="C47" s="19">
        <v>60</v>
      </c>
      <c r="D47" s="33" t="s">
        <v>9</v>
      </c>
      <c r="E47" s="152" t="s">
        <v>2994</v>
      </c>
      <c r="F47" s="32"/>
    </row>
    <row r="48" spans="1:6" x14ac:dyDescent="0.2">
      <c r="A48" s="19">
        <f t="shared" si="0"/>
        <v>42</v>
      </c>
      <c r="B48" s="19">
        <f t="shared" si="1"/>
        <v>836</v>
      </c>
      <c r="C48" s="19">
        <v>9</v>
      </c>
      <c r="D48" s="33" t="s">
        <v>9</v>
      </c>
      <c r="E48" s="152" t="s">
        <v>2995</v>
      </c>
      <c r="F48" s="32"/>
    </row>
    <row r="49" spans="1:6" x14ac:dyDescent="0.2">
      <c r="A49" s="19">
        <f t="shared" si="0"/>
        <v>43</v>
      </c>
      <c r="B49" s="19">
        <f t="shared" si="1"/>
        <v>845</v>
      </c>
      <c r="C49" s="19">
        <v>9</v>
      </c>
      <c r="D49" s="33" t="s">
        <v>9</v>
      </c>
      <c r="E49" s="152" t="s">
        <v>2996</v>
      </c>
      <c r="F49" s="32"/>
    </row>
    <row r="50" spans="1:6" x14ac:dyDescent="0.2">
      <c r="A50" s="19">
        <f t="shared" si="0"/>
        <v>44</v>
      </c>
      <c r="B50" s="19">
        <f t="shared" si="1"/>
        <v>854</v>
      </c>
      <c r="C50" s="19">
        <v>17</v>
      </c>
      <c r="D50" s="33" t="s">
        <v>285</v>
      </c>
      <c r="E50" s="152" t="s">
        <v>2997</v>
      </c>
      <c r="F50" s="32"/>
    </row>
    <row r="51" spans="1:6" x14ac:dyDescent="0.2">
      <c r="A51" s="19">
        <f t="shared" si="0"/>
        <v>45</v>
      </c>
      <c r="B51" s="19">
        <f t="shared" si="1"/>
        <v>871</v>
      </c>
      <c r="C51" s="19">
        <v>60</v>
      </c>
      <c r="D51" s="33" t="s">
        <v>9</v>
      </c>
      <c r="E51" s="152" t="s">
        <v>2998</v>
      </c>
      <c r="F51" s="32"/>
    </row>
    <row r="52" spans="1:6" x14ac:dyDescent="0.2">
      <c r="A52" s="19">
        <f t="shared" si="0"/>
        <v>46</v>
      </c>
      <c r="B52" s="19">
        <f t="shared" si="1"/>
        <v>931</v>
      </c>
      <c r="C52" s="19">
        <v>9</v>
      </c>
      <c r="D52" s="33" t="s">
        <v>9</v>
      </c>
      <c r="E52" s="152" t="s">
        <v>2999</v>
      </c>
      <c r="F52" s="32"/>
    </row>
    <row r="53" spans="1:6" x14ac:dyDescent="0.2">
      <c r="A53" s="19">
        <f t="shared" si="0"/>
        <v>47</v>
      </c>
      <c r="B53" s="19">
        <f t="shared" si="1"/>
        <v>940</v>
      </c>
      <c r="C53" s="19">
        <v>9</v>
      </c>
      <c r="D53" s="33" t="s">
        <v>9</v>
      </c>
      <c r="E53" s="152" t="s">
        <v>3000</v>
      </c>
      <c r="F53" s="32"/>
    </row>
    <row r="54" spans="1:6" x14ac:dyDescent="0.2">
      <c r="A54" s="19">
        <f t="shared" si="0"/>
        <v>48</v>
      </c>
      <c r="B54" s="19">
        <f t="shared" si="1"/>
        <v>949</v>
      </c>
      <c r="C54" s="19">
        <v>17</v>
      </c>
      <c r="D54" s="33" t="s">
        <v>285</v>
      </c>
      <c r="E54" s="152" t="s">
        <v>3001</v>
      </c>
      <c r="F54" s="32"/>
    </row>
    <row r="55" spans="1:6" x14ac:dyDescent="0.2">
      <c r="A55" s="19">
        <f t="shared" si="0"/>
        <v>49</v>
      </c>
      <c r="B55" s="19">
        <f t="shared" si="1"/>
        <v>966</v>
      </c>
      <c r="C55" s="19">
        <v>60</v>
      </c>
      <c r="D55" s="33" t="s">
        <v>9</v>
      </c>
      <c r="E55" s="152" t="s">
        <v>3002</v>
      </c>
      <c r="F55" s="32"/>
    </row>
    <row r="56" spans="1:6" x14ac:dyDescent="0.2">
      <c r="A56" s="19">
        <f t="shared" si="0"/>
        <v>50</v>
      </c>
      <c r="B56" s="19">
        <f t="shared" si="1"/>
        <v>1026</v>
      </c>
      <c r="C56" s="19">
        <v>9</v>
      </c>
      <c r="D56" s="33" t="s">
        <v>9</v>
      </c>
      <c r="E56" s="152" t="s">
        <v>3003</v>
      </c>
      <c r="F56" s="32"/>
    </row>
    <row r="57" spans="1:6" x14ac:dyDescent="0.2">
      <c r="A57" s="19">
        <f t="shared" si="0"/>
        <v>51</v>
      </c>
      <c r="B57" s="19">
        <f t="shared" si="1"/>
        <v>1035</v>
      </c>
      <c r="C57" s="19">
        <v>9</v>
      </c>
      <c r="D57" s="33" t="s">
        <v>9</v>
      </c>
      <c r="E57" s="152" t="s">
        <v>3004</v>
      </c>
      <c r="F57" s="32"/>
    </row>
    <row r="58" spans="1:6" x14ac:dyDescent="0.2">
      <c r="A58" s="19">
        <f t="shared" si="0"/>
        <v>52</v>
      </c>
      <c r="B58" s="19">
        <f t="shared" si="1"/>
        <v>1044</v>
      </c>
      <c r="C58" s="19">
        <v>17</v>
      </c>
      <c r="D58" s="33" t="s">
        <v>285</v>
      </c>
      <c r="E58" s="152" t="s">
        <v>3005</v>
      </c>
      <c r="F58" s="32"/>
    </row>
    <row r="59" spans="1:6" x14ac:dyDescent="0.2">
      <c r="A59" s="19">
        <f t="shared" si="0"/>
        <v>53</v>
      </c>
      <c r="B59" s="19">
        <f t="shared" si="1"/>
        <v>1061</v>
      </c>
      <c r="C59" s="19">
        <v>60</v>
      </c>
      <c r="D59" s="33" t="s">
        <v>9</v>
      </c>
      <c r="E59" s="152" t="s">
        <v>3006</v>
      </c>
      <c r="F59" s="32"/>
    </row>
    <row r="60" spans="1:6" x14ac:dyDescent="0.2">
      <c r="A60" s="19">
        <f t="shared" si="0"/>
        <v>54</v>
      </c>
      <c r="B60" s="19">
        <f t="shared" si="1"/>
        <v>1121</v>
      </c>
      <c r="C60" s="19">
        <v>9</v>
      </c>
      <c r="D60" s="33" t="s">
        <v>9</v>
      </c>
      <c r="E60" s="152" t="s">
        <v>3007</v>
      </c>
      <c r="F60" s="32"/>
    </row>
    <row r="61" spans="1:6" x14ac:dyDescent="0.2">
      <c r="A61" s="19">
        <f t="shared" si="0"/>
        <v>55</v>
      </c>
      <c r="B61" s="19">
        <f t="shared" si="1"/>
        <v>1130</v>
      </c>
      <c r="C61" s="19">
        <v>9</v>
      </c>
      <c r="D61" s="33" t="s">
        <v>9</v>
      </c>
      <c r="E61" s="152" t="s">
        <v>3008</v>
      </c>
      <c r="F61" s="32"/>
    </row>
    <row r="62" spans="1:6" x14ac:dyDescent="0.2">
      <c r="A62" s="19">
        <f t="shared" si="0"/>
        <v>56</v>
      </c>
      <c r="B62" s="19">
        <f t="shared" si="1"/>
        <v>1139</v>
      </c>
      <c r="C62" s="19">
        <v>17</v>
      </c>
      <c r="D62" s="33" t="s">
        <v>285</v>
      </c>
      <c r="E62" s="152" t="s">
        <v>3009</v>
      </c>
      <c r="F62" s="32"/>
    </row>
    <row r="63" spans="1:6" x14ac:dyDescent="0.2">
      <c r="A63" s="19">
        <f t="shared" si="0"/>
        <v>57</v>
      </c>
      <c r="B63" s="19">
        <f t="shared" si="1"/>
        <v>1156</v>
      </c>
      <c r="C63" s="19">
        <v>60</v>
      </c>
      <c r="D63" s="33" t="s">
        <v>9</v>
      </c>
      <c r="E63" s="152" t="s">
        <v>3010</v>
      </c>
      <c r="F63" s="32"/>
    </row>
    <row r="64" spans="1:6" x14ac:dyDescent="0.2">
      <c r="A64" s="19">
        <f t="shared" si="0"/>
        <v>58</v>
      </c>
      <c r="B64" s="19">
        <f t="shared" si="1"/>
        <v>1216</v>
      </c>
      <c r="C64" s="19">
        <v>9</v>
      </c>
      <c r="D64" s="33" t="s">
        <v>9</v>
      </c>
      <c r="E64" s="152" t="s">
        <v>3011</v>
      </c>
      <c r="F64" s="32"/>
    </row>
    <row r="65" spans="1:6" x14ac:dyDescent="0.2">
      <c r="A65" s="19">
        <f t="shared" si="0"/>
        <v>59</v>
      </c>
      <c r="B65" s="19">
        <f t="shared" si="1"/>
        <v>1225</v>
      </c>
      <c r="C65" s="19">
        <v>9</v>
      </c>
      <c r="D65" s="33" t="s">
        <v>9</v>
      </c>
      <c r="E65" s="152" t="s">
        <v>3012</v>
      </c>
      <c r="F65" s="32"/>
    </row>
    <row r="66" spans="1:6" x14ac:dyDescent="0.2">
      <c r="A66" s="19">
        <f t="shared" si="0"/>
        <v>60</v>
      </c>
      <c r="B66" s="19">
        <f t="shared" si="1"/>
        <v>1234</v>
      </c>
      <c r="C66" s="19">
        <v>17</v>
      </c>
      <c r="D66" s="33" t="s">
        <v>285</v>
      </c>
      <c r="E66" s="152" t="s">
        <v>3013</v>
      </c>
      <c r="F66" s="32"/>
    </row>
    <row r="67" spans="1:6" x14ac:dyDescent="0.2">
      <c r="A67" s="19">
        <f t="shared" si="0"/>
        <v>61</v>
      </c>
      <c r="B67" s="19">
        <f t="shared" si="1"/>
        <v>1251</v>
      </c>
      <c r="C67" s="19">
        <v>60</v>
      </c>
      <c r="D67" s="33" t="s">
        <v>9</v>
      </c>
      <c r="E67" s="152" t="s">
        <v>3014</v>
      </c>
      <c r="F67" s="32"/>
    </row>
    <row r="68" spans="1:6" x14ac:dyDescent="0.2">
      <c r="A68" s="19">
        <f t="shared" si="0"/>
        <v>62</v>
      </c>
      <c r="B68" s="19">
        <f t="shared" si="1"/>
        <v>1311</v>
      </c>
      <c r="C68" s="19">
        <v>9</v>
      </c>
      <c r="D68" s="33" t="s">
        <v>9</v>
      </c>
      <c r="E68" s="152" t="s">
        <v>3015</v>
      </c>
      <c r="F68" s="32"/>
    </row>
    <row r="69" spans="1:6" x14ac:dyDescent="0.2">
      <c r="A69" s="19">
        <f t="shared" si="0"/>
        <v>63</v>
      </c>
      <c r="B69" s="19">
        <f t="shared" si="1"/>
        <v>1320</v>
      </c>
      <c r="C69" s="19">
        <v>9</v>
      </c>
      <c r="D69" s="33" t="s">
        <v>9</v>
      </c>
      <c r="E69" s="152" t="s">
        <v>3016</v>
      </c>
      <c r="F69" s="32"/>
    </row>
    <row r="70" spans="1:6" x14ac:dyDescent="0.2">
      <c r="A70" s="19">
        <f t="shared" si="0"/>
        <v>64</v>
      </c>
      <c r="B70" s="19">
        <f t="shared" si="1"/>
        <v>1329</v>
      </c>
      <c r="C70" s="19">
        <v>17</v>
      </c>
      <c r="D70" s="33" t="s">
        <v>285</v>
      </c>
      <c r="E70" s="152" t="s">
        <v>3017</v>
      </c>
      <c r="F70" s="32"/>
    </row>
    <row r="71" spans="1:6" x14ac:dyDescent="0.2">
      <c r="A71" s="19">
        <f t="shared" si="0"/>
        <v>65</v>
      </c>
      <c r="B71" s="19">
        <f t="shared" si="1"/>
        <v>1346</v>
      </c>
      <c r="C71" s="19">
        <v>60</v>
      </c>
      <c r="D71" s="33" t="s">
        <v>9</v>
      </c>
      <c r="E71" s="152" t="s">
        <v>3018</v>
      </c>
      <c r="F71" s="32"/>
    </row>
    <row r="72" spans="1:6" x14ac:dyDescent="0.2">
      <c r="A72" s="19">
        <f t="shared" ref="A72:A135" si="2">+A71+1</f>
        <v>66</v>
      </c>
      <c r="B72" s="19">
        <f t="shared" si="1"/>
        <v>1406</v>
      </c>
      <c r="C72" s="19">
        <v>9</v>
      </c>
      <c r="D72" s="33" t="s">
        <v>9</v>
      </c>
      <c r="E72" s="152" t="s">
        <v>3019</v>
      </c>
      <c r="F72" s="32"/>
    </row>
    <row r="73" spans="1:6" x14ac:dyDescent="0.2">
      <c r="A73" s="19">
        <f t="shared" si="2"/>
        <v>67</v>
      </c>
      <c r="B73" s="19">
        <f t="shared" si="1"/>
        <v>1415</v>
      </c>
      <c r="C73" s="19">
        <v>9</v>
      </c>
      <c r="D73" s="33" t="s">
        <v>9</v>
      </c>
      <c r="E73" s="152" t="s">
        <v>3020</v>
      </c>
      <c r="F73" s="32"/>
    </row>
    <row r="74" spans="1:6" x14ac:dyDescent="0.2">
      <c r="A74" s="19">
        <f t="shared" si="2"/>
        <v>68</v>
      </c>
      <c r="B74" s="19">
        <f t="shared" si="1"/>
        <v>1424</v>
      </c>
      <c r="C74" s="19">
        <v>17</v>
      </c>
      <c r="D74" s="33" t="s">
        <v>285</v>
      </c>
      <c r="E74" s="152" t="s">
        <v>3021</v>
      </c>
      <c r="F74" s="32"/>
    </row>
    <row r="75" spans="1:6" x14ac:dyDescent="0.2">
      <c r="A75" s="19">
        <f t="shared" si="2"/>
        <v>69</v>
      </c>
      <c r="B75" s="19">
        <f t="shared" si="1"/>
        <v>1441</v>
      </c>
      <c r="C75" s="19">
        <v>60</v>
      </c>
      <c r="D75" s="33" t="s">
        <v>9</v>
      </c>
      <c r="E75" s="152" t="s">
        <v>3022</v>
      </c>
      <c r="F75" s="32"/>
    </row>
    <row r="76" spans="1:6" x14ac:dyDescent="0.2">
      <c r="A76" s="19">
        <f t="shared" si="2"/>
        <v>70</v>
      </c>
      <c r="B76" s="19">
        <f t="shared" si="1"/>
        <v>1501</v>
      </c>
      <c r="C76" s="19">
        <v>9</v>
      </c>
      <c r="D76" s="33" t="s">
        <v>9</v>
      </c>
      <c r="E76" s="152" t="s">
        <v>3023</v>
      </c>
      <c r="F76" s="32"/>
    </row>
    <row r="77" spans="1:6" x14ac:dyDescent="0.2">
      <c r="A77" s="19">
        <f t="shared" si="2"/>
        <v>71</v>
      </c>
      <c r="B77" s="19">
        <f t="shared" si="1"/>
        <v>1510</v>
      </c>
      <c r="C77" s="19">
        <v>9</v>
      </c>
      <c r="D77" s="33" t="s">
        <v>9</v>
      </c>
      <c r="E77" s="152" t="s">
        <v>3024</v>
      </c>
      <c r="F77" s="32"/>
    </row>
    <row r="78" spans="1:6" x14ac:dyDescent="0.2">
      <c r="A78" s="19">
        <f t="shared" si="2"/>
        <v>72</v>
      </c>
      <c r="B78" s="19">
        <f t="shared" si="1"/>
        <v>1519</v>
      </c>
      <c r="C78" s="19">
        <v>17</v>
      </c>
      <c r="D78" s="33" t="s">
        <v>285</v>
      </c>
      <c r="E78" s="152" t="s">
        <v>3025</v>
      </c>
      <c r="F78" s="32"/>
    </row>
    <row r="79" spans="1:6" x14ac:dyDescent="0.2">
      <c r="A79" s="19">
        <f t="shared" si="2"/>
        <v>73</v>
      </c>
      <c r="B79" s="19">
        <f t="shared" ref="B79:B142" si="3">C78+B78</f>
        <v>1536</v>
      </c>
      <c r="C79" s="19">
        <v>60</v>
      </c>
      <c r="D79" s="33" t="s">
        <v>9</v>
      </c>
      <c r="E79" s="152" t="s">
        <v>3026</v>
      </c>
      <c r="F79" s="32"/>
    </row>
    <row r="80" spans="1:6" x14ac:dyDescent="0.2">
      <c r="A80" s="19">
        <f t="shared" si="2"/>
        <v>74</v>
      </c>
      <c r="B80" s="19">
        <f t="shared" si="3"/>
        <v>1596</v>
      </c>
      <c r="C80" s="19">
        <v>9</v>
      </c>
      <c r="D80" s="33" t="s">
        <v>9</v>
      </c>
      <c r="E80" s="152" t="s">
        <v>3027</v>
      </c>
      <c r="F80" s="32"/>
    </row>
    <row r="81" spans="1:6" x14ac:dyDescent="0.2">
      <c r="A81" s="19">
        <f t="shared" si="2"/>
        <v>75</v>
      </c>
      <c r="B81" s="19">
        <f t="shared" si="3"/>
        <v>1605</v>
      </c>
      <c r="C81" s="19">
        <v>9</v>
      </c>
      <c r="D81" s="33" t="s">
        <v>9</v>
      </c>
      <c r="E81" s="152" t="s">
        <v>3028</v>
      </c>
      <c r="F81" s="32"/>
    </row>
    <row r="82" spans="1:6" x14ac:dyDescent="0.2">
      <c r="A82" s="19">
        <f t="shared" si="2"/>
        <v>76</v>
      </c>
      <c r="B82" s="19">
        <f t="shared" si="3"/>
        <v>1614</v>
      </c>
      <c r="C82" s="19">
        <v>17</v>
      </c>
      <c r="D82" s="33" t="s">
        <v>285</v>
      </c>
      <c r="E82" s="152" t="s">
        <v>3029</v>
      </c>
      <c r="F82" s="32"/>
    </row>
    <row r="83" spans="1:6" x14ac:dyDescent="0.2">
      <c r="A83" s="19">
        <f t="shared" si="2"/>
        <v>77</v>
      </c>
      <c r="B83" s="19">
        <f t="shared" si="3"/>
        <v>1631</v>
      </c>
      <c r="C83" s="19">
        <v>60</v>
      </c>
      <c r="D83" s="33" t="s">
        <v>9</v>
      </c>
      <c r="E83" s="152" t="s">
        <v>3030</v>
      </c>
      <c r="F83" s="32"/>
    </row>
    <row r="84" spans="1:6" x14ac:dyDescent="0.2">
      <c r="A84" s="19">
        <f t="shared" si="2"/>
        <v>78</v>
      </c>
      <c r="B84" s="19">
        <f t="shared" si="3"/>
        <v>1691</v>
      </c>
      <c r="C84" s="19">
        <v>9</v>
      </c>
      <c r="D84" s="33" t="s">
        <v>9</v>
      </c>
      <c r="E84" s="152" t="s">
        <v>3031</v>
      </c>
      <c r="F84" s="32"/>
    </row>
    <row r="85" spans="1:6" x14ac:dyDescent="0.2">
      <c r="A85" s="19">
        <f t="shared" si="2"/>
        <v>79</v>
      </c>
      <c r="B85" s="19">
        <f t="shared" si="3"/>
        <v>1700</v>
      </c>
      <c r="C85" s="19">
        <v>9</v>
      </c>
      <c r="D85" s="33" t="s">
        <v>9</v>
      </c>
      <c r="E85" s="152" t="s">
        <v>3032</v>
      </c>
      <c r="F85" s="32"/>
    </row>
    <row r="86" spans="1:6" x14ac:dyDescent="0.2">
      <c r="A86" s="19">
        <f t="shared" si="2"/>
        <v>80</v>
      </c>
      <c r="B86" s="19">
        <f t="shared" si="3"/>
        <v>1709</v>
      </c>
      <c r="C86" s="19">
        <v>17</v>
      </c>
      <c r="D86" s="33" t="s">
        <v>285</v>
      </c>
      <c r="E86" s="152" t="s">
        <v>3033</v>
      </c>
      <c r="F86" s="32"/>
    </row>
    <row r="87" spans="1:6" x14ac:dyDescent="0.2">
      <c r="A87" s="19">
        <f t="shared" si="2"/>
        <v>81</v>
      </c>
      <c r="B87" s="19">
        <f t="shared" si="3"/>
        <v>1726</v>
      </c>
      <c r="C87" s="19">
        <v>60</v>
      </c>
      <c r="D87" s="33" t="s">
        <v>9</v>
      </c>
      <c r="E87" s="152" t="s">
        <v>3034</v>
      </c>
      <c r="F87" s="32"/>
    </row>
    <row r="88" spans="1:6" x14ac:dyDescent="0.2">
      <c r="A88" s="19">
        <f t="shared" si="2"/>
        <v>82</v>
      </c>
      <c r="B88" s="19">
        <f t="shared" si="3"/>
        <v>1786</v>
      </c>
      <c r="C88" s="19">
        <v>9</v>
      </c>
      <c r="D88" s="33" t="s">
        <v>9</v>
      </c>
      <c r="E88" s="152" t="s">
        <v>3035</v>
      </c>
      <c r="F88" s="32"/>
    </row>
    <row r="89" spans="1:6" x14ac:dyDescent="0.2">
      <c r="A89" s="19">
        <f t="shared" si="2"/>
        <v>83</v>
      </c>
      <c r="B89" s="19">
        <f t="shared" si="3"/>
        <v>1795</v>
      </c>
      <c r="C89" s="19">
        <v>9</v>
      </c>
      <c r="D89" s="33" t="s">
        <v>9</v>
      </c>
      <c r="E89" s="152" t="s">
        <v>3036</v>
      </c>
      <c r="F89" s="32"/>
    </row>
    <row r="90" spans="1:6" x14ac:dyDescent="0.2">
      <c r="A90" s="19">
        <f t="shared" si="2"/>
        <v>84</v>
      </c>
      <c r="B90" s="19">
        <f t="shared" si="3"/>
        <v>1804</v>
      </c>
      <c r="C90" s="19">
        <v>17</v>
      </c>
      <c r="D90" s="33" t="s">
        <v>285</v>
      </c>
      <c r="E90" s="152" t="s">
        <v>3037</v>
      </c>
      <c r="F90" s="32"/>
    </row>
    <row r="91" spans="1:6" x14ac:dyDescent="0.2">
      <c r="A91" s="19">
        <f t="shared" si="2"/>
        <v>85</v>
      </c>
      <c r="B91" s="19">
        <f t="shared" si="3"/>
        <v>1821</v>
      </c>
      <c r="C91" s="19">
        <v>60</v>
      </c>
      <c r="D91" s="33" t="s">
        <v>9</v>
      </c>
      <c r="E91" s="152" t="s">
        <v>3038</v>
      </c>
      <c r="F91" s="32"/>
    </row>
    <row r="92" spans="1:6" x14ac:dyDescent="0.2">
      <c r="A92" s="19">
        <f t="shared" si="2"/>
        <v>86</v>
      </c>
      <c r="B92" s="19">
        <f t="shared" si="3"/>
        <v>1881</v>
      </c>
      <c r="C92" s="19">
        <v>9</v>
      </c>
      <c r="D92" s="33" t="s">
        <v>9</v>
      </c>
      <c r="E92" s="152" t="s">
        <v>3039</v>
      </c>
      <c r="F92" s="32"/>
    </row>
    <row r="93" spans="1:6" x14ac:dyDescent="0.2">
      <c r="A93" s="19">
        <f t="shared" si="2"/>
        <v>87</v>
      </c>
      <c r="B93" s="19">
        <f t="shared" si="3"/>
        <v>1890</v>
      </c>
      <c r="C93" s="19">
        <v>9</v>
      </c>
      <c r="D93" s="33" t="s">
        <v>9</v>
      </c>
      <c r="E93" s="152" t="s">
        <v>3040</v>
      </c>
      <c r="F93" s="32"/>
    </row>
    <row r="94" spans="1:6" x14ac:dyDescent="0.2">
      <c r="A94" s="19">
        <f t="shared" si="2"/>
        <v>88</v>
      </c>
      <c r="B94" s="19">
        <f t="shared" si="3"/>
        <v>1899</v>
      </c>
      <c r="C94" s="19">
        <v>17</v>
      </c>
      <c r="D94" s="33" t="s">
        <v>285</v>
      </c>
      <c r="E94" s="152" t="s">
        <v>3041</v>
      </c>
      <c r="F94" s="32"/>
    </row>
    <row r="95" spans="1:6" x14ac:dyDescent="0.2">
      <c r="A95" s="19">
        <f t="shared" si="2"/>
        <v>89</v>
      </c>
      <c r="B95" s="19">
        <f t="shared" si="3"/>
        <v>1916</v>
      </c>
      <c r="C95" s="19">
        <v>60</v>
      </c>
      <c r="D95" s="33" t="s">
        <v>9</v>
      </c>
      <c r="E95" s="152" t="s">
        <v>3042</v>
      </c>
      <c r="F95" s="32"/>
    </row>
    <row r="96" spans="1:6" x14ac:dyDescent="0.2">
      <c r="A96" s="19">
        <f t="shared" si="2"/>
        <v>90</v>
      </c>
      <c r="B96" s="19">
        <f t="shared" si="3"/>
        <v>1976</v>
      </c>
      <c r="C96" s="19">
        <v>9</v>
      </c>
      <c r="D96" s="33" t="s">
        <v>9</v>
      </c>
      <c r="E96" s="152" t="s">
        <v>3043</v>
      </c>
      <c r="F96" s="32"/>
    </row>
    <row r="97" spans="1:6" x14ac:dyDescent="0.2">
      <c r="A97" s="19">
        <f t="shared" si="2"/>
        <v>91</v>
      </c>
      <c r="B97" s="19">
        <f t="shared" si="3"/>
        <v>1985</v>
      </c>
      <c r="C97" s="19">
        <v>9</v>
      </c>
      <c r="D97" s="33" t="s">
        <v>9</v>
      </c>
      <c r="E97" s="152" t="s">
        <v>3044</v>
      </c>
      <c r="F97" s="32"/>
    </row>
    <row r="98" spans="1:6" x14ac:dyDescent="0.2">
      <c r="A98" s="19">
        <f t="shared" si="2"/>
        <v>92</v>
      </c>
      <c r="B98" s="19">
        <f t="shared" si="3"/>
        <v>1994</v>
      </c>
      <c r="C98" s="19">
        <v>17</v>
      </c>
      <c r="D98" s="33" t="s">
        <v>285</v>
      </c>
      <c r="E98" s="152" t="s">
        <v>3045</v>
      </c>
      <c r="F98" s="32"/>
    </row>
    <row r="99" spans="1:6" x14ac:dyDescent="0.2">
      <c r="A99" s="19">
        <f t="shared" si="2"/>
        <v>93</v>
      </c>
      <c r="B99" s="19">
        <f t="shared" si="3"/>
        <v>2011</v>
      </c>
      <c r="C99" s="19">
        <v>60</v>
      </c>
      <c r="D99" s="33" t="s">
        <v>9</v>
      </c>
      <c r="E99" s="152" t="s">
        <v>3046</v>
      </c>
      <c r="F99" s="32"/>
    </row>
    <row r="100" spans="1:6" x14ac:dyDescent="0.2">
      <c r="A100" s="19">
        <f t="shared" si="2"/>
        <v>94</v>
      </c>
      <c r="B100" s="19">
        <f t="shared" si="3"/>
        <v>2071</v>
      </c>
      <c r="C100" s="19">
        <v>9</v>
      </c>
      <c r="D100" s="33" t="s">
        <v>9</v>
      </c>
      <c r="E100" s="152" t="s">
        <v>3047</v>
      </c>
      <c r="F100" s="32"/>
    </row>
    <row r="101" spans="1:6" x14ac:dyDescent="0.2">
      <c r="A101" s="19">
        <f t="shared" si="2"/>
        <v>95</v>
      </c>
      <c r="B101" s="19">
        <f t="shared" si="3"/>
        <v>2080</v>
      </c>
      <c r="C101" s="19">
        <v>9</v>
      </c>
      <c r="D101" s="33" t="s">
        <v>9</v>
      </c>
      <c r="E101" s="152" t="s">
        <v>3048</v>
      </c>
      <c r="F101" s="32"/>
    </row>
    <row r="102" spans="1:6" x14ac:dyDescent="0.2">
      <c r="A102" s="19">
        <f t="shared" si="2"/>
        <v>96</v>
      </c>
      <c r="B102" s="19">
        <f t="shared" si="3"/>
        <v>2089</v>
      </c>
      <c r="C102" s="19">
        <v>17</v>
      </c>
      <c r="D102" s="33" t="s">
        <v>285</v>
      </c>
      <c r="E102" s="152" t="s">
        <v>3049</v>
      </c>
      <c r="F102" s="32"/>
    </row>
    <row r="103" spans="1:6" x14ac:dyDescent="0.2">
      <c r="A103" s="19">
        <f t="shared" si="2"/>
        <v>97</v>
      </c>
      <c r="B103" s="19">
        <f t="shared" si="3"/>
        <v>2106</v>
      </c>
      <c r="C103" s="19">
        <v>60</v>
      </c>
      <c r="D103" s="33" t="s">
        <v>9</v>
      </c>
      <c r="E103" s="152" t="s">
        <v>3050</v>
      </c>
      <c r="F103" s="32"/>
    </row>
    <row r="104" spans="1:6" x14ac:dyDescent="0.2">
      <c r="A104" s="19">
        <f t="shared" si="2"/>
        <v>98</v>
      </c>
      <c r="B104" s="19">
        <f t="shared" si="3"/>
        <v>2166</v>
      </c>
      <c r="C104" s="19">
        <v>9</v>
      </c>
      <c r="D104" s="33" t="s">
        <v>9</v>
      </c>
      <c r="E104" s="152" t="s">
        <v>3051</v>
      </c>
      <c r="F104" s="32"/>
    </row>
    <row r="105" spans="1:6" x14ac:dyDescent="0.2">
      <c r="A105" s="19">
        <f t="shared" si="2"/>
        <v>99</v>
      </c>
      <c r="B105" s="19">
        <f t="shared" si="3"/>
        <v>2175</v>
      </c>
      <c r="C105" s="19">
        <v>9</v>
      </c>
      <c r="D105" s="33" t="s">
        <v>9</v>
      </c>
      <c r="E105" s="152" t="s">
        <v>3052</v>
      </c>
      <c r="F105" s="32"/>
    </row>
    <row r="106" spans="1:6" x14ac:dyDescent="0.2">
      <c r="A106" s="19">
        <f t="shared" si="2"/>
        <v>100</v>
      </c>
      <c r="B106" s="19">
        <f t="shared" si="3"/>
        <v>2184</v>
      </c>
      <c r="C106" s="19">
        <v>17</v>
      </c>
      <c r="D106" s="33" t="s">
        <v>285</v>
      </c>
      <c r="E106" s="152" t="s">
        <v>3053</v>
      </c>
      <c r="F106" s="32"/>
    </row>
    <row r="107" spans="1:6" x14ac:dyDescent="0.2">
      <c r="A107" s="19">
        <f t="shared" si="2"/>
        <v>101</v>
      </c>
      <c r="B107" s="19">
        <f t="shared" si="3"/>
        <v>2201</v>
      </c>
      <c r="C107" s="19">
        <v>60</v>
      </c>
      <c r="D107" s="33" t="s">
        <v>9</v>
      </c>
      <c r="E107" s="152" t="s">
        <v>3054</v>
      </c>
      <c r="F107" s="32"/>
    </row>
    <row r="108" spans="1:6" x14ac:dyDescent="0.2">
      <c r="A108" s="19">
        <f t="shared" si="2"/>
        <v>102</v>
      </c>
      <c r="B108" s="19">
        <f t="shared" si="3"/>
        <v>2261</v>
      </c>
      <c r="C108" s="19">
        <v>9</v>
      </c>
      <c r="D108" s="33" t="s">
        <v>9</v>
      </c>
      <c r="E108" s="152" t="s">
        <v>3055</v>
      </c>
      <c r="F108" s="32"/>
    </row>
    <row r="109" spans="1:6" x14ac:dyDescent="0.2">
      <c r="A109" s="19">
        <f t="shared" si="2"/>
        <v>103</v>
      </c>
      <c r="B109" s="19">
        <f t="shared" si="3"/>
        <v>2270</v>
      </c>
      <c r="C109" s="19">
        <v>9</v>
      </c>
      <c r="D109" s="33" t="s">
        <v>9</v>
      </c>
      <c r="E109" s="152" t="s">
        <v>3056</v>
      </c>
      <c r="F109" s="32"/>
    </row>
    <row r="110" spans="1:6" x14ac:dyDescent="0.2">
      <c r="A110" s="19">
        <f t="shared" si="2"/>
        <v>104</v>
      </c>
      <c r="B110" s="19">
        <f t="shared" si="3"/>
        <v>2279</v>
      </c>
      <c r="C110" s="19">
        <v>17</v>
      </c>
      <c r="D110" s="33" t="s">
        <v>285</v>
      </c>
      <c r="E110" s="152" t="s">
        <v>3057</v>
      </c>
      <c r="F110" s="32"/>
    </row>
    <row r="111" spans="1:6" x14ac:dyDescent="0.2">
      <c r="A111" s="19">
        <f t="shared" si="2"/>
        <v>105</v>
      </c>
      <c r="B111" s="19">
        <f t="shared" si="3"/>
        <v>2296</v>
      </c>
      <c r="C111" s="19">
        <v>60</v>
      </c>
      <c r="D111" s="33" t="s">
        <v>9</v>
      </c>
      <c r="E111" s="152" t="s">
        <v>3058</v>
      </c>
      <c r="F111" s="32"/>
    </row>
    <row r="112" spans="1:6" x14ac:dyDescent="0.2">
      <c r="A112" s="19">
        <f t="shared" si="2"/>
        <v>106</v>
      </c>
      <c r="B112" s="19">
        <f t="shared" si="3"/>
        <v>2356</v>
      </c>
      <c r="C112" s="19">
        <v>9</v>
      </c>
      <c r="D112" s="33" t="s">
        <v>9</v>
      </c>
      <c r="E112" s="152" t="s">
        <v>3059</v>
      </c>
      <c r="F112" s="32"/>
    </row>
    <row r="113" spans="1:6" x14ac:dyDescent="0.2">
      <c r="A113" s="19">
        <f t="shared" si="2"/>
        <v>107</v>
      </c>
      <c r="B113" s="19">
        <f t="shared" si="3"/>
        <v>2365</v>
      </c>
      <c r="C113" s="19">
        <v>9</v>
      </c>
      <c r="D113" s="33" t="s">
        <v>9</v>
      </c>
      <c r="E113" s="152" t="s">
        <v>3060</v>
      </c>
      <c r="F113" s="32"/>
    </row>
    <row r="114" spans="1:6" x14ac:dyDescent="0.2">
      <c r="A114" s="19">
        <f t="shared" si="2"/>
        <v>108</v>
      </c>
      <c r="B114" s="19">
        <f t="shared" si="3"/>
        <v>2374</v>
      </c>
      <c r="C114" s="19">
        <v>17</v>
      </c>
      <c r="D114" s="33" t="s">
        <v>285</v>
      </c>
      <c r="E114" s="152" t="s">
        <v>3061</v>
      </c>
      <c r="F114" s="32"/>
    </row>
    <row r="115" spans="1:6" x14ac:dyDescent="0.2">
      <c r="A115" s="19">
        <f t="shared" si="2"/>
        <v>109</v>
      </c>
      <c r="B115" s="19">
        <f t="shared" si="3"/>
        <v>2391</v>
      </c>
      <c r="C115" s="19">
        <v>60</v>
      </c>
      <c r="D115" s="33" t="s">
        <v>9</v>
      </c>
      <c r="E115" s="152" t="s">
        <v>3062</v>
      </c>
      <c r="F115" s="32"/>
    </row>
    <row r="116" spans="1:6" x14ac:dyDescent="0.2">
      <c r="A116" s="19">
        <f t="shared" si="2"/>
        <v>110</v>
      </c>
      <c r="B116" s="19">
        <f t="shared" si="3"/>
        <v>2451</v>
      </c>
      <c r="C116" s="19">
        <v>9</v>
      </c>
      <c r="D116" s="33" t="s">
        <v>9</v>
      </c>
      <c r="E116" s="152" t="s">
        <v>3063</v>
      </c>
      <c r="F116" s="32"/>
    </row>
    <row r="117" spans="1:6" x14ac:dyDescent="0.2">
      <c r="A117" s="19">
        <f t="shared" si="2"/>
        <v>111</v>
      </c>
      <c r="B117" s="19">
        <f t="shared" si="3"/>
        <v>2460</v>
      </c>
      <c r="C117" s="19">
        <v>9</v>
      </c>
      <c r="D117" s="33" t="s">
        <v>9</v>
      </c>
      <c r="E117" s="152" t="s">
        <v>3064</v>
      </c>
      <c r="F117" s="32"/>
    </row>
    <row r="118" spans="1:6" x14ac:dyDescent="0.2">
      <c r="A118" s="19">
        <f t="shared" si="2"/>
        <v>112</v>
      </c>
      <c r="B118" s="19">
        <f t="shared" si="3"/>
        <v>2469</v>
      </c>
      <c r="C118" s="19">
        <v>17</v>
      </c>
      <c r="D118" s="33" t="s">
        <v>285</v>
      </c>
      <c r="E118" s="152" t="s">
        <v>3065</v>
      </c>
      <c r="F118" s="32"/>
    </row>
    <row r="119" spans="1:6" x14ac:dyDescent="0.2">
      <c r="A119" s="19">
        <f t="shared" si="2"/>
        <v>113</v>
      </c>
      <c r="B119" s="19">
        <f t="shared" si="3"/>
        <v>2486</v>
      </c>
      <c r="C119" s="19">
        <v>60</v>
      </c>
      <c r="D119" s="33" t="s">
        <v>9</v>
      </c>
      <c r="E119" s="152" t="s">
        <v>3066</v>
      </c>
      <c r="F119" s="32"/>
    </row>
    <row r="120" spans="1:6" x14ac:dyDescent="0.2">
      <c r="A120" s="19">
        <f t="shared" si="2"/>
        <v>114</v>
      </c>
      <c r="B120" s="19">
        <f t="shared" si="3"/>
        <v>2546</v>
      </c>
      <c r="C120" s="19">
        <v>9</v>
      </c>
      <c r="D120" s="33" t="s">
        <v>9</v>
      </c>
      <c r="E120" s="152" t="s">
        <v>3067</v>
      </c>
      <c r="F120" s="32"/>
    </row>
    <row r="121" spans="1:6" x14ac:dyDescent="0.2">
      <c r="A121" s="19">
        <f t="shared" si="2"/>
        <v>115</v>
      </c>
      <c r="B121" s="19">
        <f t="shared" si="3"/>
        <v>2555</v>
      </c>
      <c r="C121" s="19">
        <v>9</v>
      </c>
      <c r="D121" s="33" t="s">
        <v>9</v>
      </c>
      <c r="E121" s="152" t="s">
        <v>3068</v>
      </c>
      <c r="F121" s="32"/>
    </row>
    <row r="122" spans="1:6" x14ac:dyDescent="0.2">
      <c r="A122" s="19">
        <f t="shared" si="2"/>
        <v>116</v>
      </c>
      <c r="B122" s="19">
        <f t="shared" si="3"/>
        <v>2564</v>
      </c>
      <c r="C122" s="19">
        <v>17</v>
      </c>
      <c r="D122" s="33" t="s">
        <v>285</v>
      </c>
      <c r="E122" s="152" t="s">
        <v>3069</v>
      </c>
      <c r="F122" s="32"/>
    </row>
    <row r="123" spans="1:6" x14ac:dyDescent="0.2">
      <c r="A123" s="19">
        <f t="shared" si="2"/>
        <v>117</v>
      </c>
      <c r="B123" s="19">
        <f t="shared" si="3"/>
        <v>2581</v>
      </c>
      <c r="C123" s="19">
        <v>60</v>
      </c>
      <c r="D123" s="33" t="s">
        <v>9</v>
      </c>
      <c r="E123" s="152" t="s">
        <v>3070</v>
      </c>
      <c r="F123" s="32"/>
    </row>
    <row r="124" spans="1:6" x14ac:dyDescent="0.2">
      <c r="A124" s="19">
        <f t="shared" si="2"/>
        <v>118</v>
      </c>
      <c r="B124" s="19">
        <f t="shared" si="3"/>
        <v>2641</v>
      </c>
      <c r="C124" s="19">
        <v>9</v>
      </c>
      <c r="D124" s="33" t="s">
        <v>9</v>
      </c>
      <c r="E124" s="152" t="s">
        <v>3071</v>
      </c>
      <c r="F124" s="32"/>
    </row>
    <row r="125" spans="1:6" x14ac:dyDescent="0.2">
      <c r="A125" s="19">
        <f t="shared" si="2"/>
        <v>119</v>
      </c>
      <c r="B125" s="19">
        <f t="shared" si="3"/>
        <v>2650</v>
      </c>
      <c r="C125" s="19">
        <v>9</v>
      </c>
      <c r="D125" s="33" t="s">
        <v>9</v>
      </c>
      <c r="E125" s="152" t="s">
        <v>3072</v>
      </c>
      <c r="F125" s="32"/>
    </row>
    <row r="126" spans="1:6" x14ac:dyDescent="0.2">
      <c r="A126" s="19">
        <f t="shared" si="2"/>
        <v>120</v>
      </c>
      <c r="B126" s="19">
        <f t="shared" si="3"/>
        <v>2659</v>
      </c>
      <c r="C126" s="19">
        <v>17</v>
      </c>
      <c r="D126" s="33" t="s">
        <v>285</v>
      </c>
      <c r="E126" s="152" t="s">
        <v>3073</v>
      </c>
      <c r="F126" s="32"/>
    </row>
    <row r="127" spans="1:6" x14ac:dyDescent="0.2">
      <c r="A127" s="19">
        <f t="shared" si="2"/>
        <v>121</v>
      </c>
      <c r="B127" s="19">
        <f t="shared" si="3"/>
        <v>2676</v>
      </c>
      <c r="C127" s="19">
        <v>60</v>
      </c>
      <c r="D127" s="33" t="s">
        <v>9</v>
      </c>
      <c r="E127" s="152" t="s">
        <v>3074</v>
      </c>
      <c r="F127" s="32"/>
    </row>
    <row r="128" spans="1:6" x14ac:dyDescent="0.2">
      <c r="A128" s="19">
        <f t="shared" si="2"/>
        <v>122</v>
      </c>
      <c r="B128" s="19">
        <f t="shared" si="3"/>
        <v>2736</v>
      </c>
      <c r="C128" s="19">
        <v>9</v>
      </c>
      <c r="D128" s="33" t="s">
        <v>9</v>
      </c>
      <c r="E128" s="152" t="s">
        <v>3075</v>
      </c>
      <c r="F128" s="32"/>
    </row>
    <row r="129" spans="1:6" x14ac:dyDescent="0.2">
      <c r="A129" s="19">
        <f t="shared" si="2"/>
        <v>123</v>
      </c>
      <c r="B129" s="19">
        <f t="shared" si="3"/>
        <v>2745</v>
      </c>
      <c r="C129" s="19">
        <v>9</v>
      </c>
      <c r="D129" s="33" t="s">
        <v>9</v>
      </c>
      <c r="E129" s="152" t="s">
        <v>3076</v>
      </c>
      <c r="F129" s="32"/>
    </row>
    <row r="130" spans="1:6" x14ac:dyDescent="0.2">
      <c r="A130" s="19">
        <f t="shared" si="2"/>
        <v>124</v>
      </c>
      <c r="B130" s="19">
        <f t="shared" si="3"/>
        <v>2754</v>
      </c>
      <c r="C130" s="19">
        <v>17</v>
      </c>
      <c r="D130" s="33" t="s">
        <v>285</v>
      </c>
      <c r="E130" s="152" t="s">
        <v>3077</v>
      </c>
      <c r="F130" s="32"/>
    </row>
    <row r="131" spans="1:6" x14ac:dyDescent="0.2">
      <c r="A131" s="19">
        <f t="shared" si="2"/>
        <v>125</v>
      </c>
      <c r="B131" s="19">
        <f t="shared" si="3"/>
        <v>2771</v>
      </c>
      <c r="C131" s="19">
        <v>60</v>
      </c>
      <c r="D131" s="33" t="s">
        <v>9</v>
      </c>
      <c r="E131" s="152" t="s">
        <v>3078</v>
      </c>
      <c r="F131" s="32"/>
    </row>
    <row r="132" spans="1:6" x14ac:dyDescent="0.2">
      <c r="A132" s="19">
        <f t="shared" si="2"/>
        <v>126</v>
      </c>
      <c r="B132" s="19">
        <f t="shared" si="3"/>
        <v>2831</v>
      </c>
      <c r="C132" s="19">
        <v>9</v>
      </c>
      <c r="D132" s="33" t="s">
        <v>9</v>
      </c>
      <c r="E132" s="152" t="s">
        <v>3079</v>
      </c>
      <c r="F132" s="51"/>
    </row>
    <row r="133" spans="1:6" x14ac:dyDescent="0.2">
      <c r="A133" s="19">
        <f t="shared" si="2"/>
        <v>127</v>
      </c>
      <c r="B133" s="19">
        <f t="shared" si="3"/>
        <v>2840</v>
      </c>
      <c r="C133" s="19">
        <v>9</v>
      </c>
      <c r="D133" s="33" t="s">
        <v>9</v>
      </c>
      <c r="E133" s="162" t="s">
        <v>3080</v>
      </c>
      <c r="F133" s="43"/>
    </row>
    <row r="134" spans="1:6" x14ac:dyDescent="0.2">
      <c r="A134" s="19">
        <f t="shared" si="2"/>
        <v>128</v>
      </c>
      <c r="B134" s="19">
        <f t="shared" si="3"/>
        <v>2849</v>
      </c>
      <c r="C134" s="19">
        <v>17</v>
      </c>
      <c r="D134" s="33" t="s">
        <v>285</v>
      </c>
      <c r="E134" s="152" t="s">
        <v>3081</v>
      </c>
      <c r="F134" s="150"/>
    </row>
    <row r="135" spans="1:6" x14ac:dyDescent="0.2">
      <c r="A135" s="19">
        <f t="shared" si="2"/>
        <v>129</v>
      </c>
      <c r="B135" s="19">
        <f t="shared" si="3"/>
        <v>2866</v>
      </c>
      <c r="C135" s="19">
        <v>60</v>
      </c>
      <c r="D135" s="33" t="s">
        <v>9</v>
      </c>
      <c r="E135" s="152" t="s">
        <v>3082</v>
      </c>
      <c r="F135" s="32"/>
    </row>
    <row r="136" spans="1:6" x14ac:dyDescent="0.2">
      <c r="A136" s="19">
        <f t="shared" ref="A136:A199" si="4">+A135+1</f>
        <v>130</v>
      </c>
      <c r="B136" s="19">
        <f t="shared" si="3"/>
        <v>2926</v>
      </c>
      <c r="C136" s="19">
        <v>9</v>
      </c>
      <c r="D136" s="33" t="s">
        <v>9</v>
      </c>
      <c r="E136" s="32" t="s">
        <v>3083</v>
      </c>
      <c r="F136" s="32"/>
    </row>
    <row r="137" spans="1:6" x14ac:dyDescent="0.2">
      <c r="A137" s="19">
        <f t="shared" si="4"/>
        <v>131</v>
      </c>
      <c r="B137" s="19">
        <f t="shared" si="3"/>
        <v>2935</v>
      </c>
      <c r="C137" s="19">
        <v>9</v>
      </c>
      <c r="D137" s="33" t="s">
        <v>9</v>
      </c>
      <c r="E137" s="32" t="s">
        <v>3084</v>
      </c>
      <c r="F137" s="32"/>
    </row>
    <row r="138" spans="1:6" x14ac:dyDescent="0.2">
      <c r="A138" s="19">
        <f t="shared" si="4"/>
        <v>132</v>
      </c>
      <c r="B138" s="19">
        <f t="shared" si="3"/>
        <v>2944</v>
      </c>
      <c r="C138" s="19">
        <v>17</v>
      </c>
      <c r="D138" s="33" t="s">
        <v>285</v>
      </c>
      <c r="E138" s="32" t="s">
        <v>3085</v>
      </c>
      <c r="F138" s="32"/>
    </row>
    <row r="139" spans="1:6" x14ac:dyDescent="0.2">
      <c r="A139" s="19">
        <f t="shared" si="4"/>
        <v>133</v>
      </c>
      <c r="B139" s="19">
        <f t="shared" si="3"/>
        <v>2961</v>
      </c>
      <c r="C139" s="19">
        <v>60</v>
      </c>
      <c r="D139" s="33" t="s">
        <v>9</v>
      </c>
      <c r="E139" s="32" t="s">
        <v>3086</v>
      </c>
      <c r="F139" s="32"/>
    </row>
    <row r="140" spans="1:6" x14ac:dyDescent="0.2">
      <c r="A140" s="19">
        <f t="shared" si="4"/>
        <v>134</v>
      </c>
      <c r="B140" s="19">
        <f t="shared" si="3"/>
        <v>3021</v>
      </c>
      <c r="C140" s="19">
        <v>9</v>
      </c>
      <c r="D140" s="33" t="s">
        <v>9</v>
      </c>
      <c r="E140" s="32" t="s">
        <v>3087</v>
      </c>
      <c r="F140" s="32"/>
    </row>
    <row r="141" spans="1:6" x14ac:dyDescent="0.2">
      <c r="A141" s="19">
        <f t="shared" si="4"/>
        <v>135</v>
      </c>
      <c r="B141" s="19">
        <f t="shared" si="3"/>
        <v>3030</v>
      </c>
      <c r="C141" s="19">
        <v>9</v>
      </c>
      <c r="D141" s="33" t="s">
        <v>9</v>
      </c>
      <c r="E141" s="32" t="s">
        <v>3088</v>
      </c>
      <c r="F141" s="32"/>
    </row>
    <row r="142" spans="1:6" x14ac:dyDescent="0.2">
      <c r="A142" s="19">
        <f t="shared" si="4"/>
        <v>136</v>
      </c>
      <c r="B142" s="19">
        <f t="shared" si="3"/>
        <v>3039</v>
      </c>
      <c r="C142" s="19">
        <v>17</v>
      </c>
      <c r="D142" s="33" t="s">
        <v>285</v>
      </c>
      <c r="E142" s="32" t="s">
        <v>3089</v>
      </c>
      <c r="F142" s="32"/>
    </row>
    <row r="143" spans="1:6" x14ac:dyDescent="0.2">
      <c r="A143" s="19">
        <f t="shared" si="4"/>
        <v>137</v>
      </c>
      <c r="B143" s="19">
        <f t="shared" ref="B143:B206" si="5">C142+B142</f>
        <v>3056</v>
      </c>
      <c r="C143" s="19">
        <v>60</v>
      </c>
      <c r="D143" s="33" t="s">
        <v>9</v>
      </c>
      <c r="E143" s="32" t="s">
        <v>3090</v>
      </c>
      <c r="F143" s="32"/>
    </row>
    <row r="144" spans="1:6" x14ac:dyDescent="0.2">
      <c r="A144" s="19">
        <f t="shared" si="4"/>
        <v>138</v>
      </c>
      <c r="B144" s="19">
        <f t="shared" si="5"/>
        <v>3116</v>
      </c>
      <c r="C144" s="19">
        <v>9</v>
      </c>
      <c r="D144" s="33" t="s">
        <v>9</v>
      </c>
      <c r="E144" s="32" t="s">
        <v>3091</v>
      </c>
      <c r="F144" s="32"/>
    </row>
    <row r="145" spans="1:6" x14ac:dyDescent="0.2">
      <c r="A145" s="19">
        <f t="shared" si="4"/>
        <v>139</v>
      </c>
      <c r="B145" s="19">
        <f t="shared" si="5"/>
        <v>3125</v>
      </c>
      <c r="C145" s="19">
        <v>9</v>
      </c>
      <c r="D145" s="33" t="s">
        <v>9</v>
      </c>
      <c r="E145" s="32" t="s">
        <v>3092</v>
      </c>
      <c r="F145" s="32"/>
    </row>
    <row r="146" spans="1:6" x14ac:dyDescent="0.2">
      <c r="A146" s="19">
        <f t="shared" si="4"/>
        <v>140</v>
      </c>
      <c r="B146" s="19">
        <f t="shared" si="5"/>
        <v>3134</v>
      </c>
      <c r="C146" s="19">
        <v>17</v>
      </c>
      <c r="D146" s="33" t="s">
        <v>285</v>
      </c>
      <c r="E146" s="32" t="s">
        <v>3093</v>
      </c>
      <c r="F146" s="32"/>
    </row>
    <row r="147" spans="1:6" x14ac:dyDescent="0.2">
      <c r="A147" s="19">
        <f t="shared" si="4"/>
        <v>141</v>
      </c>
      <c r="B147" s="19">
        <f t="shared" si="5"/>
        <v>3151</v>
      </c>
      <c r="C147" s="19">
        <v>60</v>
      </c>
      <c r="D147" s="33" t="s">
        <v>9</v>
      </c>
      <c r="E147" s="32" t="s">
        <v>3094</v>
      </c>
      <c r="F147" s="32"/>
    </row>
    <row r="148" spans="1:6" x14ac:dyDescent="0.2">
      <c r="A148" s="19">
        <f t="shared" si="4"/>
        <v>142</v>
      </c>
      <c r="B148" s="19">
        <f t="shared" si="5"/>
        <v>3211</v>
      </c>
      <c r="C148" s="19">
        <v>9</v>
      </c>
      <c r="D148" s="33" t="s">
        <v>9</v>
      </c>
      <c r="E148" s="32" t="s">
        <v>3095</v>
      </c>
      <c r="F148" s="32"/>
    </row>
    <row r="149" spans="1:6" x14ac:dyDescent="0.2">
      <c r="A149" s="19">
        <f t="shared" si="4"/>
        <v>143</v>
      </c>
      <c r="B149" s="19">
        <f t="shared" si="5"/>
        <v>3220</v>
      </c>
      <c r="C149" s="19">
        <v>9</v>
      </c>
      <c r="D149" s="33" t="s">
        <v>9</v>
      </c>
      <c r="E149" s="32" t="s">
        <v>3096</v>
      </c>
      <c r="F149" s="32"/>
    </row>
    <row r="150" spans="1:6" x14ac:dyDescent="0.2">
      <c r="A150" s="19">
        <f t="shared" si="4"/>
        <v>144</v>
      </c>
      <c r="B150" s="19">
        <f t="shared" si="5"/>
        <v>3229</v>
      </c>
      <c r="C150" s="19">
        <v>17</v>
      </c>
      <c r="D150" s="33" t="s">
        <v>285</v>
      </c>
      <c r="E150" s="32" t="s">
        <v>3097</v>
      </c>
      <c r="F150" s="32"/>
    </row>
    <row r="151" spans="1:6" x14ac:dyDescent="0.2">
      <c r="A151" s="19">
        <f t="shared" si="4"/>
        <v>145</v>
      </c>
      <c r="B151" s="19">
        <f t="shared" si="5"/>
        <v>3246</v>
      </c>
      <c r="C151" s="19">
        <v>60</v>
      </c>
      <c r="D151" s="33" t="s">
        <v>9</v>
      </c>
      <c r="E151" s="32" t="s">
        <v>3098</v>
      </c>
      <c r="F151" s="32"/>
    </row>
    <row r="152" spans="1:6" x14ac:dyDescent="0.2">
      <c r="A152" s="19">
        <f t="shared" si="4"/>
        <v>146</v>
      </c>
      <c r="B152" s="19">
        <f t="shared" si="5"/>
        <v>3306</v>
      </c>
      <c r="C152" s="19">
        <v>9</v>
      </c>
      <c r="D152" s="33" t="s">
        <v>9</v>
      </c>
      <c r="E152" s="32" t="s">
        <v>3099</v>
      </c>
      <c r="F152" s="32"/>
    </row>
    <row r="153" spans="1:6" x14ac:dyDescent="0.2">
      <c r="A153" s="19">
        <f t="shared" si="4"/>
        <v>147</v>
      </c>
      <c r="B153" s="19">
        <f t="shared" si="5"/>
        <v>3315</v>
      </c>
      <c r="C153" s="19">
        <v>9</v>
      </c>
      <c r="D153" s="33" t="s">
        <v>9</v>
      </c>
      <c r="E153" s="32" t="s">
        <v>3100</v>
      </c>
      <c r="F153" s="32"/>
    </row>
    <row r="154" spans="1:6" x14ac:dyDescent="0.2">
      <c r="A154" s="19">
        <f t="shared" si="4"/>
        <v>148</v>
      </c>
      <c r="B154" s="19">
        <f t="shared" si="5"/>
        <v>3324</v>
      </c>
      <c r="C154" s="19">
        <v>17</v>
      </c>
      <c r="D154" s="33" t="s">
        <v>285</v>
      </c>
      <c r="E154" s="32" t="s">
        <v>3101</v>
      </c>
      <c r="F154" s="32"/>
    </row>
    <row r="155" spans="1:6" x14ac:dyDescent="0.2">
      <c r="A155" s="19">
        <f t="shared" si="4"/>
        <v>149</v>
      </c>
      <c r="B155" s="19">
        <f t="shared" si="5"/>
        <v>3341</v>
      </c>
      <c r="C155" s="19">
        <v>60</v>
      </c>
      <c r="D155" s="33" t="s">
        <v>9</v>
      </c>
      <c r="E155" s="32" t="s">
        <v>3102</v>
      </c>
      <c r="F155" s="32"/>
    </row>
    <row r="156" spans="1:6" x14ac:dyDescent="0.2">
      <c r="A156" s="19">
        <f t="shared" si="4"/>
        <v>150</v>
      </c>
      <c r="B156" s="19">
        <f t="shared" si="5"/>
        <v>3401</v>
      </c>
      <c r="C156" s="19">
        <v>9</v>
      </c>
      <c r="D156" s="33" t="s">
        <v>9</v>
      </c>
      <c r="E156" s="32" t="s">
        <v>3103</v>
      </c>
      <c r="F156" s="32"/>
    </row>
    <row r="157" spans="1:6" x14ac:dyDescent="0.2">
      <c r="A157" s="19">
        <f t="shared" si="4"/>
        <v>151</v>
      </c>
      <c r="B157" s="19">
        <f t="shared" si="5"/>
        <v>3410</v>
      </c>
      <c r="C157" s="19">
        <v>9</v>
      </c>
      <c r="D157" s="33" t="s">
        <v>9</v>
      </c>
      <c r="E157" s="32" t="s">
        <v>3104</v>
      </c>
      <c r="F157" s="32"/>
    </row>
    <row r="158" spans="1:6" x14ac:dyDescent="0.2">
      <c r="A158" s="19">
        <f t="shared" si="4"/>
        <v>152</v>
      </c>
      <c r="B158" s="19">
        <f t="shared" si="5"/>
        <v>3419</v>
      </c>
      <c r="C158" s="19">
        <v>17</v>
      </c>
      <c r="D158" s="33" t="s">
        <v>285</v>
      </c>
      <c r="E158" s="32" t="s">
        <v>3105</v>
      </c>
      <c r="F158" s="32"/>
    </row>
    <row r="159" spans="1:6" x14ac:dyDescent="0.2">
      <c r="A159" s="19">
        <f t="shared" si="4"/>
        <v>153</v>
      </c>
      <c r="B159" s="19">
        <f t="shared" si="5"/>
        <v>3436</v>
      </c>
      <c r="C159" s="19">
        <v>60</v>
      </c>
      <c r="D159" s="33" t="s">
        <v>9</v>
      </c>
      <c r="E159" s="32" t="s">
        <v>3106</v>
      </c>
      <c r="F159" s="32"/>
    </row>
    <row r="160" spans="1:6" x14ac:dyDescent="0.2">
      <c r="A160" s="19">
        <f t="shared" si="4"/>
        <v>154</v>
      </c>
      <c r="B160" s="19">
        <f t="shared" si="5"/>
        <v>3496</v>
      </c>
      <c r="C160" s="19">
        <v>9</v>
      </c>
      <c r="D160" s="33" t="s">
        <v>9</v>
      </c>
      <c r="E160" s="32" t="s">
        <v>3107</v>
      </c>
      <c r="F160" s="32"/>
    </row>
    <row r="161" spans="1:6" x14ac:dyDescent="0.2">
      <c r="A161" s="19">
        <f t="shared" si="4"/>
        <v>155</v>
      </c>
      <c r="B161" s="19">
        <f t="shared" si="5"/>
        <v>3505</v>
      </c>
      <c r="C161" s="19">
        <v>9</v>
      </c>
      <c r="D161" s="33" t="s">
        <v>9</v>
      </c>
      <c r="E161" s="32" t="s">
        <v>3108</v>
      </c>
      <c r="F161" s="32"/>
    </row>
    <row r="162" spans="1:6" x14ac:dyDescent="0.2">
      <c r="A162" s="19">
        <f t="shared" si="4"/>
        <v>156</v>
      </c>
      <c r="B162" s="19">
        <f t="shared" si="5"/>
        <v>3514</v>
      </c>
      <c r="C162" s="19">
        <v>17</v>
      </c>
      <c r="D162" s="33" t="s">
        <v>285</v>
      </c>
      <c r="E162" s="32" t="s">
        <v>3109</v>
      </c>
      <c r="F162" s="32"/>
    </row>
    <row r="163" spans="1:6" x14ac:dyDescent="0.2">
      <c r="A163" s="19">
        <f t="shared" si="4"/>
        <v>157</v>
      </c>
      <c r="B163" s="19">
        <f t="shared" si="5"/>
        <v>3531</v>
      </c>
      <c r="C163" s="19">
        <v>60</v>
      </c>
      <c r="D163" s="33" t="s">
        <v>9</v>
      </c>
      <c r="E163" s="32" t="s">
        <v>3110</v>
      </c>
      <c r="F163" s="32"/>
    </row>
    <row r="164" spans="1:6" x14ac:dyDescent="0.2">
      <c r="A164" s="19">
        <f t="shared" si="4"/>
        <v>158</v>
      </c>
      <c r="B164" s="19">
        <f t="shared" si="5"/>
        <v>3591</v>
      </c>
      <c r="C164" s="19">
        <v>9</v>
      </c>
      <c r="D164" s="33" t="s">
        <v>9</v>
      </c>
      <c r="E164" s="32" t="s">
        <v>3111</v>
      </c>
      <c r="F164" s="32"/>
    </row>
    <row r="165" spans="1:6" x14ac:dyDescent="0.2">
      <c r="A165" s="19">
        <f t="shared" si="4"/>
        <v>159</v>
      </c>
      <c r="B165" s="19">
        <f t="shared" si="5"/>
        <v>3600</v>
      </c>
      <c r="C165" s="19">
        <v>9</v>
      </c>
      <c r="D165" s="33" t="s">
        <v>9</v>
      </c>
      <c r="E165" s="32" t="s">
        <v>3112</v>
      </c>
      <c r="F165" s="32"/>
    </row>
    <row r="166" spans="1:6" x14ac:dyDescent="0.2">
      <c r="A166" s="19">
        <f t="shared" si="4"/>
        <v>160</v>
      </c>
      <c r="B166" s="19">
        <f t="shared" si="5"/>
        <v>3609</v>
      </c>
      <c r="C166" s="19">
        <v>17</v>
      </c>
      <c r="D166" s="33" t="s">
        <v>285</v>
      </c>
      <c r="E166" s="32" t="s">
        <v>3113</v>
      </c>
      <c r="F166" s="32"/>
    </row>
    <row r="167" spans="1:6" x14ac:dyDescent="0.2">
      <c r="A167" s="19">
        <f t="shared" si="4"/>
        <v>161</v>
      </c>
      <c r="B167" s="19">
        <f t="shared" si="5"/>
        <v>3626</v>
      </c>
      <c r="C167" s="19">
        <v>60</v>
      </c>
      <c r="D167" s="33" t="s">
        <v>9</v>
      </c>
      <c r="E167" s="32" t="s">
        <v>3114</v>
      </c>
      <c r="F167" s="32"/>
    </row>
    <row r="168" spans="1:6" x14ac:dyDescent="0.2">
      <c r="A168" s="19">
        <f t="shared" si="4"/>
        <v>162</v>
      </c>
      <c r="B168" s="19">
        <f t="shared" si="5"/>
        <v>3686</v>
      </c>
      <c r="C168" s="19">
        <v>9</v>
      </c>
      <c r="D168" s="33" t="s">
        <v>9</v>
      </c>
      <c r="E168" s="32" t="s">
        <v>3115</v>
      </c>
      <c r="F168" s="32"/>
    </row>
    <row r="169" spans="1:6" x14ac:dyDescent="0.2">
      <c r="A169" s="19">
        <f t="shared" si="4"/>
        <v>163</v>
      </c>
      <c r="B169" s="19">
        <f t="shared" si="5"/>
        <v>3695</v>
      </c>
      <c r="C169" s="19">
        <v>9</v>
      </c>
      <c r="D169" s="33" t="s">
        <v>9</v>
      </c>
      <c r="E169" s="32" t="s">
        <v>3116</v>
      </c>
      <c r="F169" s="32"/>
    </row>
    <row r="170" spans="1:6" x14ac:dyDescent="0.2">
      <c r="A170" s="19">
        <f t="shared" si="4"/>
        <v>164</v>
      </c>
      <c r="B170" s="19">
        <f t="shared" si="5"/>
        <v>3704</v>
      </c>
      <c r="C170" s="19">
        <v>17</v>
      </c>
      <c r="D170" s="33" t="s">
        <v>285</v>
      </c>
      <c r="E170" s="32" t="s">
        <v>3117</v>
      </c>
      <c r="F170" s="32"/>
    </row>
    <row r="171" spans="1:6" x14ac:dyDescent="0.2">
      <c r="A171" s="19">
        <f t="shared" si="4"/>
        <v>165</v>
      </c>
      <c r="B171" s="19">
        <f t="shared" si="5"/>
        <v>3721</v>
      </c>
      <c r="C171" s="19">
        <v>60</v>
      </c>
      <c r="D171" s="33" t="s">
        <v>9</v>
      </c>
      <c r="E171" s="32" t="s">
        <v>3118</v>
      </c>
      <c r="F171" s="32"/>
    </row>
    <row r="172" spans="1:6" x14ac:dyDescent="0.2">
      <c r="A172" s="19">
        <f t="shared" si="4"/>
        <v>166</v>
      </c>
      <c r="B172" s="19">
        <f t="shared" si="5"/>
        <v>3781</v>
      </c>
      <c r="C172" s="19">
        <v>9</v>
      </c>
      <c r="D172" s="33" t="s">
        <v>9</v>
      </c>
      <c r="E172" s="32" t="s">
        <v>3119</v>
      </c>
      <c r="F172" s="32"/>
    </row>
    <row r="173" spans="1:6" x14ac:dyDescent="0.2">
      <c r="A173" s="19">
        <f t="shared" si="4"/>
        <v>167</v>
      </c>
      <c r="B173" s="19">
        <f t="shared" si="5"/>
        <v>3790</v>
      </c>
      <c r="C173" s="19">
        <v>9</v>
      </c>
      <c r="D173" s="33" t="s">
        <v>9</v>
      </c>
      <c r="E173" s="32" t="s">
        <v>3120</v>
      </c>
      <c r="F173" s="32"/>
    </row>
    <row r="174" spans="1:6" x14ac:dyDescent="0.2">
      <c r="A174" s="19">
        <f t="shared" si="4"/>
        <v>168</v>
      </c>
      <c r="B174" s="19">
        <f t="shared" si="5"/>
        <v>3799</v>
      </c>
      <c r="C174" s="19">
        <v>17</v>
      </c>
      <c r="D174" s="33" t="s">
        <v>285</v>
      </c>
      <c r="E174" s="32" t="s">
        <v>3121</v>
      </c>
      <c r="F174" s="32"/>
    </row>
    <row r="175" spans="1:6" x14ac:dyDescent="0.2">
      <c r="A175" s="19">
        <f t="shared" si="4"/>
        <v>169</v>
      </c>
      <c r="B175" s="19">
        <f t="shared" si="5"/>
        <v>3816</v>
      </c>
      <c r="C175" s="19">
        <v>60</v>
      </c>
      <c r="D175" s="33" t="s">
        <v>9</v>
      </c>
      <c r="E175" s="32" t="s">
        <v>3122</v>
      </c>
      <c r="F175" s="32"/>
    </row>
    <row r="176" spans="1:6" x14ac:dyDescent="0.2">
      <c r="A176" s="19">
        <f t="shared" si="4"/>
        <v>170</v>
      </c>
      <c r="B176" s="19">
        <f t="shared" si="5"/>
        <v>3876</v>
      </c>
      <c r="C176" s="19">
        <v>9</v>
      </c>
      <c r="D176" s="33" t="s">
        <v>9</v>
      </c>
      <c r="E176" s="32" t="s">
        <v>3123</v>
      </c>
      <c r="F176" s="32"/>
    </row>
    <row r="177" spans="1:6" x14ac:dyDescent="0.2">
      <c r="A177" s="19">
        <f t="shared" si="4"/>
        <v>171</v>
      </c>
      <c r="B177" s="19">
        <f t="shared" si="5"/>
        <v>3885</v>
      </c>
      <c r="C177" s="19">
        <v>9</v>
      </c>
      <c r="D177" s="33" t="s">
        <v>9</v>
      </c>
      <c r="E177" s="32" t="s">
        <v>3124</v>
      </c>
      <c r="F177" s="32"/>
    </row>
    <row r="178" spans="1:6" x14ac:dyDescent="0.2">
      <c r="A178" s="19">
        <f t="shared" si="4"/>
        <v>172</v>
      </c>
      <c r="B178" s="19">
        <f t="shared" si="5"/>
        <v>3894</v>
      </c>
      <c r="C178" s="19">
        <v>17</v>
      </c>
      <c r="D178" s="33" t="s">
        <v>285</v>
      </c>
      <c r="E178" s="32" t="s">
        <v>3125</v>
      </c>
      <c r="F178" s="32"/>
    </row>
    <row r="179" spans="1:6" x14ac:dyDescent="0.2">
      <c r="A179" s="19">
        <f t="shared" si="4"/>
        <v>173</v>
      </c>
      <c r="B179" s="19">
        <f t="shared" si="5"/>
        <v>3911</v>
      </c>
      <c r="C179" s="19">
        <v>60</v>
      </c>
      <c r="D179" s="33" t="s">
        <v>9</v>
      </c>
      <c r="E179" s="32" t="s">
        <v>3126</v>
      </c>
      <c r="F179" s="32"/>
    </row>
    <row r="180" spans="1:6" x14ac:dyDescent="0.2">
      <c r="A180" s="19">
        <f t="shared" si="4"/>
        <v>174</v>
      </c>
      <c r="B180" s="19">
        <f t="shared" si="5"/>
        <v>3971</v>
      </c>
      <c r="C180" s="19">
        <v>9</v>
      </c>
      <c r="D180" s="33" t="s">
        <v>9</v>
      </c>
      <c r="E180" s="32" t="s">
        <v>3127</v>
      </c>
      <c r="F180" s="32"/>
    </row>
    <row r="181" spans="1:6" x14ac:dyDescent="0.2">
      <c r="A181" s="19">
        <f t="shared" si="4"/>
        <v>175</v>
      </c>
      <c r="B181" s="19">
        <f t="shared" si="5"/>
        <v>3980</v>
      </c>
      <c r="C181" s="19">
        <v>9</v>
      </c>
      <c r="D181" s="33" t="s">
        <v>9</v>
      </c>
      <c r="E181" s="32" t="s">
        <v>3128</v>
      </c>
      <c r="F181" s="32"/>
    </row>
    <row r="182" spans="1:6" x14ac:dyDescent="0.2">
      <c r="A182" s="19">
        <f t="shared" si="4"/>
        <v>176</v>
      </c>
      <c r="B182" s="19">
        <f t="shared" si="5"/>
        <v>3989</v>
      </c>
      <c r="C182" s="19">
        <v>17</v>
      </c>
      <c r="D182" s="33" t="s">
        <v>285</v>
      </c>
      <c r="E182" s="32" t="s">
        <v>3129</v>
      </c>
      <c r="F182" s="32"/>
    </row>
    <row r="183" spans="1:6" x14ac:dyDescent="0.2">
      <c r="A183" s="19">
        <f t="shared" si="4"/>
        <v>177</v>
      </c>
      <c r="B183" s="19">
        <f t="shared" si="5"/>
        <v>4006</v>
      </c>
      <c r="C183" s="19">
        <v>60</v>
      </c>
      <c r="D183" s="33" t="s">
        <v>9</v>
      </c>
      <c r="E183" s="32" t="s">
        <v>3130</v>
      </c>
      <c r="F183" s="32"/>
    </row>
    <row r="184" spans="1:6" x14ac:dyDescent="0.2">
      <c r="A184" s="19">
        <f t="shared" si="4"/>
        <v>178</v>
      </c>
      <c r="B184" s="19">
        <f t="shared" si="5"/>
        <v>4066</v>
      </c>
      <c r="C184" s="19">
        <v>9</v>
      </c>
      <c r="D184" s="33" t="s">
        <v>9</v>
      </c>
      <c r="E184" s="32" t="s">
        <v>3131</v>
      </c>
      <c r="F184" s="32"/>
    </row>
    <row r="185" spans="1:6" x14ac:dyDescent="0.2">
      <c r="A185" s="19">
        <f t="shared" si="4"/>
        <v>179</v>
      </c>
      <c r="B185" s="19">
        <f t="shared" si="5"/>
        <v>4075</v>
      </c>
      <c r="C185" s="19">
        <v>9</v>
      </c>
      <c r="D185" s="33" t="s">
        <v>9</v>
      </c>
      <c r="E185" s="32" t="s">
        <v>3132</v>
      </c>
      <c r="F185" s="32"/>
    </row>
    <row r="186" spans="1:6" x14ac:dyDescent="0.2">
      <c r="A186" s="19">
        <f t="shared" si="4"/>
        <v>180</v>
      </c>
      <c r="B186" s="19">
        <f t="shared" si="5"/>
        <v>4084</v>
      </c>
      <c r="C186" s="19">
        <v>17</v>
      </c>
      <c r="D186" s="33" t="s">
        <v>285</v>
      </c>
      <c r="E186" s="32" t="s">
        <v>3133</v>
      </c>
      <c r="F186" s="32"/>
    </row>
    <row r="187" spans="1:6" x14ac:dyDescent="0.2">
      <c r="A187" s="19">
        <f t="shared" si="4"/>
        <v>181</v>
      </c>
      <c r="B187" s="19">
        <f t="shared" si="5"/>
        <v>4101</v>
      </c>
      <c r="C187" s="19">
        <v>60</v>
      </c>
      <c r="D187" s="33" t="s">
        <v>9</v>
      </c>
      <c r="E187" s="32" t="s">
        <v>3134</v>
      </c>
      <c r="F187" s="32"/>
    </row>
    <row r="188" spans="1:6" x14ac:dyDescent="0.2">
      <c r="A188" s="19">
        <f t="shared" si="4"/>
        <v>182</v>
      </c>
      <c r="B188" s="19">
        <f t="shared" si="5"/>
        <v>4161</v>
      </c>
      <c r="C188" s="19">
        <v>9</v>
      </c>
      <c r="D188" s="33" t="s">
        <v>9</v>
      </c>
      <c r="E188" s="32" t="s">
        <v>3135</v>
      </c>
      <c r="F188" s="32"/>
    </row>
    <row r="189" spans="1:6" x14ac:dyDescent="0.2">
      <c r="A189" s="19">
        <f t="shared" si="4"/>
        <v>183</v>
      </c>
      <c r="B189" s="19">
        <f t="shared" si="5"/>
        <v>4170</v>
      </c>
      <c r="C189" s="19">
        <v>9</v>
      </c>
      <c r="D189" s="33" t="s">
        <v>9</v>
      </c>
      <c r="E189" s="32" t="s">
        <v>3136</v>
      </c>
      <c r="F189" s="32"/>
    </row>
    <row r="190" spans="1:6" x14ac:dyDescent="0.2">
      <c r="A190" s="19">
        <f t="shared" si="4"/>
        <v>184</v>
      </c>
      <c r="B190" s="19">
        <f t="shared" si="5"/>
        <v>4179</v>
      </c>
      <c r="C190" s="19">
        <v>17</v>
      </c>
      <c r="D190" s="33" t="s">
        <v>285</v>
      </c>
      <c r="E190" s="32" t="s">
        <v>3137</v>
      </c>
      <c r="F190" s="32"/>
    </row>
    <row r="191" spans="1:6" x14ac:dyDescent="0.2">
      <c r="A191" s="19">
        <f t="shared" si="4"/>
        <v>185</v>
      </c>
      <c r="B191" s="19">
        <f t="shared" si="5"/>
        <v>4196</v>
      </c>
      <c r="C191" s="19">
        <v>60</v>
      </c>
      <c r="D191" s="33" t="s">
        <v>9</v>
      </c>
      <c r="E191" s="32" t="s">
        <v>3138</v>
      </c>
      <c r="F191" s="32"/>
    </row>
    <row r="192" spans="1:6" x14ac:dyDescent="0.2">
      <c r="A192" s="19">
        <f t="shared" si="4"/>
        <v>186</v>
      </c>
      <c r="B192" s="19">
        <f t="shared" si="5"/>
        <v>4256</v>
      </c>
      <c r="C192" s="19">
        <v>9</v>
      </c>
      <c r="D192" s="33" t="s">
        <v>9</v>
      </c>
      <c r="E192" s="32" t="s">
        <v>3139</v>
      </c>
      <c r="F192" s="32"/>
    </row>
    <row r="193" spans="1:6" x14ac:dyDescent="0.2">
      <c r="A193" s="19">
        <f t="shared" si="4"/>
        <v>187</v>
      </c>
      <c r="B193" s="19">
        <f t="shared" si="5"/>
        <v>4265</v>
      </c>
      <c r="C193" s="19">
        <v>9</v>
      </c>
      <c r="D193" s="33" t="s">
        <v>9</v>
      </c>
      <c r="E193" s="32" t="s">
        <v>3140</v>
      </c>
      <c r="F193" s="32"/>
    </row>
    <row r="194" spans="1:6" x14ac:dyDescent="0.2">
      <c r="A194" s="19">
        <f t="shared" si="4"/>
        <v>188</v>
      </c>
      <c r="B194" s="19">
        <f t="shared" si="5"/>
        <v>4274</v>
      </c>
      <c r="C194" s="19">
        <v>17</v>
      </c>
      <c r="D194" s="33" t="s">
        <v>285</v>
      </c>
      <c r="E194" s="32" t="s">
        <v>3141</v>
      </c>
      <c r="F194" s="32"/>
    </row>
    <row r="195" spans="1:6" x14ac:dyDescent="0.2">
      <c r="A195" s="19">
        <f t="shared" si="4"/>
        <v>189</v>
      </c>
      <c r="B195" s="19">
        <f t="shared" si="5"/>
        <v>4291</v>
      </c>
      <c r="C195" s="19">
        <v>60</v>
      </c>
      <c r="D195" s="33" t="s">
        <v>9</v>
      </c>
      <c r="E195" s="32" t="s">
        <v>3142</v>
      </c>
      <c r="F195" s="32"/>
    </row>
    <row r="196" spans="1:6" x14ac:dyDescent="0.2">
      <c r="A196" s="19">
        <f t="shared" si="4"/>
        <v>190</v>
      </c>
      <c r="B196" s="19">
        <f t="shared" si="5"/>
        <v>4351</v>
      </c>
      <c r="C196" s="19">
        <v>9</v>
      </c>
      <c r="D196" s="33" t="s">
        <v>9</v>
      </c>
      <c r="E196" s="32" t="s">
        <v>3143</v>
      </c>
      <c r="F196" s="32"/>
    </row>
    <row r="197" spans="1:6" x14ac:dyDescent="0.2">
      <c r="A197" s="19">
        <f t="shared" si="4"/>
        <v>191</v>
      </c>
      <c r="B197" s="19">
        <f t="shared" si="5"/>
        <v>4360</v>
      </c>
      <c r="C197" s="19">
        <v>9</v>
      </c>
      <c r="D197" s="33" t="s">
        <v>9</v>
      </c>
      <c r="E197" s="32" t="s">
        <v>3144</v>
      </c>
      <c r="F197" s="32"/>
    </row>
    <row r="198" spans="1:6" x14ac:dyDescent="0.2">
      <c r="A198" s="19">
        <f t="shared" si="4"/>
        <v>192</v>
      </c>
      <c r="B198" s="19">
        <f t="shared" si="5"/>
        <v>4369</v>
      </c>
      <c r="C198" s="19">
        <v>17</v>
      </c>
      <c r="D198" s="33" t="s">
        <v>285</v>
      </c>
      <c r="E198" s="32" t="s">
        <v>3145</v>
      </c>
      <c r="F198" s="32"/>
    </row>
    <row r="199" spans="1:6" x14ac:dyDescent="0.2">
      <c r="A199" s="19">
        <f t="shared" si="4"/>
        <v>193</v>
      </c>
      <c r="B199" s="19">
        <f t="shared" si="5"/>
        <v>4386</v>
      </c>
      <c r="C199" s="19">
        <v>60</v>
      </c>
      <c r="D199" s="33" t="s">
        <v>9</v>
      </c>
      <c r="E199" s="32" t="s">
        <v>3146</v>
      </c>
      <c r="F199" s="32"/>
    </row>
    <row r="200" spans="1:6" x14ac:dyDescent="0.2">
      <c r="A200" s="19">
        <f t="shared" ref="A200:A217" si="6">+A199+1</f>
        <v>194</v>
      </c>
      <c r="B200" s="19">
        <f t="shared" si="5"/>
        <v>4446</v>
      </c>
      <c r="C200" s="19">
        <v>9</v>
      </c>
      <c r="D200" s="33" t="s">
        <v>9</v>
      </c>
      <c r="E200" s="32" t="s">
        <v>3147</v>
      </c>
      <c r="F200" s="32"/>
    </row>
    <row r="201" spans="1:6" x14ac:dyDescent="0.2">
      <c r="A201" s="19">
        <f t="shared" si="6"/>
        <v>195</v>
      </c>
      <c r="B201" s="19">
        <f t="shared" si="5"/>
        <v>4455</v>
      </c>
      <c r="C201" s="19">
        <v>9</v>
      </c>
      <c r="D201" s="33" t="s">
        <v>9</v>
      </c>
      <c r="E201" s="32" t="s">
        <v>3148</v>
      </c>
      <c r="F201" s="32"/>
    </row>
    <row r="202" spans="1:6" x14ac:dyDescent="0.2">
      <c r="A202" s="19">
        <f t="shared" si="6"/>
        <v>196</v>
      </c>
      <c r="B202" s="19">
        <f t="shared" si="5"/>
        <v>4464</v>
      </c>
      <c r="C202" s="19">
        <v>17</v>
      </c>
      <c r="D202" s="33" t="s">
        <v>285</v>
      </c>
      <c r="E202" s="32" t="s">
        <v>3149</v>
      </c>
      <c r="F202" s="32"/>
    </row>
    <row r="203" spans="1:6" x14ac:dyDescent="0.2">
      <c r="A203" s="19">
        <f t="shared" si="6"/>
        <v>197</v>
      </c>
      <c r="B203" s="19">
        <f t="shared" si="5"/>
        <v>4481</v>
      </c>
      <c r="C203" s="19">
        <v>60</v>
      </c>
      <c r="D203" s="33" t="s">
        <v>9</v>
      </c>
      <c r="E203" s="32" t="s">
        <v>3150</v>
      </c>
      <c r="F203" s="32"/>
    </row>
    <row r="204" spans="1:6" x14ac:dyDescent="0.2">
      <c r="A204" s="19">
        <f t="shared" si="6"/>
        <v>198</v>
      </c>
      <c r="B204" s="19">
        <f t="shared" si="5"/>
        <v>4541</v>
      </c>
      <c r="C204" s="19">
        <v>9</v>
      </c>
      <c r="D204" s="33" t="s">
        <v>9</v>
      </c>
      <c r="E204" s="32" t="s">
        <v>3151</v>
      </c>
      <c r="F204" s="32"/>
    </row>
    <row r="205" spans="1:6" x14ac:dyDescent="0.2">
      <c r="A205" s="19">
        <f t="shared" si="6"/>
        <v>199</v>
      </c>
      <c r="B205" s="19">
        <f t="shared" si="5"/>
        <v>4550</v>
      </c>
      <c r="C205" s="19">
        <v>9</v>
      </c>
      <c r="D205" s="33" t="s">
        <v>9</v>
      </c>
      <c r="E205" s="32" t="s">
        <v>3152</v>
      </c>
      <c r="F205" s="32"/>
    </row>
    <row r="206" spans="1:6" x14ac:dyDescent="0.2">
      <c r="A206" s="19">
        <f t="shared" si="6"/>
        <v>200</v>
      </c>
      <c r="B206" s="19">
        <f t="shared" si="5"/>
        <v>4559</v>
      </c>
      <c r="C206" s="19">
        <v>17</v>
      </c>
      <c r="D206" s="33" t="s">
        <v>285</v>
      </c>
      <c r="E206" s="32" t="s">
        <v>3153</v>
      </c>
      <c r="F206" s="32"/>
    </row>
    <row r="207" spans="1:6" x14ac:dyDescent="0.2">
      <c r="A207" s="19">
        <f t="shared" si="6"/>
        <v>201</v>
      </c>
      <c r="B207" s="19">
        <f t="shared" ref="B207:B217" si="7">C206+B206</f>
        <v>4576</v>
      </c>
      <c r="C207" s="19">
        <v>60</v>
      </c>
      <c r="D207" s="33" t="s">
        <v>9</v>
      </c>
      <c r="E207" s="32" t="s">
        <v>3154</v>
      </c>
      <c r="F207" s="32"/>
    </row>
    <row r="208" spans="1:6" x14ac:dyDescent="0.2">
      <c r="A208" s="19">
        <f t="shared" si="6"/>
        <v>202</v>
      </c>
      <c r="B208" s="19">
        <f t="shared" si="7"/>
        <v>4636</v>
      </c>
      <c r="C208" s="19">
        <v>9</v>
      </c>
      <c r="D208" s="33" t="s">
        <v>9</v>
      </c>
      <c r="E208" s="32" t="s">
        <v>3155</v>
      </c>
      <c r="F208" s="32"/>
    </row>
    <row r="209" spans="1:6" x14ac:dyDescent="0.2">
      <c r="A209" s="19">
        <f t="shared" si="6"/>
        <v>203</v>
      </c>
      <c r="B209" s="19">
        <f t="shared" si="7"/>
        <v>4645</v>
      </c>
      <c r="C209" s="19">
        <v>9</v>
      </c>
      <c r="D209" s="33" t="s">
        <v>9</v>
      </c>
      <c r="E209" s="32" t="s">
        <v>3156</v>
      </c>
      <c r="F209" s="32"/>
    </row>
    <row r="210" spans="1:6" x14ac:dyDescent="0.2">
      <c r="A210" s="19">
        <f t="shared" si="6"/>
        <v>204</v>
      </c>
      <c r="B210" s="19">
        <f t="shared" si="7"/>
        <v>4654</v>
      </c>
      <c r="C210" s="19">
        <v>17</v>
      </c>
      <c r="D210" s="33" t="s">
        <v>285</v>
      </c>
      <c r="E210" s="32" t="s">
        <v>3157</v>
      </c>
      <c r="F210" s="32"/>
    </row>
    <row r="211" spans="1:6" x14ac:dyDescent="0.2">
      <c r="A211" s="19">
        <f t="shared" si="6"/>
        <v>205</v>
      </c>
      <c r="B211" s="19">
        <f t="shared" si="7"/>
        <v>4671</v>
      </c>
      <c r="C211" s="19">
        <v>60</v>
      </c>
      <c r="D211" s="33" t="s">
        <v>9</v>
      </c>
      <c r="E211" s="32" t="s">
        <v>3158</v>
      </c>
      <c r="F211" s="32"/>
    </row>
    <row r="212" spans="1:6" x14ac:dyDescent="0.2">
      <c r="A212" s="19">
        <f t="shared" si="6"/>
        <v>206</v>
      </c>
      <c r="B212" s="19">
        <f t="shared" si="7"/>
        <v>4731</v>
      </c>
      <c r="C212" s="19">
        <v>9</v>
      </c>
      <c r="D212" s="33" t="s">
        <v>9</v>
      </c>
      <c r="E212" s="32" t="s">
        <v>3159</v>
      </c>
      <c r="F212" s="32"/>
    </row>
    <row r="213" spans="1:6" x14ac:dyDescent="0.2">
      <c r="A213" s="19">
        <f t="shared" si="6"/>
        <v>207</v>
      </c>
      <c r="B213" s="19">
        <f t="shared" si="7"/>
        <v>4740</v>
      </c>
      <c r="C213" s="19">
        <v>9</v>
      </c>
      <c r="D213" s="33" t="s">
        <v>9</v>
      </c>
      <c r="E213" s="32" t="s">
        <v>3160</v>
      </c>
      <c r="F213" s="32"/>
    </row>
    <row r="214" spans="1:6" x14ac:dyDescent="0.2">
      <c r="A214" s="19">
        <f t="shared" si="6"/>
        <v>208</v>
      </c>
      <c r="B214" s="19">
        <f t="shared" si="7"/>
        <v>4749</v>
      </c>
      <c r="C214" s="19">
        <v>17</v>
      </c>
      <c r="D214" s="33" t="s">
        <v>285</v>
      </c>
      <c r="E214" s="32" t="s">
        <v>3161</v>
      </c>
      <c r="F214" s="32"/>
    </row>
    <row r="215" spans="1:6" ht="24" x14ac:dyDescent="0.2">
      <c r="A215" s="19">
        <f t="shared" si="6"/>
        <v>209</v>
      </c>
      <c r="B215" s="19">
        <f t="shared" si="7"/>
        <v>4766</v>
      </c>
      <c r="C215" s="19">
        <v>17</v>
      </c>
      <c r="D215" s="33" t="s">
        <v>285</v>
      </c>
      <c r="E215" s="152" t="s">
        <v>10629</v>
      </c>
      <c r="F215" s="260"/>
    </row>
    <row r="216" spans="1:6" ht="12.75" thickBot="1" x14ac:dyDescent="0.25">
      <c r="A216" s="19">
        <f t="shared" si="6"/>
        <v>210</v>
      </c>
      <c r="B216" s="19">
        <f t="shared" si="7"/>
        <v>4783</v>
      </c>
      <c r="C216" s="78">
        <v>150</v>
      </c>
      <c r="D216" s="79" t="s">
        <v>9</v>
      </c>
      <c r="E216" s="29" t="s">
        <v>50</v>
      </c>
      <c r="F216" s="47" t="s">
        <v>25</v>
      </c>
    </row>
    <row r="217" spans="1:6" ht="13.5" thickTop="1" thickBot="1" x14ac:dyDescent="0.25">
      <c r="A217" s="19">
        <f t="shared" si="6"/>
        <v>211</v>
      </c>
      <c r="B217" s="19">
        <f t="shared" si="7"/>
        <v>4933</v>
      </c>
      <c r="C217" s="94">
        <v>12</v>
      </c>
      <c r="D217" s="95" t="s">
        <v>9</v>
      </c>
      <c r="E217" s="97" t="s">
        <v>323</v>
      </c>
      <c r="F217" s="97" t="s">
        <v>3162</v>
      </c>
    </row>
    <row r="218" spans="1:6" ht="12.75" thickTop="1" x14ac:dyDescent="0.2">
      <c r="A218" s="98" t="s">
        <v>54</v>
      </c>
      <c r="B218" s="98"/>
      <c r="C218" s="225">
        <f>B217+C217-1</f>
        <v>4944</v>
      </c>
      <c r="D218" s="98"/>
      <c r="E218" s="98"/>
      <c r="F218" s="98"/>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83"/>
      <c r="F221" s="64"/>
    </row>
    <row r="222" spans="1:6" x14ac:dyDescent="0.2">
      <c r="A222" s="64"/>
      <c r="B222" s="64"/>
      <c r="C222" s="64"/>
      <c r="D222" s="64"/>
      <c r="E222" s="64"/>
      <c r="F222" s="64"/>
    </row>
    <row r="223" spans="1:6" x14ac:dyDescent="0.2">
      <c r="A223" s="64"/>
      <c r="B223" s="64"/>
      <c r="C223" s="64"/>
      <c r="D223" s="64"/>
      <c r="E223" s="83" t="s">
        <v>55</v>
      </c>
      <c r="F223"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A1:G243"/>
  <sheetViews>
    <sheetView topLeftCell="A46" zoomScaleNormal="100" workbookViewId="0">
      <selection activeCell="E51" sqref="E51"/>
    </sheetView>
  </sheetViews>
  <sheetFormatPr baseColWidth="10" defaultRowHeight="12" x14ac:dyDescent="0.2"/>
  <cols>
    <col min="1" max="3" width="7.7109375" customWidth="1"/>
    <col min="4" max="4" width="10.7109375" customWidth="1"/>
    <col min="5" max="5" width="115.85546875" customWidth="1"/>
    <col min="6" max="6" width="12.140625" bestFit="1"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3163</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7">
        <v>1</v>
      </c>
      <c r="B7" s="37">
        <v>1</v>
      </c>
      <c r="C7" s="37">
        <v>2</v>
      </c>
      <c r="D7" s="45" t="s">
        <v>9</v>
      </c>
      <c r="E7" s="168" t="s">
        <v>10</v>
      </c>
      <c r="F7" s="47" t="s">
        <v>11</v>
      </c>
    </row>
    <row r="8" spans="1:6" x14ac:dyDescent="0.2">
      <c r="A8" s="37">
        <f t="shared" ref="A8:A69" si="0">+A7+1</f>
        <v>2</v>
      </c>
      <c r="B8" s="37">
        <f>C7+B7</f>
        <v>3</v>
      </c>
      <c r="C8" s="37">
        <v>3</v>
      </c>
      <c r="D8" s="45" t="s">
        <v>12</v>
      </c>
      <c r="E8" s="168" t="s">
        <v>13</v>
      </c>
      <c r="F8" s="47">
        <v>220</v>
      </c>
    </row>
    <row r="9" spans="1:6" x14ac:dyDescent="0.2">
      <c r="A9" s="37">
        <f t="shared" si="0"/>
        <v>3</v>
      </c>
      <c r="B9" s="37">
        <f>C8+B8</f>
        <v>6</v>
      </c>
      <c r="C9" s="37">
        <v>2</v>
      </c>
      <c r="D9" s="45" t="s">
        <v>9</v>
      </c>
      <c r="E9" s="168" t="s">
        <v>14</v>
      </c>
      <c r="F9" s="68" t="s">
        <v>1759</v>
      </c>
    </row>
    <row r="10" spans="1:6" x14ac:dyDescent="0.2">
      <c r="A10" s="37">
        <f t="shared" si="0"/>
        <v>4</v>
      </c>
      <c r="B10" s="37">
        <f>B9+C9</f>
        <v>8</v>
      </c>
      <c r="C10" s="37">
        <v>1</v>
      </c>
      <c r="D10" s="45" t="s">
        <v>9</v>
      </c>
      <c r="E10" s="168" t="s">
        <v>16</v>
      </c>
      <c r="F10" s="68" t="s">
        <v>3164</v>
      </c>
    </row>
    <row r="11" spans="1:6" x14ac:dyDescent="0.2">
      <c r="A11" s="37">
        <f t="shared" si="0"/>
        <v>5</v>
      </c>
      <c r="B11" s="37">
        <f t="shared" ref="B11:B75" si="1">B10+C10</f>
        <v>9</v>
      </c>
      <c r="C11" s="37">
        <v>2</v>
      </c>
      <c r="D11" s="45" t="s">
        <v>12</v>
      </c>
      <c r="E11" s="168" t="s">
        <v>17</v>
      </c>
      <c r="F11" s="68" t="s">
        <v>18</v>
      </c>
    </row>
    <row r="12" spans="1:6" x14ac:dyDescent="0.2">
      <c r="A12" s="37">
        <f t="shared" si="0"/>
        <v>6</v>
      </c>
      <c r="B12" s="37">
        <f t="shared" si="1"/>
        <v>11</v>
      </c>
      <c r="C12" s="37">
        <v>1</v>
      </c>
      <c r="D12" s="45" t="s">
        <v>9</v>
      </c>
      <c r="E12" s="168" t="s">
        <v>1810</v>
      </c>
      <c r="F12" s="47" t="s">
        <v>20</v>
      </c>
    </row>
    <row r="13" spans="1:6" x14ac:dyDescent="0.2">
      <c r="A13" s="37">
        <f t="shared" si="0"/>
        <v>7</v>
      </c>
      <c r="B13" s="37">
        <f t="shared" si="1"/>
        <v>12</v>
      </c>
      <c r="C13" s="37">
        <v>1</v>
      </c>
      <c r="D13" s="45" t="s">
        <v>9</v>
      </c>
      <c r="E13" s="168" t="s">
        <v>284</v>
      </c>
      <c r="F13" s="47"/>
    </row>
    <row r="14" spans="1:6" x14ac:dyDescent="0.2">
      <c r="A14" s="37">
        <f t="shared" si="0"/>
        <v>8</v>
      </c>
      <c r="B14" s="37">
        <f t="shared" si="1"/>
        <v>13</v>
      </c>
      <c r="C14" s="37">
        <v>3</v>
      </c>
      <c r="D14" s="45" t="s">
        <v>12</v>
      </c>
      <c r="E14" s="168" t="s">
        <v>23</v>
      </c>
      <c r="F14" s="47"/>
    </row>
    <row r="15" spans="1:6" s="156" customFormat="1" ht="24" x14ac:dyDescent="0.2">
      <c r="A15" s="363">
        <f t="shared" si="0"/>
        <v>9</v>
      </c>
      <c r="B15" s="363">
        <f t="shared" si="1"/>
        <v>16</v>
      </c>
      <c r="C15" s="37">
        <v>17</v>
      </c>
      <c r="D15" s="45" t="s">
        <v>12</v>
      </c>
      <c r="E15" s="168" t="s">
        <v>14297</v>
      </c>
      <c r="F15" s="47"/>
    </row>
    <row r="16" spans="1:6" s="156" customFormat="1" x14ac:dyDescent="0.2">
      <c r="A16" s="363">
        <f t="shared" si="0"/>
        <v>10</v>
      </c>
      <c r="B16" s="363">
        <f t="shared" si="1"/>
        <v>33</v>
      </c>
      <c r="C16" s="37">
        <v>17</v>
      </c>
      <c r="D16" s="45" t="s">
        <v>12</v>
      </c>
      <c r="E16" s="168" t="s">
        <v>14298</v>
      </c>
      <c r="F16" s="47"/>
    </row>
    <row r="17" spans="1:6" s="156" customFormat="1" ht="24" x14ac:dyDescent="0.2">
      <c r="A17" s="363">
        <f t="shared" si="0"/>
        <v>11</v>
      </c>
      <c r="B17" s="363">
        <f t="shared" si="1"/>
        <v>50</v>
      </c>
      <c r="C17" s="37">
        <v>17</v>
      </c>
      <c r="D17" s="45" t="s">
        <v>12</v>
      </c>
      <c r="E17" s="373" t="s">
        <v>12188</v>
      </c>
      <c r="F17" s="47"/>
    </row>
    <row r="18" spans="1:6" s="156" customFormat="1" x14ac:dyDescent="0.2">
      <c r="A18" s="363">
        <f t="shared" si="0"/>
        <v>12</v>
      </c>
      <c r="B18" s="363">
        <f t="shared" si="1"/>
        <v>67</v>
      </c>
      <c r="C18" s="37">
        <v>17</v>
      </c>
      <c r="D18" s="45" t="s">
        <v>12</v>
      </c>
      <c r="E18" s="373" t="s">
        <v>12189</v>
      </c>
      <c r="F18" s="47"/>
    </row>
    <row r="19" spans="1:6" s="156" customFormat="1" ht="24" x14ac:dyDescent="0.2">
      <c r="A19" s="363">
        <f t="shared" si="0"/>
        <v>13</v>
      </c>
      <c r="B19" s="363">
        <f t="shared" si="1"/>
        <v>84</v>
      </c>
      <c r="C19" s="37">
        <v>17</v>
      </c>
      <c r="D19" s="45" t="s">
        <v>12</v>
      </c>
      <c r="E19" s="373" t="s">
        <v>12190</v>
      </c>
      <c r="F19" s="47"/>
    </row>
    <row r="20" spans="1:6" s="156" customFormat="1" ht="24" x14ac:dyDescent="0.2">
      <c r="A20" s="363">
        <f t="shared" si="0"/>
        <v>14</v>
      </c>
      <c r="B20" s="363">
        <f t="shared" si="1"/>
        <v>101</v>
      </c>
      <c r="C20" s="19">
        <v>17</v>
      </c>
      <c r="D20" s="33" t="s">
        <v>12</v>
      </c>
      <c r="E20" s="373" t="s">
        <v>12191</v>
      </c>
      <c r="F20" s="32"/>
    </row>
    <row r="21" spans="1:6" s="156" customFormat="1" x14ac:dyDescent="0.2">
      <c r="A21" s="363">
        <f t="shared" si="0"/>
        <v>15</v>
      </c>
      <c r="B21" s="363">
        <f t="shared" si="1"/>
        <v>118</v>
      </c>
      <c r="C21" s="19">
        <v>17</v>
      </c>
      <c r="D21" s="33" t="s">
        <v>12</v>
      </c>
      <c r="E21" s="373" t="s">
        <v>12192</v>
      </c>
      <c r="F21" s="32"/>
    </row>
    <row r="22" spans="1:6" s="156" customFormat="1" ht="24" x14ac:dyDescent="0.2">
      <c r="A22" s="363">
        <f t="shared" si="0"/>
        <v>16</v>
      </c>
      <c r="B22" s="363">
        <f t="shared" si="1"/>
        <v>135</v>
      </c>
      <c r="C22" s="19">
        <v>17</v>
      </c>
      <c r="D22" s="33" t="s">
        <v>12</v>
      </c>
      <c r="E22" s="373" t="s">
        <v>12193</v>
      </c>
      <c r="F22" s="32"/>
    </row>
    <row r="23" spans="1:6" s="156" customFormat="1" ht="24" x14ac:dyDescent="0.2">
      <c r="A23" s="363">
        <f t="shared" si="0"/>
        <v>17</v>
      </c>
      <c r="B23" s="363">
        <f t="shared" ref="B23:B36" si="2">B22+C22</f>
        <v>152</v>
      </c>
      <c r="C23" s="363">
        <v>17</v>
      </c>
      <c r="D23" s="360" t="s">
        <v>12</v>
      </c>
      <c r="E23" s="372" t="s">
        <v>12392</v>
      </c>
      <c r="F23" s="32"/>
    </row>
    <row r="24" spans="1:6" s="156" customFormat="1" x14ac:dyDescent="0.2">
      <c r="A24" s="363">
        <f t="shared" si="0"/>
        <v>18</v>
      </c>
      <c r="B24" s="363">
        <f t="shared" si="2"/>
        <v>169</v>
      </c>
      <c r="C24" s="363">
        <v>17</v>
      </c>
      <c r="D24" s="360" t="s">
        <v>12</v>
      </c>
      <c r="E24" s="372" t="s">
        <v>12393</v>
      </c>
      <c r="F24" s="32"/>
    </row>
    <row r="25" spans="1:6" s="156" customFormat="1" ht="24" x14ac:dyDescent="0.2">
      <c r="A25" s="363">
        <f t="shared" si="0"/>
        <v>19</v>
      </c>
      <c r="B25" s="363">
        <f t="shared" si="2"/>
        <v>186</v>
      </c>
      <c r="C25" s="363">
        <v>17</v>
      </c>
      <c r="D25" s="360" t="s">
        <v>12</v>
      </c>
      <c r="E25" s="372" t="s">
        <v>12394</v>
      </c>
      <c r="F25" s="32"/>
    </row>
    <row r="26" spans="1:6" s="156" customFormat="1" ht="24" x14ac:dyDescent="0.2">
      <c r="A26" s="363">
        <f t="shared" si="0"/>
        <v>20</v>
      </c>
      <c r="B26" s="363">
        <f t="shared" si="2"/>
        <v>203</v>
      </c>
      <c r="C26" s="19">
        <v>17</v>
      </c>
      <c r="D26" s="33" t="s">
        <v>285</v>
      </c>
      <c r="E26" s="166" t="s">
        <v>10630</v>
      </c>
      <c r="F26" s="32"/>
    </row>
    <row r="27" spans="1:6" s="156" customFormat="1" x14ac:dyDescent="0.2">
      <c r="A27" s="363">
        <f t="shared" si="0"/>
        <v>21</v>
      </c>
      <c r="B27" s="363">
        <f t="shared" si="2"/>
        <v>220</v>
      </c>
      <c r="C27" s="19">
        <v>17</v>
      </c>
      <c r="D27" s="33" t="s">
        <v>285</v>
      </c>
      <c r="E27" s="166" t="s">
        <v>10631</v>
      </c>
      <c r="F27" s="32"/>
    </row>
    <row r="28" spans="1:6" s="156" customFormat="1" ht="24" x14ac:dyDescent="0.2">
      <c r="A28" s="363">
        <f t="shared" si="0"/>
        <v>22</v>
      </c>
      <c r="B28" s="363">
        <f t="shared" si="2"/>
        <v>237</v>
      </c>
      <c r="C28" s="19">
        <v>17</v>
      </c>
      <c r="D28" s="33" t="s">
        <v>285</v>
      </c>
      <c r="E28" s="166" t="s">
        <v>10812</v>
      </c>
      <c r="F28" s="32"/>
    </row>
    <row r="29" spans="1:6" ht="19.5" customHeight="1" x14ac:dyDescent="0.2">
      <c r="A29" s="363">
        <f t="shared" si="0"/>
        <v>23</v>
      </c>
      <c r="B29" s="363">
        <f t="shared" si="2"/>
        <v>254</v>
      </c>
      <c r="C29" s="37">
        <v>17</v>
      </c>
      <c r="D29" s="45" t="s">
        <v>12</v>
      </c>
      <c r="E29" s="168" t="s">
        <v>3165</v>
      </c>
      <c r="F29" s="47"/>
    </row>
    <row r="30" spans="1:6" ht="19.5" customHeight="1" x14ac:dyDescent="0.2">
      <c r="A30" s="363">
        <f t="shared" si="0"/>
        <v>24</v>
      </c>
      <c r="B30" s="363">
        <f t="shared" si="2"/>
        <v>271</v>
      </c>
      <c r="C30" s="363">
        <v>5</v>
      </c>
      <c r="D30" s="360" t="s">
        <v>12</v>
      </c>
      <c r="E30" s="372" t="s">
        <v>12395</v>
      </c>
      <c r="F30" s="400"/>
    </row>
    <row r="31" spans="1:6" s="774" customFormat="1" ht="28.5" customHeight="1" x14ac:dyDescent="0.2">
      <c r="A31" s="363">
        <f t="shared" si="0"/>
        <v>25</v>
      </c>
      <c r="B31" s="363">
        <f t="shared" si="2"/>
        <v>276</v>
      </c>
      <c r="C31" s="363">
        <v>1</v>
      </c>
      <c r="D31" s="360" t="s">
        <v>12</v>
      </c>
      <c r="E31" s="372" t="s">
        <v>15170</v>
      </c>
      <c r="F31" s="400" t="s">
        <v>15169</v>
      </c>
    </row>
    <row r="32" spans="1:6" ht="24" x14ac:dyDescent="0.2">
      <c r="A32" s="363">
        <f t="shared" si="0"/>
        <v>26</v>
      </c>
      <c r="B32" s="363">
        <f t="shared" si="2"/>
        <v>277</v>
      </c>
      <c r="C32" s="37">
        <v>17</v>
      </c>
      <c r="D32" s="45" t="s">
        <v>12</v>
      </c>
      <c r="E32" s="168" t="s">
        <v>14299</v>
      </c>
      <c r="F32" s="47"/>
    </row>
    <row r="33" spans="1:6" x14ac:dyDescent="0.2">
      <c r="A33" s="363">
        <f t="shared" si="0"/>
        <v>27</v>
      </c>
      <c r="B33" s="363">
        <f t="shared" si="2"/>
        <v>294</v>
      </c>
      <c r="C33" s="37">
        <v>17</v>
      </c>
      <c r="D33" s="45" t="s">
        <v>12</v>
      </c>
      <c r="E33" s="168" t="s">
        <v>14300</v>
      </c>
      <c r="F33" s="47"/>
    </row>
    <row r="34" spans="1:6" ht="24" x14ac:dyDescent="0.2">
      <c r="A34" s="363">
        <f t="shared" si="0"/>
        <v>28</v>
      </c>
      <c r="B34" s="363">
        <f t="shared" si="2"/>
        <v>311</v>
      </c>
      <c r="C34" s="37">
        <v>17</v>
      </c>
      <c r="D34" s="45" t="s">
        <v>12</v>
      </c>
      <c r="E34" s="168" t="s">
        <v>14301</v>
      </c>
      <c r="F34" s="47"/>
    </row>
    <row r="35" spans="1:6" ht="24" x14ac:dyDescent="0.2">
      <c r="A35" s="363">
        <f t="shared" si="0"/>
        <v>29</v>
      </c>
      <c r="B35" s="363">
        <f t="shared" si="2"/>
        <v>328</v>
      </c>
      <c r="C35" s="37">
        <v>17</v>
      </c>
      <c r="D35" s="45" t="s">
        <v>12</v>
      </c>
      <c r="E35" s="168" t="s">
        <v>3166</v>
      </c>
      <c r="F35" s="47"/>
    </row>
    <row r="36" spans="1:6" x14ac:dyDescent="0.2">
      <c r="A36" s="363">
        <f t="shared" si="0"/>
        <v>30</v>
      </c>
      <c r="B36" s="363">
        <f t="shared" si="2"/>
        <v>345</v>
      </c>
      <c r="C36" s="37">
        <v>17</v>
      </c>
      <c r="D36" s="45" t="s">
        <v>12</v>
      </c>
      <c r="E36" s="168" t="s">
        <v>3167</v>
      </c>
      <c r="F36" s="47"/>
    </row>
    <row r="37" spans="1:6" ht="24" x14ac:dyDescent="0.2">
      <c r="A37" s="363">
        <f t="shared" si="0"/>
        <v>31</v>
      </c>
      <c r="B37" s="363">
        <f t="shared" si="1"/>
        <v>362</v>
      </c>
      <c r="C37" s="37">
        <v>17</v>
      </c>
      <c r="D37" s="45" t="s">
        <v>12</v>
      </c>
      <c r="E37" s="168" t="s">
        <v>3168</v>
      </c>
      <c r="F37" s="47"/>
    </row>
    <row r="38" spans="1:6" x14ac:dyDescent="0.2">
      <c r="A38" s="363">
        <f t="shared" si="0"/>
        <v>32</v>
      </c>
      <c r="B38" s="363">
        <f t="shared" si="1"/>
        <v>379</v>
      </c>
      <c r="C38" s="37">
        <v>17</v>
      </c>
      <c r="D38" s="45" t="s">
        <v>12</v>
      </c>
      <c r="E38" s="168" t="s">
        <v>3169</v>
      </c>
      <c r="F38" s="47"/>
    </row>
    <row r="39" spans="1:6" ht="24" x14ac:dyDescent="0.2">
      <c r="A39" s="363">
        <f t="shared" si="0"/>
        <v>33</v>
      </c>
      <c r="B39" s="363">
        <f t="shared" si="1"/>
        <v>396</v>
      </c>
      <c r="C39" s="37">
        <v>17</v>
      </c>
      <c r="D39" s="45" t="s">
        <v>12</v>
      </c>
      <c r="E39" s="168" t="s">
        <v>3170</v>
      </c>
      <c r="F39" s="47"/>
    </row>
    <row r="40" spans="1:6" x14ac:dyDescent="0.2">
      <c r="A40" s="363">
        <f t="shared" si="0"/>
        <v>34</v>
      </c>
      <c r="B40" s="363">
        <f t="shared" si="1"/>
        <v>413</v>
      </c>
      <c r="C40" s="37">
        <v>17</v>
      </c>
      <c r="D40" s="45" t="s">
        <v>12</v>
      </c>
      <c r="E40" s="168" t="s">
        <v>3171</v>
      </c>
      <c r="F40" s="47"/>
    </row>
    <row r="41" spans="1:6" ht="24" x14ac:dyDescent="0.2">
      <c r="A41" s="363">
        <f t="shared" si="0"/>
        <v>35</v>
      </c>
      <c r="B41" s="363">
        <f t="shared" si="1"/>
        <v>430</v>
      </c>
      <c r="C41" s="37">
        <v>17</v>
      </c>
      <c r="D41" s="45" t="s">
        <v>12</v>
      </c>
      <c r="E41" s="168" t="s">
        <v>3172</v>
      </c>
      <c r="F41" s="47"/>
    </row>
    <row r="42" spans="1:6" x14ac:dyDescent="0.2">
      <c r="A42" s="363">
        <f t="shared" si="0"/>
        <v>36</v>
      </c>
      <c r="B42" s="363">
        <f t="shared" si="1"/>
        <v>447</v>
      </c>
      <c r="C42" s="37">
        <v>17</v>
      </c>
      <c r="D42" s="45" t="s">
        <v>12</v>
      </c>
      <c r="E42" s="168" t="s">
        <v>3173</v>
      </c>
      <c r="F42" s="47"/>
    </row>
    <row r="43" spans="1:6" ht="24" x14ac:dyDescent="0.2">
      <c r="A43" s="363">
        <f t="shared" si="0"/>
        <v>37</v>
      </c>
      <c r="B43" s="363">
        <f t="shared" si="1"/>
        <v>464</v>
      </c>
      <c r="C43" s="37">
        <v>17</v>
      </c>
      <c r="D43" s="45" t="s">
        <v>12</v>
      </c>
      <c r="E43" s="166" t="s">
        <v>10815</v>
      </c>
      <c r="F43" s="47"/>
    </row>
    <row r="44" spans="1:6" x14ac:dyDescent="0.2">
      <c r="A44" s="363">
        <f t="shared" si="0"/>
        <v>38</v>
      </c>
      <c r="B44" s="363">
        <f t="shared" si="1"/>
        <v>481</v>
      </c>
      <c r="C44" s="37">
        <v>17</v>
      </c>
      <c r="D44" s="45" t="s">
        <v>12</v>
      </c>
      <c r="E44" s="166" t="s">
        <v>10816</v>
      </c>
      <c r="F44" s="47"/>
    </row>
    <row r="45" spans="1:6" ht="24" x14ac:dyDescent="0.2">
      <c r="A45" s="363">
        <f t="shared" si="0"/>
        <v>39</v>
      </c>
      <c r="B45" s="363">
        <f t="shared" si="1"/>
        <v>498</v>
      </c>
      <c r="C45" s="37">
        <v>17</v>
      </c>
      <c r="D45" s="45" t="s">
        <v>12</v>
      </c>
      <c r="E45" s="166" t="s">
        <v>10817</v>
      </c>
      <c r="F45" s="47"/>
    </row>
    <row r="46" spans="1:6" x14ac:dyDescent="0.2">
      <c r="A46" s="363">
        <f t="shared" si="0"/>
        <v>40</v>
      </c>
      <c r="B46" s="363">
        <f t="shared" si="1"/>
        <v>515</v>
      </c>
      <c r="C46" s="37">
        <v>17</v>
      </c>
      <c r="D46" s="45" t="s">
        <v>12</v>
      </c>
      <c r="E46" s="166" t="s">
        <v>10818</v>
      </c>
      <c r="F46" s="47"/>
    </row>
    <row r="47" spans="1:6" ht="24" x14ac:dyDescent="0.2">
      <c r="A47" s="363">
        <f t="shared" si="0"/>
        <v>41</v>
      </c>
      <c r="B47" s="363">
        <f t="shared" si="1"/>
        <v>532</v>
      </c>
      <c r="C47" s="37">
        <v>17</v>
      </c>
      <c r="D47" s="45" t="s">
        <v>12</v>
      </c>
      <c r="E47" s="374" t="s">
        <v>12194</v>
      </c>
      <c r="F47" s="129"/>
    </row>
    <row r="48" spans="1:6" x14ac:dyDescent="0.2">
      <c r="A48" s="363">
        <f t="shared" si="0"/>
        <v>42</v>
      </c>
      <c r="B48" s="363">
        <f t="shared" si="1"/>
        <v>549</v>
      </c>
      <c r="C48" s="19">
        <v>17</v>
      </c>
      <c r="D48" s="33" t="s">
        <v>12</v>
      </c>
      <c r="E48" s="373" t="s">
        <v>12195</v>
      </c>
      <c r="F48" s="51"/>
    </row>
    <row r="49" spans="1:6" ht="24" x14ac:dyDescent="0.2">
      <c r="A49" s="363">
        <f t="shared" si="0"/>
        <v>43</v>
      </c>
      <c r="B49" s="363">
        <f t="shared" si="1"/>
        <v>566</v>
      </c>
      <c r="C49" s="19">
        <v>17</v>
      </c>
      <c r="D49" s="33" t="s">
        <v>12</v>
      </c>
      <c r="E49" s="373" t="s">
        <v>12196</v>
      </c>
      <c r="F49" s="51"/>
    </row>
    <row r="50" spans="1:6" x14ac:dyDescent="0.2">
      <c r="A50" s="363">
        <f t="shared" si="0"/>
        <v>44</v>
      </c>
      <c r="B50" s="363">
        <f t="shared" si="1"/>
        <v>583</v>
      </c>
      <c r="C50" s="37">
        <v>17</v>
      </c>
      <c r="D50" s="45" t="s">
        <v>12</v>
      </c>
      <c r="E50" s="374" t="s">
        <v>12197</v>
      </c>
      <c r="F50" s="129"/>
    </row>
    <row r="51" spans="1:6" ht="24" x14ac:dyDescent="0.2">
      <c r="A51" s="363">
        <f t="shared" si="0"/>
        <v>45</v>
      </c>
      <c r="B51" s="363">
        <f t="shared" si="1"/>
        <v>600</v>
      </c>
      <c r="C51" s="19">
        <v>17</v>
      </c>
      <c r="D51" s="33" t="s">
        <v>12</v>
      </c>
      <c r="E51" s="374" t="s">
        <v>12198</v>
      </c>
      <c r="F51" s="354"/>
    </row>
    <row r="52" spans="1:6" x14ac:dyDescent="0.2">
      <c r="A52" s="363">
        <f t="shared" si="0"/>
        <v>46</v>
      </c>
      <c r="B52" s="363">
        <f t="shared" ref="B52:B57" si="3">B51+C51</f>
        <v>617</v>
      </c>
      <c r="C52" s="363">
        <v>17</v>
      </c>
      <c r="D52" s="360" t="s">
        <v>12</v>
      </c>
      <c r="E52" s="372" t="s">
        <v>12396</v>
      </c>
      <c r="F52" s="375"/>
    </row>
    <row r="53" spans="1:6" ht="24" x14ac:dyDescent="0.2">
      <c r="A53" s="363">
        <f t="shared" si="0"/>
        <v>47</v>
      </c>
      <c r="B53" s="363">
        <f t="shared" si="3"/>
        <v>634</v>
      </c>
      <c r="C53" s="363">
        <v>17</v>
      </c>
      <c r="D53" s="360" t="s">
        <v>12</v>
      </c>
      <c r="E53" s="372" t="s">
        <v>12397</v>
      </c>
      <c r="F53" s="375"/>
    </row>
    <row r="54" spans="1:6" x14ac:dyDescent="0.2">
      <c r="A54" s="363">
        <f t="shared" si="0"/>
        <v>48</v>
      </c>
      <c r="B54" s="363">
        <f t="shared" si="3"/>
        <v>651</v>
      </c>
      <c r="C54" s="19">
        <v>17</v>
      </c>
      <c r="D54" s="33" t="s">
        <v>12</v>
      </c>
      <c r="E54" s="374" t="s">
        <v>12199</v>
      </c>
      <c r="F54" s="354"/>
    </row>
    <row r="55" spans="1:6" ht="24" x14ac:dyDescent="0.2">
      <c r="A55" s="363">
        <f t="shared" si="0"/>
        <v>49</v>
      </c>
      <c r="B55" s="363">
        <f t="shared" si="3"/>
        <v>668</v>
      </c>
      <c r="C55" s="363">
        <v>17</v>
      </c>
      <c r="D55" s="360" t="s">
        <v>12</v>
      </c>
      <c r="E55" s="378" t="s">
        <v>12479</v>
      </c>
      <c r="F55" s="375"/>
    </row>
    <row r="56" spans="1:6" x14ac:dyDescent="0.2">
      <c r="A56" s="363">
        <f t="shared" si="0"/>
        <v>50</v>
      </c>
      <c r="B56" s="363">
        <f t="shared" si="3"/>
        <v>685</v>
      </c>
      <c r="C56" s="363">
        <v>17</v>
      </c>
      <c r="D56" s="360" t="s">
        <v>12</v>
      </c>
      <c r="E56" s="378" t="s">
        <v>12480</v>
      </c>
      <c r="F56" s="375"/>
    </row>
    <row r="57" spans="1:6" ht="24" x14ac:dyDescent="0.2">
      <c r="A57" s="363">
        <f t="shared" si="0"/>
        <v>51</v>
      </c>
      <c r="B57" s="363">
        <f t="shared" si="3"/>
        <v>702</v>
      </c>
      <c r="C57" s="19">
        <v>17</v>
      </c>
      <c r="D57" s="33" t="s">
        <v>12</v>
      </c>
      <c r="E57" s="178" t="s">
        <v>10632</v>
      </c>
      <c r="F57" s="51"/>
    </row>
    <row r="58" spans="1:6" x14ac:dyDescent="0.2">
      <c r="A58" s="363">
        <f t="shared" si="0"/>
        <v>52</v>
      </c>
      <c r="B58" s="363">
        <f t="shared" si="1"/>
        <v>719</v>
      </c>
      <c r="C58" s="19">
        <v>17</v>
      </c>
      <c r="D58" s="33" t="s">
        <v>12</v>
      </c>
      <c r="E58" s="178" t="s">
        <v>10633</v>
      </c>
      <c r="F58" s="51"/>
    </row>
    <row r="59" spans="1:6" ht="24" x14ac:dyDescent="0.2">
      <c r="A59" s="363">
        <f t="shared" si="0"/>
        <v>53</v>
      </c>
      <c r="B59" s="363">
        <f t="shared" si="1"/>
        <v>736</v>
      </c>
      <c r="C59" s="19">
        <v>17</v>
      </c>
      <c r="D59" s="33" t="s">
        <v>12</v>
      </c>
      <c r="E59" s="178" t="s">
        <v>10634</v>
      </c>
      <c r="F59" s="51"/>
    </row>
    <row r="60" spans="1:6" x14ac:dyDescent="0.2">
      <c r="A60" s="363">
        <f t="shared" si="0"/>
        <v>54</v>
      </c>
      <c r="B60" s="363">
        <f t="shared" si="1"/>
        <v>753</v>
      </c>
      <c r="C60" s="19">
        <v>17</v>
      </c>
      <c r="D60" s="33" t="s">
        <v>12</v>
      </c>
      <c r="E60" s="178" t="s">
        <v>10635</v>
      </c>
      <c r="F60" s="51"/>
    </row>
    <row r="61" spans="1:6" x14ac:dyDescent="0.2">
      <c r="A61" s="363">
        <f t="shared" si="0"/>
        <v>55</v>
      </c>
      <c r="B61" s="363">
        <f t="shared" si="1"/>
        <v>770</v>
      </c>
      <c r="C61" s="37">
        <v>17</v>
      </c>
      <c r="D61" s="45" t="s">
        <v>12</v>
      </c>
      <c r="E61" s="169" t="s">
        <v>14293</v>
      </c>
      <c r="F61" s="129"/>
    </row>
    <row r="62" spans="1:6" x14ac:dyDescent="0.2">
      <c r="A62" s="363">
        <f t="shared" si="0"/>
        <v>56</v>
      </c>
      <c r="B62" s="363">
        <f t="shared" si="1"/>
        <v>787</v>
      </c>
      <c r="C62" s="37">
        <v>17</v>
      </c>
      <c r="D62" s="45" t="s">
        <v>12</v>
      </c>
      <c r="E62" s="169" t="s">
        <v>14294</v>
      </c>
      <c r="F62" s="129"/>
    </row>
    <row r="63" spans="1:6" x14ac:dyDescent="0.2">
      <c r="A63" s="363">
        <f t="shared" si="0"/>
        <v>57</v>
      </c>
      <c r="B63" s="363">
        <f t="shared" si="1"/>
        <v>804</v>
      </c>
      <c r="C63" s="37">
        <v>17</v>
      </c>
      <c r="D63" s="45" t="s">
        <v>12</v>
      </c>
      <c r="E63" s="169" t="s">
        <v>14295</v>
      </c>
      <c r="F63" s="129"/>
    </row>
    <row r="64" spans="1:6" x14ac:dyDescent="0.2">
      <c r="A64" s="363">
        <f t="shared" si="0"/>
        <v>58</v>
      </c>
      <c r="B64" s="363">
        <f t="shared" si="1"/>
        <v>821</v>
      </c>
      <c r="C64" s="37">
        <v>17</v>
      </c>
      <c r="D64" s="45" t="s">
        <v>12</v>
      </c>
      <c r="E64" s="169" t="s">
        <v>14296</v>
      </c>
      <c r="F64" s="129"/>
    </row>
    <row r="65" spans="1:6" x14ac:dyDescent="0.2">
      <c r="A65" s="363">
        <f t="shared" si="0"/>
        <v>59</v>
      </c>
      <c r="B65" s="363">
        <f t="shared" si="1"/>
        <v>838</v>
      </c>
      <c r="C65" s="37">
        <v>17</v>
      </c>
      <c r="D65" s="45" t="s">
        <v>12</v>
      </c>
      <c r="E65" s="169" t="s">
        <v>3174</v>
      </c>
      <c r="F65" s="129"/>
    </row>
    <row r="66" spans="1:6" x14ac:dyDescent="0.2">
      <c r="A66" s="363">
        <f t="shared" si="0"/>
        <v>60</v>
      </c>
      <c r="B66" s="363">
        <f t="shared" si="1"/>
        <v>855</v>
      </c>
      <c r="C66" s="37">
        <v>17</v>
      </c>
      <c r="D66" s="45" t="s">
        <v>12</v>
      </c>
      <c r="E66" s="169" t="s">
        <v>3175</v>
      </c>
      <c r="F66" s="129"/>
    </row>
    <row r="67" spans="1:6" x14ac:dyDescent="0.2">
      <c r="A67" s="363">
        <f t="shared" si="0"/>
        <v>61</v>
      </c>
      <c r="B67" s="363">
        <f t="shared" si="1"/>
        <v>872</v>
      </c>
      <c r="C67" s="37">
        <v>17</v>
      </c>
      <c r="D67" s="45" t="s">
        <v>12</v>
      </c>
      <c r="E67" s="169" t="s">
        <v>3176</v>
      </c>
      <c r="F67" s="129"/>
    </row>
    <row r="68" spans="1:6" x14ac:dyDescent="0.2">
      <c r="A68" s="363">
        <f t="shared" si="0"/>
        <v>62</v>
      </c>
      <c r="B68" s="363">
        <f t="shared" si="1"/>
        <v>889</v>
      </c>
      <c r="C68" s="37">
        <v>17</v>
      </c>
      <c r="D68" s="45" t="s">
        <v>12</v>
      </c>
      <c r="E68" s="169" t="s">
        <v>3177</v>
      </c>
      <c r="F68" s="129"/>
    </row>
    <row r="69" spans="1:6" x14ac:dyDescent="0.2">
      <c r="A69" s="363">
        <f t="shared" si="0"/>
        <v>63</v>
      </c>
      <c r="B69" s="363">
        <f t="shared" si="1"/>
        <v>906</v>
      </c>
      <c r="C69" s="37">
        <v>17</v>
      </c>
      <c r="D69" s="45" t="s">
        <v>12</v>
      </c>
      <c r="E69" s="169" t="s">
        <v>3178</v>
      </c>
      <c r="F69" s="129"/>
    </row>
    <row r="70" spans="1:6" x14ac:dyDescent="0.2">
      <c r="A70" s="363">
        <f t="shared" ref="A70:A137" si="4">+A69+1</f>
        <v>64</v>
      </c>
      <c r="B70" s="363">
        <f t="shared" si="1"/>
        <v>923</v>
      </c>
      <c r="C70" s="37">
        <v>17</v>
      </c>
      <c r="D70" s="45" t="s">
        <v>12</v>
      </c>
      <c r="E70" s="169" t="s">
        <v>3179</v>
      </c>
      <c r="F70" s="129"/>
    </row>
    <row r="71" spans="1:6" x14ac:dyDescent="0.2">
      <c r="A71" s="363">
        <f t="shared" si="4"/>
        <v>65</v>
      </c>
      <c r="B71" s="363">
        <f t="shared" si="1"/>
        <v>940</v>
      </c>
      <c r="C71" s="37">
        <v>17</v>
      </c>
      <c r="D71" s="45" t="s">
        <v>12</v>
      </c>
      <c r="E71" s="169" t="s">
        <v>3180</v>
      </c>
      <c r="F71" s="129"/>
    </row>
    <row r="72" spans="1:6" x14ac:dyDescent="0.2">
      <c r="A72" s="363">
        <f t="shared" si="4"/>
        <v>66</v>
      </c>
      <c r="B72" s="363">
        <f t="shared" si="1"/>
        <v>957</v>
      </c>
      <c r="C72" s="37">
        <v>17</v>
      </c>
      <c r="D72" s="45" t="s">
        <v>12</v>
      </c>
      <c r="E72" s="169" t="s">
        <v>3181</v>
      </c>
      <c r="F72" s="129"/>
    </row>
    <row r="73" spans="1:6" x14ac:dyDescent="0.2">
      <c r="A73" s="363">
        <f t="shared" si="4"/>
        <v>67</v>
      </c>
      <c r="B73" s="363">
        <f t="shared" si="1"/>
        <v>974</v>
      </c>
      <c r="C73" s="37">
        <v>17</v>
      </c>
      <c r="D73" s="45" t="s">
        <v>12</v>
      </c>
      <c r="E73" s="178" t="s">
        <v>10819</v>
      </c>
      <c r="F73" s="129"/>
    </row>
    <row r="74" spans="1:6" x14ac:dyDescent="0.2">
      <c r="A74" s="363">
        <f t="shared" si="4"/>
        <v>68</v>
      </c>
      <c r="B74" s="363">
        <f t="shared" si="1"/>
        <v>991</v>
      </c>
      <c r="C74" s="37">
        <v>17</v>
      </c>
      <c r="D74" s="45" t="s">
        <v>12</v>
      </c>
      <c r="E74" s="178" t="s">
        <v>10820</v>
      </c>
      <c r="F74" s="129"/>
    </row>
    <row r="75" spans="1:6" x14ac:dyDescent="0.2">
      <c r="A75" s="363">
        <f t="shared" si="4"/>
        <v>69</v>
      </c>
      <c r="B75" s="363">
        <f t="shared" si="1"/>
        <v>1008</v>
      </c>
      <c r="C75" s="37">
        <v>17</v>
      </c>
      <c r="D75" s="45" t="s">
        <v>12</v>
      </c>
      <c r="E75" s="178" t="s">
        <v>10821</v>
      </c>
      <c r="F75" s="129"/>
    </row>
    <row r="76" spans="1:6" x14ac:dyDescent="0.2">
      <c r="A76" s="363">
        <f t="shared" si="4"/>
        <v>70</v>
      </c>
      <c r="B76" s="363">
        <f t="shared" ref="B76:B143" si="5">B75+C75</f>
        <v>1025</v>
      </c>
      <c r="C76" s="37">
        <v>17</v>
      </c>
      <c r="D76" s="45" t="s">
        <v>12</v>
      </c>
      <c r="E76" s="178" t="s">
        <v>10822</v>
      </c>
      <c r="F76" s="129"/>
    </row>
    <row r="77" spans="1:6" x14ac:dyDescent="0.2">
      <c r="A77" s="363">
        <f t="shared" si="4"/>
        <v>71</v>
      </c>
      <c r="B77" s="363">
        <f t="shared" si="5"/>
        <v>1042</v>
      </c>
      <c r="C77" s="37">
        <v>17</v>
      </c>
      <c r="D77" s="45" t="s">
        <v>12</v>
      </c>
      <c r="E77" s="374" t="s">
        <v>12200</v>
      </c>
      <c r="F77" s="129"/>
    </row>
    <row r="78" spans="1:6" x14ac:dyDescent="0.2">
      <c r="A78" s="363">
        <f t="shared" si="4"/>
        <v>72</v>
      </c>
      <c r="B78" s="363">
        <f t="shared" si="5"/>
        <v>1059</v>
      </c>
      <c r="C78" s="37">
        <v>17</v>
      </c>
      <c r="D78" s="45" t="s">
        <v>12</v>
      </c>
      <c r="E78" s="374" t="s">
        <v>12201</v>
      </c>
      <c r="F78" s="129"/>
    </row>
    <row r="79" spans="1:6" x14ac:dyDescent="0.2">
      <c r="A79" s="363">
        <f t="shared" si="4"/>
        <v>73</v>
      </c>
      <c r="B79" s="363">
        <f t="shared" si="5"/>
        <v>1076</v>
      </c>
      <c r="C79" s="37">
        <v>17</v>
      </c>
      <c r="D79" s="45" t="s">
        <v>12</v>
      </c>
      <c r="E79" s="374" t="s">
        <v>12202</v>
      </c>
      <c r="F79" s="129"/>
    </row>
    <row r="80" spans="1:6" x14ac:dyDescent="0.2">
      <c r="A80" s="363">
        <f t="shared" si="4"/>
        <v>74</v>
      </c>
      <c r="B80" s="363">
        <f t="shared" si="5"/>
        <v>1093</v>
      </c>
      <c r="C80" s="37">
        <v>17</v>
      </c>
      <c r="D80" s="45" t="s">
        <v>12</v>
      </c>
      <c r="E80" s="374" t="s">
        <v>12203</v>
      </c>
      <c r="F80" s="129"/>
    </row>
    <row r="81" spans="1:6" x14ac:dyDescent="0.2">
      <c r="A81" s="363">
        <f t="shared" si="4"/>
        <v>75</v>
      </c>
      <c r="B81" s="363">
        <f t="shared" si="5"/>
        <v>1110</v>
      </c>
      <c r="C81" s="19">
        <v>17</v>
      </c>
      <c r="D81" s="33" t="s">
        <v>12</v>
      </c>
      <c r="E81" s="374" t="s">
        <v>12204</v>
      </c>
      <c r="F81" s="354"/>
    </row>
    <row r="82" spans="1:6" x14ac:dyDescent="0.2">
      <c r="A82" s="363">
        <f t="shared" si="4"/>
        <v>76</v>
      </c>
      <c r="B82" s="363">
        <f t="shared" si="5"/>
        <v>1127</v>
      </c>
      <c r="C82" s="19">
        <v>17</v>
      </c>
      <c r="D82" s="33" t="s">
        <v>12</v>
      </c>
      <c r="E82" s="374" t="s">
        <v>12205</v>
      </c>
      <c r="F82" s="354"/>
    </row>
    <row r="83" spans="1:6" x14ac:dyDescent="0.2">
      <c r="A83" s="363">
        <f t="shared" si="4"/>
        <v>77</v>
      </c>
      <c r="B83" s="363">
        <f t="shared" si="5"/>
        <v>1144</v>
      </c>
      <c r="C83" s="19">
        <v>17</v>
      </c>
      <c r="D83" s="33" t="s">
        <v>12</v>
      </c>
      <c r="E83" s="374" t="s">
        <v>12206</v>
      </c>
      <c r="F83" s="354"/>
    </row>
    <row r="84" spans="1:6" x14ac:dyDescent="0.2">
      <c r="A84" s="363">
        <f t="shared" si="4"/>
        <v>78</v>
      </c>
      <c r="B84" s="363">
        <f t="shared" si="5"/>
        <v>1161</v>
      </c>
      <c r="C84" s="19">
        <v>17</v>
      </c>
      <c r="D84" s="33" t="s">
        <v>12</v>
      </c>
      <c r="E84" s="374" t="s">
        <v>12207</v>
      </c>
      <c r="F84" s="354"/>
    </row>
    <row r="85" spans="1:6" x14ac:dyDescent="0.2">
      <c r="A85" s="363">
        <f t="shared" si="4"/>
        <v>79</v>
      </c>
      <c r="B85" s="363">
        <f t="shared" ref="B85:B89" si="6">B84+C84</f>
        <v>1178</v>
      </c>
      <c r="C85" s="363">
        <v>17</v>
      </c>
      <c r="D85" s="360" t="s">
        <v>12</v>
      </c>
      <c r="E85" s="378" t="s">
        <v>12398</v>
      </c>
      <c r="F85" s="375"/>
    </row>
    <row r="86" spans="1:6" x14ac:dyDescent="0.2">
      <c r="A86" s="363">
        <f t="shared" si="4"/>
        <v>80</v>
      </c>
      <c r="B86" s="363">
        <f t="shared" si="6"/>
        <v>1195</v>
      </c>
      <c r="C86" s="363">
        <v>17</v>
      </c>
      <c r="D86" s="360" t="s">
        <v>12</v>
      </c>
      <c r="E86" s="378" t="s">
        <v>12399</v>
      </c>
      <c r="F86" s="375"/>
    </row>
    <row r="87" spans="1:6" x14ac:dyDescent="0.2">
      <c r="A87" s="363">
        <f t="shared" si="4"/>
        <v>81</v>
      </c>
      <c r="B87" s="363">
        <f t="shared" si="6"/>
        <v>1212</v>
      </c>
      <c r="C87" s="363">
        <v>17</v>
      </c>
      <c r="D87" s="360" t="s">
        <v>12</v>
      </c>
      <c r="E87" s="378" t="s">
        <v>12400</v>
      </c>
      <c r="F87" s="375"/>
    </row>
    <row r="88" spans="1:6" x14ac:dyDescent="0.2">
      <c r="A88" s="363">
        <f t="shared" si="4"/>
        <v>82</v>
      </c>
      <c r="B88" s="363">
        <f t="shared" si="6"/>
        <v>1229</v>
      </c>
      <c r="C88" s="363">
        <v>17</v>
      </c>
      <c r="D88" s="360" t="s">
        <v>12</v>
      </c>
      <c r="E88" s="378" t="s">
        <v>12401</v>
      </c>
      <c r="F88" s="375"/>
    </row>
    <row r="89" spans="1:6" x14ac:dyDescent="0.2">
      <c r="A89" s="363">
        <f t="shared" si="4"/>
        <v>83</v>
      </c>
      <c r="B89" s="363">
        <f t="shared" si="6"/>
        <v>1246</v>
      </c>
      <c r="C89" s="19">
        <v>17</v>
      </c>
      <c r="D89" s="33" t="s">
        <v>285</v>
      </c>
      <c r="E89" s="178" t="s">
        <v>10636</v>
      </c>
      <c r="F89" s="51"/>
    </row>
    <row r="90" spans="1:6" x14ac:dyDescent="0.2">
      <c r="A90" s="363">
        <f t="shared" si="4"/>
        <v>84</v>
      </c>
      <c r="B90" s="363">
        <f t="shared" si="5"/>
        <v>1263</v>
      </c>
      <c r="C90" s="19">
        <v>17</v>
      </c>
      <c r="D90" s="33" t="s">
        <v>285</v>
      </c>
      <c r="E90" s="178" t="s">
        <v>10637</v>
      </c>
      <c r="F90" s="51"/>
    </row>
    <row r="91" spans="1:6" x14ac:dyDescent="0.2">
      <c r="A91" s="363">
        <f t="shared" si="4"/>
        <v>85</v>
      </c>
      <c r="B91" s="363">
        <f t="shared" si="5"/>
        <v>1280</v>
      </c>
      <c r="C91" s="19">
        <v>17</v>
      </c>
      <c r="D91" s="33" t="s">
        <v>285</v>
      </c>
      <c r="E91" s="178" t="s">
        <v>10638</v>
      </c>
      <c r="F91" s="51"/>
    </row>
    <row r="92" spans="1:6" x14ac:dyDescent="0.2">
      <c r="A92" s="363">
        <f t="shared" si="4"/>
        <v>86</v>
      </c>
      <c r="B92" s="363">
        <f t="shared" si="5"/>
        <v>1297</v>
      </c>
      <c r="C92" s="19">
        <v>17</v>
      </c>
      <c r="D92" s="33" t="s">
        <v>285</v>
      </c>
      <c r="E92" s="178" t="s">
        <v>10639</v>
      </c>
      <c r="F92" s="51"/>
    </row>
    <row r="93" spans="1:6" ht="48" x14ac:dyDescent="0.2">
      <c r="A93" s="363">
        <f t="shared" si="4"/>
        <v>87</v>
      </c>
      <c r="B93" s="363">
        <f t="shared" si="5"/>
        <v>1314</v>
      </c>
      <c r="C93" s="37">
        <v>17</v>
      </c>
      <c r="D93" s="45" t="s">
        <v>12</v>
      </c>
      <c r="E93" s="169" t="s">
        <v>3182</v>
      </c>
      <c r="F93" s="129"/>
    </row>
    <row r="94" spans="1:6" ht="48" x14ac:dyDescent="0.2">
      <c r="A94" s="363">
        <f t="shared" si="4"/>
        <v>88</v>
      </c>
      <c r="B94" s="363">
        <f t="shared" si="5"/>
        <v>1331</v>
      </c>
      <c r="C94" s="37">
        <v>17</v>
      </c>
      <c r="D94" s="45" t="s">
        <v>12</v>
      </c>
      <c r="E94" s="169" t="s">
        <v>3183</v>
      </c>
      <c r="F94" s="129"/>
    </row>
    <row r="95" spans="1:6" ht="48" x14ac:dyDescent="0.2">
      <c r="A95" s="363">
        <f t="shared" si="4"/>
        <v>89</v>
      </c>
      <c r="B95" s="363">
        <f t="shared" si="5"/>
        <v>1348</v>
      </c>
      <c r="C95" s="37">
        <v>17</v>
      </c>
      <c r="D95" s="45" t="s">
        <v>12</v>
      </c>
      <c r="E95" s="169" t="s">
        <v>3184</v>
      </c>
      <c r="F95" s="129"/>
    </row>
    <row r="96" spans="1:6" ht="36" x14ac:dyDescent="0.2">
      <c r="A96" s="363">
        <f t="shared" si="4"/>
        <v>90</v>
      </c>
      <c r="B96" s="363">
        <f t="shared" si="5"/>
        <v>1365</v>
      </c>
      <c r="C96" s="37">
        <v>17</v>
      </c>
      <c r="D96" s="45" t="s">
        <v>12</v>
      </c>
      <c r="E96" s="169" t="s">
        <v>3185</v>
      </c>
      <c r="F96" s="129"/>
    </row>
    <row r="97" spans="1:6" ht="36" x14ac:dyDescent="0.2">
      <c r="A97" s="363">
        <f t="shared" si="4"/>
        <v>91</v>
      </c>
      <c r="B97" s="363">
        <f t="shared" si="5"/>
        <v>1382</v>
      </c>
      <c r="C97" s="37">
        <v>17</v>
      </c>
      <c r="D97" s="45" t="s">
        <v>12</v>
      </c>
      <c r="E97" s="169" t="s">
        <v>3186</v>
      </c>
      <c r="F97" s="129"/>
    </row>
    <row r="98" spans="1:6" ht="48" x14ac:dyDescent="0.2">
      <c r="A98" s="363">
        <f t="shared" si="4"/>
        <v>92</v>
      </c>
      <c r="B98" s="363">
        <f t="shared" si="5"/>
        <v>1399</v>
      </c>
      <c r="C98" s="37">
        <v>17</v>
      </c>
      <c r="D98" s="45" t="s">
        <v>12</v>
      </c>
      <c r="E98" s="170" t="s">
        <v>3187</v>
      </c>
      <c r="F98" s="129"/>
    </row>
    <row r="99" spans="1:6" ht="60" x14ac:dyDescent="0.2">
      <c r="A99" s="363">
        <f t="shared" si="4"/>
        <v>93</v>
      </c>
      <c r="B99" s="363">
        <f t="shared" si="5"/>
        <v>1416</v>
      </c>
      <c r="C99" s="37">
        <v>17</v>
      </c>
      <c r="D99" s="45" t="s">
        <v>12</v>
      </c>
      <c r="E99" s="170" t="s">
        <v>3188</v>
      </c>
      <c r="F99" s="129"/>
    </row>
    <row r="100" spans="1:6" ht="36" x14ac:dyDescent="0.2">
      <c r="A100" s="363">
        <f t="shared" si="4"/>
        <v>94</v>
      </c>
      <c r="B100" s="363">
        <f t="shared" si="5"/>
        <v>1433</v>
      </c>
      <c r="C100" s="37">
        <v>17</v>
      </c>
      <c r="D100" s="45" t="s">
        <v>12</v>
      </c>
      <c r="E100" s="170" t="s">
        <v>3189</v>
      </c>
      <c r="F100" s="129"/>
    </row>
    <row r="101" spans="1:6" ht="48" x14ac:dyDescent="0.2">
      <c r="A101" s="363">
        <f t="shared" si="4"/>
        <v>95</v>
      </c>
      <c r="B101" s="363">
        <f t="shared" si="5"/>
        <v>1450</v>
      </c>
      <c r="C101" s="37">
        <v>17</v>
      </c>
      <c r="D101" s="45" t="s">
        <v>12</v>
      </c>
      <c r="E101" s="170" t="s">
        <v>3190</v>
      </c>
      <c r="F101" s="129"/>
    </row>
    <row r="102" spans="1:6" ht="48" x14ac:dyDescent="0.2">
      <c r="A102" s="363">
        <f t="shared" si="4"/>
        <v>96</v>
      </c>
      <c r="B102" s="363">
        <f t="shared" si="5"/>
        <v>1467</v>
      </c>
      <c r="C102" s="37">
        <v>17</v>
      </c>
      <c r="D102" s="45" t="s">
        <v>12</v>
      </c>
      <c r="E102" s="170" t="s">
        <v>3191</v>
      </c>
      <c r="F102" s="129"/>
    </row>
    <row r="103" spans="1:6" ht="48" x14ac:dyDescent="0.2">
      <c r="A103" s="363">
        <f t="shared" si="4"/>
        <v>97</v>
      </c>
      <c r="B103" s="363">
        <f t="shared" si="5"/>
        <v>1484</v>
      </c>
      <c r="C103" s="37">
        <v>17</v>
      </c>
      <c r="D103" s="45" t="s">
        <v>12</v>
      </c>
      <c r="E103" s="170" t="s">
        <v>3192</v>
      </c>
      <c r="F103" s="129"/>
    </row>
    <row r="104" spans="1:6" ht="48" x14ac:dyDescent="0.2">
      <c r="A104" s="363">
        <f t="shared" si="4"/>
        <v>98</v>
      </c>
      <c r="B104" s="363">
        <f t="shared" si="5"/>
        <v>1501</v>
      </c>
      <c r="C104" s="37">
        <v>17</v>
      </c>
      <c r="D104" s="45" t="s">
        <v>12</v>
      </c>
      <c r="E104" s="170" t="s">
        <v>3193</v>
      </c>
      <c r="F104" s="129"/>
    </row>
    <row r="105" spans="1:6" ht="48" x14ac:dyDescent="0.2">
      <c r="A105" s="363">
        <f t="shared" si="4"/>
        <v>99</v>
      </c>
      <c r="B105" s="363">
        <f t="shared" si="5"/>
        <v>1518</v>
      </c>
      <c r="C105" s="37">
        <v>17</v>
      </c>
      <c r="D105" s="45" t="s">
        <v>12</v>
      </c>
      <c r="E105" s="169" t="s">
        <v>3194</v>
      </c>
      <c r="F105" s="129"/>
    </row>
    <row r="106" spans="1:6" ht="36" x14ac:dyDescent="0.2">
      <c r="A106" s="363">
        <f t="shared" si="4"/>
        <v>100</v>
      </c>
      <c r="B106" s="363">
        <f t="shared" si="5"/>
        <v>1535</v>
      </c>
      <c r="C106" s="37">
        <v>17</v>
      </c>
      <c r="D106" s="45" t="s">
        <v>12</v>
      </c>
      <c r="E106" s="169" t="s">
        <v>3195</v>
      </c>
      <c r="F106" s="129"/>
    </row>
    <row r="107" spans="1:6" ht="48" x14ac:dyDescent="0.2">
      <c r="A107" s="363">
        <f t="shared" si="4"/>
        <v>101</v>
      </c>
      <c r="B107" s="363">
        <f t="shared" si="5"/>
        <v>1552</v>
      </c>
      <c r="C107" s="37">
        <v>17</v>
      </c>
      <c r="D107" s="45" t="s">
        <v>12</v>
      </c>
      <c r="E107" s="169" t="s">
        <v>3196</v>
      </c>
      <c r="F107" s="129"/>
    </row>
    <row r="108" spans="1:6" ht="48" x14ac:dyDescent="0.2">
      <c r="A108" s="363">
        <f t="shared" si="4"/>
        <v>102</v>
      </c>
      <c r="B108" s="363">
        <f t="shared" si="5"/>
        <v>1569</v>
      </c>
      <c r="C108" s="37">
        <v>17</v>
      </c>
      <c r="D108" s="45" t="s">
        <v>12</v>
      </c>
      <c r="E108" s="169" t="s">
        <v>3197</v>
      </c>
      <c r="F108" s="129"/>
    </row>
    <row r="109" spans="1:6" ht="48" x14ac:dyDescent="0.2">
      <c r="A109" s="363">
        <f t="shared" si="4"/>
        <v>103</v>
      </c>
      <c r="B109" s="363">
        <f t="shared" si="5"/>
        <v>1586</v>
      </c>
      <c r="C109" s="37">
        <v>17</v>
      </c>
      <c r="D109" s="45" t="s">
        <v>12</v>
      </c>
      <c r="E109" s="169" t="s">
        <v>3198</v>
      </c>
      <c r="F109" s="129"/>
    </row>
    <row r="110" spans="1:6" ht="48" x14ac:dyDescent="0.2">
      <c r="A110" s="363">
        <f t="shared" si="4"/>
        <v>104</v>
      </c>
      <c r="B110" s="363">
        <f t="shared" si="5"/>
        <v>1603</v>
      </c>
      <c r="C110" s="37">
        <v>17</v>
      </c>
      <c r="D110" s="45" t="s">
        <v>12</v>
      </c>
      <c r="E110" s="170" t="s">
        <v>3199</v>
      </c>
      <c r="F110" s="129"/>
    </row>
    <row r="111" spans="1:6" ht="48" x14ac:dyDescent="0.2">
      <c r="A111" s="363">
        <f t="shared" si="4"/>
        <v>105</v>
      </c>
      <c r="B111" s="363">
        <f t="shared" si="5"/>
        <v>1620</v>
      </c>
      <c r="C111" s="37">
        <v>17</v>
      </c>
      <c r="D111" s="45" t="s">
        <v>12</v>
      </c>
      <c r="E111" s="169" t="s">
        <v>3200</v>
      </c>
      <c r="F111" s="129"/>
    </row>
    <row r="112" spans="1:6" ht="36" x14ac:dyDescent="0.2">
      <c r="A112" s="363">
        <f t="shared" si="4"/>
        <v>106</v>
      </c>
      <c r="B112" s="363">
        <f t="shared" si="5"/>
        <v>1637</v>
      </c>
      <c r="C112" s="37">
        <v>17</v>
      </c>
      <c r="D112" s="45" t="s">
        <v>12</v>
      </c>
      <c r="E112" s="169" t="s">
        <v>3201</v>
      </c>
      <c r="F112" s="129"/>
    </row>
    <row r="113" spans="1:6" ht="48" x14ac:dyDescent="0.2">
      <c r="A113" s="363">
        <f t="shared" si="4"/>
        <v>107</v>
      </c>
      <c r="B113" s="363">
        <f t="shared" si="5"/>
        <v>1654</v>
      </c>
      <c r="C113" s="37">
        <v>17</v>
      </c>
      <c r="D113" s="45" t="s">
        <v>12</v>
      </c>
      <c r="E113" s="169" t="s">
        <v>3202</v>
      </c>
      <c r="F113" s="129"/>
    </row>
    <row r="114" spans="1:6" ht="48" x14ac:dyDescent="0.2">
      <c r="A114" s="363">
        <f t="shared" si="4"/>
        <v>108</v>
      </c>
      <c r="B114" s="363">
        <f t="shared" si="5"/>
        <v>1671</v>
      </c>
      <c r="C114" s="37">
        <v>17</v>
      </c>
      <c r="D114" s="45" t="s">
        <v>12</v>
      </c>
      <c r="E114" s="169" t="s">
        <v>3203</v>
      </c>
      <c r="F114" s="129"/>
    </row>
    <row r="115" spans="1:6" ht="48" x14ac:dyDescent="0.2">
      <c r="A115" s="363">
        <f t="shared" si="4"/>
        <v>109</v>
      </c>
      <c r="B115" s="363">
        <f t="shared" si="5"/>
        <v>1688</v>
      </c>
      <c r="C115" s="37">
        <v>17</v>
      </c>
      <c r="D115" s="45" t="s">
        <v>12</v>
      </c>
      <c r="E115" s="169" t="s">
        <v>3204</v>
      </c>
      <c r="F115" s="129"/>
    </row>
    <row r="116" spans="1:6" ht="48" x14ac:dyDescent="0.2">
      <c r="A116" s="363">
        <f t="shared" si="4"/>
        <v>110</v>
      </c>
      <c r="B116" s="363">
        <f t="shared" si="5"/>
        <v>1705</v>
      </c>
      <c r="C116" s="37">
        <v>17</v>
      </c>
      <c r="D116" s="45" t="s">
        <v>12</v>
      </c>
      <c r="E116" s="169" t="s">
        <v>3205</v>
      </c>
      <c r="F116" s="129"/>
    </row>
    <row r="117" spans="1:6" ht="48" x14ac:dyDescent="0.2">
      <c r="A117" s="363">
        <f t="shared" si="4"/>
        <v>111</v>
      </c>
      <c r="B117" s="363">
        <f t="shared" si="5"/>
        <v>1722</v>
      </c>
      <c r="C117" s="37">
        <v>17</v>
      </c>
      <c r="D117" s="45" t="s">
        <v>12</v>
      </c>
      <c r="E117" s="169" t="s">
        <v>3206</v>
      </c>
      <c r="F117" s="129"/>
    </row>
    <row r="118" spans="1:6" ht="36" x14ac:dyDescent="0.2">
      <c r="A118" s="363">
        <f t="shared" si="4"/>
        <v>112</v>
      </c>
      <c r="B118" s="363">
        <f t="shared" si="5"/>
        <v>1739</v>
      </c>
      <c r="C118" s="37">
        <v>17</v>
      </c>
      <c r="D118" s="45" t="s">
        <v>12</v>
      </c>
      <c r="E118" s="169" t="s">
        <v>3207</v>
      </c>
      <c r="F118" s="129"/>
    </row>
    <row r="119" spans="1:6" ht="48" x14ac:dyDescent="0.2">
      <c r="A119" s="363">
        <f t="shared" si="4"/>
        <v>113</v>
      </c>
      <c r="B119" s="363">
        <f t="shared" si="5"/>
        <v>1756</v>
      </c>
      <c r="C119" s="37">
        <v>17</v>
      </c>
      <c r="D119" s="45" t="s">
        <v>12</v>
      </c>
      <c r="E119" s="169" t="s">
        <v>3208</v>
      </c>
      <c r="F119" s="129"/>
    </row>
    <row r="120" spans="1:6" ht="48" x14ac:dyDescent="0.2">
      <c r="A120" s="363">
        <f t="shared" si="4"/>
        <v>114</v>
      </c>
      <c r="B120" s="363">
        <f t="shared" si="5"/>
        <v>1773</v>
      </c>
      <c r="C120" s="37">
        <v>17</v>
      </c>
      <c r="D120" s="45" t="s">
        <v>12</v>
      </c>
      <c r="E120" s="170" t="s">
        <v>3209</v>
      </c>
      <c r="F120" s="129"/>
    </row>
    <row r="121" spans="1:6" ht="48" x14ac:dyDescent="0.2">
      <c r="A121" s="363">
        <f t="shared" si="4"/>
        <v>115</v>
      </c>
      <c r="B121" s="363">
        <f t="shared" si="5"/>
        <v>1790</v>
      </c>
      <c r="C121" s="37">
        <v>17</v>
      </c>
      <c r="D121" s="45" t="s">
        <v>12</v>
      </c>
      <c r="E121" s="170" t="s">
        <v>3210</v>
      </c>
      <c r="F121" s="129"/>
    </row>
    <row r="122" spans="1:6" ht="48" x14ac:dyDescent="0.2">
      <c r="A122" s="363">
        <f t="shared" si="4"/>
        <v>116</v>
      </c>
      <c r="B122" s="363">
        <f t="shared" si="5"/>
        <v>1807</v>
      </c>
      <c r="C122" s="37">
        <v>17</v>
      </c>
      <c r="D122" s="45" t="s">
        <v>12</v>
      </c>
      <c r="E122" s="170" t="s">
        <v>3211</v>
      </c>
      <c r="F122" s="129"/>
    </row>
    <row r="123" spans="1:6" ht="48" x14ac:dyDescent="0.2">
      <c r="A123" s="363">
        <f t="shared" si="4"/>
        <v>117</v>
      </c>
      <c r="B123" s="363">
        <f t="shared" si="5"/>
        <v>1824</v>
      </c>
      <c r="C123" s="37">
        <v>17</v>
      </c>
      <c r="D123" s="45" t="s">
        <v>12</v>
      </c>
      <c r="E123" s="170" t="s">
        <v>3212</v>
      </c>
      <c r="F123" s="129"/>
    </row>
    <row r="124" spans="1:6" ht="36" x14ac:dyDescent="0.2">
      <c r="A124" s="363">
        <f t="shared" si="4"/>
        <v>118</v>
      </c>
      <c r="B124" s="363">
        <f t="shared" si="5"/>
        <v>1841</v>
      </c>
      <c r="C124" s="37">
        <v>17</v>
      </c>
      <c r="D124" s="45" t="s">
        <v>12</v>
      </c>
      <c r="E124" s="170" t="s">
        <v>3213</v>
      </c>
      <c r="F124" s="129"/>
    </row>
    <row r="125" spans="1:6" ht="48" x14ac:dyDescent="0.2">
      <c r="A125" s="363">
        <f t="shared" si="4"/>
        <v>119</v>
      </c>
      <c r="B125" s="363">
        <f t="shared" si="5"/>
        <v>1858</v>
      </c>
      <c r="C125" s="37">
        <v>17</v>
      </c>
      <c r="D125" s="45" t="s">
        <v>12</v>
      </c>
      <c r="E125" s="170" t="s">
        <v>3214</v>
      </c>
      <c r="F125" s="129"/>
    </row>
    <row r="126" spans="1:6" ht="48" x14ac:dyDescent="0.2">
      <c r="A126" s="363">
        <f t="shared" si="4"/>
        <v>120</v>
      </c>
      <c r="B126" s="363">
        <f t="shared" si="5"/>
        <v>1875</v>
      </c>
      <c r="C126" s="37">
        <v>17</v>
      </c>
      <c r="D126" s="45" t="s">
        <v>12</v>
      </c>
      <c r="E126" s="170" t="s">
        <v>3215</v>
      </c>
      <c r="F126" s="129"/>
    </row>
    <row r="127" spans="1:6" ht="48" x14ac:dyDescent="0.2">
      <c r="A127" s="363">
        <f t="shared" si="4"/>
        <v>121</v>
      </c>
      <c r="B127" s="363">
        <f t="shared" si="5"/>
        <v>1892</v>
      </c>
      <c r="C127" s="37">
        <v>17</v>
      </c>
      <c r="D127" s="45" t="s">
        <v>12</v>
      </c>
      <c r="E127" s="170" t="s">
        <v>3216</v>
      </c>
      <c r="F127" s="129"/>
    </row>
    <row r="128" spans="1:6" ht="48" x14ac:dyDescent="0.2">
      <c r="A128" s="363">
        <f t="shared" si="4"/>
        <v>122</v>
      </c>
      <c r="B128" s="363">
        <f t="shared" si="5"/>
        <v>1909</v>
      </c>
      <c r="C128" s="37">
        <v>17</v>
      </c>
      <c r="D128" s="45" t="s">
        <v>12</v>
      </c>
      <c r="E128" s="170" t="s">
        <v>3217</v>
      </c>
      <c r="F128" s="129"/>
    </row>
    <row r="129" spans="1:6" ht="48" x14ac:dyDescent="0.2">
      <c r="A129" s="363">
        <f t="shared" si="4"/>
        <v>123</v>
      </c>
      <c r="B129" s="363">
        <f t="shared" si="5"/>
        <v>1926</v>
      </c>
      <c r="C129" s="37">
        <v>17</v>
      </c>
      <c r="D129" s="45" t="s">
        <v>12</v>
      </c>
      <c r="E129" s="170" t="s">
        <v>3218</v>
      </c>
      <c r="F129" s="129"/>
    </row>
    <row r="130" spans="1:6" ht="36" x14ac:dyDescent="0.2">
      <c r="A130" s="363">
        <f t="shared" si="4"/>
        <v>124</v>
      </c>
      <c r="B130" s="363">
        <f t="shared" si="5"/>
        <v>1943</v>
      </c>
      <c r="C130" s="37">
        <v>17</v>
      </c>
      <c r="D130" s="45" t="s">
        <v>12</v>
      </c>
      <c r="E130" s="170" t="s">
        <v>3219</v>
      </c>
      <c r="F130" s="129"/>
    </row>
    <row r="131" spans="1:6" ht="48" x14ac:dyDescent="0.2">
      <c r="A131" s="363">
        <f t="shared" si="4"/>
        <v>125</v>
      </c>
      <c r="B131" s="363">
        <f t="shared" si="5"/>
        <v>1960</v>
      </c>
      <c r="C131" s="37">
        <v>17</v>
      </c>
      <c r="D131" s="45" t="s">
        <v>12</v>
      </c>
      <c r="E131" s="170" t="s">
        <v>3220</v>
      </c>
      <c r="F131" s="129"/>
    </row>
    <row r="132" spans="1:6" ht="48" x14ac:dyDescent="0.2">
      <c r="A132" s="363">
        <f t="shared" si="4"/>
        <v>126</v>
      </c>
      <c r="B132" s="363">
        <f t="shared" si="5"/>
        <v>1977</v>
      </c>
      <c r="C132" s="37">
        <v>17</v>
      </c>
      <c r="D132" s="45" t="s">
        <v>12</v>
      </c>
      <c r="E132" s="170" t="s">
        <v>3221</v>
      </c>
      <c r="F132" s="129"/>
    </row>
    <row r="133" spans="1:6" ht="48" x14ac:dyDescent="0.2">
      <c r="A133" s="363">
        <f t="shared" si="4"/>
        <v>127</v>
      </c>
      <c r="B133" s="363">
        <f t="shared" si="5"/>
        <v>1994</v>
      </c>
      <c r="C133" s="130">
        <v>17</v>
      </c>
      <c r="D133" s="131" t="s">
        <v>12</v>
      </c>
      <c r="E133" s="170" t="s">
        <v>3222</v>
      </c>
      <c r="F133" s="129"/>
    </row>
    <row r="134" spans="1:6" ht="48" x14ac:dyDescent="0.2">
      <c r="A134" s="363">
        <f t="shared" si="4"/>
        <v>128</v>
      </c>
      <c r="B134" s="363">
        <f t="shared" si="5"/>
        <v>2011</v>
      </c>
      <c r="C134" s="130">
        <v>17</v>
      </c>
      <c r="D134" s="131" t="s">
        <v>12</v>
      </c>
      <c r="E134" s="170" t="s">
        <v>3223</v>
      </c>
      <c r="F134" s="129"/>
    </row>
    <row r="135" spans="1:6" ht="48" x14ac:dyDescent="0.2">
      <c r="A135" s="363">
        <f t="shared" si="4"/>
        <v>129</v>
      </c>
      <c r="B135" s="363">
        <f t="shared" si="5"/>
        <v>2028</v>
      </c>
      <c r="C135" s="130">
        <v>17</v>
      </c>
      <c r="D135" s="131" t="s">
        <v>12</v>
      </c>
      <c r="E135" s="170" t="s">
        <v>3224</v>
      </c>
      <c r="F135" s="129"/>
    </row>
    <row r="136" spans="1:6" ht="36" x14ac:dyDescent="0.2">
      <c r="A136" s="363">
        <f t="shared" si="4"/>
        <v>130</v>
      </c>
      <c r="B136" s="363">
        <f t="shared" si="5"/>
        <v>2045</v>
      </c>
      <c r="C136" s="130">
        <v>17</v>
      </c>
      <c r="D136" s="131" t="s">
        <v>12</v>
      </c>
      <c r="E136" s="170" t="s">
        <v>3225</v>
      </c>
      <c r="F136" s="129"/>
    </row>
    <row r="137" spans="1:6" ht="36" x14ac:dyDescent="0.2">
      <c r="A137" s="363">
        <f t="shared" si="4"/>
        <v>131</v>
      </c>
      <c r="B137" s="363">
        <f t="shared" si="5"/>
        <v>2062</v>
      </c>
      <c r="C137" s="130">
        <v>17</v>
      </c>
      <c r="D137" s="131" t="s">
        <v>12</v>
      </c>
      <c r="E137" s="170" t="s">
        <v>3226</v>
      </c>
      <c r="F137" s="129"/>
    </row>
    <row r="138" spans="1:6" ht="48" x14ac:dyDescent="0.2">
      <c r="A138" s="363">
        <f t="shared" ref="A138:A180" si="7">+A137+1</f>
        <v>132</v>
      </c>
      <c r="B138" s="363">
        <f t="shared" si="5"/>
        <v>2079</v>
      </c>
      <c r="C138" s="130">
        <v>17</v>
      </c>
      <c r="D138" s="131" t="s">
        <v>12</v>
      </c>
      <c r="E138" s="170" t="s">
        <v>3227</v>
      </c>
      <c r="F138" s="129"/>
    </row>
    <row r="139" spans="1:6" ht="48" x14ac:dyDescent="0.2">
      <c r="A139" s="363">
        <f t="shared" si="7"/>
        <v>133</v>
      </c>
      <c r="B139" s="363">
        <f t="shared" si="5"/>
        <v>2096</v>
      </c>
      <c r="C139" s="130">
        <v>17</v>
      </c>
      <c r="D139" s="131" t="s">
        <v>12</v>
      </c>
      <c r="E139" s="170" t="s">
        <v>3228</v>
      </c>
      <c r="F139" s="129"/>
    </row>
    <row r="140" spans="1:6" ht="48" x14ac:dyDescent="0.2">
      <c r="A140" s="363">
        <f t="shared" si="7"/>
        <v>134</v>
      </c>
      <c r="B140" s="363">
        <f t="shared" si="5"/>
        <v>2113</v>
      </c>
      <c r="C140" s="130">
        <v>17</v>
      </c>
      <c r="D140" s="131" t="s">
        <v>12</v>
      </c>
      <c r="E140" s="170" t="s">
        <v>3229</v>
      </c>
      <c r="F140" s="129"/>
    </row>
    <row r="141" spans="1:6" ht="48" x14ac:dyDescent="0.2">
      <c r="A141" s="363">
        <f t="shared" si="7"/>
        <v>135</v>
      </c>
      <c r="B141" s="363">
        <f t="shared" si="5"/>
        <v>2130</v>
      </c>
      <c r="C141" s="130">
        <v>17</v>
      </c>
      <c r="D141" s="131" t="s">
        <v>12</v>
      </c>
      <c r="E141" s="170" t="s">
        <v>3230</v>
      </c>
      <c r="F141" s="129"/>
    </row>
    <row r="142" spans="1:6" ht="36" x14ac:dyDescent="0.2">
      <c r="A142" s="363">
        <f t="shared" si="7"/>
        <v>136</v>
      </c>
      <c r="B142" s="363">
        <f t="shared" si="5"/>
        <v>2147</v>
      </c>
      <c r="C142" s="130">
        <v>17</v>
      </c>
      <c r="D142" s="131" t="s">
        <v>12</v>
      </c>
      <c r="E142" s="170" t="s">
        <v>3231</v>
      </c>
      <c r="F142" s="129"/>
    </row>
    <row r="143" spans="1:6" ht="36" x14ac:dyDescent="0.2">
      <c r="A143" s="363">
        <f t="shared" si="7"/>
        <v>137</v>
      </c>
      <c r="B143" s="363">
        <f t="shared" si="5"/>
        <v>2164</v>
      </c>
      <c r="C143" s="130">
        <v>17</v>
      </c>
      <c r="D143" s="131" t="s">
        <v>12</v>
      </c>
      <c r="E143" s="170" t="s">
        <v>3232</v>
      </c>
      <c r="F143" s="129"/>
    </row>
    <row r="144" spans="1:6" ht="48" x14ac:dyDescent="0.2">
      <c r="A144" s="363">
        <f t="shared" si="7"/>
        <v>138</v>
      </c>
      <c r="B144" s="363">
        <f t="shared" ref="B144:B180" si="8">B143+C143</f>
        <v>2181</v>
      </c>
      <c r="C144" s="130">
        <v>17</v>
      </c>
      <c r="D144" s="131" t="s">
        <v>12</v>
      </c>
      <c r="E144" s="170" t="s">
        <v>3233</v>
      </c>
      <c r="F144" s="129"/>
    </row>
    <row r="145" spans="1:6" ht="48" x14ac:dyDescent="0.2">
      <c r="A145" s="363">
        <f t="shared" si="7"/>
        <v>139</v>
      </c>
      <c r="B145" s="363">
        <f t="shared" si="8"/>
        <v>2198</v>
      </c>
      <c r="C145" s="130">
        <v>17</v>
      </c>
      <c r="D145" s="131" t="s">
        <v>12</v>
      </c>
      <c r="E145" s="170" t="s">
        <v>3234</v>
      </c>
      <c r="F145" s="129"/>
    </row>
    <row r="146" spans="1:6" ht="48" x14ac:dyDescent="0.2">
      <c r="A146" s="363">
        <f t="shared" si="7"/>
        <v>140</v>
      </c>
      <c r="B146" s="363">
        <f t="shared" si="8"/>
        <v>2215</v>
      </c>
      <c r="C146" s="130">
        <v>17</v>
      </c>
      <c r="D146" s="131" t="s">
        <v>12</v>
      </c>
      <c r="E146" s="170" t="s">
        <v>3235</v>
      </c>
      <c r="F146" s="129"/>
    </row>
    <row r="147" spans="1:6" ht="48" x14ac:dyDescent="0.2">
      <c r="A147" s="363">
        <f t="shared" si="7"/>
        <v>141</v>
      </c>
      <c r="B147" s="363">
        <f t="shared" si="8"/>
        <v>2232</v>
      </c>
      <c r="C147" s="130">
        <v>17</v>
      </c>
      <c r="D147" s="131" t="s">
        <v>12</v>
      </c>
      <c r="E147" s="170" t="s">
        <v>3236</v>
      </c>
      <c r="F147" s="129"/>
    </row>
    <row r="148" spans="1:6" ht="36" x14ac:dyDescent="0.2">
      <c r="A148" s="363">
        <f t="shared" si="7"/>
        <v>142</v>
      </c>
      <c r="B148" s="363">
        <f t="shared" si="8"/>
        <v>2249</v>
      </c>
      <c r="C148" s="130">
        <v>17</v>
      </c>
      <c r="D148" s="131" t="s">
        <v>12</v>
      </c>
      <c r="E148" s="170" t="s">
        <v>3237</v>
      </c>
      <c r="F148" s="129"/>
    </row>
    <row r="149" spans="1:6" ht="36" x14ac:dyDescent="0.2">
      <c r="A149" s="363">
        <f t="shared" si="7"/>
        <v>143</v>
      </c>
      <c r="B149" s="363">
        <f t="shared" si="8"/>
        <v>2266</v>
      </c>
      <c r="C149" s="130">
        <v>17</v>
      </c>
      <c r="D149" s="131" t="s">
        <v>12</v>
      </c>
      <c r="E149" s="170" t="s">
        <v>3238</v>
      </c>
      <c r="F149" s="129"/>
    </row>
    <row r="150" spans="1:6" ht="48" x14ac:dyDescent="0.2">
      <c r="A150" s="363">
        <f t="shared" si="7"/>
        <v>144</v>
      </c>
      <c r="B150" s="363">
        <f t="shared" si="8"/>
        <v>2283</v>
      </c>
      <c r="C150" s="130">
        <v>17</v>
      </c>
      <c r="D150" s="131" t="s">
        <v>12</v>
      </c>
      <c r="E150" s="170" t="s">
        <v>3239</v>
      </c>
      <c r="F150" s="129"/>
    </row>
    <row r="151" spans="1:6" ht="48" x14ac:dyDescent="0.2">
      <c r="A151" s="363">
        <f t="shared" si="7"/>
        <v>145</v>
      </c>
      <c r="B151" s="363">
        <f t="shared" si="8"/>
        <v>2300</v>
      </c>
      <c r="C151" s="130">
        <v>17</v>
      </c>
      <c r="D151" s="131" t="s">
        <v>12</v>
      </c>
      <c r="E151" s="170" t="s">
        <v>3240</v>
      </c>
      <c r="F151" s="129"/>
    </row>
    <row r="152" spans="1:6" ht="48" x14ac:dyDescent="0.2">
      <c r="A152" s="363">
        <f t="shared" si="7"/>
        <v>146</v>
      </c>
      <c r="B152" s="363">
        <f t="shared" si="8"/>
        <v>2317</v>
      </c>
      <c r="C152" s="130">
        <v>17</v>
      </c>
      <c r="D152" s="131" t="s">
        <v>12</v>
      </c>
      <c r="E152" s="356" t="s">
        <v>10823</v>
      </c>
      <c r="F152" s="129"/>
    </row>
    <row r="153" spans="1:6" ht="77.45" customHeight="1" x14ac:dyDescent="0.2">
      <c r="A153" s="363">
        <f t="shared" si="7"/>
        <v>147</v>
      </c>
      <c r="B153" s="363">
        <f t="shared" si="8"/>
        <v>2334</v>
      </c>
      <c r="C153" s="130">
        <v>17</v>
      </c>
      <c r="D153" s="131" t="s">
        <v>12</v>
      </c>
      <c r="E153" s="356" t="s">
        <v>10824</v>
      </c>
      <c r="F153" s="129"/>
    </row>
    <row r="154" spans="1:6" ht="54.6" customHeight="1" x14ac:dyDescent="0.2">
      <c r="A154" s="363">
        <f t="shared" si="7"/>
        <v>148</v>
      </c>
      <c r="B154" s="363">
        <f t="shared" si="8"/>
        <v>2351</v>
      </c>
      <c r="C154" s="130">
        <v>17</v>
      </c>
      <c r="D154" s="131" t="s">
        <v>12</v>
      </c>
      <c r="E154" s="356" t="s">
        <v>10825</v>
      </c>
      <c r="F154" s="129"/>
    </row>
    <row r="155" spans="1:6" ht="36" x14ac:dyDescent="0.2">
      <c r="A155" s="363">
        <f t="shared" si="7"/>
        <v>149</v>
      </c>
      <c r="B155" s="363">
        <f t="shared" si="8"/>
        <v>2368</v>
      </c>
      <c r="C155" s="130">
        <v>17</v>
      </c>
      <c r="D155" s="131" t="s">
        <v>12</v>
      </c>
      <c r="E155" s="356" t="s">
        <v>10826</v>
      </c>
      <c r="F155" s="129"/>
    </row>
    <row r="156" spans="1:6" ht="48" x14ac:dyDescent="0.2">
      <c r="A156" s="363">
        <f t="shared" si="7"/>
        <v>150</v>
      </c>
      <c r="B156" s="363">
        <f t="shared" si="8"/>
        <v>2385</v>
      </c>
      <c r="C156" s="130">
        <v>17</v>
      </c>
      <c r="D156" s="131" t="s">
        <v>12</v>
      </c>
      <c r="E156" s="356" t="s">
        <v>10827</v>
      </c>
      <c r="F156" s="129"/>
    </row>
    <row r="157" spans="1:6" ht="48" x14ac:dyDescent="0.2">
      <c r="A157" s="363">
        <f t="shared" si="7"/>
        <v>151</v>
      </c>
      <c r="B157" s="363">
        <f t="shared" si="8"/>
        <v>2402</v>
      </c>
      <c r="C157" s="130">
        <v>17</v>
      </c>
      <c r="D157" s="131" t="s">
        <v>12</v>
      </c>
      <c r="E157" s="356" t="s">
        <v>10828</v>
      </c>
      <c r="F157" s="129"/>
    </row>
    <row r="158" spans="1:6" ht="48" x14ac:dyDescent="0.2">
      <c r="A158" s="363">
        <f t="shared" si="7"/>
        <v>152</v>
      </c>
      <c r="B158" s="363">
        <f t="shared" si="8"/>
        <v>2419</v>
      </c>
      <c r="C158" s="130">
        <v>17</v>
      </c>
      <c r="D158" s="131" t="s">
        <v>12</v>
      </c>
      <c r="E158" s="376" t="s">
        <v>12208</v>
      </c>
      <c r="F158" s="129"/>
    </row>
    <row r="159" spans="1:6" ht="48" x14ac:dyDescent="0.2">
      <c r="A159" s="363">
        <f t="shared" si="7"/>
        <v>153</v>
      </c>
      <c r="B159" s="363">
        <f t="shared" si="8"/>
        <v>2436</v>
      </c>
      <c r="C159" s="48">
        <v>17</v>
      </c>
      <c r="D159" s="49" t="s">
        <v>12</v>
      </c>
      <c r="E159" s="376" t="s">
        <v>12209</v>
      </c>
      <c r="F159" s="354"/>
    </row>
    <row r="160" spans="1:6" ht="36" x14ac:dyDescent="0.2">
      <c r="A160" s="363">
        <f t="shared" si="7"/>
        <v>154</v>
      </c>
      <c r="B160" s="363">
        <f t="shared" si="8"/>
        <v>2453</v>
      </c>
      <c r="C160" s="48">
        <v>17</v>
      </c>
      <c r="D160" s="49" t="s">
        <v>12</v>
      </c>
      <c r="E160" s="376" t="s">
        <v>12210</v>
      </c>
      <c r="F160" s="354"/>
    </row>
    <row r="161" spans="1:6" ht="36" x14ac:dyDescent="0.2">
      <c r="A161" s="363">
        <f t="shared" si="7"/>
        <v>155</v>
      </c>
      <c r="B161" s="363">
        <f t="shared" si="8"/>
        <v>2470</v>
      </c>
      <c r="C161" s="130">
        <v>17</v>
      </c>
      <c r="D161" s="131" t="s">
        <v>12</v>
      </c>
      <c r="E161" s="376" t="s">
        <v>12211</v>
      </c>
      <c r="F161" s="129"/>
    </row>
    <row r="162" spans="1:6" ht="48" x14ac:dyDescent="0.2">
      <c r="A162" s="363">
        <f t="shared" si="7"/>
        <v>156</v>
      </c>
      <c r="B162" s="363">
        <f t="shared" si="8"/>
        <v>2487</v>
      </c>
      <c r="C162" s="130">
        <v>17</v>
      </c>
      <c r="D162" s="131" t="s">
        <v>12</v>
      </c>
      <c r="E162" s="376" t="s">
        <v>12212</v>
      </c>
      <c r="F162" s="47"/>
    </row>
    <row r="163" spans="1:6" ht="48" x14ac:dyDescent="0.2">
      <c r="A163" s="363">
        <f t="shared" si="7"/>
        <v>157</v>
      </c>
      <c r="B163" s="363">
        <f t="shared" si="8"/>
        <v>2504</v>
      </c>
      <c r="C163" s="48">
        <v>17</v>
      </c>
      <c r="D163" s="49" t="s">
        <v>12</v>
      </c>
      <c r="E163" s="376" t="s">
        <v>12213</v>
      </c>
      <c r="F163" s="47"/>
    </row>
    <row r="164" spans="1:6" ht="48" x14ac:dyDescent="0.2">
      <c r="A164" s="363">
        <f t="shared" si="7"/>
        <v>158</v>
      </c>
      <c r="B164" s="363">
        <f t="shared" si="8"/>
        <v>2521</v>
      </c>
      <c r="C164" s="48">
        <v>17</v>
      </c>
      <c r="D164" s="49" t="s">
        <v>12</v>
      </c>
      <c r="E164" s="376" t="s">
        <v>12214</v>
      </c>
      <c r="F164" s="260"/>
    </row>
    <row r="165" spans="1:6" ht="48" x14ac:dyDescent="0.2">
      <c r="A165" s="363">
        <f t="shared" si="7"/>
        <v>159</v>
      </c>
      <c r="B165" s="363">
        <f t="shared" si="8"/>
        <v>2538</v>
      </c>
      <c r="C165" s="364">
        <v>17</v>
      </c>
      <c r="D165" s="365" t="s">
        <v>12</v>
      </c>
      <c r="E165" s="377" t="s">
        <v>12402</v>
      </c>
      <c r="F165" s="354"/>
    </row>
    <row r="166" spans="1:6" ht="36" x14ac:dyDescent="0.2">
      <c r="A166" s="363">
        <f t="shared" si="7"/>
        <v>160</v>
      </c>
      <c r="B166" s="363">
        <f t="shared" si="8"/>
        <v>2555</v>
      </c>
      <c r="C166" s="364">
        <v>17</v>
      </c>
      <c r="D166" s="365" t="s">
        <v>12</v>
      </c>
      <c r="E166" s="377" t="s">
        <v>12403</v>
      </c>
      <c r="F166" s="375"/>
    </row>
    <row r="167" spans="1:6" ht="36" x14ac:dyDescent="0.2">
      <c r="A167" s="363">
        <f t="shared" si="7"/>
        <v>161</v>
      </c>
      <c r="B167" s="363">
        <f t="shared" si="8"/>
        <v>2572</v>
      </c>
      <c r="C167" s="48">
        <v>17</v>
      </c>
      <c r="D167" s="49" t="s">
        <v>12</v>
      </c>
      <c r="E167" s="376" t="s">
        <v>12215</v>
      </c>
      <c r="F167" s="260"/>
    </row>
    <row r="168" spans="1:6" ht="48" x14ac:dyDescent="0.2">
      <c r="A168" s="363">
        <f t="shared" si="7"/>
        <v>162</v>
      </c>
      <c r="B168" s="363">
        <f t="shared" si="8"/>
        <v>2589</v>
      </c>
      <c r="C168" s="48">
        <v>17</v>
      </c>
      <c r="D168" s="49" t="s">
        <v>12</v>
      </c>
      <c r="E168" s="376" t="s">
        <v>12216</v>
      </c>
      <c r="F168" s="260"/>
    </row>
    <row r="169" spans="1:6" ht="48" x14ac:dyDescent="0.2">
      <c r="A169" s="363">
        <f t="shared" si="7"/>
        <v>163</v>
      </c>
      <c r="B169" s="363">
        <f t="shared" si="8"/>
        <v>2606</v>
      </c>
      <c r="C169" s="364">
        <v>17</v>
      </c>
      <c r="D169" s="365" t="s">
        <v>12</v>
      </c>
      <c r="E169" s="377" t="s">
        <v>12404</v>
      </c>
      <c r="F169" s="47"/>
    </row>
    <row r="170" spans="1:6" ht="48" x14ac:dyDescent="0.2">
      <c r="A170" s="363">
        <f t="shared" si="7"/>
        <v>164</v>
      </c>
      <c r="B170" s="363">
        <f t="shared" si="8"/>
        <v>2623</v>
      </c>
      <c r="C170" s="364">
        <v>17</v>
      </c>
      <c r="D170" s="365" t="s">
        <v>12</v>
      </c>
      <c r="E170" s="377" t="s">
        <v>12405</v>
      </c>
      <c r="F170" s="260"/>
    </row>
    <row r="171" spans="1:6" ht="36" x14ac:dyDescent="0.2">
      <c r="A171" s="363">
        <f t="shared" si="7"/>
        <v>165</v>
      </c>
      <c r="B171" s="363">
        <f t="shared" si="8"/>
        <v>2640</v>
      </c>
      <c r="C171" s="364">
        <v>17</v>
      </c>
      <c r="D171" s="365" t="s">
        <v>12</v>
      </c>
      <c r="E171" s="377" t="s">
        <v>12406</v>
      </c>
      <c r="F171" s="260"/>
    </row>
    <row r="172" spans="1:6" ht="48" x14ac:dyDescent="0.2">
      <c r="A172" s="363">
        <f t="shared" si="7"/>
        <v>166</v>
      </c>
      <c r="B172" s="363">
        <f t="shared" si="8"/>
        <v>2657</v>
      </c>
      <c r="C172" s="364">
        <v>17</v>
      </c>
      <c r="D172" s="365" t="s">
        <v>12</v>
      </c>
      <c r="E172" s="377" t="s">
        <v>12407</v>
      </c>
      <c r="F172" s="260"/>
    </row>
    <row r="173" spans="1:6" ht="48" x14ac:dyDescent="0.2">
      <c r="A173" s="363">
        <f t="shared" si="7"/>
        <v>167</v>
      </c>
      <c r="B173" s="363">
        <f t="shared" si="8"/>
        <v>2674</v>
      </c>
      <c r="C173" s="48">
        <v>17</v>
      </c>
      <c r="D173" s="49" t="s">
        <v>285</v>
      </c>
      <c r="E173" s="356" t="s">
        <v>10645</v>
      </c>
      <c r="F173" s="32"/>
    </row>
    <row r="174" spans="1:6" ht="48" x14ac:dyDescent="0.2">
      <c r="A174" s="363">
        <f t="shared" si="7"/>
        <v>168</v>
      </c>
      <c r="B174" s="363">
        <f t="shared" si="8"/>
        <v>2691</v>
      </c>
      <c r="C174" s="48">
        <v>17</v>
      </c>
      <c r="D174" s="49" t="s">
        <v>285</v>
      </c>
      <c r="E174" s="356" t="s">
        <v>10644</v>
      </c>
      <c r="F174" s="32"/>
    </row>
    <row r="175" spans="1:6" ht="36" x14ac:dyDescent="0.2">
      <c r="A175" s="363">
        <f t="shared" si="7"/>
        <v>169</v>
      </c>
      <c r="B175" s="363">
        <f t="shared" si="8"/>
        <v>2708</v>
      </c>
      <c r="C175" s="48">
        <v>17</v>
      </c>
      <c r="D175" s="49" t="s">
        <v>285</v>
      </c>
      <c r="E175" s="356" t="s">
        <v>10643</v>
      </c>
      <c r="F175" s="32"/>
    </row>
    <row r="176" spans="1:6" ht="36" x14ac:dyDescent="0.2">
      <c r="A176" s="363">
        <f t="shared" si="7"/>
        <v>170</v>
      </c>
      <c r="B176" s="363">
        <f t="shared" si="8"/>
        <v>2725</v>
      </c>
      <c r="C176" s="48">
        <v>17</v>
      </c>
      <c r="D176" s="49" t="s">
        <v>285</v>
      </c>
      <c r="E176" s="356" t="s">
        <v>10642</v>
      </c>
      <c r="F176" s="32"/>
    </row>
    <row r="177" spans="1:7" ht="48" x14ac:dyDescent="0.2">
      <c r="A177" s="363">
        <f t="shared" si="7"/>
        <v>171</v>
      </c>
      <c r="B177" s="363">
        <f t="shared" si="8"/>
        <v>2742</v>
      </c>
      <c r="C177" s="48">
        <v>17</v>
      </c>
      <c r="D177" s="49" t="s">
        <v>285</v>
      </c>
      <c r="E177" s="356" t="s">
        <v>10641</v>
      </c>
      <c r="F177" s="32"/>
    </row>
    <row r="178" spans="1:7" ht="48" x14ac:dyDescent="0.2">
      <c r="A178" s="363">
        <f t="shared" si="7"/>
        <v>172</v>
      </c>
      <c r="B178" s="363">
        <f t="shared" si="8"/>
        <v>2759</v>
      </c>
      <c r="C178" s="48">
        <v>17</v>
      </c>
      <c r="D178" s="49" t="s">
        <v>285</v>
      </c>
      <c r="E178" s="356" t="s">
        <v>10640</v>
      </c>
      <c r="F178" s="32"/>
    </row>
    <row r="179" spans="1:7" ht="12.75" thickBot="1" x14ac:dyDescent="0.25">
      <c r="A179" s="363">
        <f t="shared" si="7"/>
        <v>173</v>
      </c>
      <c r="B179" s="363">
        <f t="shared" si="8"/>
        <v>2776</v>
      </c>
      <c r="C179" s="78">
        <v>150</v>
      </c>
      <c r="D179" s="79" t="s">
        <v>9</v>
      </c>
      <c r="E179" s="29" t="s">
        <v>50</v>
      </c>
      <c r="F179" s="47" t="s">
        <v>25</v>
      </c>
    </row>
    <row r="180" spans="1:7" ht="13.5" thickTop="1" thickBot="1" x14ac:dyDescent="0.25">
      <c r="A180" s="363">
        <f t="shared" si="7"/>
        <v>174</v>
      </c>
      <c r="B180" s="363">
        <f t="shared" si="8"/>
        <v>2926</v>
      </c>
      <c r="C180" s="94">
        <v>12</v>
      </c>
      <c r="D180" s="95" t="s">
        <v>9</v>
      </c>
      <c r="E180" s="171" t="s">
        <v>323</v>
      </c>
      <c r="F180" s="129" t="s">
        <v>3241</v>
      </c>
    </row>
    <row r="181" spans="1:7" ht="12.75" thickTop="1" x14ac:dyDescent="0.2">
      <c r="A181" s="98" t="s">
        <v>54</v>
      </c>
      <c r="B181" s="98"/>
      <c r="C181" s="370">
        <f>B180+C180-1</f>
        <v>2937</v>
      </c>
      <c r="D181" s="98"/>
      <c r="E181" s="136"/>
      <c r="F181" s="64"/>
    </row>
    <row r="182" spans="1:7" x14ac:dyDescent="0.2">
      <c r="A182" s="64"/>
      <c r="B182" s="64"/>
      <c r="C182" s="64"/>
      <c r="D182" s="64"/>
      <c r="E182" s="64"/>
      <c r="F182" s="64"/>
    </row>
    <row r="183" spans="1:7" x14ac:dyDescent="0.2">
      <c r="A183" s="64"/>
      <c r="B183" s="64"/>
      <c r="C183" s="64"/>
      <c r="D183" s="64"/>
      <c r="E183" s="172"/>
      <c r="F183" s="64"/>
    </row>
    <row r="184" spans="1:7" x14ac:dyDescent="0.2">
      <c r="A184" s="64"/>
      <c r="B184" s="64"/>
      <c r="C184" s="64"/>
      <c r="D184" s="64"/>
      <c r="E184" s="172"/>
      <c r="F184" s="64"/>
    </row>
    <row r="185" spans="1:7" x14ac:dyDescent="0.2">
      <c r="A185" s="336"/>
      <c r="B185" s="336"/>
      <c r="C185" s="336"/>
      <c r="D185" s="336"/>
      <c r="E185" s="336"/>
      <c r="F185" s="336"/>
    </row>
    <row r="186" spans="1:7" x14ac:dyDescent="0.2">
      <c r="A186" s="277"/>
      <c r="B186" s="277"/>
      <c r="C186" s="277"/>
      <c r="D186" s="277"/>
      <c r="E186" s="277"/>
      <c r="F186" s="277"/>
      <c r="G186" s="15"/>
    </row>
    <row r="187" spans="1:7" x14ac:dyDescent="0.2">
      <c r="A187" s="158"/>
      <c r="B187" s="158"/>
      <c r="C187" s="158"/>
      <c r="D187" s="159"/>
      <c r="E187" s="279"/>
      <c r="F187" s="58"/>
      <c r="G187" s="15"/>
    </row>
    <row r="188" spans="1:7" x14ac:dyDescent="0.2">
      <c r="A188" s="277"/>
      <c r="B188" s="277"/>
      <c r="C188" s="277"/>
      <c r="D188" s="277"/>
      <c r="E188" s="277"/>
      <c r="F188" s="277"/>
      <c r="G188" s="15"/>
    </row>
    <row r="189" spans="1:7" x14ac:dyDescent="0.2">
      <c r="A189" s="158"/>
      <c r="B189" s="158"/>
      <c r="C189" s="158"/>
      <c r="D189" s="159"/>
      <c r="E189" s="337"/>
      <c r="F189" s="277"/>
      <c r="G189" s="15"/>
    </row>
    <row r="190" spans="1:7" x14ac:dyDescent="0.2">
      <c r="A190" s="158"/>
      <c r="B190" s="158"/>
      <c r="C190" s="158"/>
      <c r="D190" s="159"/>
      <c r="E190" s="337"/>
      <c r="F190" s="277"/>
      <c r="G190" s="15"/>
    </row>
    <row r="191" spans="1:7" x14ac:dyDescent="0.2">
      <c r="A191" s="158"/>
      <c r="B191" s="158"/>
      <c r="C191" s="158"/>
      <c r="D191" s="159"/>
      <c r="E191" s="337"/>
      <c r="F191" s="277"/>
      <c r="G191" s="15"/>
    </row>
    <row r="192" spans="1:7" x14ac:dyDescent="0.2">
      <c r="A192" s="158"/>
      <c r="B192" s="158"/>
      <c r="C192" s="158"/>
      <c r="D192" s="159"/>
      <c r="E192" s="337"/>
      <c r="F192" s="277"/>
      <c r="G192" s="15"/>
    </row>
    <row r="193" spans="1:7" x14ac:dyDescent="0.2">
      <c r="A193" s="158"/>
      <c r="B193" s="158"/>
      <c r="C193" s="158"/>
      <c r="D193" s="159"/>
      <c r="E193" s="337"/>
      <c r="F193" s="277"/>
      <c r="G193" s="15"/>
    </row>
    <row r="194" spans="1:7" x14ac:dyDescent="0.2">
      <c r="A194" s="158"/>
      <c r="B194" s="158"/>
      <c r="C194" s="158"/>
      <c r="D194" s="159"/>
      <c r="E194" s="337"/>
      <c r="F194" s="277"/>
      <c r="G194" s="15"/>
    </row>
    <row r="195" spans="1:7" x14ac:dyDescent="0.2">
      <c r="A195" s="158"/>
      <c r="B195" s="158"/>
      <c r="C195" s="158"/>
      <c r="D195" s="159"/>
      <c r="E195" s="279"/>
      <c r="F195" s="277"/>
      <c r="G195" s="15"/>
    </row>
    <row r="196" spans="1:7" x14ac:dyDescent="0.2">
      <c r="A196" s="158"/>
      <c r="B196" s="158"/>
      <c r="C196" s="158"/>
      <c r="D196" s="159"/>
      <c r="E196" s="279"/>
      <c r="F196" s="277"/>
      <c r="G196" s="15"/>
    </row>
    <row r="197" spans="1:7" x14ac:dyDescent="0.2">
      <c r="A197" s="158"/>
      <c r="B197" s="158"/>
      <c r="C197" s="158"/>
      <c r="D197" s="159"/>
      <c r="E197" s="279"/>
      <c r="F197" s="277"/>
      <c r="G197" s="15"/>
    </row>
    <row r="198" spans="1:7" x14ac:dyDescent="0.2">
      <c r="A198" s="277"/>
      <c r="B198" s="277"/>
      <c r="C198" s="277"/>
      <c r="D198" s="277"/>
      <c r="E198" s="277"/>
      <c r="F198" s="277"/>
      <c r="G198" s="15"/>
    </row>
    <row r="199" spans="1:7" x14ac:dyDescent="0.2">
      <c r="A199" s="277"/>
      <c r="B199" s="277"/>
      <c r="C199" s="277"/>
      <c r="D199" s="277"/>
      <c r="E199" s="277"/>
      <c r="F199" s="277"/>
      <c r="G199" s="15"/>
    </row>
    <row r="200" spans="1:7" x14ac:dyDescent="0.2">
      <c r="A200" s="158"/>
      <c r="B200" s="158"/>
      <c r="C200" s="158"/>
      <c r="D200" s="159"/>
      <c r="E200" s="279"/>
      <c r="F200" s="58"/>
      <c r="G200" s="15"/>
    </row>
    <row r="201" spans="1:7" x14ac:dyDescent="0.2">
      <c r="A201" s="158"/>
      <c r="B201" s="158"/>
      <c r="C201" s="158"/>
      <c r="D201" s="159"/>
      <c r="E201" s="279"/>
      <c r="F201" s="58"/>
      <c r="G201" s="15"/>
    </row>
    <row r="202" spans="1:7" x14ac:dyDescent="0.2">
      <c r="A202" s="158"/>
      <c r="B202" s="158"/>
      <c r="C202" s="158"/>
      <c r="D202" s="159"/>
      <c r="E202" s="279"/>
      <c r="F202" s="58"/>
      <c r="G202" s="15"/>
    </row>
    <row r="203" spans="1:7" x14ac:dyDescent="0.2">
      <c r="A203" s="277"/>
      <c r="B203" s="277"/>
      <c r="C203" s="277"/>
      <c r="D203" s="277"/>
      <c r="E203" s="277"/>
      <c r="F203" s="277"/>
      <c r="G203" s="15"/>
    </row>
    <row r="204" spans="1:7" x14ac:dyDescent="0.2">
      <c r="A204" s="277"/>
      <c r="B204" s="277"/>
      <c r="C204" s="277"/>
      <c r="D204" s="277"/>
      <c r="E204" s="277"/>
      <c r="F204" s="277"/>
      <c r="G204" s="15"/>
    </row>
    <row r="205" spans="1:7" x14ac:dyDescent="0.2">
      <c r="A205" s="277"/>
      <c r="B205" s="277"/>
      <c r="C205" s="277"/>
      <c r="D205" s="277"/>
      <c r="E205" s="277"/>
      <c r="F205" s="277"/>
      <c r="G205" s="15"/>
    </row>
    <row r="206" spans="1:7" x14ac:dyDescent="0.2">
      <c r="A206" s="158"/>
      <c r="B206" s="158"/>
      <c r="C206" s="158"/>
      <c r="D206" s="159"/>
      <c r="E206" s="279"/>
      <c r="F206" s="277"/>
      <c r="G206" s="15"/>
    </row>
    <row r="207" spans="1:7" x14ac:dyDescent="0.2">
      <c r="A207" s="158"/>
      <c r="B207" s="158"/>
      <c r="C207" s="158"/>
      <c r="D207" s="159"/>
      <c r="E207" s="279"/>
      <c r="F207" s="277"/>
      <c r="G207" s="15"/>
    </row>
    <row r="208" spans="1:7" x14ac:dyDescent="0.2">
      <c r="A208" s="158"/>
      <c r="B208" s="158"/>
      <c r="C208" s="158"/>
      <c r="D208" s="159"/>
      <c r="E208" s="279"/>
      <c r="F208" s="277"/>
      <c r="G208" s="15"/>
    </row>
    <row r="209" spans="1:7" x14ac:dyDescent="0.2">
      <c r="A209" s="158"/>
      <c r="B209" s="158"/>
      <c r="C209" s="158"/>
      <c r="D209" s="159"/>
      <c r="E209" s="279"/>
      <c r="F209" s="277"/>
      <c r="G209" s="15"/>
    </row>
    <row r="210" spans="1:7" x14ac:dyDescent="0.2">
      <c r="A210" s="277"/>
      <c r="B210" s="277"/>
      <c r="C210" s="277"/>
      <c r="D210" s="277"/>
      <c r="E210" s="277"/>
      <c r="F210" s="277"/>
      <c r="G210" s="15"/>
    </row>
    <row r="211" spans="1:7" x14ac:dyDescent="0.2">
      <c r="A211" s="277"/>
      <c r="B211" s="277"/>
      <c r="C211" s="277"/>
      <c r="D211" s="277"/>
      <c r="E211" s="277"/>
      <c r="F211" s="277"/>
      <c r="G211" s="15"/>
    </row>
    <row r="212" spans="1:7" x14ac:dyDescent="0.2">
      <c r="A212" s="277"/>
      <c r="B212" s="277"/>
      <c r="C212" s="277"/>
      <c r="D212" s="277"/>
      <c r="E212" s="277"/>
      <c r="F212" s="277"/>
      <c r="G212" s="15"/>
    </row>
    <row r="213" spans="1:7" x14ac:dyDescent="0.2">
      <c r="A213" s="277"/>
      <c r="B213" s="277"/>
      <c r="C213" s="277"/>
      <c r="D213" s="277"/>
      <c r="E213" s="277"/>
      <c r="F213" s="277"/>
      <c r="G213" s="15"/>
    </row>
    <row r="214" spans="1:7" x14ac:dyDescent="0.2">
      <c r="A214" s="277"/>
      <c r="B214" s="277"/>
      <c r="C214" s="277"/>
      <c r="D214" s="277"/>
      <c r="E214" s="277"/>
      <c r="F214" s="277"/>
      <c r="G214" s="15"/>
    </row>
    <row r="215" spans="1:7" x14ac:dyDescent="0.2">
      <c r="A215" s="277"/>
      <c r="B215" s="277"/>
      <c r="C215" s="277"/>
      <c r="D215" s="277"/>
      <c r="E215" s="277"/>
      <c r="F215" s="277"/>
      <c r="G215" s="15"/>
    </row>
    <row r="216" spans="1:7" x14ac:dyDescent="0.2">
      <c r="A216" s="277"/>
      <c r="B216" s="277"/>
      <c r="C216" s="277"/>
      <c r="D216" s="277"/>
      <c r="E216" s="277"/>
      <c r="F216" s="277"/>
      <c r="G216" s="15"/>
    </row>
    <row r="217" spans="1:7" x14ac:dyDescent="0.2">
      <c r="A217" s="277"/>
      <c r="B217" s="277"/>
      <c r="C217" s="277"/>
      <c r="D217" s="277"/>
      <c r="E217" s="277"/>
      <c r="F217" s="277"/>
      <c r="G217" s="15"/>
    </row>
    <row r="218" spans="1:7" x14ac:dyDescent="0.2">
      <c r="A218" s="277"/>
      <c r="B218" s="277"/>
      <c r="C218" s="277"/>
      <c r="D218" s="277"/>
      <c r="E218" s="277"/>
      <c r="F218" s="277"/>
      <c r="G218" s="15"/>
    </row>
    <row r="219" spans="1:7" x14ac:dyDescent="0.2">
      <c r="A219" s="277"/>
      <c r="B219" s="277"/>
      <c r="C219" s="277"/>
      <c r="D219" s="277"/>
      <c r="E219" s="277"/>
      <c r="F219" s="277"/>
      <c r="G219" s="15"/>
    </row>
    <row r="220" spans="1:7" x14ac:dyDescent="0.2">
      <c r="A220" s="277"/>
      <c r="B220" s="277"/>
      <c r="C220" s="277"/>
      <c r="D220" s="277"/>
      <c r="E220" s="277"/>
      <c r="F220" s="277"/>
      <c r="G220" s="15"/>
    </row>
    <row r="221" spans="1:7" x14ac:dyDescent="0.2">
      <c r="A221" s="277"/>
      <c r="B221" s="277"/>
      <c r="C221" s="277"/>
      <c r="D221" s="277"/>
      <c r="E221" s="277"/>
      <c r="F221" s="277"/>
      <c r="G221" s="15"/>
    </row>
    <row r="222" spans="1:7" x14ac:dyDescent="0.2">
      <c r="A222" s="277"/>
      <c r="B222" s="277"/>
      <c r="C222" s="277"/>
      <c r="D222" s="277"/>
      <c r="E222" s="277"/>
      <c r="F222" s="277"/>
      <c r="G222" s="15"/>
    </row>
    <row r="223" spans="1:7" x14ac:dyDescent="0.2">
      <c r="A223" s="277"/>
      <c r="B223" s="277"/>
      <c r="C223" s="277"/>
      <c r="D223" s="277"/>
      <c r="E223" s="277"/>
      <c r="F223" s="277"/>
      <c r="G223" s="15"/>
    </row>
    <row r="224" spans="1:7" x14ac:dyDescent="0.2">
      <c r="A224" s="277"/>
      <c r="B224" s="277"/>
      <c r="C224" s="277"/>
      <c r="D224" s="277"/>
      <c r="E224" s="277"/>
      <c r="F224" s="277"/>
      <c r="G224" s="15"/>
    </row>
    <row r="225" spans="1:7" x14ac:dyDescent="0.2">
      <c r="A225" s="277"/>
      <c r="B225" s="277"/>
      <c r="C225" s="277"/>
      <c r="D225" s="277"/>
      <c r="E225" s="277"/>
      <c r="F225" s="277"/>
      <c r="G225" s="15"/>
    </row>
    <row r="226" spans="1:7" x14ac:dyDescent="0.2">
      <c r="A226" s="277"/>
      <c r="B226" s="277"/>
      <c r="C226" s="277"/>
      <c r="D226" s="277"/>
      <c r="E226" s="277"/>
      <c r="F226" s="277"/>
      <c r="G226" s="15"/>
    </row>
    <row r="227" spans="1:7" x14ac:dyDescent="0.2">
      <c r="A227" s="277"/>
      <c r="B227" s="277"/>
      <c r="C227" s="277"/>
      <c r="D227" s="277"/>
      <c r="E227" s="277"/>
      <c r="F227" s="277"/>
      <c r="G227" s="15"/>
    </row>
    <row r="228" spans="1:7" x14ac:dyDescent="0.2">
      <c r="A228" s="277"/>
      <c r="B228" s="277"/>
      <c r="C228" s="277"/>
      <c r="D228" s="277"/>
      <c r="E228" s="277"/>
      <c r="F228" s="277"/>
      <c r="G228" s="15"/>
    </row>
    <row r="229" spans="1:7" x14ac:dyDescent="0.2">
      <c r="A229" s="277"/>
      <c r="B229" s="277"/>
      <c r="C229" s="277"/>
      <c r="D229" s="277"/>
      <c r="E229" s="277"/>
      <c r="F229" s="277"/>
      <c r="G229" s="15"/>
    </row>
    <row r="230" spans="1:7" x14ac:dyDescent="0.2">
      <c r="A230" s="277"/>
      <c r="B230" s="277"/>
      <c r="C230" s="277"/>
      <c r="D230" s="277"/>
      <c r="E230" s="277"/>
      <c r="F230" s="277"/>
      <c r="G230" s="15"/>
    </row>
    <row r="231" spans="1:7" x14ac:dyDescent="0.2">
      <c r="A231" s="277"/>
      <c r="B231" s="277"/>
      <c r="C231" s="277"/>
      <c r="D231" s="277"/>
      <c r="E231" s="277"/>
      <c r="F231" s="277"/>
      <c r="G231" s="15"/>
    </row>
    <row r="232" spans="1:7" x14ac:dyDescent="0.2">
      <c r="A232" s="277"/>
      <c r="B232" s="277"/>
      <c r="C232" s="277"/>
      <c r="D232" s="277"/>
      <c r="E232" s="277"/>
      <c r="F232" s="277"/>
      <c r="G232" s="15"/>
    </row>
    <row r="233" spans="1:7" x14ac:dyDescent="0.2">
      <c r="A233" s="277"/>
      <c r="B233" s="277"/>
      <c r="C233" s="277"/>
      <c r="D233" s="277"/>
      <c r="E233" s="277"/>
      <c r="F233" s="277"/>
      <c r="G233" s="15"/>
    </row>
    <row r="234" spans="1:7" x14ac:dyDescent="0.2">
      <c r="A234" s="277"/>
      <c r="B234" s="277"/>
      <c r="C234" s="277"/>
      <c r="D234" s="277"/>
      <c r="E234" s="277"/>
      <c r="F234" s="277"/>
      <c r="G234" s="15"/>
    </row>
    <row r="235" spans="1:7" x14ac:dyDescent="0.2">
      <c r="A235" s="277"/>
      <c r="B235" s="277"/>
      <c r="C235" s="277"/>
      <c r="D235" s="277"/>
      <c r="E235" s="277"/>
      <c r="F235" s="277"/>
      <c r="G235" s="15"/>
    </row>
    <row r="236" spans="1:7" x14ac:dyDescent="0.2">
      <c r="A236" s="277"/>
      <c r="B236" s="277"/>
      <c r="C236" s="277"/>
      <c r="D236" s="277"/>
      <c r="E236" s="277"/>
      <c r="F236" s="277"/>
      <c r="G236" s="15"/>
    </row>
    <row r="237" spans="1:7" x14ac:dyDescent="0.2">
      <c r="A237" s="277"/>
      <c r="B237" s="277"/>
      <c r="C237" s="277"/>
      <c r="D237" s="277"/>
      <c r="E237" s="277"/>
      <c r="F237" s="277"/>
      <c r="G237" s="15"/>
    </row>
    <row r="238" spans="1:7" x14ac:dyDescent="0.2">
      <c r="A238" s="277"/>
      <c r="B238" s="277"/>
      <c r="C238" s="277"/>
      <c r="D238" s="277"/>
      <c r="E238" s="277"/>
      <c r="F238" s="277"/>
      <c r="G238" s="15"/>
    </row>
    <row r="239" spans="1:7" x14ac:dyDescent="0.2">
      <c r="A239" s="277"/>
      <c r="B239" s="277"/>
      <c r="C239" s="277"/>
      <c r="D239" s="277"/>
      <c r="E239" s="277"/>
      <c r="F239" s="277"/>
      <c r="G239" s="15"/>
    </row>
    <row r="240" spans="1:7" x14ac:dyDescent="0.2">
      <c r="A240" s="277"/>
      <c r="B240" s="277"/>
      <c r="C240" s="277"/>
      <c r="D240" s="277"/>
      <c r="E240" s="277"/>
      <c r="F240" s="277"/>
      <c r="G240" s="15"/>
    </row>
    <row r="241" spans="1:7" x14ac:dyDescent="0.2">
      <c r="A241" s="277"/>
      <c r="B241" s="277"/>
      <c r="C241" s="277"/>
      <c r="D241" s="277"/>
      <c r="E241" s="277"/>
      <c r="F241" s="277"/>
      <c r="G241" s="15"/>
    </row>
    <row r="242" spans="1:7" x14ac:dyDescent="0.2">
      <c r="A242" s="15"/>
      <c r="B242" s="15"/>
      <c r="C242" s="15"/>
      <c r="D242" s="15"/>
      <c r="E242" s="15"/>
      <c r="F242" s="15"/>
      <c r="G242" s="15"/>
    </row>
    <row r="243" spans="1:7" x14ac:dyDescent="0.2">
      <c r="A243" s="15"/>
      <c r="B243" s="15"/>
      <c r="C243" s="15"/>
      <c r="D243" s="15"/>
      <c r="E243" s="15"/>
      <c r="F243" s="15"/>
      <c r="G243" s="15"/>
    </row>
  </sheetData>
  <mergeCells count="4">
    <mergeCell ref="A3:B3"/>
    <mergeCell ref="C3:F3"/>
    <mergeCell ref="A4:B4"/>
    <mergeCell ref="C4:F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G216"/>
  <sheetViews>
    <sheetView topLeftCell="A82" zoomScaleNormal="100" workbookViewId="0">
      <selection activeCell="E83" sqref="E83"/>
    </sheetView>
  </sheetViews>
  <sheetFormatPr baseColWidth="10" defaultRowHeight="12" x14ac:dyDescent="0.2"/>
  <cols>
    <col min="1" max="1" width="7.85546875" customWidth="1"/>
    <col min="2" max="2" width="7.42578125" customWidth="1"/>
    <col min="3" max="3" width="6.42578125" customWidth="1"/>
    <col min="5" max="5" width="123.425781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3242</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73" t="s">
        <v>10</v>
      </c>
      <c r="F7" s="43" t="s">
        <v>11</v>
      </c>
    </row>
    <row r="8" spans="1:6" x14ac:dyDescent="0.2">
      <c r="A8" s="30">
        <f t="shared" ref="A8:A78" si="0">+A7+1</f>
        <v>2</v>
      </c>
      <c r="B8" s="30">
        <f>C7+B7</f>
        <v>3</v>
      </c>
      <c r="C8" s="30">
        <v>3</v>
      </c>
      <c r="D8" s="31" t="s">
        <v>12</v>
      </c>
      <c r="E8" s="173" t="s">
        <v>13</v>
      </c>
      <c r="F8" s="43">
        <v>220</v>
      </c>
    </row>
    <row r="9" spans="1:6" x14ac:dyDescent="0.2">
      <c r="A9" s="30">
        <f t="shared" si="0"/>
        <v>3</v>
      </c>
      <c r="B9" s="30">
        <f>C8+B8</f>
        <v>6</v>
      </c>
      <c r="C9" s="30">
        <v>2</v>
      </c>
      <c r="D9" s="31" t="s">
        <v>9</v>
      </c>
      <c r="E9" s="173" t="s">
        <v>14</v>
      </c>
      <c r="F9" s="89" t="s">
        <v>1759</v>
      </c>
    </row>
    <row r="10" spans="1:6" x14ac:dyDescent="0.2">
      <c r="A10" s="30">
        <f t="shared" si="0"/>
        <v>4</v>
      </c>
      <c r="B10" s="30">
        <f>B9+C9</f>
        <v>8</v>
      </c>
      <c r="C10" s="30">
        <v>1</v>
      </c>
      <c r="D10" s="31" t="s">
        <v>9</v>
      </c>
      <c r="E10" s="173" t="s">
        <v>16</v>
      </c>
      <c r="F10" s="89" t="s">
        <v>3164</v>
      </c>
    </row>
    <row r="11" spans="1:6" x14ac:dyDescent="0.2">
      <c r="A11" s="30">
        <f t="shared" si="0"/>
        <v>5</v>
      </c>
      <c r="B11" s="30">
        <v>9</v>
      </c>
      <c r="C11" s="30">
        <v>2</v>
      </c>
      <c r="D11" s="31" t="s">
        <v>12</v>
      </c>
      <c r="E11" s="173" t="s">
        <v>17</v>
      </c>
      <c r="F11" s="89" t="s">
        <v>15</v>
      </c>
    </row>
    <row r="12" spans="1:6" x14ac:dyDescent="0.2">
      <c r="A12" s="30">
        <f t="shared" si="0"/>
        <v>6</v>
      </c>
      <c r="B12" s="30">
        <f>C11+B11</f>
        <v>11</v>
      </c>
      <c r="C12" s="30">
        <v>1</v>
      </c>
      <c r="D12" s="31" t="s">
        <v>9</v>
      </c>
      <c r="E12" s="173" t="s">
        <v>1810</v>
      </c>
      <c r="F12" s="43" t="s">
        <v>20</v>
      </c>
    </row>
    <row r="13" spans="1:6" x14ac:dyDescent="0.2">
      <c r="A13" s="30">
        <f t="shared" si="0"/>
        <v>7</v>
      </c>
      <c r="B13" s="30">
        <f t="shared" ref="B13:B83" si="1">C12+B12</f>
        <v>12</v>
      </c>
      <c r="C13" s="30">
        <v>1</v>
      </c>
      <c r="D13" s="31" t="s">
        <v>9</v>
      </c>
      <c r="E13" s="173" t="s">
        <v>284</v>
      </c>
      <c r="F13" s="43"/>
    </row>
    <row r="14" spans="1:6" x14ac:dyDescent="0.2">
      <c r="A14" s="30">
        <f t="shared" si="0"/>
        <v>8</v>
      </c>
      <c r="B14" s="30">
        <f t="shared" si="1"/>
        <v>13</v>
      </c>
      <c r="C14" s="30">
        <v>3</v>
      </c>
      <c r="D14" s="31" t="s">
        <v>12</v>
      </c>
      <c r="E14" s="173" t="s">
        <v>23</v>
      </c>
      <c r="F14" s="43"/>
    </row>
    <row r="15" spans="1:6" ht="24" x14ac:dyDescent="0.2">
      <c r="A15" s="30">
        <f t="shared" si="0"/>
        <v>9</v>
      </c>
      <c r="B15" s="30">
        <f t="shared" si="1"/>
        <v>16</v>
      </c>
      <c r="C15" s="174">
        <v>17</v>
      </c>
      <c r="D15" s="175" t="s">
        <v>12</v>
      </c>
      <c r="E15" s="176" t="s">
        <v>3243</v>
      </c>
      <c r="F15" s="177"/>
    </row>
    <row r="16" spans="1:6" ht="24" x14ac:dyDescent="0.2">
      <c r="A16" s="30">
        <f t="shared" si="0"/>
        <v>10</v>
      </c>
      <c r="B16" s="30">
        <f t="shared" si="1"/>
        <v>33</v>
      </c>
      <c r="C16" s="174">
        <v>17</v>
      </c>
      <c r="D16" s="175" t="s">
        <v>12</v>
      </c>
      <c r="E16" s="176" t="s">
        <v>3244</v>
      </c>
      <c r="F16" s="177"/>
    </row>
    <row r="17" spans="1:6" ht="24" x14ac:dyDescent="0.2">
      <c r="A17" s="30">
        <f t="shared" si="0"/>
        <v>11</v>
      </c>
      <c r="B17" s="30">
        <f t="shared" si="1"/>
        <v>50</v>
      </c>
      <c r="C17" s="174">
        <v>17</v>
      </c>
      <c r="D17" s="175" t="s">
        <v>12</v>
      </c>
      <c r="E17" s="176" t="s">
        <v>3245</v>
      </c>
      <c r="F17" s="177"/>
    </row>
    <row r="18" spans="1:6" ht="24" x14ac:dyDescent="0.2">
      <c r="A18" s="30">
        <f t="shared" si="0"/>
        <v>12</v>
      </c>
      <c r="B18" s="30">
        <f t="shared" si="1"/>
        <v>67</v>
      </c>
      <c r="C18" s="174">
        <v>17</v>
      </c>
      <c r="D18" s="175" t="s">
        <v>12</v>
      </c>
      <c r="E18" s="176" t="s">
        <v>3246</v>
      </c>
      <c r="F18" s="177"/>
    </row>
    <row r="19" spans="1:6" ht="24" x14ac:dyDescent="0.2">
      <c r="A19" s="30">
        <f t="shared" si="0"/>
        <v>13</v>
      </c>
      <c r="B19" s="30">
        <f t="shared" si="1"/>
        <v>84</v>
      </c>
      <c r="C19" s="174">
        <v>17</v>
      </c>
      <c r="D19" s="175" t="s">
        <v>12</v>
      </c>
      <c r="E19" s="176" t="s">
        <v>3247</v>
      </c>
      <c r="F19" s="177"/>
    </row>
    <row r="20" spans="1:6" ht="24" x14ac:dyDescent="0.2">
      <c r="A20" s="30">
        <f t="shared" si="0"/>
        <v>14</v>
      </c>
      <c r="B20" s="30">
        <f t="shared" si="1"/>
        <v>101</v>
      </c>
      <c r="C20" s="174">
        <v>17</v>
      </c>
      <c r="D20" s="175" t="s">
        <v>12</v>
      </c>
      <c r="E20" s="176" t="s">
        <v>3248</v>
      </c>
      <c r="F20" s="177"/>
    </row>
    <row r="21" spans="1:6" x14ac:dyDescent="0.2">
      <c r="A21" s="30">
        <f t="shared" si="0"/>
        <v>15</v>
      </c>
      <c r="B21" s="30">
        <f t="shared" si="1"/>
        <v>118</v>
      </c>
      <c r="C21" s="174">
        <v>17</v>
      </c>
      <c r="D21" s="175" t="s">
        <v>12</v>
      </c>
      <c r="E21" s="176" t="s">
        <v>3249</v>
      </c>
      <c r="F21" s="177"/>
    </row>
    <row r="22" spans="1:6" ht="24" x14ac:dyDescent="0.2">
      <c r="A22" s="30">
        <f t="shared" si="0"/>
        <v>16</v>
      </c>
      <c r="B22" s="30">
        <f t="shared" si="1"/>
        <v>135</v>
      </c>
      <c r="C22" s="174">
        <v>17</v>
      </c>
      <c r="D22" s="175" t="s">
        <v>12</v>
      </c>
      <c r="E22" s="176" t="s">
        <v>3250</v>
      </c>
      <c r="F22" s="177"/>
    </row>
    <row r="23" spans="1:6" x14ac:dyDescent="0.2">
      <c r="A23" s="30">
        <f t="shared" si="0"/>
        <v>17</v>
      </c>
      <c r="B23" s="30">
        <f t="shared" si="1"/>
        <v>152</v>
      </c>
      <c r="C23" s="174">
        <v>17</v>
      </c>
      <c r="D23" s="175" t="s">
        <v>12</v>
      </c>
      <c r="E23" s="176" t="s">
        <v>3251</v>
      </c>
      <c r="F23" s="177"/>
    </row>
    <row r="24" spans="1:6" ht="24" x14ac:dyDescent="0.2">
      <c r="A24" s="30">
        <f t="shared" si="0"/>
        <v>18</v>
      </c>
      <c r="B24" s="30">
        <f t="shared" si="1"/>
        <v>169</v>
      </c>
      <c r="C24" s="174">
        <v>17</v>
      </c>
      <c r="D24" s="175" t="s">
        <v>12</v>
      </c>
      <c r="E24" s="178" t="s">
        <v>11228</v>
      </c>
      <c r="F24" s="177"/>
    </row>
    <row r="25" spans="1:6" ht="24" x14ac:dyDescent="0.2">
      <c r="A25" s="30">
        <f t="shared" si="0"/>
        <v>19</v>
      </c>
      <c r="B25" s="30">
        <f t="shared" si="1"/>
        <v>186</v>
      </c>
      <c r="C25" s="174">
        <v>17</v>
      </c>
      <c r="D25" s="175" t="s">
        <v>12</v>
      </c>
      <c r="E25" s="176" t="s">
        <v>3252</v>
      </c>
      <c r="F25" s="177"/>
    </row>
    <row r="26" spans="1:6" ht="24" x14ac:dyDescent="0.2">
      <c r="A26" s="30">
        <f t="shared" si="0"/>
        <v>20</v>
      </c>
      <c r="B26" s="30">
        <f t="shared" si="1"/>
        <v>203</v>
      </c>
      <c r="C26" s="174">
        <v>17</v>
      </c>
      <c r="D26" s="175" t="s">
        <v>12</v>
      </c>
      <c r="E26" s="176" t="s">
        <v>3253</v>
      </c>
      <c r="F26" s="177"/>
    </row>
    <row r="27" spans="1:6" ht="24" x14ac:dyDescent="0.2">
      <c r="A27" s="30">
        <f t="shared" si="0"/>
        <v>21</v>
      </c>
      <c r="B27" s="30">
        <f t="shared" si="1"/>
        <v>220</v>
      </c>
      <c r="C27" s="174">
        <v>17</v>
      </c>
      <c r="D27" s="175" t="s">
        <v>12</v>
      </c>
      <c r="E27" s="176" t="s">
        <v>3254</v>
      </c>
      <c r="F27" s="177"/>
    </row>
    <row r="28" spans="1:6" ht="36" x14ac:dyDescent="0.2">
      <c r="A28" s="19">
        <f t="shared" si="0"/>
        <v>22</v>
      </c>
      <c r="B28" s="19">
        <f t="shared" si="1"/>
        <v>237</v>
      </c>
      <c r="C28" s="48">
        <v>17</v>
      </c>
      <c r="D28" s="49" t="s">
        <v>285</v>
      </c>
      <c r="E28" s="178" t="s">
        <v>10646</v>
      </c>
      <c r="F28" s="354"/>
    </row>
    <row r="29" spans="1:6" ht="24" x14ac:dyDescent="0.2">
      <c r="A29" s="19">
        <f t="shared" si="0"/>
        <v>23</v>
      </c>
      <c r="B29" s="19">
        <f t="shared" si="1"/>
        <v>254</v>
      </c>
      <c r="C29" s="48">
        <v>17</v>
      </c>
      <c r="D29" s="49" t="s">
        <v>285</v>
      </c>
      <c r="E29" s="178" t="s">
        <v>10647</v>
      </c>
      <c r="F29" s="354"/>
    </row>
    <row r="30" spans="1:6" ht="36" x14ac:dyDescent="0.2">
      <c r="A30" s="19">
        <f t="shared" si="0"/>
        <v>24</v>
      </c>
      <c r="B30" s="19">
        <f t="shared" si="1"/>
        <v>271</v>
      </c>
      <c r="C30" s="48">
        <v>17</v>
      </c>
      <c r="D30" s="49" t="s">
        <v>285</v>
      </c>
      <c r="E30" s="178" t="s">
        <v>10648</v>
      </c>
      <c r="F30" s="354"/>
    </row>
    <row r="31" spans="1:6" ht="36" x14ac:dyDescent="0.2">
      <c r="A31" s="19">
        <f t="shared" si="0"/>
        <v>25</v>
      </c>
      <c r="B31" s="19">
        <f t="shared" si="1"/>
        <v>288</v>
      </c>
      <c r="C31" s="48">
        <v>17</v>
      </c>
      <c r="D31" s="49" t="s">
        <v>285</v>
      </c>
      <c r="E31" s="178" t="s">
        <v>11229</v>
      </c>
      <c r="F31" s="354"/>
    </row>
    <row r="32" spans="1:6" ht="36" x14ac:dyDescent="0.2">
      <c r="A32" s="19">
        <f t="shared" si="0"/>
        <v>26</v>
      </c>
      <c r="B32" s="19">
        <f t="shared" si="1"/>
        <v>305</v>
      </c>
      <c r="C32" s="48">
        <v>17</v>
      </c>
      <c r="D32" s="49" t="s">
        <v>285</v>
      </c>
      <c r="E32" s="178" t="s">
        <v>10649</v>
      </c>
      <c r="F32" s="354"/>
    </row>
    <row r="33" spans="1:6" ht="36" x14ac:dyDescent="0.2">
      <c r="A33" s="19">
        <f t="shared" si="0"/>
        <v>27</v>
      </c>
      <c r="B33" s="19">
        <f t="shared" si="1"/>
        <v>322</v>
      </c>
      <c r="C33" s="48">
        <v>17</v>
      </c>
      <c r="D33" s="49" t="s">
        <v>285</v>
      </c>
      <c r="E33" s="178" t="s">
        <v>10650</v>
      </c>
      <c r="F33" s="354"/>
    </row>
    <row r="34" spans="1:6" ht="36" x14ac:dyDescent="0.2">
      <c r="A34" s="19">
        <f t="shared" si="0"/>
        <v>28</v>
      </c>
      <c r="B34" s="19">
        <f t="shared" si="1"/>
        <v>339</v>
      </c>
      <c r="C34" s="48">
        <v>17</v>
      </c>
      <c r="D34" s="49" t="s">
        <v>285</v>
      </c>
      <c r="E34" s="178" t="s">
        <v>10651</v>
      </c>
      <c r="F34" s="354"/>
    </row>
    <row r="35" spans="1:6" ht="24" x14ac:dyDescent="0.2">
      <c r="A35" s="19">
        <f t="shared" si="0"/>
        <v>29</v>
      </c>
      <c r="B35" s="19">
        <f t="shared" si="1"/>
        <v>356</v>
      </c>
      <c r="C35" s="48">
        <v>17</v>
      </c>
      <c r="D35" s="49" t="s">
        <v>12</v>
      </c>
      <c r="E35" s="178" t="s">
        <v>3255</v>
      </c>
      <c r="F35" s="51"/>
    </row>
    <row r="36" spans="1:6" x14ac:dyDescent="0.2">
      <c r="A36" s="19">
        <f t="shared" si="0"/>
        <v>30</v>
      </c>
      <c r="B36" s="19">
        <f t="shared" si="1"/>
        <v>373</v>
      </c>
      <c r="C36" s="48">
        <v>17</v>
      </c>
      <c r="D36" s="49" t="s">
        <v>12</v>
      </c>
      <c r="E36" s="178" t="s">
        <v>3256</v>
      </c>
      <c r="F36" s="51"/>
    </row>
    <row r="37" spans="1:6" ht="24" x14ac:dyDescent="0.2">
      <c r="A37" s="19">
        <f t="shared" si="0"/>
        <v>31</v>
      </c>
      <c r="B37" s="19">
        <f t="shared" si="1"/>
        <v>390</v>
      </c>
      <c r="C37" s="48">
        <v>17</v>
      </c>
      <c r="D37" s="49" t="s">
        <v>12</v>
      </c>
      <c r="E37" s="178" t="s">
        <v>3257</v>
      </c>
      <c r="F37" s="51"/>
    </row>
    <row r="38" spans="1:6" ht="36" x14ac:dyDescent="0.2">
      <c r="A38" s="19">
        <f t="shared" si="0"/>
        <v>32</v>
      </c>
      <c r="B38" s="19">
        <f t="shared" si="1"/>
        <v>407</v>
      </c>
      <c r="C38" s="130">
        <v>17</v>
      </c>
      <c r="D38" s="131" t="s">
        <v>12</v>
      </c>
      <c r="E38" s="169" t="s">
        <v>3258</v>
      </c>
      <c r="F38" s="129"/>
    </row>
    <row r="39" spans="1:6" ht="24" x14ac:dyDescent="0.2">
      <c r="A39" s="19">
        <f t="shared" si="0"/>
        <v>33</v>
      </c>
      <c r="B39" s="19">
        <f t="shared" si="1"/>
        <v>424</v>
      </c>
      <c r="C39" s="130">
        <v>17</v>
      </c>
      <c r="D39" s="131" t="s">
        <v>12</v>
      </c>
      <c r="E39" s="169" t="s">
        <v>3259</v>
      </c>
      <c r="F39" s="129"/>
    </row>
    <row r="40" spans="1:6" ht="24" x14ac:dyDescent="0.2">
      <c r="A40" s="19">
        <f t="shared" si="0"/>
        <v>34</v>
      </c>
      <c r="B40" s="19">
        <f t="shared" si="1"/>
        <v>441</v>
      </c>
      <c r="C40" s="130">
        <v>17</v>
      </c>
      <c r="D40" s="131" t="s">
        <v>12</v>
      </c>
      <c r="E40" s="169" t="s">
        <v>3260</v>
      </c>
      <c r="F40" s="129"/>
    </row>
    <row r="41" spans="1:6" x14ac:dyDescent="0.2">
      <c r="A41" s="19">
        <f t="shared" si="0"/>
        <v>35</v>
      </c>
      <c r="B41" s="19">
        <f t="shared" si="1"/>
        <v>458</v>
      </c>
      <c r="C41" s="130">
        <v>17</v>
      </c>
      <c r="D41" s="131" t="s">
        <v>12</v>
      </c>
      <c r="E41" s="169" t="s">
        <v>3261</v>
      </c>
      <c r="F41" s="129"/>
    </row>
    <row r="42" spans="1:6" ht="24" x14ac:dyDescent="0.2">
      <c r="A42" s="19">
        <f t="shared" si="0"/>
        <v>36</v>
      </c>
      <c r="B42" s="19">
        <f t="shared" si="1"/>
        <v>475</v>
      </c>
      <c r="C42" s="130">
        <v>17</v>
      </c>
      <c r="D42" s="131" t="s">
        <v>12</v>
      </c>
      <c r="E42" s="169" t="s">
        <v>3262</v>
      </c>
      <c r="F42" s="129"/>
    </row>
    <row r="43" spans="1:6" ht="24" x14ac:dyDescent="0.2">
      <c r="A43" s="19">
        <f t="shared" si="0"/>
        <v>37</v>
      </c>
      <c r="B43" s="19">
        <f t="shared" si="1"/>
        <v>492</v>
      </c>
      <c r="C43" s="130">
        <v>17</v>
      </c>
      <c r="D43" s="131" t="s">
        <v>12</v>
      </c>
      <c r="E43" s="169" t="s">
        <v>3263</v>
      </c>
      <c r="F43" s="129"/>
    </row>
    <row r="44" spans="1:6" ht="24" x14ac:dyDescent="0.2">
      <c r="A44" s="19">
        <f t="shared" si="0"/>
        <v>38</v>
      </c>
      <c r="B44" s="19">
        <f t="shared" si="1"/>
        <v>509</v>
      </c>
      <c r="C44" s="130">
        <v>17</v>
      </c>
      <c r="D44" s="131" t="s">
        <v>12</v>
      </c>
      <c r="E44" s="169" t="s">
        <v>3264</v>
      </c>
      <c r="F44" s="129"/>
    </row>
    <row r="45" spans="1:6" ht="24" x14ac:dyDescent="0.2">
      <c r="A45" s="19">
        <f t="shared" si="0"/>
        <v>39</v>
      </c>
      <c r="B45" s="19">
        <f t="shared" si="1"/>
        <v>526</v>
      </c>
      <c r="C45" s="130">
        <v>17</v>
      </c>
      <c r="D45" s="131" t="s">
        <v>12</v>
      </c>
      <c r="E45" s="169" t="s">
        <v>3265</v>
      </c>
      <c r="F45" s="129"/>
    </row>
    <row r="46" spans="1:6" x14ac:dyDescent="0.2">
      <c r="A46" s="19">
        <f t="shared" si="0"/>
        <v>40</v>
      </c>
      <c r="B46" s="19">
        <f t="shared" si="1"/>
        <v>543</v>
      </c>
      <c r="C46" s="130">
        <v>17</v>
      </c>
      <c r="D46" s="131" t="s">
        <v>12</v>
      </c>
      <c r="E46" s="169" t="s">
        <v>3266</v>
      </c>
      <c r="F46" s="129"/>
    </row>
    <row r="47" spans="1:6" ht="24" x14ac:dyDescent="0.2">
      <c r="A47" s="19">
        <f t="shared" si="0"/>
        <v>41</v>
      </c>
      <c r="B47" s="19">
        <f t="shared" si="1"/>
        <v>560</v>
      </c>
      <c r="C47" s="130">
        <v>17</v>
      </c>
      <c r="D47" s="131" t="s">
        <v>12</v>
      </c>
      <c r="E47" s="169" t="s">
        <v>3267</v>
      </c>
      <c r="F47" s="129"/>
    </row>
    <row r="48" spans="1:6" ht="36" x14ac:dyDescent="0.2">
      <c r="A48" s="19">
        <f t="shared" si="0"/>
        <v>42</v>
      </c>
      <c r="B48" s="19">
        <f t="shared" si="1"/>
        <v>577</v>
      </c>
      <c r="C48" s="130">
        <v>17</v>
      </c>
      <c r="D48" s="131" t="s">
        <v>12</v>
      </c>
      <c r="E48" s="169" t="s">
        <v>3268</v>
      </c>
      <c r="F48" s="129"/>
    </row>
    <row r="49" spans="1:6" ht="24" x14ac:dyDescent="0.2">
      <c r="A49" s="19">
        <f t="shared" si="0"/>
        <v>43</v>
      </c>
      <c r="B49" s="19">
        <f t="shared" si="1"/>
        <v>594</v>
      </c>
      <c r="C49" s="130">
        <v>17</v>
      </c>
      <c r="D49" s="131" t="s">
        <v>12</v>
      </c>
      <c r="E49" s="169" t="s">
        <v>3269</v>
      </c>
      <c r="F49" s="129"/>
    </row>
    <row r="50" spans="1:6" ht="24" x14ac:dyDescent="0.2">
      <c r="A50" s="19">
        <f t="shared" si="0"/>
        <v>44</v>
      </c>
      <c r="B50" s="19">
        <f t="shared" si="1"/>
        <v>611</v>
      </c>
      <c r="C50" s="130">
        <v>17</v>
      </c>
      <c r="D50" s="131" t="s">
        <v>12</v>
      </c>
      <c r="E50" s="169" t="s">
        <v>3270</v>
      </c>
      <c r="F50" s="129"/>
    </row>
    <row r="51" spans="1:6" x14ac:dyDescent="0.2">
      <c r="A51" s="19">
        <f t="shared" si="0"/>
        <v>45</v>
      </c>
      <c r="B51" s="19">
        <f t="shared" si="1"/>
        <v>628</v>
      </c>
      <c r="C51" s="130">
        <v>17</v>
      </c>
      <c r="D51" s="131" t="s">
        <v>12</v>
      </c>
      <c r="E51" s="169" t="s">
        <v>3271</v>
      </c>
      <c r="F51" s="129"/>
    </row>
    <row r="52" spans="1:6" ht="24" x14ac:dyDescent="0.2">
      <c r="A52" s="19">
        <f t="shared" si="0"/>
        <v>46</v>
      </c>
      <c r="B52" s="19">
        <f t="shared" si="1"/>
        <v>645</v>
      </c>
      <c r="C52" s="130">
        <v>17</v>
      </c>
      <c r="D52" s="131" t="s">
        <v>12</v>
      </c>
      <c r="E52" s="169" t="s">
        <v>3272</v>
      </c>
      <c r="F52" s="129"/>
    </row>
    <row r="53" spans="1:6" ht="24" x14ac:dyDescent="0.2">
      <c r="A53" s="19">
        <f t="shared" si="0"/>
        <v>47</v>
      </c>
      <c r="B53" s="19">
        <f t="shared" si="1"/>
        <v>662</v>
      </c>
      <c r="C53" s="130">
        <v>17</v>
      </c>
      <c r="D53" s="131" t="s">
        <v>12</v>
      </c>
      <c r="E53" s="169" t="s">
        <v>3273</v>
      </c>
      <c r="F53" s="129"/>
    </row>
    <row r="54" spans="1:6" ht="24" x14ac:dyDescent="0.2">
      <c r="A54" s="19">
        <f t="shared" si="0"/>
        <v>48</v>
      </c>
      <c r="B54" s="19">
        <f t="shared" si="1"/>
        <v>679</v>
      </c>
      <c r="C54" s="130">
        <v>17</v>
      </c>
      <c r="D54" s="131" t="s">
        <v>12</v>
      </c>
      <c r="E54" s="169" t="s">
        <v>3274</v>
      </c>
      <c r="F54" s="129"/>
    </row>
    <row r="55" spans="1:6" ht="24" x14ac:dyDescent="0.2">
      <c r="A55" s="19">
        <f t="shared" si="0"/>
        <v>49</v>
      </c>
      <c r="B55" s="19">
        <f t="shared" si="1"/>
        <v>696</v>
      </c>
      <c r="C55" s="130">
        <v>17</v>
      </c>
      <c r="D55" s="131" t="s">
        <v>12</v>
      </c>
      <c r="E55" s="169" t="s">
        <v>3275</v>
      </c>
      <c r="F55" s="129"/>
    </row>
    <row r="56" spans="1:6" x14ac:dyDescent="0.2">
      <c r="A56" s="19">
        <f t="shared" si="0"/>
        <v>50</v>
      </c>
      <c r="B56" s="19">
        <f t="shared" si="1"/>
        <v>713</v>
      </c>
      <c r="C56" s="130">
        <v>17</v>
      </c>
      <c r="D56" s="131" t="s">
        <v>12</v>
      </c>
      <c r="E56" s="169" t="s">
        <v>3276</v>
      </c>
      <c r="F56" s="129"/>
    </row>
    <row r="57" spans="1:6" ht="24" x14ac:dyDescent="0.2">
      <c r="A57" s="19">
        <f t="shared" si="0"/>
        <v>51</v>
      </c>
      <c r="B57" s="19">
        <f t="shared" si="1"/>
        <v>730</v>
      </c>
      <c r="C57" s="130">
        <v>17</v>
      </c>
      <c r="D57" s="131" t="s">
        <v>12</v>
      </c>
      <c r="E57" s="169" t="s">
        <v>3277</v>
      </c>
      <c r="F57" s="129"/>
    </row>
    <row r="58" spans="1:6" ht="24" x14ac:dyDescent="0.2">
      <c r="A58" s="19">
        <f t="shared" si="0"/>
        <v>52</v>
      </c>
      <c r="B58" s="19">
        <f t="shared" si="1"/>
        <v>747</v>
      </c>
      <c r="C58" s="130">
        <v>17</v>
      </c>
      <c r="D58" s="131" t="s">
        <v>12</v>
      </c>
      <c r="E58" s="169" t="s">
        <v>3278</v>
      </c>
      <c r="F58" s="129"/>
    </row>
    <row r="59" spans="1:6" ht="24" x14ac:dyDescent="0.2">
      <c r="A59" s="19">
        <f t="shared" si="0"/>
        <v>53</v>
      </c>
      <c r="B59" s="19">
        <f t="shared" si="1"/>
        <v>764</v>
      </c>
      <c r="C59" s="130">
        <v>17</v>
      </c>
      <c r="D59" s="131" t="s">
        <v>12</v>
      </c>
      <c r="E59" s="169" t="s">
        <v>3279</v>
      </c>
      <c r="F59" s="129"/>
    </row>
    <row r="60" spans="1:6" ht="24" x14ac:dyDescent="0.2">
      <c r="A60" s="19">
        <f t="shared" si="0"/>
        <v>54</v>
      </c>
      <c r="B60" s="19">
        <f t="shared" si="1"/>
        <v>781</v>
      </c>
      <c r="C60" s="130">
        <v>17</v>
      </c>
      <c r="D60" s="131" t="s">
        <v>12</v>
      </c>
      <c r="E60" s="169" t="s">
        <v>3280</v>
      </c>
      <c r="F60" s="129"/>
    </row>
    <row r="61" spans="1:6" x14ac:dyDescent="0.2">
      <c r="A61" s="19">
        <f t="shared" si="0"/>
        <v>55</v>
      </c>
      <c r="B61" s="19">
        <f t="shared" si="1"/>
        <v>798</v>
      </c>
      <c r="C61" s="130">
        <v>17</v>
      </c>
      <c r="D61" s="131" t="s">
        <v>12</v>
      </c>
      <c r="E61" s="169" t="s">
        <v>3281</v>
      </c>
      <c r="F61" s="129"/>
    </row>
    <row r="62" spans="1:6" ht="24" x14ac:dyDescent="0.2">
      <c r="A62" s="19">
        <f t="shared" si="0"/>
        <v>56</v>
      </c>
      <c r="B62" s="19">
        <f t="shared" si="1"/>
        <v>815</v>
      </c>
      <c r="C62" s="130">
        <v>17</v>
      </c>
      <c r="D62" s="131" t="s">
        <v>12</v>
      </c>
      <c r="E62" s="169" t="s">
        <v>3282</v>
      </c>
      <c r="F62" s="129"/>
    </row>
    <row r="63" spans="1:6" ht="24" x14ac:dyDescent="0.2">
      <c r="A63" s="19">
        <f t="shared" si="0"/>
        <v>57</v>
      </c>
      <c r="B63" s="19">
        <f t="shared" si="1"/>
        <v>832</v>
      </c>
      <c r="C63" s="130">
        <v>17</v>
      </c>
      <c r="D63" s="131" t="s">
        <v>12</v>
      </c>
      <c r="E63" s="169" t="s">
        <v>3283</v>
      </c>
      <c r="F63" s="129"/>
    </row>
    <row r="64" spans="1:6" ht="24" x14ac:dyDescent="0.2">
      <c r="A64" s="19">
        <f t="shared" si="0"/>
        <v>58</v>
      </c>
      <c r="B64" s="19">
        <f t="shared" si="1"/>
        <v>849</v>
      </c>
      <c r="C64" s="130">
        <v>17</v>
      </c>
      <c r="D64" s="131" t="s">
        <v>12</v>
      </c>
      <c r="E64" s="169" t="s">
        <v>3284</v>
      </c>
      <c r="F64" s="129"/>
    </row>
    <row r="65" spans="1:6" ht="24" x14ac:dyDescent="0.2">
      <c r="A65" s="19">
        <f t="shared" si="0"/>
        <v>59</v>
      </c>
      <c r="B65" s="19">
        <f t="shared" si="1"/>
        <v>866</v>
      </c>
      <c r="C65" s="130">
        <v>17</v>
      </c>
      <c r="D65" s="131" t="s">
        <v>12</v>
      </c>
      <c r="E65" s="169" t="s">
        <v>3285</v>
      </c>
      <c r="F65" s="129"/>
    </row>
    <row r="66" spans="1:6" x14ac:dyDescent="0.2">
      <c r="A66" s="19">
        <f t="shared" si="0"/>
        <v>60</v>
      </c>
      <c r="B66" s="19">
        <f t="shared" si="1"/>
        <v>883</v>
      </c>
      <c r="C66" s="130">
        <v>17</v>
      </c>
      <c r="D66" s="131" t="s">
        <v>12</v>
      </c>
      <c r="E66" s="169" t="s">
        <v>3286</v>
      </c>
      <c r="F66" s="129"/>
    </row>
    <row r="67" spans="1:6" ht="24" x14ac:dyDescent="0.2">
      <c r="A67" s="19">
        <f t="shared" si="0"/>
        <v>61</v>
      </c>
      <c r="B67" s="19">
        <f t="shared" si="1"/>
        <v>900</v>
      </c>
      <c r="C67" s="130">
        <v>17</v>
      </c>
      <c r="D67" s="131" t="s">
        <v>12</v>
      </c>
      <c r="E67" s="169" t="s">
        <v>3287</v>
      </c>
      <c r="F67" s="129"/>
    </row>
    <row r="68" spans="1:6" ht="24" x14ac:dyDescent="0.2">
      <c r="A68" s="19">
        <f t="shared" si="0"/>
        <v>62</v>
      </c>
      <c r="B68" s="19">
        <f t="shared" si="1"/>
        <v>917</v>
      </c>
      <c r="C68" s="130">
        <v>17</v>
      </c>
      <c r="D68" s="131" t="s">
        <v>12</v>
      </c>
      <c r="E68" s="169" t="s">
        <v>3288</v>
      </c>
      <c r="F68" s="129"/>
    </row>
    <row r="69" spans="1:6" ht="24" x14ac:dyDescent="0.2">
      <c r="A69" s="19">
        <f t="shared" si="0"/>
        <v>63</v>
      </c>
      <c r="B69" s="19">
        <f t="shared" si="1"/>
        <v>934</v>
      </c>
      <c r="C69" s="130">
        <v>17</v>
      </c>
      <c r="D69" s="131" t="s">
        <v>12</v>
      </c>
      <c r="E69" s="169" t="s">
        <v>3289</v>
      </c>
      <c r="F69" s="129"/>
    </row>
    <row r="70" spans="1:6" ht="24" x14ac:dyDescent="0.2">
      <c r="A70" s="19">
        <f t="shared" si="0"/>
        <v>64</v>
      </c>
      <c r="B70" s="19">
        <f t="shared" si="1"/>
        <v>951</v>
      </c>
      <c r="C70" s="130">
        <v>17</v>
      </c>
      <c r="D70" s="131" t="s">
        <v>12</v>
      </c>
      <c r="E70" s="169" t="s">
        <v>3290</v>
      </c>
      <c r="F70" s="129"/>
    </row>
    <row r="71" spans="1:6" x14ac:dyDescent="0.2">
      <c r="A71" s="19">
        <f t="shared" si="0"/>
        <v>65</v>
      </c>
      <c r="B71" s="19">
        <f t="shared" si="1"/>
        <v>968</v>
      </c>
      <c r="C71" s="130">
        <v>17</v>
      </c>
      <c r="D71" s="131" t="s">
        <v>12</v>
      </c>
      <c r="E71" s="169" t="s">
        <v>3291</v>
      </c>
      <c r="F71" s="129"/>
    </row>
    <row r="72" spans="1:6" ht="24" x14ac:dyDescent="0.2">
      <c r="A72" s="19">
        <f t="shared" si="0"/>
        <v>66</v>
      </c>
      <c r="B72" s="19">
        <f t="shared" si="1"/>
        <v>985</v>
      </c>
      <c r="C72" s="130">
        <v>17</v>
      </c>
      <c r="D72" s="131" t="s">
        <v>12</v>
      </c>
      <c r="E72" s="169" t="s">
        <v>3292</v>
      </c>
      <c r="F72" s="129"/>
    </row>
    <row r="73" spans="1:6" ht="24" x14ac:dyDescent="0.2">
      <c r="A73" s="19">
        <f t="shared" si="0"/>
        <v>67</v>
      </c>
      <c r="B73" s="19">
        <f t="shared" si="1"/>
        <v>1002</v>
      </c>
      <c r="C73" s="130">
        <v>17</v>
      </c>
      <c r="D73" s="131" t="s">
        <v>12</v>
      </c>
      <c r="E73" s="169" t="s">
        <v>3293</v>
      </c>
      <c r="F73" s="129"/>
    </row>
    <row r="74" spans="1:6" ht="24" x14ac:dyDescent="0.2">
      <c r="A74" s="19">
        <f t="shared" si="0"/>
        <v>68</v>
      </c>
      <c r="B74" s="19">
        <f t="shared" si="1"/>
        <v>1019</v>
      </c>
      <c r="C74" s="130">
        <v>17</v>
      </c>
      <c r="D74" s="131" t="s">
        <v>12</v>
      </c>
      <c r="E74" s="169" t="s">
        <v>3294</v>
      </c>
      <c r="F74" s="129"/>
    </row>
    <row r="75" spans="1:6" ht="24" x14ac:dyDescent="0.2">
      <c r="A75" s="19">
        <f t="shared" si="0"/>
        <v>69</v>
      </c>
      <c r="B75" s="19">
        <f t="shared" si="1"/>
        <v>1036</v>
      </c>
      <c r="C75" s="130">
        <v>17</v>
      </c>
      <c r="D75" s="131" t="s">
        <v>12</v>
      </c>
      <c r="E75" s="169" t="s">
        <v>3295</v>
      </c>
      <c r="F75" s="129"/>
    </row>
    <row r="76" spans="1:6" x14ac:dyDescent="0.2">
      <c r="A76" s="19">
        <f t="shared" si="0"/>
        <v>70</v>
      </c>
      <c r="B76" s="19">
        <f t="shared" si="1"/>
        <v>1053</v>
      </c>
      <c r="C76" s="130">
        <v>17</v>
      </c>
      <c r="D76" s="131" t="s">
        <v>12</v>
      </c>
      <c r="E76" s="169" t="s">
        <v>3296</v>
      </c>
      <c r="F76" s="129"/>
    </row>
    <row r="77" spans="1:6" ht="24" x14ac:dyDescent="0.2">
      <c r="A77" s="19">
        <f t="shared" si="0"/>
        <v>71</v>
      </c>
      <c r="B77" s="19">
        <f t="shared" si="1"/>
        <v>1070</v>
      </c>
      <c r="C77" s="130">
        <v>17</v>
      </c>
      <c r="D77" s="131" t="s">
        <v>12</v>
      </c>
      <c r="E77" s="169" t="s">
        <v>3297</v>
      </c>
      <c r="F77" s="129"/>
    </row>
    <row r="78" spans="1:6" ht="24" x14ac:dyDescent="0.2">
      <c r="A78" s="19">
        <f t="shared" si="0"/>
        <v>72</v>
      </c>
      <c r="B78" s="19">
        <f t="shared" si="1"/>
        <v>1087</v>
      </c>
      <c r="C78" s="130">
        <v>17</v>
      </c>
      <c r="D78" s="131" t="s">
        <v>12</v>
      </c>
      <c r="E78" s="169" t="s">
        <v>3298</v>
      </c>
      <c r="F78" s="129"/>
    </row>
    <row r="79" spans="1:6" ht="24" x14ac:dyDescent="0.2">
      <c r="A79" s="19">
        <f t="shared" ref="A79:A152" si="2">+A78+1</f>
        <v>73</v>
      </c>
      <c r="B79" s="19">
        <f t="shared" si="1"/>
        <v>1104</v>
      </c>
      <c r="C79" s="130">
        <v>17</v>
      </c>
      <c r="D79" s="131" t="s">
        <v>12</v>
      </c>
      <c r="E79" s="169" t="s">
        <v>3299</v>
      </c>
      <c r="F79" s="129"/>
    </row>
    <row r="80" spans="1:6" ht="24" x14ac:dyDescent="0.2">
      <c r="A80" s="19">
        <f t="shared" si="2"/>
        <v>74</v>
      </c>
      <c r="B80" s="19">
        <f t="shared" si="1"/>
        <v>1121</v>
      </c>
      <c r="C80" s="130">
        <v>17</v>
      </c>
      <c r="D80" s="131" t="s">
        <v>12</v>
      </c>
      <c r="E80" s="169" t="s">
        <v>3300</v>
      </c>
      <c r="F80" s="129"/>
    </row>
    <row r="81" spans="1:6" x14ac:dyDescent="0.2">
      <c r="A81" s="19">
        <f t="shared" si="2"/>
        <v>75</v>
      </c>
      <c r="B81" s="19">
        <f t="shared" si="1"/>
        <v>1138</v>
      </c>
      <c r="C81" s="130">
        <v>17</v>
      </c>
      <c r="D81" s="131" t="s">
        <v>12</v>
      </c>
      <c r="E81" s="169" t="s">
        <v>3301</v>
      </c>
      <c r="F81" s="129"/>
    </row>
    <row r="82" spans="1:6" ht="24" x14ac:dyDescent="0.2">
      <c r="A82" s="19">
        <f t="shared" si="2"/>
        <v>76</v>
      </c>
      <c r="B82" s="19">
        <f t="shared" si="1"/>
        <v>1155</v>
      </c>
      <c r="C82" s="130">
        <v>17</v>
      </c>
      <c r="D82" s="131" t="s">
        <v>12</v>
      </c>
      <c r="E82" s="169" t="s">
        <v>3302</v>
      </c>
      <c r="F82" s="129"/>
    </row>
    <row r="83" spans="1:6" ht="24" x14ac:dyDescent="0.2">
      <c r="A83" s="19">
        <f t="shared" si="2"/>
        <v>77</v>
      </c>
      <c r="B83" s="19">
        <f t="shared" si="1"/>
        <v>1172</v>
      </c>
      <c r="C83" s="130">
        <v>17</v>
      </c>
      <c r="D83" s="131" t="s">
        <v>12</v>
      </c>
      <c r="E83" s="169" t="s">
        <v>15173</v>
      </c>
      <c r="F83" s="129"/>
    </row>
    <row r="84" spans="1:6" ht="24" x14ac:dyDescent="0.2">
      <c r="A84" s="19">
        <f t="shared" si="2"/>
        <v>78</v>
      </c>
      <c r="B84" s="19">
        <f t="shared" ref="B84:B156" si="3">C83+B83</f>
        <v>1189</v>
      </c>
      <c r="C84" s="130">
        <v>17</v>
      </c>
      <c r="D84" s="131" t="s">
        <v>12</v>
      </c>
      <c r="E84" s="169" t="s">
        <v>3303</v>
      </c>
      <c r="F84" s="129"/>
    </row>
    <row r="85" spans="1:6" ht="24" x14ac:dyDescent="0.2">
      <c r="A85" s="19">
        <f t="shared" si="2"/>
        <v>79</v>
      </c>
      <c r="B85" s="19">
        <f t="shared" si="3"/>
        <v>1206</v>
      </c>
      <c r="C85" s="130">
        <v>17</v>
      </c>
      <c r="D85" s="131" t="s">
        <v>12</v>
      </c>
      <c r="E85" s="169" t="s">
        <v>3304</v>
      </c>
      <c r="F85" s="129"/>
    </row>
    <row r="86" spans="1:6" x14ac:dyDescent="0.2">
      <c r="A86" s="19">
        <f t="shared" si="2"/>
        <v>80</v>
      </c>
      <c r="B86" s="19">
        <f t="shared" si="3"/>
        <v>1223</v>
      </c>
      <c r="C86" s="130">
        <v>17</v>
      </c>
      <c r="D86" s="131" t="s">
        <v>12</v>
      </c>
      <c r="E86" s="169" t="s">
        <v>3305</v>
      </c>
      <c r="F86" s="129"/>
    </row>
    <row r="87" spans="1:6" ht="24" x14ac:dyDescent="0.2">
      <c r="A87" s="19">
        <f t="shared" si="2"/>
        <v>81</v>
      </c>
      <c r="B87" s="19">
        <f t="shared" si="3"/>
        <v>1240</v>
      </c>
      <c r="C87" s="130">
        <v>17</v>
      </c>
      <c r="D87" s="131" t="s">
        <v>12</v>
      </c>
      <c r="E87" s="169" t="s">
        <v>3306</v>
      </c>
      <c r="F87" s="129"/>
    </row>
    <row r="88" spans="1:6" ht="24" x14ac:dyDescent="0.2">
      <c r="A88" s="19">
        <f t="shared" si="2"/>
        <v>82</v>
      </c>
      <c r="B88" s="19">
        <f t="shared" si="3"/>
        <v>1257</v>
      </c>
      <c r="C88" s="130">
        <v>17</v>
      </c>
      <c r="D88" s="131" t="s">
        <v>12</v>
      </c>
      <c r="E88" s="169" t="s">
        <v>3307</v>
      </c>
      <c r="F88" s="129"/>
    </row>
    <row r="89" spans="1:6" ht="24" x14ac:dyDescent="0.2">
      <c r="A89" s="19">
        <f t="shared" si="2"/>
        <v>83</v>
      </c>
      <c r="B89" s="19">
        <f t="shared" si="3"/>
        <v>1274</v>
      </c>
      <c r="C89" s="130">
        <v>17</v>
      </c>
      <c r="D89" s="131" t="s">
        <v>12</v>
      </c>
      <c r="E89" s="169" t="s">
        <v>3308</v>
      </c>
      <c r="F89" s="129"/>
    </row>
    <row r="90" spans="1:6" ht="24" x14ac:dyDescent="0.2">
      <c r="A90" s="19">
        <f t="shared" si="2"/>
        <v>84</v>
      </c>
      <c r="B90" s="19">
        <f t="shared" si="3"/>
        <v>1291</v>
      </c>
      <c r="C90" s="130">
        <v>17</v>
      </c>
      <c r="D90" s="131" t="s">
        <v>12</v>
      </c>
      <c r="E90" s="169" t="s">
        <v>3309</v>
      </c>
      <c r="F90" s="129"/>
    </row>
    <row r="91" spans="1:6" x14ac:dyDescent="0.2">
      <c r="A91" s="19">
        <f t="shared" si="2"/>
        <v>85</v>
      </c>
      <c r="B91" s="19">
        <f t="shared" si="3"/>
        <v>1308</v>
      </c>
      <c r="C91" s="130">
        <v>17</v>
      </c>
      <c r="D91" s="131" t="s">
        <v>12</v>
      </c>
      <c r="E91" s="169" t="s">
        <v>3310</v>
      </c>
      <c r="F91" s="129"/>
    </row>
    <row r="92" spans="1:6" ht="24" x14ac:dyDescent="0.2">
      <c r="A92" s="19">
        <f t="shared" si="2"/>
        <v>86</v>
      </c>
      <c r="B92" s="19">
        <f t="shared" si="3"/>
        <v>1325</v>
      </c>
      <c r="C92" s="130">
        <v>17</v>
      </c>
      <c r="D92" s="131" t="s">
        <v>12</v>
      </c>
      <c r="E92" s="169" t="s">
        <v>3311</v>
      </c>
      <c r="F92" s="129"/>
    </row>
    <row r="93" spans="1:6" ht="24" x14ac:dyDescent="0.2">
      <c r="A93" s="19">
        <f t="shared" si="2"/>
        <v>87</v>
      </c>
      <c r="B93" s="19">
        <f t="shared" si="3"/>
        <v>1342</v>
      </c>
      <c r="C93" s="130">
        <v>17</v>
      </c>
      <c r="D93" s="131" t="s">
        <v>12</v>
      </c>
      <c r="E93" s="169" t="s">
        <v>3312</v>
      </c>
      <c r="F93" s="129"/>
    </row>
    <row r="94" spans="1:6" ht="24" x14ac:dyDescent="0.2">
      <c r="A94" s="19">
        <f t="shared" si="2"/>
        <v>88</v>
      </c>
      <c r="B94" s="19">
        <f t="shared" si="3"/>
        <v>1359</v>
      </c>
      <c r="C94" s="130">
        <v>17</v>
      </c>
      <c r="D94" s="131" t="s">
        <v>12</v>
      </c>
      <c r="E94" s="169" t="s">
        <v>3313</v>
      </c>
      <c r="F94" s="129"/>
    </row>
    <row r="95" spans="1:6" ht="24" x14ac:dyDescent="0.2">
      <c r="A95" s="19">
        <f t="shared" si="2"/>
        <v>89</v>
      </c>
      <c r="B95" s="19">
        <f t="shared" si="3"/>
        <v>1376</v>
      </c>
      <c r="C95" s="130">
        <v>17</v>
      </c>
      <c r="D95" s="131" t="s">
        <v>12</v>
      </c>
      <c r="E95" s="169" t="s">
        <v>3314</v>
      </c>
      <c r="F95" s="129"/>
    </row>
    <row r="96" spans="1:6" x14ac:dyDescent="0.2">
      <c r="A96" s="19">
        <f t="shared" si="2"/>
        <v>90</v>
      </c>
      <c r="B96" s="19">
        <f t="shared" si="3"/>
        <v>1393</v>
      </c>
      <c r="C96" s="130">
        <v>17</v>
      </c>
      <c r="D96" s="131" t="s">
        <v>12</v>
      </c>
      <c r="E96" s="169" t="s">
        <v>3315</v>
      </c>
      <c r="F96" s="129"/>
    </row>
    <row r="97" spans="1:6" ht="24" x14ac:dyDescent="0.2">
      <c r="A97" s="19">
        <f t="shared" si="2"/>
        <v>91</v>
      </c>
      <c r="B97" s="19">
        <f t="shared" si="3"/>
        <v>1410</v>
      </c>
      <c r="C97" s="130">
        <v>17</v>
      </c>
      <c r="D97" s="131" t="s">
        <v>12</v>
      </c>
      <c r="E97" s="169" t="s">
        <v>3316</v>
      </c>
      <c r="F97" s="129"/>
    </row>
    <row r="98" spans="1:6" ht="24" x14ac:dyDescent="0.2">
      <c r="A98" s="19">
        <f t="shared" si="2"/>
        <v>92</v>
      </c>
      <c r="B98" s="19">
        <f t="shared" si="3"/>
        <v>1427</v>
      </c>
      <c r="C98" s="130">
        <v>17</v>
      </c>
      <c r="D98" s="131" t="s">
        <v>12</v>
      </c>
      <c r="E98" s="169" t="s">
        <v>3317</v>
      </c>
      <c r="F98" s="129"/>
    </row>
    <row r="99" spans="1:6" ht="24" x14ac:dyDescent="0.2">
      <c r="A99" s="19">
        <f t="shared" si="2"/>
        <v>93</v>
      </c>
      <c r="B99" s="19">
        <f t="shared" si="3"/>
        <v>1444</v>
      </c>
      <c r="C99" s="130">
        <v>17</v>
      </c>
      <c r="D99" s="131" t="s">
        <v>12</v>
      </c>
      <c r="E99" s="169" t="s">
        <v>3318</v>
      </c>
      <c r="F99" s="129"/>
    </row>
    <row r="100" spans="1:6" ht="24" x14ac:dyDescent="0.2">
      <c r="A100" s="19">
        <f t="shared" si="2"/>
        <v>94</v>
      </c>
      <c r="B100" s="19">
        <f t="shared" si="3"/>
        <v>1461</v>
      </c>
      <c r="C100" s="130">
        <v>17</v>
      </c>
      <c r="D100" s="131" t="s">
        <v>12</v>
      </c>
      <c r="E100" s="169" t="s">
        <v>3319</v>
      </c>
      <c r="F100" s="129"/>
    </row>
    <row r="101" spans="1:6" x14ac:dyDescent="0.2">
      <c r="A101" s="19">
        <f t="shared" si="2"/>
        <v>95</v>
      </c>
      <c r="B101" s="19">
        <f t="shared" si="3"/>
        <v>1478</v>
      </c>
      <c r="C101" s="130">
        <v>17</v>
      </c>
      <c r="D101" s="131" t="s">
        <v>12</v>
      </c>
      <c r="E101" s="169" t="s">
        <v>3320</v>
      </c>
      <c r="F101" s="129"/>
    </row>
    <row r="102" spans="1:6" ht="24" x14ac:dyDescent="0.2">
      <c r="A102" s="19">
        <f t="shared" si="2"/>
        <v>96</v>
      </c>
      <c r="B102" s="19">
        <f t="shared" si="3"/>
        <v>1495</v>
      </c>
      <c r="C102" s="130">
        <v>17</v>
      </c>
      <c r="D102" s="131" t="s">
        <v>12</v>
      </c>
      <c r="E102" s="169" t="s">
        <v>3321</v>
      </c>
      <c r="F102" s="129"/>
    </row>
    <row r="103" spans="1:6" ht="24" x14ac:dyDescent="0.2">
      <c r="A103" s="19">
        <f t="shared" si="2"/>
        <v>97</v>
      </c>
      <c r="B103" s="19">
        <f t="shared" si="3"/>
        <v>1512</v>
      </c>
      <c r="C103" s="130">
        <v>17</v>
      </c>
      <c r="D103" s="131" t="s">
        <v>12</v>
      </c>
      <c r="E103" s="169" t="s">
        <v>3322</v>
      </c>
      <c r="F103" s="129"/>
    </row>
    <row r="104" spans="1:6" ht="24" x14ac:dyDescent="0.2">
      <c r="A104" s="19">
        <f t="shared" si="2"/>
        <v>98</v>
      </c>
      <c r="B104" s="19">
        <f t="shared" si="3"/>
        <v>1529</v>
      </c>
      <c r="C104" s="130">
        <v>17</v>
      </c>
      <c r="D104" s="131" t="s">
        <v>12</v>
      </c>
      <c r="E104" s="169" t="s">
        <v>3323</v>
      </c>
      <c r="F104" s="129"/>
    </row>
    <row r="105" spans="1:6" ht="24" x14ac:dyDescent="0.2">
      <c r="A105" s="19">
        <f t="shared" si="2"/>
        <v>99</v>
      </c>
      <c r="B105" s="19">
        <f t="shared" si="3"/>
        <v>1546</v>
      </c>
      <c r="C105" s="130">
        <v>17</v>
      </c>
      <c r="D105" s="131" t="s">
        <v>12</v>
      </c>
      <c r="E105" s="178" t="s">
        <v>6030</v>
      </c>
      <c r="F105" s="129"/>
    </row>
    <row r="106" spans="1:6" x14ac:dyDescent="0.2">
      <c r="A106" s="19">
        <f t="shared" si="2"/>
        <v>100</v>
      </c>
      <c r="B106" s="19">
        <f t="shared" si="3"/>
        <v>1563</v>
      </c>
      <c r="C106" s="130">
        <v>17</v>
      </c>
      <c r="D106" s="131" t="s">
        <v>12</v>
      </c>
      <c r="E106" s="178" t="s">
        <v>6031</v>
      </c>
      <c r="F106" s="129"/>
    </row>
    <row r="107" spans="1:6" ht="24" x14ac:dyDescent="0.2">
      <c r="A107" s="19">
        <f t="shared" si="2"/>
        <v>101</v>
      </c>
      <c r="B107" s="19">
        <f t="shared" si="3"/>
        <v>1580</v>
      </c>
      <c r="C107" s="130">
        <v>17</v>
      </c>
      <c r="D107" s="131" t="s">
        <v>12</v>
      </c>
      <c r="E107" s="178" t="s">
        <v>6032</v>
      </c>
      <c r="F107" s="129"/>
    </row>
    <row r="108" spans="1:6" ht="24" x14ac:dyDescent="0.2">
      <c r="A108" s="19">
        <f t="shared" si="2"/>
        <v>102</v>
      </c>
      <c r="B108" s="19">
        <f t="shared" si="3"/>
        <v>1597</v>
      </c>
      <c r="C108" s="130">
        <v>17</v>
      </c>
      <c r="D108" s="131" t="s">
        <v>12</v>
      </c>
      <c r="E108" s="178" t="s">
        <v>10829</v>
      </c>
      <c r="F108" s="129"/>
    </row>
    <row r="109" spans="1:6" ht="24" x14ac:dyDescent="0.2">
      <c r="A109" s="19">
        <f t="shared" si="2"/>
        <v>103</v>
      </c>
      <c r="B109" s="19">
        <f t="shared" si="3"/>
        <v>1614</v>
      </c>
      <c r="C109" s="130">
        <v>17</v>
      </c>
      <c r="D109" s="131" t="s">
        <v>12</v>
      </c>
      <c r="E109" s="178" t="s">
        <v>10830</v>
      </c>
      <c r="F109" s="129"/>
    </row>
    <row r="110" spans="1:6" ht="24" x14ac:dyDescent="0.2">
      <c r="A110" s="19">
        <f t="shared" si="2"/>
        <v>104</v>
      </c>
      <c r="B110" s="19">
        <f t="shared" si="3"/>
        <v>1631</v>
      </c>
      <c r="C110" s="130">
        <v>17</v>
      </c>
      <c r="D110" s="131" t="s">
        <v>12</v>
      </c>
      <c r="E110" s="178" t="s">
        <v>6033</v>
      </c>
      <c r="F110" s="129"/>
    </row>
    <row r="111" spans="1:6" x14ac:dyDescent="0.2">
      <c r="A111" s="19">
        <f t="shared" si="2"/>
        <v>105</v>
      </c>
      <c r="B111" s="19">
        <f t="shared" si="3"/>
        <v>1648</v>
      </c>
      <c r="C111" s="130">
        <v>17</v>
      </c>
      <c r="D111" s="131" t="s">
        <v>12</v>
      </c>
      <c r="E111" s="178" t="s">
        <v>10831</v>
      </c>
      <c r="F111" s="129"/>
    </row>
    <row r="112" spans="1:6" ht="24" x14ac:dyDescent="0.2">
      <c r="A112" s="19">
        <f t="shared" si="2"/>
        <v>106</v>
      </c>
      <c r="B112" s="19">
        <f t="shared" si="3"/>
        <v>1665</v>
      </c>
      <c r="C112" s="130">
        <v>17</v>
      </c>
      <c r="D112" s="131" t="s">
        <v>12</v>
      </c>
      <c r="E112" s="178" t="s">
        <v>6034</v>
      </c>
      <c r="F112" s="129"/>
    </row>
    <row r="113" spans="1:6" ht="24" x14ac:dyDescent="0.2">
      <c r="A113" s="19">
        <f t="shared" si="2"/>
        <v>107</v>
      </c>
      <c r="B113" s="19">
        <f t="shared" si="3"/>
        <v>1682</v>
      </c>
      <c r="C113" s="130">
        <v>17</v>
      </c>
      <c r="D113" s="131" t="s">
        <v>12</v>
      </c>
      <c r="E113" s="178" t="s">
        <v>6035</v>
      </c>
      <c r="F113" s="129"/>
    </row>
    <row r="114" spans="1:6" ht="24" x14ac:dyDescent="0.2">
      <c r="A114" s="19">
        <f t="shared" si="2"/>
        <v>108</v>
      </c>
      <c r="B114" s="19">
        <f t="shared" si="3"/>
        <v>1699</v>
      </c>
      <c r="C114" s="130">
        <v>17</v>
      </c>
      <c r="D114" s="131" t="s">
        <v>12</v>
      </c>
      <c r="E114" s="178" t="s">
        <v>6036</v>
      </c>
      <c r="F114" s="129"/>
    </row>
    <row r="115" spans="1:6" ht="24" x14ac:dyDescent="0.2">
      <c r="A115" s="19">
        <f t="shared" si="2"/>
        <v>109</v>
      </c>
      <c r="B115" s="19">
        <f t="shared" si="3"/>
        <v>1716</v>
      </c>
      <c r="C115" s="130">
        <v>17</v>
      </c>
      <c r="D115" s="131" t="s">
        <v>12</v>
      </c>
      <c r="E115" s="374" t="s">
        <v>12219</v>
      </c>
      <c r="F115" s="129"/>
    </row>
    <row r="116" spans="1:6" x14ac:dyDescent="0.2">
      <c r="A116" s="19">
        <f t="shared" si="2"/>
        <v>110</v>
      </c>
      <c r="B116" s="19">
        <f t="shared" si="3"/>
        <v>1733</v>
      </c>
      <c r="C116" s="130">
        <v>17</v>
      </c>
      <c r="D116" s="131" t="s">
        <v>12</v>
      </c>
      <c r="E116" s="374" t="s">
        <v>12220</v>
      </c>
      <c r="F116" s="129"/>
    </row>
    <row r="117" spans="1:6" ht="24" x14ac:dyDescent="0.2">
      <c r="A117" s="19">
        <f t="shared" si="2"/>
        <v>111</v>
      </c>
      <c r="B117" s="19">
        <f t="shared" si="3"/>
        <v>1750</v>
      </c>
      <c r="C117" s="130">
        <v>17</v>
      </c>
      <c r="D117" s="131" t="s">
        <v>12</v>
      </c>
      <c r="E117" s="374" t="s">
        <v>12221</v>
      </c>
      <c r="F117" s="129"/>
    </row>
    <row r="118" spans="1:6" ht="24" x14ac:dyDescent="0.2">
      <c r="A118" s="19">
        <f t="shared" si="2"/>
        <v>112</v>
      </c>
      <c r="B118" s="19">
        <f t="shared" si="3"/>
        <v>1767</v>
      </c>
      <c r="C118" s="130">
        <v>17</v>
      </c>
      <c r="D118" s="131" t="s">
        <v>12</v>
      </c>
      <c r="E118" s="374" t="s">
        <v>12222</v>
      </c>
      <c r="F118" s="129"/>
    </row>
    <row r="119" spans="1:6" ht="24" x14ac:dyDescent="0.2">
      <c r="A119" s="19">
        <f t="shared" si="2"/>
        <v>113</v>
      </c>
      <c r="B119" s="19">
        <f t="shared" si="3"/>
        <v>1784</v>
      </c>
      <c r="C119" s="130">
        <v>17</v>
      </c>
      <c r="D119" s="131" t="s">
        <v>12</v>
      </c>
      <c r="E119" s="374" t="s">
        <v>12223</v>
      </c>
      <c r="F119" s="129"/>
    </row>
    <row r="120" spans="1:6" ht="24" x14ac:dyDescent="0.2">
      <c r="A120" s="19">
        <f t="shared" si="2"/>
        <v>114</v>
      </c>
      <c r="B120" s="19">
        <f t="shared" si="3"/>
        <v>1801</v>
      </c>
      <c r="C120" s="48">
        <v>17</v>
      </c>
      <c r="D120" s="49" t="s">
        <v>12</v>
      </c>
      <c r="E120" s="374" t="s">
        <v>12224</v>
      </c>
      <c r="F120" s="354"/>
    </row>
    <row r="121" spans="1:6" x14ac:dyDescent="0.2">
      <c r="A121" s="19">
        <f t="shared" si="2"/>
        <v>115</v>
      </c>
      <c r="B121" s="19">
        <f t="shared" si="3"/>
        <v>1818</v>
      </c>
      <c r="C121" s="130">
        <v>17</v>
      </c>
      <c r="D121" s="131" t="s">
        <v>12</v>
      </c>
      <c r="E121" s="374" t="s">
        <v>12225</v>
      </c>
      <c r="F121" s="129"/>
    </row>
    <row r="122" spans="1:6" ht="24" x14ac:dyDescent="0.2">
      <c r="A122" s="19">
        <f t="shared" si="2"/>
        <v>116</v>
      </c>
      <c r="B122" s="19">
        <f t="shared" si="3"/>
        <v>1835</v>
      </c>
      <c r="C122" s="130">
        <v>17</v>
      </c>
      <c r="D122" s="131" t="s">
        <v>12</v>
      </c>
      <c r="E122" s="374" t="s">
        <v>12226</v>
      </c>
      <c r="F122" s="129"/>
    </row>
    <row r="123" spans="1:6" ht="24" x14ac:dyDescent="0.2">
      <c r="A123" s="19">
        <f t="shared" si="2"/>
        <v>117</v>
      </c>
      <c r="B123" s="19">
        <f t="shared" si="3"/>
        <v>1852</v>
      </c>
      <c r="C123" s="130">
        <v>17</v>
      </c>
      <c r="D123" s="131" t="s">
        <v>12</v>
      </c>
      <c r="E123" s="374" t="s">
        <v>12227</v>
      </c>
      <c r="F123" s="129"/>
    </row>
    <row r="124" spans="1:6" ht="24" x14ac:dyDescent="0.2">
      <c r="A124" s="19">
        <f t="shared" si="2"/>
        <v>118</v>
      </c>
      <c r="B124" s="19">
        <f t="shared" si="3"/>
        <v>1869</v>
      </c>
      <c r="C124" s="130">
        <v>17</v>
      </c>
      <c r="D124" s="131" t="s">
        <v>12</v>
      </c>
      <c r="E124" s="374" t="s">
        <v>12228</v>
      </c>
      <c r="F124" s="129"/>
    </row>
    <row r="125" spans="1:6" ht="24" x14ac:dyDescent="0.2">
      <c r="A125" s="19">
        <f t="shared" si="2"/>
        <v>119</v>
      </c>
      <c r="B125" s="19">
        <f t="shared" si="3"/>
        <v>1886</v>
      </c>
      <c r="C125" s="48">
        <v>17</v>
      </c>
      <c r="D125" s="49" t="s">
        <v>12</v>
      </c>
      <c r="E125" s="374" t="s">
        <v>12229</v>
      </c>
      <c r="F125" s="354"/>
    </row>
    <row r="126" spans="1:6" x14ac:dyDescent="0.2">
      <c r="A126" s="19">
        <f t="shared" si="2"/>
        <v>120</v>
      </c>
      <c r="B126" s="19">
        <f t="shared" si="3"/>
        <v>1903</v>
      </c>
      <c r="C126" s="48">
        <v>17</v>
      </c>
      <c r="D126" s="49" t="s">
        <v>12</v>
      </c>
      <c r="E126" s="374" t="s">
        <v>12230</v>
      </c>
      <c r="F126" s="354"/>
    </row>
    <row r="127" spans="1:6" ht="24" x14ac:dyDescent="0.2">
      <c r="A127" s="19">
        <f t="shared" si="2"/>
        <v>121</v>
      </c>
      <c r="B127" s="19">
        <f t="shared" si="3"/>
        <v>1920</v>
      </c>
      <c r="C127" s="48">
        <v>17</v>
      </c>
      <c r="D127" s="49" t="s">
        <v>12</v>
      </c>
      <c r="E127" s="374" t="s">
        <v>12232</v>
      </c>
      <c r="F127" s="354"/>
    </row>
    <row r="128" spans="1:6" ht="24" x14ac:dyDescent="0.2">
      <c r="A128" s="19">
        <f t="shared" si="2"/>
        <v>122</v>
      </c>
      <c r="B128" s="19">
        <f t="shared" si="3"/>
        <v>1937</v>
      </c>
      <c r="C128" s="48">
        <v>17</v>
      </c>
      <c r="D128" s="49" t="s">
        <v>12</v>
      </c>
      <c r="E128" s="374" t="s">
        <v>12233</v>
      </c>
      <c r="F128" s="354"/>
    </row>
    <row r="129" spans="1:7" ht="24" x14ac:dyDescent="0.2">
      <c r="A129" s="19">
        <f t="shared" si="2"/>
        <v>123</v>
      </c>
      <c r="B129" s="19">
        <f t="shared" si="3"/>
        <v>1954</v>
      </c>
      <c r="C129" s="48">
        <v>17</v>
      </c>
      <c r="D129" s="49" t="s">
        <v>12</v>
      </c>
      <c r="E129" s="374" t="s">
        <v>12234</v>
      </c>
      <c r="F129" s="354"/>
    </row>
    <row r="130" spans="1:7" ht="24" x14ac:dyDescent="0.2">
      <c r="A130" s="363">
        <f t="shared" si="2"/>
        <v>124</v>
      </c>
      <c r="B130" s="363">
        <f t="shared" si="3"/>
        <v>1971</v>
      </c>
      <c r="C130" s="364">
        <v>17</v>
      </c>
      <c r="D130" s="365" t="s">
        <v>12</v>
      </c>
      <c r="E130" s="378" t="s">
        <v>12408</v>
      </c>
      <c r="F130" s="375"/>
    </row>
    <row r="131" spans="1:7" x14ac:dyDescent="0.2">
      <c r="A131" s="363">
        <f t="shared" si="2"/>
        <v>125</v>
      </c>
      <c r="B131" s="363">
        <f t="shared" si="3"/>
        <v>1988</v>
      </c>
      <c r="C131" s="381">
        <v>17</v>
      </c>
      <c r="D131" s="380" t="s">
        <v>12</v>
      </c>
      <c r="E131" s="383" t="s">
        <v>12231</v>
      </c>
      <c r="F131" s="382"/>
    </row>
    <row r="132" spans="1:7" ht="24" x14ac:dyDescent="0.2">
      <c r="A132" s="363">
        <f t="shared" si="2"/>
        <v>126</v>
      </c>
      <c r="B132" s="363">
        <f t="shared" si="3"/>
        <v>2005</v>
      </c>
      <c r="C132" s="381">
        <v>17</v>
      </c>
      <c r="D132" s="380" t="s">
        <v>12</v>
      </c>
      <c r="E132" s="374" t="s">
        <v>12235</v>
      </c>
      <c r="F132" s="354"/>
    </row>
    <row r="133" spans="1:7" ht="24" x14ac:dyDescent="0.2">
      <c r="A133" s="363">
        <f t="shared" si="2"/>
        <v>127</v>
      </c>
      <c r="B133" s="363">
        <f t="shared" si="3"/>
        <v>2022</v>
      </c>
      <c r="C133" s="381">
        <v>17</v>
      </c>
      <c r="D133" s="380" t="s">
        <v>12</v>
      </c>
      <c r="E133" s="374" t="s">
        <v>12236</v>
      </c>
      <c r="F133" s="354"/>
    </row>
    <row r="134" spans="1:7" ht="24" x14ac:dyDescent="0.2">
      <c r="A134" s="363">
        <f t="shared" si="2"/>
        <v>128</v>
      </c>
      <c r="B134" s="363">
        <f t="shared" si="3"/>
        <v>2039</v>
      </c>
      <c r="C134" s="381">
        <v>17</v>
      </c>
      <c r="D134" s="380" t="s">
        <v>12</v>
      </c>
      <c r="E134" s="374" t="s">
        <v>12237</v>
      </c>
      <c r="F134" s="354"/>
    </row>
    <row r="135" spans="1:7" ht="24" x14ac:dyDescent="0.2">
      <c r="A135" s="363">
        <f t="shared" si="2"/>
        <v>129</v>
      </c>
      <c r="B135" s="363">
        <f t="shared" ref="B135:B144" si="4">C134+B134</f>
        <v>2056</v>
      </c>
      <c r="C135" s="364">
        <v>17</v>
      </c>
      <c r="D135" s="365" t="s">
        <v>12</v>
      </c>
      <c r="E135" s="378" t="s">
        <v>12409</v>
      </c>
      <c r="F135" s="375"/>
    </row>
    <row r="136" spans="1:7" x14ac:dyDescent="0.2">
      <c r="A136" s="363">
        <f t="shared" si="2"/>
        <v>130</v>
      </c>
      <c r="B136" s="363">
        <f t="shared" si="4"/>
        <v>2073</v>
      </c>
      <c r="C136" s="364">
        <v>17</v>
      </c>
      <c r="D136" s="365" t="s">
        <v>12</v>
      </c>
      <c r="E136" s="378" t="s">
        <v>12410</v>
      </c>
      <c r="F136" s="375"/>
    </row>
    <row r="137" spans="1:7" ht="24" x14ac:dyDescent="0.2">
      <c r="A137" s="363">
        <f t="shared" si="2"/>
        <v>131</v>
      </c>
      <c r="B137" s="363">
        <f t="shared" si="4"/>
        <v>2090</v>
      </c>
      <c r="C137" s="364">
        <v>17</v>
      </c>
      <c r="D137" s="365" t="s">
        <v>12</v>
      </c>
      <c r="E137" s="378" t="s">
        <v>12411</v>
      </c>
      <c r="F137" s="375"/>
    </row>
    <row r="138" spans="1:7" ht="24" x14ac:dyDescent="0.2">
      <c r="A138" s="363">
        <f t="shared" si="2"/>
        <v>132</v>
      </c>
      <c r="B138" s="363">
        <f t="shared" si="4"/>
        <v>2107</v>
      </c>
      <c r="C138" s="364">
        <v>17</v>
      </c>
      <c r="D138" s="365" t="s">
        <v>12</v>
      </c>
      <c r="E138" s="378" t="s">
        <v>12412</v>
      </c>
      <c r="F138" s="375"/>
    </row>
    <row r="139" spans="1:7" ht="24" x14ac:dyDescent="0.2">
      <c r="A139" s="363">
        <f t="shared" si="2"/>
        <v>133</v>
      </c>
      <c r="B139" s="363">
        <f t="shared" si="4"/>
        <v>2124</v>
      </c>
      <c r="C139" s="364">
        <v>17</v>
      </c>
      <c r="D139" s="365" t="s">
        <v>12</v>
      </c>
      <c r="E139" s="378" t="s">
        <v>12413</v>
      </c>
      <c r="F139" s="375"/>
    </row>
    <row r="140" spans="1:7" x14ac:dyDescent="0.2">
      <c r="A140" s="363">
        <f>+A139+1</f>
        <v>134</v>
      </c>
      <c r="B140" s="363">
        <f t="shared" si="4"/>
        <v>2141</v>
      </c>
      <c r="C140" s="364">
        <v>17</v>
      </c>
      <c r="D140" s="365" t="s">
        <v>12</v>
      </c>
      <c r="E140" s="378" t="s">
        <v>12414</v>
      </c>
      <c r="F140" s="384"/>
    </row>
    <row r="141" spans="1:7" ht="24" x14ac:dyDescent="0.2">
      <c r="A141" s="363">
        <f t="shared" si="2"/>
        <v>135</v>
      </c>
      <c r="B141" s="363">
        <f t="shared" si="4"/>
        <v>2158</v>
      </c>
      <c r="C141" s="364">
        <v>17</v>
      </c>
      <c r="D141" s="365" t="s">
        <v>12</v>
      </c>
      <c r="E141" s="378" t="s">
        <v>12415</v>
      </c>
      <c r="F141" s="375"/>
    </row>
    <row r="142" spans="1:7" ht="24" x14ac:dyDescent="0.2">
      <c r="A142" s="363">
        <f t="shared" si="2"/>
        <v>136</v>
      </c>
      <c r="B142" s="363">
        <f t="shared" si="4"/>
        <v>2175</v>
      </c>
      <c r="C142" s="364">
        <v>17</v>
      </c>
      <c r="D142" s="365" t="s">
        <v>12</v>
      </c>
      <c r="E142" s="378" t="s">
        <v>12416</v>
      </c>
      <c r="F142" s="375"/>
    </row>
    <row r="143" spans="1:7" ht="24" x14ac:dyDescent="0.2">
      <c r="A143" s="363">
        <f t="shared" si="2"/>
        <v>137</v>
      </c>
      <c r="B143" s="363">
        <f t="shared" si="4"/>
        <v>2192</v>
      </c>
      <c r="C143" s="364">
        <v>17</v>
      </c>
      <c r="D143" s="365" t="s">
        <v>12</v>
      </c>
      <c r="E143" s="378" t="s">
        <v>12417</v>
      </c>
      <c r="F143" s="375"/>
    </row>
    <row r="144" spans="1:7" ht="36" x14ac:dyDescent="0.2">
      <c r="A144" s="363">
        <f t="shared" si="2"/>
        <v>138</v>
      </c>
      <c r="B144" s="363">
        <f t="shared" si="4"/>
        <v>2209</v>
      </c>
      <c r="C144" s="381">
        <v>17</v>
      </c>
      <c r="D144" s="380" t="s">
        <v>285</v>
      </c>
      <c r="E144" s="178" t="s">
        <v>10652</v>
      </c>
      <c r="F144" s="354"/>
      <c r="G144" s="352"/>
    </row>
    <row r="145" spans="1:7" ht="24" x14ac:dyDescent="0.2">
      <c r="A145" s="363">
        <f t="shared" si="2"/>
        <v>139</v>
      </c>
      <c r="B145" s="363">
        <f t="shared" si="3"/>
        <v>2226</v>
      </c>
      <c r="C145" s="48">
        <v>17</v>
      </c>
      <c r="D145" s="49" t="s">
        <v>285</v>
      </c>
      <c r="E145" s="178" t="s">
        <v>10653</v>
      </c>
      <c r="F145" s="354"/>
      <c r="G145" s="352"/>
    </row>
    <row r="146" spans="1:7" ht="36" x14ac:dyDescent="0.2">
      <c r="A146" s="363">
        <f t="shared" si="2"/>
        <v>140</v>
      </c>
      <c r="B146" s="363">
        <f t="shared" si="3"/>
        <v>2243</v>
      </c>
      <c r="C146" s="48">
        <v>17</v>
      </c>
      <c r="D146" s="49" t="s">
        <v>285</v>
      </c>
      <c r="E146" s="178" t="s">
        <v>10654</v>
      </c>
      <c r="F146" s="354"/>
      <c r="G146" s="352"/>
    </row>
    <row r="147" spans="1:7" ht="48" x14ac:dyDescent="0.2">
      <c r="A147" s="363">
        <f t="shared" si="2"/>
        <v>141</v>
      </c>
      <c r="B147" s="363">
        <f t="shared" si="3"/>
        <v>2260</v>
      </c>
      <c r="C147" s="48">
        <v>17</v>
      </c>
      <c r="D147" s="49" t="s">
        <v>285</v>
      </c>
      <c r="E147" s="178" t="s">
        <v>10655</v>
      </c>
      <c r="F147" s="354"/>
      <c r="G147" s="352"/>
    </row>
    <row r="148" spans="1:7" ht="36" x14ac:dyDescent="0.2">
      <c r="A148" s="363">
        <f t="shared" si="2"/>
        <v>142</v>
      </c>
      <c r="B148" s="363">
        <f t="shared" si="3"/>
        <v>2277</v>
      </c>
      <c r="C148" s="48">
        <v>17</v>
      </c>
      <c r="D148" s="49" t="s">
        <v>285</v>
      </c>
      <c r="E148" s="178" t="s">
        <v>10656</v>
      </c>
      <c r="F148" s="354"/>
      <c r="G148" s="352"/>
    </row>
    <row r="149" spans="1:7" ht="36" x14ac:dyDescent="0.2">
      <c r="A149" s="363">
        <f t="shared" si="2"/>
        <v>143</v>
      </c>
      <c r="B149" s="363">
        <f t="shared" si="3"/>
        <v>2294</v>
      </c>
      <c r="C149" s="48">
        <v>17</v>
      </c>
      <c r="D149" s="49" t="s">
        <v>285</v>
      </c>
      <c r="E149" s="178" t="s">
        <v>10657</v>
      </c>
      <c r="F149" s="354"/>
      <c r="G149" s="352"/>
    </row>
    <row r="150" spans="1:7" ht="36" x14ac:dyDescent="0.2">
      <c r="A150" s="363">
        <f t="shared" si="2"/>
        <v>144</v>
      </c>
      <c r="B150" s="363">
        <f t="shared" si="3"/>
        <v>2311</v>
      </c>
      <c r="C150" s="48">
        <v>17</v>
      </c>
      <c r="D150" s="49" t="s">
        <v>285</v>
      </c>
      <c r="E150" s="178" t="s">
        <v>10658</v>
      </c>
      <c r="F150" s="354"/>
      <c r="G150" s="352"/>
    </row>
    <row r="151" spans="1:7" ht="36" x14ac:dyDescent="0.2">
      <c r="A151" s="363">
        <f t="shared" si="2"/>
        <v>145</v>
      </c>
      <c r="B151" s="363">
        <f t="shared" si="3"/>
        <v>2328</v>
      </c>
      <c r="C151" s="48">
        <v>17</v>
      </c>
      <c r="D151" s="49" t="s">
        <v>285</v>
      </c>
      <c r="E151" s="178" t="s">
        <v>10659</v>
      </c>
      <c r="F151" s="354"/>
      <c r="G151" s="352"/>
    </row>
    <row r="152" spans="1:7" ht="36" x14ac:dyDescent="0.2">
      <c r="A152" s="363">
        <f t="shared" si="2"/>
        <v>146</v>
      </c>
      <c r="B152" s="363">
        <f t="shared" si="3"/>
        <v>2345</v>
      </c>
      <c r="C152" s="48">
        <v>17</v>
      </c>
      <c r="D152" s="49" t="s">
        <v>285</v>
      </c>
      <c r="E152" s="178" t="s">
        <v>10660</v>
      </c>
      <c r="F152" s="354"/>
      <c r="G152" s="352"/>
    </row>
    <row r="153" spans="1:7" ht="36" x14ac:dyDescent="0.2">
      <c r="A153" s="363">
        <f t="shared" ref="A153:A177" si="5">+A152+1</f>
        <v>147</v>
      </c>
      <c r="B153" s="363">
        <f t="shared" si="3"/>
        <v>2362</v>
      </c>
      <c r="C153" s="48">
        <v>17</v>
      </c>
      <c r="D153" s="49" t="s">
        <v>285</v>
      </c>
      <c r="E153" s="178" t="s">
        <v>10661</v>
      </c>
      <c r="F153" s="354"/>
      <c r="G153" s="352"/>
    </row>
    <row r="154" spans="1:7" x14ac:dyDescent="0.2">
      <c r="A154" s="363">
        <f t="shared" si="5"/>
        <v>148</v>
      </c>
      <c r="B154" s="363">
        <f t="shared" si="3"/>
        <v>2379</v>
      </c>
      <c r="C154" s="130">
        <v>17</v>
      </c>
      <c r="D154" s="131" t="s">
        <v>12</v>
      </c>
      <c r="E154" s="169" t="s">
        <v>3324</v>
      </c>
      <c r="F154" s="129"/>
    </row>
    <row r="155" spans="1:7" x14ac:dyDescent="0.2">
      <c r="A155" s="363">
        <f t="shared" si="5"/>
        <v>149</v>
      </c>
      <c r="B155" s="363">
        <f t="shared" si="3"/>
        <v>2396</v>
      </c>
      <c r="C155" s="130">
        <v>17</v>
      </c>
      <c r="D155" s="131" t="s">
        <v>12</v>
      </c>
      <c r="E155" s="169" t="s">
        <v>3325</v>
      </c>
      <c r="F155" s="129"/>
    </row>
    <row r="156" spans="1:7" x14ac:dyDescent="0.2">
      <c r="A156" s="363">
        <f t="shared" si="5"/>
        <v>150</v>
      </c>
      <c r="B156" s="363">
        <f t="shared" si="3"/>
        <v>2413</v>
      </c>
      <c r="C156" s="130">
        <v>17</v>
      </c>
      <c r="D156" s="131" t="s">
        <v>12</v>
      </c>
      <c r="E156" s="169" t="s">
        <v>3326</v>
      </c>
      <c r="F156" s="129"/>
    </row>
    <row r="157" spans="1:7" ht="24" x14ac:dyDescent="0.2">
      <c r="A157" s="363">
        <f t="shared" si="5"/>
        <v>151</v>
      </c>
      <c r="B157" s="363">
        <f t="shared" ref="B157:B161" si="6">C156+B156</f>
        <v>2430</v>
      </c>
      <c r="C157" s="130">
        <v>17</v>
      </c>
      <c r="D157" s="131" t="s">
        <v>12</v>
      </c>
      <c r="E157" s="169" t="s">
        <v>14302</v>
      </c>
      <c r="F157" s="129"/>
    </row>
    <row r="158" spans="1:7" ht="24" x14ac:dyDescent="0.2">
      <c r="A158" s="363">
        <f t="shared" si="5"/>
        <v>152</v>
      </c>
      <c r="B158" s="363">
        <f t="shared" si="6"/>
        <v>2447</v>
      </c>
      <c r="C158" s="130">
        <v>17</v>
      </c>
      <c r="D158" s="131" t="s">
        <v>12</v>
      </c>
      <c r="E158" s="169" t="s">
        <v>14303</v>
      </c>
      <c r="F158" s="129"/>
    </row>
    <row r="159" spans="1:7" ht="24" x14ac:dyDescent="0.2">
      <c r="A159" s="363">
        <f t="shared" si="5"/>
        <v>153</v>
      </c>
      <c r="B159" s="363">
        <f t="shared" si="6"/>
        <v>2464</v>
      </c>
      <c r="C159" s="130">
        <v>17</v>
      </c>
      <c r="D159" s="131" t="s">
        <v>12</v>
      </c>
      <c r="E159" s="169" t="s">
        <v>14304</v>
      </c>
      <c r="F159" s="129"/>
    </row>
    <row r="160" spans="1:7" ht="24" x14ac:dyDescent="0.2">
      <c r="A160" s="363">
        <f t="shared" si="5"/>
        <v>154</v>
      </c>
      <c r="B160" s="363">
        <f t="shared" si="6"/>
        <v>2481</v>
      </c>
      <c r="C160" s="130">
        <v>17</v>
      </c>
      <c r="D160" s="131" t="s">
        <v>12</v>
      </c>
      <c r="E160" s="374" t="s">
        <v>12238</v>
      </c>
      <c r="F160" s="129"/>
    </row>
    <row r="161" spans="1:6" ht="24" x14ac:dyDescent="0.2">
      <c r="A161" s="363">
        <f t="shared" si="5"/>
        <v>155</v>
      </c>
      <c r="B161" s="363">
        <f t="shared" si="6"/>
        <v>2498</v>
      </c>
      <c r="C161" s="130">
        <v>17</v>
      </c>
      <c r="D161" s="131" t="s">
        <v>12</v>
      </c>
      <c r="E161" s="374" t="s">
        <v>12239</v>
      </c>
      <c r="F161" s="129"/>
    </row>
    <row r="162" spans="1:6" ht="24" x14ac:dyDescent="0.2">
      <c r="A162" s="363">
        <f t="shared" si="5"/>
        <v>156</v>
      </c>
      <c r="B162" s="363">
        <f t="shared" ref="B162:B177" si="7">C161+B161</f>
        <v>2515</v>
      </c>
      <c r="C162" s="130">
        <v>17</v>
      </c>
      <c r="D162" s="131" t="s">
        <v>12</v>
      </c>
      <c r="E162" s="374" t="s">
        <v>12240</v>
      </c>
      <c r="F162" s="129"/>
    </row>
    <row r="163" spans="1:6" x14ac:dyDescent="0.2">
      <c r="A163" s="363">
        <f t="shared" si="5"/>
        <v>157</v>
      </c>
      <c r="B163" s="363">
        <f t="shared" si="7"/>
        <v>2532</v>
      </c>
      <c r="C163" s="130">
        <v>17</v>
      </c>
      <c r="D163" s="131" t="s">
        <v>12</v>
      </c>
      <c r="E163" s="374" t="s">
        <v>12241</v>
      </c>
      <c r="F163" s="129"/>
    </row>
    <row r="164" spans="1:6" ht="24" x14ac:dyDescent="0.2">
      <c r="A164" s="363">
        <f t="shared" si="5"/>
        <v>158</v>
      </c>
      <c r="B164" s="363">
        <f t="shared" si="7"/>
        <v>2549</v>
      </c>
      <c r="C164" s="48">
        <v>17</v>
      </c>
      <c r="D164" s="49" t="s">
        <v>12</v>
      </c>
      <c r="E164" s="374" t="s">
        <v>12242</v>
      </c>
      <c r="F164" s="51"/>
    </row>
    <row r="165" spans="1:6" ht="24" x14ac:dyDescent="0.2">
      <c r="A165" s="363">
        <f t="shared" si="5"/>
        <v>159</v>
      </c>
      <c r="B165" s="363">
        <f t="shared" si="7"/>
        <v>2566</v>
      </c>
      <c r="C165" s="48">
        <v>17</v>
      </c>
      <c r="D165" s="49" t="s">
        <v>12</v>
      </c>
      <c r="E165" s="374" t="s">
        <v>12243</v>
      </c>
      <c r="F165" s="51"/>
    </row>
    <row r="166" spans="1:6" ht="24" x14ac:dyDescent="0.2">
      <c r="A166" s="363">
        <f t="shared" si="5"/>
        <v>160</v>
      </c>
      <c r="B166" s="363">
        <f t="shared" si="7"/>
        <v>2583</v>
      </c>
      <c r="C166" s="48">
        <v>17</v>
      </c>
      <c r="D166" s="49" t="s">
        <v>12</v>
      </c>
      <c r="E166" s="374" t="s">
        <v>12244</v>
      </c>
      <c r="F166" s="51"/>
    </row>
    <row r="167" spans="1:6" x14ac:dyDescent="0.2">
      <c r="A167" s="363">
        <f t="shared" si="5"/>
        <v>161</v>
      </c>
      <c r="B167" s="363">
        <f t="shared" si="7"/>
        <v>2600</v>
      </c>
      <c r="C167" s="48">
        <v>17</v>
      </c>
      <c r="D167" s="49" t="s">
        <v>12</v>
      </c>
      <c r="E167" s="374" t="s">
        <v>12245</v>
      </c>
      <c r="F167" s="51"/>
    </row>
    <row r="168" spans="1:6" ht="24" x14ac:dyDescent="0.2">
      <c r="A168" s="363">
        <f t="shared" si="5"/>
        <v>162</v>
      </c>
      <c r="B168" s="363">
        <f t="shared" si="7"/>
        <v>2617</v>
      </c>
      <c r="C168" s="364">
        <v>17</v>
      </c>
      <c r="D168" s="365" t="s">
        <v>12</v>
      </c>
      <c r="E168" s="378" t="s">
        <v>12418</v>
      </c>
      <c r="F168" s="51"/>
    </row>
    <row r="169" spans="1:6" ht="24" x14ac:dyDescent="0.2">
      <c r="A169" s="363">
        <f t="shared" si="5"/>
        <v>163</v>
      </c>
      <c r="B169" s="363">
        <f t="shared" si="7"/>
        <v>2634</v>
      </c>
      <c r="C169" s="364">
        <v>17</v>
      </c>
      <c r="D169" s="365" t="s">
        <v>12</v>
      </c>
      <c r="E169" s="378" t="s">
        <v>12419</v>
      </c>
      <c r="F169" s="51"/>
    </row>
    <row r="170" spans="1:6" ht="24" x14ac:dyDescent="0.2">
      <c r="A170" s="363">
        <f t="shared" si="5"/>
        <v>164</v>
      </c>
      <c r="B170" s="363">
        <f t="shared" si="7"/>
        <v>2651</v>
      </c>
      <c r="C170" s="364">
        <v>17</v>
      </c>
      <c r="D170" s="365" t="s">
        <v>12</v>
      </c>
      <c r="E170" s="378" t="s">
        <v>12420</v>
      </c>
      <c r="F170" s="51"/>
    </row>
    <row r="171" spans="1:6" x14ac:dyDescent="0.2">
      <c r="A171" s="363">
        <f t="shared" si="5"/>
        <v>165</v>
      </c>
      <c r="B171" s="363">
        <f t="shared" si="7"/>
        <v>2668</v>
      </c>
      <c r="C171" s="364">
        <v>17</v>
      </c>
      <c r="D171" s="365" t="s">
        <v>12</v>
      </c>
      <c r="E171" s="378" t="s">
        <v>15172</v>
      </c>
      <c r="F171" s="51"/>
    </row>
    <row r="172" spans="1:6" ht="36" x14ac:dyDescent="0.2">
      <c r="A172" s="363">
        <f t="shared" si="5"/>
        <v>166</v>
      </c>
      <c r="B172" s="363">
        <f t="shared" si="7"/>
        <v>2685</v>
      </c>
      <c r="C172" s="48">
        <v>17</v>
      </c>
      <c r="D172" s="49" t="s">
        <v>285</v>
      </c>
      <c r="E172" s="178" t="s">
        <v>10665</v>
      </c>
      <c r="F172" s="354"/>
    </row>
    <row r="173" spans="1:6" ht="36" x14ac:dyDescent="0.2">
      <c r="A173" s="363">
        <f t="shared" si="5"/>
        <v>167</v>
      </c>
      <c r="B173" s="363">
        <f t="shared" si="7"/>
        <v>2702</v>
      </c>
      <c r="C173" s="48">
        <v>17</v>
      </c>
      <c r="D173" s="49" t="s">
        <v>285</v>
      </c>
      <c r="E173" s="178" t="s">
        <v>10664</v>
      </c>
      <c r="F173" s="354"/>
    </row>
    <row r="174" spans="1:6" ht="36" x14ac:dyDescent="0.2">
      <c r="A174" s="363">
        <f t="shared" si="5"/>
        <v>168</v>
      </c>
      <c r="B174" s="363">
        <f t="shared" si="7"/>
        <v>2719</v>
      </c>
      <c r="C174" s="48">
        <v>17</v>
      </c>
      <c r="D174" s="49" t="s">
        <v>285</v>
      </c>
      <c r="E174" s="178" t="s">
        <v>10663</v>
      </c>
      <c r="F174" s="354"/>
    </row>
    <row r="175" spans="1:6" ht="36" x14ac:dyDescent="0.2">
      <c r="A175" s="363">
        <f t="shared" si="5"/>
        <v>169</v>
      </c>
      <c r="B175" s="363">
        <f t="shared" si="7"/>
        <v>2736</v>
      </c>
      <c r="C175" s="48">
        <v>17</v>
      </c>
      <c r="D175" s="49" t="s">
        <v>285</v>
      </c>
      <c r="E175" s="178" t="s">
        <v>10662</v>
      </c>
      <c r="F175" s="354"/>
    </row>
    <row r="176" spans="1:6" ht="12.75" thickBot="1" x14ac:dyDescent="0.25">
      <c r="A176" s="363">
        <f t="shared" si="5"/>
        <v>170</v>
      </c>
      <c r="B176" s="363">
        <f t="shared" si="7"/>
        <v>2753</v>
      </c>
      <c r="C176" s="78">
        <v>150</v>
      </c>
      <c r="D176" s="79" t="s">
        <v>9</v>
      </c>
      <c r="E176" s="29" t="s">
        <v>50</v>
      </c>
      <c r="F176" s="47" t="s">
        <v>25</v>
      </c>
    </row>
    <row r="177" spans="1:6" ht="13.5" thickTop="1" thickBot="1" x14ac:dyDescent="0.25">
      <c r="A177" s="363">
        <f t="shared" si="5"/>
        <v>171</v>
      </c>
      <c r="B177" s="363">
        <f t="shared" si="7"/>
        <v>2903</v>
      </c>
      <c r="C177" s="94">
        <v>12</v>
      </c>
      <c r="D177" s="95" t="s">
        <v>9</v>
      </c>
      <c r="E177" s="179" t="s">
        <v>323</v>
      </c>
      <c r="F177" s="51" t="s">
        <v>3327</v>
      </c>
    </row>
    <row r="178" spans="1:6" ht="12.75" thickTop="1" x14ac:dyDescent="0.2">
      <c r="A178" s="83" t="s">
        <v>54</v>
      </c>
      <c r="B178" s="98"/>
      <c r="C178" s="370">
        <f>SUM(C7:C177)</f>
        <v>2914</v>
      </c>
      <c r="D178" s="98"/>
      <c r="E178" s="136"/>
      <c r="F178" s="180"/>
    </row>
    <row r="179" spans="1:6" x14ac:dyDescent="0.2">
      <c r="A179" s="64"/>
      <c r="B179" s="64"/>
      <c r="C179" s="64"/>
      <c r="D179" s="64"/>
      <c r="E179" s="64"/>
      <c r="F179" s="64"/>
    </row>
    <row r="180" spans="1:6" x14ac:dyDescent="0.2">
      <c r="A180" s="64"/>
      <c r="B180" s="64"/>
      <c r="C180" s="64"/>
      <c r="D180" s="64"/>
      <c r="E180" s="172"/>
      <c r="F180" s="64"/>
    </row>
    <row r="188" spans="1:6" x14ac:dyDescent="0.2">
      <c r="A188" s="277"/>
      <c r="B188" s="277"/>
      <c r="C188" s="277"/>
      <c r="D188" s="277"/>
      <c r="E188" s="277"/>
      <c r="F188" s="277"/>
    </row>
    <row r="189" spans="1:6" x14ac:dyDescent="0.2">
      <c r="A189" s="158"/>
      <c r="B189" s="158"/>
      <c r="C189" s="158"/>
      <c r="D189" s="159"/>
      <c r="E189" s="337"/>
      <c r="F189" s="277"/>
    </row>
    <row r="190" spans="1:6" x14ac:dyDescent="0.2">
      <c r="A190" s="158"/>
      <c r="B190" s="158"/>
      <c r="C190" s="158"/>
      <c r="D190" s="159"/>
      <c r="E190" s="337"/>
      <c r="F190" s="277"/>
    </row>
    <row r="191" spans="1:6" x14ac:dyDescent="0.2">
      <c r="A191" s="158"/>
      <c r="B191" s="158"/>
      <c r="C191" s="158"/>
      <c r="D191" s="159"/>
      <c r="E191" s="337"/>
      <c r="F191" s="277"/>
    </row>
    <row r="192" spans="1:6" x14ac:dyDescent="0.2">
      <c r="A192" s="158"/>
      <c r="B192" s="158"/>
      <c r="C192" s="158"/>
      <c r="D192" s="159"/>
      <c r="E192" s="337"/>
      <c r="F192" s="277"/>
    </row>
    <row r="193" spans="1:6" x14ac:dyDescent="0.2">
      <c r="A193" s="277"/>
      <c r="B193" s="277"/>
      <c r="C193" s="277"/>
      <c r="D193" s="277"/>
      <c r="E193" s="277"/>
      <c r="F193" s="277"/>
    </row>
    <row r="194" spans="1:6" x14ac:dyDescent="0.2">
      <c r="A194" s="277"/>
      <c r="B194" s="277"/>
      <c r="C194" s="277"/>
      <c r="D194" s="277"/>
      <c r="E194" s="277"/>
      <c r="F194" s="277"/>
    </row>
    <row r="195" spans="1:6" x14ac:dyDescent="0.2">
      <c r="A195" s="277"/>
      <c r="B195" s="277"/>
      <c r="C195" s="277"/>
      <c r="D195" s="277"/>
      <c r="E195" s="277"/>
      <c r="F195" s="277"/>
    </row>
    <row r="196" spans="1:6" x14ac:dyDescent="0.2">
      <c r="A196" s="158"/>
      <c r="B196" s="158"/>
      <c r="C196" s="158"/>
      <c r="D196" s="159"/>
      <c r="E196" s="337"/>
      <c r="F196" s="277"/>
    </row>
    <row r="197" spans="1:6" x14ac:dyDescent="0.2">
      <c r="A197" s="158"/>
      <c r="B197" s="158"/>
      <c r="C197" s="158"/>
      <c r="D197" s="159"/>
      <c r="E197" s="337"/>
      <c r="F197" s="277"/>
    </row>
    <row r="198" spans="1:6" x14ac:dyDescent="0.2">
      <c r="A198" s="158"/>
      <c r="B198" s="158"/>
      <c r="C198" s="158"/>
      <c r="D198" s="159"/>
      <c r="E198" s="337"/>
      <c r="F198" s="277"/>
    </row>
    <row r="199" spans="1:6" x14ac:dyDescent="0.2">
      <c r="A199" s="158"/>
      <c r="B199" s="158"/>
      <c r="C199" s="158"/>
      <c r="D199" s="159"/>
      <c r="E199" s="337"/>
      <c r="F199" s="277"/>
    </row>
    <row r="200" spans="1:6" x14ac:dyDescent="0.2">
      <c r="A200" s="158"/>
      <c r="B200" s="158"/>
      <c r="C200" s="158"/>
      <c r="D200" s="159"/>
      <c r="E200" s="337"/>
      <c r="F200" s="277"/>
    </row>
    <row r="201" spans="1:6" x14ac:dyDescent="0.2">
      <c r="A201" s="158"/>
      <c r="B201" s="158"/>
      <c r="C201" s="158"/>
      <c r="D201" s="159"/>
      <c r="E201" s="337"/>
      <c r="F201" s="277"/>
    </row>
    <row r="202" spans="1:6" x14ac:dyDescent="0.2">
      <c r="A202" s="158"/>
      <c r="B202" s="158"/>
      <c r="C202" s="158"/>
      <c r="D202" s="159"/>
      <c r="E202" s="337"/>
      <c r="F202" s="277"/>
    </row>
    <row r="203" spans="1:6" x14ac:dyDescent="0.2">
      <c r="A203" s="158"/>
      <c r="B203" s="158"/>
      <c r="C203" s="158"/>
      <c r="D203" s="159"/>
      <c r="E203" s="337"/>
      <c r="F203" s="277"/>
    </row>
    <row r="204" spans="1:6" x14ac:dyDescent="0.2">
      <c r="A204" s="158"/>
      <c r="B204" s="158"/>
      <c r="C204" s="158"/>
      <c r="D204" s="159"/>
      <c r="E204" s="337"/>
      <c r="F204" s="277"/>
    </row>
    <row r="205" spans="1:6" x14ac:dyDescent="0.2">
      <c r="A205" s="158"/>
      <c r="B205" s="158"/>
      <c r="C205" s="158"/>
      <c r="D205" s="159"/>
      <c r="E205" s="337"/>
      <c r="F205" s="277"/>
    </row>
    <row r="206" spans="1:6" x14ac:dyDescent="0.2">
      <c r="A206" s="277"/>
      <c r="B206" s="277"/>
      <c r="C206" s="277"/>
      <c r="D206" s="277"/>
      <c r="E206" s="277"/>
      <c r="F206" s="277"/>
    </row>
    <row r="207" spans="1:6" x14ac:dyDescent="0.2">
      <c r="A207" s="277"/>
      <c r="B207" s="277"/>
      <c r="C207" s="277"/>
      <c r="D207" s="277"/>
      <c r="E207" s="277"/>
      <c r="F207" s="277"/>
    </row>
    <row r="208" spans="1:6" x14ac:dyDescent="0.2">
      <c r="A208" s="158"/>
      <c r="B208" s="158"/>
      <c r="C208" s="158"/>
      <c r="D208" s="159"/>
      <c r="E208" s="337"/>
      <c r="F208" s="58"/>
    </row>
    <row r="209" spans="1:6" x14ac:dyDescent="0.2">
      <c r="A209" s="158"/>
      <c r="B209" s="158"/>
      <c r="C209" s="158"/>
      <c r="D209" s="159"/>
      <c r="E209" s="337"/>
      <c r="F209" s="58"/>
    </row>
    <row r="210" spans="1:6" x14ac:dyDescent="0.2">
      <c r="A210" s="158"/>
      <c r="B210" s="158"/>
      <c r="C210" s="158"/>
      <c r="D210" s="159"/>
      <c r="E210" s="337"/>
      <c r="F210" s="58"/>
    </row>
    <row r="211" spans="1:6" x14ac:dyDescent="0.2">
      <c r="A211" s="158"/>
      <c r="B211" s="158"/>
      <c r="C211" s="158"/>
      <c r="D211" s="159"/>
      <c r="E211" s="337"/>
      <c r="F211" s="58"/>
    </row>
    <row r="212" spans="1:6" x14ac:dyDescent="0.2">
      <c r="A212" s="158"/>
      <c r="B212" s="158"/>
      <c r="C212" s="158"/>
      <c r="D212" s="159"/>
      <c r="E212" s="337"/>
      <c r="F212" s="58"/>
    </row>
    <row r="213" spans="1:6" x14ac:dyDescent="0.2">
      <c r="A213" s="158"/>
      <c r="B213" s="158"/>
      <c r="C213" s="158"/>
      <c r="D213" s="159"/>
      <c r="E213" s="337"/>
      <c r="F213" s="58"/>
    </row>
    <row r="214" spans="1:6" x14ac:dyDescent="0.2">
      <c r="A214" s="158"/>
      <c r="B214" s="158"/>
      <c r="C214" s="158"/>
      <c r="D214" s="159"/>
      <c r="E214" s="337"/>
      <c r="F214" s="58"/>
    </row>
    <row r="215" spans="1:6" x14ac:dyDescent="0.2">
      <c r="A215" s="277"/>
      <c r="B215" s="277"/>
      <c r="C215" s="277"/>
      <c r="D215" s="277"/>
      <c r="E215" s="277"/>
      <c r="F215" s="277"/>
    </row>
    <row r="216" spans="1:6" x14ac:dyDescent="0.2">
      <c r="A216" s="277"/>
      <c r="B216" s="277"/>
      <c r="C216" s="277"/>
      <c r="D216" s="277"/>
      <c r="E216" s="277"/>
      <c r="F216" s="277"/>
    </row>
  </sheetData>
  <mergeCells count="4">
    <mergeCell ref="A3:B3"/>
    <mergeCell ref="C3:F3"/>
    <mergeCell ref="A4:B4"/>
    <mergeCell ref="C4:F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F186"/>
  <sheetViews>
    <sheetView topLeftCell="A178" zoomScaleNormal="100" workbookViewId="0">
      <selection activeCell="A186" sqref="A186:C186"/>
    </sheetView>
  </sheetViews>
  <sheetFormatPr baseColWidth="10" defaultRowHeight="12" x14ac:dyDescent="0.2"/>
  <cols>
    <col min="1" max="3" width="7.7109375" customWidth="1"/>
    <col min="4" max="4" width="10.7109375" customWidth="1"/>
    <col min="5" max="5" width="105.570312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3328</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02" t="s">
        <v>10</v>
      </c>
      <c r="F7" s="43" t="s">
        <v>11</v>
      </c>
    </row>
    <row r="8" spans="1:6" x14ac:dyDescent="0.2">
      <c r="A8" s="30">
        <f t="shared" ref="A8:A63" si="0">+A7+1</f>
        <v>2</v>
      </c>
      <c r="B8" s="30">
        <f>C7+B7</f>
        <v>3</v>
      </c>
      <c r="C8" s="30">
        <v>3</v>
      </c>
      <c r="D8" s="31" t="s">
        <v>12</v>
      </c>
      <c r="E8" s="102" t="s">
        <v>13</v>
      </c>
      <c r="F8" s="43">
        <v>220</v>
      </c>
    </row>
    <row r="9" spans="1:6" x14ac:dyDescent="0.2">
      <c r="A9" s="30">
        <f t="shared" si="0"/>
        <v>3</v>
      </c>
      <c r="B9" s="30">
        <f>C8+B8</f>
        <v>6</v>
      </c>
      <c r="C9" s="30">
        <v>2</v>
      </c>
      <c r="D9" s="31" t="s">
        <v>9</v>
      </c>
      <c r="E9" s="102" t="s">
        <v>14</v>
      </c>
      <c r="F9" s="89" t="s">
        <v>1759</v>
      </c>
    </row>
    <row r="10" spans="1:6" x14ac:dyDescent="0.2">
      <c r="A10" s="30">
        <f t="shared" si="0"/>
        <v>4</v>
      </c>
      <c r="B10" s="30">
        <f>B9+C9</f>
        <v>8</v>
      </c>
      <c r="C10" s="30">
        <v>1</v>
      </c>
      <c r="D10" s="31" t="s">
        <v>9</v>
      </c>
      <c r="E10" s="102" t="s">
        <v>16</v>
      </c>
      <c r="F10" s="89" t="s">
        <v>3164</v>
      </c>
    </row>
    <row r="11" spans="1:6" x14ac:dyDescent="0.2">
      <c r="A11" s="30">
        <f t="shared" si="0"/>
        <v>5</v>
      </c>
      <c r="B11" s="30">
        <v>9</v>
      </c>
      <c r="C11" s="30">
        <v>2</v>
      </c>
      <c r="D11" s="31" t="s">
        <v>12</v>
      </c>
      <c r="E11" s="102" t="s">
        <v>17</v>
      </c>
      <c r="F11" s="90" t="s">
        <v>3329</v>
      </c>
    </row>
    <row r="12" spans="1:6" x14ac:dyDescent="0.2">
      <c r="A12" s="30">
        <f t="shared" si="0"/>
        <v>6</v>
      </c>
      <c r="B12" s="30">
        <f>C11+B11</f>
        <v>11</v>
      </c>
      <c r="C12" s="30">
        <v>1</v>
      </c>
      <c r="D12" s="31" t="s">
        <v>9</v>
      </c>
      <c r="E12" s="102" t="s">
        <v>1810</v>
      </c>
      <c r="F12" s="43" t="s">
        <v>20</v>
      </c>
    </row>
    <row r="13" spans="1:6" x14ac:dyDescent="0.2">
      <c r="A13" s="19">
        <f t="shared" si="0"/>
        <v>7</v>
      </c>
      <c r="B13" s="19">
        <f>C12+B12</f>
        <v>12</v>
      </c>
      <c r="C13" s="19">
        <v>1</v>
      </c>
      <c r="D13" s="33" t="s">
        <v>9</v>
      </c>
      <c r="E13" s="103" t="s">
        <v>3330</v>
      </c>
      <c r="F13" s="32" t="s">
        <v>22</v>
      </c>
    </row>
    <row r="14" spans="1:6" x14ac:dyDescent="0.2">
      <c r="A14" s="19">
        <f t="shared" si="0"/>
        <v>8</v>
      </c>
      <c r="B14" s="19">
        <f t="shared" ref="B14:B69" si="1">C13+B13</f>
        <v>13</v>
      </c>
      <c r="C14" s="19">
        <v>3</v>
      </c>
      <c r="D14" s="33" t="s">
        <v>12</v>
      </c>
      <c r="E14" s="103" t="s">
        <v>23</v>
      </c>
      <c r="F14" s="32"/>
    </row>
    <row r="15" spans="1:6" x14ac:dyDescent="0.2">
      <c r="A15" s="19">
        <f t="shared" si="0"/>
        <v>9</v>
      </c>
      <c r="B15" s="19">
        <f t="shared" si="1"/>
        <v>16</v>
      </c>
      <c r="C15" s="19">
        <v>9</v>
      </c>
      <c r="D15" s="33" t="s">
        <v>9</v>
      </c>
      <c r="E15" s="103" t="s">
        <v>3331</v>
      </c>
      <c r="F15" s="32"/>
    </row>
    <row r="16" spans="1:6" s="183" customFormat="1" x14ac:dyDescent="0.2">
      <c r="A16" s="19">
        <f t="shared" si="0"/>
        <v>10</v>
      </c>
      <c r="B16" s="19">
        <f t="shared" si="1"/>
        <v>25</v>
      </c>
      <c r="C16" s="181">
        <v>8</v>
      </c>
      <c r="D16" s="182" t="s">
        <v>12</v>
      </c>
      <c r="E16" s="41" t="s">
        <v>3332</v>
      </c>
      <c r="F16" s="152"/>
    </row>
    <row r="17" spans="1:6" s="183" customFormat="1" ht="24" x14ac:dyDescent="0.2">
      <c r="A17" s="363">
        <f t="shared" si="0"/>
        <v>11</v>
      </c>
      <c r="B17" s="363">
        <f t="shared" si="1"/>
        <v>33</v>
      </c>
      <c r="C17" s="184">
        <v>17</v>
      </c>
      <c r="D17" s="185" t="s">
        <v>12</v>
      </c>
      <c r="E17" s="29" t="s">
        <v>14305</v>
      </c>
      <c r="F17" s="46"/>
    </row>
    <row r="18" spans="1:6" s="183" customFormat="1" ht="24" x14ac:dyDescent="0.2">
      <c r="A18" s="363">
        <f t="shared" si="0"/>
        <v>12</v>
      </c>
      <c r="B18" s="363">
        <f t="shared" si="1"/>
        <v>50</v>
      </c>
      <c r="C18" s="184">
        <v>17</v>
      </c>
      <c r="D18" s="185" t="s">
        <v>12</v>
      </c>
      <c r="E18" s="29" t="s">
        <v>14306</v>
      </c>
      <c r="F18" s="46"/>
    </row>
    <row r="19" spans="1:6" s="183" customFormat="1" ht="24" x14ac:dyDescent="0.2">
      <c r="A19" s="363">
        <f t="shared" si="0"/>
        <v>13</v>
      </c>
      <c r="B19" s="363">
        <f t="shared" si="1"/>
        <v>67</v>
      </c>
      <c r="C19" s="184">
        <v>17</v>
      </c>
      <c r="D19" s="185" t="s">
        <v>12</v>
      </c>
      <c r="E19" s="386" t="s">
        <v>12246</v>
      </c>
      <c r="F19" s="152"/>
    </row>
    <row r="20" spans="1:6" s="183" customFormat="1" ht="24" x14ac:dyDescent="0.2">
      <c r="A20" s="363">
        <f t="shared" si="0"/>
        <v>14</v>
      </c>
      <c r="B20" s="363">
        <f t="shared" si="1"/>
        <v>84</v>
      </c>
      <c r="C20" s="184">
        <v>17</v>
      </c>
      <c r="D20" s="185" t="s">
        <v>12</v>
      </c>
      <c r="E20" s="386" t="s">
        <v>12247</v>
      </c>
      <c r="F20" s="152"/>
    </row>
    <row r="21" spans="1:6" s="183" customFormat="1" ht="24" x14ac:dyDescent="0.2">
      <c r="A21" s="363">
        <f t="shared" si="0"/>
        <v>15</v>
      </c>
      <c r="B21" s="363">
        <f t="shared" si="1"/>
        <v>101</v>
      </c>
      <c r="C21" s="184">
        <v>17</v>
      </c>
      <c r="D21" s="185" t="s">
        <v>12</v>
      </c>
      <c r="E21" s="386" t="s">
        <v>12248</v>
      </c>
      <c r="F21" s="152"/>
    </row>
    <row r="22" spans="1:6" s="183" customFormat="1" ht="24" x14ac:dyDescent="0.2">
      <c r="A22" s="363">
        <f t="shared" si="0"/>
        <v>16</v>
      </c>
      <c r="B22" s="363">
        <f t="shared" si="1"/>
        <v>118</v>
      </c>
      <c r="C22" s="181">
        <v>17</v>
      </c>
      <c r="D22" s="182" t="s">
        <v>12</v>
      </c>
      <c r="E22" s="386" t="s">
        <v>12249</v>
      </c>
      <c r="F22" s="355"/>
    </row>
    <row r="23" spans="1:6" s="183" customFormat="1" ht="24" x14ac:dyDescent="0.2">
      <c r="A23" s="363">
        <f t="shared" si="0"/>
        <v>17</v>
      </c>
      <c r="B23" s="363">
        <f t="shared" si="1"/>
        <v>135</v>
      </c>
      <c r="C23" s="181">
        <v>17</v>
      </c>
      <c r="D23" s="182" t="s">
        <v>12</v>
      </c>
      <c r="E23" s="386" t="s">
        <v>12250</v>
      </c>
      <c r="F23" s="355"/>
    </row>
    <row r="24" spans="1:6" s="183" customFormat="1" ht="24" x14ac:dyDescent="0.2">
      <c r="A24" s="363">
        <f t="shared" si="0"/>
        <v>18</v>
      </c>
      <c r="B24" s="363">
        <f t="shared" si="1"/>
        <v>152</v>
      </c>
      <c r="C24" s="181">
        <v>17</v>
      </c>
      <c r="D24" s="182" t="s">
        <v>12</v>
      </c>
      <c r="E24" s="386" t="s">
        <v>12251</v>
      </c>
      <c r="F24" s="355"/>
    </row>
    <row r="25" spans="1:6" s="385" customFormat="1" ht="24" x14ac:dyDescent="0.2">
      <c r="A25" s="363">
        <f t="shared" si="0"/>
        <v>19</v>
      </c>
      <c r="B25" s="363">
        <f t="shared" si="1"/>
        <v>169</v>
      </c>
      <c r="C25" s="390">
        <v>17</v>
      </c>
      <c r="D25" s="391" t="s">
        <v>12</v>
      </c>
      <c r="E25" s="388" t="s">
        <v>12421</v>
      </c>
      <c r="F25" s="389"/>
    </row>
    <row r="26" spans="1:6" s="385" customFormat="1" ht="24" x14ac:dyDescent="0.2">
      <c r="A26" s="363">
        <f t="shared" si="0"/>
        <v>20</v>
      </c>
      <c r="B26" s="363">
        <f t="shared" si="1"/>
        <v>186</v>
      </c>
      <c r="C26" s="390">
        <v>17</v>
      </c>
      <c r="D26" s="391" t="s">
        <v>12</v>
      </c>
      <c r="E26" s="388" t="s">
        <v>12422</v>
      </c>
      <c r="F26" s="389"/>
    </row>
    <row r="27" spans="1:6" s="385" customFormat="1" ht="24" x14ac:dyDescent="0.2">
      <c r="A27" s="363">
        <f t="shared" si="0"/>
        <v>21</v>
      </c>
      <c r="B27" s="363">
        <f t="shared" si="1"/>
        <v>203</v>
      </c>
      <c r="C27" s="390">
        <v>17</v>
      </c>
      <c r="D27" s="391" t="s">
        <v>12</v>
      </c>
      <c r="E27" s="388" t="s">
        <v>12423</v>
      </c>
      <c r="F27" s="389"/>
    </row>
    <row r="28" spans="1:6" s="183" customFormat="1" ht="24" x14ac:dyDescent="0.2">
      <c r="A28" s="363">
        <f t="shared" si="0"/>
        <v>22</v>
      </c>
      <c r="B28" s="363">
        <f t="shared" si="1"/>
        <v>220</v>
      </c>
      <c r="C28" s="184">
        <v>17</v>
      </c>
      <c r="D28" s="185" t="s">
        <v>12</v>
      </c>
      <c r="E28" s="29" t="s">
        <v>3333</v>
      </c>
      <c r="F28" s="152"/>
    </row>
    <row r="29" spans="1:6" s="183" customFormat="1" ht="24" x14ac:dyDescent="0.2">
      <c r="A29" s="363">
        <f t="shared" si="0"/>
        <v>23</v>
      </c>
      <c r="B29" s="363">
        <f t="shared" si="1"/>
        <v>237</v>
      </c>
      <c r="C29" s="184">
        <v>17</v>
      </c>
      <c r="D29" s="185" t="s">
        <v>12</v>
      </c>
      <c r="E29" s="29" t="s">
        <v>3334</v>
      </c>
      <c r="F29" s="46"/>
    </row>
    <row r="30" spans="1:6" s="183" customFormat="1" ht="24" x14ac:dyDescent="0.2">
      <c r="A30" s="363">
        <f t="shared" si="0"/>
        <v>24</v>
      </c>
      <c r="B30" s="363">
        <f t="shared" si="1"/>
        <v>254</v>
      </c>
      <c r="C30" s="181">
        <v>17</v>
      </c>
      <c r="D30" s="182" t="s">
        <v>12</v>
      </c>
      <c r="E30" s="41" t="s">
        <v>3335</v>
      </c>
      <c r="F30" s="152"/>
    </row>
    <row r="31" spans="1:6" s="183" customFormat="1" ht="24" x14ac:dyDescent="0.2">
      <c r="A31" s="363">
        <f t="shared" si="0"/>
        <v>25</v>
      </c>
      <c r="B31" s="363">
        <f t="shared" si="1"/>
        <v>271</v>
      </c>
      <c r="C31" s="181">
        <v>17</v>
      </c>
      <c r="D31" s="182" t="s">
        <v>12</v>
      </c>
      <c r="E31" s="29" t="s">
        <v>3336</v>
      </c>
      <c r="F31" s="152"/>
    </row>
    <row r="32" spans="1:6" s="183" customFormat="1" ht="24" x14ac:dyDescent="0.2">
      <c r="A32" s="363">
        <f t="shared" si="0"/>
        <v>26</v>
      </c>
      <c r="B32" s="363">
        <f t="shared" si="1"/>
        <v>288</v>
      </c>
      <c r="C32" s="184">
        <v>17</v>
      </c>
      <c r="D32" s="185" t="s">
        <v>12</v>
      </c>
      <c r="E32" s="29" t="s">
        <v>14307</v>
      </c>
      <c r="F32" s="46"/>
    </row>
    <row r="33" spans="1:6" s="183" customFormat="1" ht="24" x14ac:dyDescent="0.2">
      <c r="A33" s="363">
        <f t="shared" si="0"/>
        <v>27</v>
      </c>
      <c r="B33" s="363">
        <f t="shared" si="1"/>
        <v>305</v>
      </c>
      <c r="C33" s="184">
        <v>17</v>
      </c>
      <c r="D33" s="185" t="s">
        <v>12</v>
      </c>
      <c r="E33" s="29" t="s">
        <v>14308</v>
      </c>
      <c r="F33" s="46"/>
    </row>
    <row r="34" spans="1:6" s="183" customFormat="1" ht="24" x14ac:dyDescent="0.2">
      <c r="A34" s="363">
        <f t="shared" si="0"/>
        <v>28</v>
      </c>
      <c r="B34" s="363">
        <f t="shared" si="1"/>
        <v>322</v>
      </c>
      <c r="C34" s="184">
        <v>17</v>
      </c>
      <c r="D34" s="185" t="s">
        <v>12</v>
      </c>
      <c r="E34" s="29" t="s">
        <v>14309</v>
      </c>
      <c r="F34" s="46"/>
    </row>
    <row r="35" spans="1:6" s="183" customFormat="1" ht="24" x14ac:dyDescent="0.2">
      <c r="A35" s="363">
        <f t="shared" si="0"/>
        <v>29</v>
      </c>
      <c r="B35" s="363">
        <f t="shared" si="1"/>
        <v>339</v>
      </c>
      <c r="C35" s="184">
        <v>17</v>
      </c>
      <c r="D35" s="185" t="s">
        <v>12</v>
      </c>
      <c r="E35" s="29" t="s">
        <v>3337</v>
      </c>
      <c r="F35" s="46"/>
    </row>
    <row r="36" spans="1:6" s="183" customFormat="1" ht="24" x14ac:dyDescent="0.2">
      <c r="A36" s="363">
        <f t="shared" si="0"/>
        <v>30</v>
      </c>
      <c r="B36" s="363">
        <f t="shared" si="1"/>
        <v>356</v>
      </c>
      <c r="C36" s="184">
        <v>17</v>
      </c>
      <c r="D36" s="185" t="s">
        <v>12</v>
      </c>
      <c r="E36" s="29" t="s">
        <v>3338</v>
      </c>
      <c r="F36" s="46"/>
    </row>
    <row r="37" spans="1:6" s="183" customFormat="1" ht="24" x14ac:dyDescent="0.2">
      <c r="A37" s="363">
        <f t="shared" si="0"/>
        <v>31</v>
      </c>
      <c r="B37" s="363">
        <f t="shared" si="1"/>
        <v>373</v>
      </c>
      <c r="C37" s="184">
        <v>17</v>
      </c>
      <c r="D37" s="185" t="s">
        <v>12</v>
      </c>
      <c r="E37" s="29" t="s">
        <v>3339</v>
      </c>
      <c r="F37" s="46"/>
    </row>
    <row r="38" spans="1:6" s="183" customFormat="1" ht="24" x14ac:dyDescent="0.2">
      <c r="A38" s="363">
        <f t="shared" si="0"/>
        <v>32</v>
      </c>
      <c r="B38" s="363">
        <f t="shared" si="1"/>
        <v>390</v>
      </c>
      <c r="C38" s="184">
        <v>17</v>
      </c>
      <c r="D38" s="185" t="s">
        <v>12</v>
      </c>
      <c r="E38" s="29" t="s">
        <v>3340</v>
      </c>
      <c r="F38" s="46"/>
    </row>
    <row r="39" spans="1:6" s="183" customFormat="1" ht="24" x14ac:dyDescent="0.2">
      <c r="A39" s="363">
        <f t="shared" si="0"/>
        <v>33</v>
      </c>
      <c r="B39" s="363">
        <f t="shared" si="1"/>
        <v>407</v>
      </c>
      <c r="C39" s="184">
        <v>17</v>
      </c>
      <c r="D39" s="185" t="s">
        <v>12</v>
      </c>
      <c r="E39" s="29" t="s">
        <v>3341</v>
      </c>
      <c r="F39" s="46"/>
    </row>
    <row r="40" spans="1:6" s="183" customFormat="1" ht="24" x14ac:dyDescent="0.2">
      <c r="A40" s="363">
        <f t="shared" si="0"/>
        <v>34</v>
      </c>
      <c r="B40" s="363">
        <f t="shared" si="1"/>
        <v>424</v>
      </c>
      <c r="C40" s="184">
        <v>17</v>
      </c>
      <c r="D40" s="185" t="s">
        <v>12</v>
      </c>
      <c r="E40" s="29" t="s">
        <v>3342</v>
      </c>
      <c r="F40" s="46"/>
    </row>
    <row r="41" spans="1:6" s="183" customFormat="1" ht="24" x14ac:dyDescent="0.2">
      <c r="A41" s="363">
        <f t="shared" si="0"/>
        <v>35</v>
      </c>
      <c r="B41" s="363">
        <f t="shared" si="1"/>
        <v>441</v>
      </c>
      <c r="C41" s="184">
        <v>17</v>
      </c>
      <c r="D41" s="185" t="s">
        <v>12</v>
      </c>
      <c r="E41" s="29" t="s">
        <v>3343</v>
      </c>
      <c r="F41" s="46"/>
    </row>
    <row r="42" spans="1:6" s="183" customFormat="1" ht="24" x14ac:dyDescent="0.2">
      <c r="A42" s="363">
        <f t="shared" si="0"/>
        <v>36</v>
      </c>
      <c r="B42" s="363">
        <f t="shared" si="1"/>
        <v>458</v>
      </c>
      <c r="C42" s="184">
        <v>17</v>
      </c>
      <c r="D42" s="185" t="s">
        <v>12</v>
      </c>
      <c r="E42" s="29" t="s">
        <v>3344</v>
      </c>
      <c r="F42" s="46"/>
    </row>
    <row r="43" spans="1:6" s="183" customFormat="1" ht="24" x14ac:dyDescent="0.2">
      <c r="A43" s="363">
        <f t="shared" si="0"/>
        <v>37</v>
      </c>
      <c r="B43" s="363">
        <f t="shared" si="1"/>
        <v>475</v>
      </c>
      <c r="C43" s="184">
        <v>17</v>
      </c>
      <c r="D43" s="185" t="s">
        <v>12</v>
      </c>
      <c r="E43" s="41" t="s">
        <v>6037</v>
      </c>
      <c r="F43" s="46"/>
    </row>
    <row r="44" spans="1:6" s="183" customFormat="1" ht="24" x14ac:dyDescent="0.2">
      <c r="A44" s="363">
        <f t="shared" si="0"/>
        <v>38</v>
      </c>
      <c r="B44" s="363">
        <f t="shared" si="1"/>
        <v>492</v>
      </c>
      <c r="C44" s="184">
        <v>17</v>
      </c>
      <c r="D44" s="185" t="s">
        <v>12</v>
      </c>
      <c r="E44" s="41" t="s">
        <v>10832</v>
      </c>
      <c r="F44" s="152"/>
    </row>
    <row r="45" spans="1:6" s="183" customFormat="1" ht="24" x14ac:dyDescent="0.2">
      <c r="A45" s="363">
        <f t="shared" si="0"/>
        <v>39</v>
      </c>
      <c r="B45" s="363">
        <f t="shared" si="1"/>
        <v>509</v>
      </c>
      <c r="C45" s="184">
        <v>17</v>
      </c>
      <c r="D45" s="185" t="s">
        <v>12</v>
      </c>
      <c r="E45" s="41" t="s">
        <v>10833</v>
      </c>
      <c r="F45" s="152"/>
    </row>
    <row r="46" spans="1:6" s="183" customFormat="1" ht="24" x14ac:dyDescent="0.2">
      <c r="A46" s="363">
        <f t="shared" si="0"/>
        <v>40</v>
      </c>
      <c r="B46" s="363">
        <f t="shared" si="1"/>
        <v>526</v>
      </c>
      <c r="C46" s="184">
        <v>17</v>
      </c>
      <c r="D46" s="185" t="s">
        <v>12</v>
      </c>
      <c r="E46" s="41" t="s">
        <v>6038</v>
      </c>
      <c r="F46" s="46"/>
    </row>
    <row r="47" spans="1:6" s="183" customFormat="1" ht="24" x14ac:dyDescent="0.2">
      <c r="A47" s="363">
        <f t="shared" si="0"/>
        <v>41</v>
      </c>
      <c r="B47" s="363">
        <f t="shared" si="1"/>
        <v>543</v>
      </c>
      <c r="C47" s="184">
        <v>17</v>
      </c>
      <c r="D47" s="185" t="s">
        <v>12</v>
      </c>
      <c r="E47" s="386" t="s">
        <v>12252</v>
      </c>
      <c r="F47" s="46"/>
    </row>
    <row r="48" spans="1:6" s="183" customFormat="1" ht="24" x14ac:dyDescent="0.2">
      <c r="A48" s="363">
        <f t="shared" si="0"/>
        <v>42</v>
      </c>
      <c r="B48" s="363">
        <f t="shared" si="1"/>
        <v>560</v>
      </c>
      <c r="C48" s="181">
        <v>17</v>
      </c>
      <c r="D48" s="182" t="s">
        <v>12</v>
      </c>
      <c r="E48" s="386" t="s">
        <v>12253</v>
      </c>
      <c r="F48" s="355"/>
    </row>
    <row r="49" spans="1:6" s="183" customFormat="1" ht="24" x14ac:dyDescent="0.2">
      <c r="A49" s="363">
        <f t="shared" si="0"/>
        <v>43</v>
      </c>
      <c r="B49" s="363">
        <f t="shared" si="1"/>
        <v>577</v>
      </c>
      <c r="C49" s="181">
        <v>17</v>
      </c>
      <c r="D49" s="182" t="s">
        <v>12</v>
      </c>
      <c r="E49" s="386" t="s">
        <v>12254</v>
      </c>
      <c r="F49" s="355"/>
    </row>
    <row r="50" spans="1:6" s="183" customFormat="1" ht="24" x14ac:dyDescent="0.2">
      <c r="A50" s="363">
        <f t="shared" si="0"/>
        <v>44</v>
      </c>
      <c r="B50" s="363">
        <f t="shared" si="1"/>
        <v>594</v>
      </c>
      <c r="C50" s="184">
        <v>17</v>
      </c>
      <c r="D50" s="185" t="s">
        <v>12</v>
      </c>
      <c r="E50" s="386" t="s">
        <v>12255</v>
      </c>
      <c r="F50" s="152"/>
    </row>
    <row r="51" spans="1:6" s="183" customFormat="1" ht="24" x14ac:dyDescent="0.2">
      <c r="A51" s="363">
        <f t="shared" si="0"/>
        <v>45</v>
      </c>
      <c r="B51" s="363">
        <f t="shared" si="1"/>
        <v>611</v>
      </c>
      <c r="C51" s="181">
        <v>17</v>
      </c>
      <c r="D51" s="182" t="s">
        <v>12</v>
      </c>
      <c r="E51" s="386" t="s">
        <v>12256</v>
      </c>
      <c r="F51" s="355"/>
    </row>
    <row r="52" spans="1:6" s="385" customFormat="1" ht="24" x14ac:dyDescent="0.2">
      <c r="A52" s="363">
        <f t="shared" si="0"/>
        <v>46</v>
      </c>
      <c r="B52" s="363">
        <f t="shared" si="1"/>
        <v>628</v>
      </c>
      <c r="C52" s="390">
        <v>17</v>
      </c>
      <c r="D52" s="391" t="s">
        <v>12</v>
      </c>
      <c r="E52" s="388" t="s">
        <v>12424</v>
      </c>
      <c r="F52" s="355"/>
    </row>
    <row r="53" spans="1:6" s="385" customFormat="1" ht="24" x14ac:dyDescent="0.2">
      <c r="A53" s="363">
        <f t="shared" si="0"/>
        <v>47</v>
      </c>
      <c r="B53" s="363">
        <f t="shared" si="1"/>
        <v>645</v>
      </c>
      <c r="C53" s="390">
        <v>17</v>
      </c>
      <c r="D53" s="391" t="s">
        <v>12</v>
      </c>
      <c r="E53" s="388" t="s">
        <v>12425</v>
      </c>
      <c r="F53" s="389"/>
    </row>
    <row r="54" spans="1:6" s="183" customFormat="1" ht="24" x14ac:dyDescent="0.2">
      <c r="A54" s="363">
        <f t="shared" si="0"/>
        <v>48</v>
      </c>
      <c r="B54" s="363">
        <f t="shared" si="1"/>
        <v>662</v>
      </c>
      <c r="C54" s="181">
        <v>17</v>
      </c>
      <c r="D54" s="182" t="s">
        <v>12</v>
      </c>
      <c r="E54" s="386" t="s">
        <v>12257</v>
      </c>
      <c r="F54" s="389"/>
    </row>
    <row r="55" spans="1:6" s="385" customFormat="1" ht="24" x14ac:dyDescent="0.2">
      <c r="A55" s="363">
        <f t="shared" si="0"/>
        <v>49</v>
      </c>
      <c r="B55" s="363">
        <f t="shared" si="1"/>
        <v>679</v>
      </c>
      <c r="C55" s="390">
        <v>17</v>
      </c>
      <c r="D55" s="391" t="s">
        <v>12</v>
      </c>
      <c r="E55" s="388" t="s">
        <v>12426</v>
      </c>
      <c r="F55" s="398"/>
    </row>
    <row r="56" spans="1:6" s="385" customFormat="1" ht="24" x14ac:dyDescent="0.2">
      <c r="A56" s="363">
        <f t="shared" si="0"/>
        <v>50</v>
      </c>
      <c r="B56" s="363">
        <f t="shared" si="1"/>
        <v>696</v>
      </c>
      <c r="C56" s="390">
        <v>17</v>
      </c>
      <c r="D56" s="391" t="s">
        <v>12</v>
      </c>
      <c r="E56" s="388" t="s">
        <v>12427</v>
      </c>
      <c r="F56" s="389"/>
    </row>
    <row r="57" spans="1:6" s="183" customFormat="1" ht="24" x14ac:dyDescent="0.2">
      <c r="A57" s="363">
        <f t="shared" si="0"/>
        <v>51</v>
      </c>
      <c r="B57" s="363">
        <f t="shared" si="1"/>
        <v>713</v>
      </c>
      <c r="C57" s="184">
        <v>17</v>
      </c>
      <c r="D57" s="185" t="s">
        <v>12</v>
      </c>
      <c r="E57" s="29" t="s">
        <v>3345</v>
      </c>
      <c r="F57" s="46"/>
    </row>
    <row r="58" spans="1:6" s="183" customFormat="1" ht="24" x14ac:dyDescent="0.2">
      <c r="A58" s="363">
        <f t="shared" si="0"/>
        <v>52</v>
      </c>
      <c r="B58" s="363">
        <f t="shared" si="1"/>
        <v>730</v>
      </c>
      <c r="C58" s="181">
        <v>17</v>
      </c>
      <c r="D58" s="182" t="s">
        <v>12</v>
      </c>
      <c r="E58" s="41" t="s">
        <v>3346</v>
      </c>
      <c r="F58" s="152"/>
    </row>
    <row r="59" spans="1:6" s="183" customFormat="1" ht="24" x14ac:dyDescent="0.2">
      <c r="A59" s="363">
        <f t="shared" si="0"/>
        <v>53</v>
      </c>
      <c r="B59" s="363">
        <f t="shared" si="1"/>
        <v>747</v>
      </c>
      <c r="C59" s="184">
        <v>17</v>
      </c>
      <c r="D59" s="185" t="s">
        <v>12</v>
      </c>
      <c r="E59" s="29" t="s">
        <v>3347</v>
      </c>
      <c r="F59" s="186"/>
    </row>
    <row r="60" spans="1:6" s="183" customFormat="1" ht="24" x14ac:dyDescent="0.2">
      <c r="A60" s="363">
        <f t="shared" si="0"/>
        <v>54</v>
      </c>
      <c r="B60" s="363">
        <f t="shared" si="1"/>
        <v>764</v>
      </c>
      <c r="C60" s="181">
        <v>17</v>
      </c>
      <c r="D60" s="182" t="s">
        <v>12</v>
      </c>
      <c r="E60" s="41" t="s">
        <v>3348</v>
      </c>
      <c r="F60" s="186"/>
    </row>
    <row r="61" spans="1:6" s="183" customFormat="1" x14ac:dyDescent="0.2">
      <c r="A61" s="363">
        <f t="shared" si="0"/>
        <v>55</v>
      </c>
      <c r="B61" s="363">
        <f t="shared" si="1"/>
        <v>781</v>
      </c>
      <c r="C61" s="184">
        <v>17</v>
      </c>
      <c r="D61" s="185" t="s">
        <v>12</v>
      </c>
      <c r="E61" s="77" t="s">
        <v>14310</v>
      </c>
      <c r="F61" s="186"/>
    </row>
    <row r="62" spans="1:6" s="183" customFormat="1" x14ac:dyDescent="0.2">
      <c r="A62" s="363">
        <f t="shared" si="0"/>
        <v>56</v>
      </c>
      <c r="B62" s="363">
        <f t="shared" si="1"/>
        <v>798</v>
      </c>
      <c r="C62" s="184">
        <v>17</v>
      </c>
      <c r="D62" s="185" t="s">
        <v>12</v>
      </c>
      <c r="E62" s="77" t="s">
        <v>14311</v>
      </c>
      <c r="F62" s="186"/>
    </row>
    <row r="63" spans="1:6" s="183" customFormat="1" ht="24" x14ac:dyDescent="0.2">
      <c r="A63" s="363">
        <f t="shared" si="0"/>
        <v>57</v>
      </c>
      <c r="B63" s="363">
        <f t="shared" si="1"/>
        <v>815</v>
      </c>
      <c r="C63" s="184">
        <v>17</v>
      </c>
      <c r="D63" s="185" t="s">
        <v>12</v>
      </c>
      <c r="E63" s="77" t="s">
        <v>14312</v>
      </c>
      <c r="F63" s="186"/>
    </row>
    <row r="64" spans="1:6" s="183" customFormat="1" x14ac:dyDescent="0.2">
      <c r="A64" s="363">
        <f t="shared" ref="A64:A135" si="2">+A63+1</f>
        <v>58</v>
      </c>
      <c r="B64" s="363">
        <f t="shared" si="1"/>
        <v>832</v>
      </c>
      <c r="C64" s="184">
        <v>17</v>
      </c>
      <c r="D64" s="185" t="s">
        <v>12</v>
      </c>
      <c r="E64" s="77" t="s">
        <v>14313</v>
      </c>
      <c r="F64" s="186"/>
    </row>
    <row r="65" spans="1:6" s="183" customFormat="1" x14ac:dyDescent="0.2">
      <c r="A65" s="363">
        <f t="shared" si="2"/>
        <v>59</v>
      </c>
      <c r="B65" s="363">
        <f t="shared" si="1"/>
        <v>849</v>
      </c>
      <c r="C65" s="184">
        <v>17</v>
      </c>
      <c r="D65" s="185" t="s">
        <v>12</v>
      </c>
      <c r="E65" s="77" t="s">
        <v>3349</v>
      </c>
      <c r="F65" s="186"/>
    </row>
    <row r="66" spans="1:6" s="183" customFormat="1" x14ac:dyDescent="0.2">
      <c r="A66" s="363">
        <f t="shared" si="2"/>
        <v>60</v>
      </c>
      <c r="B66" s="363">
        <f t="shared" si="1"/>
        <v>866</v>
      </c>
      <c r="C66" s="184">
        <v>17</v>
      </c>
      <c r="D66" s="185" t="s">
        <v>12</v>
      </c>
      <c r="E66" s="77" t="s">
        <v>3350</v>
      </c>
      <c r="F66" s="186"/>
    </row>
    <row r="67" spans="1:6" s="183" customFormat="1" ht="24" x14ac:dyDescent="0.2">
      <c r="A67" s="363">
        <f t="shared" si="2"/>
        <v>61</v>
      </c>
      <c r="B67" s="363">
        <f t="shared" si="1"/>
        <v>883</v>
      </c>
      <c r="C67" s="184">
        <v>17</v>
      </c>
      <c r="D67" s="185" t="s">
        <v>12</v>
      </c>
      <c r="E67" s="77" t="s">
        <v>3351</v>
      </c>
      <c r="F67" s="186"/>
    </row>
    <row r="68" spans="1:6" s="183" customFormat="1" x14ac:dyDescent="0.2">
      <c r="A68" s="363">
        <f t="shared" si="2"/>
        <v>62</v>
      </c>
      <c r="B68" s="363">
        <f t="shared" si="1"/>
        <v>900</v>
      </c>
      <c r="C68" s="184">
        <v>17</v>
      </c>
      <c r="D68" s="185" t="s">
        <v>12</v>
      </c>
      <c r="E68" s="77" t="s">
        <v>3352</v>
      </c>
      <c r="F68" s="186"/>
    </row>
    <row r="69" spans="1:6" s="183" customFormat="1" x14ac:dyDescent="0.2">
      <c r="A69" s="363">
        <f t="shared" si="2"/>
        <v>63</v>
      </c>
      <c r="B69" s="363">
        <f t="shared" si="1"/>
        <v>917</v>
      </c>
      <c r="C69" s="184">
        <v>17</v>
      </c>
      <c r="D69" s="185" t="s">
        <v>12</v>
      </c>
      <c r="E69" s="77" t="s">
        <v>3353</v>
      </c>
      <c r="F69" s="186"/>
    </row>
    <row r="70" spans="1:6" s="183" customFormat="1" x14ac:dyDescent="0.2">
      <c r="A70" s="363">
        <f t="shared" si="2"/>
        <v>64</v>
      </c>
      <c r="B70" s="363">
        <f t="shared" ref="B70:B141" si="3">C69+B69</f>
        <v>934</v>
      </c>
      <c r="C70" s="184">
        <v>17</v>
      </c>
      <c r="D70" s="185" t="s">
        <v>12</v>
      </c>
      <c r="E70" s="77" t="s">
        <v>3354</v>
      </c>
      <c r="F70" s="186"/>
    </row>
    <row r="71" spans="1:6" s="183" customFormat="1" ht="24" x14ac:dyDescent="0.2">
      <c r="A71" s="363">
        <f t="shared" si="2"/>
        <v>65</v>
      </c>
      <c r="B71" s="363">
        <f t="shared" si="3"/>
        <v>951</v>
      </c>
      <c r="C71" s="184">
        <v>17</v>
      </c>
      <c r="D71" s="185" t="s">
        <v>12</v>
      </c>
      <c r="E71" s="77" t="s">
        <v>3355</v>
      </c>
      <c r="F71" s="186"/>
    </row>
    <row r="72" spans="1:6" s="183" customFormat="1" x14ac:dyDescent="0.2">
      <c r="A72" s="363">
        <f t="shared" si="2"/>
        <v>66</v>
      </c>
      <c r="B72" s="363">
        <f t="shared" si="3"/>
        <v>968</v>
      </c>
      <c r="C72" s="184">
        <v>17</v>
      </c>
      <c r="D72" s="185" t="s">
        <v>12</v>
      </c>
      <c r="E72" s="77" t="s">
        <v>3356</v>
      </c>
      <c r="F72" s="186"/>
    </row>
    <row r="73" spans="1:6" s="183" customFormat="1" x14ac:dyDescent="0.2">
      <c r="A73" s="363">
        <f t="shared" si="2"/>
        <v>67</v>
      </c>
      <c r="B73" s="363">
        <f t="shared" si="3"/>
        <v>985</v>
      </c>
      <c r="C73" s="184">
        <v>17</v>
      </c>
      <c r="D73" s="185" t="s">
        <v>12</v>
      </c>
      <c r="E73" s="50" t="s">
        <v>6039</v>
      </c>
      <c r="F73" s="186"/>
    </row>
    <row r="74" spans="1:6" s="183" customFormat="1" x14ac:dyDescent="0.2">
      <c r="A74" s="363">
        <f t="shared" si="2"/>
        <v>68</v>
      </c>
      <c r="B74" s="363">
        <f t="shared" si="3"/>
        <v>1002</v>
      </c>
      <c r="C74" s="184">
        <v>17</v>
      </c>
      <c r="D74" s="185" t="s">
        <v>12</v>
      </c>
      <c r="E74" s="50" t="s">
        <v>6040</v>
      </c>
      <c r="F74" s="186"/>
    </row>
    <row r="75" spans="1:6" s="183" customFormat="1" ht="24" x14ac:dyDescent="0.2">
      <c r="A75" s="363">
        <f t="shared" si="2"/>
        <v>69</v>
      </c>
      <c r="B75" s="363">
        <f t="shared" si="3"/>
        <v>1019</v>
      </c>
      <c r="C75" s="184">
        <v>17</v>
      </c>
      <c r="D75" s="185" t="s">
        <v>12</v>
      </c>
      <c r="E75" s="50" t="s">
        <v>6041</v>
      </c>
      <c r="F75" s="186"/>
    </row>
    <row r="76" spans="1:6" s="183" customFormat="1" x14ac:dyDescent="0.2">
      <c r="A76" s="363">
        <f t="shared" si="2"/>
        <v>70</v>
      </c>
      <c r="B76" s="363">
        <f t="shared" si="3"/>
        <v>1036</v>
      </c>
      <c r="C76" s="184">
        <v>17</v>
      </c>
      <c r="D76" s="185" t="s">
        <v>12</v>
      </c>
      <c r="E76" s="50" t="s">
        <v>6042</v>
      </c>
      <c r="F76" s="186"/>
    </row>
    <row r="77" spans="1:6" s="183" customFormat="1" x14ac:dyDescent="0.2">
      <c r="A77" s="363">
        <f t="shared" si="2"/>
        <v>71</v>
      </c>
      <c r="B77" s="363">
        <f t="shared" si="3"/>
        <v>1053</v>
      </c>
      <c r="C77" s="184">
        <v>17</v>
      </c>
      <c r="D77" s="185" t="s">
        <v>12</v>
      </c>
      <c r="E77" s="392" t="s">
        <v>12258</v>
      </c>
      <c r="F77" s="186"/>
    </row>
    <row r="78" spans="1:6" s="183" customFormat="1" x14ac:dyDescent="0.2">
      <c r="A78" s="363">
        <f t="shared" si="2"/>
        <v>72</v>
      </c>
      <c r="B78" s="363">
        <f t="shared" si="3"/>
        <v>1070</v>
      </c>
      <c r="C78" s="184">
        <v>17</v>
      </c>
      <c r="D78" s="185" t="s">
        <v>12</v>
      </c>
      <c r="E78" s="392" t="s">
        <v>12259</v>
      </c>
      <c r="F78" s="161"/>
    </row>
    <row r="79" spans="1:6" s="183" customFormat="1" ht="24" x14ac:dyDescent="0.2">
      <c r="A79" s="363">
        <f t="shared" si="2"/>
        <v>73</v>
      </c>
      <c r="B79" s="363">
        <f t="shared" si="3"/>
        <v>1087</v>
      </c>
      <c r="C79" s="184">
        <v>17</v>
      </c>
      <c r="D79" s="185" t="s">
        <v>12</v>
      </c>
      <c r="E79" s="392" t="s">
        <v>12260</v>
      </c>
      <c r="F79" s="161"/>
    </row>
    <row r="80" spans="1:6" s="183" customFormat="1" x14ac:dyDescent="0.2">
      <c r="A80" s="363">
        <f t="shared" si="2"/>
        <v>74</v>
      </c>
      <c r="B80" s="363">
        <f t="shared" si="3"/>
        <v>1104</v>
      </c>
      <c r="C80" s="184">
        <v>17</v>
      </c>
      <c r="D80" s="185" t="s">
        <v>12</v>
      </c>
      <c r="E80" s="392" t="s">
        <v>12261</v>
      </c>
      <c r="F80" s="161"/>
    </row>
    <row r="81" spans="1:6" s="183" customFormat="1" x14ac:dyDescent="0.2">
      <c r="A81" s="363">
        <f t="shared" si="2"/>
        <v>75</v>
      </c>
      <c r="B81" s="363">
        <f t="shared" si="3"/>
        <v>1121</v>
      </c>
      <c r="C81" s="181">
        <v>17</v>
      </c>
      <c r="D81" s="182" t="s">
        <v>12</v>
      </c>
      <c r="E81" s="392" t="s">
        <v>12262</v>
      </c>
      <c r="F81" s="353"/>
    </row>
    <row r="82" spans="1:6" s="183" customFormat="1" x14ac:dyDescent="0.2">
      <c r="A82" s="363">
        <f t="shared" si="2"/>
        <v>76</v>
      </c>
      <c r="B82" s="363">
        <f t="shared" si="3"/>
        <v>1138</v>
      </c>
      <c r="C82" s="181">
        <v>17</v>
      </c>
      <c r="D82" s="182" t="s">
        <v>12</v>
      </c>
      <c r="E82" s="392" t="s">
        <v>12263</v>
      </c>
      <c r="F82" s="353"/>
    </row>
    <row r="83" spans="1:6" s="183" customFormat="1" ht="24" x14ac:dyDescent="0.2">
      <c r="A83" s="363">
        <f t="shared" si="2"/>
        <v>77</v>
      </c>
      <c r="B83" s="363">
        <f t="shared" si="3"/>
        <v>1155</v>
      </c>
      <c r="C83" s="181">
        <v>17</v>
      </c>
      <c r="D83" s="182" t="s">
        <v>12</v>
      </c>
      <c r="E83" s="392" t="s">
        <v>12264</v>
      </c>
      <c r="F83" s="353"/>
    </row>
    <row r="84" spans="1:6" s="183" customFormat="1" x14ac:dyDescent="0.2">
      <c r="A84" s="363">
        <f t="shared" si="2"/>
        <v>78</v>
      </c>
      <c r="B84" s="363">
        <f t="shared" si="3"/>
        <v>1172</v>
      </c>
      <c r="C84" s="181">
        <v>17</v>
      </c>
      <c r="D84" s="182" t="s">
        <v>12</v>
      </c>
      <c r="E84" s="392" t="s">
        <v>12265</v>
      </c>
      <c r="F84" s="353"/>
    </row>
    <row r="85" spans="1:6" s="385" customFormat="1" x14ac:dyDescent="0.2">
      <c r="A85" s="363">
        <f t="shared" si="2"/>
        <v>79</v>
      </c>
      <c r="B85" s="363">
        <f t="shared" ref="B85:B92" si="4">C84+B84</f>
        <v>1189</v>
      </c>
      <c r="C85" s="390">
        <v>17</v>
      </c>
      <c r="D85" s="391" t="s">
        <v>12</v>
      </c>
      <c r="E85" s="393" t="s">
        <v>12428</v>
      </c>
      <c r="F85" s="397"/>
    </row>
    <row r="86" spans="1:6" s="385" customFormat="1" x14ac:dyDescent="0.2">
      <c r="A86" s="363">
        <f t="shared" si="2"/>
        <v>80</v>
      </c>
      <c r="B86" s="363">
        <f t="shared" si="4"/>
        <v>1206</v>
      </c>
      <c r="C86" s="390">
        <v>17</v>
      </c>
      <c r="D86" s="391" t="s">
        <v>12</v>
      </c>
      <c r="E86" s="393" t="s">
        <v>12429</v>
      </c>
      <c r="F86" s="397"/>
    </row>
    <row r="87" spans="1:6" s="385" customFormat="1" ht="24" x14ac:dyDescent="0.2">
      <c r="A87" s="363">
        <f t="shared" si="2"/>
        <v>81</v>
      </c>
      <c r="B87" s="363">
        <f t="shared" si="4"/>
        <v>1223</v>
      </c>
      <c r="C87" s="390">
        <v>17</v>
      </c>
      <c r="D87" s="391" t="s">
        <v>12</v>
      </c>
      <c r="E87" s="393" t="s">
        <v>12430</v>
      </c>
      <c r="F87" s="397"/>
    </row>
    <row r="88" spans="1:6" s="385" customFormat="1" x14ac:dyDescent="0.2">
      <c r="A88" s="363">
        <f t="shared" si="2"/>
        <v>82</v>
      </c>
      <c r="B88" s="363">
        <f t="shared" si="4"/>
        <v>1240</v>
      </c>
      <c r="C88" s="390">
        <v>17</v>
      </c>
      <c r="D88" s="391" t="s">
        <v>12</v>
      </c>
      <c r="E88" s="393" t="s">
        <v>12431</v>
      </c>
      <c r="F88" s="397"/>
    </row>
    <row r="89" spans="1:6" s="183" customFormat="1" x14ac:dyDescent="0.2">
      <c r="A89" s="363">
        <f t="shared" si="2"/>
        <v>83</v>
      </c>
      <c r="B89" s="363">
        <f t="shared" si="4"/>
        <v>1257</v>
      </c>
      <c r="C89" s="184">
        <v>17</v>
      </c>
      <c r="D89" s="185" t="s">
        <v>12</v>
      </c>
      <c r="E89" s="77" t="s">
        <v>3357</v>
      </c>
      <c r="F89" s="161"/>
    </row>
    <row r="90" spans="1:6" s="183" customFormat="1" x14ac:dyDescent="0.2">
      <c r="A90" s="363">
        <f t="shared" si="2"/>
        <v>84</v>
      </c>
      <c r="B90" s="363">
        <f t="shared" si="4"/>
        <v>1274</v>
      </c>
      <c r="C90" s="187">
        <v>17</v>
      </c>
      <c r="D90" s="185" t="s">
        <v>12</v>
      </c>
      <c r="E90" s="77" t="s">
        <v>3358</v>
      </c>
      <c r="F90" s="161"/>
    </row>
    <row r="91" spans="1:6" s="183" customFormat="1" ht="24" x14ac:dyDescent="0.2">
      <c r="A91" s="363">
        <f t="shared" si="2"/>
        <v>85</v>
      </c>
      <c r="B91" s="363">
        <f t="shared" si="4"/>
        <v>1291</v>
      </c>
      <c r="C91" s="187">
        <v>17</v>
      </c>
      <c r="D91" s="185" t="s">
        <v>12</v>
      </c>
      <c r="E91" s="77" t="s">
        <v>3359</v>
      </c>
      <c r="F91" s="161"/>
    </row>
    <row r="92" spans="1:6" s="183" customFormat="1" x14ac:dyDescent="0.2">
      <c r="A92" s="363">
        <f t="shared" si="2"/>
        <v>86</v>
      </c>
      <c r="B92" s="363">
        <f t="shared" si="4"/>
        <v>1308</v>
      </c>
      <c r="C92" s="188">
        <v>17</v>
      </c>
      <c r="D92" s="182" t="s">
        <v>12</v>
      </c>
      <c r="E92" s="50" t="s">
        <v>3360</v>
      </c>
      <c r="F92" s="161"/>
    </row>
    <row r="93" spans="1:6" s="183" customFormat="1" ht="48" x14ac:dyDescent="0.2">
      <c r="A93" s="363">
        <f t="shared" si="2"/>
        <v>87</v>
      </c>
      <c r="B93" s="363">
        <f t="shared" si="3"/>
        <v>1325</v>
      </c>
      <c r="C93" s="188">
        <v>17</v>
      </c>
      <c r="D93" s="182" t="s">
        <v>12</v>
      </c>
      <c r="E93" s="50" t="s">
        <v>3361</v>
      </c>
      <c r="F93" s="161"/>
    </row>
    <row r="94" spans="1:6" s="183" customFormat="1" ht="60" x14ac:dyDescent="0.2">
      <c r="A94" s="363">
        <f t="shared" si="2"/>
        <v>88</v>
      </c>
      <c r="B94" s="363">
        <f t="shared" si="3"/>
        <v>1342</v>
      </c>
      <c r="C94" s="188">
        <v>17</v>
      </c>
      <c r="D94" s="182" t="s">
        <v>12</v>
      </c>
      <c r="E94" s="50" t="s">
        <v>3362</v>
      </c>
      <c r="F94" s="161"/>
    </row>
    <row r="95" spans="1:6" s="183" customFormat="1" ht="60" x14ac:dyDescent="0.2">
      <c r="A95" s="363">
        <f t="shared" si="2"/>
        <v>89</v>
      </c>
      <c r="B95" s="363">
        <f t="shared" si="3"/>
        <v>1359</v>
      </c>
      <c r="C95" s="188">
        <v>17</v>
      </c>
      <c r="D95" s="182" t="s">
        <v>12</v>
      </c>
      <c r="E95" s="50" t="s">
        <v>3363</v>
      </c>
      <c r="F95" s="161"/>
    </row>
    <row r="96" spans="1:6" s="183" customFormat="1" ht="48" x14ac:dyDescent="0.2">
      <c r="A96" s="363">
        <f t="shared" si="2"/>
        <v>90</v>
      </c>
      <c r="B96" s="363">
        <f t="shared" si="3"/>
        <v>1376</v>
      </c>
      <c r="C96" s="188">
        <v>17</v>
      </c>
      <c r="D96" s="182" t="s">
        <v>12</v>
      </c>
      <c r="E96" s="50" t="s">
        <v>3364</v>
      </c>
      <c r="F96" s="161"/>
    </row>
    <row r="97" spans="1:6" s="183" customFormat="1" ht="48" x14ac:dyDescent="0.2">
      <c r="A97" s="363">
        <f t="shared" si="2"/>
        <v>91</v>
      </c>
      <c r="B97" s="363">
        <f t="shared" si="3"/>
        <v>1393</v>
      </c>
      <c r="C97" s="188">
        <v>17</v>
      </c>
      <c r="D97" s="182" t="s">
        <v>12</v>
      </c>
      <c r="E97" s="50" t="s">
        <v>3365</v>
      </c>
      <c r="F97" s="161"/>
    </row>
    <row r="98" spans="1:6" s="183" customFormat="1" ht="60" x14ac:dyDescent="0.2">
      <c r="A98" s="363">
        <f t="shared" si="2"/>
        <v>92</v>
      </c>
      <c r="B98" s="363">
        <f t="shared" si="3"/>
        <v>1410</v>
      </c>
      <c r="C98" s="188">
        <v>17</v>
      </c>
      <c r="D98" s="182" t="s">
        <v>12</v>
      </c>
      <c r="E98" s="189" t="s">
        <v>3366</v>
      </c>
      <c r="F98" s="161"/>
    </row>
    <row r="99" spans="1:6" s="183" customFormat="1" ht="60" x14ac:dyDescent="0.2">
      <c r="A99" s="363">
        <f t="shared" si="2"/>
        <v>93</v>
      </c>
      <c r="B99" s="363">
        <f t="shared" si="3"/>
        <v>1427</v>
      </c>
      <c r="C99" s="188">
        <v>17</v>
      </c>
      <c r="D99" s="182" t="s">
        <v>12</v>
      </c>
      <c r="E99" s="189" t="s">
        <v>3367</v>
      </c>
      <c r="F99" s="161"/>
    </row>
    <row r="100" spans="1:6" s="183" customFormat="1" ht="48" x14ac:dyDescent="0.2">
      <c r="A100" s="363">
        <f t="shared" si="2"/>
        <v>94</v>
      </c>
      <c r="B100" s="363">
        <f t="shared" si="3"/>
        <v>1444</v>
      </c>
      <c r="C100" s="188">
        <v>17</v>
      </c>
      <c r="D100" s="182" t="s">
        <v>12</v>
      </c>
      <c r="E100" s="189" t="s">
        <v>3368</v>
      </c>
      <c r="F100" s="161"/>
    </row>
    <row r="101" spans="1:6" s="183" customFormat="1" ht="48" x14ac:dyDescent="0.2">
      <c r="A101" s="363">
        <f t="shared" si="2"/>
        <v>95</v>
      </c>
      <c r="B101" s="363">
        <f t="shared" si="3"/>
        <v>1461</v>
      </c>
      <c r="C101" s="188">
        <v>17</v>
      </c>
      <c r="D101" s="182" t="s">
        <v>12</v>
      </c>
      <c r="E101" s="189" t="s">
        <v>3369</v>
      </c>
      <c r="F101" s="161"/>
    </row>
    <row r="102" spans="1:6" s="183" customFormat="1" ht="60" x14ac:dyDescent="0.2">
      <c r="A102" s="363">
        <f t="shared" si="2"/>
        <v>96</v>
      </c>
      <c r="B102" s="363">
        <f t="shared" si="3"/>
        <v>1478</v>
      </c>
      <c r="C102" s="188">
        <v>17</v>
      </c>
      <c r="D102" s="182" t="s">
        <v>12</v>
      </c>
      <c r="E102" s="50" t="s">
        <v>3370</v>
      </c>
      <c r="F102" s="161"/>
    </row>
    <row r="103" spans="1:6" s="183" customFormat="1" ht="60" x14ac:dyDescent="0.2">
      <c r="A103" s="363">
        <f t="shared" si="2"/>
        <v>97</v>
      </c>
      <c r="B103" s="363">
        <f t="shared" si="3"/>
        <v>1495</v>
      </c>
      <c r="C103" s="188">
        <v>17</v>
      </c>
      <c r="D103" s="182" t="s">
        <v>12</v>
      </c>
      <c r="E103" s="50" t="s">
        <v>3371</v>
      </c>
      <c r="F103" s="161"/>
    </row>
    <row r="104" spans="1:6" s="183" customFormat="1" ht="60" x14ac:dyDescent="0.2">
      <c r="A104" s="363">
        <f t="shared" si="2"/>
        <v>98</v>
      </c>
      <c r="B104" s="363">
        <f t="shared" si="3"/>
        <v>1512</v>
      </c>
      <c r="C104" s="188">
        <v>17</v>
      </c>
      <c r="D104" s="182" t="s">
        <v>12</v>
      </c>
      <c r="E104" s="50" t="s">
        <v>3372</v>
      </c>
      <c r="F104" s="161"/>
    </row>
    <row r="105" spans="1:6" s="183" customFormat="1" ht="60" x14ac:dyDescent="0.2">
      <c r="A105" s="363">
        <f t="shared" si="2"/>
        <v>99</v>
      </c>
      <c r="B105" s="363">
        <f t="shared" si="3"/>
        <v>1529</v>
      </c>
      <c r="C105" s="188">
        <v>17</v>
      </c>
      <c r="D105" s="182" t="s">
        <v>12</v>
      </c>
      <c r="E105" s="50" t="s">
        <v>3373</v>
      </c>
      <c r="F105" s="186"/>
    </row>
    <row r="106" spans="1:6" s="183" customFormat="1" ht="48" x14ac:dyDescent="0.2">
      <c r="A106" s="363">
        <f t="shared" si="2"/>
        <v>100</v>
      </c>
      <c r="B106" s="363">
        <f t="shared" si="3"/>
        <v>1546</v>
      </c>
      <c r="C106" s="188">
        <v>17</v>
      </c>
      <c r="D106" s="182" t="s">
        <v>12</v>
      </c>
      <c r="E106" s="50" t="s">
        <v>3374</v>
      </c>
      <c r="F106" s="186"/>
    </row>
    <row r="107" spans="1:6" s="183" customFormat="1" ht="48" x14ac:dyDescent="0.2">
      <c r="A107" s="363">
        <f t="shared" si="2"/>
        <v>101</v>
      </c>
      <c r="B107" s="363">
        <f t="shared" si="3"/>
        <v>1563</v>
      </c>
      <c r="C107" s="188">
        <v>17</v>
      </c>
      <c r="D107" s="182" t="s">
        <v>12</v>
      </c>
      <c r="E107" s="50" t="s">
        <v>3375</v>
      </c>
      <c r="F107" s="186"/>
    </row>
    <row r="108" spans="1:6" s="183" customFormat="1" ht="60" x14ac:dyDescent="0.2">
      <c r="A108" s="363">
        <f t="shared" si="2"/>
        <v>102</v>
      </c>
      <c r="B108" s="363">
        <f t="shared" si="3"/>
        <v>1580</v>
      </c>
      <c r="C108" s="188">
        <v>17</v>
      </c>
      <c r="D108" s="182" t="s">
        <v>12</v>
      </c>
      <c r="E108" s="50" t="s">
        <v>3376</v>
      </c>
      <c r="F108" s="186"/>
    </row>
    <row r="109" spans="1:6" s="183" customFormat="1" ht="60" x14ac:dyDescent="0.2">
      <c r="A109" s="363">
        <f t="shared" si="2"/>
        <v>103</v>
      </c>
      <c r="B109" s="363">
        <f t="shared" si="3"/>
        <v>1597</v>
      </c>
      <c r="C109" s="188">
        <v>17</v>
      </c>
      <c r="D109" s="182" t="s">
        <v>12</v>
      </c>
      <c r="E109" s="50" t="s">
        <v>3377</v>
      </c>
      <c r="F109" s="186"/>
    </row>
    <row r="110" spans="1:6" s="183" customFormat="1" ht="60" x14ac:dyDescent="0.2">
      <c r="A110" s="363">
        <f t="shared" si="2"/>
        <v>104</v>
      </c>
      <c r="B110" s="363">
        <f t="shared" si="3"/>
        <v>1614</v>
      </c>
      <c r="C110" s="188">
        <v>17</v>
      </c>
      <c r="D110" s="182" t="s">
        <v>12</v>
      </c>
      <c r="E110" s="50" t="s">
        <v>3378</v>
      </c>
      <c r="F110" s="186"/>
    </row>
    <row r="111" spans="1:6" s="183" customFormat="1" ht="60" x14ac:dyDescent="0.2">
      <c r="A111" s="363">
        <f t="shared" si="2"/>
        <v>105</v>
      </c>
      <c r="B111" s="363">
        <f t="shared" si="3"/>
        <v>1631</v>
      </c>
      <c r="C111" s="187">
        <v>17</v>
      </c>
      <c r="D111" s="185" t="s">
        <v>12</v>
      </c>
      <c r="E111" s="77" t="s">
        <v>3379</v>
      </c>
      <c r="F111" s="186"/>
    </row>
    <row r="112" spans="1:6" s="183" customFormat="1" ht="48" x14ac:dyDescent="0.2">
      <c r="A112" s="363">
        <f t="shared" si="2"/>
        <v>106</v>
      </c>
      <c r="B112" s="363">
        <f t="shared" si="3"/>
        <v>1648</v>
      </c>
      <c r="C112" s="187">
        <v>17</v>
      </c>
      <c r="D112" s="185" t="s">
        <v>12</v>
      </c>
      <c r="E112" s="77" t="s">
        <v>3380</v>
      </c>
      <c r="F112" s="186"/>
    </row>
    <row r="113" spans="1:6" s="183" customFormat="1" ht="48" x14ac:dyDescent="0.2">
      <c r="A113" s="363">
        <f t="shared" si="2"/>
        <v>107</v>
      </c>
      <c r="B113" s="363">
        <f t="shared" si="3"/>
        <v>1665</v>
      </c>
      <c r="C113" s="187">
        <v>17</v>
      </c>
      <c r="D113" s="185" t="s">
        <v>12</v>
      </c>
      <c r="E113" s="77" t="s">
        <v>3381</v>
      </c>
      <c r="F113" s="186"/>
    </row>
    <row r="114" spans="1:6" s="183" customFormat="1" ht="48" x14ac:dyDescent="0.2">
      <c r="A114" s="363">
        <f t="shared" si="2"/>
        <v>108</v>
      </c>
      <c r="B114" s="363">
        <f t="shared" si="3"/>
        <v>1682</v>
      </c>
      <c r="C114" s="187">
        <v>17</v>
      </c>
      <c r="D114" s="185" t="s">
        <v>12</v>
      </c>
      <c r="E114" s="77" t="s">
        <v>3382</v>
      </c>
      <c r="F114" s="186"/>
    </row>
    <row r="115" spans="1:6" s="183" customFormat="1" ht="60" x14ac:dyDescent="0.2">
      <c r="A115" s="363">
        <f t="shared" si="2"/>
        <v>109</v>
      </c>
      <c r="B115" s="363">
        <f t="shared" si="3"/>
        <v>1699</v>
      </c>
      <c r="C115" s="187">
        <v>17</v>
      </c>
      <c r="D115" s="185" t="s">
        <v>12</v>
      </c>
      <c r="E115" s="77" t="s">
        <v>3383</v>
      </c>
      <c r="F115" s="186"/>
    </row>
    <row r="116" spans="1:6" s="183" customFormat="1" ht="60" x14ac:dyDescent="0.2">
      <c r="A116" s="363">
        <f t="shared" si="2"/>
        <v>110</v>
      </c>
      <c r="B116" s="363">
        <f t="shared" si="3"/>
        <v>1716</v>
      </c>
      <c r="C116" s="187">
        <v>17</v>
      </c>
      <c r="D116" s="185" t="s">
        <v>12</v>
      </c>
      <c r="E116" s="190" t="s">
        <v>3384</v>
      </c>
      <c r="F116" s="186"/>
    </row>
    <row r="117" spans="1:6" s="183" customFormat="1" ht="60" x14ac:dyDescent="0.2">
      <c r="A117" s="363">
        <f t="shared" si="2"/>
        <v>111</v>
      </c>
      <c r="B117" s="363">
        <f t="shared" si="3"/>
        <v>1733</v>
      </c>
      <c r="C117" s="187">
        <v>17</v>
      </c>
      <c r="D117" s="185" t="s">
        <v>12</v>
      </c>
      <c r="E117" s="190" t="s">
        <v>3385</v>
      </c>
      <c r="F117" s="186"/>
    </row>
    <row r="118" spans="1:6" s="183" customFormat="1" ht="48" x14ac:dyDescent="0.2">
      <c r="A118" s="363">
        <f t="shared" si="2"/>
        <v>112</v>
      </c>
      <c r="B118" s="363">
        <f t="shared" si="3"/>
        <v>1750</v>
      </c>
      <c r="C118" s="187">
        <v>17</v>
      </c>
      <c r="D118" s="185" t="s">
        <v>12</v>
      </c>
      <c r="E118" s="190" t="s">
        <v>3386</v>
      </c>
      <c r="F118" s="186"/>
    </row>
    <row r="119" spans="1:6" s="183" customFormat="1" ht="48" x14ac:dyDescent="0.2">
      <c r="A119" s="363">
        <f t="shared" si="2"/>
        <v>113</v>
      </c>
      <c r="B119" s="363">
        <f t="shared" si="3"/>
        <v>1767</v>
      </c>
      <c r="C119" s="187">
        <v>17</v>
      </c>
      <c r="D119" s="185" t="s">
        <v>12</v>
      </c>
      <c r="E119" s="190" t="s">
        <v>3387</v>
      </c>
      <c r="F119" s="186"/>
    </row>
    <row r="120" spans="1:6" s="183" customFormat="1" ht="48" x14ac:dyDescent="0.2">
      <c r="A120" s="363">
        <f t="shared" si="2"/>
        <v>114</v>
      </c>
      <c r="B120" s="363">
        <f t="shared" si="3"/>
        <v>1784</v>
      </c>
      <c r="C120" s="187">
        <v>17</v>
      </c>
      <c r="D120" s="185" t="s">
        <v>12</v>
      </c>
      <c r="E120" s="190" t="s">
        <v>3388</v>
      </c>
      <c r="F120" s="186"/>
    </row>
    <row r="121" spans="1:6" s="183" customFormat="1" ht="60" x14ac:dyDescent="0.2">
      <c r="A121" s="363">
        <f t="shared" si="2"/>
        <v>115</v>
      </c>
      <c r="B121" s="363">
        <f t="shared" si="3"/>
        <v>1801</v>
      </c>
      <c r="C121" s="187">
        <v>17</v>
      </c>
      <c r="D121" s="185" t="s">
        <v>12</v>
      </c>
      <c r="E121" s="190" t="s">
        <v>3389</v>
      </c>
      <c r="F121" s="186"/>
    </row>
    <row r="122" spans="1:6" s="183" customFormat="1" ht="60" x14ac:dyDescent="0.2">
      <c r="A122" s="363">
        <f t="shared" si="2"/>
        <v>116</v>
      </c>
      <c r="B122" s="363">
        <f t="shared" si="3"/>
        <v>1818</v>
      </c>
      <c r="C122" s="187">
        <v>17</v>
      </c>
      <c r="D122" s="185" t="s">
        <v>12</v>
      </c>
      <c r="E122" s="190" t="s">
        <v>3390</v>
      </c>
      <c r="F122" s="186"/>
    </row>
    <row r="123" spans="1:6" s="183" customFormat="1" ht="60" x14ac:dyDescent="0.2">
      <c r="A123" s="363">
        <f t="shared" si="2"/>
        <v>117</v>
      </c>
      <c r="B123" s="363">
        <f t="shared" si="3"/>
        <v>1835</v>
      </c>
      <c r="C123" s="187">
        <v>17</v>
      </c>
      <c r="D123" s="185" t="s">
        <v>12</v>
      </c>
      <c r="E123" s="190" t="s">
        <v>3391</v>
      </c>
      <c r="F123" s="186"/>
    </row>
    <row r="124" spans="1:6" s="183" customFormat="1" ht="48" x14ac:dyDescent="0.2">
      <c r="A124" s="363">
        <f t="shared" si="2"/>
        <v>118</v>
      </c>
      <c r="B124" s="363">
        <f t="shared" si="3"/>
        <v>1852</v>
      </c>
      <c r="C124" s="187">
        <v>17</v>
      </c>
      <c r="D124" s="185" t="s">
        <v>12</v>
      </c>
      <c r="E124" s="190" t="s">
        <v>3392</v>
      </c>
      <c r="F124" s="186"/>
    </row>
    <row r="125" spans="1:6" s="183" customFormat="1" ht="48" x14ac:dyDescent="0.2">
      <c r="A125" s="363">
        <f t="shared" si="2"/>
        <v>119</v>
      </c>
      <c r="B125" s="363">
        <f t="shared" si="3"/>
        <v>1869</v>
      </c>
      <c r="C125" s="187">
        <v>17</v>
      </c>
      <c r="D125" s="185" t="s">
        <v>12</v>
      </c>
      <c r="E125" s="190" t="s">
        <v>3393</v>
      </c>
      <c r="F125" s="186"/>
    </row>
    <row r="126" spans="1:6" s="183" customFormat="1" ht="48" x14ac:dyDescent="0.2">
      <c r="A126" s="363">
        <f t="shared" si="2"/>
        <v>120</v>
      </c>
      <c r="B126" s="363">
        <f t="shared" si="3"/>
        <v>1886</v>
      </c>
      <c r="C126" s="187">
        <v>17</v>
      </c>
      <c r="D126" s="185" t="s">
        <v>12</v>
      </c>
      <c r="E126" s="190" t="s">
        <v>3394</v>
      </c>
      <c r="F126" s="186"/>
    </row>
    <row r="127" spans="1:6" s="183" customFormat="1" ht="60" x14ac:dyDescent="0.2">
      <c r="A127" s="363">
        <f t="shared" si="2"/>
        <v>121</v>
      </c>
      <c r="B127" s="363">
        <f t="shared" si="3"/>
        <v>1903</v>
      </c>
      <c r="C127" s="187">
        <v>17</v>
      </c>
      <c r="D127" s="185" t="s">
        <v>12</v>
      </c>
      <c r="E127" s="190" t="s">
        <v>3395</v>
      </c>
      <c r="F127" s="186"/>
    </row>
    <row r="128" spans="1:6" s="183" customFormat="1" ht="60" x14ac:dyDescent="0.2">
      <c r="A128" s="363">
        <f t="shared" si="2"/>
        <v>122</v>
      </c>
      <c r="B128" s="363">
        <f t="shared" si="3"/>
        <v>1920</v>
      </c>
      <c r="C128" s="187">
        <v>17</v>
      </c>
      <c r="D128" s="185" t="s">
        <v>12</v>
      </c>
      <c r="E128" s="190" t="s">
        <v>3396</v>
      </c>
      <c r="F128" s="186"/>
    </row>
    <row r="129" spans="1:6" s="183" customFormat="1" ht="60" x14ac:dyDescent="0.2">
      <c r="A129" s="363">
        <f t="shared" si="2"/>
        <v>123</v>
      </c>
      <c r="B129" s="363">
        <f t="shared" si="3"/>
        <v>1937</v>
      </c>
      <c r="C129" s="187">
        <v>17</v>
      </c>
      <c r="D129" s="185" t="s">
        <v>12</v>
      </c>
      <c r="E129" s="190" t="s">
        <v>3397</v>
      </c>
      <c r="F129" s="186"/>
    </row>
    <row r="130" spans="1:6" s="183" customFormat="1" ht="48" x14ac:dyDescent="0.2">
      <c r="A130" s="363">
        <f t="shared" si="2"/>
        <v>124</v>
      </c>
      <c r="B130" s="363">
        <f t="shared" si="3"/>
        <v>1954</v>
      </c>
      <c r="C130" s="187">
        <v>17</v>
      </c>
      <c r="D130" s="185" t="s">
        <v>12</v>
      </c>
      <c r="E130" s="190" t="s">
        <v>3398</v>
      </c>
      <c r="F130" s="186"/>
    </row>
    <row r="131" spans="1:6" s="183" customFormat="1" ht="48" x14ac:dyDescent="0.2">
      <c r="A131" s="363">
        <f t="shared" si="2"/>
        <v>125</v>
      </c>
      <c r="B131" s="363">
        <f t="shared" si="3"/>
        <v>1971</v>
      </c>
      <c r="C131" s="187">
        <v>17</v>
      </c>
      <c r="D131" s="185" t="s">
        <v>12</v>
      </c>
      <c r="E131" s="190" t="s">
        <v>3399</v>
      </c>
      <c r="F131" s="186"/>
    </row>
    <row r="132" spans="1:6" s="183" customFormat="1" ht="48" x14ac:dyDescent="0.2">
      <c r="A132" s="363">
        <f t="shared" si="2"/>
        <v>126</v>
      </c>
      <c r="B132" s="363">
        <f t="shared" si="3"/>
        <v>1988</v>
      </c>
      <c r="C132" s="187">
        <v>17</v>
      </c>
      <c r="D132" s="185" t="s">
        <v>12</v>
      </c>
      <c r="E132" s="190" t="s">
        <v>3400</v>
      </c>
      <c r="F132" s="186"/>
    </row>
    <row r="133" spans="1:6" s="183" customFormat="1" ht="60" x14ac:dyDescent="0.2">
      <c r="A133" s="363">
        <f t="shared" si="2"/>
        <v>127</v>
      </c>
      <c r="B133" s="363">
        <f t="shared" si="3"/>
        <v>2005</v>
      </c>
      <c r="C133" s="187">
        <v>17</v>
      </c>
      <c r="D133" s="185" t="s">
        <v>12</v>
      </c>
      <c r="E133" s="190" t="s">
        <v>3401</v>
      </c>
      <c r="F133" s="186"/>
    </row>
    <row r="134" spans="1:6" s="183" customFormat="1" ht="60" x14ac:dyDescent="0.2">
      <c r="A134" s="363">
        <f t="shared" si="2"/>
        <v>128</v>
      </c>
      <c r="B134" s="363">
        <f t="shared" si="3"/>
        <v>2022</v>
      </c>
      <c r="C134" s="187">
        <v>17</v>
      </c>
      <c r="D134" s="185" t="s">
        <v>12</v>
      </c>
      <c r="E134" s="190" t="s">
        <v>3402</v>
      </c>
      <c r="F134" s="186"/>
    </row>
    <row r="135" spans="1:6" s="183" customFormat="1" ht="60" x14ac:dyDescent="0.2">
      <c r="A135" s="363">
        <f t="shared" si="2"/>
        <v>129</v>
      </c>
      <c r="B135" s="363">
        <f t="shared" si="3"/>
        <v>2039</v>
      </c>
      <c r="C135" s="187">
        <v>17</v>
      </c>
      <c r="D135" s="185" t="s">
        <v>12</v>
      </c>
      <c r="E135" s="190" t="s">
        <v>3403</v>
      </c>
      <c r="F135" s="186"/>
    </row>
    <row r="136" spans="1:6" s="183" customFormat="1" ht="48" x14ac:dyDescent="0.2">
      <c r="A136" s="363">
        <f t="shared" ref="A136:A180" si="5">+A135+1</f>
        <v>130</v>
      </c>
      <c r="B136" s="363">
        <f t="shared" si="3"/>
        <v>2056</v>
      </c>
      <c r="C136" s="187">
        <v>17</v>
      </c>
      <c r="D136" s="185" t="s">
        <v>12</v>
      </c>
      <c r="E136" s="190" t="s">
        <v>3404</v>
      </c>
      <c r="F136" s="186"/>
    </row>
    <row r="137" spans="1:6" s="183" customFormat="1" ht="48" x14ac:dyDescent="0.2">
      <c r="A137" s="363">
        <f t="shared" si="5"/>
        <v>131</v>
      </c>
      <c r="B137" s="363">
        <f t="shared" si="3"/>
        <v>2073</v>
      </c>
      <c r="C137" s="187">
        <v>17</v>
      </c>
      <c r="D137" s="185" t="s">
        <v>12</v>
      </c>
      <c r="E137" s="190" t="s">
        <v>3405</v>
      </c>
      <c r="F137" s="186"/>
    </row>
    <row r="138" spans="1:6" s="183" customFormat="1" ht="48" x14ac:dyDescent="0.2">
      <c r="A138" s="363">
        <f t="shared" si="5"/>
        <v>132</v>
      </c>
      <c r="B138" s="363">
        <f t="shared" si="3"/>
        <v>2090</v>
      </c>
      <c r="C138" s="187">
        <v>17</v>
      </c>
      <c r="D138" s="185" t="s">
        <v>12</v>
      </c>
      <c r="E138" s="190" t="s">
        <v>3406</v>
      </c>
      <c r="F138" s="186"/>
    </row>
    <row r="139" spans="1:6" s="183" customFormat="1" ht="60" x14ac:dyDescent="0.2">
      <c r="A139" s="363">
        <f t="shared" si="5"/>
        <v>133</v>
      </c>
      <c r="B139" s="363">
        <f t="shared" si="3"/>
        <v>2107</v>
      </c>
      <c r="C139" s="187">
        <v>17</v>
      </c>
      <c r="D139" s="185" t="s">
        <v>12</v>
      </c>
      <c r="E139" s="190" t="s">
        <v>3407</v>
      </c>
      <c r="F139" s="186"/>
    </row>
    <row r="140" spans="1:6" s="183" customFormat="1" ht="60" x14ac:dyDescent="0.2">
      <c r="A140" s="363">
        <f t="shared" si="5"/>
        <v>134</v>
      </c>
      <c r="B140" s="363">
        <f t="shared" si="3"/>
        <v>2124</v>
      </c>
      <c r="C140" s="187">
        <v>17</v>
      </c>
      <c r="D140" s="185" t="s">
        <v>12</v>
      </c>
      <c r="E140" s="190" t="s">
        <v>3408</v>
      </c>
      <c r="F140" s="186"/>
    </row>
    <row r="141" spans="1:6" s="183" customFormat="1" ht="60" x14ac:dyDescent="0.2">
      <c r="A141" s="363">
        <f t="shared" si="5"/>
        <v>135</v>
      </c>
      <c r="B141" s="363">
        <f t="shared" si="3"/>
        <v>2141</v>
      </c>
      <c r="C141" s="187">
        <v>17</v>
      </c>
      <c r="D141" s="185" t="s">
        <v>12</v>
      </c>
      <c r="E141" s="190" t="s">
        <v>3409</v>
      </c>
      <c r="F141" s="186"/>
    </row>
    <row r="142" spans="1:6" s="183" customFormat="1" ht="48" x14ac:dyDescent="0.2">
      <c r="A142" s="363">
        <f t="shared" si="5"/>
        <v>136</v>
      </c>
      <c r="B142" s="363">
        <f t="shared" ref="B142:B180" si="6">C141+B141</f>
        <v>2158</v>
      </c>
      <c r="C142" s="187">
        <v>17</v>
      </c>
      <c r="D142" s="185" t="s">
        <v>12</v>
      </c>
      <c r="E142" s="190" t="s">
        <v>3410</v>
      </c>
      <c r="F142" s="186"/>
    </row>
    <row r="143" spans="1:6" s="183" customFormat="1" ht="48" x14ac:dyDescent="0.2">
      <c r="A143" s="363">
        <f t="shared" si="5"/>
        <v>137</v>
      </c>
      <c r="B143" s="363">
        <f t="shared" si="6"/>
        <v>2175</v>
      </c>
      <c r="C143" s="187">
        <v>17</v>
      </c>
      <c r="D143" s="185" t="s">
        <v>12</v>
      </c>
      <c r="E143" s="190" t="s">
        <v>3411</v>
      </c>
      <c r="F143" s="186"/>
    </row>
    <row r="144" spans="1:6" s="183" customFormat="1" ht="48" x14ac:dyDescent="0.2">
      <c r="A144" s="363">
        <f t="shared" si="5"/>
        <v>138</v>
      </c>
      <c r="B144" s="363">
        <f t="shared" si="6"/>
        <v>2192</v>
      </c>
      <c r="C144" s="187">
        <v>17</v>
      </c>
      <c r="D144" s="185" t="s">
        <v>12</v>
      </c>
      <c r="E144" s="190" t="s">
        <v>3412</v>
      </c>
      <c r="F144" s="186"/>
    </row>
    <row r="145" spans="1:6" s="183" customFormat="1" ht="60" x14ac:dyDescent="0.2">
      <c r="A145" s="363">
        <f t="shared" si="5"/>
        <v>139</v>
      </c>
      <c r="B145" s="363">
        <f t="shared" si="6"/>
        <v>2209</v>
      </c>
      <c r="C145" s="187">
        <v>17</v>
      </c>
      <c r="D145" s="185" t="s">
        <v>12</v>
      </c>
      <c r="E145" s="190" t="s">
        <v>3413</v>
      </c>
      <c r="F145" s="186"/>
    </row>
    <row r="146" spans="1:6" s="183" customFormat="1" ht="60" x14ac:dyDescent="0.2">
      <c r="A146" s="363">
        <f t="shared" si="5"/>
        <v>140</v>
      </c>
      <c r="B146" s="363">
        <f t="shared" si="6"/>
        <v>2226</v>
      </c>
      <c r="C146" s="187">
        <v>17</v>
      </c>
      <c r="D146" s="185" t="s">
        <v>12</v>
      </c>
      <c r="E146" s="190" t="s">
        <v>3414</v>
      </c>
      <c r="F146" s="186"/>
    </row>
    <row r="147" spans="1:6" s="183" customFormat="1" ht="60" x14ac:dyDescent="0.2">
      <c r="A147" s="363">
        <f t="shared" si="5"/>
        <v>141</v>
      </c>
      <c r="B147" s="363">
        <f t="shared" si="6"/>
        <v>2243</v>
      </c>
      <c r="C147" s="187">
        <v>17</v>
      </c>
      <c r="D147" s="185" t="s">
        <v>12</v>
      </c>
      <c r="E147" s="190" t="s">
        <v>3415</v>
      </c>
      <c r="F147" s="186"/>
    </row>
    <row r="148" spans="1:6" s="183" customFormat="1" ht="48" x14ac:dyDescent="0.2">
      <c r="A148" s="363">
        <f t="shared" si="5"/>
        <v>142</v>
      </c>
      <c r="B148" s="363">
        <f t="shared" si="6"/>
        <v>2260</v>
      </c>
      <c r="C148" s="187">
        <v>17</v>
      </c>
      <c r="D148" s="185" t="s">
        <v>12</v>
      </c>
      <c r="E148" s="190" t="s">
        <v>3416</v>
      </c>
      <c r="F148" s="186"/>
    </row>
    <row r="149" spans="1:6" s="183" customFormat="1" ht="48" x14ac:dyDescent="0.2">
      <c r="A149" s="363">
        <f t="shared" si="5"/>
        <v>143</v>
      </c>
      <c r="B149" s="363">
        <f t="shared" si="6"/>
        <v>2277</v>
      </c>
      <c r="C149" s="187">
        <v>17</v>
      </c>
      <c r="D149" s="185" t="s">
        <v>12</v>
      </c>
      <c r="E149" s="190" t="s">
        <v>3417</v>
      </c>
      <c r="F149" s="186"/>
    </row>
    <row r="150" spans="1:6" s="183" customFormat="1" ht="48" x14ac:dyDescent="0.2">
      <c r="A150" s="363">
        <f t="shared" si="5"/>
        <v>144</v>
      </c>
      <c r="B150" s="363">
        <f t="shared" si="6"/>
        <v>2294</v>
      </c>
      <c r="C150" s="187">
        <v>17</v>
      </c>
      <c r="D150" s="185" t="s">
        <v>12</v>
      </c>
      <c r="E150" s="190" t="s">
        <v>3418</v>
      </c>
      <c r="F150" s="186"/>
    </row>
    <row r="151" spans="1:6" s="183" customFormat="1" ht="60" x14ac:dyDescent="0.2">
      <c r="A151" s="363">
        <f t="shared" si="5"/>
        <v>145</v>
      </c>
      <c r="B151" s="363">
        <f t="shared" si="6"/>
        <v>2311</v>
      </c>
      <c r="C151" s="187">
        <v>17</v>
      </c>
      <c r="D151" s="185" t="s">
        <v>12</v>
      </c>
      <c r="E151" s="190" t="s">
        <v>3419</v>
      </c>
      <c r="F151" s="186"/>
    </row>
    <row r="152" spans="1:6" s="183" customFormat="1" ht="60" x14ac:dyDescent="0.2">
      <c r="A152" s="363">
        <f t="shared" si="5"/>
        <v>146</v>
      </c>
      <c r="B152" s="363">
        <f t="shared" si="6"/>
        <v>2328</v>
      </c>
      <c r="C152" s="187">
        <v>17</v>
      </c>
      <c r="D152" s="185" t="s">
        <v>12</v>
      </c>
      <c r="E152" s="189" t="s">
        <v>6043</v>
      </c>
      <c r="F152" s="186"/>
    </row>
    <row r="153" spans="1:6" s="183" customFormat="1" ht="60" x14ac:dyDescent="0.2">
      <c r="A153" s="363">
        <f t="shared" si="5"/>
        <v>147</v>
      </c>
      <c r="B153" s="363">
        <f t="shared" si="6"/>
        <v>2345</v>
      </c>
      <c r="C153" s="187">
        <v>17</v>
      </c>
      <c r="D153" s="185" t="s">
        <v>12</v>
      </c>
      <c r="E153" s="189" t="s">
        <v>6044</v>
      </c>
      <c r="F153" s="186"/>
    </row>
    <row r="154" spans="1:6" s="183" customFormat="1" ht="48" x14ac:dyDescent="0.2">
      <c r="A154" s="363">
        <f t="shared" si="5"/>
        <v>148</v>
      </c>
      <c r="B154" s="363">
        <f t="shared" si="6"/>
        <v>2362</v>
      </c>
      <c r="C154" s="187">
        <v>17</v>
      </c>
      <c r="D154" s="185" t="s">
        <v>12</v>
      </c>
      <c r="E154" s="189" t="s">
        <v>6045</v>
      </c>
      <c r="F154" s="186"/>
    </row>
    <row r="155" spans="1:6" s="183" customFormat="1" ht="48" x14ac:dyDescent="0.2">
      <c r="A155" s="363">
        <f t="shared" si="5"/>
        <v>149</v>
      </c>
      <c r="B155" s="363">
        <f t="shared" si="6"/>
        <v>2379</v>
      </c>
      <c r="C155" s="187">
        <v>17</v>
      </c>
      <c r="D155" s="185" t="s">
        <v>12</v>
      </c>
      <c r="E155" s="189" t="s">
        <v>6046</v>
      </c>
      <c r="F155" s="186"/>
    </row>
    <row r="156" spans="1:6" s="183" customFormat="1" ht="48" x14ac:dyDescent="0.2">
      <c r="A156" s="363">
        <f t="shared" si="5"/>
        <v>150</v>
      </c>
      <c r="B156" s="363">
        <f t="shared" si="6"/>
        <v>2396</v>
      </c>
      <c r="C156" s="187">
        <v>17</v>
      </c>
      <c r="D156" s="185" t="s">
        <v>12</v>
      </c>
      <c r="E156" s="189" t="s">
        <v>6047</v>
      </c>
      <c r="F156" s="186"/>
    </row>
    <row r="157" spans="1:6" s="183" customFormat="1" ht="60" x14ac:dyDescent="0.2">
      <c r="A157" s="363">
        <f t="shared" si="5"/>
        <v>151</v>
      </c>
      <c r="B157" s="363">
        <f t="shared" si="6"/>
        <v>2413</v>
      </c>
      <c r="C157" s="187">
        <v>17</v>
      </c>
      <c r="D157" s="185" t="s">
        <v>12</v>
      </c>
      <c r="E157" s="189" t="s">
        <v>6048</v>
      </c>
      <c r="F157" s="161"/>
    </row>
    <row r="158" spans="1:6" s="183" customFormat="1" ht="60" x14ac:dyDescent="0.2">
      <c r="A158" s="363">
        <f t="shared" si="5"/>
        <v>152</v>
      </c>
      <c r="B158" s="363">
        <f t="shared" si="6"/>
        <v>2430</v>
      </c>
      <c r="C158" s="187">
        <v>17</v>
      </c>
      <c r="D158" s="185" t="s">
        <v>12</v>
      </c>
      <c r="E158" s="394" t="s">
        <v>12266</v>
      </c>
      <c r="F158" s="161"/>
    </row>
    <row r="159" spans="1:6" s="183" customFormat="1" ht="60" x14ac:dyDescent="0.2">
      <c r="A159" s="363">
        <f t="shared" si="5"/>
        <v>153</v>
      </c>
      <c r="B159" s="363">
        <f t="shared" si="6"/>
        <v>2447</v>
      </c>
      <c r="C159" s="188">
        <v>17</v>
      </c>
      <c r="D159" s="182" t="s">
        <v>12</v>
      </c>
      <c r="E159" s="394" t="s">
        <v>12267</v>
      </c>
      <c r="F159" s="353"/>
    </row>
    <row r="160" spans="1:6" s="183" customFormat="1" ht="48" x14ac:dyDescent="0.2">
      <c r="A160" s="363">
        <f t="shared" si="5"/>
        <v>154</v>
      </c>
      <c r="B160" s="363">
        <f t="shared" si="6"/>
        <v>2464</v>
      </c>
      <c r="C160" s="188">
        <v>17</v>
      </c>
      <c r="D160" s="182" t="s">
        <v>12</v>
      </c>
      <c r="E160" s="394" t="s">
        <v>12268</v>
      </c>
      <c r="F160" s="353"/>
    </row>
    <row r="161" spans="1:6" s="183" customFormat="1" ht="48" x14ac:dyDescent="0.2">
      <c r="A161" s="363">
        <f t="shared" si="5"/>
        <v>155</v>
      </c>
      <c r="B161" s="363">
        <f t="shared" si="6"/>
        <v>2481</v>
      </c>
      <c r="C161" s="187">
        <v>17</v>
      </c>
      <c r="D161" s="185" t="s">
        <v>12</v>
      </c>
      <c r="E161" s="394" t="s">
        <v>12269</v>
      </c>
      <c r="F161" s="161"/>
    </row>
    <row r="162" spans="1:6" s="183" customFormat="1" ht="48" x14ac:dyDescent="0.2">
      <c r="A162" s="363">
        <f t="shared" si="5"/>
        <v>156</v>
      </c>
      <c r="B162" s="363">
        <f t="shared" si="6"/>
        <v>2498</v>
      </c>
      <c r="C162" s="187">
        <v>17</v>
      </c>
      <c r="D162" s="185" t="s">
        <v>12</v>
      </c>
      <c r="E162" s="394" t="s">
        <v>12270</v>
      </c>
      <c r="F162" s="161"/>
    </row>
    <row r="163" spans="1:6" s="183" customFormat="1" ht="60" x14ac:dyDescent="0.2">
      <c r="A163" s="363">
        <f t="shared" si="5"/>
        <v>157</v>
      </c>
      <c r="B163" s="363">
        <f t="shared" si="6"/>
        <v>2515</v>
      </c>
      <c r="C163" s="188">
        <v>17</v>
      </c>
      <c r="D163" s="182" t="s">
        <v>12</v>
      </c>
      <c r="E163" s="394" t="s">
        <v>12271</v>
      </c>
      <c r="F163" s="353"/>
    </row>
    <row r="164" spans="1:6" s="183" customFormat="1" ht="60" x14ac:dyDescent="0.2">
      <c r="A164" s="363">
        <f t="shared" si="5"/>
        <v>158</v>
      </c>
      <c r="B164" s="363">
        <f t="shared" si="6"/>
        <v>2532</v>
      </c>
      <c r="C164" s="188">
        <v>17</v>
      </c>
      <c r="D164" s="182" t="s">
        <v>12</v>
      </c>
      <c r="E164" s="394" t="s">
        <v>12272</v>
      </c>
      <c r="F164" s="353"/>
    </row>
    <row r="165" spans="1:6" s="385" customFormat="1" ht="60" x14ac:dyDescent="0.2">
      <c r="A165" s="363">
        <f t="shared" si="5"/>
        <v>159</v>
      </c>
      <c r="B165" s="363">
        <f t="shared" si="6"/>
        <v>2549</v>
      </c>
      <c r="C165" s="395">
        <v>17</v>
      </c>
      <c r="D165" s="391" t="s">
        <v>12</v>
      </c>
      <c r="E165" s="396" t="s">
        <v>12432</v>
      </c>
      <c r="F165" s="397"/>
    </row>
    <row r="166" spans="1:6" s="385" customFormat="1" ht="48" x14ac:dyDescent="0.2">
      <c r="A166" s="363">
        <f t="shared" si="5"/>
        <v>160</v>
      </c>
      <c r="B166" s="363">
        <f t="shared" si="6"/>
        <v>2566</v>
      </c>
      <c r="C166" s="395">
        <v>17</v>
      </c>
      <c r="D166" s="391" t="s">
        <v>12</v>
      </c>
      <c r="E166" s="396" t="s">
        <v>12433</v>
      </c>
      <c r="F166" s="397"/>
    </row>
    <row r="167" spans="1:6" s="183" customFormat="1" ht="48" x14ac:dyDescent="0.2">
      <c r="A167" s="363">
        <f t="shared" si="5"/>
        <v>161</v>
      </c>
      <c r="B167" s="363">
        <f t="shared" si="6"/>
        <v>2583</v>
      </c>
      <c r="C167" s="188">
        <v>17</v>
      </c>
      <c r="D167" s="182" t="s">
        <v>12</v>
      </c>
      <c r="E167" s="189" t="s">
        <v>10813</v>
      </c>
      <c r="F167" s="353"/>
    </row>
    <row r="168" spans="1:6" s="183" customFormat="1" ht="48" x14ac:dyDescent="0.2">
      <c r="A168" s="363">
        <f t="shared" si="5"/>
        <v>162</v>
      </c>
      <c r="B168" s="363">
        <f t="shared" si="6"/>
        <v>2600</v>
      </c>
      <c r="C168" s="188">
        <v>17</v>
      </c>
      <c r="D168" s="182" t="s">
        <v>12</v>
      </c>
      <c r="E168" s="189" t="s">
        <v>10814</v>
      </c>
      <c r="F168" s="353"/>
    </row>
    <row r="169" spans="1:6" s="385" customFormat="1" ht="60" x14ac:dyDescent="0.2">
      <c r="A169" s="363">
        <f t="shared" si="5"/>
        <v>163</v>
      </c>
      <c r="B169" s="363">
        <f t="shared" si="6"/>
        <v>2617</v>
      </c>
      <c r="C169" s="395">
        <v>17</v>
      </c>
      <c r="D169" s="391" t="s">
        <v>12</v>
      </c>
      <c r="E169" s="396" t="s">
        <v>12434</v>
      </c>
      <c r="F169" s="397"/>
    </row>
    <row r="170" spans="1:6" s="385" customFormat="1" ht="60" x14ac:dyDescent="0.2">
      <c r="A170" s="363">
        <f t="shared" si="5"/>
        <v>164</v>
      </c>
      <c r="B170" s="363">
        <f t="shared" si="6"/>
        <v>2634</v>
      </c>
      <c r="C170" s="395">
        <v>17</v>
      </c>
      <c r="D170" s="391" t="s">
        <v>12</v>
      </c>
      <c r="E170" s="396" t="s">
        <v>12435</v>
      </c>
      <c r="F170" s="397"/>
    </row>
    <row r="171" spans="1:6" s="385" customFormat="1" ht="48" x14ac:dyDescent="0.2">
      <c r="A171" s="363">
        <f t="shared" si="5"/>
        <v>165</v>
      </c>
      <c r="B171" s="363">
        <f t="shared" si="6"/>
        <v>2651</v>
      </c>
      <c r="C171" s="395">
        <v>17</v>
      </c>
      <c r="D171" s="391" t="s">
        <v>12</v>
      </c>
      <c r="E171" s="396" t="s">
        <v>12436</v>
      </c>
      <c r="F171" s="397"/>
    </row>
    <row r="172" spans="1:6" s="385" customFormat="1" ht="48" x14ac:dyDescent="0.2">
      <c r="A172" s="363">
        <f t="shared" si="5"/>
        <v>166</v>
      </c>
      <c r="B172" s="363">
        <f t="shared" si="6"/>
        <v>2668</v>
      </c>
      <c r="C172" s="395">
        <v>17</v>
      </c>
      <c r="D172" s="391" t="s">
        <v>12</v>
      </c>
      <c r="E172" s="396" t="s">
        <v>12437</v>
      </c>
      <c r="F172" s="397"/>
    </row>
    <row r="173" spans="1:6" s="183" customFormat="1" ht="60" x14ac:dyDescent="0.2">
      <c r="A173" s="363">
        <f t="shared" si="5"/>
        <v>167</v>
      </c>
      <c r="B173" s="363">
        <f t="shared" si="6"/>
        <v>2685</v>
      </c>
      <c r="C173" s="187">
        <v>17</v>
      </c>
      <c r="D173" s="185" t="s">
        <v>12</v>
      </c>
      <c r="E173" s="77" t="s">
        <v>3420</v>
      </c>
      <c r="F173" s="161"/>
    </row>
    <row r="174" spans="1:6" s="183" customFormat="1" ht="60" x14ac:dyDescent="0.2">
      <c r="A174" s="363">
        <f t="shared" si="5"/>
        <v>168</v>
      </c>
      <c r="B174" s="363">
        <f t="shared" si="6"/>
        <v>2702</v>
      </c>
      <c r="C174" s="187">
        <v>17</v>
      </c>
      <c r="D174" s="185" t="s">
        <v>12</v>
      </c>
      <c r="E174" s="77" t="s">
        <v>3421</v>
      </c>
      <c r="F174" s="161"/>
    </row>
    <row r="175" spans="1:6" s="183" customFormat="1" ht="48" x14ac:dyDescent="0.2">
      <c r="A175" s="363">
        <f t="shared" si="5"/>
        <v>169</v>
      </c>
      <c r="B175" s="363">
        <f t="shared" si="6"/>
        <v>2719</v>
      </c>
      <c r="C175" s="187">
        <v>17</v>
      </c>
      <c r="D175" s="185" t="s">
        <v>12</v>
      </c>
      <c r="E175" s="77" t="s">
        <v>3422</v>
      </c>
      <c r="F175" s="161"/>
    </row>
    <row r="176" spans="1:6" ht="48" x14ac:dyDescent="0.2">
      <c r="A176" s="363">
        <f t="shared" si="5"/>
        <v>170</v>
      </c>
      <c r="B176" s="363">
        <f t="shared" si="6"/>
        <v>2736</v>
      </c>
      <c r="C176" s="187">
        <v>17</v>
      </c>
      <c r="D176" s="185" t="s">
        <v>12</v>
      </c>
      <c r="E176" s="77" t="s">
        <v>3423</v>
      </c>
      <c r="F176" s="161"/>
    </row>
    <row r="177" spans="1:6" s="183" customFormat="1" ht="48" x14ac:dyDescent="0.2">
      <c r="A177" s="363">
        <f t="shared" si="5"/>
        <v>171</v>
      </c>
      <c r="B177" s="363">
        <f t="shared" si="6"/>
        <v>2753</v>
      </c>
      <c r="C177" s="187">
        <v>17</v>
      </c>
      <c r="D177" s="185" t="s">
        <v>12</v>
      </c>
      <c r="E177" s="77" t="s">
        <v>3424</v>
      </c>
      <c r="F177" s="161"/>
    </row>
    <row r="178" spans="1:6" ht="60" x14ac:dyDescent="0.2">
      <c r="A178" s="363">
        <f t="shared" si="5"/>
        <v>172</v>
      </c>
      <c r="B178" s="363">
        <f t="shared" si="6"/>
        <v>2770</v>
      </c>
      <c r="C178" s="187">
        <v>17</v>
      </c>
      <c r="D178" s="185" t="s">
        <v>12</v>
      </c>
      <c r="E178" s="77" t="s">
        <v>3425</v>
      </c>
      <c r="F178" s="161"/>
    </row>
    <row r="179" spans="1:6" ht="12.75" thickBot="1" x14ac:dyDescent="0.25">
      <c r="A179" s="363">
        <f t="shared" si="5"/>
        <v>173</v>
      </c>
      <c r="B179" s="363">
        <f t="shared" si="6"/>
        <v>2787</v>
      </c>
      <c r="C179" s="78">
        <v>150</v>
      </c>
      <c r="D179" s="79" t="s">
        <v>9</v>
      </c>
      <c r="E179" s="29" t="s">
        <v>50</v>
      </c>
      <c r="F179" s="47" t="s">
        <v>25</v>
      </c>
    </row>
    <row r="180" spans="1:6" ht="13.5" thickTop="1" thickBot="1" x14ac:dyDescent="0.25">
      <c r="A180" s="363">
        <f t="shared" si="5"/>
        <v>174</v>
      </c>
      <c r="B180" s="363">
        <f t="shared" si="6"/>
        <v>2937</v>
      </c>
      <c r="C180" s="94">
        <v>12</v>
      </c>
      <c r="D180" s="95" t="s">
        <v>9</v>
      </c>
      <c r="E180" s="191" t="s">
        <v>323</v>
      </c>
      <c r="F180" s="97" t="s">
        <v>3426</v>
      </c>
    </row>
    <row r="181" spans="1:6" ht="12.75" thickTop="1" x14ac:dyDescent="0.2">
      <c r="A181" s="119" t="s">
        <v>54</v>
      </c>
      <c r="B181" s="119"/>
      <c r="C181" s="370">
        <f>B180+C180-1</f>
        <v>2948</v>
      </c>
      <c r="D181" s="119"/>
      <c r="E181" s="146"/>
      <c r="F181" s="64"/>
    </row>
    <row r="182" spans="1:6" x14ac:dyDescent="0.2">
      <c r="A182" s="64"/>
      <c r="B182" s="64"/>
      <c r="C182" s="64"/>
      <c r="D182" s="64"/>
      <c r="E182" s="64"/>
      <c r="F182" s="64"/>
    </row>
    <row r="183" spans="1:6" x14ac:dyDescent="0.2">
      <c r="A183" s="64"/>
      <c r="B183" s="64"/>
      <c r="C183" s="64"/>
      <c r="D183" s="64"/>
      <c r="E183" s="172" t="s">
        <v>3427</v>
      </c>
      <c r="F183" s="64"/>
    </row>
    <row r="186" spans="1:6" x14ac:dyDescent="0.2">
      <c r="A186" s="804" t="s">
        <v>15167</v>
      </c>
      <c r="B186" s="804"/>
      <c r="C186" s="804"/>
    </row>
  </sheetData>
  <mergeCells count="5">
    <mergeCell ref="A3:B3"/>
    <mergeCell ref="C3:F3"/>
    <mergeCell ref="A4:B4"/>
    <mergeCell ref="C4:F5"/>
    <mergeCell ref="A186:C18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F181"/>
  <sheetViews>
    <sheetView topLeftCell="A7" zoomScaleNormal="100" workbookViewId="0">
      <selection activeCell="E30" sqref="E30"/>
    </sheetView>
  </sheetViews>
  <sheetFormatPr baseColWidth="10" defaultRowHeight="12" x14ac:dyDescent="0.2"/>
  <cols>
    <col min="1" max="1" width="8.85546875" customWidth="1"/>
    <col min="2" max="2" width="8.42578125" customWidth="1"/>
    <col min="3" max="3" width="8" customWidth="1"/>
    <col min="5" max="5" width="85" customWidth="1"/>
    <col min="6" max="6" width="18.8554687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3428</v>
      </c>
      <c r="D4" s="794"/>
      <c r="E4" s="794"/>
      <c r="F4" s="792"/>
    </row>
    <row r="5" spans="1:6" ht="13.5" thickBot="1" x14ac:dyDescent="0.25">
      <c r="A5" s="2"/>
      <c r="B5" s="2"/>
      <c r="C5" s="792"/>
      <c r="D5" s="792"/>
      <c r="E5" s="792"/>
      <c r="F5" s="792"/>
    </row>
    <row r="6" spans="1:6" ht="12.75" x14ac:dyDescent="0.2">
      <c r="A6" s="3" t="s">
        <v>3</v>
      </c>
      <c r="B6" s="3" t="s">
        <v>4</v>
      </c>
      <c r="C6" s="192" t="s">
        <v>5</v>
      </c>
      <c r="D6" s="4" t="s">
        <v>6</v>
      </c>
      <c r="E6" s="5" t="s">
        <v>7</v>
      </c>
      <c r="F6" s="5" t="s">
        <v>8</v>
      </c>
    </row>
    <row r="7" spans="1:6" x14ac:dyDescent="0.2">
      <c r="A7" s="30">
        <v>1</v>
      </c>
      <c r="B7" s="30">
        <v>1</v>
      </c>
      <c r="C7" s="30">
        <v>2</v>
      </c>
      <c r="D7" s="31" t="s">
        <v>9</v>
      </c>
      <c r="E7" s="173" t="s">
        <v>10</v>
      </c>
      <c r="F7" s="43" t="s">
        <v>11</v>
      </c>
    </row>
    <row r="8" spans="1:6" x14ac:dyDescent="0.2">
      <c r="A8" s="30">
        <f t="shared" ref="A8:A71" si="0">+A7+1</f>
        <v>2</v>
      </c>
      <c r="B8" s="30">
        <f>C7+B7</f>
        <v>3</v>
      </c>
      <c r="C8" s="30">
        <v>3</v>
      </c>
      <c r="D8" s="31" t="s">
        <v>12</v>
      </c>
      <c r="E8" s="173" t="s">
        <v>13</v>
      </c>
      <c r="F8" s="43">
        <v>220</v>
      </c>
    </row>
    <row r="9" spans="1:6" x14ac:dyDescent="0.2">
      <c r="A9" s="30">
        <f t="shared" si="0"/>
        <v>3</v>
      </c>
      <c r="B9" s="30">
        <f>C8+B8</f>
        <v>6</v>
      </c>
      <c r="C9" s="30">
        <v>2</v>
      </c>
      <c r="D9" s="31" t="s">
        <v>9</v>
      </c>
      <c r="E9" s="173" t="s">
        <v>14</v>
      </c>
      <c r="F9" s="89" t="s">
        <v>1759</v>
      </c>
    </row>
    <row r="10" spans="1:6" x14ac:dyDescent="0.2">
      <c r="A10" s="30">
        <f t="shared" si="0"/>
        <v>4</v>
      </c>
      <c r="B10" s="30">
        <f>B9+C9</f>
        <v>8</v>
      </c>
      <c r="C10" s="30">
        <v>1</v>
      </c>
      <c r="D10" s="31" t="s">
        <v>9</v>
      </c>
      <c r="E10" s="173" t="s">
        <v>16</v>
      </c>
      <c r="F10" s="89" t="s">
        <v>3164</v>
      </c>
    </row>
    <row r="11" spans="1:6" x14ac:dyDescent="0.2">
      <c r="A11" s="30">
        <f t="shared" si="0"/>
        <v>5</v>
      </c>
      <c r="B11" s="30">
        <v>9</v>
      </c>
      <c r="C11" s="30">
        <v>2</v>
      </c>
      <c r="D11" s="31" t="s">
        <v>12</v>
      </c>
      <c r="E11" s="173" t="s">
        <v>17</v>
      </c>
      <c r="F11" s="89" t="s">
        <v>770</v>
      </c>
    </row>
    <row r="12" spans="1:6" x14ac:dyDescent="0.2">
      <c r="A12" s="30">
        <f t="shared" si="0"/>
        <v>6</v>
      </c>
      <c r="B12" s="30">
        <f>C11+B11</f>
        <v>11</v>
      </c>
      <c r="C12" s="30">
        <v>1</v>
      </c>
      <c r="D12" s="31" t="s">
        <v>9</v>
      </c>
      <c r="E12" s="173" t="s">
        <v>1810</v>
      </c>
      <c r="F12" s="43" t="s">
        <v>20</v>
      </c>
    </row>
    <row r="13" spans="1:6" x14ac:dyDescent="0.2">
      <c r="A13" s="30">
        <f t="shared" si="0"/>
        <v>7</v>
      </c>
      <c r="B13" s="30">
        <f t="shared" ref="B13:B76" si="1">C12+B12</f>
        <v>12</v>
      </c>
      <c r="C13" s="30">
        <v>1</v>
      </c>
      <c r="D13" s="31" t="s">
        <v>9</v>
      </c>
      <c r="E13" s="173" t="s">
        <v>284</v>
      </c>
      <c r="F13" s="43"/>
    </row>
    <row r="14" spans="1:6" x14ac:dyDescent="0.2">
      <c r="A14" s="30">
        <f t="shared" si="0"/>
        <v>8</v>
      </c>
      <c r="B14" s="30">
        <f t="shared" si="1"/>
        <v>13</v>
      </c>
      <c r="C14" s="30">
        <v>3</v>
      </c>
      <c r="D14" s="31" t="s">
        <v>12</v>
      </c>
      <c r="E14" s="173" t="s">
        <v>23</v>
      </c>
      <c r="F14" s="43"/>
    </row>
    <row r="15" spans="1:6" x14ac:dyDescent="0.2">
      <c r="A15" s="30">
        <f t="shared" si="0"/>
        <v>9</v>
      </c>
      <c r="B15" s="30">
        <f t="shared" si="1"/>
        <v>16</v>
      </c>
      <c r="C15" s="174">
        <v>9</v>
      </c>
      <c r="D15" s="175" t="s">
        <v>9</v>
      </c>
      <c r="E15" s="103" t="s">
        <v>3331</v>
      </c>
      <c r="F15" s="177"/>
    </row>
    <row r="16" spans="1:6" x14ac:dyDescent="0.2">
      <c r="A16" s="30">
        <f t="shared" si="0"/>
        <v>10</v>
      </c>
      <c r="B16" s="30">
        <f t="shared" si="1"/>
        <v>25</v>
      </c>
      <c r="C16" s="174">
        <v>8</v>
      </c>
      <c r="D16" s="175" t="s">
        <v>12</v>
      </c>
      <c r="E16" s="41" t="s">
        <v>3332</v>
      </c>
      <c r="F16" s="177"/>
    </row>
    <row r="17" spans="1:6" ht="24" x14ac:dyDescent="0.2">
      <c r="A17" s="30">
        <f t="shared" si="0"/>
        <v>11</v>
      </c>
      <c r="B17" s="30">
        <f t="shared" si="1"/>
        <v>33</v>
      </c>
      <c r="C17" s="174">
        <v>17</v>
      </c>
      <c r="D17" s="175" t="s">
        <v>12</v>
      </c>
      <c r="E17" s="176" t="s">
        <v>3429</v>
      </c>
      <c r="F17" s="177"/>
    </row>
    <row r="18" spans="1:6" ht="24" x14ac:dyDescent="0.2">
      <c r="A18" s="30">
        <f t="shared" si="0"/>
        <v>12</v>
      </c>
      <c r="B18" s="30">
        <f t="shared" si="1"/>
        <v>50</v>
      </c>
      <c r="C18" s="174">
        <v>17</v>
      </c>
      <c r="D18" s="175" t="s">
        <v>12</v>
      </c>
      <c r="E18" s="176" t="s">
        <v>3430</v>
      </c>
      <c r="F18" s="177"/>
    </row>
    <row r="19" spans="1:6" ht="24" x14ac:dyDescent="0.2">
      <c r="A19" s="30">
        <f t="shared" si="0"/>
        <v>13</v>
      </c>
      <c r="B19" s="30">
        <f t="shared" si="1"/>
        <v>67</v>
      </c>
      <c r="C19" s="174">
        <v>17</v>
      </c>
      <c r="D19" s="175" t="s">
        <v>12</v>
      </c>
      <c r="E19" s="176" t="s">
        <v>3431</v>
      </c>
      <c r="F19" s="177"/>
    </row>
    <row r="20" spans="1:6" ht="24" x14ac:dyDescent="0.2">
      <c r="A20" s="30">
        <f t="shared" si="0"/>
        <v>14</v>
      </c>
      <c r="B20" s="30">
        <f t="shared" si="1"/>
        <v>84</v>
      </c>
      <c r="C20" s="174">
        <v>17</v>
      </c>
      <c r="D20" s="175" t="s">
        <v>12</v>
      </c>
      <c r="E20" s="178" t="s">
        <v>11230</v>
      </c>
      <c r="F20" s="177"/>
    </row>
    <row r="21" spans="1:6" ht="36" x14ac:dyDescent="0.2">
      <c r="A21" s="30">
        <f t="shared" si="0"/>
        <v>15</v>
      </c>
      <c r="B21" s="30">
        <f t="shared" si="1"/>
        <v>101</v>
      </c>
      <c r="C21" s="174">
        <v>17</v>
      </c>
      <c r="D21" s="175" t="s">
        <v>12</v>
      </c>
      <c r="E21" s="176" t="s">
        <v>3432</v>
      </c>
      <c r="F21" s="177"/>
    </row>
    <row r="22" spans="1:6" ht="24" x14ac:dyDescent="0.2">
      <c r="A22" s="30">
        <f t="shared" si="0"/>
        <v>16</v>
      </c>
      <c r="B22" s="30">
        <f t="shared" si="1"/>
        <v>118</v>
      </c>
      <c r="C22" s="174">
        <v>17</v>
      </c>
      <c r="D22" s="175" t="s">
        <v>12</v>
      </c>
      <c r="E22" s="176" t="s">
        <v>15177</v>
      </c>
      <c r="F22" s="177"/>
    </row>
    <row r="23" spans="1:6" ht="24" x14ac:dyDescent="0.2">
      <c r="A23" s="30">
        <f t="shared" si="0"/>
        <v>17</v>
      </c>
      <c r="B23" s="30">
        <f t="shared" si="1"/>
        <v>135</v>
      </c>
      <c r="C23" s="174">
        <v>17</v>
      </c>
      <c r="D23" s="175" t="s">
        <v>12</v>
      </c>
      <c r="E23" s="176" t="s">
        <v>3433</v>
      </c>
      <c r="F23" s="177"/>
    </row>
    <row r="24" spans="1:6" ht="24" x14ac:dyDescent="0.2">
      <c r="A24" s="30">
        <f t="shared" si="0"/>
        <v>18</v>
      </c>
      <c r="B24" s="30">
        <f t="shared" si="1"/>
        <v>152</v>
      </c>
      <c r="C24" s="174">
        <v>17</v>
      </c>
      <c r="D24" s="175" t="s">
        <v>12</v>
      </c>
      <c r="E24" s="176" t="s">
        <v>3434</v>
      </c>
      <c r="F24" s="177"/>
    </row>
    <row r="25" spans="1:6" ht="24" x14ac:dyDescent="0.2">
      <c r="A25" s="30">
        <f t="shared" si="0"/>
        <v>19</v>
      </c>
      <c r="B25" s="30">
        <f t="shared" si="1"/>
        <v>169</v>
      </c>
      <c r="C25" s="174">
        <v>17</v>
      </c>
      <c r="D25" s="175" t="s">
        <v>12</v>
      </c>
      <c r="E25" s="176" t="s">
        <v>3435</v>
      </c>
      <c r="F25" s="177"/>
    </row>
    <row r="26" spans="1:6" ht="24" x14ac:dyDescent="0.2">
      <c r="A26" s="30">
        <f t="shared" si="0"/>
        <v>20</v>
      </c>
      <c r="B26" s="30">
        <f t="shared" si="1"/>
        <v>186</v>
      </c>
      <c r="C26" s="174">
        <v>17</v>
      </c>
      <c r="D26" s="175" t="s">
        <v>12</v>
      </c>
      <c r="E26" s="176" t="s">
        <v>3436</v>
      </c>
      <c r="F26" s="177"/>
    </row>
    <row r="27" spans="1:6" ht="24" x14ac:dyDescent="0.2">
      <c r="A27" s="30">
        <f t="shared" si="0"/>
        <v>21</v>
      </c>
      <c r="B27" s="30">
        <f t="shared" si="1"/>
        <v>203</v>
      </c>
      <c r="C27" s="174">
        <v>17</v>
      </c>
      <c r="D27" s="175" t="s">
        <v>12</v>
      </c>
      <c r="E27" s="178" t="s">
        <v>11231</v>
      </c>
      <c r="F27" s="177"/>
    </row>
    <row r="28" spans="1:6" ht="36" x14ac:dyDescent="0.2">
      <c r="A28" s="30">
        <f t="shared" si="0"/>
        <v>22</v>
      </c>
      <c r="B28" s="30">
        <f t="shared" si="1"/>
        <v>220</v>
      </c>
      <c r="C28" s="174">
        <v>17</v>
      </c>
      <c r="D28" s="175" t="s">
        <v>12</v>
      </c>
      <c r="E28" s="176" t="s">
        <v>3437</v>
      </c>
      <c r="F28" s="177"/>
    </row>
    <row r="29" spans="1:6" ht="36" x14ac:dyDescent="0.2">
      <c r="A29" s="30">
        <f t="shared" si="0"/>
        <v>23</v>
      </c>
      <c r="B29" s="30">
        <f t="shared" si="1"/>
        <v>237</v>
      </c>
      <c r="C29" s="174">
        <v>17</v>
      </c>
      <c r="D29" s="175" t="s">
        <v>12</v>
      </c>
      <c r="E29" s="176" t="s">
        <v>3438</v>
      </c>
      <c r="F29" s="177"/>
    </row>
    <row r="30" spans="1:6" ht="24" x14ac:dyDescent="0.2">
      <c r="A30" s="30">
        <f t="shared" si="0"/>
        <v>24</v>
      </c>
      <c r="B30" s="30">
        <f t="shared" si="1"/>
        <v>254</v>
      </c>
      <c r="C30" s="174">
        <v>17</v>
      </c>
      <c r="D30" s="175" t="s">
        <v>12</v>
      </c>
      <c r="E30" s="176" t="s">
        <v>15178</v>
      </c>
      <c r="F30" s="177"/>
    </row>
    <row r="31" spans="1:6" ht="24" x14ac:dyDescent="0.2">
      <c r="A31" s="30">
        <f t="shared" si="0"/>
        <v>25</v>
      </c>
      <c r="B31" s="30">
        <f t="shared" si="1"/>
        <v>271</v>
      </c>
      <c r="C31" s="174">
        <v>17</v>
      </c>
      <c r="D31" s="175" t="s">
        <v>12</v>
      </c>
      <c r="E31" s="176" t="s">
        <v>3439</v>
      </c>
      <c r="F31" s="177"/>
    </row>
    <row r="32" spans="1:6" ht="24" x14ac:dyDescent="0.2">
      <c r="A32" s="30">
        <f t="shared" si="0"/>
        <v>26</v>
      </c>
      <c r="B32" s="30">
        <f t="shared" si="1"/>
        <v>288</v>
      </c>
      <c r="C32" s="174">
        <v>17</v>
      </c>
      <c r="D32" s="175" t="s">
        <v>12</v>
      </c>
      <c r="E32" s="176" t="s">
        <v>3440</v>
      </c>
      <c r="F32" s="177"/>
    </row>
    <row r="33" spans="1:6" ht="24" x14ac:dyDescent="0.2">
      <c r="A33" s="30">
        <f t="shared" si="0"/>
        <v>27</v>
      </c>
      <c r="B33" s="30">
        <f t="shared" si="1"/>
        <v>305</v>
      </c>
      <c r="C33" s="174">
        <v>17</v>
      </c>
      <c r="D33" s="175" t="s">
        <v>12</v>
      </c>
      <c r="E33" s="176" t="s">
        <v>3441</v>
      </c>
      <c r="F33" s="177"/>
    </row>
    <row r="34" spans="1:6" ht="24" x14ac:dyDescent="0.2">
      <c r="A34" s="30">
        <f t="shared" si="0"/>
        <v>28</v>
      </c>
      <c r="B34" s="30">
        <f t="shared" si="1"/>
        <v>322</v>
      </c>
      <c r="C34" s="174">
        <v>17</v>
      </c>
      <c r="D34" s="175" t="s">
        <v>12</v>
      </c>
      <c r="E34" s="178" t="s">
        <v>11232</v>
      </c>
      <c r="F34" s="177"/>
    </row>
    <row r="35" spans="1:6" ht="36" x14ac:dyDescent="0.2">
      <c r="A35" s="30">
        <f t="shared" si="0"/>
        <v>29</v>
      </c>
      <c r="B35" s="30">
        <f t="shared" si="1"/>
        <v>339</v>
      </c>
      <c r="C35" s="174">
        <v>17</v>
      </c>
      <c r="D35" s="175" t="s">
        <v>12</v>
      </c>
      <c r="E35" s="176" t="s">
        <v>3442</v>
      </c>
      <c r="F35" s="177"/>
    </row>
    <row r="36" spans="1:6" ht="24" x14ac:dyDescent="0.2">
      <c r="A36" s="30">
        <f t="shared" si="0"/>
        <v>30</v>
      </c>
      <c r="B36" s="30">
        <f t="shared" si="1"/>
        <v>356</v>
      </c>
      <c r="C36" s="174">
        <v>17</v>
      </c>
      <c r="D36" s="175" t="s">
        <v>12</v>
      </c>
      <c r="E36" s="176" t="s">
        <v>3443</v>
      </c>
      <c r="F36" s="177"/>
    </row>
    <row r="37" spans="1:6" ht="24" x14ac:dyDescent="0.2">
      <c r="A37" s="30">
        <f t="shared" si="0"/>
        <v>31</v>
      </c>
      <c r="B37" s="30">
        <f t="shared" si="1"/>
        <v>373</v>
      </c>
      <c r="C37" s="48">
        <v>17</v>
      </c>
      <c r="D37" s="49" t="s">
        <v>12</v>
      </c>
      <c r="E37" s="178" t="s">
        <v>3444</v>
      </c>
      <c r="F37" s="51"/>
    </row>
    <row r="38" spans="1:6" ht="24" x14ac:dyDescent="0.2">
      <c r="A38" s="30">
        <f t="shared" si="0"/>
        <v>32</v>
      </c>
      <c r="B38" s="30">
        <f t="shared" si="1"/>
        <v>390</v>
      </c>
      <c r="C38" s="48">
        <v>17</v>
      </c>
      <c r="D38" s="49" t="s">
        <v>12</v>
      </c>
      <c r="E38" s="178" t="s">
        <v>3445</v>
      </c>
      <c r="F38" s="51"/>
    </row>
    <row r="39" spans="1:6" ht="36" x14ac:dyDescent="0.2">
      <c r="A39" s="30">
        <f t="shared" si="0"/>
        <v>33</v>
      </c>
      <c r="B39" s="30">
        <f t="shared" si="1"/>
        <v>407</v>
      </c>
      <c r="C39" s="48">
        <v>17</v>
      </c>
      <c r="D39" s="49" t="s">
        <v>12</v>
      </c>
      <c r="E39" s="178" t="s">
        <v>3446</v>
      </c>
      <c r="F39" s="51"/>
    </row>
    <row r="40" spans="1:6" ht="36" x14ac:dyDescent="0.2">
      <c r="A40" s="30">
        <f t="shared" si="0"/>
        <v>34</v>
      </c>
      <c r="B40" s="30">
        <f t="shared" si="1"/>
        <v>424</v>
      </c>
      <c r="C40" s="48">
        <v>17</v>
      </c>
      <c r="D40" s="49" t="s">
        <v>12</v>
      </c>
      <c r="E40" s="178" t="s">
        <v>3447</v>
      </c>
      <c r="F40" s="51"/>
    </row>
    <row r="41" spans="1:6" ht="36" x14ac:dyDescent="0.2">
      <c r="A41" s="30">
        <f t="shared" si="0"/>
        <v>35</v>
      </c>
      <c r="B41" s="30">
        <f t="shared" si="1"/>
        <v>441</v>
      </c>
      <c r="C41" s="48">
        <v>17</v>
      </c>
      <c r="D41" s="49" t="s">
        <v>12</v>
      </c>
      <c r="E41" s="178" t="s">
        <v>3448</v>
      </c>
      <c r="F41" s="51"/>
    </row>
    <row r="42" spans="1:6" ht="24" x14ac:dyDescent="0.2">
      <c r="A42" s="30">
        <f t="shared" si="0"/>
        <v>36</v>
      </c>
      <c r="B42" s="30">
        <f t="shared" si="1"/>
        <v>458</v>
      </c>
      <c r="C42" s="130">
        <v>17</v>
      </c>
      <c r="D42" s="131" t="s">
        <v>12</v>
      </c>
      <c r="E42" s="169" t="s">
        <v>3449</v>
      </c>
      <c r="F42" s="129"/>
    </row>
    <row r="43" spans="1:6" ht="24" x14ac:dyDescent="0.2">
      <c r="A43" s="30">
        <f t="shared" si="0"/>
        <v>37</v>
      </c>
      <c r="B43" s="30">
        <f t="shared" si="1"/>
        <v>475</v>
      </c>
      <c r="C43" s="130">
        <v>17</v>
      </c>
      <c r="D43" s="131" t="s">
        <v>12</v>
      </c>
      <c r="E43" s="169" t="s">
        <v>3450</v>
      </c>
      <c r="F43" s="129"/>
    </row>
    <row r="44" spans="1:6" ht="24" x14ac:dyDescent="0.2">
      <c r="A44" s="30">
        <f t="shared" si="0"/>
        <v>38</v>
      </c>
      <c r="B44" s="30">
        <f t="shared" si="1"/>
        <v>492</v>
      </c>
      <c r="C44" s="130">
        <v>17</v>
      </c>
      <c r="D44" s="131" t="s">
        <v>12</v>
      </c>
      <c r="E44" s="169" t="s">
        <v>3451</v>
      </c>
      <c r="F44" s="129"/>
    </row>
    <row r="45" spans="1:6" ht="36" x14ac:dyDescent="0.2">
      <c r="A45" s="30">
        <f t="shared" si="0"/>
        <v>39</v>
      </c>
      <c r="B45" s="30">
        <f t="shared" si="1"/>
        <v>509</v>
      </c>
      <c r="C45" s="130">
        <v>17</v>
      </c>
      <c r="D45" s="131" t="s">
        <v>12</v>
      </c>
      <c r="E45" s="169" t="s">
        <v>3452</v>
      </c>
      <c r="F45" s="129"/>
    </row>
    <row r="46" spans="1:6" ht="24" x14ac:dyDescent="0.2">
      <c r="A46" s="30">
        <f t="shared" si="0"/>
        <v>40</v>
      </c>
      <c r="B46" s="30">
        <f t="shared" si="1"/>
        <v>526</v>
      </c>
      <c r="C46" s="130">
        <v>17</v>
      </c>
      <c r="D46" s="131" t="s">
        <v>12</v>
      </c>
      <c r="E46" s="169" t="s">
        <v>3453</v>
      </c>
      <c r="F46" s="129"/>
    </row>
    <row r="47" spans="1:6" ht="24" x14ac:dyDescent="0.2">
      <c r="A47" s="30">
        <f t="shared" si="0"/>
        <v>41</v>
      </c>
      <c r="B47" s="30">
        <f t="shared" si="1"/>
        <v>543</v>
      </c>
      <c r="C47" s="130">
        <v>17</v>
      </c>
      <c r="D47" s="131" t="s">
        <v>12</v>
      </c>
      <c r="E47" s="169" t="s">
        <v>3454</v>
      </c>
      <c r="F47" s="129"/>
    </row>
    <row r="48" spans="1:6" ht="24" x14ac:dyDescent="0.2">
      <c r="A48" s="30">
        <f t="shared" si="0"/>
        <v>42</v>
      </c>
      <c r="B48" s="30">
        <f t="shared" si="1"/>
        <v>560</v>
      </c>
      <c r="C48" s="130">
        <v>17</v>
      </c>
      <c r="D48" s="131" t="s">
        <v>12</v>
      </c>
      <c r="E48" s="169" t="s">
        <v>3455</v>
      </c>
      <c r="F48" s="129"/>
    </row>
    <row r="49" spans="1:6" ht="36" x14ac:dyDescent="0.2">
      <c r="A49" s="30">
        <f t="shared" si="0"/>
        <v>43</v>
      </c>
      <c r="B49" s="30">
        <f t="shared" si="1"/>
        <v>577</v>
      </c>
      <c r="C49" s="130">
        <v>17</v>
      </c>
      <c r="D49" s="131" t="s">
        <v>12</v>
      </c>
      <c r="E49" s="169" t="s">
        <v>3456</v>
      </c>
      <c r="F49" s="129"/>
    </row>
    <row r="50" spans="1:6" ht="36" x14ac:dyDescent="0.2">
      <c r="A50" s="30">
        <f t="shared" si="0"/>
        <v>44</v>
      </c>
      <c r="B50" s="30">
        <f t="shared" si="1"/>
        <v>594</v>
      </c>
      <c r="C50" s="130">
        <v>17</v>
      </c>
      <c r="D50" s="131" t="s">
        <v>12</v>
      </c>
      <c r="E50" s="169" t="s">
        <v>3457</v>
      </c>
      <c r="F50" s="129"/>
    </row>
    <row r="51" spans="1:6" ht="36" x14ac:dyDescent="0.2">
      <c r="A51" s="30">
        <f t="shared" si="0"/>
        <v>45</v>
      </c>
      <c r="B51" s="30">
        <f t="shared" si="1"/>
        <v>611</v>
      </c>
      <c r="C51" s="130">
        <v>17</v>
      </c>
      <c r="D51" s="131" t="s">
        <v>12</v>
      </c>
      <c r="E51" s="169" t="s">
        <v>3458</v>
      </c>
      <c r="F51" s="129"/>
    </row>
    <row r="52" spans="1:6" ht="24" x14ac:dyDescent="0.2">
      <c r="A52" s="30">
        <f t="shared" si="0"/>
        <v>46</v>
      </c>
      <c r="B52" s="30">
        <f t="shared" si="1"/>
        <v>628</v>
      </c>
      <c r="C52" s="130">
        <v>17</v>
      </c>
      <c r="D52" s="131" t="s">
        <v>12</v>
      </c>
      <c r="E52" s="169" t="s">
        <v>3459</v>
      </c>
      <c r="F52" s="129"/>
    </row>
    <row r="53" spans="1:6" ht="24" x14ac:dyDescent="0.2">
      <c r="A53" s="30">
        <f t="shared" si="0"/>
        <v>47</v>
      </c>
      <c r="B53" s="30">
        <f t="shared" si="1"/>
        <v>645</v>
      </c>
      <c r="C53" s="130">
        <v>17</v>
      </c>
      <c r="D53" s="131" t="s">
        <v>12</v>
      </c>
      <c r="E53" s="169" t="s">
        <v>3460</v>
      </c>
      <c r="F53" s="129"/>
    </row>
    <row r="54" spans="1:6" ht="24" x14ac:dyDescent="0.2">
      <c r="A54" s="30">
        <f t="shared" si="0"/>
        <v>48</v>
      </c>
      <c r="B54" s="30">
        <f t="shared" si="1"/>
        <v>662</v>
      </c>
      <c r="C54" s="130">
        <v>17</v>
      </c>
      <c r="D54" s="131" t="s">
        <v>12</v>
      </c>
      <c r="E54" s="169" t="s">
        <v>3461</v>
      </c>
      <c r="F54" s="129"/>
    </row>
    <row r="55" spans="1:6" ht="36" x14ac:dyDescent="0.2">
      <c r="A55" s="30">
        <f t="shared" si="0"/>
        <v>49</v>
      </c>
      <c r="B55" s="30">
        <f t="shared" si="1"/>
        <v>679</v>
      </c>
      <c r="C55" s="130">
        <v>17</v>
      </c>
      <c r="D55" s="131" t="s">
        <v>12</v>
      </c>
      <c r="E55" s="169" t="s">
        <v>3462</v>
      </c>
      <c r="F55" s="129"/>
    </row>
    <row r="56" spans="1:6" ht="24" x14ac:dyDescent="0.2">
      <c r="A56" s="30">
        <f t="shared" si="0"/>
        <v>50</v>
      </c>
      <c r="B56" s="30">
        <f t="shared" si="1"/>
        <v>696</v>
      </c>
      <c r="C56" s="130">
        <v>17</v>
      </c>
      <c r="D56" s="131" t="s">
        <v>12</v>
      </c>
      <c r="E56" s="169" t="s">
        <v>3463</v>
      </c>
      <c r="F56" s="129"/>
    </row>
    <row r="57" spans="1:6" ht="24" x14ac:dyDescent="0.2">
      <c r="A57" s="30">
        <f t="shared" si="0"/>
        <v>51</v>
      </c>
      <c r="B57" s="30">
        <f t="shared" si="1"/>
        <v>713</v>
      </c>
      <c r="C57" s="130">
        <v>17</v>
      </c>
      <c r="D57" s="131" t="s">
        <v>12</v>
      </c>
      <c r="E57" s="169" t="s">
        <v>3464</v>
      </c>
      <c r="F57" s="129"/>
    </row>
    <row r="58" spans="1:6" ht="24" x14ac:dyDescent="0.2">
      <c r="A58" s="30">
        <f t="shared" si="0"/>
        <v>52</v>
      </c>
      <c r="B58" s="30">
        <f t="shared" si="1"/>
        <v>730</v>
      </c>
      <c r="C58" s="130">
        <v>17</v>
      </c>
      <c r="D58" s="131" t="s">
        <v>12</v>
      </c>
      <c r="E58" s="169" t="s">
        <v>3465</v>
      </c>
      <c r="F58" s="129"/>
    </row>
    <row r="59" spans="1:6" ht="36" x14ac:dyDescent="0.2">
      <c r="A59" s="30">
        <f t="shared" si="0"/>
        <v>53</v>
      </c>
      <c r="B59" s="30">
        <f t="shared" si="1"/>
        <v>747</v>
      </c>
      <c r="C59" s="130">
        <v>17</v>
      </c>
      <c r="D59" s="131" t="s">
        <v>12</v>
      </c>
      <c r="E59" s="169" t="s">
        <v>3466</v>
      </c>
      <c r="F59" s="129"/>
    </row>
    <row r="60" spans="1:6" ht="36" x14ac:dyDescent="0.2">
      <c r="A60" s="30">
        <f t="shared" si="0"/>
        <v>54</v>
      </c>
      <c r="B60" s="30">
        <f t="shared" si="1"/>
        <v>764</v>
      </c>
      <c r="C60" s="130">
        <v>17</v>
      </c>
      <c r="D60" s="131" t="s">
        <v>12</v>
      </c>
      <c r="E60" s="169" t="s">
        <v>3467</v>
      </c>
      <c r="F60" s="129"/>
    </row>
    <row r="61" spans="1:6" ht="36" x14ac:dyDescent="0.2">
      <c r="A61" s="30">
        <f t="shared" si="0"/>
        <v>55</v>
      </c>
      <c r="B61" s="30">
        <f t="shared" si="1"/>
        <v>781</v>
      </c>
      <c r="C61" s="130">
        <v>17</v>
      </c>
      <c r="D61" s="131" t="s">
        <v>12</v>
      </c>
      <c r="E61" s="169" t="s">
        <v>3468</v>
      </c>
      <c r="F61" s="129"/>
    </row>
    <row r="62" spans="1:6" ht="24" x14ac:dyDescent="0.2">
      <c r="A62" s="30">
        <f t="shared" si="0"/>
        <v>56</v>
      </c>
      <c r="B62" s="30">
        <f t="shared" si="1"/>
        <v>798</v>
      </c>
      <c r="C62" s="130">
        <v>17</v>
      </c>
      <c r="D62" s="131" t="s">
        <v>12</v>
      </c>
      <c r="E62" s="169" t="s">
        <v>3469</v>
      </c>
      <c r="F62" s="129"/>
    </row>
    <row r="63" spans="1:6" ht="24" x14ac:dyDescent="0.2">
      <c r="A63" s="30">
        <f t="shared" si="0"/>
        <v>57</v>
      </c>
      <c r="B63" s="30">
        <f t="shared" si="1"/>
        <v>815</v>
      </c>
      <c r="C63" s="130">
        <v>17</v>
      </c>
      <c r="D63" s="131" t="s">
        <v>12</v>
      </c>
      <c r="E63" s="169" t="s">
        <v>3470</v>
      </c>
      <c r="F63" s="129"/>
    </row>
    <row r="64" spans="1:6" ht="24" x14ac:dyDescent="0.2">
      <c r="A64" s="30">
        <f t="shared" si="0"/>
        <v>58</v>
      </c>
      <c r="B64" s="30">
        <f t="shared" si="1"/>
        <v>832</v>
      </c>
      <c r="C64" s="130">
        <v>17</v>
      </c>
      <c r="D64" s="131" t="s">
        <v>12</v>
      </c>
      <c r="E64" s="169" t="s">
        <v>3471</v>
      </c>
      <c r="F64" s="129"/>
    </row>
    <row r="65" spans="1:6" ht="36" x14ac:dyDescent="0.2">
      <c r="A65" s="30">
        <f t="shared" si="0"/>
        <v>59</v>
      </c>
      <c r="B65" s="30">
        <f t="shared" si="1"/>
        <v>849</v>
      </c>
      <c r="C65" s="130">
        <v>17</v>
      </c>
      <c r="D65" s="131" t="s">
        <v>12</v>
      </c>
      <c r="E65" s="169" t="s">
        <v>3472</v>
      </c>
      <c r="F65" s="129"/>
    </row>
    <row r="66" spans="1:6" ht="24" x14ac:dyDescent="0.2">
      <c r="A66" s="30">
        <f t="shared" si="0"/>
        <v>60</v>
      </c>
      <c r="B66" s="30">
        <f t="shared" si="1"/>
        <v>866</v>
      </c>
      <c r="C66" s="130">
        <v>17</v>
      </c>
      <c r="D66" s="131" t="s">
        <v>12</v>
      </c>
      <c r="E66" s="169" t="s">
        <v>3473</v>
      </c>
      <c r="F66" s="129"/>
    </row>
    <row r="67" spans="1:6" ht="24" x14ac:dyDescent="0.2">
      <c r="A67" s="30">
        <f t="shared" si="0"/>
        <v>61</v>
      </c>
      <c r="B67" s="30">
        <f t="shared" si="1"/>
        <v>883</v>
      </c>
      <c r="C67" s="130">
        <v>17</v>
      </c>
      <c r="D67" s="131" t="s">
        <v>12</v>
      </c>
      <c r="E67" s="169" t="s">
        <v>3474</v>
      </c>
      <c r="F67" s="129"/>
    </row>
    <row r="68" spans="1:6" ht="24" x14ac:dyDescent="0.2">
      <c r="A68" s="30">
        <f t="shared" si="0"/>
        <v>62</v>
      </c>
      <c r="B68" s="30">
        <f t="shared" si="1"/>
        <v>900</v>
      </c>
      <c r="C68" s="130">
        <v>17</v>
      </c>
      <c r="D68" s="131" t="s">
        <v>12</v>
      </c>
      <c r="E68" s="169" t="s">
        <v>3475</v>
      </c>
      <c r="F68" s="129"/>
    </row>
    <row r="69" spans="1:6" ht="36" x14ac:dyDescent="0.2">
      <c r="A69" s="30">
        <f t="shared" si="0"/>
        <v>63</v>
      </c>
      <c r="B69" s="30">
        <f t="shared" si="1"/>
        <v>917</v>
      </c>
      <c r="C69" s="130">
        <v>17</v>
      </c>
      <c r="D69" s="131" t="s">
        <v>12</v>
      </c>
      <c r="E69" s="169" t="s">
        <v>3476</v>
      </c>
      <c r="F69" s="129"/>
    </row>
    <row r="70" spans="1:6" ht="36" x14ac:dyDescent="0.2">
      <c r="A70" s="30">
        <f t="shared" si="0"/>
        <v>64</v>
      </c>
      <c r="B70" s="30">
        <f t="shared" si="1"/>
        <v>934</v>
      </c>
      <c r="C70" s="130">
        <v>17</v>
      </c>
      <c r="D70" s="131" t="s">
        <v>12</v>
      </c>
      <c r="E70" s="169" t="s">
        <v>3477</v>
      </c>
      <c r="F70" s="129"/>
    </row>
    <row r="71" spans="1:6" ht="36" x14ac:dyDescent="0.2">
      <c r="A71" s="30">
        <f t="shared" si="0"/>
        <v>65</v>
      </c>
      <c r="B71" s="30">
        <f t="shared" si="1"/>
        <v>951</v>
      </c>
      <c r="C71" s="130">
        <v>17</v>
      </c>
      <c r="D71" s="131" t="s">
        <v>12</v>
      </c>
      <c r="E71" s="169" t="s">
        <v>3478</v>
      </c>
      <c r="F71" s="129"/>
    </row>
    <row r="72" spans="1:6" ht="24" x14ac:dyDescent="0.2">
      <c r="A72" s="30">
        <f t="shared" ref="A72:A156" si="2">+A71+1</f>
        <v>66</v>
      </c>
      <c r="B72" s="30">
        <f t="shared" si="1"/>
        <v>968</v>
      </c>
      <c r="C72" s="130">
        <v>17</v>
      </c>
      <c r="D72" s="131" t="s">
        <v>12</v>
      </c>
      <c r="E72" s="169" t="s">
        <v>3479</v>
      </c>
      <c r="F72" s="129"/>
    </row>
    <row r="73" spans="1:6" ht="24" x14ac:dyDescent="0.2">
      <c r="A73" s="30">
        <f t="shared" si="2"/>
        <v>67</v>
      </c>
      <c r="B73" s="30">
        <f t="shared" si="1"/>
        <v>985</v>
      </c>
      <c r="C73" s="130">
        <v>17</v>
      </c>
      <c r="D73" s="131" t="s">
        <v>12</v>
      </c>
      <c r="E73" s="169" t="s">
        <v>3480</v>
      </c>
      <c r="F73" s="129"/>
    </row>
    <row r="74" spans="1:6" ht="24" x14ac:dyDescent="0.2">
      <c r="A74" s="30">
        <f t="shared" si="2"/>
        <v>68</v>
      </c>
      <c r="B74" s="30">
        <f t="shared" si="1"/>
        <v>1002</v>
      </c>
      <c r="C74" s="130">
        <v>17</v>
      </c>
      <c r="D74" s="131" t="s">
        <v>12</v>
      </c>
      <c r="E74" s="169" t="s">
        <v>3481</v>
      </c>
      <c r="F74" s="129"/>
    </row>
    <row r="75" spans="1:6" ht="36" x14ac:dyDescent="0.2">
      <c r="A75" s="30">
        <f t="shared" si="2"/>
        <v>69</v>
      </c>
      <c r="B75" s="30">
        <f t="shared" si="1"/>
        <v>1019</v>
      </c>
      <c r="C75" s="130">
        <v>17</v>
      </c>
      <c r="D75" s="131" t="s">
        <v>12</v>
      </c>
      <c r="E75" s="169" t="s">
        <v>3482</v>
      </c>
      <c r="F75" s="129"/>
    </row>
    <row r="76" spans="1:6" ht="24" x14ac:dyDescent="0.2">
      <c r="A76" s="30">
        <f t="shared" si="2"/>
        <v>70</v>
      </c>
      <c r="B76" s="30">
        <f t="shared" si="1"/>
        <v>1036</v>
      </c>
      <c r="C76" s="130">
        <v>17</v>
      </c>
      <c r="D76" s="131" t="s">
        <v>12</v>
      </c>
      <c r="E76" s="169" t="s">
        <v>3483</v>
      </c>
      <c r="F76" s="129"/>
    </row>
    <row r="77" spans="1:6" ht="24" x14ac:dyDescent="0.2">
      <c r="A77" s="30">
        <f t="shared" si="2"/>
        <v>71</v>
      </c>
      <c r="B77" s="30">
        <f t="shared" ref="B77:B136" si="3">C76+B76</f>
        <v>1053</v>
      </c>
      <c r="C77" s="130">
        <v>17</v>
      </c>
      <c r="D77" s="131" t="s">
        <v>12</v>
      </c>
      <c r="E77" s="169" t="s">
        <v>3484</v>
      </c>
      <c r="F77" s="129"/>
    </row>
    <row r="78" spans="1:6" ht="24" x14ac:dyDescent="0.2">
      <c r="A78" s="30">
        <f t="shared" si="2"/>
        <v>72</v>
      </c>
      <c r="B78" s="30">
        <f t="shared" si="3"/>
        <v>1070</v>
      </c>
      <c r="C78" s="130">
        <v>17</v>
      </c>
      <c r="D78" s="131" t="s">
        <v>12</v>
      </c>
      <c r="E78" s="169" t="s">
        <v>3485</v>
      </c>
      <c r="F78" s="129"/>
    </row>
    <row r="79" spans="1:6" ht="36" x14ac:dyDescent="0.2">
      <c r="A79" s="30">
        <f t="shared" si="2"/>
        <v>73</v>
      </c>
      <c r="B79" s="30">
        <f t="shared" si="3"/>
        <v>1087</v>
      </c>
      <c r="C79" s="130">
        <v>17</v>
      </c>
      <c r="D79" s="131" t="s">
        <v>12</v>
      </c>
      <c r="E79" s="169" t="s">
        <v>3486</v>
      </c>
      <c r="F79" s="129"/>
    </row>
    <row r="80" spans="1:6" ht="36" x14ac:dyDescent="0.2">
      <c r="A80" s="30">
        <f t="shared" si="2"/>
        <v>74</v>
      </c>
      <c r="B80" s="30">
        <f t="shared" si="3"/>
        <v>1104</v>
      </c>
      <c r="C80" s="130">
        <v>17</v>
      </c>
      <c r="D80" s="131" t="s">
        <v>12</v>
      </c>
      <c r="E80" s="169" t="s">
        <v>3487</v>
      </c>
      <c r="F80" s="129"/>
    </row>
    <row r="81" spans="1:6" ht="36" x14ac:dyDescent="0.2">
      <c r="A81" s="30">
        <f t="shared" si="2"/>
        <v>75</v>
      </c>
      <c r="B81" s="30">
        <f t="shared" si="3"/>
        <v>1121</v>
      </c>
      <c r="C81" s="130">
        <v>17</v>
      </c>
      <c r="D81" s="131" t="s">
        <v>12</v>
      </c>
      <c r="E81" s="169" t="s">
        <v>3488</v>
      </c>
      <c r="F81" s="129"/>
    </row>
    <row r="82" spans="1:6" ht="24" x14ac:dyDescent="0.2">
      <c r="A82" s="30">
        <f t="shared" si="2"/>
        <v>76</v>
      </c>
      <c r="B82" s="30">
        <f t="shared" si="3"/>
        <v>1138</v>
      </c>
      <c r="C82" s="130">
        <v>17</v>
      </c>
      <c r="D82" s="131" t="s">
        <v>12</v>
      </c>
      <c r="E82" s="169" t="s">
        <v>3489</v>
      </c>
      <c r="F82" s="129"/>
    </row>
    <row r="83" spans="1:6" ht="24" x14ac:dyDescent="0.2">
      <c r="A83" s="30">
        <f t="shared" si="2"/>
        <v>77</v>
      </c>
      <c r="B83" s="30">
        <f t="shared" si="3"/>
        <v>1155</v>
      </c>
      <c r="C83" s="130">
        <v>17</v>
      </c>
      <c r="D83" s="131" t="s">
        <v>12</v>
      </c>
      <c r="E83" s="169" t="s">
        <v>3490</v>
      </c>
      <c r="F83" s="129"/>
    </row>
    <row r="84" spans="1:6" ht="24" x14ac:dyDescent="0.2">
      <c r="A84" s="30">
        <f t="shared" si="2"/>
        <v>78</v>
      </c>
      <c r="B84" s="30">
        <f t="shared" si="3"/>
        <v>1172</v>
      </c>
      <c r="C84" s="130">
        <v>17</v>
      </c>
      <c r="D84" s="131" t="s">
        <v>12</v>
      </c>
      <c r="E84" s="169" t="s">
        <v>3491</v>
      </c>
      <c r="F84" s="129"/>
    </row>
    <row r="85" spans="1:6" ht="36" x14ac:dyDescent="0.2">
      <c r="A85" s="30">
        <f t="shared" si="2"/>
        <v>79</v>
      </c>
      <c r="B85" s="30">
        <f t="shared" si="3"/>
        <v>1189</v>
      </c>
      <c r="C85" s="130">
        <v>17</v>
      </c>
      <c r="D85" s="131" t="s">
        <v>12</v>
      </c>
      <c r="E85" s="169" t="s">
        <v>3492</v>
      </c>
      <c r="F85" s="129"/>
    </row>
    <row r="86" spans="1:6" ht="24" x14ac:dyDescent="0.2">
      <c r="A86" s="30">
        <f t="shared" si="2"/>
        <v>80</v>
      </c>
      <c r="B86" s="30">
        <f t="shared" si="3"/>
        <v>1206</v>
      </c>
      <c r="C86" s="130">
        <v>17</v>
      </c>
      <c r="D86" s="131" t="s">
        <v>12</v>
      </c>
      <c r="E86" s="169" t="s">
        <v>3493</v>
      </c>
      <c r="F86" s="129"/>
    </row>
    <row r="87" spans="1:6" ht="24" x14ac:dyDescent="0.2">
      <c r="A87" s="30">
        <f t="shared" si="2"/>
        <v>81</v>
      </c>
      <c r="B87" s="30">
        <f t="shared" si="3"/>
        <v>1223</v>
      </c>
      <c r="C87" s="130">
        <v>17</v>
      </c>
      <c r="D87" s="131" t="s">
        <v>12</v>
      </c>
      <c r="E87" s="169" t="s">
        <v>3494</v>
      </c>
      <c r="F87" s="129"/>
    </row>
    <row r="88" spans="1:6" ht="24" x14ac:dyDescent="0.2">
      <c r="A88" s="30">
        <f t="shared" si="2"/>
        <v>82</v>
      </c>
      <c r="B88" s="30">
        <f t="shared" si="3"/>
        <v>1240</v>
      </c>
      <c r="C88" s="130">
        <v>17</v>
      </c>
      <c r="D88" s="131" t="s">
        <v>12</v>
      </c>
      <c r="E88" s="169" t="s">
        <v>3495</v>
      </c>
      <c r="F88" s="129"/>
    </row>
    <row r="89" spans="1:6" ht="36" x14ac:dyDescent="0.2">
      <c r="A89" s="30">
        <f t="shared" si="2"/>
        <v>83</v>
      </c>
      <c r="B89" s="30">
        <f t="shared" si="3"/>
        <v>1257</v>
      </c>
      <c r="C89" s="130">
        <v>17</v>
      </c>
      <c r="D89" s="131" t="s">
        <v>12</v>
      </c>
      <c r="E89" s="169" t="s">
        <v>3496</v>
      </c>
      <c r="F89" s="129"/>
    </row>
    <row r="90" spans="1:6" ht="36" x14ac:dyDescent="0.2">
      <c r="A90" s="30">
        <f t="shared" si="2"/>
        <v>84</v>
      </c>
      <c r="B90" s="30">
        <f t="shared" si="3"/>
        <v>1274</v>
      </c>
      <c r="C90" s="130">
        <v>17</v>
      </c>
      <c r="D90" s="131" t="s">
        <v>12</v>
      </c>
      <c r="E90" s="169" t="s">
        <v>3497</v>
      </c>
      <c r="F90" s="129"/>
    </row>
    <row r="91" spans="1:6" ht="36" x14ac:dyDescent="0.2">
      <c r="A91" s="30">
        <f t="shared" si="2"/>
        <v>85</v>
      </c>
      <c r="B91" s="30">
        <f t="shared" si="3"/>
        <v>1291</v>
      </c>
      <c r="C91" s="130">
        <v>17</v>
      </c>
      <c r="D91" s="131" t="s">
        <v>12</v>
      </c>
      <c r="E91" s="169" t="s">
        <v>3498</v>
      </c>
      <c r="F91" s="129"/>
    </row>
    <row r="92" spans="1:6" ht="24" x14ac:dyDescent="0.2">
      <c r="A92" s="30">
        <f t="shared" si="2"/>
        <v>86</v>
      </c>
      <c r="B92" s="30">
        <f t="shared" si="3"/>
        <v>1308</v>
      </c>
      <c r="C92" s="130">
        <v>17</v>
      </c>
      <c r="D92" s="131" t="s">
        <v>12</v>
      </c>
      <c r="E92" s="169" t="s">
        <v>3499</v>
      </c>
      <c r="F92" s="129"/>
    </row>
    <row r="93" spans="1:6" ht="24" x14ac:dyDescent="0.2">
      <c r="A93" s="30">
        <f t="shared" si="2"/>
        <v>87</v>
      </c>
      <c r="B93" s="30">
        <f t="shared" si="3"/>
        <v>1325</v>
      </c>
      <c r="C93" s="130">
        <v>17</v>
      </c>
      <c r="D93" s="131" t="s">
        <v>12</v>
      </c>
      <c r="E93" s="169" t="s">
        <v>3500</v>
      </c>
      <c r="F93" s="129"/>
    </row>
    <row r="94" spans="1:6" ht="24" x14ac:dyDescent="0.2">
      <c r="A94" s="30">
        <f t="shared" si="2"/>
        <v>88</v>
      </c>
      <c r="B94" s="30">
        <f t="shared" si="3"/>
        <v>1342</v>
      </c>
      <c r="C94" s="130">
        <v>17</v>
      </c>
      <c r="D94" s="131" t="s">
        <v>12</v>
      </c>
      <c r="E94" s="169" t="s">
        <v>3501</v>
      </c>
      <c r="F94" s="129"/>
    </row>
    <row r="95" spans="1:6" ht="36" x14ac:dyDescent="0.2">
      <c r="A95" s="30">
        <f t="shared" si="2"/>
        <v>89</v>
      </c>
      <c r="B95" s="30">
        <f t="shared" si="3"/>
        <v>1359</v>
      </c>
      <c r="C95" s="130">
        <v>17</v>
      </c>
      <c r="D95" s="131" t="s">
        <v>12</v>
      </c>
      <c r="E95" s="169" t="s">
        <v>3502</v>
      </c>
      <c r="F95" s="129"/>
    </row>
    <row r="96" spans="1:6" ht="24" x14ac:dyDescent="0.2">
      <c r="A96" s="30">
        <f t="shared" si="2"/>
        <v>90</v>
      </c>
      <c r="B96" s="30">
        <f t="shared" si="3"/>
        <v>1376</v>
      </c>
      <c r="C96" s="130">
        <v>17</v>
      </c>
      <c r="D96" s="131" t="s">
        <v>12</v>
      </c>
      <c r="E96" s="169" t="s">
        <v>3503</v>
      </c>
      <c r="F96" s="129"/>
    </row>
    <row r="97" spans="1:6" ht="24" x14ac:dyDescent="0.2">
      <c r="A97" s="30">
        <f t="shared" si="2"/>
        <v>91</v>
      </c>
      <c r="B97" s="30">
        <f t="shared" si="3"/>
        <v>1393</v>
      </c>
      <c r="C97" s="130">
        <v>17</v>
      </c>
      <c r="D97" s="131" t="s">
        <v>12</v>
      </c>
      <c r="E97" s="169" t="s">
        <v>3504</v>
      </c>
      <c r="F97" s="129"/>
    </row>
    <row r="98" spans="1:6" ht="24" x14ac:dyDescent="0.2">
      <c r="A98" s="30">
        <f t="shared" si="2"/>
        <v>92</v>
      </c>
      <c r="B98" s="30">
        <f t="shared" si="3"/>
        <v>1410</v>
      </c>
      <c r="C98" s="130">
        <v>17</v>
      </c>
      <c r="D98" s="131" t="s">
        <v>12</v>
      </c>
      <c r="E98" s="169" t="s">
        <v>3505</v>
      </c>
      <c r="F98" s="129"/>
    </row>
    <row r="99" spans="1:6" ht="36" x14ac:dyDescent="0.2">
      <c r="A99" s="30">
        <f t="shared" si="2"/>
        <v>93</v>
      </c>
      <c r="B99" s="30">
        <f t="shared" si="3"/>
        <v>1427</v>
      </c>
      <c r="C99" s="130">
        <v>17</v>
      </c>
      <c r="D99" s="131" t="s">
        <v>12</v>
      </c>
      <c r="E99" s="169" t="s">
        <v>3506</v>
      </c>
      <c r="F99" s="129"/>
    </row>
    <row r="100" spans="1:6" ht="36" x14ac:dyDescent="0.2">
      <c r="A100" s="30">
        <f t="shared" si="2"/>
        <v>94</v>
      </c>
      <c r="B100" s="30">
        <f t="shared" si="3"/>
        <v>1444</v>
      </c>
      <c r="C100" s="130">
        <v>17</v>
      </c>
      <c r="D100" s="131" t="s">
        <v>12</v>
      </c>
      <c r="E100" s="169" t="s">
        <v>3507</v>
      </c>
      <c r="F100" s="129"/>
    </row>
    <row r="101" spans="1:6" ht="36" x14ac:dyDescent="0.2">
      <c r="A101" s="30">
        <f t="shared" si="2"/>
        <v>95</v>
      </c>
      <c r="B101" s="30">
        <f t="shared" si="3"/>
        <v>1461</v>
      </c>
      <c r="C101" s="130">
        <v>17</v>
      </c>
      <c r="D101" s="131" t="s">
        <v>12</v>
      </c>
      <c r="E101" s="169" t="s">
        <v>3508</v>
      </c>
      <c r="F101" s="129"/>
    </row>
    <row r="102" spans="1:6" ht="24" x14ac:dyDescent="0.2">
      <c r="A102" s="37">
        <f t="shared" si="2"/>
        <v>96</v>
      </c>
      <c r="B102" s="37">
        <f t="shared" si="3"/>
        <v>1478</v>
      </c>
      <c r="C102" s="130">
        <v>17</v>
      </c>
      <c r="D102" s="131" t="s">
        <v>12</v>
      </c>
      <c r="E102" s="169" t="s">
        <v>3509</v>
      </c>
      <c r="F102" s="129"/>
    </row>
    <row r="103" spans="1:6" ht="24" x14ac:dyDescent="0.2">
      <c r="A103" s="30">
        <f t="shared" si="2"/>
        <v>97</v>
      </c>
      <c r="B103" s="30">
        <f t="shared" si="3"/>
        <v>1495</v>
      </c>
      <c r="C103" s="130">
        <v>17</v>
      </c>
      <c r="D103" s="131" t="s">
        <v>12</v>
      </c>
      <c r="E103" s="169" t="s">
        <v>3510</v>
      </c>
      <c r="F103" s="129"/>
    </row>
    <row r="104" spans="1:6" ht="24" x14ac:dyDescent="0.2">
      <c r="A104" s="30">
        <f t="shared" si="2"/>
        <v>98</v>
      </c>
      <c r="B104" s="30">
        <f t="shared" si="3"/>
        <v>1512</v>
      </c>
      <c r="C104" s="130">
        <v>17</v>
      </c>
      <c r="D104" s="131" t="s">
        <v>12</v>
      </c>
      <c r="E104" s="169" t="s">
        <v>3511</v>
      </c>
      <c r="F104" s="129"/>
    </row>
    <row r="105" spans="1:6" ht="36" x14ac:dyDescent="0.2">
      <c r="A105" s="30">
        <f t="shared" si="2"/>
        <v>99</v>
      </c>
      <c r="B105" s="30">
        <f t="shared" si="3"/>
        <v>1529</v>
      </c>
      <c r="C105" s="130">
        <v>17</v>
      </c>
      <c r="D105" s="131" t="s">
        <v>12</v>
      </c>
      <c r="E105" s="169" t="s">
        <v>3512</v>
      </c>
      <c r="F105" s="129"/>
    </row>
    <row r="106" spans="1:6" ht="24" x14ac:dyDescent="0.2">
      <c r="A106" s="30">
        <f t="shared" si="2"/>
        <v>100</v>
      </c>
      <c r="B106" s="30">
        <f t="shared" si="3"/>
        <v>1546</v>
      </c>
      <c r="C106" s="130">
        <v>17</v>
      </c>
      <c r="D106" s="131" t="s">
        <v>12</v>
      </c>
      <c r="E106" s="169" t="s">
        <v>3513</v>
      </c>
      <c r="F106" s="129"/>
    </row>
    <row r="107" spans="1:6" ht="24" x14ac:dyDescent="0.2">
      <c r="A107" s="37">
        <f t="shared" si="2"/>
        <v>101</v>
      </c>
      <c r="B107" s="37">
        <f t="shared" si="3"/>
        <v>1563</v>
      </c>
      <c r="C107" s="130">
        <v>17</v>
      </c>
      <c r="D107" s="131" t="s">
        <v>12</v>
      </c>
      <c r="E107" s="178" t="s">
        <v>6049</v>
      </c>
      <c r="F107" s="129"/>
    </row>
    <row r="108" spans="1:6" ht="24" x14ac:dyDescent="0.2">
      <c r="A108" s="37">
        <f t="shared" si="2"/>
        <v>102</v>
      </c>
      <c r="B108" s="37">
        <f t="shared" si="3"/>
        <v>1580</v>
      </c>
      <c r="C108" s="130">
        <v>17</v>
      </c>
      <c r="D108" s="131" t="s">
        <v>12</v>
      </c>
      <c r="E108" s="178" t="s">
        <v>6050</v>
      </c>
      <c r="F108" s="129"/>
    </row>
    <row r="109" spans="1:6" ht="36" x14ac:dyDescent="0.2">
      <c r="A109" s="37">
        <f t="shared" si="2"/>
        <v>103</v>
      </c>
      <c r="B109" s="37">
        <f t="shared" si="3"/>
        <v>1597</v>
      </c>
      <c r="C109" s="130">
        <v>17</v>
      </c>
      <c r="D109" s="131" t="s">
        <v>12</v>
      </c>
      <c r="E109" s="178" t="s">
        <v>6051</v>
      </c>
      <c r="F109" s="129"/>
    </row>
    <row r="110" spans="1:6" ht="36" x14ac:dyDescent="0.2">
      <c r="A110" s="37">
        <f t="shared" si="2"/>
        <v>104</v>
      </c>
      <c r="B110" s="37">
        <f t="shared" si="3"/>
        <v>1614</v>
      </c>
      <c r="C110" s="130">
        <v>17</v>
      </c>
      <c r="D110" s="131" t="s">
        <v>12</v>
      </c>
      <c r="E110" s="178" t="s">
        <v>6052</v>
      </c>
      <c r="F110" s="129"/>
    </row>
    <row r="111" spans="1:6" ht="36" x14ac:dyDescent="0.2">
      <c r="A111" s="37">
        <f t="shared" si="2"/>
        <v>105</v>
      </c>
      <c r="B111" s="37">
        <f t="shared" si="3"/>
        <v>1631</v>
      </c>
      <c r="C111" s="130">
        <v>17</v>
      </c>
      <c r="D111" s="131" t="s">
        <v>12</v>
      </c>
      <c r="E111" s="178" t="s">
        <v>6053</v>
      </c>
      <c r="F111" s="129"/>
    </row>
    <row r="112" spans="1:6" ht="24" x14ac:dyDescent="0.2">
      <c r="A112" s="37">
        <f t="shared" si="2"/>
        <v>106</v>
      </c>
      <c r="B112" s="37">
        <f t="shared" si="3"/>
        <v>1648</v>
      </c>
      <c r="C112" s="130">
        <v>17</v>
      </c>
      <c r="D112" s="131" t="s">
        <v>12</v>
      </c>
      <c r="E112" s="178" t="s">
        <v>6054</v>
      </c>
      <c r="F112" s="129"/>
    </row>
    <row r="113" spans="1:6" ht="24" x14ac:dyDescent="0.2">
      <c r="A113" s="37">
        <f t="shared" si="2"/>
        <v>107</v>
      </c>
      <c r="B113" s="37">
        <f t="shared" si="3"/>
        <v>1665</v>
      </c>
      <c r="C113" s="130">
        <v>17</v>
      </c>
      <c r="D113" s="131" t="s">
        <v>12</v>
      </c>
      <c r="E113" s="178" t="s">
        <v>6055</v>
      </c>
      <c r="F113" s="129"/>
    </row>
    <row r="114" spans="1:6" ht="24" x14ac:dyDescent="0.2">
      <c r="A114" s="37">
        <f t="shared" si="2"/>
        <v>108</v>
      </c>
      <c r="B114" s="37">
        <f t="shared" si="3"/>
        <v>1682</v>
      </c>
      <c r="C114" s="130">
        <v>17</v>
      </c>
      <c r="D114" s="131" t="s">
        <v>12</v>
      </c>
      <c r="E114" s="178" t="s">
        <v>6056</v>
      </c>
      <c r="F114" s="129"/>
    </row>
    <row r="115" spans="1:6" ht="36" x14ac:dyDescent="0.2">
      <c r="A115" s="37">
        <f t="shared" si="2"/>
        <v>109</v>
      </c>
      <c r="B115" s="37">
        <f t="shared" si="3"/>
        <v>1699</v>
      </c>
      <c r="C115" s="130">
        <v>17</v>
      </c>
      <c r="D115" s="131" t="s">
        <v>12</v>
      </c>
      <c r="E115" s="178" t="s">
        <v>6057</v>
      </c>
      <c r="F115" s="129"/>
    </row>
    <row r="116" spans="1:6" ht="24" x14ac:dyDescent="0.2">
      <c r="A116" s="37">
        <f t="shared" si="2"/>
        <v>110</v>
      </c>
      <c r="B116" s="37">
        <f t="shared" si="3"/>
        <v>1716</v>
      </c>
      <c r="C116" s="130">
        <v>17</v>
      </c>
      <c r="D116" s="131" t="s">
        <v>12</v>
      </c>
      <c r="E116" s="178" t="s">
        <v>6058</v>
      </c>
      <c r="F116" s="129"/>
    </row>
    <row r="117" spans="1:6" ht="24" x14ac:dyDescent="0.2">
      <c r="A117" s="37">
        <f t="shared" si="2"/>
        <v>111</v>
      </c>
      <c r="B117" s="37">
        <f t="shared" si="3"/>
        <v>1733</v>
      </c>
      <c r="C117" s="130">
        <v>17</v>
      </c>
      <c r="D117" s="131" t="s">
        <v>12</v>
      </c>
      <c r="E117" s="374" t="s">
        <v>12438</v>
      </c>
      <c r="F117" s="177"/>
    </row>
    <row r="118" spans="1:6" ht="24" x14ac:dyDescent="0.2">
      <c r="A118" s="37">
        <f t="shared" si="2"/>
        <v>112</v>
      </c>
      <c r="B118" s="37">
        <f t="shared" si="3"/>
        <v>1750</v>
      </c>
      <c r="C118" s="130">
        <v>17</v>
      </c>
      <c r="D118" s="131" t="s">
        <v>12</v>
      </c>
      <c r="E118" s="374" t="s">
        <v>12439</v>
      </c>
      <c r="F118" s="177"/>
    </row>
    <row r="119" spans="1:6" ht="36" x14ac:dyDescent="0.2">
      <c r="A119" s="37">
        <f t="shared" si="2"/>
        <v>113</v>
      </c>
      <c r="B119" s="37">
        <f t="shared" si="3"/>
        <v>1767</v>
      </c>
      <c r="C119" s="130">
        <v>17</v>
      </c>
      <c r="D119" s="131" t="s">
        <v>12</v>
      </c>
      <c r="E119" s="374" t="s">
        <v>12440</v>
      </c>
      <c r="F119" s="177"/>
    </row>
    <row r="120" spans="1:6" ht="36" x14ac:dyDescent="0.2">
      <c r="A120" s="37">
        <f t="shared" si="2"/>
        <v>114</v>
      </c>
      <c r="B120" s="37">
        <f t="shared" si="3"/>
        <v>1784</v>
      </c>
      <c r="C120" s="130">
        <v>17</v>
      </c>
      <c r="D120" s="131" t="s">
        <v>12</v>
      </c>
      <c r="E120" s="374" t="s">
        <v>12441</v>
      </c>
      <c r="F120" s="177"/>
    </row>
    <row r="121" spans="1:6" ht="36" x14ac:dyDescent="0.2">
      <c r="A121" s="37">
        <f t="shared" si="2"/>
        <v>115</v>
      </c>
      <c r="B121" s="37">
        <f t="shared" si="3"/>
        <v>1801</v>
      </c>
      <c r="C121" s="130">
        <v>17</v>
      </c>
      <c r="D121" s="131" t="s">
        <v>12</v>
      </c>
      <c r="E121" s="374" t="s">
        <v>12442</v>
      </c>
      <c r="F121" s="177"/>
    </row>
    <row r="122" spans="1:6" ht="24" x14ac:dyDescent="0.2">
      <c r="A122" s="19">
        <f t="shared" si="2"/>
        <v>116</v>
      </c>
      <c r="B122" s="19">
        <f t="shared" si="3"/>
        <v>1818</v>
      </c>
      <c r="C122" s="48">
        <v>17</v>
      </c>
      <c r="D122" s="49" t="s">
        <v>12</v>
      </c>
      <c r="E122" s="374" t="s">
        <v>12443</v>
      </c>
      <c r="F122" s="354"/>
    </row>
    <row r="123" spans="1:6" ht="24" x14ac:dyDescent="0.2">
      <c r="A123" s="19">
        <f t="shared" si="2"/>
        <v>117</v>
      </c>
      <c r="B123" s="19">
        <f t="shared" si="3"/>
        <v>1835</v>
      </c>
      <c r="C123" s="130">
        <v>17</v>
      </c>
      <c r="D123" s="131" t="s">
        <v>12</v>
      </c>
      <c r="E123" s="374" t="s">
        <v>12444</v>
      </c>
      <c r="F123" s="177"/>
    </row>
    <row r="124" spans="1:6" ht="24" x14ac:dyDescent="0.2">
      <c r="A124" s="19">
        <f t="shared" si="2"/>
        <v>118</v>
      </c>
      <c r="B124" s="19">
        <f t="shared" si="3"/>
        <v>1852</v>
      </c>
      <c r="C124" s="130">
        <v>17</v>
      </c>
      <c r="D124" s="131" t="s">
        <v>12</v>
      </c>
      <c r="E124" s="374" t="s">
        <v>12445</v>
      </c>
      <c r="F124" s="177"/>
    </row>
    <row r="125" spans="1:6" ht="36" x14ac:dyDescent="0.2">
      <c r="A125" s="19">
        <f t="shared" si="2"/>
        <v>119</v>
      </c>
      <c r="B125" s="19">
        <f t="shared" si="3"/>
        <v>1869</v>
      </c>
      <c r="C125" s="130">
        <v>17</v>
      </c>
      <c r="D125" s="131" t="s">
        <v>12</v>
      </c>
      <c r="E125" s="374" t="s">
        <v>12446</v>
      </c>
      <c r="F125" s="177"/>
    </row>
    <row r="126" spans="1:6" ht="24" x14ac:dyDescent="0.2">
      <c r="A126" s="19">
        <f t="shared" si="2"/>
        <v>120</v>
      </c>
      <c r="B126" s="19">
        <f t="shared" si="3"/>
        <v>1886</v>
      </c>
      <c r="C126" s="130">
        <v>17</v>
      </c>
      <c r="D126" s="131" t="s">
        <v>12</v>
      </c>
      <c r="E126" s="374" t="s">
        <v>12447</v>
      </c>
      <c r="F126" s="177"/>
    </row>
    <row r="127" spans="1:6" ht="36" x14ac:dyDescent="0.2">
      <c r="A127" s="19">
        <f t="shared" si="2"/>
        <v>121</v>
      </c>
      <c r="B127" s="19">
        <f t="shared" si="3"/>
        <v>1903</v>
      </c>
      <c r="C127" s="48">
        <v>17</v>
      </c>
      <c r="D127" s="49" t="s">
        <v>12</v>
      </c>
      <c r="E127" s="374" t="s">
        <v>12448</v>
      </c>
      <c r="F127" s="354"/>
    </row>
    <row r="128" spans="1:6" ht="24" x14ac:dyDescent="0.2">
      <c r="A128" s="19">
        <f t="shared" si="2"/>
        <v>122</v>
      </c>
      <c r="B128" s="19">
        <f t="shared" si="3"/>
        <v>1920</v>
      </c>
      <c r="C128" s="48">
        <v>17</v>
      </c>
      <c r="D128" s="49" t="s">
        <v>12</v>
      </c>
      <c r="E128" s="374" t="s">
        <v>12449</v>
      </c>
      <c r="F128" s="354"/>
    </row>
    <row r="129" spans="1:6" ht="36" x14ac:dyDescent="0.2">
      <c r="A129" s="19">
        <f t="shared" si="2"/>
        <v>123</v>
      </c>
      <c r="B129" s="19">
        <f t="shared" si="3"/>
        <v>1937</v>
      </c>
      <c r="C129" s="48">
        <v>17</v>
      </c>
      <c r="D129" s="49" t="s">
        <v>12</v>
      </c>
      <c r="E129" s="374" t="s">
        <v>12450</v>
      </c>
      <c r="F129" s="354"/>
    </row>
    <row r="130" spans="1:6" ht="48" x14ac:dyDescent="0.2">
      <c r="A130" s="19">
        <f t="shared" si="2"/>
        <v>124</v>
      </c>
      <c r="B130" s="19">
        <f t="shared" si="3"/>
        <v>1954</v>
      </c>
      <c r="C130" s="48">
        <v>17</v>
      </c>
      <c r="D130" s="49" t="s">
        <v>12</v>
      </c>
      <c r="E130" s="374" t="s">
        <v>12452</v>
      </c>
      <c r="F130" s="354"/>
    </row>
    <row r="131" spans="1:6" ht="36" x14ac:dyDescent="0.2">
      <c r="A131" s="19">
        <f t="shared" si="2"/>
        <v>125</v>
      </c>
      <c r="B131" s="19">
        <f t="shared" si="3"/>
        <v>1971</v>
      </c>
      <c r="C131" s="48">
        <v>17</v>
      </c>
      <c r="D131" s="49" t="s">
        <v>12</v>
      </c>
      <c r="E131" s="374" t="s">
        <v>12453</v>
      </c>
      <c r="F131" s="354"/>
    </row>
    <row r="132" spans="1:6" ht="24" x14ac:dyDescent="0.2">
      <c r="A132" s="363">
        <f t="shared" si="2"/>
        <v>126</v>
      </c>
      <c r="B132" s="363">
        <f t="shared" si="3"/>
        <v>1988</v>
      </c>
      <c r="C132" s="364">
        <v>17</v>
      </c>
      <c r="D132" s="365" t="s">
        <v>12</v>
      </c>
      <c r="E132" s="378" t="s">
        <v>12461</v>
      </c>
      <c r="F132" s="375"/>
    </row>
    <row r="133" spans="1:6" ht="24" x14ac:dyDescent="0.2">
      <c r="A133" s="363">
        <f t="shared" si="2"/>
        <v>127</v>
      </c>
      <c r="B133" s="363">
        <f t="shared" si="3"/>
        <v>2005</v>
      </c>
      <c r="C133" s="48">
        <v>17</v>
      </c>
      <c r="D133" s="49" t="s">
        <v>12</v>
      </c>
      <c r="E133" s="374" t="s">
        <v>12454</v>
      </c>
      <c r="F133" s="354"/>
    </row>
    <row r="134" spans="1:6" ht="24" x14ac:dyDescent="0.2">
      <c r="A134" s="363">
        <f t="shared" si="2"/>
        <v>128</v>
      </c>
      <c r="B134" s="363">
        <f t="shared" si="3"/>
        <v>2022</v>
      </c>
      <c r="C134" s="48">
        <v>17</v>
      </c>
      <c r="D134" s="49" t="s">
        <v>12</v>
      </c>
      <c r="E134" s="374" t="s">
        <v>12455</v>
      </c>
      <c r="F134" s="354"/>
    </row>
    <row r="135" spans="1:6" ht="36" x14ac:dyDescent="0.2">
      <c r="A135" s="363">
        <f t="shared" si="2"/>
        <v>129</v>
      </c>
      <c r="B135" s="363">
        <f t="shared" si="3"/>
        <v>2039</v>
      </c>
      <c r="C135" s="48">
        <v>17</v>
      </c>
      <c r="D135" s="49" t="s">
        <v>12</v>
      </c>
      <c r="E135" s="374" t="s">
        <v>12456</v>
      </c>
      <c r="F135" s="354"/>
    </row>
    <row r="136" spans="1:6" ht="24" x14ac:dyDescent="0.2">
      <c r="A136" s="363">
        <f t="shared" si="2"/>
        <v>130</v>
      </c>
      <c r="B136" s="363">
        <f t="shared" si="3"/>
        <v>2056</v>
      </c>
      <c r="C136" s="48">
        <v>17</v>
      </c>
      <c r="D136" s="49" t="s">
        <v>12</v>
      </c>
      <c r="E136" s="374" t="s">
        <v>12451</v>
      </c>
      <c r="F136" s="354"/>
    </row>
    <row r="137" spans="1:6" ht="24" x14ac:dyDescent="0.2">
      <c r="A137" s="363">
        <f t="shared" si="2"/>
        <v>131</v>
      </c>
      <c r="B137" s="363">
        <f t="shared" ref="B137:B177" si="4">C136+B136</f>
        <v>2073</v>
      </c>
      <c r="C137" s="364">
        <v>17</v>
      </c>
      <c r="D137" s="365" t="s">
        <v>12</v>
      </c>
      <c r="E137" s="378" t="s">
        <v>12457</v>
      </c>
      <c r="F137" s="375"/>
    </row>
    <row r="138" spans="1:6" ht="24" x14ac:dyDescent="0.2">
      <c r="A138" s="363">
        <f t="shared" si="2"/>
        <v>132</v>
      </c>
      <c r="B138" s="363">
        <f t="shared" si="4"/>
        <v>2090</v>
      </c>
      <c r="C138" s="364">
        <v>17</v>
      </c>
      <c r="D138" s="365" t="s">
        <v>12</v>
      </c>
      <c r="E138" s="378" t="s">
        <v>12458</v>
      </c>
      <c r="F138" s="375"/>
    </row>
    <row r="139" spans="1:6" ht="36" x14ac:dyDescent="0.2">
      <c r="A139" s="363">
        <f t="shared" si="2"/>
        <v>133</v>
      </c>
      <c r="B139" s="363">
        <f t="shared" si="4"/>
        <v>2107</v>
      </c>
      <c r="C139" s="364">
        <v>17</v>
      </c>
      <c r="D139" s="365" t="s">
        <v>12</v>
      </c>
      <c r="E139" s="378" t="s">
        <v>12459</v>
      </c>
      <c r="F139" s="375"/>
    </row>
    <row r="140" spans="1:6" ht="36" x14ac:dyDescent="0.2">
      <c r="A140" s="363">
        <f t="shared" si="2"/>
        <v>134</v>
      </c>
      <c r="B140" s="363">
        <f t="shared" si="4"/>
        <v>2124</v>
      </c>
      <c r="C140" s="364">
        <v>17</v>
      </c>
      <c r="D140" s="365" t="s">
        <v>12</v>
      </c>
      <c r="E140" s="378" t="s">
        <v>12460</v>
      </c>
      <c r="F140" s="375"/>
    </row>
    <row r="141" spans="1:6" ht="36" x14ac:dyDescent="0.2">
      <c r="A141" s="363">
        <f t="shared" si="2"/>
        <v>135</v>
      </c>
      <c r="B141" s="363">
        <f t="shared" si="4"/>
        <v>2141</v>
      </c>
      <c r="C141" s="364">
        <v>17</v>
      </c>
      <c r="D141" s="365" t="s">
        <v>12</v>
      </c>
      <c r="E141" s="378" t="s">
        <v>12462</v>
      </c>
      <c r="F141" s="375"/>
    </row>
    <row r="142" spans="1:6" ht="24" x14ac:dyDescent="0.2">
      <c r="A142" s="363">
        <f t="shared" si="2"/>
        <v>136</v>
      </c>
      <c r="B142" s="363">
        <f t="shared" si="4"/>
        <v>2158</v>
      </c>
      <c r="C142" s="364">
        <v>17</v>
      </c>
      <c r="D142" s="365" t="s">
        <v>12</v>
      </c>
      <c r="E142" s="378" t="s">
        <v>12463</v>
      </c>
      <c r="F142" s="375"/>
    </row>
    <row r="143" spans="1:6" s="717" customFormat="1" ht="24" x14ac:dyDescent="0.2">
      <c r="A143" s="363">
        <f t="shared" si="2"/>
        <v>137</v>
      </c>
      <c r="B143" s="363">
        <f t="shared" si="4"/>
        <v>2175</v>
      </c>
      <c r="C143" s="364">
        <v>17</v>
      </c>
      <c r="D143" s="365" t="s">
        <v>12</v>
      </c>
      <c r="E143" s="378" t="s">
        <v>14623</v>
      </c>
      <c r="F143" s="375"/>
    </row>
    <row r="144" spans="1:6" ht="36" x14ac:dyDescent="0.2">
      <c r="A144" s="363">
        <f t="shared" si="2"/>
        <v>138</v>
      </c>
      <c r="B144" s="363">
        <f t="shared" si="4"/>
        <v>2192</v>
      </c>
      <c r="C144" s="364">
        <v>17</v>
      </c>
      <c r="D144" s="365" t="s">
        <v>12</v>
      </c>
      <c r="E144" s="378" t="s">
        <v>12464</v>
      </c>
      <c r="F144" s="375"/>
    </row>
    <row r="145" spans="1:6" ht="24" x14ac:dyDescent="0.2">
      <c r="A145" s="363">
        <f t="shared" si="2"/>
        <v>139</v>
      </c>
      <c r="B145" s="363">
        <f t="shared" si="4"/>
        <v>2209</v>
      </c>
      <c r="C145" s="364">
        <v>17</v>
      </c>
      <c r="D145" s="365" t="s">
        <v>12</v>
      </c>
      <c r="E145" s="378" t="s">
        <v>12465</v>
      </c>
      <c r="F145" s="375"/>
    </row>
    <row r="146" spans="1:6" ht="24" x14ac:dyDescent="0.2">
      <c r="A146" s="363">
        <f t="shared" si="2"/>
        <v>140</v>
      </c>
      <c r="B146" s="363">
        <f t="shared" si="4"/>
        <v>2226</v>
      </c>
      <c r="C146" s="130">
        <v>17</v>
      </c>
      <c r="D146" s="131" t="s">
        <v>12</v>
      </c>
      <c r="E146" s="169" t="s">
        <v>3514</v>
      </c>
      <c r="F146" s="129"/>
    </row>
    <row r="147" spans="1:6" ht="24" x14ac:dyDescent="0.2">
      <c r="A147" s="363">
        <f t="shared" si="2"/>
        <v>141</v>
      </c>
      <c r="B147" s="363">
        <f t="shared" si="4"/>
        <v>2243</v>
      </c>
      <c r="C147" s="174">
        <v>17</v>
      </c>
      <c r="D147" s="175" t="s">
        <v>12</v>
      </c>
      <c r="E147" s="176" t="s">
        <v>3515</v>
      </c>
      <c r="F147" s="129"/>
    </row>
    <row r="148" spans="1:6" ht="36" x14ac:dyDescent="0.2">
      <c r="A148" s="363">
        <f t="shared" si="2"/>
        <v>142</v>
      </c>
      <c r="B148" s="363">
        <f t="shared" si="4"/>
        <v>2260</v>
      </c>
      <c r="C148" s="174">
        <v>17</v>
      </c>
      <c r="D148" s="175" t="s">
        <v>12</v>
      </c>
      <c r="E148" s="176" t="s">
        <v>3516</v>
      </c>
      <c r="F148" s="129"/>
    </row>
    <row r="149" spans="1:6" ht="36" x14ac:dyDescent="0.2">
      <c r="A149" s="363">
        <f t="shared" si="2"/>
        <v>143</v>
      </c>
      <c r="B149" s="363">
        <f t="shared" si="4"/>
        <v>2277</v>
      </c>
      <c r="C149" s="174">
        <v>17</v>
      </c>
      <c r="D149" s="175" t="s">
        <v>12</v>
      </c>
      <c r="E149" s="176" t="s">
        <v>3517</v>
      </c>
      <c r="F149" s="129"/>
    </row>
    <row r="150" spans="1:6" ht="36" x14ac:dyDescent="0.2">
      <c r="A150" s="363">
        <f t="shared" si="2"/>
        <v>144</v>
      </c>
      <c r="B150" s="363">
        <f t="shared" si="4"/>
        <v>2294</v>
      </c>
      <c r="C150" s="174">
        <v>17</v>
      </c>
      <c r="D150" s="175" t="s">
        <v>12</v>
      </c>
      <c r="E150" s="176" t="s">
        <v>3518</v>
      </c>
      <c r="F150" s="129"/>
    </row>
    <row r="151" spans="1:6" ht="24" x14ac:dyDescent="0.2">
      <c r="A151" s="363">
        <f t="shared" si="2"/>
        <v>145</v>
      </c>
      <c r="B151" s="363">
        <f t="shared" si="4"/>
        <v>2311</v>
      </c>
      <c r="C151" s="174">
        <v>17</v>
      </c>
      <c r="D151" s="175" t="s">
        <v>12</v>
      </c>
      <c r="E151" s="176" t="s">
        <v>3519</v>
      </c>
      <c r="F151" s="129"/>
    </row>
    <row r="152" spans="1:6" ht="24" x14ac:dyDescent="0.2">
      <c r="A152" s="363">
        <f t="shared" si="2"/>
        <v>146</v>
      </c>
      <c r="B152" s="363">
        <f t="shared" si="4"/>
        <v>2328</v>
      </c>
      <c r="C152" s="174">
        <v>17</v>
      </c>
      <c r="D152" s="175" t="s">
        <v>12</v>
      </c>
      <c r="E152" s="176" t="s">
        <v>3520</v>
      </c>
      <c r="F152" s="129"/>
    </row>
    <row r="153" spans="1:6" ht="24" x14ac:dyDescent="0.2">
      <c r="A153" s="363">
        <f t="shared" si="2"/>
        <v>147</v>
      </c>
      <c r="B153" s="363">
        <f t="shared" si="4"/>
        <v>2345</v>
      </c>
      <c r="C153" s="174">
        <v>17</v>
      </c>
      <c r="D153" s="175" t="s">
        <v>12</v>
      </c>
      <c r="E153" s="176" t="s">
        <v>3521</v>
      </c>
      <c r="F153" s="129"/>
    </row>
    <row r="154" spans="1:6" ht="36" x14ac:dyDescent="0.2">
      <c r="A154" s="363">
        <f t="shared" si="2"/>
        <v>148</v>
      </c>
      <c r="B154" s="363">
        <f t="shared" si="4"/>
        <v>2362</v>
      </c>
      <c r="C154" s="174">
        <v>17</v>
      </c>
      <c r="D154" s="175" t="s">
        <v>12</v>
      </c>
      <c r="E154" s="176" t="s">
        <v>3522</v>
      </c>
      <c r="F154" s="129"/>
    </row>
    <row r="155" spans="1:6" ht="24" x14ac:dyDescent="0.2">
      <c r="A155" s="363">
        <f t="shared" si="2"/>
        <v>149</v>
      </c>
      <c r="B155" s="363">
        <f t="shared" si="4"/>
        <v>2379</v>
      </c>
      <c r="C155" s="174">
        <v>17</v>
      </c>
      <c r="D155" s="175" t="s">
        <v>12</v>
      </c>
      <c r="E155" s="176" t="s">
        <v>3523</v>
      </c>
      <c r="F155" s="129"/>
    </row>
    <row r="156" spans="1:6" ht="24" x14ac:dyDescent="0.2">
      <c r="A156" s="363">
        <f t="shared" si="2"/>
        <v>150</v>
      </c>
      <c r="B156" s="363">
        <f t="shared" si="4"/>
        <v>2396</v>
      </c>
      <c r="C156" s="174">
        <v>17</v>
      </c>
      <c r="D156" s="175" t="s">
        <v>12</v>
      </c>
      <c r="E156" s="176" t="s">
        <v>3524</v>
      </c>
      <c r="F156" s="129"/>
    </row>
    <row r="157" spans="1:6" ht="24" x14ac:dyDescent="0.2">
      <c r="A157" s="363">
        <f t="shared" ref="A157:A177" si="5">+A156+1</f>
        <v>151</v>
      </c>
      <c r="B157" s="363">
        <f t="shared" si="4"/>
        <v>2413</v>
      </c>
      <c r="C157" s="130">
        <v>17</v>
      </c>
      <c r="D157" s="131" t="s">
        <v>12</v>
      </c>
      <c r="E157" s="169" t="s">
        <v>14314</v>
      </c>
      <c r="F157" s="177"/>
    </row>
    <row r="158" spans="1:6" ht="24" x14ac:dyDescent="0.2">
      <c r="A158" s="363">
        <f t="shared" si="5"/>
        <v>152</v>
      </c>
      <c r="B158" s="363">
        <f t="shared" si="4"/>
        <v>2430</v>
      </c>
      <c r="C158" s="130">
        <v>17</v>
      </c>
      <c r="D158" s="131" t="s">
        <v>12</v>
      </c>
      <c r="E158" s="169" t="s">
        <v>14315</v>
      </c>
      <c r="F158" s="177"/>
    </row>
    <row r="159" spans="1:6" ht="36" x14ac:dyDescent="0.2">
      <c r="A159" s="363">
        <f t="shared" si="5"/>
        <v>153</v>
      </c>
      <c r="B159" s="363">
        <f t="shared" si="4"/>
        <v>2447</v>
      </c>
      <c r="C159" s="130">
        <v>17</v>
      </c>
      <c r="D159" s="131" t="s">
        <v>12</v>
      </c>
      <c r="E159" s="169" t="s">
        <v>14316</v>
      </c>
      <c r="F159" s="177"/>
    </row>
    <row r="160" spans="1:6" ht="24" x14ac:dyDescent="0.2">
      <c r="A160" s="363">
        <f t="shared" si="5"/>
        <v>154</v>
      </c>
      <c r="B160" s="363">
        <f t="shared" si="4"/>
        <v>2464</v>
      </c>
      <c r="C160" s="130">
        <v>17</v>
      </c>
      <c r="D160" s="131" t="s">
        <v>12</v>
      </c>
      <c r="E160" s="374" t="s">
        <v>12466</v>
      </c>
      <c r="F160" s="177"/>
    </row>
    <row r="161" spans="1:6" ht="24" x14ac:dyDescent="0.2">
      <c r="A161" s="363">
        <f t="shared" si="5"/>
        <v>155</v>
      </c>
      <c r="B161" s="363">
        <f t="shared" si="4"/>
        <v>2481</v>
      </c>
      <c r="C161" s="130">
        <v>17</v>
      </c>
      <c r="D161" s="131" t="s">
        <v>12</v>
      </c>
      <c r="E161" s="374" t="s">
        <v>12467</v>
      </c>
      <c r="F161" s="177"/>
    </row>
    <row r="162" spans="1:6" ht="36" x14ac:dyDescent="0.2">
      <c r="A162" s="363">
        <f t="shared" si="5"/>
        <v>156</v>
      </c>
      <c r="B162" s="363">
        <f t="shared" si="4"/>
        <v>2498</v>
      </c>
      <c r="C162" s="130">
        <v>17</v>
      </c>
      <c r="D162" s="131" t="s">
        <v>12</v>
      </c>
      <c r="E162" s="374" t="s">
        <v>12468</v>
      </c>
      <c r="F162" s="177"/>
    </row>
    <row r="163" spans="1:6" ht="24" x14ac:dyDescent="0.2">
      <c r="A163" s="363">
        <f t="shared" si="5"/>
        <v>157</v>
      </c>
      <c r="B163" s="363">
        <f t="shared" si="4"/>
        <v>2515</v>
      </c>
      <c r="C163" s="130">
        <v>17</v>
      </c>
      <c r="D163" s="131" t="s">
        <v>12</v>
      </c>
      <c r="E163" s="374" t="s">
        <v>12469</v>
      </c>
      <c r="F163" s="177"/>
    </row>
    <row r="164" spans="1:6" ht="24" x14ac:dyDescent="0.2">
      <c r="A164" s="363">
        <f t="shared" si="5"/>
        <v>158</v>
      </c>
      <c r="B164" s="363">
        <f t="shared" si="4"/>
        <v>2532</v>
      </c>
      <c r="C164" s="48">
        <v>17</v>
      </c>
      <c r="D164" s="49" t="s">
        <v>12</v>
      </c>
      <c r="E164" s="374" t="s">
        <v>12470</v>
      </c>
      <c r="F164" s="354"/>
    </row>
    <row r="165" spans="1:6" ht="24" x14ac:dyDescent="0.2">
      <c r="A165" s="363">
        <f t="shared" si="5"/>
        <v>159</v>
      </c>
      <c r="B165" s="363">
        <f t="shared" si="4"/>
        <v>2549</v>
      </c>
      <c r="C165" s="48">
        <v>17</v>
      </c>
      <c r="D165" s="49" t="s">
        <v>12</v>
      </c>
      <c r="E165" s="374" t="s">
        <v>12471</v>
      </c>
      <c r="F165" s="354"/>
    </row>
    <row r="166" spans="1:6" ht="36" x14ac:dyDescent="0.2">
      <c r="A166" s="363">
        <f t="shared" si="5"/>
        <v>160</v>
      </c>
      <c r="B166" s="363">
        <f t="shared" si="4"/>
        <v>2566</v>
      </c>
      <c r="C166" s="48">
        <v>17</v>
      </c>
      <c r="D166" s="49" t="s">
        <v>12</v>
      </c>
      <c r="E166" s="374" t="s">
        <v>12472</v>
      </c>
      <c r="F166" s="354"/>
    </row>
    <row r="167" spans="1:6" ht="24" x14ac:dyDescent="0.2">
      <c r="A167" s="363">
        <f t="shared" si="5"/>
        <v>161</v>
      </c>
      <c r="B167" s="363">
        <f t="shared" si="4"/>
        <v>2583</v>
      </c>
      <c r="C167" s="48">
        <v>17</v>
      </c>
      <c r="D167" s="49" t="s">
        <v>12</v>
      </c>
      <c r="E167" s="374" t="s">
        <v>12473</v>
      </c>
      <c r="F167" s="354"/>
    </row>
    <row r="168" spans="1:6" ht="24" x14ac:dyDescent="0.2">
      <c r="A168" s="363">
        <f t="shared" si="5"/>
        <v>162</v>
      </c>
      <c r="B168" s="363">
        <f t="shared" si="4"/>
        <v>2600</v>
      </c>
      <c r="C168" s="364">
        <v>17</v>
      </c>
      <c r="D168" s="365" t="s">
        <v>12</v>
      </c>
      <c r="E168" s="378" t="s">
        <v>12474</v>
      </c>
      <c r="F168" s="375"/>
    </row>
    <row r="169" spans="1:6" ht="24" x14ac:dyDescent="0.2">
      <c r="A169" s="363">
        <f t="shared" si="5"/>
        <v>163</v>
      </c>
      <c r="B169" s="363">
        <f t="shared" si="4"/>
        <v>2617</v>
      </c>
      <c r="C169" s="364">
        <v>17</v>
      </c>
      <c r="D169" s="365" t="s">
        <v>12</v>
      </c>
      <c r="E169" s="378" t="s">
        <v>12475</v>
      </c>
      <c r="F169" s="375"/>
    </row>
    <row r="170" spans="1:6" ht="36" x14ac:dyDescent="0.2">
      <c r="A170" s="363">
        <f t="shared" si="5"/>
        <v>164</v>
      </c>
      <c r="B170" s="363">
        <f t="shared" si="4"/>
        <v>2634</v>
      </c>
      <c r="C170" s="364">
        <v>17</v>
      </c>
      <c r="D170" s="365" t="s">
        <v>12</v>
      </c>
      <c r="E170" s="378" t="s">
        <v>12476</v>
      </c>
      <c r="F170" s="375"/>
    </row>
    <row r="171" spans="1:6" ht="24" x14ac:dyDescent="0.2">
      <c r="A171" s="363">
        <f t="shared" si="5"/>
        <v>165</v>
      </c>
      <c r="B171" s="363">
        <f t="shared" si="4"/>
        <v>2651</v>
      </c>
      <c r="C171" s="364">
        <v>17</v>
      </c>
      <c r="D171" s="365" t="s">
        <v>12</v>
      </c>
      <c r="E171" s="378" t="s">
        <v>12477</v>
      </c>
      <c r="F171" s="375"/>
    </row>
    <row r="172" spans="1:6" ht="24" x14ac:dyDescent="0.2">
      <c r="A172" s="363">
        <f t="shared" si="5"/>
        <v>166</v>
      </c>
      <c r="B172" s="363">
        <f t="shared" si="4"/>
        <v>2668</v>
      </c>
      <c r="C172" s="174">
        <v>17</v>
      </c>
      <c r="D172" s="175" t="s">
        <v>12</v>
      </c>
      <c r="E172" s="176" t="s">
        <v>3525</v>
      </c>
      <c r="F172" s="177"/>
    </row>
    <row r="173" spans="1:6" ht="24" x14ac:dyDescent="0.2">
      <c r="A173" s="363">
        <f t="shared" si="5"/>
        <v>167</v>
      </c>
      <c r="B173" s="363">
        <f t="shared" si="4"/>
        <v>2685</v>
      </c>
      <c r="C173" s="174">
        <v>17</v>
      </c>
      <c r="D173" s="175" t="s">
        <v>12</v>
      </c>
      <c r="E173" s="176" t="s">
        <v>3526</v>
      </c>
      <c r="F173" s="177"/>
    </row>
    <row r="174" spans="1:6" ht="36" x14ac:dyDescent="0.2">
      <c r="A174" s="363">
        <f t="shared" si="5"/>
        <v>168</v>
      </c>
      <c r="B174" s="363">
        <f t="shared" si="4"/>
        <v>2702</v>
      </c>
      <c r="C174" s="174">
        <v>17</v>
      </c>
      <c r="D174" s="175" t="s">
        <v>12</v>
      </c>
      <c r="E174" s="176" t="s">
        <v>3527</v>
      </c>
      <c r="F174" s="177"/>
    </row>
    <row r="175" spans="1:6" ht="24" x14ac:dyDescent="0.2">
      <c r="A175" s="363">
        <f t="shared" si="5"/>
        <v>169</v>
      </c>
      <c r="B175" s="363">
        <f t="shared" si="4"/>
        <v>2719</v>
      </c>
      <c r="C175" s="174">
        <v>17</v>
      </c>
      <c r="D175" s="175" t="s">
        <v>12</v>
      </c>
      <c r="E175" s="176" t="s">
        <v>3528</v>
      </c>
      <c r="F175" s="177"/>
    </row>
    <row r="176" spans="1:6" ht="12.75" thickBot="1" x14ac:dyDescent="0.25">
      <c r="A176" s="363">
        <f t="shared" si="5"/>
        <v>170</v>
      </c>
      <c r="B176" s="363">
        <f t="shared" si="4"/>
        <v>2736</v>
      </c>
      <c r="C176" s="78">
        <v>150</v>
      </c>
      <c r="D176" s="79" t="s">
        <v>9</v>
      </c>
      <c r="E176" s="29" t="s">
        <v>50</v>
      </c>
      <c r="F176" s="47" t="s">
        <v>25</v>
      </c>
    </row>
    <row r="177" spans="1:6" ht="13.5" thickTop="1" thickBot="1" x14ac:dyDescent="0.25">
      <c r="A177" s="363">
        <f t="shared" si="5"/>
        <v>171</v>
      </c>
      <c r="B177" s="363">
        <f t="shared" si="4"/>
        <v>2886</v>
      </c>
      <c r="C177" s="94">
        <v>12</v>
      </c>
      <c r="D177" s="95" t="s">
        <v>9</v>
      </c>
      <c r="E177" s="167" t="s">
        <v>323</v>
      </c>
      <c r="F177" s="51" t="s">
        <v>3529</v>
      </c>
    </row>
    <row r="178" spans="1:6" ht="12.75" thickTop="1" x14ac:dyDescent="0.2">
      <c r="A178" s="98" t="s">
        <v>54</v>
      </c>
      <c r="B178" s="98"/>
      <c r="C178" s="370">
        <f>B177+C177-1</f>
        <v>2897</v>
      </c>
      <c r="D178" s="98"/>
      <c r="E178" s="136"/>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804" t="s">
        <v>15167</v>
      </c>
      <c r="B181" s="804"/>
      <c r="C181" s="804"/>
    </row>
  </sheetData>
  <mergeCells count="5">
    <mergeCell ref="A3:B3"/>
    <mergeCell ref="C3:F3"/>
    <mergeCell ref="A4:B4"/>
    <mergeCell ref="C4:F5"/>
    <mergeCell ref="A181:C181"/>
  </mergeCells>
  <pageMargins left="0.7" right="0.7" top="0.75" bottom="0.75" header="0.3" footer="0.3"/>
  <pageSetup paperSize="9"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93"/>
  <sheetViews>
    <sheetView zoomScaleNormal="100" workbookViewId="0">
      <selection activeCell="B19" sqref="B1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3530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2" si="0">+A7+1</f>
        <v>2</v>
      </c>
      <c r="B8" s="430">
        <f>C7+B7</f>
        <v>3</v>
      </c>
      <c r="C8" s="430">
        <v>3</v>
      </c>
      <c r="D8" s="444" t="s">
        <v>12</v>
      </c>
      <c r="E8" s="445" t="s">
        <v>13</v>
      </c>
      <c r="F8" s="9">
        <v>220</v>
      </c>
    </row>
    <row r="9" spans="1:6" x14ac:dyDescent="0.2">
      <c r="A9" s="447">
        <f t="shared" si="0"/>
        <v>3</v>
      </c>
      <c r="B9" s="447">
        <f>C8+B8</f>
        <v>6</v>
      </c>
      <c r="C9" s="447">
        <v>2</v>
      </c>
      <c r="D9" s="448" t="s">
        <v>9</v>
      </c>
      <c r="E9" s="446" t="s">
        <v>14</v>
      </c>
      <c r="F9" s="486" t="s">
        <v>1759</v>
      </c>
    </row>
    <row r="10" spans="1:6" x14ac:dyDescent="0.2">
      <c r="A10" s="447">
        <f t="shared" si="0"/>
        <v>4</v>
      </c>
      <c r="B10" s="447">
        <f t="shared" ref="B10:B74" si="1">B9+C9</f>
        <v>8</v>
      </c>
      <c r="C10" s="447">
        <v>1</v>
      </c>
      <c r="D10" s="448" t="s">
        <v>9</v>
      </c>
      <c r="E10" s="446" t="s">
        <v>16</v>
      </c>
      <c r="F10" s="486" t="s">
        <v>3531</v>
      </c>
    </row>
    <row r="11" spans="1:6" x14ac:dyDescent="0.2">
      <c r="A11" s="447">
        <f t="shared" si="0"/>
        <v>5</v>
      </c>
      <c r="B11" s="447">
        <f t="shared" si="1"/>
        <v>9</v>
      </c>
      <c r="C11" s="447">
        <v>2</v>
      </c>
      <c r="D11" s="448" t="s">
        <v>12</v>
      </c>
      <c r="E11" s="446" t="s">
        <v>17</v>
      </c>
      <c r="F11" s="486" t="s">
        <v>18</v>
      </c>
    </row>
    <row r="12" spans="1:6" x14ac:dyDescent="0.2">
      <c r="A12" s="447">
        <f t="shared" si="0"/>
        <v>6</v>
      </c>
      <c r="B12" s="447">
        <f t="shared" si="1"/>
        <v>11</v>
      </c>
      <c r="C12" s="447">
        <v>1</v>
      </c>
      <c r="D12" s="448" t="s">
        <v>9</v>
      </c>
      <c r="E12" s="446" t="s">
        <v>1810</v>
      </c>
      <c r="F12" s="292" t="s">
        <v>20</v>
      </c>
    </row>
    <row r="13" spans="1:6" x14ac:dyDescent="0.2">
      <c r="A13" s="447">
        <f t="shared" si="0"/>
        <v>7</v>
      </c>
      <c r="B13" s="447">
        <f t="shared" si="1"/>
        <v>12</v>
      </c>
      <c r="C13" s="447">
        <v>1</v>
      </c>
      <c r="D13" s="448" t="s">
        <v>9</v>
      </c>
      <c r="E13" s="446" t="s">
        <v>284</v>
      </c>
      <c r="F13" s="292"/>
    </row>
    <row r="14" spans="1:6" x14ac:dyDescent="0.2">
      <c r="A14" s="447">
        <f t="shared" si="0"/>
        <v>8</v>
      </c>
      <c r="B14" s="447">
        <f t="shared" si="1"/>
        <v>13</v>
      </c>
      <c r="C14" s="447">
        <v>3</v>
      </c>
      <c r="D14" s="448" t="s">
        <v>12</v>
      </c>
      <c r="E14" s="446" t="s">
        <v>23</v>
      </c>
      <c r="F14" s="292"/>
    </row>
    <row r="15" spans="1:6" ht="24" x14ac:dyDescent="0.2">
      <c r="A15" s="363">
        <f t="shared" si="0"/>
        <v>9</v>
      </c>
      <c r="B15" s="363">
        <f t="shared" si="1"/>
        <v>16</v>
      </c>
      <c r="C15" s="447">
        <v>17</v>
      </c>
      <c r="D15" s="448" t="s">
        <v>12</v>
      </c>
      <c r="E15" s="446" t="s">
        <v>14317</v>
      </c>
      <c r="F15" s="9"/>
    </row>
    <row r="16" spans="1:6" ht="24" x14ac:dyDescent="0.2">
      <c r="A16" s="363">
        <f t="shared" si="0"/>
        <v>10</v>
      </c>
      <c r="B16" s="363">
        <f t="shared" si="1"/>
        <v>33</v>
      </c>
      <c r="C16" s="447">
        <v>17</v>
      </c>
      <c r="D16" s="448" t="s">
        <v>12</v>
      </c>
      <c r="E16" s="446" t="s">
        <v>14318</v>
      </c>
      <c r="F16" s="9"/>
    </row>
    <row r="17" spans="1:6" ht="24" x14ac:dyDescent="0.2">
      <c r="A17" s="363">
        <f t="shared" si="0"/>
        <v>11</v>
      </c>
      <c r="B17" s="363">
        <f t="shared" si="1"/>
        <v>50</v>
      </c>
      <c r="C17" s="430">
        <v>17</v>
      </c>
      <c r="D17" s="444" t="s">
        <v>12</v>
      </c>
      <c r="E17" s="361" t="s">
        <v>14319</v>
      </c>
      <c r="F17" s="9"/>
    </row>
    <row r="18" spans="1:6" ht="24" x14ac:dyDescent="0.2">
      <c r="A18" s="363">
        <f t="shared" si="0"/>
        <v>12</v>
      </c>
      <c r="B18" s="363">
        <f t="shared" si="1"/>
        <v>67</v>
      </c>
      <c r="C18" s="430">
        <v>17</v>
      </c>
      <c r="D18" s="444" t="s">
        <v>12</v>
      </c>
      <c r="E18" s="494" t="s">
        <v>13446</v>
      </c>
      <c r="F18" s="9"/>
    </row>
    <row r="19" spans="1:6" ht="24" x14ac:dyDescent="0.2">
      <c r="A19" s="363">
        <f t="shared" si="0"/>
        <v>13</v>
      </c>
      <c r="B19" s="363">
        <f t="shared" si="1"/>
        <v>84</v>
      </c>
      <c r="C19" s="430">
        <v>17</v>
      </c>
      <c r="D19" s="444" t="s">
        <v>12</v>
      </c>
      <c r="E19" s="494" t="s">
        <v>13447</v>
      </c>
      <c r="F19" s="9"/>
    </row>
    <row r="20" spans="1:6" ht="24" x14ac:dyDescent="0.2">
      <c r="A20" s="363">
        <f t="shared" si="0"/>
        <v>14</v>
      </c>
      <c r="B20" s="363">
        <f t="shared" si="1"/>
        <v>101</v>
      </c>
      <c r="C20" s="363">
        <v>17</v>
      </c>
      <c r="D20" s="360" t="s">
        <v>12</v>
      </c>
      <c r="E20" s="362" t="s">
        <v>13992</v>
      </c>
      <c r="F20" s="449"/>
    </row>
    <row r="21" spans="1:6" ht="24" x14ac:dyDescent="0.2">
      <c r="A21" s="363">
        <f t="shared" si="0"/>
        <v>15</v>
      </c>
      <c r="B21" s="363">
        <f t="shared" si="1"/>
        <v>118</v>
      </c>
      <c r="C21" s="363">
        <v>17</v>
      </c>
      <c r="D21" s="360" t="s">
        <v>12</v>
      </c>
      <c r="E21" s="362" t="s">
        <v>13993</v>
      </c>
      <c r="F21" s="449"/>
    </row>
    <row r="22" spans="1:6" ht="24" x14ac:dyDescent="0.2">
      <c r="A22" s="363">
        <f t="shared" si="0"/>
        <v>16</v>
      </c>
      <c r="B22" s="363">
        <f t="shared" si="1"/>
        <v>135</v>
      </c>
      <c r="C22" s="363">
        <v>17</v>
      </c>
      <c r="D22" s="360" t="s">
        <v>12</v>
      </c>
      <c r="E22" s="362" t="s">
        <v>13994</v>
      </c>
      <c r="F22" s="449"/>
    </row>
    <row r="23" spans="1:6" ht="24" x14ac:dyDescent="0.2">
      <c r="A23" s="363">
        <f t="shared" si="0"/>
        <v>17</v>
      </c>
      <c r="B23" s="363">
        <f t="shared" si="1"/>
        <v>152</v>
      </c>
      <c r="C23" s="430">
        <v>17</v>
      </c>
      <c r="D23" s="444" t="s">
        <v>285</v>
      </c>
      <c r="E23" s="445" t="s">
        <v>10666</v>
      </c>
      <c r="F23" s="9"/>
    </row>
    <row r="24" spans="1:6" ht="24" x14ac:dyDescent="0.2">
      <c r="A24" s="363">
        <f t="shared" si="0"/>
        <v>18</v>
      </c>
      <c r="B24" s="363">
        <f t="shared" si="1"/>
        <v>169</v>
      </c>
      <c r="C24" s="430">
        <v>17</v>
      </c>
      <c r="D24" s="444" t="s">
        <v>285</v>
      </c>
      <c r="E24" s="445" t="s">
        <v>10667</v>
      </c>
      <c r="F24" s="9"/>
    </row>
    <row r="25" spans="1:6" ht="24" x14ac:dyDescent="0.2">
      <c r="A25" s="363">
        <f t="shared" si="0"/>
        <v>19</v>
      </c>
      <c r="B25" s="363">
        <f t="shared" si="1"/>
        <v>186</v>
      </c>
      <c r="C25" s="430">
        <v>17</v>
      </c>
      <c r="D25" s="444" t="s">
        <v>285</v>
      </c>
      <c r="E25" s="445" t="s">
        <v>10668</v>
      </c>
      <c r="F25" s="9"/>
    </row>
    <row r="26" spans="1:6" ht="24" x14ac:dyDescent="0.2">
      <c r="A26" s="363">
        <f t="shared" si="0"/>
        <v>20</v>
      </c>
      <c r="B26" s="363">
        <f t="shared" si="1"/>
        <v>203</v>
      </c>
      <c r="C26" s="447">
        <v>17</v>
      </c>
      <c r="D26" s="448" t="s">
        <v>12</v>
      </c>
      <c r="E26" s="143" t="s">
        <v>14320</v>
      </c>
      <c r="F26" s="9"/>
    </row>
    <row r="27" spans="1:6" ht="24" x14ac:dyDescent="0.2">
      <c r="A27" s="363">
        <f t="shared" si="0"/>
        <v>21</v>
      </c>
      <c r="B27" s="363">
        <f t="shared" si="1"/>
        <v>220</v>
      </c>
      <c r="C27" s="447">
        <v>17</v>
      </c>
      <c r="D27" s="448" t="s">
        <v>12</v>
      </c>
      <c r="E27" s="143" t="s">
        <v>14321</v>
      </c>
      <c r="F27" s="9"/>
    </row>
    <row r="28" spans="1:6" ht="24" x14ac:dyDescent="0.2">
      <c r="A28" s="363">
        <f t="shared" si="0"/>
        <v>22</v>
      </c>
      <c r="B28" s="363">
        <f t="shared" si="1"/>
        <v>237</v>
      </c>
      <c r="C28" s="447">
        <v>17</v>
      </c>
      <c r="D28" s="448" t="s">
        <v>12</v>
      </c>
      <c r="E28" s="143" t="s">
        <v>14322</v>
      </c>
      <c r="F28" s="9"/>
    </row>
    <row r="29" spans="1:6" ht="24" x14ac:dyDescent="0.2">
      <c r="A29" s="363">
        <f t="shared" si="0"/>
        <v>23</v>
      </c>
      <c r="B29" s="363">
        <f t="shared" si="1"/>
        <v>254</v>
      </c>
      <c r="C29" s="447">
        <v>17</v>
      </c>
      <c r="D29" s="448" t="s">
        <v>12</v>
      </c>
      <c r="E29" s="446" t="s">
        <v>3532</v>
      </c>
      <c r="F29" s="9"/>
    </row>
    <row r="30" spans="1:6" ht="24" x14ac:dyDescent="0.2">
      <c r="A30" s="363">
        <f t="shared" si="0"/>
        <v>24</v>
      </c>
      <c r="B30" s="363">
        <f t="shared" si="1"/>
        <v>271</v>
      </c>
      <c r="C30" s="447">
        <v>17</v>
      </c>
      <c r="D30" s="448" t="s">
        <v>12</v>
      </c>
      <c r="E30" s="446" t="s">
        <v>3533</v>
      </c>
      <c r="F30" s="9"/>
    </row>
    <row r="31" spans="1:6" ht="36" x14ac:dyDescent="0.2">
      <c r="A31" s="363">
        <f t="shared" si="0"/>
        <v>25</v>
      </c>
      <c r="B31" s="363">
        <f t="shared" si="1"/>
        <v>288</v>
      </c>
      <c r="C31" s="447">
        <v>17</v>
      </c>
      <c r="D31" s="448" t="s">
        <v>12</v>
      </c>
      <c r="E31" s="446" t="s">
        <v>3534</v>
      </c>
      <c r="F31" s="9"/>
    </row>
    <row r="32" spans="1:6" ht="24" x14ac:dyDescent="0.2">
      <c r="A32" s="363">
        <f t="shared" si="0"/>
        <v>26</v>
      </c>
      <c r="B32" s="363">
        <f t="shared" si="1"/>
        <v>305</v>
      </c>
      <c r="C32" s="447">
        <v>17</v>
      </c>
      <c r="D32" s="448" t="s">
        <v>12</v>
      </c>
      <c r="E32" s="446" t="s">
        <v>3535</v>
      </c>
      <c r="F32" s="9"/>
    </row>
    <row r="33" spans="1:6" ht="24" x14ac:dyDescent="0.2">
      <c r="A33" s="363">
        <f t="shared" si="0"/>
        <v>27</v>
      </c>
      <c r="B33" s="363">
        <f t="shared" si="1"/>
        <v>322</v>
      </c>
      <c r="C33" s="447">
        <v>17</v>
      </c>
      <c r="D33" s="448" t="s">
        <v>12</v>
      </c>
      <c r="E33" s="446" t="s">
        <v>3536</v>
      </c>
      <c r="F33" s="9"/>
    </row>
    <row r="34" spans="1:6" ht="24" x14ac:dyDescent="0.2">
      <c r="A34" s="363">
        <f t="shared" si="0"/>
        <v>28</v>
      </c>
      <c r="B34" s="363">
        <f t="shared" si="1"/>
        <v>339</v>
      </c>
      <c r="C34" s="447">
        <v>17</v>
      </c>
      <c r="D34" s="448" t="s">
        <v>12</v>
      </c>
      <c r="E34" s="446" t="s">
        <v>3537</v>
      </c>
      <c r="F34" s="9"/>
    </row>
    <row r="35" spans="1:6" ht="36" x14ac:dyDescent="0.2">
      <c r="A35" s="363">
        <f t="shared" si="0"/>
        <v>29</v>
      </c>
      <c r="B35" s="363">
        <f t="shared" si="1"/>
        <v>356</v>
      </c>
      <c r="C35" s="447">
        <v>17</v>
      </c>
      <c r="D35" s="448" t="s">
        <v>12</v>
      </c>
      <c r="E35" s="446" t="s">
        <v>3538</v>
      </c>
      <c r="F35" s="9"/>
    </row>
    <row r="36" spans="1:6" ht="24" x14ac:dyDescent="0.2">
      <c r="A36" s="363">
        <f t="shared" si="0"/>
        <v>30</v>
      </c>
      <c r="B36" s="363">
        <f t="shared" si="1"/>
        <v>373</v>
      </c>
      <c r="C36" s="447">
        <v>17</v>
      </c>
      <c r="D36" s="448" t="s">
        <v>12</v>
      </c>
      <c r="E36" s="446" t="s">
        <v>3539</v>
      </c>
      <c r="F36" s="9"/>
    </row>
    <row r="37" spans="1:6" ht="24" x14ac:dyDescent="0.2">
      <c r="A37" s="363">
        <f t="shared" si="0"/>
        <v>31</v>
      </c>
      <c r="B37" s="363">
        <f t="shared" si="1"/>
        <v>390</v>
      </c>
      <c r="C37" s="447">
        <v>17</v>
      </c>
      <c r="D37" s="448" t="s">
        <v>12</v>
      </c>
      <c r="E37" s="445" t="s">
        <v>6059</v>
      </c>
      <c r="F37" s="9"/>
    </row>
    <row r="38" spans="1:6" ht="24" x14ac:dyDescent="0.2">
      <c r="A38" s="363">
        <f t="shared" si="0"/>
        <v>32</v>
      </c>
      <c r="B38" s="363">
        <f t="shared" si="1"/>
        <v>407</v>
      </c>
      <c r="C38" s="447">
        <v>17</v>
      </c>
      <c r="D38" s="448" t="s">
        <v>12</v>
      </c>
      <c r="E38" s="445" t="s">
        <v>6060</v>
      </c>
      <c r="F38" s="9"/>
    </row>
    <row r="39" spans="1:6" ht="36" x14ac:dyDescent="0.2">
      <c r="A39" s="363">
        <f t="shared" si="0"/>
        <v>33</v>
      </c>
      <c r="B39" s="363">
        <f t="shared" si="1"/>
        <v>424</v>
      </c>
      <c r="C39" s="447">
        <v>17</v>
      </c>
      <c r="D39" s="448" t="s">
        <v>12</v>
      </c>
      <c r="E39" s="445" t="s">
        <v>6061</v>
      </c>
      <c r="F39" s="9"/>
    </row>
    <row r="40" spans="1:6" ht="24" x14ac:dyDescent="0.2">
      <c r="A40" s="363">
        <f t="shared" si="0"/>
        <v>34</v>
      </c>
      <c r="B40" s="363">
        <f t="shared" si="1"/>
        <v>441</v>
      </c>
      <c r="C40" s="447">
        <v>17</v>
      </c>
      <c r="D40" s="448" t="s">
        <v>12</v>
      </c>
      <c r="E40" s="445" t="s">
        <v>6062</v>
      </c>
      <c r="F40" s="9"/>
    </row>
    <row r="41" spans="1:6" ht="24" x14ac:dyDescent="0.2">
      <c r="A41" s="363">
        <f t="shared" si="0"/>
        <v>35</v>
      </c>
      <c r="B41" s="363">
        <f t="shared" si="1"/>
        <v>458</v>
      </c>
      <c r="C41" s="430">
        <v>17</v>
      </c>
      <c r="D41" s="444" t="s">
        <v>12</v>
      </c>
      <c r="E41" s="361" t="s">
        <v>14323</v>
      </c>
      <c r="F41" s="437"/>
    </row>
    <row r="42" spans="1:6" ht="24" x14ac:dyDescent="0.2">
      <c r="A42" s="363">
        <f t="shared" si="0"/>
        <v>36</v>
      </c>
      <c r="B42" s="363">
        <f t="shared" si="1"/>
        <v>475</v>
      </c>
      <c r="C42" s="430">
        <v>17</v>
      </c>
      <c r="D42" s="444" t="s">
        <v>12</v>
      </c>
      <c r="E42" s="361" t="s">
        <v>14324</v>
      </c>
      <c r="F42" s="437"/>
    </row>
    <row r="43" spans="1:6" ht="36" x14ac:dyDescent="0.2">
      <c r="A43" s="363">
        <f t="shared" si="0"/>
        <v>37</v>
      </c>
      <c r="B43" s="363">
        <f t="shared" si="1"/>
        <v>492</v>
      </c>
      <c r="C43" s="430">
        <v>17</v>
      </c>
      <c r="D43" s="444" t="s">
        <v>12</v>
      </c>
      <c r="E43" s="361" t="s">
        <v>14325</v>
      </c>
      <c r="F43" s="437"/>
    </row>
    <row r="44" spans="1:6" ht="24" x14ac:dyDescent="0.2">
      <c r="A44" s="363">
        <f t="shared" si="0"/>
        <v>38</v>
      </c>
      <c r="B44" s="363">
        <f t="shared" si="1"/>
        <v>509</v>
      </c>
      <c r="C44" s="430">
        <v>17</v>
      </c>
      <c r="D44" s="444" t="s">
        <v>12</v>
      </c>
      <c r="E44" s="361" t="s">
        <v>14326</v>
      </c>
      <c r="F44" s="437"/>
    </row>
    <row r="45" spans="1:6" ht="24" x14ac:dyDescent="0.2">
      <c r="A45" s="363">
        <f t="shared" si="0"/>
        <v>39</v>
      </c>
      <c r="B45" s="363">
        <f t="shared" si="1"/>
        <v>526</v>
      </c>
      <c r="C45" s="363">
        <v>17</v>
      </c>
      <c r="D45" s="360" t="s">
        <v>12</v>
      </c>
      <c r="E45" s="362" t="s">
        <v>14629</v>
      </c>
      <c r="F45" s="632"/>
    </row>
    <row r="46" spans="1:6" ht="24" x14ac:dyDescent="0.2">
      <c r="A46" s="363">
        <f t="shared" si="0"/>
        <v>40</v>
      </c>
      <c r="B46" s="363">
        <f t="shared" si="1"/>
        <v>543</v>
      </c>
      <c r="C46" s="363">
        <v>17</v>
      </c>
      <c r="D46" s="360" t="s">
        <v>12</v>
      </c>
      <c r="E46" s="362" t="s">
        <v>14630</v>
      </c>
      <c r="F46" s="632"/>
    </row>
    <row r="47" spans="1:6" ht="36" x14ac:dyDescent="0.2">
      <c r="A47" s="363">
        <f t="shared" si="0"/>
        <v>41</v>
      </c>
      <c r="B47" s="363">
        <f t="shared" si="1"/>
        <v>560</v>
      </c>
      <c r="C47" s="363">
        <v>17</v>
      </c>
      <c r="D47" s="360" t="s">
        <v>12</v>
      </c>
      <c r="E47" s="362" t="s">
        <v>14631</v>
      </c>
      <c r="F47" s="632"/>
    </row>
    <row r="48" spans="1:6" ht="24" x14ac:dyDescent="0.2">
      <c r="A48" s="363">
        <f t="shared" si="0"/>
        <v>42</v>
      </c>
      <c r="B48" s="363">
        <f t="shared" si="1"/>
        <v>577</v>
      </c>
      <c r="C48" s="363">
        <v>17</v>
      </c>
      <c r="D48" s="360" t="s">
        <v>12</v>
      </c>
      <c r="E48" s="362" t="s">
        <v>14632</v>
      </c>
      <c r="F48" s="632"/>
    </row>
    <row r="49" spans="1:6" ht="24" x14ac:dyDescent="0.2">
      <c r="A49" s="363">
        <f t="shared" si="0"/>
        <v>43</v>
      </c>
      <c r="B49" s="363">
        <f t="shared" si="1"/>
        <v>594</v>
      </c>
      <c r="C49" s="430">
        <v>17</v>
      </c>
      <c r="D49" s="444" t="s">
        <v>285</v>
      </c>
      <c r="E49" s="435" t="s">
        <v>10669</v>
      </c>
      <c r="F49" s="437"/>
    </row>
    <row r="50" spans="1:6" ht="24" x14ac:dyDescent="0.2">
      <c r="A50" s="363">
        <f t="shared" si="0"/>
        <v>44</v>
      </c>
      <c r="B50" s="363">
        <f t="shared" si="1"/>
        <v>611</v>
      </c>
      <c r="C50" s="430">
        <v>17</v>
      </c>
      <c r="D50" s="444" t="s">
        <v>285</v>
      </c>
      <c r="E50" s="435" t="s">
        <v>10670</v>
      </c>
      <c r="F50" s="437"/>
    </row>
    <row r="51" spans="1:6" ht="24" x14ac:dyDescent="0.2">
      <c r="A51" s="363">
        <f t="shared" si="0"/>
        <v>45</v>
      </c>
      <c r="B51" s="363">
        <f t="shared" si="1"/>
        <v>628</v>
      </c>
      <c r="C51" s="430">
        <v>17</v>
      </c>
      <c r="D51" s="444" t="s">
        <v>285</v>
      </c>
      <c r="E51" s="435" t="s">
        <v>10671</v>
      </c>
      <c r="F51" s="437"/>
    </row>
    <row r="52" spans="1:6" ht="24" x14ac:dyDescent="0.2">
      <c r="A52" s="363">
        <f t="shared" si="0"/>
        <v>46</v>
      </c>
      <c r="B52" s="363">
        <f t="shared" si="1"/>
        <v>645</v>
      </c>
      <c r="C52" s="430">
        <v>17</v>
      </c>
      <c r="D52" s="444" t="s">
        <v>285</v>
      </c>
      <c r="E52" s="435" t="s">
        <v>10672</v>
      </c>
      <c r="F52" s="437"/>
    </row>
    <row r="53" spans="1:6" ht="24" x14ac:dyDescent="0.2">
      <c r="A53" s="363">
        <f t="shared" si="0"/>
        <v>47</v>
      </c>
      <c r="B53" s="363">
        <f t="shared" si="1"/>
        <v>662</v>
      </c>
      <c r="C53" s="447">
        <v>17</v>
      </c>
      <c r="D53" s="448" t="s">
        <v>12</v>
      </c>
      <c r="E53" s="147" t="s">
        <v>3540</v>
      </c>
      <c r="F53" s="437"/>
    </row>
    <row r="54" spans="1:6" ht="24" x14ac:dyDescent="0.2">
      <c r="A54" s="363">
        <f t="shared" si="0"/>
        <v>48</v>
      </c>
      <c r="B54" s="363">
        <f t="shared" si="1"/>
        <v>679</v>
      </c>
      <c r="C54" s="447">
        <v>17</v>
      </c>
      <c r="D54" s="448" t="s">
        <v>12</v>
      </c>
      <c r="E54" s="147" t="s">
        <v>3541</v>
      </c>
      <c r="F54" s="437"/>
    </row>
    <row r="55" spans="1:6" ht="24" x14ac:dyDescent="0.2">
      <c r="A55" s="363">
        <f t="shared" si="0"/>
        <v>49</v>
      </c>
      <c r="B55" s="363">
        <f t="shared" si="1"/>
        <v>696</v>
      </c>
      <c r="C55" s="447">
        <v>17</v>
      </c>
      <c r="D55" s="448" t="s">
        <v>12</v>
      </c>
      <c r="E55" s="147" t="s">
        <v>3542</v>
      </c>
      <c r="F55" s="437"/>
    </row>
    <row r="56" spans="1:6" s="717" customFormat="1" ht="24" x14ac:dyDescent="0.2">
      <c r="A56" s="363">
        <f t="shared" si="0"/>
        <v>50</v>
      </c>
      <c r="B56" s="363">
        <f t="shared" si="1"/>
        <v>713</v>
      </c>
      <c r="C56" s="447">
        <v>17</v>
      </c>
      <c r="D56" s="448" t="s">
        <v>12</v>
      </c>
      <c r="E56" s="147" t="s">
        <v>14633</v>
      </c>
      <c r="F56" s="437"/>
    </row>
    <row r="57" spans="1:6" ht="24" x14ac:dyDescent="0.2">
      <c r="A57" s="363">
        <f t="shared" si="0"/>
        <v>51</v>
      </c>
      <c r="B57" s="363">
        <f t="shared" si="1"/>
        <v>730</v>
      </c>
      <c r="C57" s="447">
        <v>17</v>
      </c>
      <c r="D57" s="448" t="s">
        <v>12</v>
      </c>
      <c r="E57" s="433" t="s">
        <v>3543</v>
      </c>
      <c r="F57" s="437"/>
    </row>
    <row r="58" spans="1:6" ht="24" x14ac:dyDescent="0.2">
      <c r="A58" s="363">
        <f t="shared" si="0"/>
        <v>52</v>
      </c>
      <c r="B58" s="363">
        <f t="shared" si="1"/>
        <v>747</v>
      </c>
      <c r="C58" s="447">
        <v>17</v>
      </c>
      <c r="D58" s="448" t="s">
        <v>12</v>
      </c>
      <c r="E58" s="433" t="s">
        <v>3544</v>
      </c>
      <c r="F58" s="437"/>
    </row>
    <row r="59" spans="1:6" ht="24" x14ac:dyDescent="0.2">
      <c r="A59" s="363">
        <f t="shared" si="0"/>
        <v>53</v>
      </c>
      <c r="B59" s="363">
        <f t="shared" si="1"/>
        <v>764</v>
      </c>
      <c r="C59" s="447">
        <v>17</v>
      </c>
      <c r="D59" s="448" t="s">
        <v>12</v>
      </c>
      <c r="E59" s="433" t="s">
        <v>3545</v>
      </c>
      <c r="F59" s="437"/>
    </row>
    <row r="60" spans="1:6" ht="24" x14ac:dyDescent="0.2">
      <c r="A60" s="363">
        <f t="shared" si="0"/>
        <v>54</v>
      </c>
      <c r="B60" s="363">
        <f t="shared" si="1"/>
        <v>781</v>
      </c>
      <c r="C60" s="447">
        <v>17</v>
      </c>
      <c r="D60" s="448" t="s">
        <v>12</v>
      </c>
      <c r="E60" s="433" t="s">
        <v>3546</v>
      </c>
      <c r="F60" s="437"/>
    </row>
    <row r="61" spans="1:6" ht="24" x14ac:dyDescent="0.2">
      <c r="A61" s="363">
        <f t="shared" si="0"/>
        <v>55</v>
      </c>
      <c r="B61" s="363">
        <f t="shared" si="1"/>
        <v>798</v>
      </c>
      <c r="C61" s="447">
        <v>17</v>
      </c>
      <c r="D61" s="448" t="s">
        <v>12</v>
      </c>
      <c r="E61" s="433" t="s">
        <v>3547</v>
      </c>
      <c r="F61" s="437"/>
    </row>
    <row r="62" spans="1:6" ht="24" x14ac:dyDescent="0.2">
      <c r="A62" s="363">
        <f t="shared" si="0"/>
        <v>56</v>
      </c>
      <c r="B62" s="363">
        <f t="shared" si="1"/>
        <v>815</v>
      </c>
      <c r="C62" s="447">
        <v>17</v>
      </c>
      <c r="D62" s="448" t="s">
        <v>12</v>
      </c>
      <c r="E62" s="433" t="s">
        <v>3548</v>
      </c>
      <c r="F62" s="437"/>
    </row>
    <row r="63" spans="1:6" ht="24" x14ac:dyDescent="0.2">
      <c r="A63" s="363">
        <f t="shared" si="0"/>
        <v>57</v>
      </c>
      <c r="B63" s="363">
        <f t="shared" si="1"/>
        <v>832</v>
      </c>
      <c r="C63" s="447">
        <v>17</v>
      </c>
      <c r="D63" s="448" t="s">
        <v>12</v>
      </c>
      <c r="E63" s="433" t="s">
        <v>3549</v>
      </c>
      <c r="F63" s="437"/>
    </row>
    <row r="64" spans="1:6" ht="24" x14ac:dyDescent="0.2">
      <c r="A64" s="363">
        <f t="shared" si="0"/>
        <v>58</v>
      </c>
      <c r="B64" s="363">
        <f t="shared" si="1"/>
        <v>849</v>
      </c>
      <c r="C64" s="447">
        <v>17</v>
      </c>
      <c r="D64" s="448" t="s">
        <v>12</v>
      </c>
      <c r="E64" s="433" t="s">
        <v>3550</v>
      </c>
      <c r="F64" s="437"/>
    </row>
    <row r="65" spans="1:6" ht="24" x14ac:dyDescent="0.2">
      <c r="A65" s="363">
        <f t="shared" si="0"/>
        <v>59</v>
      </c>
      <c r="B65" s="363">
        <f t="shared" si="1"/>
        <v>866</v>
      </c>
      <c r="C65" s="447">
        <v>17</v>
      </c>
      <c r="D65" s="448" t="s">
        <v>12</v>
      </c>
      <c r="E65" s="435" t="s">
        <v>6063</v>
      </c>
      <c r="F65" s="437"/>
    </row>
    <row r="66" spans="1:6" ht="24" x14ac:dyDescent="0.2">
      <c r="A66" s="363">
        <f t="shared" si="0"/>
        <v>60</v>
      </c>
      <c r="B66" s="363">
        <f t="shared" si="1"/>
        <v>883</v>
      </c>
      <c r="C66" s="447">
        <v>17</v>
      </c>
      <c r="D66" s="448" t="s">
        <v>12</v>
      </c>
      <c r="E66" s="435" t="s">
        <v>6064</v>
      </c>
      <c r="F66" s="437"/>
    </row>
    <row r="67" spans="1:6" ht="24" x14ac:dyDescent="0.2">
      <c r="A67" s="363">
        <f t="shared" si="0"/>
        <v>61</v>
      </c>
      <c r="B67" s="363">
        <f t="shared" si="1"/>
        <v>900</v>
      </c>
      <c r="C67" s="447">
        <v>17</v>
      </c>
      <c r="D67" s="448" t="s">
        <v>12</v>
      </c>
      <c r="E67" s="435" t="s">
        <v>6065</v>
      </c>
      <c r="F67" s="437"/>
    </row>
    <row r="68" spans="1:6" ht="24" x14ac:dyDescent="0.2">
      <c r="A68" s="363">
        <f t="shared" si="0"/>
        <v>62</v>
      </c>
      <c r="B68" s="363">
        <f t="shared" si="1"/>
        <v>917</v>
      </c>
      <c r="C68" s="447">
        <v>17</v>
      </c>
      <c r="D68" s="448" t="s">
        <v>12</v>
      </c>
      <c r="E68" s="435" t="s">
        <v>6066</v>
      </c>
      <c r="F68" s="437"/>
    </row>
    <row r="69" spans="1:6" ht="24" x14ac:dyDescent="0.2">
      <c r="A69" s="363">
        <f t="shared" si="0"/>
        <v>63</v>
      </c>
      <c r="B69" s="363">
        <f t="shared" si="1"/>
        <v>934</v>
      </c>
      <c r="C69" s="430">
        <v>17</v>
      </c>
      <c r="D69" s="444" t="s">
        <v>12</v>
      </c>
      <c r="E69" s="418" t="s">
        <v>14327</v>
      </c>
      <c r="F69" s="437"/>
    </row>
    <row r="70" spans="1:6" ht="24" x14ac:dyDescent="0.2">
      <c r="A70" s="363">
        <f t="shared" si="0"/>
        <v>64</v>
      </c>
      <c r="B70" s="363">
        <f t="shared" si="1"/>
        <v>951</v>
      </c>
      <c r="C70" s="430">
        <v>17</v>
      </c>
      <c r="D70" s="444" t="s">
        <v>12</v>
      </c>
      <c r="E70" s="418" t="s">
        <v>14328</v>
      </c>
      <c r="F70" s="437"/>
    </row>
    <row r="71" spans="1:6" ht="24" x14ac:dyDescent="0.2">
      <c r="A71" s="363">
        <f t="shared" si="0"/>
        <v>65</v>
      </c>
      <c r="B71" s="363">
        <f t="shared" si="1"/>
        <v>968</v>
      </c>
      <c r="C71" s="430">
        <v>17</v>
      </c>
      <c r="D71" s="444" t="s">
        <v>12</v>
      </c>
      <c r="E71" s="418" t="s">
        <v>14329</v>
      </c>
      <c r="F71" s="437"/>
    </row>
    <row r="72" spans="1:6" ht="24" x14ac:dyDescent="0.2">
      <c r="A72" s="363">
        <f t="shared" si="0"/>
        <v>66</v>
      </c>
      <c r="B72" s="363">
        <f t="shared" si="1"/>
        <v>985</v>
      </c>
      <c r="C72" s="430">
        <v>17</v>
      </c>
      <c r="D72" s="444" t="s">
        <v>12</v>
      </c>
      <c r="E72" s="418" t="s">
        <v>14330</v>
      </c>
      <c r="F72" s="437"/>
    </row>
    <row r="73" spans="1:6" ht="24" x14ac:dyDescent="0.2">
      <c r="A73" s="363">
        <f t="shared" ref="A73:A136" si="2">+A72+1</f>
        <v>67</v>
      </c>
      <c r="B73" s="363">
        <f t="shared" si="1"/>
        <v>1002</v>
      </c>
      <c r="C73" s="363">
        <v>17</v>
      </c>
      <c r="D73" s="360" t="s">
        <v>12</v>
      </c>
      <c r="E73" s="419" t="s">
        <v>13995</v>
      </c>
      <c r="F73" s="632"/>
    </row>
    <row r="74" spans="1:6" ht="24" x14ac:dyDescent="0.2">
      <c r="A74" s="363">
        <f t="shared" si="2"/>
        <v>68</v>
      </c>
      <c r="B74" s="363">
        <f t="shared" si="1"/>
        <v>1019</v>
      </c>
      <c r="C74" s="363">
        <v>17</v>
      </c>
      <c r="D74" s="360" t="s">
        <v>12</v>
      </c>
      <c r="E74" s="419" t="s">
        <v>13996</v>
      </c>
      <c r="F74" s="632"/>
    </row>
    <row r="75" spans="1:6" ht="24" x14ac:dyDescent="0.2">
      <c r="A75" s="363">
        <f t="shared" si="2"/>
        <v>69</v>
      </c>
      <c r="B75" s="363">
        <f t="shared" ref="B75:B138" si="3">B74+C74</f>
        <v>1036</v>
      </c>
      <c r="C75" s="363">
        <v>17</v>
      </c>
      <c r="D75" s="360" t="s">
        <v>12</v>
      </c>
      <c r="E75" s="419" t="s">
        <v>13997</v>
      </c>
      <c r="F75" s="632"/>
    </row>
    <row r="76" spans="1:6" ht="24" x14ac:dyDescent="0.2">
      <c r="A76" s="363">
        <f t="shared" si="2"/>
        <v>70</v>
      </c>
      <c r="B76" s="363">
        <f t="shared" si="3"/>
        <v>1053</v>
      </c>
      <c r="C76" s="363">
        <v>17</v>
      </c>
      <c r="D76" s="360" t="s">
        <v>12</v>
      </c>
      <c r="E76" s="419" t="s">
        <v>13998</v>
      </c>
      <c r="F76" s="632"/>
    </row>
    <row r="77" spans="1:6" ht="24" x14ac:dyDescent="0.2">
      <c r="A77" s="363">
        <f t="shared" si="2"/>
        <v>71</v>
      </c>
      <c r="B77" s="363">
        <f t="shared" si="3"/>
        <v>1070</v>
      </c>
      <c r="C77" s="430">
        <v>17</v>
      </c>
      <c r="D77" s="444" t="s">
        <v>285</v>
      </c>
      <c r="E77" s="435" t="s">
        <v>10673</v>
      </c>
      <c r="F77" s="437"/>
    </row>
    <row r="78" spans="1:6" ht="24" x14ac:dyDescent="0.2">
      <c r="A78" s="363">
        <f t="shared" si="2"/>
        <v>72</v>
      </c>
      <c r="B78" s="363">
        <f t="shared" si="3"/>
        <v>1087</v>
      </c>
      <c r="C78" s="430">
        <v>17</v>
      </c>
      <c r="D78" s="444" t="s">
        <v>285</v>
      </c>
      <c r="E78" s="435" t="s">
        <v>10674</v>
      </c>
      <c r="F78" s="437"/>
    </row>
    <row r="79" spans="1:6" ht="24" x14ac:dyDescent="0.2">
      <c r="A79" s="363">
        <f t="shared" si="2"/>
        <v>73</v>
      </c>
      <c r="B79" s="363">
        <f t="shared" si="3"/>
        <v>1104</v>
      </c>
      <c r="C79" s="430">
        <v>17</v>
      </c>
      <c r="D79" s="444" t="s">
        <v>285</v>
      </c>
      <c r="E79" s="435" t="s">
        <v>10675</v>
      </c>
      <c r="F79" s="437"/>
    </row>
    <row r="80" spans="1:6" ht="24" x14ac:dyDescent="0.2">
      <c r="A80" s="363">
        <f t="shared" si="2"/>
        <v>74</v>
      </c>
      <c r="B80" s="363">
        <f t="shared" si="3"/>
        <v>1121</v>
      </c>
      <c r="C80" s="430">
        <v>17</v>
      </c>
      <c r="D80" s="444" t="s">
        <v>285</v>
      </c>
      <c r="E80" s="435" t="s">
        <v>10676</v>
      </c>
      <c r="F80" s="437"/>
    </row>
    <row r="81" spans="1:6" ht="60" x14ac:dyDescent="0.2">
      <c r="A81" s="363">
        <f t="shared" si="2"/>
        <v>75</v>
      </c>
      <c r="B81" s="363">
        <f t="shared" si="3"/>
        <v>1138</v>
      </c>
      <c r="C81" s="447">
        <v>17</v>
      </c>
      <c r="D81" s="448" t="s">
        <v>12</v>
      </c>
      <c r="E81" s="433" t="s">
        <v>3551</v>
      </c>
      <c r="F81" s="437"/>
    </row>
    <row r="82" spans="1:6" ht="60" x14ac:dyDescent="0.2">
      <c r="A82" s="363">
        <f t="shared" si="2"/>
        <v>76</v>
      </c>
      <c r="B82" s="363">
        <f t="shared" si="3"/>
        <v>1155</v>
      </c>
      <c r="C82" s="430">
        <v>17</v>
      </c>
      <c r="D82" s="444" t="s">
        <v>12</v>
      </c>
      <c r="E82" s="435" t="s">
        <v>3552</v>
      </c>
      <c r="F82" s="437"/>
    </row>
    <row r="83" spans="1:6" ht="48" x14ac:dyDescent="0.2">
      <c r="A83" s="363">
        <f t="shared" si="2"/>
        <v>77</v>
      </c>
      <c r="B83" s="363">
        <f t="shared" si="3"/>
        <v>1172</v>
      </c>
      <c r="C83" s="430">
        <v>17</v>
      </c>
      <c r="D83" s="444" t="s">
        <v>12</v>
      </c>
      <c r="E83" s="435" t="s">
        <v>3553</v>
      </c>
      <c r="F83" s="437"/>
    </row>
    <row r="84" spans="1:6" ht="48" x14ac:dyDescent="0.2">
      <c r="A84" s="363">
        <f t="shared" si="2"/>
        <v>78</v>
      </c>
      <c r="B84" s="363">
        <f t="shared" si="3"/>
        <v>1189</v>
      </c>
      <c r="C84" s="430">
        <v>17</v>
      </c>
      <c r="D84" s="444" t="s">
        <v>12</v>
      </c>
      <c r="E84" s="435" t="s">
        <v>3554</v>
      </c>
      <c r="F84" s="437"/>
    </row>
    <row r="85" spans="1:6" ht="60" x14ac:dyDescent="0.2">
      <c r="A85" s="363">
        <f t="shared" si="2"/>
        <v>79</v>
      </c>
      <c r="B85" s="363">
        <f t="shared" si="3"/>
        <v>1206</v>
      </c>
      <c r="C85" s="430">
        <v>17</v>
      </c>
      <c r="D85" s="444" t="s">
        <v>12</v>
      </c>
      <c r="E85" s="435" t="s">
        <v>3555</v>
      </c>
      <c r="F85" s="437"/>
    </row>
    <row r="86" spans="1:6" ht="60" x14ac:dyDescent="0.2">
      <c r="A86" s="363">
        <f t="shared" si="2"/>
        <v>80</v>
      </c>
      <c r="B86" s="363">
        <f t="shared" si="3"/>
        <v>1223</v>
      </c>
      <c r="C86" s="430">
        <v>17</v>
      </c>
      <c r="D86" s="444" t="s">
        <v>12</v>
      </c>
      <c r="E86" s="435" t="s">
        <v>3556</v>
      </c>
      <c r="F86" s="437"/>
    </row>
    <row r="87" spans="1:6" ht="48" x14ac:dyDescent="0.2">
      <c r="A87" s="363">
        <f t="shared" si="2"/>
        <v>81</v>
      </c>
      <c r="B87" s="363">
        <f t="shared" si="3"/>
        <v>1240</v>
      </c>
      <c r="C87" s="430">
        <v>17</v>
      </c>
      <c r="D87" s="444" t="s">
        <v>12</v>
      </c>
      <c r="E87" s="435" t="s">
        <v>3557</v>
      </c>
      <c r="F87" s="437"/>
    </row>
    <row r="88" spans="1:6" ht="60" x14ac:dyDescent="0.2">
      <c r="A88" s="363">
        <f t="shared" si="2"/>
        <v>82</v>
      </c>
      <c r="B88" s="363">
        <f t="shared" si="3"/>
        <v>1257</v>
      </c>
      <c r="C88" s="430">
        <v>17</v>
      </c>
      <c r="D88" s="444" t="s">
        <v>12</v>
      </c>
      <c r="E88" s="435" t="s">
        <v>3558</v>
      </c>
      <c r="F88" s="437"/>
    </row>
    <row r="89" spans="1:6" ht="60" x14ac:dyDescent="0.2">
      <c r="A89" s="363">
        <f t="shared" si="2"/>
        <v>83</v>
      </c>
      <c r="B89" s="363">
        <f t="shared" si="3"/>
        <v>1274</v>
      </c>
      <c r="C89" s="430">
        <v>17</v>
      </c>
      <c r="D89" s="444" t="s">
        <v>12</v>
      </c>
      <c r="E89" s="435" t="s">
        <v>3559</v>
      </c>
      <c r="F89" s="437"/>
    </row>
    <row r="90" spans="1:6" ht="60" x14ac:dyDescent="0.2">
      <c r="A90" s="363">
        <f t="shared" si="2"/>
        <v>84</v>
      </c>
      <c r="B90" s="363">
        <f t="shared" si="3"/>
        <v>1291</v>
      </c>
      <c r="C90" s="430">
        <v>17</v>
      </c>
      <c r="D90" s="444" t="s">
        <v>12</v>
      </c>
      <c r="E90" s="435" t="s">
        <v>3560</v>
      </c>
      <c r="F90" s="437"/>
    </row>
    <row r="91" spans="1:6" ht="60" x14ac:dyDescent="0.2">
      <c r="A91" s="363">
        <f t="shared" si="2"/>
        <v>85</v>
      </c>
      <c r="B91" s="363">
        <f t="shared" si="3"/>
        <v>1308</v>
      </c>
      <c r="C91" s="430">
        <v>17</v>
      </c>
      <c r="D91" s="444" t="s">
        <v>12</v>
      </c>
      <c r="E91" s="435" t="s">
        <v>3561</v>
      </c>
      <c r="F91" s="437"/>
    </row>
    <row r="92" spans="1:6" ht="60" x14ac:dyDescent="0.2">
      <c r="A92" s="363">
        <f t="shared" si="2"/>
        <v>86</v>
      </c>
      <c r="B92" s="363">
        <f t="shared" si="3"/>
        <v>1325</v>
      </c>
      <c r="C92" s="430">
        <v>17</v>
      </c>
      <c r="D92" s="444" t="s">
        <v>12</v>
      </c>
      <c r="E92" s="435" t="s">
        <v>3562</v>
      </c>
      <c r="F92" s="437"/>
    </row>
    <row r="93" spans="1:6" ht="48" x14ac:dyDescent="0.2">
      <c r="A93" s="363">
        <f t="shared" si="2"/>
        <v>87</v>
      </c>
      <c r="B93" s="363">
        <f t="shared" si="3"/>
        <v>1342</v>
      </c>
      <c r="C93" s="430">
        <v>17</v>
      </c>
      <c r="D93" s="444" t="s">
        <v>12</v>
      </c>
      <c r="E93" s="435" t="s">
        <v>3563</v>
      </c>
      <c r="F93" s="437"/>
    </row>
    <row r="94" spans="1:6" ht="60" x14ac:dyDescent="0.2">
      <c r="A94" s="363">
        <f t="shared" si="2"/>
        <v>88</v>
      </c>
      <c r="B94" s="363">
        <f t="shared" si="3"/>
        <v>1359</v>
      </c>
      <c r="C94" s="430">
        <v>17</v>
      </c>
      <c r="D94" s="444" t="s">
        <v>12</v>
      </c>
      <c r="E94" s="435" t="s">
        <v>3564</v>
      </c>
      <c r="F94" s="437"/>
    </row>
    <row r="95" spans="1:6" ht="60" x14ac:dyDescent="0.2">
      <c r="A95" s="363">
        <f t="shared" si="2"/>
        <v>89</v>
      </c>
      <c r="B95" s="363">
        <f t="shared" si="3"/>
        <v>1376</v>
      </c>
      <c r="C95" s="430">
        <v>17</v>
      </c>
      <c r="D95" s="444" t="s">
        <v>12</v>
      </c>
      <c r="E95" s="435" t="s">
        <v>3565</v>
      </c>
      <c r="F95" s="437"/>
    </row>
    <row r="96" spans="1:6" ht="60" x14ac:dyDescent="0.2">
      <c r="A96" s="363">
        <f t="shared" si="2"/>
        <v>90</v>
      </c>
      <c r="B96" s="363">
        <f t="shared" si="3"/>
        <v>1393</v>
      </c>
      <c r="C96" s="430">
        <v>17</v>
      </c>
      <c r="D96" s="444" t="s">
        <v>12</v>
      </c>
      <c r="E96" s="435" t="s">
        <v>3566</v>
      </c>
      <c r="F96" s="437"/>
    </row>
    <row r="97" spans="1:6" ht="60" x14ac:dyDescent="0.2">
      <c r="A97" s="363">
        <f t="shared" si="2"/>
        <v>91</v>
      </c>
      <c r="B97" s="363">
        <f t="shared" si="3"/>
        <v>1410</v>
      </c>
      <c r="C97" s="430">
        <v>17</v>
      </c>
      <c r="D97" s="444" t="s">
        <v>12</v>
      </c>
      <c r="E97" s="435" t="s">
        <v>3567</v>
      </c>
      <c r="F97" s="437"/>
    </row>
    <row r="98" spans="1:6" ht="60" x14ac:dyDescent="0.2">
      <c r="A98" s="363">
        <f t="shared" si="2"/>
        <v>92</v>
      </c>
      <c r="B98" s="363">
        <f t="shared" si="3"/>
        <v>1427</v>
      </c>
      <c r="C98" s="447">
        <v>17</v>
      </c>
      <c r="D98" s="448" t="s">
        <v>12</v>
      </c>
      <c r="E98" s="433" t="s">
        <v>3568</v>
      </c>
      <c r="F98" s="467"/>
    </row>
    <row r="99" spans="1:6" ht="48" x14ac:dyDescent="0.2">
      <c r="A99" s="363">
        <f t="shared" si="2"/>
        <v>93</v>
      </c>
      <c r="B99" s="363">
        <f t="shared" si="3"/>
        <v>1444</v>
      </c>
      <c r="C99" s="447">
        <v>17</v>
      </c>
      <c r="D99" s="448" t="s">
        <v>12</v>
      </c>
      <c r="E99" s="433" t="s">
        <v>3569</v>
      </c>
      <c r="F99" s="467"/>
    </row>
    <row r="100" spans="1:6" ht="60" x14ac:dyDescent="0.2">
      <c r="A100" s="363">
        <f t="shared" si="2"/>
        <v>94</v>
      </c>
      <c r="B100" s="363">
        <f t="shared" si="3"/>
        <v>1461</v>
      </c>
      <c r="C100" s="447">
        <v>17</v>
      </c>
      <c r="D100" s="448" t="s">
        <v>12</v>
      </c>
      <c r="E100" s="433" t="s">
        <v>3570</v>
      </c>
      <c r="F100" s="467"/>
    </row>
    <row r="101" spans="1:6" ht="60" x14ac:dyDescent="0.2">
      <c r="A101" s="363">
        <f t="shared" si="2"/>
        <v>95</v>
      </c>
      <c r="B101" s="363">
        <f t="shared" si="3"/>
        <v>1478</v>
      </c>
      <c r="C101" s="447">
        <v>17</v>
      </c>
      <c r="D101" s="448" t="s">
        <v>12</v>
      </c>
      <c r="E101" s="433" t="s">
        <v>3571</v>
      </c>
      <c r="F101" s="467"/>
    </row>
    <row r="102" spans="1:6" ht="60" x14ac:dyDescent="0.2">
      <c r="A102" s="363">
        <f t="shared" si="2"/>
        <v>96</v>
      </c>
      <c r="B102" s="363">
        <f t="shared" si="3"/>
        <v>1495</v>
      </c>
      <c r="C102" s="447">
        <v>17</v>
      </c>
      <c r="D102" s="448" t="s">
        <v>12</v>
      </c>
      <c r="E102" s="433" t="s">
        <v>3572</v>
      </c>
      <c r="F102" s="467"/>
    </row>
    <row r="103" spans="1:6" ht="60" x14ac:dyDescent="0.2">
      <c r="A103" s="363">
        <f t="shared" si="2"/>
        <v>97</v>
      </c>
      <c r="B103" s="363">
        <f t="shared" si="3"/>
        <v>1512</v>
      </c>
      <c r="C103" s="447">
        <v>17</v>
      </c>
      <c r="D103" s="448" t="s">
        <v>12</v>
      </c>
      <c r="E103" s="433" t="s">
        <v>3573</v>
      </c>
      <c r="F103" s="467"/>
    </row>
    <row r="104" spans="1:6" ht="60" x14ac:dyDescent="0.2">
      <c r="A104" s="363">
        <f t="shared" si="2"/>
        <v>98</v>
      </c>
      <c r="B104" s="363">
        <f t="shared" si="3"/>
        <v>1529</v>
      </c>
      <c r="C104" s="447">
        <v>17</v>
      </c>
      <c r="D104" s="448" t="s">
        <v>12</v>
      </c>
      <c r="E104" s="433" t="s">
        <v>3574</v>
      </c>
      <c r="F104" s="467"/>
    </row>
    <row r="105" spans="1:6" ht="48" x14ac:dyDescent="0.2">
      <c r="A105" s="363">
        <f t="shared" si="2"/>
        <v>99</v>
      </c>
      <c r="B105" s="363">
        <f t="shared" si="3"/>
        <v>1546</v>
      </c>
      <c r="C105" s="447">
        <v>17</v>
      </c>
      <c r="D105" s="448" t="s">
        <v>12</v>
      </c>
      <c r="E105" s="433" t="s">
        <v>3575</v>
      </c>
      <c r="F105" s="467"/>
    </row>
    <row r="106" spans="1:6" ht="60" x14ac:dyDescent="0.2">
      <c r="A106" s="363">
        <f t="shared" si="2"/>
        <v>100</v>
      </c>
      <c r="B106" s="363">
        <f t="shared" si="3"/>
        <v>1563</v>
      </c>
      <c r="C106" s="447">
        <v>17</v>
      </c>
      <c r="D106" s="448" t="s">
        <v>12</v>
      </c>
      <c r="E106" s="433" t="s">
        <v>3576</v>
      </c>
      <c r="F106" s="467"/>
    </row>
    <row r="107" spans="1:6" ht="60" x14ac:dyDescent="0.2">
      <c r="A107" s="363">
        <f t="shared" si="2"/>
        <v>101</v>
      </c>
      <c r="B107" s="363">
        <f t="shared" si="3"/>
        <v>1580</v>
      </c>
      <c r="C107" s="447">
        <v>17</v>
      </c>
      <c r="D107" s="448" t="s">
        <v>12</v>
      </c>
      <c r="E107" s="433" t="s">
        <v>3577</v>
      </c>
      <c r="F107" s="467"/>
    </row>
    <row r="108" spans="1:6" ht="60" x14ac:dyDescent="0.2">
      <c r="A108" s="363">
        <f t="shared" si="2"/>
        <v>102</v>
      </c>
      <c r="B108" s="363">
        <f t="shared" si="3"/>
        <v>1597</v>
      </c>
      <c r="C108" s="447">
        <v>17</v>
      </c>
      <c r="D108" s="448" t="s">
        <v>12</v>
      </c>
      <c r="E108" s="433" t="s">
        <v>3578</v>
      </c>
      <c r="F108" s="467"/>
    </row>
    <row r="109" spans="1:6" ht="60" x14ac:dyDescent="0.2">
      <c r="A109" s="363">
        <f t="shared" si="2"/>
        <v>103</v>
      </c>
      <c r="B109" s="363">
        <f t="shared" si="3"/>
        <v>1614</v>
      </c>
      <c r="C109" s="447">
        <v>17</v>
      </c>
      <c r="D109" s="448" t="s">
        <v>12</v>
      </c>
      <c r="E109" s="433" t="s">
        <v>3579</v>
      </c>
      <c r="F109" s="467"/>
    </row>
    <row r="110" spans="1:6" ht="60" x14ac:dyDescent="0.2">
      <c r="A110" s="363">
        <f t="shared" si="2"/>
        <v>104</v>
      </c>
      <c r="B110" s="363">
        <f t="shared" si="3"/>
        <v>1631</v>
      </c>
      <c r="C110" s="447">
        <v>17</v>
      </c>
      <c r="D110" s="448" t="s">
        <v>12</v>
      </c>
      <c r="E110" s="433" t="s">
        <v>3580</v>
      </c>
      <c r="F110" s="467"/>
    </row>
    <row r="111" spans="1:6" ht="48" x14ac:dyDescent="0.2">
      <c r="A111" s="363">
        <f t="shared" si="2"/>
        <v>105</v>
      </c>
      <c r="B111" s="363">
        <f t="shared" si="3"/>
        <v>1648</v>
      </c>
      <c r="C111" s="447">
        <v>17</v>
      </c>
      <c r="D111" s="448" t="s">
        <v>12</v>
      </c>
      <c r="E111" s="433" t="s">
        <v>3581</v>
      </c>
      <c r="F111" s="467"/>
    </row>
    <row r="112" spans="1:6" ht="60" x14ac:dyDescent="0.2">
      <c r="A112" s="363">
        <f t="shared" si="2"/>
        <v>106</v>
      </c>
      <c r="B112" s="363">
        <f t="shared" si="3"/>
        <v>1665</v>
      </c>
      <c r="C112" s="447">
        <v>17</v>
      </c>
      <c r="D112" s="448" t="s">
        <v>12</v>
      </c>
      <c r="E112" s="433" t="s">
        <v>3582</v>
      </c>
      <c r="F112" s="467"/>
    </row>
    <row r="113" spans="1:6" ht="60" x14ac:dyDescent="0.2">
      <c r="A113" s="363">
        <f t="shared" si="2"/>
        <v>107</v>
      </c>
      <c r="B113" s="363">
        <f t="shared" si="3"/>
        <v>1682</v>
      </c>
      <c r="C113" s="447">
        <v>17</v>
      </c>
      <c r="D113" s="448" t="s">
        <v>12</v>
      </c>
      <c r="E113" s="433" t="s">
        <v>3583</v>
      </c>
      <c r="F113" s="467"/>
    </row>
    <row r="114" spans="1:6" ht="60" x14ac:dyDescent="0.2">
      <c r="A114" s="363">
        <f t="shared" si="2"/>
        <v>108</v>
      </c>
      <c r="B114" s="363">
        <f t="shared" si="3"/>
        <v>1699</v>
      </c>
      <c r="C114" s="447">
        <v>17</v>
      </c>
      <c r="D114" s="448" t="s">
        <v>12</v>
      </c>
      <c r="E114" s="433" t="s">
        <v>3584</v>
      </c>
      <c r="F114" s="467"/>
    </row>
    <row r="115" spans="1:6" ht="60" x14ac:dyDescent="0.2">
      <c r="A115" s="363">
        <f t="shared" si="2"/>
        <v>109</v>
      </c>
      <c r="B115" s="363">
        <f t="shared" si="3"/>
        <v>1716</v>
      </c>
      <c r="C115" s="597">
        <v>17</v>
      </c>
      <c r="D115" s="432" t="s">
        <v>12</v>
      </c>
      <c r="E115" s="433" t="s">
        <v>3585</v>
      </c>
      <c r="F115" s="467"/>
    </row>
    <row r="116" spans="1:6" ht="60" x14ac:dyDescent="0.2">
      <c r="A116" s="363">
        <f t="shared" si="2"/>
        <v>110</v>
      </c>
      <c r="B116" s="363">
        <f t="shared" si="3"/>
        <v>1733</v>
      </c>
      <c r="C116" s="502">
        <v>17</v>
      </c>
      <c r="D116" s="432" t="s">
        <v>12</v>
      </c>
      <c r="E116" s="433" t="s">
        <v>3586</v>
      </c>
      <c r="F116" s="467"/>
    </row>
    <row r="117" spans="1:6" ht="48" x14ac:dyDescent="0.2">
      <c r="A117" s="363">
        <f t="shared" si="2"/>
        <v>111</v>
      </c>
      <c r="B117" s="363">
        <f t="shared" si="3"/>
        <v>1750</v>
      </c>
      <c r="C117" s="502">
        <v>17</v>
      </c>
      <c r="D117" s="432" t="s">
        <v>12</v>
      </c>
      <c r="E117" s="433" t="s">
        <v>3587</v>
      </c>
      <c r="F117" s="467"/>
    </row>
    <row r="118" spans="1:6" ht="60" x14ac:dyDescent="0.2">
      <c r="A118" s="363">
        <f t="shared" si="2"/>
        <v>112</v>
      </c>
      <c r="B118" s="363">
        <f t="shared" si="3"/>
        <v>1767</v>
      </c>
      <c r="C118" s="502">
        <v>17</v>
      </c>
      <c r="D118" s="432" t="s">
        <v>12</v>
      </c>
      <c r="E118" s="433" t="s">
        <v>3588</v>
      </c>
      <c r="F118" s="467"/>
    </row>
    <row r="119" spans="1:6" ht="60" x14ac:dyDescent="0.2">
      <c r="A119" s="363">
        <f t="shared" si="2"/>
        <v>113</v>
      </c>
      <c r="B119" s="363">
        <f t="shared" si="3"/>
        <v>1784</v>
      </c>
      <c r="C119" s="502">
        <v>17</v>
      </c>
      <c r="D119" s="432" t="s">
        <v>12</v>
      </c>
      <c r="E119" s="433" t="s">
        <v>3589</v>
      </c>
      <c r="F119" s="467"/>
    </row>
    <row r="120" spans="1:6" ht="60" x14ac:dyDescent="0.2">
      <c r="A120" s="363">
        <f t="shared" si="2"/>
        <v>114</v>
      </c>
      <c r="B120" s="363">
        <f t="shared" si="3"/>
        <v>1801</v>
      </c>
      <c r="C120" s="502">
        <v>17</v>
      </c>
      <c r="D120" s="432" t="s">
        <v>12</v>
      </c>
      <c r="E120" s="433" t="s">
        <v>3590</v>
      </c>
      <c r="F120" s="467"/>
    </row>
    <row r="121" spans="1:6" ht="60" x14ac:dyDescent="0.2">
      <c r="A121" s="363">
        <f t="shared" si="2"/>
        <v>115</v>
      </c>
      <c r="B121" s="363">
        <f t="shared" si="3"/>
        <v>1818</v>
      </c>
      <c r="C121" s="502">
        <v>17</v>
      </c>
      <c r="D121" s="432" t="s">
        <v>12</v>
      </c>
      <c r="E121" s="433" t="s">
        <v>3591</v>
      </c>
      <c r="F121" s="467"/>
    </row>
    <row r="122" spans="1:6" ht="60" x14ac:dyDescent="0.2">
      <c r="A122" s="363">
        <f t="shared" si="2"/>
        <v>116</v>
      </c>
      <c r="B122" s="363">
        <f t="shared" si="3"/>
        <v>1835</v>
      </c>
      <c r="C122" s="502">
        <v>17</v>
      </c>
      <c r="D122" s="432" t="s">
        <v>12</v>
      </c>
      <c r="E122" s="433" t="s">
        <v>3592</v>
      </c>
      <c r="F122" s="467"/>
    </row>
    <row r="123" spans="1:6" ht="48" x14ac:dyDescent="0.2">
      <c r="A123" s="363">
        <f t="shared" si="2"/>
        <v>117</v>
      </c>
      <c r="B123" s="363">
        <f t="shared" si="3"/>
        <v>1852</v>
      </c>
      <c r="C123" s="502">
        <v>17</v>
      </c>
      <c r="D123" s="432" t="s">
        <v>12</v>
      </c>
      <c r="E123" s="433" t="s">
        <v>3593</v>
      </c>
      <c r="F123" s="467"/>
    </row>
    <row r="124" spans="1:6" ht="48" x14ac:dyDescent="0.2">
      <c r="A124" s="363">
        <f t="shared" si="2"/>
        <v>118</v>
      </c>
      <c r="B124" s="363">
        <f t="shared" si="3"/>
        <v>1869</v>
      </c>
      <c r="C124" s="502">
        <v>17</v>
      </c>
      <c r="D124" s="432" t="s">
        <v>12</v>
      </c>
      <c r="E124" s="433" t="s">
        <v>3594</v>
      </c>
      <c r="F124" s="467"/>
    </row>
    <row r="125" spans="1:6" ht="60" x14ac:dyDescent="0.2">
      <c r="A125" s="363">
        <f t="shared" si="2"/>
        <v>119</v>
      </c>
      <c r="B125" s="363">
        <f t="shared" si="3"/>
        <v>1886</v>
      </c>
      <c r="C125" s="502">
        <v>17</v>
      </c>
      <c r="D125" s="432" t="s">
        <v>12</v>
      </c>
      <c r="E125" s="433" t="s">
        <v>3595</v>
      </c>
      <c r="F125" s="467"/>
    </row>
    <row r="126" spans="1:6" ht="60" x14ac:dyDescent="0.2">
      <c r="A126" s="363">
        <f t="shared" si="2"/>
        <v>120</v>
      </c>
      <c r="B126" s="363">
        <f t="shared" si="3"/>
        <v>1903</v>
      </c>
      <c r="C126" s="502">
        <v>17</v>
      </c>
      <c r="D126" s="432" t="s">
        <v>12</v>
      </c>
      <c r="E126" s="433" t="s">
        <v>3596</v>
      </c>
      <c r="F126" s="467"/>
    </row>
    <row r="127" spans="1:6" ht="60" x14ac:dyDescent="0.2">
      <c r="A127" s="363">
        <f t="shared" si="2"/>
        <v>121</v>
      </c>
      <c r="B127" s="363">
        <f t="shared" si="3"/>
        <v>1920</v>
      </c>
      <c r="C127" s="502">
        <v>17</v>
      </c>
      <c r="D127" s="432" t="s">
        <v>12</v>
      </c>
      <c r="E127" s="433" t="s">
        <v>3597</v>
      </c>
      <c r="F127" s="467"/>
    </row>
    <row r="128" spans="1:6" ht="60" x14ac:dyDescent="0.2">
      <c r="A128" s="363">
        <f t="shared" si="2"/>
        <v>122</v>
      </c>
      <c r="B128" s="363">
        <f t="shared" si="3"/>
        <v>1937</v>
      </c>
      <c r="C128" s="502">
        <v>17</v>
      </c>
      <c r="D128" s="432" t="s">
        <v>12</v>
      </c>
      <c r="E128" s="433" t="s">
        <v>3598</v>
      </c>
      <c r="F128" s="467"/>
    </row>
    <row r="129" spans="1:6" ht="48" x14ac:dyDescent="0.2">
      <c r="A129" s="363">
        <f t="shared" si="2"/>
        <v>123</v>
      </c>
      <c r="B129" s="363">
        <f t="shared" si="3"/>
        <v>1954</v>
      </c>
      <c r="C129" s="502">
        <v>17</v>
      </c>
      <c r="D129" s="432" t="s">
        <v>12</v>
      </c>
      <c r="E129" s="433" t="s">
        <v>3599</v>
      </c>
      <c r="F129" s="467"/>
    </row>
    <row r="130" spans="1:6" ht="48" x14ac:dyDescent="0.2">
      <c r="A130" s="363">
        <f t="shared" si="2"/>
        <v>124</v>
      </c>
      <c r="B130" s="363">
        <f t="shared" si="3"/>
        <v>1971</v>
      </c>
      <c r="C130" s="502">
        <v>17</v>
      </c>
      <c r="D130" s="432" t="s">
        <v>12</v>
      </c>
      <c r="E130" s="433" t="s">
        <v>3600</v>
      </c>
      <c r="F130" s="467"/>
    </row>
    <row r="131" spans="1:6" ht="60" x14ac:dyDescent="0.2">
      <c r="A131" s="363">
        <f t="shared" si="2"/>
        <v>125</v>
      </c>
      <c r="B131" s="363">
        <f t="shared" si="3"/>
        <v>1988</v>
      </c>
      <c r="C131" s="502">
        <v>17</v>
      </c>
      <c r="D131" s="432" t="s">
        <v>12</v>
      </c>
      <c r="E131" s="433" t="s">
        <v>3601</v>
      </c>
      <c r="F131" s="467"/>
    </row>
    <row r="132" spans="1:6" ht="60" x14ac:dyDescent="0.2">
      <c r="A132" s="363">
        <f t="shared" si="2"/>
        <v>126</v>
      </c>
      <c r="B132" s="363">
        <f t="shared" si="3"/>
        <v>2005</v>
      </c>
      <c r="C132" s="502">
        <v>17</v>
      </c>
      <c r="D132" s="432" t="s">
        <v>12</v>
      </c>
      <c r="E132" s="433" t="s">
        <v>3602</v>
      </c>
      <c r="F132" s="467"/>
    </row>
    <row r="133" spans="1:6" ht="60" x14ac:dyDescent="0.2">
      <c r="A133" s="363">
        <f t="shared" si="2"/>
        <v>127</v>
      </c>
      <c r="B133" s="363">
        <f t="shared" si="3"/>
        <v>2022</v>
      </c>
      <c r="C133" s="502">
        <v>17</v>
      </c>
      <c r="D133" s="432" t="s">
        <v>12</v>
      </c>
      <c r="E133" s="433" t="s">
        <v>3603</v>
      </c>
      <c r="F133" s="467"/>
    </row>
    <row r="134" spans="1:6" ht="60" x14ac:dyDescent="0.2">
      <c r="A134" s="363">
        <f t="shared" si="2"/>
        <v>128</v>
      </c>
      <c r="B134" s="363">
        <f t="shared" si="3"/>
        <v>2039</v>
      </c>
      <c r="C134" s="502">
        <v>17</v>
      </c>
      <c r="D134" s="432" t="s">
        <v>12</v>
      </c>
      <c r="E134" s="433" t="s">
        <v>3604</v>
      </c>
      <c r="F134" s="467"/>
    </row>
    <row r="135" spans="1:6" ht="48" x14ac:dyDescent="0.2">
      <c r="A135" s="363">
        <f t="shared" si="2"/>
        <v>129</v>
      </c>
      <c r="B135" s="363">
        <f t="shared" si="3"/>
        <v>2056</v>
      </c>
      <c r="C135" s="502">
        <v>17</v>
      </c>
      <c r="D135" s="432" t="s">
        <v>12</v>
      </c>
      <c r="E135" s="433" t="s">
        <v>3605</v>
      </c>
      <c r="F135" s="467"/>
    </row>
    <row r="136" spans="1:6" ht="48" x14ac:dyDescent="0.2">
      <c r="A136" s="363">
        <f t="shared" si="2"/>
        <v>130</v>
      </c>
      <c r="B136" s="363">
        <f t="shared" si="3"/>
        <v>2073</v>
      </c>
      <c r="C136" s="502">
        <v>17</v>
      </c>
      <c r="D136" s="432" t="s">
        <v>12</v>
      </c>
      <c r="E136" s="433" t="s">
        <v>3606</v>
      </c>
      <c r="F136" s="467"/>
    </row>
    <row r="137" spans="1:6" ht="60" x14ac:dyDescent="0.2">
      <c r="A137" s="363">
        <f t="shared" ref="A137:A164" si="4">+A136+1</f>
        <v>131</v>
      </c>
      <c r="B137" s="363">
        <f t="shared" si="3"/>
        <v>2090</v>
      </c>
      <c r="C137" s="502">
        <v>17</v>
      </c>
      <c r="D137" s="432" t="s">
        <v>12</v>
      </c>
      <c r="E137" s="433" t="s">
        <v>3607</v>
      </c>
      <c r="F137" s="467"/>
    </row>
    <row r="138" spans="1:6" ht="60" x14ac:dyDescent="0.2">
      <c r="A138" s="363">
        <f t="shared" si="4"/>
        <v>132</v>
      </c>
      <c r="B138" s="363">
        <f t="shared" si="3"/>
        <v>2107</v>
      </c>
      <c r="C138" s="502">
        <v>17</v>
      </c>
      <c r="D138" s="432" t="s">
        <v>12</v>
      </c>
      <c r="E138" s="433" t="s">
        <v>3608</v>
      </c>
      <c r="F138" s="467"/>
    </row>
    <row r="139" spans="1:6" ht="60" x14ac:dyDescent="0.2">
      <c r="A139" s="363">
        <f t="shared" si="4"/>
        <v>133</v>
      </c>
      <c r="B139" s="363">
        <f t="shared" ref="B139:B164" si="5">B138+C138</f>
        <v>2124</v>
      </c>
      <c r="C139" s="502">
        <v>17</v>
      </c>
      <c r="D139" s="432" t="s">
        <v>12</v>
      </c>
      <c r="E139" s="435" t="s">
        <v>6067</v>
      </c>
      <c r="F139" s="467"/>
    </row>
    <row r="140" spans="1:6" ht="60" x14ac:dyDescent="0.2">
      <c r="A140" s="363">
        <f t="shared" si="4"/>
        <v>134</v>
      </c>
      <c r="B140" s="363">
        <f t="shared" si="5"/>
        <v>2141</v>
      </c>
      <c r="C140" s="502">
        <v>17</v>
      </c>
      <c r="D140" s="432" t="s">
        <v>12</v>
      </c>
      <c r="E140" s="435" t="s">
        <v>6068</v>
      </c>
      <c r="F140" s="467"/>
    </row>
    <row r="141" spans="1:6" ht="48" x14ac:dyDescent="0.2">
      <c r="A141" s="363">
        <f t="shared" si="4"/>
        <v>135</v>
      </c>
      <c r="B141" s="363">
        <f t="shared" si="5"/>
        <v>2158</v>
      </c>
      <c r="C141" s="502">
        <v>17</v>
      </c>
      <c r="D141" s="432" t="s">
        <v>12</v>
      </c>
      <c r="E141" s="435" t="s">
        <v>6069</v>
      </c>
      <c r="F141" s="467"/>
    </row>
    <row r="142" spans="1:6" ht="48" x14ac:dyDescent="0.2">
      <c r="A142" s="363">
        <f t="shared" si="4"/>
        <v>136</v>
      </c>
      <c r="B142" s="363">
        <f t="shared" si="5"/>
        <v>2175</v>
      </c>
      <c r="C142" s="502">
        <v>17</v>
      </c>
      <c r="D142" s="432" t="s">
        <v>12</v>
      </c>
      <c r="E142" s="435" t="s">
        <v>6070</v>
      </c>
      <c r="F142" s="467"/>
    </row>
    <row r="143" spans="1:6" ht="60" x14ac:dyDescent="0.2">
      <c r="A143" s="363">
        <f t="shared" si="4"/>
        <v>137</v>
      </c>
      <c r="B143" s="363">
        <f t="shared" si="5"/>
        <v>2192</v>
      </c>
      <c r="C143" s="502">
        <v>17</v>
      </c>
      <c r="D143" s="432" t="s">
        <v>12</v>
      </c>
      <c r="E143" s="435" t="s">
        <v>6071</v>
      </c>
      <c r="F143" s="467"/>
    </row>
    <row r="144" spans="1:6" ht="60" x14ac:dyDescent="0.2">
      <c r="A144" s="363">
        <f t="shared" si="4"/>
        <v>138</v>
      </c>
      <c r="B144" s="363">
        <f t="shared" si="5"/>
        <v>2209</v>
      </c>
      <c r="C144" s="502">
        <v>17</v>
      </c>
      <c r="D144" s="432" t="s">
        <v>12</v>
      </c>
      <c r="E144" s="435" t="s">
        <v>6072</v>
      </c>
      <c r="F144" s="467"/>
    </row>
    <row r="145" spans="1:6" ht="60" x14ac:dyDescent="0.2">
      <c r="A145" s="363">
        <f t="shared" si="4"/>
        <v>139</v>
      </c>
      <c r="B145" s="363">
        <f t="shared" si="5"/>
        <v>2226</v>
      </c>
      <c r="C145" s="431">
        <v>17</v>
      </c>
      <c r="D145" s="434" t="s">
        <v>12</v>
      </c>
      <c r="E145" s="418" t="s">
        <v>14331</v>
      </c>
      <c r="F145" s="437"/>
    </row>
    <row r="146" spans="1:6" ht="60" x14ac:dyDescent="0.2">
      <c r="A146" s="363">
        <f t="shared" si="4"/>
        <v>140</v>
      </c>
      <c r="B146" s="363">
        <f t="shared" si="5"/>
        <v>2243</v>
      </c>
      <c r="C146" s="431">
        <v>17</v>
      </c>
      <c r="D146" s="434" t="s">
        <v>12</v>
      </c>
      <c r="E146" s="713" t="s">
        <v>14332</v>
      </c>
      <c r="F146" s="437"/>
    </row>
    <row r="147" spans="1:6" ht="48" x14ac:dyDescent="0.2">
      <c r="A147" s="363">
        <f t="shared" si="4"/>
        <v>141</v>
      </c>
      <c r="B147" s="363">
        <f t="shared" si="5"/>
        <v>2260</v>
      </c>
      <c r="C147" s="431">
        <v>17</v>
      </c>
      <c r="D147" s="434" t="s">
        <v>12</v>
      </c>
      <c r="E147" s="713" t="s">
        <v>14333</v>
      </c>
      <c r="F147" s="437"/>
    </row>
    <row r="148" spans="1:6" ht="48" x14ac:dyDescent="0.2">
      <c r="A148" s="363">
        <f t="shared" si="4"/>
        <v>142</v>
      </c>
      <c r="B148" s="363">
        <f t="shared" si="5"/>
        <v>2277</v>
      </c>
      <c r="C148" s="431">
        <v>17</v>
      </c>
      <c r="D148" s="434" t="s">
        <v>12</v>
      </c>
      <c r="E148" s="713" t="s">
        <v>14334</v>
      </c>
      <c r="F148" s="437"/>
    </row>
    <row r="149" spans="1:6" ht="60" x14ac:dyDescent="0.2">
      <c r="A149" s="363">
        <f t="shared" si="4"/>
        <v>143</v>
      </c>
      <c r="B149" s="363">
        <f t="shared" si="5"/>
        <v>2294</v>
      </c>
      <c r="C149" s="431">
        <v>17</v>
      </c>
      <c r="D149" s="434" t="s">
        <v>12</v>
      </c>
      <c r="E149" s="713" t="s">
        <v>14335</v>
      </c>
      <c r="F149" s="437"/>
    </row>
    <row r="150" spans="1:6" ht="60" x14ac:dyDescent="0.2">
      <c r="A150" s="363">
        <f t="shared" si="4"/>
        <v>144</v>
      </c>
      <c r="B150" s="363">
        <f t="shared" si="5"/>
        <v>2311</v>
      </c>
      <c r="C150" s="431">
        <v>17</v>
      </c>
      <c r="D150" s="434" t="s">
        <v>12</v>
      </c>
      <c r="E150" s="713" t="s">
        <v>14336</v>
      </c>
      <c r="F150" s="437"/>
    </row>
    <row r="151" spans="1:6" ht="60" x14ac:dyDescent="0.2">
      <c r="A151" s="363">
        <f t="shared" si="4"/>
        <v>145</v>
      </c>
      <c r="B151" s="363">
        <f t="shared" si="5"/>
        <v>2328</v>
      </c>
      <c r="C151" s="364">
        <v>17</v>
      </c>
      <c r="D151" s="365" t="s">
        <v>12</v>
      </c>
      <c r="E151" s="419" t="s">
        <v>13999</v>
      </c>
      <c r="F151" s="632"/>
    </row>
    <row r="152" spans="1:6" ht="60" x14ac:dyDescent="0.2">
      <c r="A152" s="363">
        <f t="shared" si="4"/>
        <v>146</v>
      </c>
      <c r="B152" s="363">
        <f t="shared" si="5"/>
        <v>2345</v>
      </c>
      <c r="C152" s="364">
        <v>17</v>
      </c>
      <c r="D152" s="365" t="s">
        <v>12</v>
      </c>
      <c r="E152" s="419" t="s">
        <v>14000</v>
      </c>
      <c r="F152" s="632"/>
    </row>
    <row r="153" spans="1:6" ht="48" x14ac:dyDescent="0.2">
      <c r="A153" s="363">
        <f t="shared" si="4"/>
        <v>147</v>
      </c>
      <c r="B153" s="363">
        <f t="shared" si="5"/>
        <v>2362</v>
      </c>
      <c r="C153" s="364">
        <v>17</v>
      </c>
      <c r="D153" s="365" t="s">
        <v>12</v>
      </c>
      <c r="E153" s="419" t="s">
        <v>14001</v>
      </c>
      <c r="F153" s="632"/>
    </row>
    <row r="154" spans="1:6" ht="48" x14ac:dyDescent="0.2">
      <c r="A154" s="363">
        <f t="shared" si="4"/>
        <v>148</v>
      </c>
      <c r="B154" s="363">
        <f t="shared" si="5"/>
        <v>2379</v>
      </c>
      <c r="C154" s="364">
        <v>17</v>
      </c>
      <c r="D154" s="365" t="s">
        <v>12</v>
      </c>
      <c r="E154" s="419" t="s">
        <v>14002</v>
      </c>
      <c r="F154" s="632"/>
    </row>
    <row r="155" spans="1:6" ht="60" x14ac:dyDescent="0.2">
      <c r="A155" s="363">
        <f t="shared" si="4"/>
        <v>149</v>
      </c>
      <c r="B155" s="363">
        <f t="shared" si="5"/>
        <v>2396</v>
      </c>
      <c r="C155" s="364">
        <v>17</v>
      </c>
      <c r="D155" s="365" t="s">
        <v>12</v>
      </c>
      <c r="E155" s="419" t="s">
        <v>14003</v>
      </c>
      <c r="F155" s="632"/>
    </row>
    <row r="156" spans="1:6" ht="60" x14ac:dyDescent="0.2">
      <c r="A156" s="363">
        <f t="shared" si="4"/>
        <v>150</v>
      </c>
      <c r="B156" s="363">
        <f t="shared" si="5"/>
        <v>2413</v>
      </c>
      <c r="C156" s="364">
        <v>17</v>
      </c>
      <c r="D156" s="365" t="s">
        <v>12</v>
      </c>
      <c r="E156" s="419" t="s">
        <v>14004</v>
      </c>
      <c r="F156" s="632"/>
    </row>
    <row r="157" spans="1:6" ht="60" x14ac:dyDescent="0.2">
      <c r="A157" s="363">
        <f t="shared" si="4"/>
        <v>151</v>
      </c>
      <c r="B157" s="363">
        <f t="shared" si="5"/>
        <v>2430</v>
      </c>
      <c r="C157" s="431">
        <v>17</v>
      </c>
      <c r="D157" s="434" t="s">
        <v>285</v>
      </c>
      <c r="E157" s="435" t="s">
        <v>10677</v>
      </c>
      <c r="F157" s="437"/>
    </row>
    <row r="158" spans="1:6" ht="60" x14ac:dyDescent="0.2">
      <c r="A158" s="363">
        <f t="shared" si="4"/>
        <v>152</v>
      </c>
      <c r="B158" s="363">
        <f t="shared" si="5"/>
        <v>2447</v>
      </c>
      <c r="C158" s="431">
        <v>17</v>
      </c>
      <c r="D158" s="434" t="s">
        <v>285</v>
      </c>
      <c r="E158" s="435" t="s">
        <v>10678</v>
      </c>
      <c r="F158" s="437"/>
    </row>
    <row r="159" spans="1:6" ht="48" x14ac:dyDescent="0.2">
      <c r="A159" s="363">
        <f t="shared" si="4"/>
        <v>153</v>
      </c>
      <c r="B159" s="363">
        <f t="shared" si="5"/>
        <v>2464</v>
      </c>
      <c r="C159" s="431">
        <v>17</v>
      </c>
      <c r="D159" s="434" t="s">
        <v>285</v>
      </c>
      <c r="E159" s="435" t="s">
        <v>10679</v>
      </c>
      <c r="F159" s="437"/>
    </row>
    <row r="160" spans="1:6" ht="48" x14ac:dyDescent="0.2">
      <c r="A160" s="363">
        <f t="shared" si="4"/>
        <v>154</v>
      </c>
      <c r="B160" s="363">
        <f t="shared" si="5"/>
        <v>2481</v>
      </c>
      <c r="C160" s="431">
        <v>17</v>
      </c>
      <c r="D160" s="434" t="s">
        <v>285</v>
      </c>
      <c r="E160" s="435" t="s">
        <v>10680</v>
      </c>
      <c r="F160" s="437"/>
    </row>
    <row r="161" spans="1:6" ht="60" x14ac:dyDescent="0.2">
      <c r="A161" s="363">
        <f t="shared" si="4"/>
        <v>155</v>
      </c>
      <c r="B161" s="363">
        <f t="shared" si="5"/>
        <v>2498</v>
      </c>
      <c r="C161" s="431">
        <v>17</v>
      </c>
      <c r="D161" s="434" t="s">
        <v>285</v>
      </c>
      <c r="E161" s="435" t="s">
        <v>10681</v>
      </c>
      <c r="F161" s="437"/>
    </row>
    <row r="162" spans="1:6" ht="60" x14ac:dyDescent="0.2">
      <c r="A162" s="363">
        <f t="shared" si="4"/>
        <v>156</v>
      </c>
      <c r="B162" s="363">
        <f t="shared" si="5"/>
        <v>2515</v>
      </c>
      <c r="C162" s="431">
        <v>17</v>
      </c>
      <c r="D162" s="434" t="s">
        <v>285</v>
      </c>
      <c r="E162" s="435" t="s">
        <v>10682</v>
      </c>
      <c r="F162" s="437"/>
    </row>
    <row r="163" spans="1:6" ht="12.75" thickBot="1" x14ac:dyDescent="0.25">
      <c r="A163" s="363">
        <f t="shared" si="4"/>
        <v>157</v>
      </c>
      <c r="B163" s="363">
        <f t="shared" si="5"/>
        <v>2532</v>
      </c>
      <c r="C163" s="439">
        <v>150</v>
      </c>
      <c r="D163" s="440" t="s">
        <v>9</v>
      </c>
      <c r="E163" s="24" t="s">
        <v>50</v>
      </c>
      <c r="F163" s="292" t="s">
        <v>25</v>
      </c>
    </row>
    <row r="164" spans="1:6" ht="13.5" thickTop="1" thickBot="1" x14ac:dyDescent="0.25">
      <c r="A164" s="363">
        <f t="shared" si="4"/>
        <v>158</v>
      </c>
      <c r="B164" s="363">
        <f t="shared" si="5"/>
        <v>2682</v>
      </c>
      <c r="C164" s="463">
        <v>12</v>
      </c>
      <c r="D164" s="491" t="s">
        <v>9</v>
      </c>
      <c r="E164" s="496" t="s">
        <v>323</v>
      </c>
      <c r="F164" s="467" t="s">
        <v>3609</v>
      </c>
    </row>
    <row r="165" spans="1:6" ht="12.75" thickTop="1" x14ac:dyDescent="0.2">
      <c r="A165" s="743" t="s">
        <v>54</v>
      </c>
      <c r="B165" s="119"/>
      <c r="C165" s="598">
        <f>B164+C164-1</f>
        <v>2693</v>
      </c>
      <c r="D165" s="119"/>
      <c r="E165" s="146"/>
    </row>
    <row r="168" spans="1:6" x14ac:dyDescent="0.2">
      <c r="A168" s="158"/>
      <c r="B168" s="158"/>
      <c r="C168" s="158"/>
      <c r="D168" s="159"/>
      <c r="E168" s="279"/>
      <c r="F168" s="58"/>
    </row>
    <row r="169" spans="1:6" x14ac:dyDescent="0.2">
      <c r="A169" s="158"/>
      <c r="B169" s="158"/>
      <c r="C169" s="158"/>
      <c r="D169" s="159"/>
      <c r="E169" s="338"/>
      <c r="F169" s="58"/>
    </row>
    <row r="170" spans="1:6" x14ac:dyDescent="0.2">
      <c r="A170" s="158"/>
      <c r="B170" s="158"/>
      <c r="C170" s="158"/>
      <c r="D170" s="159"/>
      <c r="E170" s="338"/>
      <c r="F170" s="58"/>
    </row>
    <row r="171" spans="1:6" x14ac:dyDescent="0.2">
      <c r="A171" s="158"/>
      <c r="B171" s="158"/>
      <c r="C171" s="158"/>
      <c r="D171" s="159"/>
      <c r="E171" s="338"/>
      <c r="F171" s="58"/>
    </row>
    <row r="172" spans="1:6" x14ac:dyDescent="0.2">
      <c r="A172" s="158"/>
      <c r="B172" s="158"/>
      <c r="C172" s="158"/>
      <c r="D172" s="159"/>
      <c r="E172" s="338"/>
      <c r="F172" s="58"/>
    </row>
    <row r="173" spans="1:6" x14ac:dyDescent="0.2">
      <c r="A173" s="158"/>
      <c r="B173" s="158"/>
      <c r="C173" s="158"/>
      <c r="D173" s="159"/>
      <c r="E173" s="338"/>
      <c r="F173" s="58"/>
    </row>
    <row r="174" spans="1:6" x14ac:dyDescent="0.2">
      <c r="A174" s="277"/>
      <c r="B174" s="277"/>
      <c r="C174" s="277"/>
      <c r="D174" s="277"/>
      <c r="E174" s="277"/>
      <c r="F174" s="277"/>
    </row>
    <row r="175" spans="1:6" x14ac:dyDescent="0.2">
      <c r="A175" s="277"/>
      <c r="B175" s="277"/>
      <c r="C175" s="277"/>
      <c r="D175" s="277"/>
      <c r="E175" s="277"/>
      <c r="F175" s="277"/>
    </row>
    <row r="176" spans="1:6" x14ac:dyDescent="0.2">
      <c r="A176" s="277"/>
      <c r="B176" s="277"/>
      <c r="C176" s="277"/>
      <c r="D176" s="277"/>
      <c r="E176" s="277"/>
      <c r="F176" s="277"/>
    </row>
    <row r="177" spans="1:6" x14ac:dyDescent="0.2">
      <c r="A177" s="158"/>
      <c r="B177" s="158"/>
      <c r="C177" s="158"/>
      <c r="D177" s="159"/>
      <c r="E177" s="279"/>
      <c r="F177" s="58"/>
    </row>
    <row r="178" spans="1:6" x14ac:dyDescent="0.2">
      <c r="A178" s="158"/>
      <c r="B178" s="158"/>
      <c r="C178" s="158"/>
      <c r="D178" s="159"/>
      <c r="E178" s="279"/>
      <c r="F178" s="58"/>
    </row>
    <row r="179" spans="1:6" x14ac:dyDescent="0.2">
      <c r="A179" s="158"/>
      <c r="B179" s="158"/>
      <c r="C179" s="158"/>
      <c r="D179" s="159"/>
      <c r="E179" s="279"/>
      <c r="F179" s="58"/>
    </row>
    <row r="180" spans="1:6" x14ac:dyDescent="0.2">
      <c r="A180" s="158"/>
      <c r="B180" s="158"/>
      <c r="C180" s="158"/>
      <c r="D180" s="159"/>
      <c r="E180" s="279"/>
      <c r="F180" s="58"/>
    </row>
    <row r="181" spans="1:6" x14ac:dyDescent="0.2">
      <c r="A181" s="277"/>
      <c r="B181" s="277"/>
      <c r="C181" s="277"/>
      <c r="D181" s="277"/>
      <c r="E181" s="277"/>
      <c r="F181" s="277"/>
    </row>
    <row r="182" spans="1:6" x14ac:dyDescent="0.2">
      <c r="A182" s="277"/>
      <c r="B182" s="277"/>
      <c r="C182" s="277"/>
      <c r="D182" s="277"/>
      <c r="E182" s="277"/>
      <c r="F182" s="277"/>
    </row>
    <row r="183" spans="1:6" x14ac:dyDescent="0.2">
      <c r="A183" s="158"/>
      <c r="B183" s="158"/>
      <c r="C183" s="158"/>
      <c r="D183" s="159"/>
      <c r="E183" s="279"/>
      <c r="F183" s="277"/>
    </row>
    <row r="184" spans="1:6" x14ac:dyDescent="0.2">
      <c r="A184" s="158"/>
      <c r="B184" s="158"/>
      <c r="C184" s="158"/>
      <c r="D184" s="159"/>
      <c r="E184" s="279"/>
      <c r="F184" s="277"/>
    </row>
    <row r="185" spans="1:6" x14ac:dyDescent="0.2">
      <c r="A185" s="158"/>
      <c r="B185" s="158"/>
      <c r="C185" s="158"/>
      <c r="D185" s="159"/>
      <c r="E185" s="279"/>
      <c r="F185" s="277"/>
    </row>
    <row r="186" spans="1:6" x14ac:dyDescent="0.2">
      <c r="A186" s="277"/>
      <c r="B186" s="277"/>
      <c r="C186" s="277"/>
      <c r="D186" s="277"/>
      <c r="E186" s="277"/>
      <c r="F186" s="277"/>
    </row>
    <row r="187" spans="1:6" x14ac:dyDescent="0.2">
      <c r="A187" s="277"/>
      <c r="B187" s="277"/>
      <c r="C187" s="277"/>
      <c r="D187" s="277"/>
      <c r="E187" s="277"/>
      <c r="F187" s="277"/>
    </row>
    <row r="188" spans="1:6" x14ac:dyDescent="0.2">
      <c r="A188" s="158"/>
      <c r="B188" s="158"/>
      <c r="C188" s="158"/>
      <c r="D188" s="159"/>
      <c r="E188" s="279"/>
      <c r="F188" s="277"/>
    </row>
    <row r="189" spans="1:6" x14ac:dyDescent="0.2">
      <c r="A189" s="158"/>
      <c r="B189" s="158"/>
      <c r="C189" s="158"/>
      <c r="D189" s="159"/>
      <c r="E189" s="279"/>
      <c r="F189" s="277"/>
    </row>
    <row r="190" spans="1:6" x14ac:dyDescent="0.2">
      <c r="A190" s="158"/>
      <c r="B190" s="158"/>
      <c r="C190" s="158"/>
      <c r="D190" s="159"/>
      <c r="E190" s="279"/>
      <c r="F190" s="277"/>
    </row>
    <row r="191" spans="1:6" x14ac:dyDescent="0.2">
      <c r="A191" s="158"/>
      <c r="B191" s="158"/>
      <c r="C191" s="158"/>
      <c r="D191" s="159"/>
      <c r="E191" s="279"/>
      <c r="F191" s="277"/>
    </row>
    <row r="192" spans="1:6" x14ac:dyDescent="0.2">
      <c r="A192" s="277"/>
      <c r="B192" s="277"/>
      <c r="C192" s="277"/>
      <c r="D192" s="277"/>
      <c r="E192" s="277"/>
      <c r="F192" s="277"/>
    </row>
    <row r="193" spans="1:6" x14ac:dyDescent="0.2">
      <c r="A193" s="277"/>
      <c r="B193" s="277"/>
      <c r="C193" s="277"/>
      <c r="D193" s="277"/>
      <c r="E193" s="277"/>
      <c r="F193" s="277"/>
    </row>
  </sheetData>
  <mergeCells count="4">
    <mergeCell ref="A3:B3"/>
    <mergeCell ref="C3:F3"/>
    <mergeCell ref="A4:B4"/>
    <mergeCell ref="C4:F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01"/>
  <sheetViews>
    <sheetView topLeftCell="A147" zoomScaleNormal="100" workbookViewId="0">
      <selection activeCell="E130" sqref="E130"/>
    </sheetView>
  </sheetViews>
  <sheetFormatPr baseColWidth="10" defaultRowHeight="12" x14ac:dyDescent="0.2"/>
  <cols>
    <col min="1" max="1" width="8.42578125" customWidth="1"/>
    <col min="2" max="2" width="8" customWidth="1"/>
    <col min="3" max="3" width="8.140625" customWidth="1"/>
    <col min="4" max="4" width="9.5703125" customWidth="1"/>
    <col min="5" max="5" width="100.140625" customWidth="1"/>
    <col min="6" max="6" width="14.1406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3610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B9+C9</f>
        <v>8</v>
      </c>
      <c r="C10" s="430">
        <v>1</v>
      </c>
      <c r="D10" s="444" t="s">
        <v>9</v>
      </c>
      <c r="E10" s="445" t="s">
        <v>16</v>
      </c>
      <c r="F10" s="10" t="s">
        <v>3531</v>
      </c>
    </row>
    <row r="11" spans="1:6" x14ac:dyDescent="0.2">
      <c r="A11" s="430">
        <f t="shared" si="0"/>
        <v>5</v>
      </c>
      <c r="B11" s="430">
        <v>9</v>
      </c>
      <c r="C11" s="430">
        <v>2</v>
      </c>
      <c r="D11" s="444" t="s">
        <v>12</v>
      </c>
      <c r="E11" s="445" t="s">
        <v>17</v>
      </c>
      <c r="F11" s="10" t="s">
        <v>15</v>
      </c>
    </row>
    <row r="12" spans="1:6" x14ac:dyDescent="0.2">
      <c r="A12" s="430">
        <f t="shared" si="0"/>
        <v>6</v>
      </c>
      <c r="B12" s="430">
        <f>C11+B11</f>
        <v>11</v>
      </c>
      <c r="C12" s="430">
        <v>1</v>
      </c>
      <c r="D12" s="444" t="s">
        <v>9</v>
      </c>
      <c r="E12" s="445" t="s">
        <v>1810</v>
      </c>
      <c r="F12" s="9" t="s">
        <v>20</v>
      </c>
    </row>
    <row r="13" spans="1:6" x14ac:dyDescent="0.2">
      <c r="A13" s="430">
        <f t="shared" si="0"/>
        <v>7</v>
      </c>
      <c r="B13" s="430">
        <f t="shared" ref="B13:B76" si="1">C12+B12</f>
        <v>12</v>
      </c>
      <c r="C13" s="430">
        <v>1</v>
      </c>
      <c r="D13" s="444" t="s">
        <v>9</v>
      </c>
      <c r="E13" s="445" t="s">
        <v>284</v>
      </c>
      <c r="F13" s="9"/>
    </row>
    <row r="14" spans="1:6" x14ac:dyDescent="0.2">
      <c r="A14" s="430">
        <f t="shared" si="0"/>
        <v>8</v>
      </c>
      <c r="B14" s="430">
        <f t="shared" si="1"/>
        <v>13</v>
      </c>
      <c r="C14" s="430">
        <v>3</v>
      </c>
      <c r="D14" s="444" t="s">
        <v>12</v>
      </c>
      <c r="E14" s="445" t="s">
        <v>23</v>
      </c>
      <c r="F14" s="9"/>
    </row>
    <row r="15" spans="1:6" ht="24" x14ac:dyDescent="0.2">
      <c r="A15" s="430">
        <f t="shared" si="0"/>
        <v>9</v>
      </c>
      <c r="B15" s="430">
        <f t="shared" si="1"/>
        <v>16</v>
      </c>
      <c r="C15" s="431">
        <v>17</v>
      </c>
      <c r="D15" s="434" t="s">
        <v>12</v>
      </c>
      <c r="E15" s="557" t="s">
        <v>3611</v>
      </c>
      <c r="F15" s="437"/>
    </row>
    <row r="16" spans="1:6" ht="24" x14ac:dyDescent="0.2">
      <c r="A16" s="430">
        <f t="shared" si="0"/>
        <v>10</v>
      </c>
      <c r="B16" s="430">
        <f t="shared" si="1"/>
        <v>33</v>
      </c>
      <c r="C16" s="431">
        <v>17</v>
      </c>
      <c r="D16" s="434" t="s">
        <v>12</v>
      </c>
      <c r="E16" s="557" t="s">
        <v>3612</v>
      </c>
      <c r="F16" s="437"/>
    </row>
    <row r="17" spans="1:8" ht="24" x14ac:dyDescent="0.2">
      <c r="A17" s="430">
        <f t="shared" si="0"/>
        <v>11</v>
      </c>
      <c r="B17" s="430">
        <f t="shared" si="1"/>
        <v>50</v>
      </c>
      <c r="C17" s="431">
        <v>17</v>
      </c>
      <c r="D17" s="434" t="s">
        <v>12</v>
      </c>
      <c r="E17" s="557" t="s">
        <v>3613</v>
      </c>
      <c r="F17" s="437"/>
    </row>
    <row r="18" spans="1:8" ht="24" x14ac:dyDescent="0.2">
      <c r="A18" s="430">
        <f t="shared" si="0"/>
        <v>12</v>
      </c>
      <c r="B18" s="430">
        <f t="shared" si="1"/>
        <v>67</v>
      </c>
      <c r="C18" s="431">
        <v>17</v>
      </c>
      <c r="D18" s="434" t="s">
        <v>12</v>
      </c>
      <c r="E18" s="557" t="s">
        <v>3614</v>
      </c>
      <c r="F18" s="437"/>
    </row>
    <row r="19" spans="1:8" ht="24" x14ac:dyDescent="0.2">
      <c r="A19" s="430">
        <f t="shared" si="0"/>
        <v>13</v>
      </c>
      <c r="B19" s="430">
        <f t="shared" si="1"/>
        <v>84</v>
      </c>
      <c r="C19" s="431">
        <v>17</v>
      </c>
      <c r="D19" s="434" t="s">
        <v>12</v>
      </c>
      <c r="E19" s="557" t="s">
        <v>3615</v>
      </c>
      <c r="F19" s="437"/>
    </row>
    <row r="20" spans="1:8" ht="24" x14ac:dyDescent="0.2">
      <c r="A20" s="430">
        <f t="shared" si="0"/>
        <v>14</v>
      </c>
      <c r="B20" s="430">
        <f t="shared" si="1"/>
        <v>101</v>
      </c>
      <c r="C20" s="431">
        <v>17</v>
      </c>
      <c r="D20" s="434" t="s">
        <v>12</v>
      </c>
      <c r="E20" s="557" t="s">
        <v>3616</v>
      </c>
      <c r="F20" s="437"/>
    </row>
    <row r="21" spans="1:8" ht="24" x14ac:dyDescent="0.2">
      <c r="A21" s="430">
        <f t="shared" si="0"/>
        <v>15</v>
      </c>
      <c r="B21" s="430">
        <f t="shared" si="1"/>
        <v>118</v>
      </c>
      <c r="C21" s="431">
        <v>17</v>
      </c>
      <c r="D21" s="434" t="s">
        <v>12</v>
      </c>
      <c r="E21" s="557" t="s">
        <v>3617</v>
      </c>
      <c r="F21" s="437"/>
    </row>
    <row r="22" spans="1:8" ht="24" x14ac:dyDescent="0.2">
      <c r="A22" s="430">
        <f t="shared" si="0"/>
        <v>16</v>
      </c>
      <c r="B22" s="430">
        <f t="shared" si="1"/>
        <v>135</v>
      </c>
      <c r="C22" s="502">
        <v>17</v>
      </c>
      <c r="D22" s="432" t="s">
        <v>12</v>
      </c>
      <c r="E22" s="556" t="s">
        <v>3618</v>
      </c>
      <c r="F22" s="437"/>
    </row>
    <row r="23" spans="1:8" ht="24" x14ac:dyDescent="0.2">
      <c r="A23" s="430">
        <f t="shared" si="0"/>
        <v>17</v>
      </c>
      <c r="B23" s="430">
        <f t="shared" si="1"/>
        <v>152</v>
      </c>
      <c r="C23" s="431">
        <v>17</v>
      </c>
      <c r="D23" s="434" t="s">
        <v>12</v>
      </c>
      <c r="E23" s="557" t="s">
        <v>3619</v>
      </c>
      <c r="F23" s="437"/>
    </row>
    <row r="24" spans="1:8" ht="24" x14ac:dyDescent="0.2">
      <c r="A24" s="430">
        <f t="shared" si="0"/>
        <v>18</v>
      </c>
      <c r="B24" s="430">
        <f t="shared" si="1"/>
        <v>169</v>
      </c>
      <c r="C24" s="431">
        <v>17</v>
      </c>
      <c r="D24" s="434" t="s">
        <v>12</v>
      </c>
      <c r="E24" s="557" t="s">
        <v>3620</v>
      </c>
      <c r="F24" s="437"/>
    </row>
    <row r="25" spans="1:8" ht="24" x14ac:dyDescent="0.2">
      <c r="A25" s="430">
        <f t="shared" si="0"/>
        <v>19</v>
      </c>
      <c r="B25" s="430">
        <f t="shared" si="1"/>
        <v>186</v>
      </c>
      <c r="C25" s="431">
        <v>17</v>
      </c>
      <c r="D25" s="434" t="s">
        <v>12</v>
      </c>
      <c r="E25" s="557" t="s">
        <v>3621</v>
      </c>
      <c r="F25" s="437"/>
      <c r="H25" s="194"/>
    </row>
    <row r="26" spans="1:8" ht="36" x14ac:dyDescent="0.2">
      <c r="A26" s="430">
        <f t="shared" si="0"/>
        <v>20</v>
      </c>
      <c r="B26" s="430">
        <f t="shared" si="1"/>
        <v>203</v>
      </c>
      <c r="C26" s="431">
        <v>17</v>
      </c>
      <c r="D26" s="434" t="s">
        <v>12</v>
      </c>
      <c r="E26" s="557" t="s">
        <v>3622</v>
      </c>
      <c r="F26" s="437"/>
    </row>
    <row r="27" spans="1:8" ht="24" x14ac:dyDescent="0.2">
      <c r="A27" s="430">
        <f t="shared" si="0"/>
        <v>21</v>
      </c>
      <c r="B27" s="430">
        <f t="shared" si="1"/>
        <v>220</v>
      </c>
      <c r="C27" s="431">
        <v>17</v>
      </c>
      <c r="D27" s="434" t="s">
        <v>12</v>
      </c>
      <c r="E27" s="557" t="s">
        <v>3623</v>
      </c>
      <c r="F27" s="437"/>
    </row>
    <row r="28" spans="1:8" ht="48" x14ac:dyDescent="0.2">
      <c r="A28" s="430">
        <f t="shared" si="0"/>
        <v>22</v>
      </c>
      <c r="B28" s="430">
        <f t="shared" si="1"/>
        <v>237</v>
      </c>
      <c r="C28" s="431">
        <v>17</v>
      </c>
      <c r="D28" s="434" t="s">
        <v>285</v>
      </c>
      <c r="E28" s="557" t="s">
        <v>10683</v>
      </c>
      <c r="F28" s="437"/>
    </row>
    <row r="29" spans="1:8" ht="48" x14ac:dyDescent="0.2">
      <c r="A29" s="430">
        <f t="shared" si="0"/>
        <v>23</v>
      </c>
      <c r="B29" s="430">
        <f t="shared" si="1"/>
        <v>254</v>
      </c>
      <c r="C29" s="431">
        <v>17</v>
      </c>
      <c r="D29" s="434" t="s">
        <v>285</v>
      </c>
      <c r="E29" s="557" t="s">
        <v>10684</v>
      </c>
      <c r="F29" s="437"/>
    </row>
    <row r="30" spans="1:8" ht="36" x14ac:dyDescent="0.2">
      <c r="A30" s="430">
        <f t="shared" si="0"/>
        <v>24</v>
      </c>
      <c r="B30" s="430">
        <f t="shared" si="1"/>
        <v>271</v>
      </c>
      <c r="C30" s="431">
        <v>17</v>
      </c>
      <c r="D30" s="434" t="s">
        <v>285</v>
      </c>
      <c r="E30" s="557" t="s">
        <v>10685</v>
      </c>
      <c r="F30" s="437"/>
    </row>
    <row r="31" spans="1:8" ht="48" x14ac:dyDescent="0.2">
      <c r="A31" s="430">
        <f t="shared" si="0"/>
        <v>25</v>
      </c>
      <c r="B31" s="430">
        <f t="shared" si="1"/>
        <v>288</v>
      </c>
      <c r="C31" s="431">
        <v>17</v>
      </c>
      <c r="D31" s="434" t="s">
        <v>285</v>
      </c>
      <c r="E31" s="557" t="s">
        <v>10686</v>
      </c>
      <c r="F31" s="437"/>
    </row>
    <row r="32" spans="1:8" ht="48" x14ac:dyDescent="0.2">
      <c r="A32" s="430">
        <f t="shared" si="0"/>
        <v>26</v>
      </c>
      <c r="B32" s="430">
        <f t="shared" si="1"/>
        <v>305</v>
      </c>
      <c r="C32" s="431">
        <v>17</v>
      </c>
      <c r="D32" s="434" t="s">
        <v>285</v>
      </c>
      <c r="E32" s="557" t="s">
        <v>10687</v>
      </c>
      <c r="F32" s="437"/>
    </row>
    <row r="33" spans="1:6" ht="48" x14ac:dyDescent="0.2">
      <c r="A33" s="430">
        <f t="shared" si="0"/>
        <v>27</v>
      </c>
      <c r="B33" s="430">
        <f t="shared" si="1"/>
        <v>322</v>
      </c>
      <c r="C33" s="431">
        <v>17</v>
      </c>
      <c r="D33" s="434" t="s">
        <v>285</v>
      </c>
      <c r="E33" s="557" t="s">
        <v>10688</v>
      </c>
      <c r="F33" s="437"/>
    </row>
    <row r="34" spans="1:6" ht="48" x14ac:dyDescent="0.2">
      <c r="A34" s="430">
        <f t="shared" si="0"/>
        <v>28</v>
      </c>
      <c r="B34" s="430">
        <f t="shared" si="1"/>
        <v>339</v>
      </c>
      <c r="C34" s="431">
        <v>17</v>
      </c>
      <c r="D34" s="434" t="s">
        <v>285</v>
      </c>
      <c r="E34" s="557" t="s">
        <v>10689</v>
      </c>
      <c r="F34" s="437"/>
    </row>
    <row r="35" spans="1:6" ht="24" x14ac:dyDescent="0.2">
      <c r="A35" s="430">
        <f t="shared" si="0"/>
        <v>29</v>
      </c>
      <c r="B35" s="430">
        <f t="shared" si="1"/>
        <v>356</v>
      </c>
      <c r="C35" s="431">
        <v>17</v>
      </c>
      <c r="D35" s="434" t="s">
        <v>12</v>
      </c>
      <c r="E35" s="557" t="s">
        <v>3624</v>
      </c>
      <c r="F35" s="437"/>
    </row>
    <row r="36" spans="1:6" x14ac:dyDescent="0.2">
      <c r="A36" s="430">
        <f t="shared" si="0"/>
        <v>30</v>
      </c>
      <c r="B36" s="430">
        <f t="shared" si="1"/>
        <v>373</v>
      </c>
      <c r="C36" s="431">
        <v>17</v>
      </c>
      <c r="D36" s="434" t="s">
        <v>12</v>
      </c>
      <c r="E36" s="557" t="s">
        <v>3625</v>
      </c>
      <c r="F36" s="437"/>
    </row>
    <row r="37" spans="1:6" ht="24" x14ac:dyDescent="0.2">
      <c r="A37" s="430">
        <f t="shared" si="0"/>
        <v>31</v>
      </c>
      <c r="B37" s="430">
        <f t="shared" si="1"/>
        <v>390</v>
      </c>
      <c r="C37" s="431">
        <v>17</v>
      </c>
      <c r="D37" s="434" t="s">
        <v>12</v>
      </c>
      <c r="E37" s="557" t="s">
        <v>3626</v>
      </c>
      <c r="F37" s="437"/>
    </row>
    <row r="38" spans="1:6" ht="36" x14ac:dyDescent="0.2">
      <c r="A38" s="430">
        <f t="shared" si="0"/>
        <v>32</v>
      </c>
      <c r="B38" s="430">
        <f t="shared" si="1"/>
        <v>407</v>
      </c>
      <c r="C38" s="431">
        <v>17</v>
      </c>
      <c r="D38" s="434" t="s">
        <v>12</v>
      </c>
      <c r="E38" s="557" t="s">
        <v>3627</v>
      </c>
      <c r="F38" s="437"/>
    </row>
    <row r="39" spans="1:6" ht="24" x14ac:dyDescent="0.2">
      <c r="A39" s="430">
        <f t="shared" si="0"/>
        <v>33</v>
      </c>
      <c r="B39" s="430">
        <f t="shared" si="1"/>
        <v>424</v>
      </c>
      <c r="C39" s="431">
        <v>17</v>
      </c>
      <c r="D39" s="434" t="s">
        <v>12</v>
      </c>
      <c r="E39" s="557" t="s">
        <v>3628</v>
      </c>
      <c r="F39" s="437"/>
    </row>
    <row r="40" spans="1:6" ht="24" x14ac:dyDescent="0.2">
      <c r="A40" s="430">
        <f t="shared" si="0"/>
        <v>34</v>
      </c>
      <c r="B40" s="430">
        <f t="shared" si="1"/>
        <v>441</v>
      </c>
      <c r="C40" s="431">
        <v>17</v>
      </c>
      <c r="D40" s="434" t="s">
        <v>12</v>
      </c>
      <c r="E40" s="557" t="s">
        <v>3629</v>
      </c>
      <c r="F40" s="437"/>
    </row>
    <row r="41" spans="1:6" ht="24" x14ac:dyDescent="0.2">
      <c r="A41" s="430">
        <f t="shared" si="0"/>
        <v>35</v>
      </c>
      <c r="B41" s="430">
        <f t="shared" si="1"/>
        <v>458</v>
      </c>
      <c r="C41" s="502">
        <v>17</v>
      </c>
      <c r="D41" s="432" t="s">
        <v>12</v>
      </c>
      <c r="E41" s="556" t="s">
        <v>3630</v>
      </c>
      <c r="F41" s="437"/>
    </row>
    <row r="42" spans="1:6" ht="24" x14ac:dyDescent="0.2">
      <c r="A42" s="430">
        <f t="shared" si="0"/>
        <v>36</v>
      </c>
      <c r="B42" s="430">
        <f t="shared" si="1"/>
        <v>475</v>
      </c>
      <c r="C42" s="502">
        <v>17</v>
      </c>
      <c r="D42" s="432" t="s">
        <v>12</v>
      </c>
      <c r="E42" s="556" t="s">
        <v>3631</v>
      </c>
      <c r="F42" s="437"/>
    </row>
    <row r="43" spans="1:6" ht="36" x14ac:dyDescent="0.2">
      <c r="A43" s="430">
        <f t="shared" si="0"/>
        <v>37</v>
      </c>
      <c r="B43" s="430">
        <f t="shared" si="1"/>
        <v>492</v>
      </c>
      <c r="C43" s="502">
        <v>17</v>
      </c>
      <c r="D43" s="432" t="s">
        <v>12</v>
      </c>
      <c r="E43" s="556" t="s">
        <v>3632</v>
      </c>
      <c r="F43" s="437"/>
    </row>
    <row r="44" spans="1:6" ht="24" x14ac:dyDescent="0.2">
      <c r="A44" s="430">
        <f t="shared" si="0"/>
        <v>38</v>
      </c>
      <c r="B44" s="430">
        <f t="shared" si="1"/>
        <v>509</v>
      </c>
      <c r="C44" s="502">
        <v>17</v>
      </c>
      <c r="D44" s="432" t="s">
        <v>12</v>
      </c>
      <c r="E44" s="556" t="s">
        <v>3633</v>
      </c>
      <c r="F44" s="437"/>
    </row>
    <row r="45" spans="1:6" ht="24" x14ac:dyDescent="0.2">
      <c r="A45" s="430">
        <f t="shared" si="0"/>
        <v>39</v>
      </c>
      <c r="B45" s="430">
        <f t="shared" si="1"/>
        <v>526</v>
      </c>
      <c r="C45" s="502">
        <v>17</v>
      </c>
      <c r="D45" s="432" t="s">
        <v>12</v>
      </c>
      <c r="E45" s="556" t="s">
        <v>3634</v>
      </c>
      <c r="F45" s="437"/>
    </row>
    <row r="46" spans="1:6" x14ac:dyDescent="0.2">
      <c r="A46" s="430">
        <f t="shared" si="0"/>
        <v>40</v>
      </c>
      <c r="B46" s="430">
        <f t="shared" si="1"/>
        <v>543</v>
      </c>
      <c r="C46" s="502">
        <v>17</v>
      </c>
      <c r="D46" s="432" t="s">
        <v>12</v>
      </c>
      <c r="E46" s="556" t="s">
        <v>3635</v>
      </c>
      <c r="F46" s="437"/>
    </row>
    <row r="47" spans="1:6" ht="24" x14ac:dyDescent="0.2">
      <c r="A47" s="430">
        <f t="shared" si="0"/>
        <v>41</v>
      </c>
      <c r="B47" s="430">
        <f t="shared" si="1"/>
        <v>560</v>
      </c>
      <c r="C47" s="502">
        <v>17</v>
      </c>
      <c r="D47" s="432" t="s">
        <v>12</v>
      </c>
      <c r="E47" s="556" t="s">
        <v>3636</v>
      </c>
      <c r="F47" s="437"/>
    </row>
    <row r="48" spans="1:6" ht="48" x14ac:dyDescent="0.2">
      <c r="A48" s="430">
        <f t="shared" si="0"/>
        <v>42</v>
      </c>
      <c r="B48" s="430">
        <f t="shared" si="1"/>
        <v>577</v>
      </c>
      <c r="C48" s="502">
        <v>17</v>
      </c>
      <c r="D48" s="432" t="s">
        <v>12</v>
      </c>
      <c r="E48" s="556" t="s">
        <v>3637</v>
      </c>
      <c r="F48" s="437"/>
    </row>
    <row r="49" spans="1:6" ht="24" x14ac:dyDescent="0.2">
      <c r="A49" s="430">
        <f t="shared" si="0"/>
        <v>43</v>
      </c>
      <c r="B49" s="430">
        <f t="shared" si="1"/>
        <v>594</v>
      </c>
      <c r="C49" s="502">
        <v>17</v>
      </c>
      <c r="D49" s="432" t="s">
        <v>12</v>
      </c>
      <c r="E49" s="556" t="s">
        <v>3638</v>
      </c>
      <c r="F49" s="437"/>
    </row>
    <row r="50" spans="1:6" ht="24" x14ac:dyDescent="0.2">
      <c r="A50" s="430">
        <f t="shared" si="0"/>
        <v>44</v>
      </c>
      <c r="B50" s="430">
        <f t="shared" si="1"/>
        <v>611</v>
      </c>
      <c r="C50" s="502">
        <v>17</v>
      </c>
      <c r="D50" s="432" t="s">
        <v>12</v>
      </c>
      <c r="E50" s="556" t="s">
        <v>3639</v>
      </c>
      <c r="F50" s="437"/>
    </row>
    <row r="51" spans="1:6" ht="24" x14ac:dyDescent="0.2">
      <c r="A51" s="430">
        <f t="shared" si="0"/>
        <v>45</v>
      </c>
      <c r="B51" s="430">
        <f t="shared" si="1"/>
        <v>628</v>
      </c>
      <c r="C51" s="502">
        <v>17</v>
      </c>
      <c r="D51" s="432" t="s">
        <v>12</v>
      </c>
      <c r="E51" s="556" t="s">
        <v>3640</v>
      </c>
      <c r="F51" s="437"/>
    </row>
    <row r="52" spans="1:6" ht="24" x14ac:dyDescent="0.2">
      <c r="A52" s="430">
        <f t="shared" si="0"/>
        <v>46</v>
      </c>
      <c r="B52" s="430">
        <f t="shared" si="1"/>
        <v>645</v>
      </c>
      <c r="C52" s="502">
        <v>17</v>
      </c>
      <c r="D52" s="432" t="s">
        <v>12</v>
      </c>
      <c r="E52" s="556" t="s">
        <v>3641</v>
      </c>
      <c r="F52" s="437"/>
    </row>
    <row r="53" spans="1:6" ht="36" x14ac:dyDescent="0.2">
      <c r="A53" s="430">
        <f t="shared" si="0"/>
        <v>47</v>
      </c>
      <c r="B53" s="430">
        <f t="shared" si="1"/>
        <v>662</v>
      </c>
      <c r="C53" s="502">
        <v>17</v>
      </c>
      <c r="D53" s="432" t="s">
        <v>12</v>
      </c>
      <c r="E53" s="556" t="s">
        <v>3642</v>
      </c>
      <c r="F53" s="437"/>
    </row>
    <row r="54" spans="1:6" ht="24" x14ac:dyDescent="0.2">
      <c r="A54" s="430">
        <f t="shared" si="0"/>
        <v>48</v>
      </c>
      <c r="B54" s="430">
        <f t="shared" si="1"/>
        <v>679</v>
      </c>
      <c r="C54" s="502">
        <v>17</v>
      </c>
      <c r="D54" s="432" t="s">
        <v>12</v>
      </c>
      <c r="E54" s="556" t="s">
        <v>3643</v>
      </c>
      <c r="F54" s="437"/>
    </row>
    <row r="55" spans="1:6" ht="24" x14ac:dyDescent="0.2">
      <c r="A55" s="430">
        <f t="shared" si="0"/>
        <v>49</v>
      </c>
      <c r="B55" s="430">
        <f t="shared" si="1"/>
        <v>696</v>
      </c>
      <c r="C55" s="502">
        <v>17</v>
      </c>
      <c r="D55" s="432" t="s">
        <v>12</v>
      </c>
      <c r="E55" s="556" t="s">
        <v>3644</v>
      </c>
      <c r="F55" s="437"/>
    </row>
    <row r="56" spans="1:6" x14ac:dyDescent="0.2">
      <c r="A56" s="430">
        <f t="shared" si="0"/>
        <v>50</v>
      </c>
      <c r="B56" s="430">
        <f t="shared" si="1"/>
        <v>713</v>
      </c>
      <c r="C56" s="502">
        <v>17</v>
      </c>
      <c r="D56" s="432" t="s">
        <v>12</v>
      </c>
      <c r="E56" s="556" t="s">
        <v>3645</v>
      </c>
      <c r="F56" s="437"/>
    </row>
    <row r="57" spans="1:6" ht="24" x14ac:dyDescent="0.2">
      <c r="A57" s="430">
        <f t="shared" si="0"/>
        <v>51</v>
      </c>
      <c r="B57" s="430">
        <f t="shared" si="1"/>
        <v>730</v>
      </c>
      <c r="C57" s="502">
        <v>17</v>
      </c>
      <c r="D57" s="432" t="s">
        <v>12</v>
      </c>
      <c r="E57" s="556" t="s">
        <v>3646</v>
      </c>
      <c r="F57" s="437"/>
    </row>
    <row r="58" spans="1:6" ht="36" x14ac:dyDescent="0.2">
      <c r="A58" s="430">
        <f t="shared" si="0"/>
        <v>52</v>
      </c>
      <c r="B58" s="430">
        <f t="shared" si="1"/>
        <v>747</v>
      </c>
      <c r="C58" s="502">
        <v>17</v>
      </c>
      <c r="D58" s="432" t="s">
        <v>12</v>
      </c>
      <c r="E58" s="556" t="s">
        <v>3647</v>
      </c>
      <c r="F58" s="437"/>
    </row>
    <row r="59" spans="1:6" ht="24" x14ac:dyDescent="0.2">
      <c r="A59" s="430">
        <f t="shared" si="0"/>
        <v>53</v>
      </c>
      <c r="B59" s="430">
        <f t="shared" si="1"/>
        <v>764</v>
      </c>
      <c r="C59" s="502">
        <v>17</v>
      </c>
      <c r="D59" s="432" t="s">
        <v>12</v>
      </c>
      <c r="E59" s="556" t="s">
        <v>3648</v>
      </c>
      <c r="F59" s="437"/>
    </row>
    <row r="60" spans="1:6" ht="24" x14ac:dyDescent="0.2">
      <c r="A60" s="430">
        <f t="shared" si="0"/>
        <v>54</v>
      </c>
      <c r="B60" s="430">
        <f t="shared" si="1"/>
        <v>781</v>
      </c>
      <c r="C60" s="502">
        <v>17</v>
      </c>
      <c r="D60" s="432" t="s">
        <v>12</v>
      </c>
      <c r="E60" s="556" t="s">
        <v>3649</v>
      </c>
      <c r="F60" s="437"/>
    </row>
    <row r="61" spans="1:6" ht="24" x14ac:dyDescent="0.2">
      <c r="A61" s="430">
        <f t="shared" si="0"/>
        <v>55</v>
      </c>
      <c r="B61" s="430">
        <f t="shared" si="1"/>
        <v>798</v>
      </c>
      <c r="C61" s="502">
        <v>17</v>
      </c>
      <c r="D61" s="432" t="s">
        <v>12</v>
      </c>
      <c r="E61" s="556" t="s">
        <v>3650</v>
      </c>
      <c r="F61" s="437"/>
    </row>
    <row r="62" spans="1:6" ht="24" x14ac:dyDescent="0.2">
      <c r="A62" s="430">
        <f t="shared" si="0"/>
        <v>56</v>
      </c>
      <c r="B62" s="430">
        <f t="shared" si="1"/>
        <v>815</v>
      </c>
      <c r="C62" s="502">
        <v>17</v>
      </c>
      <c r="D62" s="432" t="s">
        <v>12</v>
      </c>
      <c r="E62" s="556" t="s">
        <v>3651</v>
      </c>
      <c r="F62" s="437"/>
    </row>
    <row r="63" spans="1:6" ht="36" x14ac:dyDescent="0.2">
      <c r="A63" s="430">
        <f t="shared" si="0"/>
        <v>57</v>
      </c>
      <c r="B63" s="430">
        <f t="shared" si="1"/>
        <v>832</v>
      </c>
      <c r="C63" s="502">
        <v>17</v>
      </c>
      <c r="D63" s="432" t="s">
        <v>12</v>
      </c>
      <c r="E63" s="556" t="s">
        <v>3652</v>
      </c>
      <c r="F63" s="437"/>
    </row>
    <row r="64" spans="1:6" ht="24" x14ac:dyDescent="0.2">
      <c r="A64" s="430">
        <f t="shared" si="0"/>
        <v>58</v>
      </c>
      <c r="B64" s="430">
        <f t="shared" si="1"/>
        <v>849</v>
      </c>
      <c r="C64" s="502">
        <v>17</v>
      </c>
      <c r="D64" s="432" t="s">
        <v>12</v>
      </c>
      <c r="E64" s="556" t="s">
        <v>3653</v>
      </c>
      <c r="F64" s="437"/>
    </row>
    <row r="65" spans="1:6" ht="24" x14ac:dyDescent="0.2">
      <c r="A65" s="430">
        <f t="shared" si="0"/>
        <v>59</v>
      </c>
      <c r="B65" s="430">
        <f t="shared" si="1"/>
        <v>866</v>
      </c>
      <c r="C65" s="502">
        <v>17</v>
      </c>
      <c r="D65" s="432" t="s">
        <v>12</v>
      </c>
      <c r="E65" s="556" t="s">
        <v>3654</v>
      </c>
      <c r="F65" s="437"/>
    </row>
    <row r="66" spans="1:6" x14ac:dyDescent="0.2">
      <c r="A66" s="430">
        <f t="shared" si="0"/>
        <v>60</v>
      </c>
      <c r="B66" s="430">
        <f t="shared" si="1"/>
        <v>883</v>
      </c>
      <c r="C66" s="502">
        <v>17</v>
      </c>
      <c r="D66" s="432" t="s">
        <v>12</v>
      </c>
      <c r="E66" s="556" t="s">
        <v>3655</v>
      </c>
      <c r="F66" s="437"/>
    </row>
    <row r="67" spans="1:6" ht="24" x14ac:dyDescent="0.2">
      <c r="A67" s="430">
        <f t="shared" si="0"/>
        <v>61</v>
      </c>
      <c r="B67" s="430">
        <f t="shared" si="1"/>
        <v>900</v>
      </c>
      <c r="C67" s="502">
        <v>17</v>
      </c>
      <c r="D67" s="432" t="s">
        <v>12</v>
      </c>
      <c r="E67" s="556" t="s">
        <v>3656</v>
      </c>
      <c r="F67" s="437"/>
    </row>
    <row r="68" spans="1:6" ht="36" x14ac:dyDescent="0.2">
      <c r="A68" s="430">
        <f t="shared" si="0"/>
        <v>62</v>
      </c>
      <c r="B68" s="430">
        <f t="shared" si="1"/>
        <v>917</v>
      </c>
      <c r="C68" s="502">
        <v>17</v>
      </c>
      <c r="D68" s="432" t="s">
        <v>12</v>
      </c>
      <c r="E68" s="556" t="s">
        <v>3657</v>
      </c>
      <c r="F68" s="437"/>
    </row>
    <row r="69" spans="1:6" ht="24" x14ac:dyDescent="0.2">
      <c r="A69" s="430">
        <f t="shared" si="0"/>
        <v>63</v>
      </c>
      <c r="B69" s="430">
        <f t="shared" si="1"/>
        <v>934</v>
      </c>
      <c r="C69" s="502">
        <v>17</v>
      </c>
      <c r="D69" s="432" t="s">
        <v>12</v>
      </c>
      <c r="E69" s="556" t="s">
        <v>3658</v>
      </c>
      <c r="F69" s="437"/>
    </row>
    <row r="70" spans="1:6" ht="24" x14ac:dyDescent="0.2">
      <c r="A70" s="430">
        <f t="shared" si="0"/>
        <v>64</v>
      </c>
      <c r="B70" s="430">
        <f t="shared" si="1"/>
        <v>951</v>
      </c>
      <c r="C70" s="502">
        <v>17</v>
      </c>
      <c r="D70" s="432" t="s">
        <v>12</v>
      </c>
      <c r="E70" s="556" t="s">
        <v>3659</v>
      </c>
      <c r="F70" s="437"/>
    </row>
    <row r="71" spans="1:6" ht="24" x14ac:dyDescent="0.2">
      <c r="A71" s="430">
        <f t="shared" si="0"/>
        <v>65</v>
      </c>
      <c r="B71" s="430">
        <f t="shared" si="1"/>
        <v>968</v>
      </c>
      <c r="C71" s="502">
        <v>17</v>
      </c>
      <c r="D71" s="432" t="s">
        <v>12</v>
      </c>
      <c r="E71" s="556" t="s">
        <v>3660</v>
      </c>
      <c r="F71" s="437"/>
    </row>
    <row r="72" spans="1:6" ht="24" x14ac:dyDescent="0.2">
      <c r="A72" s="430">
        <f t="shared" ref="A72:A135" si="2">+A71+1</f>
        <v>66</v>
      </c>
      <c r="B72" s="430">
        <f t="shared" si="1"/>
        <v>985</v>
      </c>
      <c r="C72" s="502">
        <v>17</v>
      </c>
      <c r="D72" s="432" t="s">
        <v>12</v>
      </c>
      <c r="E72" s="556" t="s">
        <v>3661</v>
      </c>
      <c r="F72" s="437"/>
    </row>
    <row r="73" spans="1:6" ht="36" x14ac:dyDescent="0.2">
      <c r="A73" s="430">
        <f t="shared" si="2"/>
        <v>67</v>
      </c>
      <c r="B73" s="430">
        <f t="shared" si="1"/>
        <v>1002</v>
      </c>
      <c r="C73" s="502">
        <v>17</v>
      </c>
      <c r="D73" s="432" t="s">
        <v>12</v>
      </c>
      <c r="E73" s="556" t="s">
        <v>3662</v>
      </c>
      <c r="F73" s="437"/>
    </row>
    <row r="74" spans="1:6" ht="24" x14ac:dyDescent="0.2">
      <c r="A74" s="430">
        <f t="shared" si="2"/>
        <v>68</v>
      </c>
      <c r="B74" s="430">
        <f t="shared" si="1"/>
        <v>1019</v>
      </c>
      <c r="C74" s="502">
        <v>17</v>
      </c>
      <c r="D74" s="432" t="s">
        <v>12</v>
      </c>
      <c r="E74" s="556" t="s">
        <v>3663</v>
      </c>
      <c r="F74" s="437"/>
    </row>
    <row r="75" spans="1:6" ht="24" x14ac:dyDescent="0.2">
      <c r="A75" s="430">
        <f t="shared" si="2"/>
        <v>69</v>
      </c>
      <c r="B75" s="430">
        <f t="shared" si="1"/>
        <v>1036</v>
      </c>
      <c r="C75" s="502">
        <v>17</v>
      </c>
      <c r="D75" s="432" t="s">
        <v>12</v>
      </c>
      <c r="E75" s="556" t="s">
        <v>3664</v>
      </c>
    </row>
    <row r="76" spans="1:6" x14ac:dyDescent="0.2">
      <c r="A76" s="430">
        <f t="shared" si="2"/>
        <v>70</v>
      </c>
      <c r="B76" s="430">
        <f t="shared" si="1"/>
        <v>1053</v>
      </c>
      <c r="C76" s="502">
        <v>17</v>
      </c>
      <c r="D76" s="432" t="s">
        <v>12</v>
      </c>
      <c r="E76" s="556" t="s">
        <v>3665</v>
      </c>
      <c r="F76" s="437"/>
    </row>
    <row r="77" spans="1:6" ht="24" x14ac:dyDescent="0.2">
      <c r="A77" s="430">
        <f t="shared" si="2"/>
        <v>71</v>
      </c>
      <c r="B77" s="430">
        <f t="shared" ref="B77:B140" si="3">C76+B76</f>
        <v>1070</v>
      </c>
      <c r="C77" s="502">
        <v>17</v>
      </c>
      <c r="D77" s="432" t="s">
        <v>12</v>
      </c>
      <c r="E77" s="556" t="s">
        <v>3666</v>
      </c>
      <c r="F77" s="437"/>
    </row>
    <row r="78" spans="1:6" ht="36" x14ac:dyDescent="0.2">
      <c r="A78" s="430">
        <f t="shared" si="2"/>
        <v>72</v>
      </c>
      <c r="B78" s="430">
        <f t="shared" si="3"/>
        <v>1087</v>
      </c>
      <c r="C78" s="502">
        <v>17</v>
      </c>
      <c r="D78" s="432" t="s">
        <v>12</v>
      </c>
      <c r="E78" s="556" t="s">
        <v>3667</v>
      </c>
      <c r="F78" s="437"/>
    </row>
    <row r="79" spans="1:6" ht="24" x14ac:dyDescent="0.2">
      <c r="A79" s="430">
        <f t="shared" si="2"/>
        <v>73</v>
      </c>
      <c r="B79" s="430">
        <f t="shared" si="3"/>
        <v>1104</v>
      </c>
      <c r="C79" s="502">
        <v>17</v>
      </c>
      <c r="D79" s="432" t="s">
        <v>12</v>
      </c>
      <c r="E79" s="556" t="s">
        <v>3668</v>
      </c>
      <c r="F79" s="437"/>
    </row>
    <row r="80" spans="1:6" ht="24" x14ac:dyDescent="0.2">
      <c r="A80" s="430">
        <f t="shared" si="2"/>
        <v>74</v>
      </c>
      <c r="B80" s="430">
        <f t="shared" si="3"/>
        <v>1121</v>
      </c>
      <c r="C80" s="502">
        <v>17</v>
      </c>
      <c r="D80" s="432" t="s">
        <v>12</v>
      </c>
      <c r="E80" s="556" t="s">
        <v>3669</v>
      </c>
      <c r="F80" s="437"/>
    </row>
    <row r="81" spans="1:6" ht="24" x14ac:dyDescent="0.2">
      <c r="A81" s="430">
        <f t="shared" si="2"/>
        <v>75</v>
      </c>
      <c r="B81" s="430">
        <f t="shared" si="3"/>
        <v>1138</v>
      </c>
      <c r="C81" s="502">
        <v>17</v>
      </c>
      <c r="D81" s="432" t="s">
        <v>12</v>
      </c>
      <c r="E81" s="556" t="s">
        <v>3670</v>
      </c>
      <c r="F81" s="437"/>
    </row>
    <row r="82" spans="1:6" ht="24" x14ac:dyDescent="0.2">
      <c r="A82" s="430">
        <f t="shared" si="2"/>
        <v>76</v>
      </c>
      <c r="B82" s="430">
        <f t="shared" si="3"/>
        <v>1155</v>
      </c>
      <c r="C82" s="502">
        <v>17</v>
      </c>
      <c r="D82" s="432" t="s">
        <v>12</v>
      </c>
      <c r="E82" s="556" t="s">
        <v>3671</v>
      </c>
      <c r="F82" s="437"/>
    </row>
    <row r="83" spans="1:6" ht="36" x14ac:dyDescent="0.2">
      <c r="A83" s="430">
        <f t="shared" si="2"/>
        <v>77</v>
      </c>
      <c r="B83" s="430">
        <f t="shared" si="3"/>
        <v>1172</v>
      </c>
      <c r="C83" s="502">
        <v>17</v>
      </c>
      <c r="D83" s="432" t="s">
        <v>12</v>
      </c>
      <c r="E83" s="556" t="s">
        <v>3672</v>
      </c>
      <c r="F83" s="437"/>
    </row>
    <row r="84" spans="1:6" ht="24" x14ac:dyDescent="0.2">
      <c r="A84" s="430">
        <f t="shared" si="2"/>
        <v>78</v>
      </c>
      <c r="B84" s="430">
        <f t="shared" si="3"/>
        <v>1189</v>
      </c>
      <c r="C84" s="502">
        <v>17</v>
      </c>
      <c r="D84" s="432" t="s">
        <v>12</v>
      </c>
      <c r="E84" s="556" t="s">
        <v>3673</v>
      </c>
      <c r="F84" s="437"/>
    </row>
    <row r="85" spans="1:6" ht="24" x14ac:dyDescent="0.2">
      <c r="A85" s="430">
        <f t="shared" si="2"/>
        <v>79</v>
      </c>
      <c r="B85" s="430">
        <f t="shared" si="3"/>
        <v>1206</v>
      </c>
      <c r="C85" s="502">
        <v>17</v>
      </c>
      <c r="D85" s="432" t="s">
        <v>12</v>
      </c>
      <c r="E85" s="556" t="s">
        <v>3674</v>
      </c>
      <c r="F85" s="437"/>
    </row>
    <row r="86" spans="1:6" x14ac:dyDescent="0.2">
      <c r="A86" s="430">
        <f t="shared" si="2"/>
        <v>80</v>
      </c>
      <c r="B86" s="430">
        <f t="shared" si="3"/>
        <v>1223</v>
      </c>
      <c r="C86" s="502">
        <v>17</v>
      </c>
      <c r="D86" s="432" t="s">
        <v>12</v>
      </c>
      <c r="E86" s="556" t="s">
        <v>3675</v>
      </c>
      <c r="F86" s="437"/>
    </row>
    <row r="87" spans="1:6" ht="24" x14ac:dyDescent="0.2">
      <c r="A87" s="430">
        <f t="shared" si="2"/>
        <v>81</v>
      </c>
      <c r="B87" s="430">
        <f t="shared" si="3"/>
        <v>1240</v>
      </c>
      <c r="C87" s="502">
        <v>17</v>
      </c>
      <c r="D87" s="432" t="s">
        <v>12</v>
      </c>
      <c r="E87" s="556" t="s">
        <v>3676</v>
      </c>
      <c r="F87" s="437"/>
    </row>
    <row r="88" spans="1:6" ht="36" x14ac:dyDescent="0.2">
      <c r="A88" s="430">
        <f t="shared" si="2"/>
        <v>82</v>
      </c>
      <c r="B88" s="430">
        <f t="shared" si="3"/>
        <v>1257</v>
      </c>
      <c r="C88" s="502">
        <v>17</v>
      </c>
      <c r="D88" s="432" t="s">
        <v>12</v>
      </c>
      <c r="E88" s="556" t="s">
        <v>3677</v>
      </c>
      <c r="F88" s="437"/>
    </row>
    <row r="89" spans="1:6" ht="24" x14ac:dyDescent="0.2">
      <c r="A89" s="430">
        <f t="shared" si="2"/>
        <v>83</v>
      </c>
      <c r="B89" s="430">
        <f t="shared" si="3"/>
        <v>1274</v>
      </c>
      <c r="C89" s="502">
        <v>17</v>
      </c>
      <c r="D89" s="432" t="s">
        <v>12</v>
      </c>
      <c r="E89" s="556" t="s">
        <v>3678</v>
      </c>
      <c r="F89" s="437"/>
    </row>
    <row r="90" spans="1:6" ht="24" x14ac:dyDescent="0.2">
      <c r="A90" s="430">
        <f t="shared" si="2"/>
        <v>84</v>
      </c>
      <c r="B90" s="430">
        <f t="shared" si="3"/>
        <v>1291</v>
      </c>
      <c r="C90" s="502">
        <v>17</v>
      </c>
      <c r="D90" s="432" t="s">
        <v>12</v>
      </c>
      <c r="E90" s="556" t="s">
        <v>3679</v>
      </c>
      <c r="F90" s="437"/>
    </row>
    <row r="91" spans="1:6" ht="24" x14ac:dyDescent="0.2">
      <c r="A91" s="430">
        <f t="shared" si="2"/>
        <v>85</v>
      </c>
      <c r="B91" s="430">
        <f t="shared" si="3"/>
        <v>1308</v>
      </c>
      <c r="C91" s="502">
        <v>17</v>
      </c>
      <c r="D91" s="432" t="s">
        <v>12</v>
      </c>
      <c r="E91" s="556" t="s">
        <v>3680</v>
      </c>
      <c r="F91" s="437"/>
    </row>
    <row r="92" spans="1:6" ht="24" x14ac:dyDescent="0.2">
      <c r="A92" s="430">
        <f t="shared" si="2"/>
        <v>86</v>
      </c>
      <c r="B92" s="430">
        <f t="shared" si="3"/>
        <v>1325</v>
      </c>
      <c r="C92" s="502">
        <v>17</v>
      </c>
      <c r="D92" s="432" t="s">
        <v>12</v>
      </c>
      <c r="E92" s="556" t="s">
        <v>3681</v>
      </c>
      <c r="F92" s="437"/>
    </row>
    <row r="93" spans="1:6" ht="36" x14ac:dyDescent="0.2">
      <c r="A93" s="430">
        <f t="shared" si="2"/>
        <v>87</v>
      </c>
      <c r="B93" s="430">
        <f t="shared" si="3"/>
        <v>1342</v>
      </c>
      <c r="C93" s="502">
        <v>17</v>
      </c>
      <c r="D93" s="432" t="s">
        <v>12</v>
      </c>
      <c r="E93" s="556" t="s">
        <v>3682</v>
      </c>
      <c r="F93" s="437"/>
    </row>
    <row r="94" spans="1:6" ht="24" x14ac:dyDescent="0.2">
      <c r="A94" s="430">
        <f t="shared" si="2"/>
        <v>88</v>
      </c>
      <c r="B94" s="430">
        <f t="shared" si="3"/>
        <v>1359</v>
      </c>
      <c r="C94" s="502">
        <v>17</v>
      </c>
      <c r="D94" s="432" t="s">
        <v>12</v>
      </c>
      <c r="E94" s="556" t="s">
        <v>3683</v>
      </c>
      <c r="F94" s="437"/>
    </row>
    <row r="95" spans="1:6" ht="24" x14ac:dyDescent="0.2">
      <c r="A95" s="430">
        <f t="shared" si="2"/>
        <v>89</v>
      </c>
      <c r="B95" s="430">
        <f t="shared" si="3"/>
        <v>1376</v>
      </c>
      <c r="C95" s="502">
        <v>17</v>
      </c>
      <c r="D95" s="432" t="s">
        <v>12</v>
      </c>
      <c r="E95" s="556" t="s">
        <v>3684</v>
      </c>
      <c r="F95" s="437"/>
    </row>
    <row r="96" spans="1:6" x14ac:dyDescent="0.2">
      <c r="A96" s="430">
        <f t="shared" si="2"/>
        <v>90</v>
      </c>
      <c r="B96" s="430">
        <f t="shared" si="3"/>
        <v>1393</v>
      </c>
      <c r="C96" s="502">
        <v>17</v>
      </c>
      <c r="D96" s="432" t="s">
        <v>12</v>
      </c>
      <c r="E96" s="556" t="s">
        <v>3685</v>
      </c>
      <c r="F96" s="437"/>
    </row>
    <row r="97" spans="1:6" ht="24" x14ac:dyDescent="0.2">
      <c r="A97" s="430">
        <f t="shared" si="2"/>
        <v>91</v>
      </c>
      <c r="B97" s="430">
        <f t="shared" si="3"/>
        <v>1410</v>
      </c>
      <c r="C97" s="502">
        <v>17</v>
      </c>
      <c r="D97" s="432" t="s">
        <v>12</v>
      </c>
      <c r="E97" s="556" t="s">
        <v>3686</v>
      </c>
      <c r="F97" s="437"/>
    </row>
    <row r="98" spans="1:6" ht="36" x14ac:dyDescent="0.2">
      <c r="A98" s="430">
        <f t="shared" si="2"/>
        <v>92</v>
      </c>
      <c r="B98" s="430">
        <f t="shared" si="3"/>
        <v>1427</v>
      </c>
      <c r="C98" s="502">
        <v>17</v>
      </c>
      <c r="D98" s="432" t="s">
        <v>12</v>
      </c>
      <c r="E98" s="556" t="s">
        <v>3687</v>
      </c>
      <c r="F98" s="437"/>
    </row>
    <row r="99" spans="1:6" ht="24" x14ac:dyDescent="0.2">
      <c r="A99" s="430">
        <f t="shared" si="2"/>
        <v>93</v>
      </c>
      <c r="B99" s="430">
        <f t="shared" si="3"/>
        <v>1444</v>
      </c>
      <c r="C99" s="502">
        <v>17</v>
      </c>
      <c r="D99" s="432" t="s">
        <v>12</v>
      </c>
      <c r="E99" s="556" t="s">
        <v>3688</v>
      </c>
      <c r="F99" s="437"/>
    </row>
    <row r="100" spans="1:6" ht="24" x14ac:dyDescent="0.2">
      <c r="A100" s="430">
        <f t="shared" si="2"/>
        <v>94</v>
      </c>
      <c r="B100" s="430">
        <f t="shared" si="3"/>
        <v>1461</v>
      </c>
      <c r="C100" s="502">
        <v>17</v>
      </c>
      <c r="D100" s="432" t="s">
        <v>12</v>
      </c>
      <c r="E100" s="556" t="s">
        <v>3689</v>
      </c>
      <c r="F100" s="437"/>
    </row>
    <row r="101" spans="1:6" ht="24" x14ac:dyDescent="0.2">
      <c r="A101" s="430">
        <f t="shared" si="2"/>
        <v>95</v>
      </c>
      <c r="B101" s="430">
        <f t="shared" si="3"/>
        <v>1478</v>
      </c>
      <c r="C101" s="502">
        <v>17</v>
      </c>
      <c r="D101" s="432" t="s">
        <v>12</v>
      </c>
      <c r="E101" s="556" t="s">
        <v>3690</v>
      </c>
      <c r="F101" s="437"/>
    </row>
    <row r="102" spans="1:6" ht="24" x14ac:dyDescent="0.2">
      <c r="A102" s="430">
        <f t="shared" si="2"/>
        <v>96</v>
      </c>
      <c r="B102" s="430">
        <f t="shared" si="3"/>
        <v>1495</v>
      </c>
      <c r="C102" s="502">
        <v>17</v>
      </c>
      <c r="D102" s="432" t="s">
        <v>12</v>
      </c>
      <c r="E102" s="556" t="s">
        <v>3691</v>
      </c>
      <c r="F102" s="437"/>
    </row>
    <row r="103" spans="1:6" ht="36" x14ac:dyDescent="0.2">
      <c r="A103" s="430">
        <f t="shared" si="2"/>
        <v>97</v>
      </c>
      <c r="B103" s="430">
        <f t="shared" si="3"/>
        <v>1512</v>
      </c>
      <c r="C103" s="502">
        <v>17</v>
      </c>
      <c r="D103" s="432" t="s">
        <v>12</v>
      </c>
      <c r="E103" s="556" t="s">
        <v>3692</v>
      </c>
      <c r="F103" s="437"/>
    </row>
    <row r="104" spans="1:6" ht="24" x14ac:dyDescent="0.2">
      <c r="A104" s="430">
        <f t="shared" si="2"/>
        <v>98</v>
      </c>
      <c r="B104" s="430">
        <f t="shared" si="3"/>
        <v>1529</v>
      </c>
      <c r="C104" s="502">
        <v>17</v>
      </c>
      <c r="D104" s="432" t="s">
        <v>12</v>
      </c>
      <c r="E104" s="556" t="s">
        <v>3693</v>
      </c>
      <c r="F104" s="437"/>
    </row>
    <row r="105" spans="1:6" ht="24" x14ac:dyDescent="0.2">
      <c r="A105" s="430">
        <f t="shared" si="2"/>
        <v>99</v>
      </c>
      <c r="B105" s="430">
        <f t="shared" si="3"/>
        <v>1546</v>
      </c>
      <c r="C105" s="502">
        <v>17</v>
      </c>
      <c r="D105" s="432" t="s">
        <v>12</v>
      </c>
      <c r="E105" s="557" t="s">
        <v>6073</v>
      </c>
      <c r="F105" s="437"/>
    </row>
    <row r="106" spans="1:6" x14ac:dyDescent="0.2">
      <c r="A106" s="430">
        <f t="shared" si="2"/>
        <v>100</v>
      </c>
      <c r="B106" s="430">
        <f t="shared" si="3"/>
        <v>1563</v>
      </c>
      <c r="C106" s="502">
        <v>17</v>
      </c>
      <c r="D106" s="432" t="s">
        <v>12</v>
      </c>
      <c r="E106" s="557" t="s">
        <v>6074</v>
      </c>
      <c r="F106" s="437"/>
    </row>
    <row r="107" spans="1:6" ht="24" x14ac:dyDescent="0.2">
      <c r="A107" s="430">
        <f t="shared" si="2"/>
        <v>101</v>
      </c>
      <c r="B107" s="430">
        <f t="shared" si="3"/>
        <v>1580</v>
      </c>
      <c r="C107" s="502">
        <v>17</v>
      </c>
      <c r="D107" s="432" t="s">
        <v>12</v>
      </c>
      <c r="E107" s="557" t="s">
        <v>6075</v>
      </c>
      <c r="F107" s="437"/>
    </row>
    <row r="108" spans="1:6" ht="36" x14ac:dyDescent="0.2">
      <c r="A108" s="430">
        <f t="shared" si="2"/>
        <v>102</v>
      </c>
      <c r="B108" s="430">
        <f t="shared" si="3"/>
        <v>1597</v>
      </c>
      <c r="C108" s="502">
        <v>17</v>
      </c>
      <c r="D108" s="432" t="s">
        <v>12</v>
      </c>
      <c r="E108" s="557" t="s">
        <v>6076</v>
      </c>
      <c r="F108" s="437"/>
    </row>
    <row r="109" spans="1:6" ht="24" x14ac:dyDescent="0.2">
      <c r="A109" s="430">
        <f t="shared" si="2"/>
        <v>103</v>
      </c>
      <c r="B109" s="430">
        <f t="shared" si="3"/>
        <v>1614</v>
      </c>
      <c r="C109" s="502">
        <v>17</v>
      </c>
      <c r="D109" s="432" t="s">
        <v>12</v>
      </c>
      <c r="E109" s="557" t="s">
        <v>6077</v>
      </c>
      <c r="F109" s="437"/>
    </row>
    <row r="110" spans="1:6" ht="24" x14ac:dyDescent="0.2">
      <c r="A110" s="430">
        <f t="shared" si="2"/>
        <v>104</v>
      </c>
      <c r="B110" s="430">
        <f t="shared" si="3"/>
        <v>1631</v>
      </c>
      <c r="C110" s="502">
        <v>17</v>
      </c>
      <c r="D110" s="432" t="s">
        <v>12</v>
      </c>
      <c r="E110" s="557" t="s">
        <v>6078</v>
      </c>
      <c r="F110" s="437"/>
    </row>
    <row r="111" spans="1:6" ht="24" x14ac:dyDescent="0.2">
      <c r="A111" s="430">
        <f t="shared" si="2"/>
        <v>105</v>
      </c>
      <c r="B111" s="430">
        <f t="shared" si="3"/>
        <v>1648</v>
      </c>
      <c r="C111" s="502">
        <v>17</v>
      </c>
      <c r="D111" s="432" t="s">
        <v>12</v>
      </c>
      <c r="E111" s="557" t="s">
        <v>6079</v>
      </c>
      <c r="F111" s="437"/>
    </row>
    <row r="112" spans="1:6" ht="24" x14ac:dyDescent="0.2">
      <c r="A112" s="430">
        <f t="shared" si="2"/>
        <v>106</v>
      </c>
      <c r="B112" s="430">
        <f t="shared" si="3"/>
        <v>1665</v>
      </c>
      <c r="C112" s="502">
        <v>17</v>
      </c>
      <c r="D112" s="432" t="s">
        <v>12</v>
      </c>
      <c r="E112" s="557" t="s">
        <v>6080</v>
      </c>
      <c r="F112" s="437"/>
    </row>
    <row r="113" spans="1:6" ht="36" x14ac:dyDescent="0.2">
      <c r="A113" s="430">
        <f t="shared" si="2"/>
        <v>107</v>
      </c>
      <c r="B113" s="430">
        <f t="shared" si="3"/>
        <v>1682</v>
      </c>
      <c r="C113" s="502">
        <v>17</v>
      </c>
      <c r="D113" s="432" t="s">
        <v>12</v>
      </c>
      <c r="E113" s="557" t="s">
        <v>6081</v>
      </c>
      <c r="F113" s="437"/>
    </row>
    <row r="114" spans="1:6" ht="24" x14ac:dyDescent="0.2">
      <c r="A114" s="430">
        <f t="shared" si="2"/>
        <v>108</v>
      </c>
      <c r="B114" s="430">
        <f t="shared" si="3"/>
        <v>1699</v>
      </c>
      <c r="C114" s="502">
        <v>17</v>
      </c>
      <c r="D114" s="432" t="s">
        <v>12</v>
      </c>
      <c r="E114" s="557" t="s">
        <v>6082</v>
      </c>
      <c r="F114" s="437"/>
    </row>
    <row r="115" spans="1:6" ht="24" x14ac:dyDescent="0.2">
      <c r="A115" s="430">
        <f t="shared" si="2"/>
        <v>109</v>
      </c>
      <c r="B115" s="430">
        <f t="shared" si="3"/>
        <v>1716</v>
      </c>
      <c r="C115" s="431">
        <v>17</v>
      </c>
      <c r="D115" s="434" t="s">
        <v>12</v>
      </c>
      <c r="E115" s="392" t="s">
        <v>14337</v>
      </c>
      <c r="F115" s="437"/>
    </row>
    <row r="116" spans="1:6" x14ac:dyDescent="0.2">
      <c r="A116" s="430">
        <f t="shared" si="2"/>
        <v>110</v>
      </c>
      <c r="B116" s="430">
        <f t="shared" si="3"/>
        <v>1733</v>
      </c>
      <c r="C116" s="431">
        <v>17</v>
      </c>
      <c r="D116" s="434" t="s">
        <v>12</v>
      </c>
      <c r="E116" s="392" t="s">
        <v>14338</v>
      </c>
      <c r="F116" s="437"/>
    </row>
    <row r="117" spans="1:6" ht="24" x14ac:dyDescent="0.2">
      <c r="A117" s="430">
        <f t="shared" si="2"/>
        <v>111</v>
      </c>
      <c r="B117" s="430">
        <f t="shared" si="3"/>
        <v>1750</v>
      </c>
      <c r="C117" s="431">
        <v>17</v>
      </c>
      <c r="D117" s="434" t="s">
        <v>12</v>
      </c>
      <c r="E117" s="392" t="s">
        <v>14339</v>
      </c>
      <c r="F117" s="437"/>
    </row>
    <row r="118" spans="1:6" ht="36" x14ac:dyDescent="0.2">
      <c r="A118" s="430">
        <f t="shared" si="2"/>
        <v>112</v>
      </c>
      <c r="B118" s="430">
        <f t="shared" si="3"/>
        <v>1767</v>
      </c>
      <c r="C118" s="431">
        <v>17</v>
      </c>
      <c r="D118" s="434" t="s">
        <v>12</v>
      </c>
      <c r="E118" s="392" t="s">
        <v>14340</v>
      </c>
      <c r="F118" s="437"/>
    </row>
    <row r="119" spans="1:6" ht="24" x14ac:dyDescent="0.2">
      <c r="A119" s="430">
        <f t="shared" si="2"/>
        <v>113</v>
      </c>
      <c r="B119" s="430">
        <f t="shared" si="3"/>
        <v>1784</v>
      </c>
      <c r="C119" s="431">
        <v>17</v>
      </c>
      <c r="D119" s="434" t="s">
        <v>12</v>
      </c>
      <c r="E119" s="392" t="s">
        <v>14341</v>
      </c>
      <c r="F119" s="437"/>
    </row>
    <row r="120" spans="1:6" ht="24" x14ac:dyDescent="0.2">
      <c r="A120" s="430">
        <f t="shared" si="2"/>
        <v>114</v>
      </c>
      <c r="B120" s="430">
        <f t="shared" si="3"/>
        <v>1801</v>
      </c>
      <c r="C120" s="431">
        <v>17</v>
      </c>
      <c r="D120" s="434" t="s">
        <v>12</v>
      </c>
      <c r="E120" s="392" t="s">
        <v>14342</v>
      </c>
      <c r="F120" s="437"/>
    </row>
    <row r="121" spans="1:6" ht="24" x14ac:dyDescent="0.2">
      <c r="A121" s="430">
        <f t="shared" si="2"/>
        <v>115</v>
      </c>
      <c r="B121" s="430">
        <f t="shared" si="3"/>
        <v>1818</v>
      </c>
      <c r="C121" s="431">
        <v>17</v>
      </c>
      <c r="D121" s="434" t="s">
        <v>12</v>
      </c>
      <c r="E121" s="392" t="s">
        <v>14343</v>
      </c>
      <c r="F121" s="437"/>
    </row>
    <row r="122" spans="1:6" ht="24" x14ac:dyDescent="0.2">
      <c r="A122" s="430">
        <f t="shared" si="2"/>
        <v>116</v>
      </c>
      <c r="B122" s="430">
        <f t="shared" si="3"/>
        <v>1835</v>
      </c>
      <c r="C122" s="431">
        <v>17</v>
      </c>
      <c r="D122" s="434" t="s">
        <v>12</v>
      </c>
      <c r="E122" s="392" t="s">
        <v>14344</v>
      </c>
      <c r="F122" s="437"/>
    </row>
    <row r="123" spans="1:6" ht="36" x14ac:dyDescent="0.2">
      <c r="A123" s="430">
        <f t="shared" si="2"/>
        <v>117</v>
      </c>
      <c r="B123" s="430">
        <f t="shared" si="3"/>
        <v>1852</v>
      </c>
      <c r="C123" s="431">
        <v>17</v>
      </c>
      <c r="D123" s="434" t="s">
        <v>12</v>
      </c>
      <c r="E123" s="392" t="s">
        <v>14345</v>
      </c>
      <c r="F123" s="437"/>
    </row>
    <row r="124" spans="1:6" ht="24" x14ac:dyDescent="0.2">
      <c r="A124" s="430">
        <f t="shared" si="2"/>
        <v>118</v>
      </c>
      <c r="B124" s="430">
        <f t="shared" si="3"/>
        <v>1869</v>
      </c>
      <c r="C124" s="431">
        <v>17</v>
      </c>
      <c r="D124" s="434" t="s">
        <v>12</v>
      </c>
      <c r="E124" s="392" t="s">
        <v>14346</v>
      </c>
      <c r="F124" s="437"/>
    </row>
    <row r="125" spans="1:6" ht="24" x14ac:dyDescent="0.2">
      <c r="A125" s="363">
        <f t="shared" si="2"/>
        <v>119</v>
      </c>
      <c r="B125" s="363">
        <f t="shared" si="3"/>
        <v>1886</v>
      </c>
      <c r="C125" s="364">
        <v>17</v>
      </c>
      <c r="D125" s="365" t="s">
        <v>12</v>
      </c>
      <c r="E125" s="393" t="s">
        <v>15290</v>
      </c>
      <c r="F125" s="632"/>
    </row>
    <row r="126" spans="1:6" x14ac:dyDescent="0.2">
      <c r="A126" s="363">
        <f t="shared" si="2"/>
        <v>120</v>
      </c>
      <c r="B126" s="363">
        <f t="shared" si="3"/>
        <v>1903</v>
      </c>
      <c r="C126" s="364">
        <v>17</v>
      </c>
      <c r="D126" s="365" t="s">
        <v>12</v>
      </c>
      <c r="E126" s="393" t="s">
        <v>15291</v>
      </c>
      <c r="F126" s="632"/>
    </row>
    <row r="127" spans="1:6" ht="24" x14ac:dyDescent="0.2">
      <c r="A127" s="363">
        <f t="shared" si="2"/>
        <v>121</v>
      </c>
      <c r="B127" s="363">
        <f t="shared" si="3"/>
        <v>1920</v>
      </c>
      <c r="C127" s="364">
        <v>17</v>
      </c>
      <c r="D127" s="365" t="s">
        <v>12</v>
      </c>
      <c r="E127" s="393" t="s">
        <v>15292</v>
      </c>
      <c r="F127" s="632"/>
    </row>
    <row r="128" spans="1:6" ht="36" x14ac:dyDescent="0.2">
      <c r="A128" s="363">
        <f t="shared" si="2"/>
        <v>122</v>
      </c>
      <c r="B128" s="363">
        <f t="shared" si="3"/>
        <v>1937</v>
      </c>
      <c r="C128" s="364">
        <v>17</v>
      </c>
      <c r="D128" s="365" t="s">
        <v>12</v>
      </c>
      <c r="E128" s="393" t="s">
        <v>15293</v>
      </c>
      <c r="F128" s="632"/>
    </row>
    <row r="129" spans="1:6" ht="24" x14ac:dyDescent="0.2">
      <c r="A129" s="363">
        <f t="shared" si="2"/>
        <v>123</v>
      </c>
      <c r="B129" s="363">
        <f t="shared" si="3"/>
        <v>1954</v>
      </c>
      <c r="C129" s="364">
        <v>17</v>
      </c>
      <c r="D129" s="365" t="s">
        <v>12</v>
      </c>
      <c r="E129" s="393" t="s">
        <v>15294</v>
      </c>
      <c r="F129" s="632"/>
    </row>
    <row r="130" spans="1:6" ht="24" x14ac:dyDescent="0.2">
      <c r="A130" s="363">
        <f t="shared" si="2"/>
        <v>124</v>
      </c>
      <c r="B130" s="363">
        <f t="shared" si="3"/>
        <v>1971</v>
      </c>
      <c r="C130" s="364">
        <v>17</v>
      </c>
      <c r="D130" s="365" t="s">
        <v>12</v>
      </c>
      <c r="E130" s="393" t="s">
        <v>15295</v>
      </c>
      <c r="F130" s="632"/>
    </row>
    <row r="131" spans="1:6" ht="24" x14ac:dyDescent="0.2">
      <c r="A131" s="363">
        <f t="shared" si="2"/>
        <v>125</v>
      </c>
      <c r="B131" s="363">
        <f t="shared" si="3"/>
        <v>1988</v>
      </c>
      <c r="C131" s="364">
        <v>17</v>
      </c>
      <c r="D131" s="365" t="s">
        <v>12</v>
      </c>
      <c r="E131" s="393" t="s">
        <v>14005</v>
      </c>
      <c r="F131" s="632"/>
    </row>
    <row r="132" spans="1:6" ht="24" x14ac:dyDescent="0.2">
      <c r="A132" s="363">
        <f t="shared" si="2"/>
        <v>126</v>
      </c>
      <c r="B132" s="363">
        <f t="shared" si="3"/>
        <v>2005</v>
      </c>
      <c r="C132" s="364">
        <v>17</v>
      </c>
      <c r="D132" s="365" t="s">
        <v>12</v>
      </c>
      <c r="E132" s="393" t="s">
        <v>14006</v>
      </c>
      <c r="F132" s="632"/>
    </row>
    <row r="133" spans="1:6" ht="36" x14ac:dyDescent="0.2">
      <c r="A133" s="363">
        <f t="shared" si="2"/>
        <v>127</v>
      </c>
      <c r="B133" s="363">
        <f t="shared" si="3"/>
        <v>2022</v>
      </c>
      <c r="C133" s="364">
        <v>17</v>
      </c>
      <c r="D133" s="365" t="s">
        <v>12</v>
      </c>
      <c r="E133" s="393" t="s">
        <v>14007</v>
      </c>
      <c r="F133" s="632"/>
    </row>
    <row r="134" spans="1:6" ht="24" x14ac:dyDescent="0.2">
      <c r="A134" s="363">
        <f t="shared" si="2"/>
        <v>128</v>
      </c>
      <c r="B134" s="363">
        <f t="shared" si="3"/>
        <v>2039</v>
      </c>
      <c r="C134" s="364">
        <v>17</v>
      </c>
      <c r="D134" s="365" t="s">
        <v>12</v>
      </c>
      <c r="E134" s="393" t="s">
        <v>14008</v>
      </c>
      <c r="F134" s="632"/>
    </row>
    <row r="135" spans="1:6" ht="48" x14ac:dyDescent="0.2">
      <c r="A135" s="363">
        <f t="shared" si="2"/>
        <v>129</v>
      </c>
      <c r="B135" s="363">
        <f t="shared" si="3"/>
        <v>2056</v>
      </c>
      <c r="C135" s="431">
        <v>17</v>
      </c>
      <c r="D135" s="434" t="s">
        <v>285</v>
      </c>
      <c r="E135" s="557" t="s">
        <v>10690</v>
      </c>
      <c r="F135" s="437"/>
    </row>
    <row r="136" spans="1:6" ht="36" x14ac:dyDescent="0.2">
      <c r="A136" s="363">
        <f t="shared" ref="A136:A164" si="4">+A135+1</f>
        <v>130</v>
      </c>
      <c r="B136" s="363">
        <f t="shared" si="3"/>
        <v>2073</v>
      </c>
      <c r="C136" s="431">
        <v>17</v>
      </c>
      <c r="D136" s="434" t="s">
        <v>285</v>
      </c>
      <c r="E136" s="557" t="s">
        <v>10691</v>
      </c>
      <c r="F136" s="437"/>
    </row>
    <row r="137" spans="1:6" ht="48" x14ac:dyDescent="0.2">
      <c r="A137" s="363">
        <f t="shared" si="4"/>
        <v>131</v>
      </c>
      <c r="B137" s="363">
        <f t="shared" si="3"/>
        <v>2090</v>
      </c>
      <c r="C137" s="431">
        <v>17</v>
      </c>
      <c r="D137" s="434" t="s">
        <v>285</v>
      </c>
      <c r="E137" s="557" t="s">
        <v>10692</v>
      </c>
      <c r="F137" s="437"/>
    </row>
    <row r="138" spans="1:6" ht="48" x14ac:dyDescent="0.2">
      <c r="A138" s="363">
        <f t="shared" si="4"/>
        <v>132</v>
      </c>
      <c r="B138" s="363">
        <f t="shared" si="3"/>
        <v>2107</v>
      </c>
      <c r="C138" s="431">
        <v>17</v>
      </c>
      <c r="D138" s="434" t="s">
        <v>285</v>
      </c>
      <c r="E138" s="557" t="s">
        <v>10693</v>
      </c>
      <c r="F138" s="437"/>
    </row>
    <row r="139" spans="1:6" ht="48" x14ac:dyDescent="0.2">
      <c r="A139" s="363">
        <f t="shared" si="4"/>
        <v>133</v>
      </c>
      <c r="B139" s="363">
        <f t="shared" si="3"/>
        <v>2124</v>
      </c>
      <c r="C139" s="431">
        <v>17</v>
      </c>
      <c r="D139" s="434" t="s">
        <v>285</v>
      </c>
      <c r="E139" s="557" t="s">
        <v>10694</v>
      </c>
      <c r="F139" s="437"/>
    </row>
    <row r="140" spans="1:6" ht="48" x14ac:dyDescent="0.2">
      <c r="A140" s="363">
        <f t="shared" si="4"/>
        <v>134</v>
      </c>
      <c r="B140" s="363">
        <f t="shared" si="3"/>
        <v>2141</v>
      </c>
      <c r="C140" s="431">
        <v>17</v>
      </c>
      <c r="D140" s="434" t="s">
        <v>285</v>
      </c>
      <c r="E140" s="557" t="s">
        <v>10695</v>
      </c>
      <c r="F140" s="437"/>
    </row>
    <row r="141" spans="1:6" ht="36" x14ac:dyDescent="0.2">
      <c r="A141" s="363">
        <f t="shared" si="4"/>
        <v>135</v>
      </c>
      <c r="B141" s="363">
        <f t="shared" ref="B141:B164" si="5">C140+B140</f>
        <v>2158</v>
      </c>
      <c r="C141" s="431">
        <v>17</v>
      </c>
      <c r="D141" s="434" t="s">
        <v>285</v>
      </c>
      <c r="E141" s="557" t="s">
        <v>10696</v>
      </c>
      <c r="F141" s="437"/>
    </row>
    <row r="142" spans="1:6" ht="48" x14ac:dyDescent="0.2">
      <c r="A142" s="363">
        <f t="shared" si="4"/>
        <v>136</v>
      </c>
      <c r="B142" s="363">
        <f t="shared" si="5"/>
        <v>2175</v>
      </c>
      <c r="C142" s="431">
        <v>17</v>
      </c>
      <c r="D142" s="434" t="s">
        <v>285</v>
      </c>
      <c r="E142" s="557" t="s">
        <v>10697</v>
      </c>
      <c r="F142" s="437"/>
    </row>
    <row r="143" spans="1:6" ht="48" x14ac:dyDescent="0.2">
      <c r="A143" s="363">
        <f t="shared" si="4"/>
        <v>137</v>
      </c>
      <c r="B143" s="363">
        <f t="shared" si="5"/>
        <v>2192</v>
      </c>
      <c r="C143" s="431">
        <v>17</v>
      </c>
      <c r="D143" s="434" t="s">
        <v>285</v>
      </c>
      <c r="E143" s="557" t="s">
        <v>10698</v>
      </c>
      <c r="F143" s="437"/>
    </row>
    <row r="144" spans="1:6" ht="48" x14ac:dyDescent="0.2">
      <c r="A144" s="363">
        <f t="shared" si="4"/>
        <v>138</v>
      </c>
      <c r="B144" s="363">
        <f t="shared" si="5"/>
        <v>2209</v>
      </c>
      <c r="C144" s="431">
        <v>17</v>
      </c>
      <c r="D144" s="434" t="s">
        <v>285</v>
      </c>
      <c r="E144" s="557" t="s">
        <v>10699</v>
      </c>
      <c r="F144" s="437"/>
    </row>
    <row r="145" spans="1:6" ht="24" x14ac:dyDescent="0.2">
      <c r="A145" s="363">
        <f t="shared" si="4"/>
        <v>139</v>
      </c>
      <c r="B145" s="363">
        <f t="shared" si="5"/>
        <v>2226</v>
      </c>
      <c r="C145" s="502">
        <v>17</v>
      </c>
      <c r="D145" s="432" t="s">
        <v>12</v>
      </c>
      <c r="E145" s="556" t="s">
        <v>3694</v>
      </c>
      <c r="F145" s="437"/>
    </row>
    <row r="146" spans="1:6" ht="24" x14ac:dyDescent="0.2">
      <c r="A146" s="363">
        <f t="shared" si="4"/>
        <v>140</v>
      </c>
      <c r="B146" s="363">
        <f t="shared" si="5"/>
        <v>2243</v>
      </c>
      <c r="C146" s="502">
        <v>17</v>
      </c>
      <c r="D146" s="432" t="s">
        <v>12</v>
      </c>
      <c r="E146" s="556" t="s">
        <v>3695</v>
      </c>
      <c r="F146" s="467"/>
    </row>
    <row r="147" spans="1:6" ht="24" x14ac:dyDescent="0.2">
      <c r="A147" s="363">
        <f t="shared" si="4"/>
        <v>141</v>
      </c>
      <c r="B147" s="363">
        <f t="shared" si="5"/>
        <v>2260</v>
      </c>
      <c r="C147" s="502">
        <v>17</v>
      </c>
      <c r="D147" s="432" t="s">
        <v>12</v>
      </c>
      <c r="E147" s="556" t="s">
        <v>3696</v>
      </c>
      <c r="F147" s="467"/>
    </row>
    <row r="148" spans="1:6" ht="24" x14ac:dyDescent="0.2">
      <c r="A148" s="363">
        <f t="shared" si="4"/>
        <v>142</v>
      </c>
      <c r="B148" s="363">
        <f t="shared" si="5"/>
        <v>2277</v>
      </c>
      <c r="C148" s="502">
        <v>17</v>
      </c>
      <c r="D148" s="432" t="s">
        <v>12</v>
      </c>
      <c r="E148" s="77" t="s">
        <v>10777</v>
      </c>
      <c r="F148" s="467"/>
    </row>
    <row r="149" spans="1:6" ht="24" x14ac:dyDescent="0.2">
      <c r="A149" s="363">
        <f t="shared" si="4"/>
        <v>143</v>
      </c>
      <c r="B149" s="363">
        <f t="shared" si="5"/>
        <v>2294</v>
      </c>
      <c r="C149" s="502">
        <v>17</v>
      </c>
      <c r="D149" s="432" t="s">
        <v>12</v>
      </c>
      <c r="E149" s="77" t="s">
        <v>6083</v>
      </c>
      <c r="F149" s="467"/>
    </row>
    <row r="150" spans="1:6" ht="24" x14ac:dyDescent="0.2">
      <c r="A150" s="363">
        <f t="shared" si="4"/>
        <v>144</v>
      </c>
      <c r="B150" s="363">
        <f t="shared" si="5"/>
        <v>2311</v>
      </c>
      <c r="C150" s="502">
        <v>17</v>
      </c>
      <c r="D150" s="432" t="s">
        <v>12</v>
      </c>
      <c r="E150" s="77" t="s">
        <v>6084</v>
      </c>
      <c r="F150" s="467"/>
    </row>
    <row r="151" spans="1:6" ht="24" x14ac:dyDescent="0.2">
      <c r="A151" s="363">
        <f t="shared" si="4"/>
        <v>145</v>
      </c>
      <c r="B151" s="363">
        <f t="shared" si="5"/>
        <v>2328</v>
      </c>
      <c r="C151" s="431">
        <v>17</v>
      </c>
      <c r="D151" s="434" t="s">
        <v>12</v>
      </c>
      <c r="E151" s="392" t="s">
        <v>14347</v>
      </c>
      <c r="F151" s="437"/>
    </row>
    <row r="152" spans="1:6" ht="24" x14ac:dyDescent="0.2">
      <c r="A152" s="363">
        <f t="shared" si="4"/>
        <v>146</v>
      </c>
      <c r="B152" s="363">
        <f t="shared" si="5"/>
        <v>2345</v>
      </c>
      <c r="C152" s="431">
        <v>17</v>
      </c>
      <c r="D152" s="434" t="s">
        <v>12</v>
      </c>
      <c r="E152" s="392" t="s">
        <v>14348</v>
      </c>
      <c r="F152" s="437"/>
    </row>
    <row r="153" spans="1:6" ht="24" x14ac:dyDescent="0.2">
      <c r="A153" s="363">
        <f t="shared" si="4"/>
        <v>147</v>
      </c>
      <c r="B153" s="363">
        <f t="shared" si="5"/>
        <v>2362</v>
      </c>
      <c r="C153" s="431">
        <v>17</v>
      </c>
      <c r="D153" s="434" t="s">
        <v>12</v>
      </c>
      <c r="E153" s="392" t="s">
        <v>14349</v>
      </c>
      <c r="F153" s="437"/>
    </row>
    <row r="154" spans="1:6" ht="24" x14ac:dyDescent="0.2">
      <c r="A154" s="363">
        <f t="shared" si="4"/>
        <v>148</v>
      </c>
      <c r="B154" s="363">
        <f t="shared" si="5"/>
        <v>2379</v>
      </c>
      <c r="C154" s="431">
        <v>17</v>
      </c>
      <c r="D154" s="434" t="s">
        <v>12</v>
      </c>
      <c r="E154" s="392" t="s">
        <v>14350</v>
      </c>
      <c r="F154" s="437"/>
    </row>
    <row r="155" spans="1:6" ht="24" x14ac:dyDescent="0.2">
      <c r="A155" s="363">
        <f t="shared" si="4"/>
        <v>149</v>
      </c>
      <c r="B155" s="363">
        <f t="shared" si="5"/>
        <v>2396</v>
      </c>
      <c r="C155" s="364">
        <v>17</v>
      </c>
      <c r="D155" s="365" t="s">
        <v>12</v>
      </c>
      <c r="E155" s="393" t="s">
        <v>14009</v>
      </c>
      <c r="F155" s="632"/>
    </row>
    <row r="156" spans="1:6" ht="24" x14ac:dyDescent="0.2">
      <c r="A156" s="363">
        <f t="shared" si="4"/>
        <v>150</v>
      </c>
      <c r="B156" s="363">
        <f t="shared" si="5"/>
        <v>2413</v>
      </c>
      <c r="C156" s="364">
        <v>17</v>
      </c>
      <c r="D156" s="365" t="s">
        <v>12</v>
      </c>
      <c r="E156" s="393" t="s">
        <v>14010</v>
      </c>
      <c r="F156" s="632"/>
    </row>
    <row r="157" spans="1:6" ht="24" x14ac:dyDescent="0.2">
      <c r="A157" s="363">
        <f t="shared" si="4"/>
        <v>151</v>
      </c>
      <c r="B157" s="363">
        <f t="shared" si="5"/>
        <v>2430</v>
      </c>
      <c r="C157" s="364">
        <v>17</v>
      </c>
      <c r="D157" s="365" t="s">
        <v>12</v>
      </c>
      <c r="E157" s="393" t="s">
        <v>14011</v>
      </c>
      <c r="F157" s="632"/>
    </row>
    <row r="158" spans="1:6" ht="24" x14ac:dyDescent="0.2">
      <c r="A158" s="363">
        <f t="shared" si="4"/>
        <v>152</v>
      </c>
      <c r="B158" s="363">
        <f t="shared" si="5"/>
        <v>2447</v>
      </c>
      <c r="C158" s="364">
        <v>17</v>
      </c>
      <c r="D158" s="365" t="s">
        <v>12</v>
      </c>
      <c r="E158" s="393" t="s">
        <v>14012</v>
      </c>
      <c r="F158" s="700"/>
    </row>
    <row r="159" spans="1:6" ht="36" x14ac:dyDescent="0.2">
      <c r="A159" s="363">
        <f t="shared" si="4"/>
        <v>153</v>
      </c>
      <c r="B159" s="363">
        <f t="shared" si="5"/>
        <v>2464</v>
      </c>
      <c r="C159" s="431">
        <v>17</v>
      </c>
      <c r="D159" s="434" t="s">
        <v>285</v>
      </c>
      <c r="E159" s="557" t="s">
        <v>10700</v>
      </c>
      <c r="F159" s="437"/>
    </row>
    <row r="160" spans="1:6" ht="48" x14ac:dyDescent="0.2">
      <c r="A160" s="363">
        <f t="shared" si="4"/>
        <v>154</v>
      </c>
      <c r="B160" s="363">
        <f t="shared" si="5"/>
        <v>2481</v>
      </c>
      <c r="C160" s="431">
        <v>17</v>
      </c>
      <c r="D160" s="434" t="s">
        <v>285</v>
      </c>
      <c r="E160" s="557" t="s">
        <v>10701</v>
      </c>
      <c r="F160" s="437"/>
    </row>
    <row r="161" spans="1:6" ht="48" x14ac:dyDescent="0.2">
      <c r="A161" s="363">
        <f t="shared" si="4"/>
        <v>155</v>
      </c>
      <c r="B161" s="363">
        <f t="shared" si="5"/>
        <v>2498</v>
      </c>
      <c r="C161" s="431">
        <v>17</v>
      </c>
      <c r="D161" s="434" t="s">
        <v>285</v>
      </c>
      <c r="E161" s="557" t="s">
        <v>10702</v>
      </c>
      <c r="F161" s="437"/>
    </row>
    <row r="162" spans="1:6" ht="48" x14ac:dyDescent="0.2">
      <c r="A162" s="363">
        <f t="shared" si="4"/>
        <v>156</v>
      </c>
      <c r="B162" s="363">
        <f t="shared" si="5"/>
        <v>2515</v>
      </c>
      <c r="C162" s="431">
        <v>17</v>
      </c>
      <c r="D162" s="434" t="s">
        <v>285</v>
      </c>
      <c r="E162" s="557" t="s">
        <v>10703</v>
      </c>
      <c r="F162" s="437"/>
    </row>
    <row r="163" spans="1:6" ht="12.75" thickBot="1" x14ac:dyDescent="0.25">
      <c r="A163" s="363">
        <f t="shared" si="4"/>
        <v>157</v>
      </c>
      <c r="B163" s="363">
        <f t="shared" si="5"/>
        <v>2532</v>
      </c>
      <c r="C163" s="439">
        <v>150</v>
      </c>
      <c r="D163" s="440" t="s">
        <v>9</v>
      </c>
      <c r="E163" s="24" t="s">
        <v>50</v>
      </c>
      <c r="F163" s="292" t="s">
        <v>25</v>
      </c>
    </row>
    <row r="164" spans="1:6" ht="13.5" thickTop="1" thickBot="1" x14ac:dyDescent="0.25">
      <c r="A164" s="363">
        <f t="shared" si="4"/>
        <v>158</v>
      </c>
      <c r="B164" s="363">
        <f t="shared" si="5"/>
        <v>2682</v>
      </c>
      <c r="C164" s="441">
        <v>12</v>
      </c>
      <c r="D164" s="452" t="s">
        <v>9</v>
      </c>
      <c r="E164" s="211" t="s">
        <v>323</v>
      </c>
      <c r="F164" s="437" t="s">
        <v>3697</v>
      </c>
    </row>
    <row r="165" spans="1:6" ht="12.75" thickTop="1" x14ac:dyDescent="0.2">
      <c r="A165" s="744" t="s">
        <v>54</v>
      </c>
      <c r="B165" s="119"/>
      <c r="C165" s="370">
        <f>B164+C164-1</f>
        <v>2693</v>
      </c>
      <c r="D165" s="119"/>
      <c r="E165" s="146"/>
    </row>
    <row r="166" spans="1:6" x14ac:dyDescent="0.2">
      <c r="A166" s="158"/>
      <c r="B166" s="158"/>
      <c r="C166" s="158"/>
      <c r="D166" s="159"/>
      <c r="E166" s="338"/>
      <c r="F166" s="58"/>
    </row>
    <row r="167" spans="1:6" x14ac:dyDescent="0.2">
      <c r="A167" s="158"/>
      <c r="B167" s="158"/>
      <c r="C167" s="158"/>
      <c r="D167" s="159"/>
      <c r="E167" s="338"/>
      <c r="F167" s="58"/>
    </row>
    <row r="168" spans="1:6" x14ac:dyDescent="0.2">
      <c r="A168" s="158"/>
      <c r="B168" s="158"/>
      <c r="C168" s="158"/>
      <c r="D168" s="159"/>
      <c r="E168" s="338"/>
      <c r="F168" s="58"/>
    </row>
    <row r="169" spans="1:6" x14ac:dyDescent="0.2">
      <c r="A169" s="158"/>
      <c r="B169" s="158"/>
      <c r="C169" s="158"/>
      <c r="D169" s="159"/>
      <c r="E169" s="338"/>
      <c r="F169" s="58"/>
    </row>
    <row r="170" spans="1:6" x14ac:dyDescent="0.2">
      <c r="A170" s="277"/>
      <c r="B170" s="277"/>
      <c r="C170" s="277"/>
      <c r="D170" s="277"/>
      <c r="E170" s="277"/>
      <c r="F170" s="277"/>
    </row>
    <row r="171" spans="1:6" x14ac:dyDescent="0.2">
      <c r="A171" s="277"/>
      <c r="B171" s="277"/>
      <c r="C171" s="277"/>
      <c r="D171" s="277"/>
      <c r="E171" s="277"/>
      <c r="F171" s="277"/>
    </row>
    <row r="172" spans="1:6" x14ac:dyDescent="0.2">
      <c r="A172" s="158"/>
      <c r="B172" s="158"/>
      <c r="C172" s="158"/>
      <c r="D172" s="159"/>
      <c r="E172" s="338"/>
      <c r="F172" s="58"/>
    </row>
    <row r="173" spans="1:6" x14ac:dyDescent="0.2">
      <c r="A173" s="158"/>
      <c r="B173" s="158"/>
      <c r="C173" s="158"/>
      <c r="D173" s="159"/>
      <c r="E173" s="338"/>
      <c r="F173" s="58"/>
    </row>
    <row r="174" spans="1:6" x14ac:dyDescent="0.2">
      <c r="A174" s="158"/>
      <c r="B174" s="158"/>
      <c r="C174" s="158"/>
      <c r="D174" s="159"/>
      <c r="E174" s="338"/>
      <c r="F174" s="58"/>
    </row>
    <row r="175" spans="1:6" x14ac:dyDescent="0.2">
      <c r="A175" s="158"/>
      <c r="B175" s="158"/>
      <c r="C175" s="158"/>
      <c r="D175" s="159"/>
      <c r="E175" s="338"/>
      <c r="F175" s="58"/>
    </row>
    <row r="176" spans="1:6" x14ac:dyDescent="0.2">
      <c r="A176" s="158"/>
      <c r="B176" s="158"/>
      <c r="C176" s="158"/>
      <c r="D176" s="159"/>
      <c r="E176" s="338"/>
      <c r="F176" s="58"/>
    </row>
    <row r="177" spans="1:6" x14ac:dyDescent="0.2">
      <c r="A177" s="158"/>
      <c r="B177" s="158"/>
      <c r="C177" s="158"/>
      <c r="D177" s="159"/>
      <c r="E177" s="338"/>
      <c r="F177" s="58"/>
    </row>
    <row r="178" spans="1:6" x14ac:dyDescent="0.2">
      <c r="A178" s="158"/>
      <c r="B178" s="158"/>
      <c r="C178" s="158"/>
      <c r="D178" s="159"/>
      <c r="E178" s="338"/>
      <c r="F178" s="58"/>
    </row>
    <row r="179" spans="1:6" x14ac:dyDescent="0.2">
      <c r="A179" s="158"/>
      <c r="B179" s="158"/>
      <c r="C179" s="158"/>
      <c r="D179" s="159"/>
      <c r="E179" s="338"/>
      <c r="F179" s="58"/>
    </row>
    <row r="180" spans="1:6" x14ac:dyDescent="0.2">
      <c r="A180" s="158"/>
      <c r="B180" s="158"/>
      <c r="C180" s="158"/>
      <c r="D180" s="159"/>
      <c r="E180" s="338"/>
      <c r="F180" s="58"/>
    </row>
    <row r="181" spans="1:6" x14ac:dyDescent="0.2">
      <c r="A181" s="158"/>
      <c r="B181" s="158"/>
      <c r="C181" s="158"/>
      <c r="D181" s="159"/>
      <c r="E181" s="338"/>
      <c r="F181" s="58"/>
    </row>
    <row r="182" spans="1:6" x14ac:dyDescent="0.2">
      <c r="A182" s="277"/>
      <c r="B182" s="277"/>
      <c r="C182" s="277"/>
      <c r="D182" s="277"/>
      <c r="E182" s="277"/>
      <c r="F182" s="277"/>
    </row>
    <row r="183" spans="1:6" x14ac:dyDescent="0.2">
      <c r="A183" s="277"/>
      <c r="B183" s="277"/>
      <c r="C183" s="277"/>
      <c r="D183" s="277"/>
      <c r="E183" s="277"/>
      <c r="F183" s="277"/>
    </row>
    <row r="184" spans="1:6" x14ac:dyDescent="0.2">
      <c r="A184" s="158"/>
      <c r="B184" s="158"/>
      <c r="C184" s="158"/>
      <c r="D184" s="159"/>
      <c r="E184" s="338"/>
      <c r="F184" s="58"/>
    </row>
    <row r="185" spans="1:6" x14ac:dyDescent="0.2">
      <c r="A185" s="158"/>
      <c r="B185" s="158"/>
      <c r="C185" s="158"/>
      <c r="D185" s="159"/>
      <c r="E185" s="338"/>
      <c r="F185" s="58"/>
    </row>
    <row r="186" spans="1:6" x14ac:dyDescent="0.2">
      <c r="A186" s="158"/>
      <c r="B186" s="158"/>
      <c r="C186" s="158"/>
      <c r="D186" s="159"/>
      <c r="E186" s="338"/>
      <c r="F186" s="58"/>
    </row>
    <row r="187" spans="1:6" x14ac:dyDescent="0.2">
      <c r="A187" s="158"/>
      <c r="B187" s="158"/>
      <c r="C187" s="158"/>
      <c r="D187" s="159"/>
      <c r="E187" s="338"/>
      <c r="F187" s="58"/>
    </row>
    <row r="188" spans="1:6" x14ac:dyDescent="0.2">
      <c r="A188" s="277"/>
      <c r="B188" s="277"/>
      <c r="C188" s="277"/>
      <c r="D188" s="277"/>
      <c r="E188" s="277"/>
      <c r="F188" s="277"/>
    </row>
    <row r="189" spans="1:6" x14ac:dyDescent="0.2">
      <c r="A189" s="277"/>
      <c r="B189" s="277"/>
      <c r="C189" s="277"/>
      <c r="D189" s="277"/>
      <c r="E189" s="277"/>
      <c r="F189" s="277"/>
    </row>
    <row r="190" spans="1:6" x14ac:dyDescent="0.2">
      <c r="A190" s="277"/>
      <c r="B190" s="277"/>
      <c r="C190" s="277"/>
      <c r="D190" s="277"/>
      <c r="E190" s="277"/>
      <c r="F190" s="277"/>
    </row>
    <row r="191" spans="1:6" x14ac:dyDescent="0.2">
      <c r="A191" s="277"/>
      <c r="B191" s="277"/>
      <c r="C191" s="277"/>
      <c r="D191" s="277"/>
      <c r="E191" s="277"/>
      <c r="F191" s="277"/>
    </row>
    <row r="192" spans="1:6" x14ac:dyDescent="0.2">
      <c r="A192" s="277"/>
      <c r="B192" s="277"/>
      <c r="C192" s="277"/>
      <c r="D192" s="277"/>
      <c r="E192" s="277"/>
      <c r="F192" s="277"/>
    </row>
    <row r="193" spans="1:6" x14ac:dyDescent="0.2">
      <c r="A193" s="277"/>
      <c r="B193" s="277"/>
      <c r="C193" s="277"/>
      <c r="D193" s="277"/>
      <c r="E193" s="277"/>
      <c r="F193" s="277"/>
    </row>
    <row r="194" spans="1:6" x14ac:dyDescent="0.2">
      <c r="A194" s="277"/>
      <c r="B194" s="277"/>
      <c r="C194" s="277"/>
      <c r="D194" s="277"/>
      <c r="E194" s="277"/>
      <c r="F194" s="277"/>
    </row>
    <row r="195" spans="1:6" x14ac:dyDescent="0.2">
      <c r="A195" s="277"/>
      <c r="B195" s="277"/>
      <c r="C195" s="277"/>
      <c r="D195" s="277"/>
      <c r="E195" s="277"/>
      <c r="F195" s="277"/>
    </row>
    <row r="196" spans="1:6" x14ac:dyDescent="0.2">
      <c r="A196" s="277"/>
      <c r="B196" s="277"/>
      <c r="C196" s="277"/>
      <c r="D196" s="277"/>
      <c r="E196" s="277"/>
      <c r="F196" s="277"/>
    </row>
    <row r="197" spans="1:6" x14ac:dyDescent="0.2">
      <c r="A197" s="277"/>
      <c r="B197" s="277"/>
      <c r="C197" s="277"/>
      <c r="D197" s="277"/>
      <c r="E197" s="277"/>
      <c r="F197" s="277"/>
    </row>
    <row r="198" spans="1:6" x14ac:dyDescent="0.2">
      <c r="A198" s="277"/>
      <c r="B198" s="277"/>
      <c r="C198" s="277"/>
      <c r="D198" s="277"/>
      <c r="E198" s="277"/>
      <c r="F198" s="277"/>
    </row>
    <row r="199" spans="1:6" x14ac:dyDescent="0.2">
      <c r="A199" s="277"/>
      <c r="B199" s="277"/>
      <c r="C199" s="277"/>
      <c r="D199" s="277"/>
      <c r="E199" s="277"/>
      <c r="F199" s="277"/>
    </row>
    <row r="200" spans="1:6" x14ac:dyDescent="0.2">
      <c r="A200" s="277"/>
      <c r="B200" s="277"/>
      <c r="C200" s="277"/>
      <c r="D200" s="277"/>
      <c r="E200" s="277"/>
      <c r="F200" s="277"/>
    </row>
    <row r="201" spans="1:6" x14ac:dyDescent="0.2">
      <c r="A201" s="277"/>
      <c r="B201" s="277"/>
      <c r="C201" s="277"/>
      <c r="D201" s="277"/>
      <c r="E201" s="277"/>
      <c r="F201" s="277"/>
    </row>
  </sheetData>
  <mergeCells count="4">
    <mergeCell ref="A3:B3"/>
    <mergeCell ref="C3:F3"/>
    <mergeCell ref="A4:B4"/>
    <mergeCell ref="C4:F5"/>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71"/>
  <sheetViews>
    <sheetView topLeftCell="A163" zoomScaleNormal="100" workbookViewId="0">
      <selection activeCell="A171" sqref="A171:C17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18" ht="21" x14ac:dyDescent="0.35">
      <c r="B1" s="1" t="s">
        <v>0</v>
      </c>
    </row>
    <row r="3" spans="1:18" ht="12.95" customHeight="1" x14ac:dyDescent="0.2">
      <c r="A3" s="799" t="s">
        <v>1</v>
      </c>
      <c r="B3" s="799"/>
      <c r="C3" s="788" t="str">
        <f>+T22001000!C3</f>
        <v>Diseño de registro. 2025</v>
      </c>
      <c r="D3" s="788"/>
      <c r="E3" s="788"/>
      <c r="F3" s="789"/>
    </row>
    <row r="4" spans="1:18" ht="13.35" customHeight="1" x14ac:dyDescent="0.2">
      <c r="A4" s="790" t="str">
        <f>+T22001000!A4</f>
        <v>Versión 0.2</v>
      </c>
      <c r="B4" s="790"/>
      <c r="C4" s="794" t="s">
        <v>3698</v>
      </c>
      <c r="D4" s="794"/>
      <c r="E4" s="794"/>
      <c r="F4" s="794"/>
    </row>
    <row r="5" spans="1:18" ht="13.5" thickBot="1" x14ac:dyDescent="0.25">
      <c r="A5" s="2"/>
      <c r="B5" s="2"/>
      <c r="C5" s="794"/>
      <c r="D5" s="794"/>
      <c r="E5" s="794"/>
      <c r="F5" s="794"/>
    </row>
    <row r="6" spans="1:18" ht="12.75" x14ac:dyDescent="0.2">
      <c r="A6" s="3" t="s">
        <v>3</v>
      </c>
      <c r="B6" s="3" t="s">
        <v>4</v>
      </c>
      <c r="C6" s="3" t="s">
        <v>5</v>
      </c>
      <c r="D6" s="4" t="s">
        <v>6</v>
      </c>
      <c r="E6" s="5" t="s">
        <v>7</v>
      </c>
      <c r="F6" s="5" t="s">
        <v>8</v>
      </c>
    </row>
    <row r="7" spans="1:18" x14ac:dyDescent="0.2">
      <c r="A7" s="430">
        <v>1</v>
      </c>
      <c r="B7" s="430">
        <v>1</v>
      </c>
      <c r="C7" s="430">
        <v>2</v>
      </c>
      <c r="D7" s="444" t="s">
        <v>9</v>
      </c>
      <c r="E7" s="445" t="s">
        <v>10</v>
      </c>
      <c r="F7" s="9" t="s">
        <v>11</v>
      </c>
      <c r="G7" s="64"/>
      <c r="H7" s="64"/>
      <c r="I7" s="64"/>
      <c r="J7" s="64"/>
      <c r="K7" s="64"/>
      <c r="L7" s="64"/>
      <c r="M7" s="64"/>
      <c r="N7" s="64"/>
      <c r="O7" s="64"/>
      <c r="P7" s="64"/>
      <c r="Q7" s="64"/>
      <c r="R7" s="64"/>
    </row>
    <row r="8" spans="1:18" x14ac:dyDescent="0.2">
      <c r="A8" s="430">
        <f t="shared" ref="A8:A71" si="0">+A7+1</f>
        <v>2</v>
      </c>
      <c r="B8" s="430">
        <f>C7+B7</f>
        <v>3</v>
      </c>
      <c r="C8" s="430">
        <v>3</v>
      </c>
      <c r="D8" s="444" t="s">
        <v>12</v>
      </c>
      <c r="E8" s="445" t="s">
        <v>13</v>
      </c>
      <c r="F8" s="9">
        <v>220</v>
      </c>
      <c r="G8" s="64"/>
      <c r="H8" s="64"/>
      <c r="I8" s="64"/>
      <c r="J8" s="64"/>
      <c r="K8" s="64"/>
      <c r="L8" s="64"/>
      <c r="M8" s="64"/>
      <c r="N8" s="64"/>
      <c r="O8" s="64"/>
      <c r="P8" s="64"/>
      <c r="Q8" s="64"/>
      <c r="R8" s="64"/>
    </row>
    <row r="9" spans="1:18" x14ac:dyDescent="0.2">
      <c r="A9" s="430">
        <f t="shared" si="0"/>
        <v>3</v>
      </c>
      <c r="B9" s="430">
        <f>C8+B8</f>
        <v>6</v>
      </c>
      <c r="C9" s="430">
        <v>2</v>
      </c>
      <c r="D9" s="444" t="s">
        <v>9</v>
      </c>
      <c r="E9" s="445" t="s">
        <v>14</v>
      </c>
      <c r="F9" s="10" t="s">
        <v>1759</v>
      </c>
      <c r="G9" s="64"/>
      <c r="H9" s="64"/>
      <c r="I9" s="64"/>
      <c r="J9" s="64"/>
      <c r="K9" s="64"/>
      <c r="L9" s="64"/>
      <c r="M9" s="64"/>
      <c r="N9" s="64"/>
      <c r="O9" s="64"/>
      <c r="P9" s="64"/>
      <c r="Q9" s="64"/>
      <c r="R9" s="64"/>
    </row>
    <row r="10" spans="1:18" x14ac:dyDescent="0.2">
      <c r="A10" s="430">
        <f t="shared" si="0"/>
        <v>4</v>
      </c>
      <c r="B10" s="430">
        <f t="shared" ref="B10:B73" si="1">C9+B9</f>
        <v>8</v>
      </c>
      <c r="C10" s="430">
        <v>1</v>
      </c>
      <c r="D10" s="444" t="s">
        <v>9</v>
      </c>
      <c r="E10" s="445" t="s">
        <v>16</v>
      </c>
      <c r="F10" s="10" t="s">
        <v>3531</v>
      </c>
      <c r="G10" s="64"/>
      <c r="H10" s="64"/>
      <c r="I10" s="64"/>
      <c r="J10" s="64"/>
      <c r="K10" s="64"/>
      <c r="L10" s="64"/>
      <c r="M10" s="64"/>
      <c r="N10" s="64"/>
      <c r="O10" s="64"/>
      <c r="P10" s="64"/>
      <c r="Q10" s="64"/>
      <c r="R10" s="64"/>
    </row>
    <row r="11" spans="1:18" x14ac:dyDescent="0.2">
      <c r="A11" s="430">
        <f t="shared" si="0"/>
        <v>5</v>
      </c>
      <c r="B11" s="430">
        <f t="shared" si="1"/>
        <v>9</v>
      </c>
      <c r="C11" s="430">
        <v>2</v>
      </c>
      <c r="D11" s="444" t="s">
        <v>12</v>
      </c>
      <c r="E11" s="445" t="s">
        <v>17</v>
      </c>
      <c r="F11" s="10" t="s">
        <v>3329</v>
      </c>
      <c r="G11" s="64"/>
      <c r="H11" s="64"/>
      <c r="I11" s="64"/>
      <c r="J11" s="64"/>
      <c r="K11" s="64"/>
      <c r="L11" s="64"/>
      <c r="M11" s="64"/>
      <c r="N11" s="64"/>
      <c r="O11" s="64"/>
      <c r="P11" s="64"/>
      <c r="Q11" s="64"/>
      <c r="R11" s="64"/>
    </row>
    <row r="12" spans="1:18" x14ac:dyDescent="0.2">
      <c r="A12" s="430">
        <f t="shared" si="0"/>
        <v>6</v>
      </c>
      <c r="B12" s="430">
        <f t="shared" si="1"/>
        <v>11</v>
      </c>
      <c r="C12" s="430">
        <v>1</v>
      </c>
      <c r="D12" s="444" t="s">
        <v>9</v>
      </c>
      <c r="E12" s="445" t="s">
        <v>1810</v>
      </c>
      <c r="F12" s="9" t="s">
        <v>20</v>
      </c>
      <c r="G12" s="64"/>
      <c r="H12" s="64"/>
      <c r="I12" s="64"/>
      <c r="J12" s="64"/>
      <c r="K12" s="64"/>
      <c r="L12" s="64"/>
      <c r="M12" s="64"/>
      <c r="N12" s="64"/>
      <c r="O12" s="64"/>
      <c r="P12" s="64"/>
      <c r="Q12" s="64"/>
      <c r="R12" s="64"/>
    </row>
    <row r="13" spans="1:18" x14ac:dyDescent="0.2">
      <c r="A13" s="430">
        <f t="shared" si="0"/>
        <v>7</v>
      </c>
      <c r="B13" s="430">
        <f t="shared" si="1"/>
        <v>12</v>
      </c>
      <c r="C13" s="430">
        <v>1</v>
      </c>
      <c r="D13" s="444" t="s">
        <v>9</v>
      </c>
      <c r="E13" s="445" t="s">
        <v>3330</v>
      </c>
      <c r="F13" s="9" t="s">
        <v>22</v>
      </c>
      <c r="G13" s="64"/>
      <c r="H13" s="64"/>
      <c r="I13" s="64"/>
      <c r="J13" s="64"/>
      <c r="K13" s="64"/>
      <c r="L13" s="64"/>
      <c r="M13" s="64"/>
      <c r="N13" s="64"/>
      <c r="O13" s="64"/>
      <c r="P13" s="64"/>
      <c r="Q13" s="64"/>
      <c r="R13" s="64"/>
    </row>
    <row r="14" spans="1:18" x14ac:dyDescent="0.2">
      <c r="A14" s="430">
        <f t="shared" si="0"/>
        <v>8</v>
      </c>
      <c r="B14" s="430">
        <f t="shared" si="1"/>
        <v>13</v>
      </c>
      <c r="C14" s="430">
        <v>3</v>
      </c>
      <c r="D14" s="444" t="s">
        <v>12</v>
      </c>
      <c r="E14" s="445" t="s">
        <v>23</v>
      </c>
      <c r="F14" s="9"/>
      <c r="G14" s="64"/>
      <c r="H14" s="64"/>
      <c r="I14" s="64"/>
      <c r="J14" s="64"/>
      <c r="K14" s="64"/>
      <c r="L14" s="64"/>
      <c r="M14" s="64"/>
      <c r="N14" s="64"/>
      <c r="O14" s="64"/>
      <c r="P14" s="64"/>
      <c r="Q14" s="64"/>
      <c r="R14" s="64"/>
    </row>
    <row r="15" spans="1:18" x14ac:dyDescent="0.2">
      <c r="A15" s="430">
        <f t="shared" si="0"/>
        <v>9</v>
      </c>
      <c r="B15" s="430">
        <f t="shared" si="1"/>
        <v>16</v>
      </c>
      <c r="C15" s="430">
        <v>9</v>
      </c>
      <c r="D15" s="444" t="s">
        <v>9</v>
      </c>
      <c r="E15" s="445" t="s">
        <v>3331</v>
      </c>
      <c r="F15" s="9"/>
      <c r="G15" s="64"/>
      <c r="H15" s="64"/>
      <c r="I15" s="64"/>
      <c r="J15" s="64"/>
      <c r="K15" s="64"/>
      <c r="L15" s="64"/>
      <c r="M15" s="64"/>
      <c r="N15" s="64"/>
      <c r="O15" s="64"/>
      <c r="P15" s="64"/>
      <c r="Q15" s="64"/>
      <c r="R15" s="64"/>
    </row>
    <row r="16" spans="1:18" x14ac:dyDescent="0.2">
      <c r="A16" s="430">
        <f t="shared" si="0"/>
        <v>10</v>
      </c>
      <c r="B16" s="430">
        <f t="shared" si="1"/>
        <v>25</v>
      </c>
      <c r="C16" s="430">
        <v>8</v>
      </c>
      <c r="D16" s="444" t="s">
        <v>12</v>
      </c>
      <c r="E16" s="445" t="s">
        <v>3332</v>
      </c>
      <c r="F16" s="9"/>
      <c r="G16" s="64"/>
      <c r="H16" s="64"/>
      <c r="I16" s="64"/>
      <c r="J16" s="64"/>
      <c r="K16" s="64"/>
      <c r="L16" s="64"/>
      <c r="M16" s="64"/>
      <c r="N16" s="64"/>
      <c r="O16" s="64"/>
      <c r="P16" s="64"/>
      <c r="Q16" s="64"/>
      <c r="R16" s="64"/>
    </row>
    <row r="17" spans="1:18" ht="24" x14ac:dyDescent="0.2">
      <c r="A17" s="363">
        <f t="shared" si="0"/>
        <v>11</v>
      </c>
      <c r="B17" s="363">
        <f t="shared" si="1"/>
        <v>33</v>
      </c>
      <c r="C17" s="447">
        <v>17</v>
      </c>
      <c r="D17" s="448" t="s">
        <v>12</v>
      </c>
      <c r="E17" s="143" t="s">
        <v>6085</v>
      </c>
      <c r="F17" s="292"/>
      <c r="G17" s="64"/>
      <c r="H17" s="64"/>
      <c r="I17" s="64"/>
      <c r="J17" s="64"/>
      <c r="K17" s="64"/>
      <c r="L17" s="64"/>
      <c r="M17" s="64"/>
      <c r="N17" s="64"/>
      <c r="O17" s="64"/>
      <c r="P17" s="64"/>
      <c r="Q17" s="64"/>
      <c r="R17" s="64"/>
    </row>
    <row r="18" spans="1:18" ht="24" x14ac:dyDescent="0.2">
      <c r="A18" s="363">
        <f t="shared" si="0"/>
        <v>12</v>
      </c>
      <c r="B18" s="363">
        <f t="shared" si="1"/>
        <v>50</v>
      </c>
      <c r="C18" s="447">
        <v>17</v>
      </c>
      <c r="D18" s="448" t="s">
        <v>12</v>
      </c>
      <c r="E18" s="143" t="s">
        <v>6086</v>
      </c>
      <c r="F18" s="292"/>
      <c r="G18" s="64"/>
      <c r="H18" s="64"/>
      <c r="I18" s="64"/>
      <c r="J18" s="64"/>
      <c r="K18" s="64"/>
      <c r="L18" s="64"/>
      <c r="M18" s="64"/>
      <c r="N18" s="64"/>
      <c r="O18" s="64"/>
      <c r="P18" s="64"/>
      <c r="Q18" s="64"/>
      <c r="R18" s="64"/>
    </row>
    <row r="19" spans="1:18" ht="24" x14ac:dyDescent="0.2">
      <c r="A19" s="363">
        <f t="shared" si="0"/>
        <v>13</v>
      </c>
      <c r="B19" s="363">
        <f t="shared" si="1"/>
        <v>67</v>
      </c>
      <c r="C19" s="430">
        <v>17</v>
      </c>
      <c r="D19" s="444" t="s">
        <v>12</v>
      </c>
      <c r="E19" s="361" t="s">
        <v>14351</v>
      </c>
      <c r="F19" s="9"/>
      <c r="G19" s="64"/>
      <c r="H19" s="64"/>
      <c r="I19" s="64"/>
      <c r="J19" s="64"/>
      <c r="K19" s="64"/>
      <c r="L19" s="64"/>
      <c r="M19" s="64"/>
      <c r="N19" s="64"/>
      <c r="O19" s="64"/>
      <c r="P19" s="64"/>
      <c r="Q19" s="64"/>
      <c r="R19" s="64"/>
    </row>
    <row r="20" spans="1:18" ht="24" x14ac:dyDescent="0.2">
      <c r="A20" s="363">
        <f t="shared" si="0"/>
        <v>14</v>
      </c>
      <c r="B20" s="363">
        <f t="shared" si="1"/>
        <v>84</v>
      </c>
      <c r="C20" s="430">
        <v>17</v>
      </c>
      <c r="D20" s="444" t="s">
        <v>12</v>
      </c>
      <c r="E20" s="361" t="s">
        <v>14352</v>
      </c>
      <c r="F20" s="9"/>
      <c r="G20" s="64"/>
      <c r="H20" s="64"/>
      <c r="I20" s="64"/>
      <c r="J20" s="64"/>
      <c r="K20" s="64"/>
      <c r="L20" s="64"/>
      <c r="M20" s="64"/>
      <c r="N20" s="64"/>
      <c r="O20" s="64"/>
      <c r="P20" s="64"/>
      <c r="Q20" s="64"/>
      <c r="R20" s="64"/>
    </row>
    <row r="21" spans="1:18" ht="36" x14ac:dyDescent="0.2">
      <c r="A21" s="363">
        <f t="shared" si="0"/>
        <v>15</v>
      </c>
      <c r="B21" s="363">
        <f t="shared" si="1"/>
        <v>101</v>
      </c>
      <c r="C21" s="430">
        <v>17</v>
      </c>
      <c r="D21" s="444" t="s">
        <v>12</v>
      </c>
      <c r="E21" s="361" t="s">
        <v>14353</v>
      </c>
      <c r="F21" s="9"/>
      <c r="G21" s="64"/>
      <c r="H21" s="64"/>
      <c r="I21" s="64"/>
      <c r="J21" s="64"/>
      <c r="K21" s="64"/>
      <c r="L21" s="64"/>
      <c r="M21" s="64"/>
      <c r="N21" s="64"/>
      <c r="O21" s="64"/>
      <c r="P21" s="64"/>
      <c r="Q21" s="64"/>
      <c r="R21" s="64"/>
    </row>
    <row r="22" spans="1:18" ht="24" x14ac:dyDescent="0.2">
      <c r="A22" s="363">
        <f t="shared" si="0"/>
        <v>16</v>
      </c>
      <c r="B22" s="363">
        <f t="shared" si="1"/>
        <v>118</v>
      </c>
      <c r="C22" s="363">
        <v>17</v>
      </c>
      <c r="D22" s="360" t="s">
        <v>12</v>
      </c>
      <c r="E22" s="362" t="s">
        <v>14013</v>
      </c>
      <c r="F22" s="449"/>
      <c r="G22" s="64"/>
      <c r="H22" s="64"/>
      <c r="I22" s="64"/>
      <c r="J22" s="64"/>
      <c r="K22" s="64"/>
      <c r="L22" s="64"/>
      <c r="M22" s="64"/>
      <c r="N22" s="64"/>
      <c r="O22" s="64"/>
      <c r="P22" s="64"/>
      <c r="Q22" s="64"/>
      <c r="R22" s="64"/>
    </row>
    <row r="23" spans="1:18" ht="24" x14ac:dyDescent="0.2">
      <c r="A23" s="363">
        <f t="shared" si="0"/>
        <v>17</v>
      </c>
      <c r="B23" s="363">
        <f t="shared" si="1"/>
        <v>135</v>
      </c>
      <c r="C23" s="363">
        <v>17</v>
      </c>
      <c r="D23" s="360" t="s">
        <v>12</v>
      </c>
      <c r="E23" s="362" t="s">
        <v>14014</v>
      </c>
      <c r="F23" s="449"/>
      <c r="G23" s="64"/>
      <c r="H23" s="64"/>
      <c r="I23" s="64"/>
      <c r="J23" s="64"/>
      <c r="K23" s="64"/>
      <c r="L23" s="64"/>
      <c r="M23" s="64"/>
      <c r="N23" s="64"/>
      <c r="O23" s="64"/>
      <c r="P23" s="64"/>
      <c r="Q23" s="64"/>
      <c r="R23" s="64"/>
    </row>
    <row r="24" spans="1:18" ht="36" x14ac:dyDescent="0.2">
      <c r="A24" s="363">
        <f t="shared" si="0"/>
        <v>18</v>
      </c>
      <c r="B24" s="363">
        <f t="shared" si="1"/>
        <v>152</v>
      </c>
      <c r="C24" s="363">
        <v>17</v>
      </c>
      <c r="D24" s="360" t="s">
        <v>12</v>
      </c>
      <c r="E24" s="362" t="s">
        <v>14015</v>
      </c>
      <c r="F24" s="449"/>
      <c r="G24" s="64"/>
      <c r="H24" s="64"/>
      <c r="I24" s="64"/>
      <c r="J24" s="64"/>
      <c r="K24" s="64"/>
      <c r="L24" s="64"/>
      <c r="M24" s="64"/>
      <c r="N24" s="64"/>
      <c r="O24" s="64"/>
      <c r="P24" s="64"/>
      <c r="Q24" s="64"/>
      <c r="R24" s="64"/>
    </row>
    <row r="25" spans="1:18" ht="24" x14ac:dyDescent="0.2">
      <c r="A25" s="363">
        <f t="shared" si="0"/>
        <v>19</v>
      </c>
      <c r="B25" s="363">
        <f t="shared" si="1"/>
        <v>169</v>
      </c>
      <c r="C25" s="447">
        <v>17</v>
      </c>
      <c r="D25" s="448" t="s">
        <v>12</v>
      </c>
      <c r="E25" s="446" t="s">
        <v>3699</v>
      </c>
      <c r="F25" s="292"/>
      <c r="G25" s="64"/>
      <c r="H25" s="64"/>
      <c r="I25" s="64"/>
      <c r="J25" s="64"/>
      <c r="K25" s="64"/>
      <c r="L25" s="64"/>
      <c r="M25" s="64"/>
      <c r="N25" s="64"/>
      <c r="O25" s="64"/>
      <c r="P25" s="64"/>
      <c r="Q25" s="64"/>
      <c r="R25" s="64"/>
    </row>
    <row r="26" spans="1:18" ht="24" x14ac:dyDescent="0.2">
      <c r="A26" s="363">
        <f t="shared" si="0"/>
        <v>20</v>
      </c>
      <c r="B26" s="363">
        <f t="shared" si="1"/>
        <v>186</v>
      </c>
      <c r="C26" s="447">
        <v>17</v>
      </c>
      <c r="D26" s="448" t="s">
        <v>12</v>
      </c>
      <c r="E26" s="446" t="s">
        <v>3700</v>
      </c>
      <c r="F26" s="292"/>
      <c r="G26" s="64"/>
      <c r="H26" s="64"/>
      <c r="I26" s="64"/>
      <c r="J26" s="64"/>
      <c r="K26" s="64"/>
      <c r="L26" s="64"/>
      <c r="M26" s="64"/>
      <c r="N26" s="64"/>
      <c r="O26" s="64"/>
      <c r="P26" s="64"/>
      <c r="Q26" s="64"/>
      <c r="R26" s="64"/>
    </row>
    <row r="27" spans="1:18" ht="36" x14ac:dyDescent="0.2">
      <c r="A27" s="363">
        <f t="shared" si="0"/>
        <v>21</v>
      </c>
      <c r="B27" s="363">
        <f t="shared" si="1"/>
        <v>203</v>
      </c>
      <c r="C27" s="447">
        <v>17</v>
      </c>
      <c r="D27" s="448" t="s">
        <v>12</v>
      </c>
      <c r="E27" s="446" t="s">
        <v>3701</v>
      </c>
      <c r="F27" s="9"/>
      <c r="G27" s="64"/>
      <c r="H27" s="64"/>
      <c r="I27" s="64"/>
      <c r="J27" s="64"/>
      <c r="K27" s="64"/>
      <c r="L27" s="64"/>
      <c r="M27" s="64"/>
      <c r="N27" s="64"/>
      <c r="O27" s="64"/>
      <c r="P27" s="64"/>
      <c r="Q27" s="64"/>
      <c r="R27" s="64"/>
    </row>
    <row r="28" spans="1:18" ht="36" x14ac:dyDescent="0.2">
      <c r="A28" s="363">
        <f t="shared" si="0"/>
        <v>22</v>
      </c>
      <c r="B28" s="363">
        <f t="shared" si="1"/>
        <v>220</v>
      </c>
      <c r="C28" s="447">
        <v>17</v>
      </c>
      <c r="D28" s="448" t="s">
        <v>12</v>
      </c>
      <c r="E28" s="143" t="s">
        <v>3702</v>
      </c>
      <c r="F28" s="292"/>
      <c r="G28" s="64"/>
      <c r="H28" s="64"/>
      <c r="I28" s="64"/>
      <c r="J28" s="64"/>
      <c r="K28" s="64"/>
      <c r="L28" s="64"/>
      <c r="M28" s="64"/>
      <c r="N28" s="64"/>
      <c r="O28" s="64"/>
      <c r="P28" s="64"/>
      <c r="Q28" s="64"/>
      <c r="R28" s="64"/>
    </row>
    <row r="29" spans="1:18" ht="36" x14ac:dyDescent="0.2">
      <c r="A29" s="363">
        <f t="shared" si="0"/>
        <v>23</v>
      </c>
      <c r="B29" s="363">
        <f t="shared" si="1"/>
        <v>237</v>
      </c>
      <c r="C29" s="447">
        <v>17</v>
      </c>
      <c r="D29" s="448" t="s">
        <v>12</v>
      </c>
      <c r="E29" s="143" t="s">
        <v>3703</v>
      </c>
      <c r="F29" s="292"/>
      <c r="G29" s="64"/>
      <c r="H29" s="64"/>
      <c r="I29" s="64"/>
      <c r="J29" s="64"/>
      <c r="K29" s="64"/>
      <c r="L29" s="64"/>
      <c r="M29" s="64"/>
      <c r="N29" s="64"/>
      <c r="O29" s="64"/>
      <c r="P29" s="64"/>
      <c r="Q29" s="64"/>
      <c r="R29" s="64"/>
    </row>
    <row r="30" spans="1:18" ht="36" x14ac:dyDescent="0.2">
      <c r="A30" s="363">
        <f t="shared" si="0"/>
        <v>24</v>
      </c>
      <c r="B30" s="363">
        <f t="shared" si="1"/>
        <v>254</v>
      </c>
      <c r="C30" s="447">
        <v>17</v>
      </c>
      <c r="D30" s="448" t="s">
        <v>12</v>
      </c>
      <c r="E30" s="143" t="s">
        <v>3704</v>
      </c>
      <c r="F30" s="292"/>
      <c r="G30" s="64"/>
      <c r="H30" s="64"/>
      <c r="I30" s="64"/>
      <c r="J30" s="64"/>
      <c r="K30" s="64"/>
      <c r="L30" s="64"/>
      <c r="M30" s="64"/>
      <c r="N30" s="64"/>
      <c r="O30" s="64"/>
      <c r="P30" s="64"/>
      <c r="Q30" s="64"/>
      <c r="R30" s="64"/>
    </row>
    <row r="31" spans="1:18" ht="36" x14ac:dyDescent="0.2">
      <c r="A31" s="363">
        <f t="shared" si="0"/>
        <v>25</v>
      </c>
      <c r="B31" s="363">
        <f t="shared" si="1"/>
        <v>271</v>
      </c>
      <c r="C31" s="447">
        <v>17</v>
      </c>
      <c r="D31" s="448" t="s">
        <v>12</v>
      </c>
      <c r="E31" s="446" t="s">
        <v>3705</v>
      </c>
      <c r="F31" s="292"/>
      <c r="G31" s="64"/>
      <c r="H31" s="64"/>
      <c r="I31" s="64"/>
      <c r="J31" s="64"/>
      <c r="K31" s="64"/>
      <c r="L31" s="64"/>
      <c r="M31" s="64"/>
      <c r="N31" s="64"/>
      <c r="O31" s="64"/>
      <c r="P31" s="64"/>
      <c r="Q31" s="64"/>
      <c r="R31" s="64"/>
    </row>
    <row r="32" spans="1:18" ht="36" x14ac:dyDescent="0.2">
      <c r="A32" s="363">
        <f t="shared" si="0"/>
        <v>26</v>
      </c>
      <c r="B32" s="363">
        <f t="shared" si="1"/>
        <v>288</v>
      </c>
      <c r="C32" s="447">
        <v>17</v>
      </c>
      <c r="D32" s="448" t="s">
        <v>12</v>
      </c>
      <c r="E32" s="446" t="s">
        <v>3706</v>
      </c>
      <c r="F32" s="292"/>
      <c r="G32" s="64"/>
      <c r="H32" s="64"/>
      <c r="I32" s="64"/>
      <c r="J32" s="64"/>
      <c r="K32" s="64"/>
      <c r="L32" s="64"/>
      <c r="M32" s="64"/>
      <c r="N32" s="64"/>
      <c r="O32" s="64"/>
      <c r="P32" s="64"/>
      <c r="Q32" s="64"/>
      <c r="R32" s="64"/>
    </row>
    <row r="33" spans="1:18" ht="36" x14ac:dyDescent="0.2">
      <c r="A33" s="363">
        <f t="shared" si="0"/>
        <v>27</v>
      </c>
      <c r="B33" s="363">
        <f t="shared" si="1"/>
        <v>305</v>
      </c>
      <c r="C33" s="447">
        <v>17</v>
      </c>
      <c r="D33" s="448" t="s">
        <v>12</v>
      </c>
      <c r="E33" s="446" t="s">
        <v>3707</v>
      </c>
      <c r="F33" s="292"/>
      <c r="G33" s="64"/>
      <c r="H33" s="64"/>
      <c r="I33" s="64"/>
      <c r="J33" s="64"/>
      <c r="K33" s="64"/>
      <c r="L33" s="64"/>
      <c r="M33" s="64"/>
      <c r="N33" s="64"/>
      <c r="O33" s="64"/>
      <c r="P33" s="64"/>
      <c r="Q33" s="64"/>
      <c r="R33" s="64"/>
    </row>
    <row r="34" spans="1:18" ht="36" x14ac:dyDescent="0.2">
      <c r="A34" s="363">
        <f t="shared" si="0"/>
        <v>28</v>
      </c>
      <c r="B34" s="363">
        <f t="shared" si="1"/>
        <v>322</v>
      </c>
      <c r="C34" s="447">
        <v>17</v>
      </c>
      <c r="D34" s="448" t="s">
        <v>12</v>
      </c>
      <c r="E34" s="446" t="s">
        <v>3708</v>
      </c>
      <c r="F34" s="292"/>
      <c r="G34" s="64"/>
      <c r="H34" s="64"/>
      <c r="I34" s="64"/>
      <c r="J34" s="64"/>
      <c r="K34" s="64"/>
      <c r="L34" s="64"/>
      <c r="M34" s="64"/>
      <c r="N34" s="64"/>
      <c r="O34" s="64"/>
      <c r="P34" s="64"/>
      <c r="Q34" s="64"/>
      <c r="R34" s="64"/>
    </row>
    <row r="35" spans="1:18" ht="36" x14ac:dyDescent="0.2">
      <c r="A35" s="363">
        <f t="shared" si="0"/>
        <v>29</v>
      </c>
      <c r="B35" s="363">
        <f t="shared" si="1"/>
        <v>339</v>
      </c>
      <c r="C35" s="447">
        <v>17</v>
      </c>
      <c r="D35" s="448" t="s">
        <v>12</v>
      </c>
      <c r="E35" s="446" t="s">
        <v>3709</v>
      </c>
      <c r="F35" s="292"/>
      <c r="G35" s="64"/>
      <c r="H35" s="64"/>
      <c r="I35" s="64"/>
      <c r="J35" s="64"/>
      <c r="K35" s="64"/>
      <c r="L35" s="64"/>
      <c r="M35" s="64"/>
      <c r="N35" s="64"/>
      <c r="O35" s="64"/>
      <c r="P35" s="64"/>
      <c r="Q35" s="64"/>
      <c r="R35" s="64"/>
    </row>
    <row r="36" spans="1:18" ht="36" x14ac:dyDescent="0.2">
      <c r="A36" s="363">
        <f t="shared" si="0"/>
        <v>30</v>
      </c>
      <c r="B36" s="363">
        <f t="shared" si="1"/>
        <v>356</v>
      </c>
      <c r="C36" s="447">
        <v>17</v>
      </c>
      <c r="D36" s="448" t="s">
        <v>12</v>
      </c>
      <c r="E36" s="446" t="s">
        <v>3710</v>
      </c>
      <c r="F36" s="292"/>
      <c r="G36" s="64"/>
      <c r="H36" s="64"/>
      <c r="I36" s="64"/>
      <c r="J36" s="64"/>
      <c r="K36" s="64"/>
      <c r="L36" s="64"/>
      <c r="M36" s="64"/>
      <c r="N36" s="64"/>
      <c r="O36" s="64"/>
      <c r="P36" s="64"/>
      <c r="Q36" s="64"/>
      <c r="R36" s="64"/>
    </row>
    <row r="37" spans="1:18" ht="36" x14ac:dyDescent="0.2">
      <c r="A37" s="363">
        <f t="shared" si="0"/>
        <v>31</v>
      </c>
      <c r="B37" s="363">
        <f t="shared" si="1"/>
        <v>373</v>
      </c>
      <c r="C37" s="447">
        <v>17</v>
      </c>
      <c r="D37" s="448" t="s">
        <v>12</v>
      </c>
      <c r="E37" s="446" t="s">
        <v>3711</v>
      </c>
      <c r="F37" s="292"/>
      <c r="G37" s="64"/>
      <c r="H37" s="64"/>
      <c r="I37" s="64"/>
      <c r="J37" s="64"/>
      <c r="K37" s="64"/>
      <c r="L37" s="64"/>
      <c r="M37" s="64"/>
      <c r="N37" s="64"/>
      <c r="O37" s="64"/>
      <c r="P37" s="64"/>
      <c r="Q37" s="64"/>
      <c r="R37" s="64"/>
    </row>
    <row r="38" spans="1:18" ht="36" x14ac:dyDescent="0.2">
      <c r="A38" s="363">
        <f t="shared" si="0"/>
        <v>32</v>
      </c>
      <c r="B38" s="363">
        <f t="shared" si="1"/>
        <v>390</v>
      </c>
      <c r="C38" s="447">
        <v>17</v>
      </c>
      <c r="D38" s="448" t="s">
        <v>12</v>
      </c>
      <c r="E38" s="446" t="s">
        <v>3712</v>
      </c>
      <c r="F38" s="292"/>
      <c r="G38" s="64"/>
      <c r="H38" s="64"/>
      <c r="I38" s="64"/>
      <c r="J38" s="64"/>
      <c r="K38" s="64"/>
      <c r="L38" s="64"/>
      <c r="M38" s="64"/>
      <c r="N38" s="64"/>
      <c r="O38" s="64"/>
      <c r="P38" s="64"/>
      <c r="Q38" s="64"/>
      <c r="R38" s="64"/>
    </row>
    <row r="39" spans="1:18" ht="35.1" customHeight="1" x14ac:dyDescent="0.2">
      <c r="A39" s="363">
        <f t="shared" si="0"/>
        <v>33</v>
      </c>
      <c r="B39" s="363">
        <f t="shared" si="1"/>
        <v>407</v>
      </c>
      <c r="C39" s="447">
        <v>17</v>
      </c>
      <c r="D39" s="448" t="s">
        <v>12</v>
      </c>
      <c r="E39" s="445" t="s">
        <v>6087</v>
      </c>
      <c r="F39" s="292"/>
      <c r="G39" s="64"/>
      <c r="H39" s="64"/>
      <c r="I39" s="64"/>
      <c r="J39" s="64"/>
      <c r="K39" s="64"/>
      <c r="L39" s="64"/>
      <c r="M39" s="64"/>
      <c r="N39" s="64"/>
      <c r="O39" s="64"/>
      <c r="P39" s="64"/>
      <c r="Q39" s="64"/>
      <c r="R39" s="64"/>
    </row>
    <row r="40" spans="1:18" ht="36" x14ac:dyDescent="0.2">
      <c r="A40" s="363">
        <f t="shared" si="0"/>
        <v>34</v>
      </c>
      <c r="B40" s="363">
        <f t="shared" si="1"/>
        <v>424</v>
      </c>
      <c r="C40" s="447">
        <v>17</v>
      </c>
      <c r="D40" s="448" t="s">
        <v>12</v>
      </c>
      <c r="E40" s="445" t="s">
        <v>6088</v>
      </c>
      <c r="F40" s="9"/>
      <c r="G40" s="64"/>
      <c r="H40" s="64"/>
      <c r="I40" s="64"/>
      <c r="J40" s="64"/>
      <c r="K40" s="64"/>
      <c r="L40" s="64"/>
      <c r="M40" s="64"/>
      <c r="N40" s="64"/>
      <c r="O40" s="64"/>
      <c r="P40" s="64"/>
      <c r="Q40" s="64"/>
      <c r="R40" s="64"/>
    </row>
    <row r="41" spans="1:18" ht="36" x14ac:dyDescent="0.2">
      <c r="A41" s="363">
        <f t="shared" si="0"/>
        <v>35</v>
      </c>
      <c r="B41" s="363">
        <f t="shared" si="1"/>
        <v>441</v>
      </c>
      <c r="C41" s="447">
        <v>17</v>
      </c>
      <c r="D41" s="448" t="s">
        <v>12</v>
      </c>
      <c r="E41" s="445" t="s">
        <v>6089</v>
      </c>
      <c r="F41" s="292"/>
      <c r="G41" s="64"/>
      <c r="H41" s="64"/>
      <c r="I41" s="64"/>
      <c r="J41" s="64"/>
      <c r="K41" s="64"/>
      <c r="L41" s="64"/>
      <c r="M41" s="64"/>
      <c r="N41" s="64"/>
      <c r="O41" s="64"/>
      <c r="P41" s="64"/>
      <c r="Q41" s="64"/>
      <c r="R41" s="64"/>
    </row>
    <row r="42" spans="1:18" ht="36" x14ac:dyDescent="0.2">
      <c r="A42" s="363">
        <f t="shared" si="0"/>
        <v>36</v>
      </c>
      <c r="B42" s="363">
        <f t="shared" si="1"/>
        <v>458</v>
      </c>
      <c r="C42" s="447">
        <v>17</v>
      </c>
      <c r="D42" s="448" t="s">
        <v>12</v>
      </c>
      <c r="E42" s="445" t="s">
        <v>6090</v>
      </c>
      <c r="F42" s="9"/>
      <c r="G42" s="64"/>
      <c r="H42" s="64"/>
      <c r="I42" s="64"/>
      <c r="J42" s="64"/>
      <c r="K42" s="64"/>
      <c r="L42" s="64"/>
      <c r="M42" s="64"/>
      <c r="N42" s="64"/>
      <c r="O42" s="64"/>
      <c r="P42" s="64"/>
      <c r="Q42" s="64"/>
      <c r="R42" s="64"/>
    </row>
    <row r="43" spans="1:18" ht="36" x14ac:dyDescent="0.2">
      <c r="A43" s="363">
        <f t="shared" si="0"/>
        <v>37</v>
      </c>
      <c r="B43" s="363">
        <f t="shared" si="1"/>
        <v>475</v>
      </c>
      <c r="C43" s="430">
        <v>17</v>
      </c>
      <c r="D43" s="444" t="s">
        <v>12</v>
      </c>
      <c r="E43" s="361" t="s">
        <v>14354</v>
      </c>
      <c r="F43" s="9"/>
      <c r="G43" s="64"/>
      <c r="H43" s="64"/>
      <c r="I43" s="64"/>
      <c r="J43" s="64"/>
      <c r="K43" s="64"/>
      <c r="L43" s="64"/>
      <c r="M43" s="64"/>
      <c r="N43" s="64"/>
      <c r="O43" s="64"/>
      <c r="P43" s="64"/>
      <c r="Q43" s="64"/>
      <c r="R43" s="64"/>
    </row>
    <row r="44" spans="1:18" ht="36" x14ac:dyDescent="0.2">
      <c r="A44" s="363">
        <f t="shared" si="0"/>
        <v>38</v>
      </c>
      <c r="B44" s="363">
        <f t="shared" si="1"/>
        <v>492</v>
      </c>
      <c r="C44" s="430">
        <v>17</v>
      </c>
      <c r="D44" s="444" t="s">
        <v>12</v>
      </c>
      <c r="E44" s="361" t="s">
        <v>14355</v>
      </c>
      <c r="F44" s="9"/>
      <c r="G44" s="64"/>
      <c r="H44" s="64"/>
      <c r="I44" s="64"/>
      <c r="J44" s="64"/>
      <c r="K44" s="64"/>
      <c r="L44" s="64"/>
      <c r="M44" s="64"/>
      <c r="N44" s="64"/>
      <c r="O44" s="64"/>
      <c r="P44" s="64"/>
      <c r="Q44" s="64"/>
      <c r="R44" s="64"/>
    </row>
    <row r="45" spans="1:18" ht="36" x14ac:dyDescent="0.2">
      <c r="A45" s="363">
        <f t="shared" si="0"/>
        <v>39</v>
      </c>
      <c r="B45" s="363">
        <f t="shared" si="1"/>
        <v>509</v>
      </c>
      <c r="C45" s="430">
        <v>17</v>
      </c>
      <c r="D45" s="444" t="s">
        <v>12</v>
      </c>
      <c r="E45" s="361" t="s">
        <v>14016</v>
      </c>
      <c r="F45" s="9"/>
      <c r="G45" s="64"/>
      <c r="H45" s="64"/>
      <c r="I45" s="64"/>
      <c r="J45" s="64"/>
      <c r="K45" s="64"/>
      <c r="L45" s="64"/>
      <c r="M45" s="64"/>
      <c r="N45" s="64"/>
      <c r="O45" s="64"/>
      <c r="P45" s="64"/>
      <c r="Q45" s="64"/>
      <c r="R45" s="64"/>
    </row>
    <row r="46" spans="1:18" ht="36" x14ac:dyDescent="0.2">
      <c r="A46" s="363">
        <f t="shared" si="0"/>
        <v>40</v>
      </c>
      <c r="B46" s="363">
        <f t="shared" si="1"/>
        <v>526</v>
      </c>
      <c r="C46" s="430">
        <v>17</v>
      </c>
      <c r="D46" s="444" t="s">
        <v>12</v>
      </c>
      <c r="E46" s="361" t="s">
        <v>14017</v>
      </c>
      <c r="F46" s="9"/>
      <c r="G46" s="64"/>
      <c r="H46" s="64"/>
      <c r="I46" s="64"/>
      <c r="J46" s="64"/>
      <c r="K46" s="64"/>
      <c r="L46" s="64"/>
      <c r="M46" s="64"/>
      <c r="N46" s="64"/>
      <c r="O46" s="64"/>
      <c r="P46" s="64"/>
      <c r="Q46" s="64"/>
      <c r="R46" s="64"/>
    </row>
    <row r="47" spans="1:18" ht="36" x14ac:dyDescent="0.2">
      <c r="A47" s="363">
        <f t="shared" si="0"/>
        <v>41</v>
      </c>
      <c r="B47" s="363">
        <f t="shared" si="1"/>
        <v>543</v>
      </c>
      <c r="C47" s="363">
        <v>17</v>
      </c>
      <c r="D47" s="360" t="s">
        <v>12</v>
      </c>
      <c r="E47" s="362" t="s">
        <v>14028</v>
      </c>
      <c r="F47" s="449"/>
      <c r="G47" s="64"/>
      <c r="H47" s="64"/>
      <c r="I47" s="64"/>
      <c r="J47" s="64"/>
      <c r="K47" s="64"/>
      <c r="L47" s="64"/>
      <c r="M47" s="64"/>
      <c r="N47" s="64"/>
      <c r="O47" s="64"/>
      <c r="P47" s="64"/>
      <c r="Q47" s="64"/>
      <c r="R47" s="64"/>
    </row>
    <row r="48" spans="1:18" ht="36" x14ac:dyDescent="0.2">
      <c r="A48" s="363">
        <f t="shared" si="0"/>
        <v>42</v>
      </c>
      <c r="B48" s="363">
        <f t="shared" si="1"/>
        <v>560</v>
      </c>
      <c r="C48" s="363">
        <v>17</v>
      </c>
      <c r="D48" s="360" t="s">
        <v>12</v>
      </c>
      <c r="E48" s="362" t="s">
        <v>14029</v>
      </c>
      <c r="F48" s="449"/>
      <c r="G48" s="64"/>
      <c r="H48" s="64"/>
      <c r="I48" s="64"/>
      <c r="J48" s="64"/>
      <c r="K48" s="64"/>
      <c r="L48" s="64"/>
      <c r="M48" s="64"/>
      <c r="N48" s="64"/>
      <c r="O48" s="64"/>
      <c r="P48" s="64"/>
      <c r="Q48" s="64"/>
      <c r="R48" s="64"/>
    </row>
    <row r="49" spans="1:18" ht="36" x14ac:dyDescent="0.2">
      <c r="A49" s="363">
        <f t="shared" si="0"/>
        <v>43</v>
      </c>
      <c r="B49" s="363">
        <f t="shared" si="1"/>
        <v>577</v>
      </c>
      <c r="C49" s="363">
        <v>17</v>
      </c>
      <c r="D49" s="360" t="s">
        <v>12</v>
      </c>
      <c r="E49" s="362" t="s">
        <v>14030</v>
      </c>
      <c r="F49" s="449"/>
      <c r="G49" s="64"/>
      <c r="H49" s="64"/>
      <c r="I49" s="64"/>
      <c r="J49" s="64"/>
      <c r="K49" s="64"/>
      <c r="L49" s="64"/>
      <c r="M49" s="64"/>
      <c r="N49" s="64"/>
      <c r="O49" s="64"/>
      <c r="P49" s="64"/>
      <c r="Q49" s="64"/>
      <c r="R49" s="64"/>
    </row>
    <row r="50" spans="1:18" ht="36" x14ac:dyDescent="0.2">
      <c r="A50" s="363">
        <f t="shared" si="0"/>
        <v>44</v>
      </c>
      <c r="B50" s="363">
        <f t="shared" si="1"/>
        <v>594</v>
      </c>
      <c r="C50" s="363">
        <v>17</v>
      </c>
      <c r="D50" s="360" t="s">
        <v>12</v>
      </c>
      <c r="E50" s="362" t="s">
        <v>14031</v>
      </c>
      <c r="F50" s="449"/>
      <c r="G50" s="64"/>
      <c r="H50" s="64"/>
      <c r="I50" s="64"/>
      <c r="J50" s="64"/>
      <c r="K50" s="64"/>
      <c r="L50" s="64"/>
      <c r="M50" s="64"/>
      <c r="N50" s="64"/>
      <c r="O50" s="64"/>
      <c r="P50" s="64"/>
      <c r="Q50" s="64"/>
      <c r="R50" s="64"/>
    </row>
    <row r="51" spans="1:18" ht="36" x14ac:dyDescent="0.2">
      <c r="A51" s="363">
        <f t="shared" si="0"/>
        <v>45</v>
      </c>
      <c r="B51" s="363">
        <f t="shared" si="1"/>
        <v>611</v>
      </c>
      <c r="C51" s="447">
        <v>17</v>
      </c>
      <c r="D51" s="448" t="s">
        <v>12</v>
      </c>
      <c r="E51" s="446" t="s">
        <v>3713</v>
      </c>
      <c r="F51" s="292"/>
      <c r="G51" s="64"/>
      <c r="H51" s="64"/>
      <c r="I51" s="64"/>
      <c r="J51" s="64"/>
      <c r="K51" s="64"/>
      <c r="L51" s="64"/>
      <c r="M51" s="64"/>
      <c r="N51" s="64"/>
      <c r="O51" s="64"/>
      <c r="P51" s="64"/>
      <c r="Q51" s="64"/>
      <c r="R51" s="64"/>
    </row>
    <row r="52" spans="1:18" ht="36" x14ac:dyDescent="0.2">
      <c r="A52" s="363">
        <f t="shared" si="0"/>
        <v>46</v>
      </c>
      <c r="B52" s="363">
        <f t="shared" si="1"/>
        <v>628</v>
      </c>
      <c r="C52" s="447">
        <v>17</v>
      </c>
      <c r="D52" s="448" t="s">
        <v>12</v>
      </c>
      <c r="E52" s="446" t="s">
        <v>3714</v>
      </c>
      <c r="F52" s="292"/>
      <c r="G52" s="64"/>
      <c r="H52" s="64"/>
      <c r="I52" s="64"/>
      <c r="J52" s="64"/>
      <c r="K52" s="64"/>
      <c r="L52" s="64"/>
      <c r="M52" s="64"/>
      <c r="N52" s="64"/>
      <c r="O52" s="64"/>
      <c r="P52" s="64"/>
      <c r="Q52" s="64"/>
      <c r="R52" s="64"/>
    </row>
    <row r="53" spans="1:18" ht="24" x14ac:dyDescent="0.2">
      <c r="A53" s="363">
        <f t="shared" si="0"/>
        <v>47</v>
      </c>
      <c r="B53" s="363">
        <f t="shared" si="1"/>
        <v>645</v>
      </c>
      <c r="C53" s="447">
        <v>17</v>
      </c>
      <c r="D53" s="448" t="s">
        <v>12</v>
      </c>
      <c r="E53" s="446" t="s">
        <v>3715</v>
      </c>
      <c r="F53" s="292"/>
      <c r="G53" s="64"/>
      <c r="H53" s="64"/>
      <c r="I53" s="64"/>
      <c r="J53" s="64"/>
      <c r="K53" s="64"/>
      <c r="L53" s="64"/>
      <c r="M53" s="64"/>
      <c r="N53" s="64"/>
      <c r="O53" s="64"/>
      <c r="P53" s="64"/>
      <c r="Q53" s="64"/>
      <c r="R53" s="64"/>
    </row>
    <row r="54" spans="1:18" ht="36" x14ac:dyDescent="0.2">
      <c r="A54" s="363">
        <f t="shared" si="0"/>
        <v>48</v>
      </c>
      <c r="B54" s="363">
        <f t="shared" si="1"/>
        <v>662</v>
      </c>
      <c r="C54" s="447">
        <v>17</v>
      </c>
      <c r="D54" s="448" t="s">
        <v>12</v>
      </c>
      <c r="E54" s="446" t="s">
        <v>3716</v>
      </c>
      <c r="F54" s="292"/>
      <c r="G54" s="64"/>
      <c r="H54" s="64"/>
      <c r="I54" s="64"/>
      <c r="J54" s="64"/>
      <c r="K54" s="64"/>
      <c r="L54" s="64"/>
      <c r="M54" s="64"/>
      <c r="N54" s="64"/>
      <c r="O54" s="64"/>
      <c r="P54" s="64"/>
      <c r="Q54" s="64"/>
      <c r="R54" s="64"/>
    </row>
    <row r="55" spans="1:18" ht="24" x14ac:dyDescent="0.2">
      <c r="A55" s="363">
        <f t="shared" si="0"/>
        <v>49</v>
      </c>
      <c r="B55" s="363">
        <f t="shared" si="1"/>
        <v>679</v>
      </c>
      <c r="C55" s="447">
        <v>17</v>
      </c>
      <c r="D55" s="448" t="s">
        <v>12</v>
      </c>
      <c r="E55" s="143" t="s">
        <v>3717</v>
      </c>
      <c r="F55" s="292"/>
      <c r="G55" s="64"/>
      <c r="H55" s="64"/>
      <c r="I55" s="64"/>
      <c r="J55" s="64"/>
      <c r="K55" s="64"/>
      <c r="L55" s="64"/>
      <c r="M55" s="64"/>
      <c r="N55" s="64"/>
      <c r="O55" s="64"/>
      <c r="P55" s="64"/>
      <c r="Q55" s="64"/>
      <c r="R55" s="64"/>
    </row>
    <row r="56" spans="1:18" ht="24" x14ac:dyDescent="0.2">
      <c r="A56" s="363">
        <f t="shared" si="0"/>
        <v>50</v>
      </c>
      <c r="B56" s="363">
        <f t="shared" si="1"/>
        <v>696</v>
      </c>
      <c r="C56" s="447">
        <v>17</v>
      </c>
      <c r="D56" s="448" t="s">
        <v>12</v>
      </c>
      <c r="E56" s="143" t="s">
        <v>3718</v>
      </c>
      <c r="F56" s="292"/>
      <c r="G56" s="64"/>
      <c r="H56" s="64"/>
      <c r="I56" s="64"/>
      <c r="J56" s="64"/>
      <c r="K56" s="64"/>
      <c r="L56" s="64"/>
      <c r="M56" s="64"/>
      <c r="N56" s="64"/>
      <c r="O56" s="64"/>
      <c r="P56" s="64"/>
      <c r="Q56" s="64"/>
      <c r="R56" s="64"/>
    </row>
    <row r="57" spans="1:18" ht="24" x14ac:dyDescent="0.2">
      <c r="A57" s="363">
        <f t="shared" si="0"/>
        <v>51</v>
      </c>
      <c r="B57" s="363">
        <f t="shared" si="1"/>
        <v>713</v>
      </c>
      <c r="C57" s="447">
        <v>17</v>
      </c>
      <c r="D57" s="448" t="s">
        <v>12</v>
      </c>
      <c r="E57" s="143" t="s">
        <v>3719</v>
      </c>
      <c r="F57" s="292"/>
      <c r="G57" s="64"/>
      <c r="H57" s="64"/>
      <c r="I57" s="64"/>
      <c r="J57" s="64"/>
      <c r="K57" s="64"/>
      <c r="L57" s="64"/>
      <c r="M57" s="64"/>
      <c r="N57" s="64"/>
      <c r="O57" s="64"/>
      <c r="P57" s="64"/>
      <c r="Q57" s="64"/>
      <c r="R57" s="64"/>
    </row>
    <row r="58" spans="1:18" ht="24" x14ac:dyDescent="0.2">
      <c r="A58" s="363">
        <f t="shared" si="0"/>
        <v>52</v>
      </c>
      <c r="B58" s="363">
        <f t="shared" si="1"/>
        <v>730</v>
      </c>
      <c r="C58" s="447">
        <v>17</v>
      </c>
      <c r="D58" s="448" t="s">
        <v>12</v>
      </c>
      <c r="E58" s="143" t="s">
        <v>3720</v>
      </c>
      <c r="F58" s="292"/>
      <c r="G58" s="64"/>
      <c r="H58" s="64"/>
      <c r="I58" s="64"/>
      <c r="J58" s="64"/>
      <c r="K58" s="64"/>
      <c r="L58" s="64"/>
      <c r="M58" s="64"/>
      <c r="N58" s="64"/>
      <c r="O58" s="64"/>
      <c r="P58" s="64"/>
      <c r="Q58" s="64"/>
      <c r="R58" s="64"/>
    </row>
    <row r="59" spans="1:18" ht="24" x14ac:dyDescent="0.2">
      <c r="A59" s="363">
        <f t="shared" si="0"/>
        <v>53</v>
      </c>
      <c r="B59" s="363">
        <f t="shared" si="1"/>
        <v>747</v>
      </c>
      <c r="C59" s="447">
        <v>17</v>
      </c>
      <c r="D59" s="448" t="s">
        <v>12</v>
      </c>
      <c r="E59" s="446" t="s">
        <v>3721</v>
      </c>
      <c r="F59" s="292"/>
      <c r="G59" s="64"/>
      <c r="H59" s="64"/>
      <c r="I59" s="64"/>
      <c r="J59" s="64"/>
      <c r="K59" s="64"/>
      <c r="L59" s="64"/>
      <c r="M59" s="64"/>
      <c r="N59" s="64"/>
      <c r="O59" s="64"/>
      <c r="P59" s="64"/>
      <c r="Q59" s="64"/>
      <c r="R59" s="64"/>
    </row>
    <row r="60" spans="1:18" ht="24" x14ac:dyDescent="0.2">
      <c r="A60" s="363">
        <f t="shared" si="0"/>
        <v>54</v>
      </c>
      <c r="B60" s="363">
        <f t="shared" si="1"/>
        <v>764</v>
      </c>
      <c r="C60" s="447">
        <v>17</v>
      </c>
      <c r="D60" s="448" t="s">
        <v>12</v>
      </c>
      <c r="E60" s="446" t="s">
        <v>3722</v>
      </c>
      <c r="F60" s="292"/>
      <c r="G60" s="64"/>
      <c r="H60" s="64"/>
      <c r="I60" s="64"/>
      <c r="J60" s="64"/>
      <c r="K60" s="64"/>
      <c r="L60" s="64"/>
      <c r="M60" s="64"/>
      <c r="N60" s="64"/>
      <c r="O60" s="64"/>
      <c r="P60" s="64"/>
      <c r="Q60" s="64"/>
      <c r="R60" s="64"/>
    </row>
    <row r="61" spans="1:18" ht="24" x14ac:dyDescent="0.2">
      <c r="A61" s="363">
        <f t="shared" si="0"/>
        <v>55</v>
      </c>
      <c r="B61" s="363">
        <f t="shared" si="1"/>
        <v>781</v>
      </c>
      <c r="C61" s="447">
        <v>17</v>
      </c>
      <c r="D61" s="448" t="s">
        <v>12</v>
      </c>
      <c r="E61" s="446" t="s">
        <v>3723</v>
      </c>
      <c r="F61" s="292"/>
      <c r="G61" s="64"/>
      <c r="H61" s="64"/>
      <c r="I61" s="64"/>
      <c r="J61" s="64"/>
      <c r="K61" s="64"/>
      <c r="L61" s="64"/>
      <c r="M61" s="64"/>
      <c r="N61" s="64"/>
      <c r="O61" s="64"/>
      <c r="P61" s="64"/>
      <c r="Q61" s="64"/>
      <c r="R61" s="64"/>
    </row>
    <row r="62" spans="1:18" ht="24" x14ac:dyDescent="0.2">
      <c r="A62" s="363">
        <f t="shared" si="0"/>
        <v>56</v>
      </c>
      <c r="B62" s="363">
        <f t="shared" si="1"/>
        <v>798</v>
      </c>
      <c r="C62" s="447">
        <v>17</v>
      </c>
      <c r="D62" s="448" t="s">
        <v>12</v>
      </c>
      <c r="E62" s="446" t="s">
        <v>3724</v>
      </c>
      <c r="F62" s="292"/>
      <c r="G62" s="64"/>
      <c r="H62" s="64"/>
      <c r="I62" s="64"/>
      <c r="J62" s="64"/>
      <c r="K62" s="64"/>
      <c r="L62" s="64"/>
      <c r="M62" s="64"/>
      <c r="N62" s="64"/>
      <c r="O62" s="64"/>
      <c r="P62" s="64"/>
      <c r="Q62" s="64"/>
      <c r="R62" s="64"/>
    </row>
    <row r="63" spans="1:18" ht="24" x14ac:dyDescent="0.2">
      <c r="A63" s="363">
        <f t="shared" si="0"/>
        <v>57</v>
      </c>
      <c r="B63" s="363">
        <f t="shared" si="1"/>
        <v>815</v>
      </c>
      <c r="C63" s="447">
        <v>17</v>
      </c>
      <c r="D63" s="448" t="s">
        <v>12</v>
      </c>
      <c r="E63" s="446" t="s">
        <v>3725</v>
      </c>
      <c r="F63" s="292"/>
      <c r="G63" s="64"/>
      <c r="H63" s="64"/>
      <c r="I63" s="64"/>
      <c r="J63" s="64"/>
      <c r="K63" s="64"/>
      <c r="L63" s="64"/>
      <c r="M63" s="64"/>
      <c r="N63" s="64"/>
      <c r="O63" s="64"/>
      <c r="P63" s="64"/>
      <c r="Q63" s="64"/>
      <c r="R63" s="64"/>
    </row>
    <row r="64" spans="1:18" ht="24" x14ac:dyDescent="0.2">
      <c r="A64" s="363">
        <f t="shared" si="0"/>
        <v>58</v>
      </c>
      <c r="B64" s="363">
        <f t="shared" si="1"/>
        <v>832</v>
      </c>
      <c r="C64" s="447">
        <v>17</v>
      </c>
      <c r="D64" s="448" t="s">
        <v>12</v>
      </c>
      <c r="E64" s="446" t="s">
        <v>3726</v>
      </c>
      <c r="F64" s="9"/>
      <c r="G64" s="64"/>
      <c r="H64" s="64"/>
      <c r="I64" s="64"/>
      <c r="J64" s="64"/>
      <c r="K64" s="64"/>
      <c r="L64" s="64"/>
      <c r="M64" s="64"/>
      <c r="N64" s="64"/>
      <c r="O64" s="64"/>
      <c r="P64" s="64"/>
      <c r="Q64" s="64"/>
      <c r="R64" s="64"/>
    </row>
    <row r="65" spans="1:18" ht="24" x14ac:dyDescent="0.2">
      <c r="A65" s="363">
        <f t="shared" si="0"/>
        <v>59</v>
      </c>
      <c r="B65" s="363">
        <f t="shared" si="1"/>
        <v>849</v>
      </c>
      <c r="C65" s="447">
        <v>17</v>
      </c>
      <c r="D65" s="448" t="s">
        <v>12</v>
      </c>
      <c r="E65" s="446" t="s">
        <v>3727</v>
      </c>
      <c r="F65" s="9"/>
      <c r="G65" s="64"/>
      <c r="H65" s="64"/>
      <c r="I65" s="64"/>
      <c r="J65" s="64"/>
      <c r="K65" s="64"/>
      <c r="L65" s="64"/>
      <c r="M65" s="64"/>
      <c r="N65" s="64"/>
      <c r="O65" s="64"/>
      <c r="P65" s="64"/>
      <c r="Q65" s="64"/>
      <c r="R65" s="64"/>
    </row>
    <row r="66" spans="1:18" ht="24" x14ac:dyDescent="0.2">
      <c r="A66" s="363">
        <f t="shared" si="0"/>
        <v>60</v>
      </c>
      <c r="B66" s="363">
        <f t="shared" si="1"/>
        <v>866</v>
      </c>
      <c r="C66" s="447">
        <v>17</v>
      </c>
      <c r="D66" s="448" t="s">
        <v>12</v>
      </c>
      <c r="E66" s="446" t="s">
        <v>3728</v>
      </c>
      <c r="F66" s="437"/>
      <c r="G66" s="64"/>
      <c r="H66" s="64"/>
      <c r="I66" s="64"/>
      <c r="J66" s="64"/>
      <c r="K66" s="64"/>
      <c r="L66" s="64"/>
      <c r="M66" s="64"/>
      <c r="N66" s="64"/>
      <c r="O66" s="64"/>
      <c r="P66" s="64"/>
      <c r="Q66" s="64"/>
      <c r="R66" s="64"/>
    </row>
    <row r="67" spans="1:18" ht="24" x14ac:dyDescent="0.2">
      <c r="A67" s="363">
        <f t="shared" si="0"/>
        <v>61</v>
      </c>
      <c r="B67" s="363">
        <f t="shared" si="1"/>
        <v>883</v>
      </c>
      <c r="C67" s="447">
        <v>17</v>
      </c>
      <c r="D67" s="448" t="s">
        <v>12</v>
      </c>
      <c r="E67" s="445" t="s">
        <v>6091</v>
      </c>
      <c r="F67" s="437"/>
      <c r="G67" s="64"/>
      <c r="H67" s="64"/>
      <c r="I67" s="64"/>
      <c r="J67" s="64"/>
      <c r="K67" s="64"/>
      <c r="L67" s="64"/>
      <c r="M67" s="64"/>
      <c r="N67" s="64"/>
      <c r="O67" s="64"/>
      <c r="P67" s="64"/>
      <c r="Q67" s="64"/>
      <c r="R67" s="64"/>
    </row>
    <row r="68" spans="1:18" ht="24" x14ac:dyDescent="0.2">
      <c r="A68" s="363">
        <f t="shared" si="0"/>
        <v>62</v>
      </c>
      <c r="B68" s="363">
        <f t="shared" si="1"/>
        <v>900</v>
      </c>
      <c r="C68" s="447">
        <v>17</v>
      </c>
      <c r="D68" s="448" t="s">
        <v>12</v>
      </c>
      <c r="E68" s="445" t="s">
        <v>6092</v>
      </c>
      <c r="F68" s="437"/>
      <c r="G68" s="64"/>
      <c r="H68" s="64"/>
      <c r="I68" s="64"/>
      <c r="J68" s="64"/>
      <c r="K68" s="64"/>
      <c r="L68" s="64"/>
      <c r="M68" s="64"/>
      <c r="N68" s="64"/>
      <c r="O68" s="64"/>
      <c r="P68" s="64"/>
      <c r="Q68" s="64"/>
      <c r="R68" s="64"/>
    </row>
    <row r="69" spans="1:18" ht="24" x14ac:dyDescent="0.2">
      <c r="A69" s="363">
        <f t="shared" si="0"/>
        <v>63</v>
      </c>
      <c r="B69" s="363">
        <f t="shared" si="1"/>
        <v>917</v>
      </c>
      <c r="C69" s="447">
        <v>17</v>
      </c>
      <c r="D69" s="448" t="s">
        <v>12</v>
      </c>
      <c r="E69" s="445" t="s">
        <v>6093</v>
      </c>
      <c r="F69" s="437"/>
      <c r="G69" s="64"/>
      <c r="H69" s="64"/>
      <c r="I69" s="64"/>
      <c r="J69" s="64"/>
      <c r="K69" s="64"/>
      <c r="L69" s="64"/>
      <c r="M69" s="64"/>
      <c r="N69" s="64"/>
      <c r="O69" s="64"/>
      <c r="P69" s="64"/>
      <c r="Q69" s="64"/>
      <c r="R69" s="64"/>
    </row>
    <row r="70" spans="1:18" ht="24" x14ac:dyDescent="0.2">
      <c r="A70" s="363">
        <f t="shared" si="0"/>
        <v>64</v>
      </c>
      <c r="B70" s="363">
        <f t="shared" si="1"/>
        <v>934</v>
      </c>
      <c r="C70" s="447">
        <v>17</v>
      </c>
      <c r="D70" s="448" t="s">
        <v>12</v>
      </c>
      <c r="E70" s="445" t="s">
        <v>6094</v>
      </c>
      <c r="F70" s="437"/>
      <c r="G70" s="64"/>
      <c r="H70" s="64"/>
      <c r="I70" s="64"/>
      <c r="J70" s="64"/>
      <c r="K70" s="64"/>
      <c r="L70" s="64"/>
      <c r="M70" s="64"/>
      <c r="N70" s="64"/>
      <c r="O70" s="64"/>
      <c r="P70" s="64"/>
      <c r="Q70" s="64"/>
      <c r="R70" s="64"/>
    </row>
    <row r="71" spans="1:18" ht="24" x14ac:dyDescent="0.2">
      <c r="A71" s="363">
        <f t="shared" si="0"/>
        <v>65</v>
      </c>
      <c r="B71" s="363">
        <f t="shared" si="1"/>
        <v>951</v>
      </c>
      <c r="C71" s="430">
        <v>17</v>
      </c>
      <c r="D71" s="444" t="s">
        <v>12</v>
      </c>
      <c r="E71" s="361" t="s">
        <v>14356</v>
      </c>
      <c r="F71" s="437"/>
      <c r="G71" s="64"/>
      <c r="H71" s="64"/>
      <c r="I71" s="64"/>
      <c r="J71" s="64"/>
      <c r="K71" s="64"/>
      <c r="L71" s="64"/>
      <c r="M71" s="64"/>
      <c r="N71" s="64"/>
      <c r="O71" s="64"/>
      <c r="P71" s="64"/>
      <c r="Q71" s="64"/>
      <c r="R71" s="64"/>
    </row>
    <row r="72" spans="1:18" ht="24" x14ac:dyDescent="0.2">
      <c r="A72" s="363">
        <f t="shared" ref="A72:A135" si="2">+A71+1</f>
        <v>66</v>
      </c>
      <c r="B72" s="363">
        <f t="shared" si="1"/>
        <v>968</v>
      </c>
      <c r="C72" s="430">
        <v>17</v>
      </c>
      <c r="D72" s="444" t="s">
        <v>12</v>
      </c>
      <c r="E72" s="361" t="s">
        <v>14357</v>
      </c>
      <c r="F72" s="437"/>
      <c r="G72" s="64"/>
      <c r="H72" s="64"/>
      <c r="I72" s="64"/>
      <c r="J72" s="64"/>
      <c r="K72" s="64"/>
      <c r="L72" s="64"/>
      <c r="M72" s="64"/>
      <c r="N72" s="64"/>
      <c r="O72" s="64"/>
      <c r="P72" s="64"/>
      <c r="Q72" s="64"/>
      <c r="R72" s="64"/>
    </row>
    <row r="73" spans="1:18" ht="24" x14ac:dyDescent="0.2">
      <c r="A73" s="363">
        <f t="shared" si="2"/>
        <v>67</v>
      </c>
      <c r="B73" s="363">
        <f t="shared" si="1"/>
        <v>985</v>
      </c>
      <c r="C73" s="430">
        <v>17</v>
      </c>
      <c r="D73" s="444" t="s">
        <v>12</v>
      </c>
      <c r="E73" s="361" t="s">
        <v>14358</v>
      </c>
      <c r="F73" s="437"/>
      <c r="G73" s="64"/>
      <c r="H73" s="64"/>
      <c r="I73" s="64"/>
      <c r="J73" s="64"/>
      <c r="K73" s="64"/>
      <c r="L73" s="64"/>
      <c r="M73" s="64"/>
      <c r="N73" s="64"/>
      <c r="O73" s="64"/>
      <c r="P73" s="64"/>
      <c r="Q73" s="64"/>
      <c r="R73" s="64"/>
    </row>
    <row r="74" spans="1:18" ht="24" x14ac:dyDescent="0.2">
      <c r="A74" s="363">
        <f t="shared" si="2"/>
        <v>68</v>
      </c>
      <c r="B74" s="363">
        <f t="shared" ref="B74:B137" si="3">C73+B73</f>
        <v>1002</v>
      </c>
      <c r="C74" s="430">
        <v>17</v>
      </c>
      <c r="D74" s="444" t="s">
        <v>12</v>
      </c>
      <c r="E74" s="361" t="s">
        <v>14359</v>
      </c>
      <c r="F74" s="437"/>
      <c r="G74" s="64"/>
      <c r="H74" s="64"/>
      <c r="I74" s="64"/>
      <c r="J74" s="64"/>
      <c r="K74" s="64"/>
      <c r="L74" s="64"/>
      <c r="M74" s="64"/>
      <c r="N74" s="64"/>
      <c r="O74" s="64"/>
      <c r="P74" s="64"/>
      <c r="Q74" s="64"/>
      <c r="R74" s="64"/>
    </row>
    <row r="75" spans="1:18" ht="24" x14ac:dyDescent="0.2">
      <c r="A75" s="363">
        <f t="shared" si="2"/>
        <v>69</v>
      </c>
      <c r="B75" s="363">
        <f t="shared" si="3"/>
        <v>1019</v>
      </c>
      <c r="C75" s="363">
        <v>17</v>
      </c>
      <c r="D75" s="360" t="s">
        <v>12</v>
      </c>
      <c r="E75" s="362" t="s">
        <v>14018</v>
      </c>
      <c r="F75" s="632"/>
      <c r="G75" s="64"/>
      <c r="H75" s="64"/>
      <c r="I75" s="64"/>
      <c r="J75" s="64"/>
      <c r="K75" s="64"/>
      <c r="L75" s="64"/>
      <c r="M75" s="64"/>
      <c r="N75" s="64"/>
      <c r="O75" s="64"/>
      <c r="P75" s="64"/>
      <c r="Q75" s="64"/>
      <c r="R75" s="64"/>
    </row>
    <row r="76" spans="1:18" ht="24" x14ac:dyDescent="0.2">
      <c r="A76" s="363">
        <f t="shared" si="2"/>
        <v>70</v>
      </c>
      <c r="B76" s="363">
        <f t="shared" si="3"/>
        <v>1036</v>
      </c>
      <c r="C76" s="363">
        <v>17</v>
      </c>
      <c r="D76" s="360" t="s">
        <v>12</v>
      </c>
      <c r="E76" s="362" t="s">
        <v>14019</v>
      </c>
      <c r="F76" s="632"/>
      <c r="G76" s="64"/>
      <c r="H76" s="64"/>
      <c r="I76" s="64"/>
      <c r="J76" s="64"/>
      <c r="K76" s="64"/>
      <c r="L76" s="64"/>
      <c r="M76" s="64"/>
      <c r="N76" s="64"/>
      <c r="O76" s="64"/>
      <c r="P76" s="64"/>
      <c r="Q76" s="64"/>
      <c r="R76" s="64"/>
    </row>
    <row r="77" spans="1:18" ht="24" x14ac:dyDescent="0.2">
      <c r="A77" s="363">
        <f t="shared" si="2"/>
        <v>71</v>
      </c>
      <c r="B77" s="363">
        <f t="shared" si="3"/>
        <v>1053</v>
      </c>
      <c r="C77" s="363">
        <v>17</v>
      </c>
      <c r="D77" s="360" t="s">
        <v>12</v>
      </c>
      <c r="E77" s="362" t="s">
        <v>14020</v>
      </c>
      <c r="F77" s="632"/>
      <c r="G77" s="64"/>
      <c r="H77" s="64"/>
      <c r="I77" s="64"/>
      <c r="J77" s="64"/>
      <c r="K77" s="64"/>
      <c r="L77" s="64"/>
      <c r="M77" s="64"/>
      <c r="N77" s="64"/>
      <c r="O77" s="64"/>
      <c r="P77" s="64"/>
      <c r="Q77" s="64"/>
      <c r="R77" s="64"/>
    </row>
    <row r="78" spans="1:18" ht="24" x14ac:dyDescent="0.2">
      <c r="A78" s="363">
        <f t="shared" si="2"/>
        <v>72</v>
      </c>
      <c r="B78" s="363">
        <f t="shared" si="3"/>
        <v>1070</v>
      </c>
      <c r="C78" s="363">
        <v>17</v>
      </c>
      <c r="D78" s="360" t="s">
        <v>12</v>
      </c>
      <c r="E78" s="362" t="s">
        <v>14021</v>
      </c>
      <c r="F78" s="632"/>
      <c r="G78" s="64"/>
      <c r="H78" s="64"/>
      <c r="I78" s="64"/>
      <c r="J78" s="64"/>
      <c r="K78" s="64"/>
      <c r="L78" s="64"/>
      <c r="M78" s="64"/>
      <c r="N78" s="64"/>
      <c r="O78" s="64"/>
      <c r="P78" s="64"/>
      <c r="Q78" s="64"/>
      <c r="R78" s="64"/>
    </row>
    <row r="79" spans="1:18" ht="24" x14ac:dyDescent="0.2">
      <c r="A79" s="363">
        <f t="shared" si="2"/>
        <v>73</v>
      </c>
      <c r="B79" s="363">
        <f t="shared" si="3"/>
        <v>1087</v>
      </c>
      <c r="C79" s="447">
        <v>17</v>
      </c>
      <c r="D79" s="448" t="s">
        <v>12</v>
      </c>
      <c r="E79" s="446" t="s">
        <v>3729</v>
      </c>
      <c r="F79" s="437"/>
      <c r="G79" s="64"/>
      <c r="H79" s="64"/>
      <c r="I79" s="64"/>
      <c r="J79" s="64"/>
      <c r="K79" s="64"/>
      <c r="L79" s="64"/>
      <c r="M79" s="64"/>
      <c r="N79" s="64"/>
      <c r="O79" s="64"/>
      <c r="P79" s="64"/>
      <c r="Q79" s="64"/>
      <c r="R79" s="64"/>
    </row>
    <row r="80" spans="1:18" ht="24" x14ac:dyDescent="0.2">
      <c r="A80" s="363">
        <f t="shared" si="2"/>
        <v>74</v>
      </c>
      <c r="B80" s="363">
        <f t="shared" si="3"/>
        <v>1104</v>
      </c>
      <c r="C80" s="447">
        <v>17</v>
      </c>
      <c r="D80" s="448" t="s">
        <v>12</v>
      </c>
      <c r="E80" s="446" t="s">
        <v>3730</v>
      </c>
      <c r="F80" s="437"/>
      <c r="G80" s="64"/>
      <c r="H80" s="64"/>
      <c r="I80" s="64"/>
      <c r="J80" s="64"/>
      <c r="K80" s="64"/>
      <c r="L80" s="64"/>
      <c r="M80" s="64"/>
      <c r="N80" s="64"/>
      <c r="O80" s="64"/>
      <c r="P80" s="64"/>
      <c r="Q80" s="64"/>
      <c r="R80" s="64"/>
    </row>
    <row r="81" spans="1:18" ht="24" x14ac:dyDescent="0.2">
      <c r="A81" s="363">
        <f t="shared" si="2"/>
        <v>75</v>
      </c>
      <c r="B81" s="363">
        <f t="shared" si="3"/>
        <v>1121</v>
      </c>
      <c r="C81" s="447">
        <v>17</v>
      </c>
      <c r="D81" s="448" t="s">
        <v>12</v>
      </c>
      <c r="E81" s="446" t="s">
        <v>3731</v>
      </c>
      <c r="F81" s="437"/>
      <c r="G81" s="64"/>
      <c r="H81" s="64"/>
      <c r="I81" s="64"/>
      <c r="J81" s="64"/>
      <c r="K81" s="64"/>
      <c r="L81" s="64"/>
      <c r="M81" s="64"/>
      <c r="N81" s="64"/>
      <c r="O81" s="64"/>
      <c r="P81" s="64"/>
      <c r="Q81" s="64"/>
      <c r="R81" s="64"/>
    </row>
    <row r="82" spans="1:18" ht="24" x14ac:dyDescent="0.2">
      <c r="A82" s="363">
        <f t="shared" si="2"/>
        <v>76</v>
      </c>
      <c r="B82" s="363">
        <f t="shared" si="3"/>
        <v>1138</v>
      </c>
      <c r="C82" s="447">
        <v>17</v>
      </c>
      <c r="D82" s="448" t="s">
        <v>12</v>
      </c>
      <c r="E82" s="446" t="s">
        <v>3732</v>
      </c>
      <c r="F82" s="437"/>
      <c r="G82" s="64"/>
      <c r="H82" s="64"/>
      <c r="I82" s="64"/>
      <c r="J82" s="64"/>
      <c r="K82" s="64"/>
      <c r="L82" s="64"/>
      <c r="M82" s="64"/>
      <c r="N82" s="64"/>
      <c r="O82" s="64"/>
      <c r="P82" s="64"/>
      <c r="Q82" s="64"/>
      <c r="R82" s="64"/>
    </row>
    <row r="83" spans="1:18" ht="72" x14ac:dyDescent="0.2">
      <c r="A83" s="363">
        <f t="shared" si="2"/>
        <v>77</v>
      </c>
      <c r="B83" s="363">
        <f t="shared" si="3"/>
        <v>1155</v>
      </c>
      <c r="C83" s="447">
        <v>17</v>
      </c>
      <c r="D83" s="448" t="s">
        <v>12</v>
      </c>
      <c r="E83" s="433" t="s">
        <v>3733</v>
      </c>
      <c r="F83" s="437"/>
      <c r="G83" s="64"/>
      <c r="H83" s="64"/>
      <c r="I83" s="64"/>
      <c r="J83" s="64"/>
      <c r="K83" s="64"/>
      <c r="L83" s="64"/>
      <c r="M83" s="64"/>
      <c r="N83" s="64"/>
      <c r="O83" s="64"/>
      <c r="P83" s="64"/>
      <c r="Q83" s="64"/>
      <c r="R83" s="64"/>
    </row>
    <row r="84" spans="1:18" ht="72" x14ac:dyDescent="0.2">
      <c r="A84" s="363">
        <f t="shared" si="2"/>
        <v>78</v>
      </c>
      <c r="B84" s="363">
        <f t="shared" si="3"/>
        <v>1172</v>
      </c>
      <c r="C84" s="447">
        <v>17</v>
      </c>
      <c r="D84" s="448" t="s">
        <v>12</v>
      </c>
      <c r="E84" s="433" t="s">
        <v>3734</v>
      </c>
      <c r="F84" s="437"/>
      <c r="G84" s="64"/>
      <c r="H84" s="64"/>
      <c r="I84" s="64"/>
      <c r="J84" s="64"/>
      <c r="K84" s="64"/>
      <c r="L84" s="64"/>
      <c r="M84" s="64"/>
      <c r="N84" s="64"/>
      <c r="O84" s="64"/>
      <c r="P84" s="64"/>
      <c r="Q84" s="64"/>
      <c r="R84" s="64"/>
    </row>
    <row r="85" spans="1:18" ht="60" x14ac:dyDescent="0.2">
      <c r="A85" s="363">
        <f t="shared" si="2"/>
        <v>79</v>
      </c>
      <c r="B85" s="363">
        <f t="shared" si="3"/>
        <v>1189</v>
      </c>
      <c r="C85" s="447">
        <v>17</v>
      </c>
      <c r="D85" s="448" t="s">
        <v>12</v>
      </c>
      <c r="E85" s="433" t="s">
        <v>3735</v>
      </c>
      <c r="F85" s="437"/>
      <c r="G85" s="64"/>
      <c r="H85" s="64"/>
      <c r="I85" s="64"/>
      <c r="J85" s="64"/>
      <c r="K85" s="64"/>
      <c r="L85" s="64"/>
      <c r="M85" s="64"/>
      <c r="N85" s="64"/>
      <c r="O85" s="64"/>
      <c r="P85" s="64"/>
      <c r="Q85" s="64"/>
      <c r="R85" s="64"/>
    </row>
    <row r="86" spans="1:18" ht="60" x14ac:dyDescent="0.2">
      <c r="A86" s="363">
        <f t="shared" si="2"/>
        <v>80</v>
      </c>
      <c r="B86" s="363">
        <f t="shared" si="3"/>
        <v>1206</v>
      </c>
      <c r="C86" s="447">
        <v>17</v>
      </c>
      <c r="D86" s="448" t="s">
        <v>12</v>
      </c>
      <c r="E86" s="433" t="s">
        <v>3736</v>
      </c>
      <c r="F86" s="437"/>
      <c r="G86" s="64"/>
      <c r="H86" s="64"/>
      <c r="I86" s="64"/>
      <c r="J86" s="64"/>
      <c r="K86" s="64"/>
      <c r="L86" s="64"/>
      <c r="M86" s="64"/>
      <c r="N86" s="64"/>
      <c r="O86" s="64"/>
      <c r="P86" s="64"/>
      <c r="Q86" s="64"/>
      <c r="R86" s="64"/>
    </row>
    <row r="87" spans="1:18" ht="72" x14ac:dyDescent="0.2">
      <c r="A87" s="363">
        <f t="shared" si="2"/>
        <v>81</v>
      </c>
      <c r="B87" s="363">
        <f t="shared" si="3"/>
        <v>1223</v>
      </c>
      <c r="C87" s="447">
        <v>17</v>
      </c>
      <c r="D87" s="448" t="s">
        <v>12</v>
      </c>
      <c r="E87" s="433" t="s">
        <v>3737</v>
      </c>
      <c r="F87" s="437"/>
      <c r="G87" s="64"/>
      <c r="H87" s="64"/>
      <c r="I87" s="64"/>
      <c r="J87" s="64"/>
      <c r="K87" s="64"/>
      <c r="L87" s="64"/>
      <c r="M87" s="64"/>
      <c r="N87" s="64"/>
      <c r="O87" s="64"/>
      <c r="P87" s="64"/>
      <c r="Q87" s="64"/>
      <c r="R87" s="64"/>
    </row>
    <row r="88" spans="1:18" ht="72" x14ac:dyDescent="0.2">
      <c r="A88" s="363">
        <f t="shared" si="2"/>
        <v>82</v>
      </c>
      <c r="B88" s="363">
        <f t="shared" si="3"/>
        <v>1240</v>
      </c>
      <c r="C88" s="447">
        <v>17</v>
      </c>
      <c r="D88" s="448" t="s">
        <v>12</v>
      </c>
      <c r="E88" s="433" t="s">
        <v>3738</v>
      </c>
      <c r="F88" s="437"/>
      <c r="G88" s="64"/>
      <c r="H88" s="64"/>
      <c r="I88" s="64"/>
      <c r="J88" s="64"/>
      <c r="K88" s="64"/>
      <c r="L88" s="64"/>
      <c r="M88" s="64"/>
      <c r="N88" s="64"/>
      <c r="O88" s="64"/>
      <c r="P88" s="64"/>
      <c r="Q88" s="64"/>
      <c r="R88" s="64"/>
    </row>
    <row r="89" spans="1:18" ht="60" x14ac:dyDescent="0.2">
      <c r="A89" s="363">
        <f t="shared" si="2"/>
        <v>83</v>
      </c>
      <c r="B89" s="363">
        <f t="shared" si="3"/>
        <v>1257</v>
      </c>
      <c r="C89" s="447">
        <v>17</v>
      </c>
      <c r="D89" s="448" t="s">
        <v>12</v>
      </c>
      <c r="E89" s="433" t="s">
        <v>3739</v>
      </c>
      <c r="F89" s="437"/>
      <c r="G89" s="64"/>
      <c r="H89" s="64"/>
      <c r="I89" s="64"/>
      <c r="J89" s="64"/>
      <c r="K89" s="64"/>
      <c r="L89" s="64"/>
      <c r="M89" s="64"/>
      <c r="N89" s="64"/>
      <c r="O89" s="64"/>
      <c r="P89" s="64"/>
      <c r="Q89" s="64"/>
      <c r="R89" s="64"/>
    </row>
    <row r="90" spans="1:18" ht="60" x14ac:dyDescent="0.2">
      <c r="A90" s="363">
        <f t="shared" si="2"/>
        <v>84</v>
      </c>
      <c r="B90" s="363">
        <f t="shared" si="3"/>
        <v>1274</v>
      </c>
      <c r="C90" s="447">
        <v>17</v>
      </c>
      <c r="D90" s="448" t="s">
        <v>12</v>
      </c>
      <c r="E90" s="433" t="s">
        <v>3740</v>
      </c>
      <c r="F90" s="437"/>
      <c r="G90" s="64"/>
      <c r="H90" s="64"/>
      <c r="I90" s="64"/>
      <c r="J90" s="64"/>
      <c r="K90" s="64"/>
      <c r="L90" s="64"/>
      <c r="M90" s="64"/>
      <c r="N90" s="64"/>
      <c r="O90" s="64"/>
      <c r="P90" s="64"/>
      <c r="Q90" s="64"/>
      <c r="R90" s="64"/>
    </row>
    <row r="91" spans="1:18" ht="72" x14ac:dyDescent="0.2">
      <c r="A91" s="363">
        <f t="shared" si="2"/>
        <v>85</v>
      </c>
      <c r="B91" s="363">
        <f t="shared" si="3"/>
        <v>1291</v>
      </c>
      <c r="C91" s="447">
        <v>17</v>
      </c>
      <c r="D91" s="448" t="s">
        <v>12</v>
      </c>
      <c r="E91" s="433" t="s">
        <v>3741</v>
      </c>
      <c r="F91" s="437"/>
      <c r="G91" s="64"/>
      <c r="H91" s="64"/>
      <c r="I91" s="64"/>
      <c r="J91" s="64"/>
      <c r="K91" s="64"/>
      <c r="L91" s="64"/>
      <c r="M91" s="64"/>
      <c r="N91" s="64"/>
      <c r="O91" s="64"/>
      <c r="P91" s="64"/>
      <c r="Q91" s="64"/>
      <c r="R91" s="64"/>
    </row>
    <row r="92" spans="1:18" ht="72" x14ac:dyDescent="0.2">
      <c r="A92" s="363">
        <f t="shared" si="2"/>
        <v>86</v>
      </c>
      <c r="B92" s="363">
        <f t="shared" si="3"/>
        <v>1308</v>
      </c>
      <c r="C92" s="447">
        <v>17</v>
      </c>
      <c r="D92" s="448" t="s">
        <v>12</v>
      </c>
      <c r="E92" s="433" t="s">
        <v>3742</v>
      </c>
      <c r="F92" s="437"/>
      <c r="G92" s="64"/>
      <c r="H92" s="64"/>
      <c r="I92" s="64"/>
      <c r="J92" s="64"/>
      <c r="K92" s="64"/>
      <c r="L92" s="64"/>
      <c r="M92" s="64"/>
      <c r="N92" s="64"/>
      <c r="O92" s="64"/>
      <c r="P92" s="64"/>
      <c r="Q92" s="64"/>
      <c r="R92" s="64"/>
    </row>
    <row r="93" spans="1:18" ht="72" x14ac:dyDescent="0.2">
      <c r="A93" s="363">
        <f t="shared" si="2"/>
        <v>87</v>
      </c>
      <c r="B93" s="363">
        <f t="shared" si="3"/>
        <v>1325</v>
      </c>
      <c r="C93" s="447">
        <v>17</v>
      </c>
      <c r="D93" s="448" t="s">
        <v>12</v>
      </c>
      <c r="E93" s="433" t="s">
        <v>3743</v>
      </c>
      <c r="F93" s="467"/>
      <c r="G93" s="64"/>
      <c r="H93" s="64"/>
      <c r="I93" s="64"/>
      <c r="J93" s="64"/>
      <c r="K93" s="64"/>
      <c r="L93" s="64"/>
      <c r="M93" s="64"/>
      <c r="N93" s="64"/>
      <c r="O93" s="64"/>
      <c r="P93" s="64"/>
      <c r="Q93" s="64"/>
      <c r="R93" s="64"/>
    </row>
    <row r="94" spans="1:18" ht="72" x14ac:dyDescent="0.2">
      <c r="A94" s="363">
        <f t="shared" si="2"/>
        <v>88</v>
      </c>
      <c r="B94" s="363">
        <f t="shared" si="3"/>
        <v>1342</v>
      </c>
      <c r="C94" s="447">
        <v>17</v>
      </c>
      <c r="D94" s="448" t="s">
        <v>12</v>
      </c>
      <c r="E94" s="433" t="s">
        <v>3744</v>
      </c>
      <c r="F94" s="467"/>
      <c r="G94" s="64"/>
      <c r="H94" s="64"/>
      <c r="I94" s="64"/>
      <c r="J94" s="64"/>
      <c r="K94" s="64"/>
      <c r="L94" s="64"/>
      <c r="M94" s="64"/>
      <c r="N94" s="64"/>
      <c r="O94" s="64"/>
      <c r="P94" s="64"/>
      <c r="Q94" s="64"/>
      <c r="R94" s="64"/>
    </row>
    <row r="95" spans="1:18" ht="60" x14ac:dyDescent="0.2">
      <c r="A95" s="363">
        <f t="shared" si="2"/>
        <v>89</v>
      </c>
      <c r="B95" s="363">
        <f t="shared" si="3"/>
        <v>1359</v>
      </c>
      <c r="C95" s="447">
        <v>17</v>
      </c>
      <c r="D95" s="448" t="s">
        <v>12</v>
      </c>
      <c r="E95" s="433" t="s">
        <v>3745</v>
      </c>
      <c r="F95" s="467"/>
      <c r="G95" s="64"/>
      <c r="H95" s="64"/>
      <c r="I95" s="64"/>
      <c r="J95" s="64"/>
      <c r="K95" s="64"/>
      <c r="L95" s="64"/>
      <c r="M95" s="64"/>
      <c r="N95" s="64"/>
      <c r="O95" s="64"/>
      <c r="P95" s="64"/>
      <c r="Q95" s="64"/>
      <c r="R95" s="64"/>
    </row>
    <row r="96" spans="1:18" ht="60" x14ac:dyDescent="0.2">
      <c r="A96" s="363">
        <f t="shared" si="2"/>
        <v>90</v>
      </c>
      <c r="B96" s="363">
        <f t="shared" si="3"/>
        <v>1376</v>
      </c>
      <c r="C96" s="447">
        <v>17</v>
      </c>
      <c r="D96" s="448" t="s">
        <v>12</v>
      </c>
      <c r="E96" s="433" t="s">
        <v>3746</v>
      </c>
      <c r="F96" s="467"/>
      <c r="G96" s="64"/>
      <c r="H96" s="64"/>
      <c r="I96" s="64"/>
      <c r="J96" s="64"/>
      <c r="K96" s="64"/>
      <c r="L96" s="64"/>
      <c r="M96" s="64"/>
      <c r="N96" s="64"/>
      <c r="O96" s="64"/>
      <c r="P96" s="64"/>
      <c r="Q96" s="64"/>
      <c r="R96" s="64"/>
    </row>
    <row r="97" spans="1:18" ht="72" x14ac:dyDescent="0.2">
      <c r="A97" s="363">
        <f t="shared" si="2"/>
        <v>91</v>
      </c>
      <c r="B97" s="363">
        <f t="shared" si="3"/>
        <v>1393</v>
      </c>
      <c r="C97" s="447">
        <v>17</v>
      </c>
      <c r="D97" s="448" t="s">
        <v>12</v>
      </c>
      <c r="E97" s="433" t="s">
        <v>3747</v>
      </c>
      <c r="F97" s="467"/>
      <c r="G97" s="64"/>
      <c r="H97" s="64"/>
      <c r="I97" s="64"/>
      <c r="J97" s="64"/>
      <c r="K97" s="64"/>
      <c r="L97" s="64"/>
      <c r="M97" s="64"/>
      <c r="N97" s="64"/>
      <c r="O97" s="64"/>
      <c r="P97" s="64"/>
      <c r="Q97" s="64"/>
      <c r="R97" s="64"/>
    </row>
    <row r="98" spans="1:18" ht="72" x14ac:dyDescent="0.2">
      <c r="A98" s="363">
        <f t="shared" si="2"/>
        <v>92</v>
      </c>
      <c r="B98" s="363">
        <f t="shared" si="3"/>
        <v>1410</v>
      </c>
      <c r="C98" s="447">
        <v>17</v>
      </c>
      <c r="D98" s="448" t="s">
        <v>12</v>
      </c>
      <c r="E98" s="433" t="s">
        <v>3748</v>
      </c>
      <c r="F98" s="467"/>
      <c r="G98" s="64"/>
      <c r="H98" s="64"/>
      <c r="I98" s="64"/>
      <c r="J98" s="64"/>
      <c r="K98" s="64"/>
      <c r="L98" s="64"/>
      <c r="M98" s="64"/>
      <c r="N98" s="64"/>
      <c r="O98" s="64"/>
      <c r="P98" s="64"/>
      <c r="Q98" s="64"/>
      <c r="R98" s="64"/>
    </row>
    <row r="99" spans="1:18" ht="72" x14ac:dyDescent="0.2">
      <c r="A99" s="363">
        <f t="shared" si="2"/>
        <v>93</v>
      </c>
      <c r="B99" s="363">
        <f t="shared" si="3"/>
        <v>1427</v>
      </c>
      <c r="C99" s="447">
        <v>17</v>
      </c>
      <c r="D99" s="448" t="s">
        <v>12</v>
      </c>
      <c r="E99" s="433" t="s">
        <v>3749</v>
      </c>
      <c r="F99" s="467"/>
      <c r="G99" s="64"/>
      <c r="H99" s="64"/>
      <c r="I99" s="64"/>
      <c r="J99" s="64"/>
      <c r="K99" s="64"/>
      <c r="L99" s="64"/>
      <c r="M99" s="64"/>
      <c r="N99" s="64"/>
      <c r="O99" s="64"/>
      <c r="P99" s="64"/>
      <c r="Q99" s="64"/>
      <c r="R99" s="64"/>
    </row>
    <row r="100" spans="1:18" ht="72" x14ac:dyDescent="0.2">
      <c r="A100" s="363">
        <f t="shared" si="2"/>
        <v>94</v>
      </c>
      <c r="B100" s="363">
        <f t="shared" si="3"/>
        <v>1444</v>
      </c>
      <c r="C100" s="447">
        <v>17</v>
      </c>
      <c r="D100" s="448" t="s">
        <v>12</v>
      </c>
      <c r="E100" s="433" t="s">
        <v>3750</v>
      </c>
      <c r="F100" s="467"/>
      <c r="G100" s="64"/>
      <c r="H100" s="64"/>
      <c r="I100" s="64"/>
      <c r="J100" s="64"/>
      <c r="K100" s="64"/>
      <c r="L100" s="64"/>
      <c r="M100" s="64"/>
      <c r="N100" s="64"/>
      <c r="O100" s="64"/>
      <c r="P100" s="64"/>
      <c r="Q100" s="64"/>
      <c r="R100" s="64"/>
    </row>
    <row r="101" spans="1:18" ht="60" x14ac:dyDescent="0.2">
      <c r="A101" s="363">
        <f t="shared" si="2"/>
        <v>95</v>
      </c>
      <c r="B101" s="363">
        <f t="shared" si="3"/>
        <v>1461</v>
      </c>
      <c r="C101" s="447">
        <v>17</v>
      </c>
      <c r="D101" s="448" t="s">
        <v>12</v>
      </c>
      <c r="E101" s="433" t="s">
        <v>3751</v>
      </c>
      <c r="F101" s="467"/>
      <c r="G101" s="64"/>
      <c r="H101" s="64"/>
      <c r="I101" s="64"/>
      <c r="J101" s="64"/>
      <c r="K101" s="64"/>
      <c r="L101" s="64"/>
      <c r="M101" s="64"/>
      <c r="N101" s="64"/>
      <c r="O101" s="64"/>
      <c r="P101" s="64"/>
      <c r="Q101" s="64"/>
      <c r="R101" s="64"/>
    </row>
    <row r="102" spans="1:18" ht="60" x14ac:dyDescent="0.2">
      <c r="A102" s="363">
        <f t="shared" si="2"/>
        <v>96</v>
      </c>
      <c r="B102" s="363">
        <f t="shared" si="3"/>
        <v>1478</v>
      </c>
      <c r="C102" s="447">
        <v>17</v>
      </c>
      <c r="D102" s="448" t="s">
        <v>12</v>
      </c>
      <c r="E102" s="433" t="s">
        <v>3752</v>
      </c>
      <c r="F102" s="467"/>
      <c r="G102" s="64"/>
      <c r="H102" s="64"/>
      <c r="I102" s="64"/>
      <c r="J102" s="64"/>
      <c r="K102" s="64"/>
      <c r="L102" s="64"/>
      <c r="M102" s="64"/>
      <c r="N102" s="64"/>
      <c r="O102" s="64"/>
      <c r="P102" s="64"/>
      <c r="Q102" s="64"/>
      <c r="R102" s="64"/>
    </row>
    <row r="103" spans="1:18" ht="72" x14ac:dyDescent="0.2">
      <c r="A103" s="363">
        <f t="shared" si="2"/>
        <v>97</v>
      </c>
      <c r="B103" s="363">
        <f t="shared" si="3"/>
        <v>1495</v>
      </c>
      <c r="C103" s="447">
        <v>17</v>
      </c>
      <c r="D103" s="448" t="s">
        <v>12</v>
      </c>
      <c r="E103" s="433" t="s">
        <v>3753</v>
      </c>
      <c r="F103" s="467"/>
      <c r="G103" s="64"/>
      <c r="H103" s="64"/>
      <c r="I103" s="64"/>
      <c r="J103" s="64"/>
      <c r="K103" s="64"/>
      <c r="L103" s="64"/>
      <c r="M103" s="64"/>
      <c r="N103" s="64"/>
      <c r="O103" s="64"/>
      <c r="P103" s="64"/>
      <c r="Q103" s="64"/>
      <c r="R103" s="64"/>
    </row>
    <row r="104" spans="1:18" ht="72" x14ac:dyDescent="0.2">
      <c r="A104" s="363">
        <f t="shared" si="2"/>
        <v>98</v>
      </c>
      <c r="B104" s="363">
        <f t="shared" si="3"/>
        <v>1512</v>
      </c>
      <c r="C104" s="447">
        <v>17</v>
      </c>
      <c r="D104" s="448" t="s">
        <v>12</v>
      </c>
      <c r="E104" s="433" t="s">
        <v>3754</v>
      </c>
      <c r="F104" s="467"/>
      <c r="G104" s="64"/>
      <c r="H104" s="64"/>
      <c r="I104" s="64"/>
      <c r="J104" s="64"/>
      <c r="K104" s="64"/>
      <c r="L104" s="64"/>
      <c r="M104" s="64"/>
      <c r="N104" s="64"/>
      <c r="O104" s="64"/>
      <c r="P104" s="64"/>
      <c r="Q104" s="64"/>
      <c r="R104" s="64"/>
    </row>
    <row r="105" spans="1:18" ht="72" x14ac:dyDescent="0.2">
      <c r="A105" s="363">
        <f t="shared" si="2"/>
        <v>99</v>
      </c>
      <c r="B105" s="363">
        <f t="shared" si="3"/>
        <v>1529</v>
      </c>
      <c r="C105" s="447">
        <v>17</v>
      </c>
      <c r="D105" s="448" t="s">
        <v>12</v>
      </c>
      <c r="E105" s="433" t="s">
        <v>3755</v>
      </c>
      <c r="F105" s="467"/>
      <c r="G105" s="64"/>
      <c r="H105" s="64"/>
      <c r="I105" s="64"/>
      <c r="J105" s="64"/>
      <c r="K105" s="64"/>
      <c r="L105" s="64"/>
      <c r="M105" s="64"/>
      <c r="N105" s="64"/>
      <c r="O105" s="64"/>
      <c r="P105" s="64"/>
      <c r="Q105" s="64"/>
      <c r="R105" s="64"/>
    </row>
    <row r="106" spans="1:18" ht="72" x14ac:dyDescent="0.2">
      <c r="A106" s="363">
        <f t="shared" si="2"/>
        <v>100</v>
      </c>
      <c r="B106" s="363">
        <f t="shared" si="3"/>
        <v>1546</v>
      </c>
      <c r="C106" s="447">
        <v>17</v>
      </c>
      <c r="D106" s="448" t="s">
        <v>12</v>
      </c>
      <c r="E106" s="433" t="s">
        <v>3756</v>
      </c>
      <c r="F106" s="467"/>
      <c r="G106" s="64"/>
      <c r="H106" s="64"/>
      <c r="I106" s="64"/>
      <c r="J106" s="64"/>
      <c r="K106" s="64"/>
      <c r="L106" s="64"/>
      <c r="M106" s="64"/>
      <c r="N106" s="64"/>
      <c r="O106" s="64"/>
      <c r="P106" s="64"/>
      <c r="Q106" s="64"/>
      <c r="R106" s="64"/>
    </row>
    <row r="107" spans="1:18" ht="60" x14ac:dyDescent="0.2">
      <c r="A107" s="363">
        <f t="shared" si="2"/>
        <v>101</v>
      </c>
      <c r="B107" s="363">
        <f t="shared" si="3"/>
        <v>1563</v>
      </c>
      <c r="C107" s="447">
        <v>17</v>
      </c>
      <c r="D107" s="448" t="s">
        <v>12</v>
      </c>
      <c r="E107" s="433" t="s">
        <v>3757</v>
      </c>
      <c r="F107" s="467"/>
      <c r="G107" s="64"/>
      <c r="H107" s="64"/>
      <c r="I107" s="64"/>
      <c r="J107" s="64"/>
      <c r="K107" s="64"/>
      <c r="L107" s="64"/>
      <c r="M107" s="64"/>
      <c r="N107" s="64"/>
      <c r="O107" s="64"/>
      <c r="P107" s="64"/>
      <c r="Q107" s="64"/>
      <c r="R107" s="64"/>
    </row>
    <row r="108" spans="1:18" ht="60" x14ac:dyDescent="0.2">
      <c r="A108" s="363">
        <f t="shared" si="2"/>
        <v>102</v>
      </c>
      <c r="B108" s="363">
        <f t="shared" si="3"/>
        <v>1580</v>
      </c>
      <c r="C108" s="447">
        <v>17</v>
      </c>
      <c r="D108" s="448" t="s">
        <v>12</v>
      </c>
      <c r="E108" s="433" t="s">
        <v>3758</v>
      </c>
      <c r="F108" s="467"/>
      <c r="G108" s="64"/>
      <c r="H108" s="64"/>
      <c r="I108" s="64"/>
      <c r="J108" s="64"/>
      <c r="K108" s="64"/>
      <c r="L108" s="64"/>
      <c r="M108" s="64"/>
      <c r="N108" s="64"/>
      <c r="O108" s="64"/>
      <c r="P108" s="64"/>
      <c r="Q108" s="64"/>
      <c r="R108" s="64"/>
    </row>
    <row r="109" spans="1:18" ht="72" x14ac:dyDescent="0.2">
      <c r="A109" s="363">
        <f t="shared" si="2"/>
        <v>103</v>
      </c>
      <c r="B109" s="363">
        <f t="shared" si="3"/>
        <v>1597</v>
      </c>
      <c r="C109" s="447">
        <v>17</v>
      </c>
      <c r="D109" s="448" t="s">
        <v>12</v>
      </c>
      <c r="E109" s="433" t="s">
        <v>3759</v>
      </c>
      <c r="F109" s="467"/>
      <c r="G109" s="64"/>
      <c r="H109" s="64"/>
      <c r="I109" s="64"/>
      <c r="J109" s="64"/>
      <c r="K109" s="64"/>
      <c r="L109" s="64"/>
      <c r="M109" s="64"/>
      <c r="N109" s="64"/>
      <c r="O109" s="64"/>
      <c r="P109" s="64"/>
      <c r="Q109" s="64"/>
      <c r="R109" s="64"/>
    </row>
    <row r="110" spans="1:18" ht="72" x14ac:dyDescent="0.2">
      <c r="A110" s="363">
        <f t="shared" si="2"/>
        <v>104</v>
      </c>
      <c r="B110" s="363">
        <f t="shared" si="3"/>
        <v>1614</v>
      </c>
      <c r="C110" s="447">
        <v>17</v>
      </c>
      <c r="D110" s="448" t="s">
        <v>12</v>
      </c>
      <c r="E110" s="433" t="s">
        <v>3760</v>
      </c>
      <c r="F110" s="467"/>
      <c r="G110" s="64"/>
      <c r="H110" s="64"/>
      <c r="I110" s="64"/>
      <c r="J110" s="64"/>
      <c r="K110" s="64"/>
      <c r="L110" s="64"/>
      <c r="M110" s="64"/>
      <c r="N110" s="64"/>
      <c r="O110" s="64"/>
      <c r="P110" s="64"/>
      <c r="Q110" s="64"/>
      <c r="R110" s="64"/>
    </row>
    <row r="111" spans="1:18" ht="72" x14ac:dyDescent="0.2">
      <c r="A111" s="363">
        <f t="shared" si="2"/>
        <v>105</v>
      </c>
      <c r="B111" s="363">
        <f t="shared" si="3"/>
        <v>1631</v>
      </c>
      <c r="C111" s="447">
        <v>17</v>
      </c>
      <c r="D111" s="448" t="s">
        <v>12</v>
      </c>
      <c r="E111" s="433" t="s">
        <v>3761</v>
      </c>
      <c r="F111" s="467"/>
      <c r="G111" s="64"/>
      <c r="H111" s="64"/>
      <c r="I111" s="64"/>
      <c r="J111" s="64"/>
      <c r="K111" s="64"/>
      <c r="L111" s="64"/>
      <c r="M111" s="64"/>
      <c r="N111" s="64"/>
      <c r="O111" s="64"/>
      <c r="P111" s="64"/>
      <c r="Q111" s="64"/>
      <c r="R111" s="64"/>
    </row>
    <row r="112" spans="1:18" ht="72" x14ac:dyDescent="0.2">
      <c r="A112" s="363">
        <f t="shared" si="2"/>
        <v>106</v>
      </c>
      <c r="B112" s="363">
        <f t="shared" si="3"/>
        <v>1648</v>
      </c>
      <c r="C112" s="447">
        <v>17</v>
      </c>
      <c r="D112" s="448" t="s">
        <v>12</v>
      </c>
      <c r="E112" s="433" t="s">
        <v>3762</v>
      </c>
      <c r="F112" s="467"/>
      <c r="G112" s="64"/>
      <c r="H112" s="64"/>
      <c r="I112" s="64"/>
      <c r="J112" s="64"/>
      <c r="K112" s="64"/>
      <c r="L112" s="64"/>
      <c r="M112" s="64"/>
      <c r="N112" s="64"/>
      <c r="O112" s="64"/>
      <c r="P112" s="64"/>
      <c r="Q112" s="64"/>
      <c r="R112" s="64"/>
    </row>
    <row r="113" spans="1:18" ht="60" x14ac:dyDescent="0.2">
      <c r="A113" s="363">
        <f t="shared" si="2"/>
        <v>107</v>
      </c>
      <c r="B113" s="363">
        <f t="shared" si="3"/>
        <v>1665</v>
      </c>
      <c r="C113" s="447">
        <v>17</v>
      </c>
      <c r="D113" s="448" t="s">
        <v>12</v>
      </c>
      <c r="E113" s="433" t="s">
        <v>3763</v>
      </c>
      <c r="F113" s="467"/>
      <c r="G113" s="64"/>
      <c r="H113" s="64"/>
      <c r="I113" s="64"/>
      <c r="J113" s="64"/>
      <c r="K113" s="64"/>
      <c r="L113" s="64"/>
      <c r="M113" s="64"/>
      <c r="N113" s="64"/>
      <c r="O113" s="64"/>
      <c r="P113" s="64"/>
      <c r="Q113" s="64"/>
      <c r="R113" s="64"/>
    </row>
    <row r="114" spans="1:18" ht="60" x14ac:dyDescent="0.2">
      <c r="A114" s="363">
        <f t="shared" si="2"/>
        <v>108</v>
      </c>
      <c r="B114" s="363">
        <f t="shared" si="3"/>
        <v>1682</v>
      </c>
      <c r="C114" s="447">
        <v>17</v>
      </c>
      <c r="D114" s="448" t="s">
        <v>12</v>
      </c>
      <c r="E114" s="433" t="s">
        <v>3764</v>
      </c>
      <c r="F114" s="467"/>
      <c r="G114" s="64"/>
      <c r="H114" s="64"/>
      <c r="I114" s="64"/>
      <c r="J114" s="64"/>
      <c r="K114" s="64"/>
      <c r="L114" s="64"/>
      <c r="M114" s="64"/>
      <c r="N114" s="64"/>
      <c r="O114" s="64"/>
      <c r="P114" s="64"/>
      <c r="Q114" s="64"/>
      <c r="R114" s="64"/>
    </row>
    <row r="115" spans="1:18" ht="72" x14ac:dyDescent="0.2">
      <c r="A115" s="363">
        <f t="shared" si="2"/>
        <v>109</v>
      </c>
      <c r="B115" s="363">
        <f t="shared" si="3"/>
        <v>1699</v>
      </c>
      <c r="C115" s="447">
        <v>17</v>
      </c>
      <c r="D115" s="448" t="s">
        <v>12</v>
      </c>
      <c r="E115" s="433" t="s">
        <v>3765</v>
      </c>
      <c r="F115" s="467"/>
      <c r="G115" s="64"/>
      <c r="H115" s="64"/>
      <c r="I115" s="64"/>
      <c r="J115" s="64"/>
      <c r="K115" s="64"/>
      <c r="L115" s="64"/>
      <c r="M115" s="64"/>
      <c r="N115" s="64"/>
      <c r="O115" s="64"/>
      <c r="P115" s="64"/>
      <c r="Q115" s="64"/>
      <c r="R115" s="64"/>
    </row>
    <row r="116" spans="1:18" ht="72" x14ac:dyDescent="0.2">
      <c r="A116" s="363">
        <f t="shared" si="2"/>
        <v>110</v>
      </c>
      <c r="B116" s="363">
        <f t="shared" si="3"/>
        <v>1716</v>
      </c>
      <c r="C116" s="447">
        <v>17</v>
      </c>
      <c r="D116" s="448" t="s">
        <v>12</v>
      </c>
      <c r="E116" s="433" t="s">
        <v>3766</v>
      </c>
      <c r="F116" s="467"/>
      <c r="G116" s="64"/>
      <c r="H116" s="64"/>
      <c r="I116" s="64"/>
      <c r="J116" s="64"/>
      <c r="K116" s="64"/>
      <c r="L116" s="64"/>
      <c r="M116" s="64"/>
      <c r="N116" s="64"/>
      <c r="O116" s="64"/>
      <c r="P116" s="64"/>
      <c r="Q116" s="64"/>
      <c r="R116" s="64"/>
    </row>
    <row r="117" spans="1:18" ht="72" x14ac:dyDescent="0.2">
      <c r="A117" s="363">
        <f t="shared" si="2"/>
        <v>111</v>
      </c>
      <c r="B117" s="363">
        <f t="shared" si="3"/>
        <v>1733</v>
      </c>
      <c r="C117" s="447">
        <v>17</v>
      </c>
      <c r="D117" s="448" t="s">
        <v>12</v>
      </c>
      <c r="E117" s="433" t="s">
        <v>3767</v>
      </c>
      <c r="F117" s="467"/>
      <c r="G117" s="64"/>
      <c r="H117" s="64"/>
      <c r="I117" s="64"/>
      <c r="J117" s="64"/>
      <c r="K117" s="64"/>
      <c r="L117" s="64"/>
      <c r="M117" s="64"/>
      <c r="N117" s="64"/>
      <c r="O117" s="64"/>
      <c r="P117" s="64"/>
      <c r="Q117" s="64"/>
      <c r="R117" s="64"/>
    </row>
    <row r="118" spans="1:18" ht="72" x14ac:dyDescent="0.2">
      <c r="A118" s="363">
        <f t="shared" si="2"/>
        <v>112</v>
      </c>
      <c r="B118" s="363">
        <f t="shared" si="3"/>
        <v>1750</v>
      </c>
      <c r="C118" s="447">
        <v>17</v>
      </c>
      <c r="D118" s="448" t="s">
        <v>12</v>
      </c>
      <c r="E118" s="433" t="s">
        <v>3768</v>
      </c>
      <c r="F118" s="467"/>
      <c r="G118" s="64"/>
      <c r="H118" s="64"/>
      <c r="I118" s="64"/>
      <c r="J118" s="64"/>
      <c r="K118" s="64"/>
      <c r="L118" s="64"/>
      <c r="M118" s="64"/>
      <c r="N118" s="64"/>
      <c r="O118" s="64"/>
      <c r="P118" s="64"/>
      <c r="Q118" s="64"/>
      <c r="R118" s="64"/>
    </row>
    <row r="119" spans="1:18" ht="60" x14ac:dyDescent="0.2">
      <c r="A119" s="363">
        <f t="shared" si="2"/>
        <v>113</v>
      </c>
      <c r="B119" s="363">
        <f t="shared" si="3"/>
        <v>1767</v>
      </c>
      <c r="C119" s="447">
        <v>17</v>
      </c>
      <c r="D119" s="448" t="s">
        <v>12</v>
      </c>
      <c r="E119" s="433" t="s">
        <v>3769</v>
      </c>
      <c r="F119" s="467"/>
      <c r="G119" s="64"/>
      <c r="H119" s="64"/>
      <c r="I119" s="64"/>
      <c r="J119" s="64"/>
      <c r="K119" s="64"/>
      <c r="L119" s="64"/>
      <c r="M119" s="64"/>
      <c r="N119" s="64"/>
      <c r="O119" s="64"/>
      <c r="P119" s="64"/>
      <c r="Q119" s="64"/>
      <c r="R119" s="64"/>
    </row>
    <row r="120" spans="1:18" ht="60" x14ac:dyDescent="0.2">
      <c r="A120" s="363">
        <f t="shared" si="2"/>
        <v>114</v>
      </c>
      <c r="B120" s="363">
        <f t="shared" si="3"/>
        <v>1784</v>
      </c>
      <c r="C120" s="447">
        <v>17</v>
      </c>
      <c r="D120" s="448" t="s">
        <v>12</v>
      </c>
      <c r="E120" s="433" t="s">
        <v>3770</v>
      </c>
      <c r="F120" s="467"/>
      <c r="G120" s="64"/>
      <c r="H120" s="64"/>
      <c r="I120" s="64"/>
      <c r="J120" s="64"/>
      <c r="K120" s="64"/>
      <c r="L120" s="64"/>
      <c r="M120" s="64"/>
      <c r="N120" s="64"/>
      <c r="O120" s="64"/>
      <c r="P120" s="64"/>
      <c r="Q120" s="64"/>
      <c r="R120" s="64"/>
    </row>
    <row r="121" spans="1:18" ht="72" x14ac:dyDescent="0.2">
      <c r="A121" s="363">
        <f t="shared" si="2"/>
        <v>115</v>
      </c>
      <c r="B121" s="363">
        <f t="shared" si="3"/>
        <v>1801</v>
      </c>
      <c r="C121" s="447">
        <v>17</v>
      </c>
      <c r="D121" s="448" t="s">
        <v>12</v>
      </c>
      <c r="E121" s="433" t="s">
        <v>3771</v>
      </c>
      <c r="F121" s="467"/>
      <c r="G121" s="64"/>
      <c r="H121" s="64"/>
      <c r="I121" s="64"/>
      <c r="J121" s="64"/>
      <c r="K121" s="64"/>
      <c r="L121" s="64"/>
      <c r="M121" s="64"/>
      <c r="N121" s="64"/>
      <c r="O121" s="64"/>
      <c r="P121" s="64"/>
      <c r="Q121" s="64"/>
      <c r="R121" s="64"/>
    </row>
    <row r="122" spans="1:18" ht="72" x14ac:dyDescent="0.2">
      <c r="A122" s="363">
        <f t="shared" si="2"/>
        <v>116</v>
      </c>
      <c r="B122" s="363">
        <f t="shared" si="3"/>
        <v>1818</v>
      </c>
      <c r="C122" s="447">
        <v>17</v>
      </c>
      <c r="D122" s="448" t="s">
        <v>12</v>
      </c>
      <c r="E122" s="433" t="s">
        <v>3772</v>
      </c>
      <c r="F122" s="467"/>
      <c r="G122" s="64"/>
      <c r="H122" s="64"/>
      <c r="I122" s="64"/>
      <c r="J122" s="64"/>
      <c r="K122" s="64"/>
      <c r="L122" s="64"/>
      <c r="M122" s="64"/>
      <c r="N122" s="64"/>
      <c r="O122" s="64"/>
      <c r="P122" s="64"/>
      <c r="Q122" s="64"/>
      <c r="R122" s="64"/>
    </row>
    <row r="123" spans="1:18" ht="72" x14ac:dyDescent="0.2">
      <c r="A123" s="363">
        <f t="shared" si="2"/>
        <v>117</v>
      </c>
      <c r="B123" s="363">
        <f t="shared" si="3"/>
        <v>1835</v>
      </c>
      <c r="C123" s="447">
        <v>17</v>
      </c>
      <c r="D123" s="448" t="s">
        <v>12</v>
      </c>
      <c r="E123" s="433" t="s">
        <v>3773</v>
      </c>
      <c r="F123" s="467"/>
      <c r="G123" s="64"/>
      <c r="H123" s="64"/>
      <c r="I123" s="64"/>
      <c r="J123" s="64"/>
      <c r="K123" s="64"/>
      <c r="L123" s="64"/>
      <c r="M123" s="64"/>
      <c r="N123" s="64"/>
      <c r="O123" s="64"/>
      <c r="P123" s="64"/>
      <c r="Q123" s="64"/>
      <c r="R123" s="64"/>
    </row>
    <row r="124" spans="1:18" ht="72" x14ac:dyDescent="0.2">
      <c r="A124" s="363">
        <f t="shared" si="2"/>
        <v>118</v>
      </c>
      <c r="B124" s="363">
        <f t="shared" si="3"/>
        <v>1852</v>
      </c>
      <c r="C124" s="447">
        <v>17</v>
      </c>
      <c r="D124" s="448" t="s">
        <v>12</v>
      </c>
      <c r="E124" s="433" t="s">
        <v>3774</v>
      </c>
      <c r="F124" s="467"/>
      <c r="G124" s="64"/>
      <c r="H124" s="64"/>
      <c r="I124" s="64"/>
      <c r="J124" s="64"/>
      <c r="K124" s="64"/>
      <c r="L124" s="64"/>
      <c r="M124" s="64"/>
      <c r="N124" s="64"/>
      <c r="O124" s="64"/>
      <c r="P124" s="64"/>
      <c r="Q124" s="64"/>
      <c r="R124" s="64"/>
    </row>
    <row r="125" spans="1:18" ht="60" x14ac:dyDescent="0.2">
      <c r="A125" s="363">
        <f t="shared" si="2"/>
        <v>119</v>
      </c>
      <c r="B125" s="363">
        <f t="shared" si="3"/>
        <v>1869</v>
      </c>
      <c r="C125" s="447">
        <v>17</v>
      </c>
      <c r="D125" s="448" t="s">
        <v>12</v>
      </c>
      <c r="E125" s="433" t="s">
        <v>3775</v>
      </c>
      <c r="F125" s="467"/>
      <c r="G125" s="64"/>
      <c r="H125" s="64"/>
      <c r="I125" s="64"/>
      <c r="J125" s="64"/>
      <c r="K125" s="64"/>
      <c r="L125" s="64"/>
      <c r="M125" s="64"/>
      <c r="N125" s="64"/>
      <c r="O125" s="64"/>
      <c r="P125" s="64"/>
      <c r="Q125" s="64"/>
      <c r="R125" s="64"/>
    </row>
    <row r="126" spans="1:18" ht="60" x14ac:dyDescent="0.2">
      <c r="A126" s="363">
        <f t="shared" si="2"/>
        <v>120</v>
      </c>
      <c r="B126" s="363">
        <f t="shared" si="3"/>
        <v>1886</v>
      </c>
      <c r="C126" s="447">
        <v>17</v>
      </c>
      <c r="D126" s="448" t="s">
        <v>12</v>
      </c>
      <c r="E126" s="433" t="s">
        <v>3776</v>
      </c>
      <c r="F126" s="467"/>
      <c r="G126" s="64"/>
      <c r="H126" s="64"/>
      <c r="I126" s="64"/>
      <c r="J126" s="64"/>
      <c r="K126" s="64"/>
      <c r="L126" s="64"/>
      <c r="M126" s="64"/>
      <c r="N126" s="64"/>
      <c r="O126" s="64"/>
      <c r="P126" s="64"/>
      <c r="Q126" s="64"/>
      <c r="R126" s="64"/>
    </row>
    <row r="127" spans="1:18" ht="72" x14ac:dyDescent="0.2">
      <c r="A127" s="363">
        <f t="shared" si="2"/>
        <v>121</v>
      </c>
      <c r="B127" s="363">
        <f t="shared" si="3"/>
        <v>1903</v>
      </c>
      <c r="C127" s="447">
        <v>17</v>
      </c>
      <c r="D127" s="448" t="s">
        <v>12</v>
      </c>
      <c r="E127" s="433" t="s">
        <v>3777</v>
      </c>
      <c r="F127" s="467"/>
      <c r="G127" s="64"/>
      <c r="H127" s="64"/>
      <c r="I127" s="64"/>
      <c r="J127" s="64"/>
      <c r="K127" s="64"/>
      <c r="L127" s="64"/>
      <c r="M127" s="64"/>
      <c r="N127" s="64"/>
      <c r="O127" s="64"/>
      <c r="P127" s="64"/>
      <c r="Q127" s="64"/>
      <c r="R127" s="64"/>
    </row>
    <row r="128" spans="1:18" ht="72" x14ac:dyDescent="0.2">
      <c r="A128" s="363">
        <f t="shared" si="2"/>
        <v>122</v>
      </c>
      <c r="B128" s="363">
        <f t="shared" si="3"/>
        <v>1920</v>
      </c>
      <c r="C128" s="447">
        <v>17</v>
      </c>
      <c r="D128" s="448" t="s">
        <v>12</v>
      </c>
      <c r="E128" s="435" t="s">
        <v>11233</v>
      </c>
      <c r="F128" s="467"/>
      <c r="G128" s="64"/>
      <c r="H128" s="64"/>
      <c r="I128" s="64"/>
      <c r="J128" s="64"/>
      <c r="K128" s="64"/>
      <c r="L128" s="64"/>
      <c r="M128" s="64"/>
      <c r="N128" s="64"/>
      <c r="O128" s="64"/>
      <c r="P128" s="64"/>
      <c r="Q128" s="64"/>
      <c r="R128" s="64"/>
    </row>
    <row r="129" spans="1:18" ht="72" x14ac:dyDescent="0.2">
      <c r="A129" s="363">
        <f t="shared" si="2"/>
        <v>123</v>
      </c>
      <c r="B129" s="363">
        <f t="shared" si="3"/>
        <v>1937</v>
      </c>
      <c r="C129" s="447">
        <v>17</v>
      </c>
      <c r="D129" s="448" t="s">
        <v>12</v>
      </c>
      <c r="E129" s="433" t="s">
        <v>3778</v>
      </c>
      <c r="F129" s="467"/>
      <c r="G129" s="64"/>
      <c r="H129" s="64"/>
      <c r="I129" s="64"/>
      <c r="J129" s="64"/>
      <c r="K129" s="64"/>
      <c r="L129" s="64"/>
      <c r="M129" s="64"/>
      <c r="N129" s="64"/>
      <c r="O129" s="64"/>
      <c r="P129" s="64"/>
      <c r="Q129" s="64"/>
      <c r="R129" s="64"/>
    </row>
    <row r="130" spans="1:18" ht="72" x14ac:dyDescent="0.2">
      <c r="A130" s="363">
        <f t="shared" si="2"/>
        <v>124</v>
      </c>
      <c r="B130" s="363">
        <f t="shared" si="3"/>
        <v>1954</v>
      </c>
      <c r="C130" s="447">
        <v>17</v>
      </c>
      <c r="D130" s="448" t="s">
        <v>12</v>
      </c>
      <c r="E130" s="433" t="s">
        <v>3779</v>
      </c>
      <c r="F130" s="467"/>
      <c r="G130" s="64"/>
      <c r="H130" s="64"/>
      <c r="I130" s="64"/>
      <c r="J130" s="64"/>
      <c r="K130" s="64"/>
      <c r="L130" s="64"/>
      <c r="M130" s="64"/>
      <c r="N130" s="64"/>
      <c r="O130" s="64"/>
      <c r="P130" s="64"/>
      <c r="Q130" s="64"/>
      <c r="R130" s="64"/>
    </row>
    <row r="131" spans="1:18" ht="60" x14ac:dyDescent="0.2">
      <c r="A131" s="363">
        <f t="shared" si="2"/>
        <v>125</v>
      </c>
      <c r="B131" s="363">
        <f t="shared" si="3"/>
        <v>1971</v>
      </c>
      <c r="C131" s="447">
        <v>17</v>
      </c>
      <c r="D131" s="448" t="s">
        <v>12</v>
      </c>
      <c r="E131" s="433" t="s">
        <v>3780</v>
      </c>
      <c r="F131" s="467"/>
      <c r="G131" s="64"/>
      <c r="H131" s="64"/>
      <c r="I131" s="64"/>
      <c r="J131" s="64"/>
      <c r="K131" s="64"/>
      <c r="L131" s="64"/>
      <c r="M131" s="64"/>
      <c r="N131" s="64"/>
      <c r="O131" s="64"/>
      <c r="P131" s="64"/>
      <c r="Q131" s="64"/>
      <c r="R131" s="64"/>
    </row>
    <row r="132" spans="1:18" ht="60" x14ac:dyDescent="0.2">
      <c r="A132" s="363">
        <f t="shared" si="2"/>
        <v>126</v>
      </c>
      <c r="B132" s="363">
        <f t="shared" si="3"/>
        <v>1988</v>
      </c>
      <c r="C132" s="447">
        <v>17</v>
      </c>
      <c r="D132" s="448" t="s">
        <v>12</v>
      </c>
      <c r="E132" s="433" t="s">
        <v>3781</v>
      </c>
      <c r="F132" s="467"/>
      <c r="G132" s="64"/>
      <c r="H132" s="64"/>
      <c r="I132" s="64"/>
      <c r="J132" s="64"/>
      <c r="K132" s="64"/>
      <c r="L132" s="64"/>
      <c r="M132" s="64"/>
      <c r="N132" s="64"/>
      <c r="O132" s="64"/>
      <c r="P132" s="64"/>
      <c r="Q132" s="64"/>
      <c r="R132" s="64"/>
    </row>
    <row r="133" spans="1:18" ht="72" x14ac:dyDescent="0.2">
      <c r="A133" s="363">
        <f t="shared" si="2"/>
        <v>127</v>
      </c>
      <c r="B133" s="363">
        <f t="shared" si="3"/>
        <v>2005</v>
      </c>
      <c r="C133" s="447">
        <v>17</v>
      </c>
      <c r="D133" s="448" t="s">
        <v>12</v>
      </c>
      <c r="E133" s="433" t="s">
        <v>3782</v>
      </c>
      <c r="F133" s="437"/>
      <c r="G133" s="64"/>
      <c r="H133" s="64"/>
      <c r="I133" s="64"/>
      <c r="J133" s="64"/>
      <c r="K133" s="64"/>
      <c r="L133" s="64"/>
      <c r="M133" s="64"/>
      <c r="N133" s="64"/>
      <c r="O133" s="64"/>
      <c r="P133" s="64"/>
      <c r="Q133" s="64"/>
      <c r="R133" s="64"/>
    </row>
    <row r="134" spans="1:18" ht="72" x14ac:dyDescent="0.2">
      <c r="A134" s="363">
        <f t="shared" si="2"/>
        <v>128</v>
      </c>
      <c r="B134" s="363">
        <f t="shared" si="3"/>
        <v>2022</v>
      </c>
      <c r="C134" s="447">
        <v>17</v>
      </c>
      <c r="D134" s="448" t="s">
        <v>12</v>
      </c>
      <c r="E134" s="433" t="s">
        <v>3783</v>
      </c>
      <c r="F134" s="437"/>
      <c r="G134" s="64"/>
      <c r="H134" s="64"/>
      <c r="I134" s="64"/>
      <c r="J134" s="64"/>
      <c r="K134" s="64"/>
      <c r="L134" s="64"/>
      <c r="M134" s="64"/>
      <c r="N134" s="64"/>
      <c r="O134" s="64"/>
      <c r="P134" s="64"/>
      <c r="Q134" s="64"/>
      <c r="R134" s="64"/>
    </row>
    <row r="135" spans="1:18" ht="72" x14ac:dyDescent="0.2">
      <c r="A135" s="363">
        <f t="shared" si="2"/>
        <v>129</v>
      </c>
      <c r="B135" s="363">
        <f t="shared" si="3"/>
        <v>2039</v>
      </c>
      <c r="C135" s="447">
        <v>17</v>
      </c>
      <c r="D135" s="448" t="s">
        <v>12</v>
      </c>
      <c r="E135" s="433" t="s">
        <v>3784</v>
      </c>
      <c r="F135" s="437"/>
      <c r="G135" s="64"/>
      <c r="H135" s="64"/>
      <c r="I135" s="64"/>
      <c r="J135" s="64"/>
      <c r="K135" s="64"/>
      <c r="L135" s="64"/>
      <c r="M135" s="64"/>
      <c r="N135" s="64"/>
      <c r="O135" s="64"/>
      <c r="P135" s="64"/>
      <c r="Q135" s="64"/>
      <c r="R135" s="64"/>
    </row>
    <row r="136" spans="1:18" ht="72" x14ac:dyDescent="0.2">
      <c r="A136" s="363">
        <f t="shared" ref="A136:A166" si="4">+A135+1</f>
        <v>130</v>
      </c>
      <c r="B136" s="363">
        <f t="shared" si="3"/>
        <v>2056</v>
      </c>
      <c r="C136" s="447">
        <v>17</v>
      </c>
      <c r="D136" s="448" t="s">
        <v>12</v>
      </c>
      <c r="E136" s="433" t="s">
        <v>3785</v>
      </c>
      <c r="F136" s="437"/>
      <c r="G136" s="64"/>
      <c r="H136" s="64"/>
      <c r="I136" s="64"/>
      <c r="J136" s="64"/>
      <c r="K136" s="64"/>
      <c r="L136" s="64"/>
      <c r="M136" s="64"/>
      <c r="N136" s="64"/>
      <c r="O136" s="64"/>
      <c r="P136" s="64"/>
      <c r="Q136" s="64"/>
      <c r="R136" s="64"/>
    </row>
    <row r="137" spans="1:18" ht="60" x14ac:dyDescent="0.2">
      <c r="A137" s="363">
        <f t="shared" si="4"/>
        <v>131</v>
      </c>
      <c r="B137" s="363">
        <f t="shared" si="3"/>
        <v>2073</v>
      </c>
      <c r="C137" s="447">
        <v>17</v>
      </c>
      <c r="D137" s="448" t="s">
        <v>12</v>
      </c>
      <c r="E137" s="433" t="s">
        <v>3786</v>
      </c>
      <c r="F137" s="437"/>
      <c r="G137" s="64"/>
      <c r="H137" s="64"/>
      <c r="I137" s="64"/>
      <c r="J137" s="64"/>
      <c r="K137" s="64"/>
      <c r="L137" s="64"/>
      <c r="M137" s="64"/>
      <c r="N137" s="64"/>
      <c r="O137" s="64"/>
      <c r="P137" s="64"/>
      <c r="Q137" s="64"/>
      <c r="R137" s="64"/>
    </row>
    <row r="138" spans="1:18" ht="60.75" thickBot="1" x14ac:dyDescent="0.25">
      <c r="A138" s="363">
        <f t="shared" si="4"/>
        <v>132</v>
      </c>
      <c r="B138" s="363">
        <f t="shared" ref="B138:B166" si="5">C137+B137</f>
        <v>2090</v>
      </c>
      <c r="C138" s="447">
        <v>17</v>
      </c>
      <c r="D138" s="448" t="s">
        <v>12</v>
      </c>
      <c r="E138" s="433" t="s">
        <v>3787</v>
      </c>
      <c r="F138" s="474"/>
      <c r="G138" s="64"/>
      <c r="H138" s="64"/>
      <c r="I138" s="64"/>
      <c r="J138" s="64"/>
      <c r="K138" s="64"/>
      <c r="L138" s="64"/>
      <c r="M138" s="64"/>
      <c r="N138" s="64"/>
      <c r="O138" s="64"/>
      <c r="P138" s="64"/>
      <c r="Q138" s="64"/>
      <c r="R138" s="64"/>
    </row>
    <row r="139" spans="1:18" ht="73.5" thickTop="1" thickBot="1" x14ac:dyDescent="0.25">
      <c r="A139" s="363">
        <f t="shared" si="4"/>
        <v>133</v>
      </c>
      <c r="B139" s="363">
        <f t="shared" si="5"/>
        <v>2107</v>
      </c>
      <c r="C139" s="447">
        <v>17</v>
      </c>
      <c r="D139" s="448" t="s">
        <v>12</v>
      </c>
      <c r="E139" s="433" t="s">
        <v>3788</v>
      </c>
      <c r="F139" s="474"/>
      <c r="G139" s="64"/>
      <c r="H139" s="64"/>
      <c r="I139" s="64"/>
      <c r="J139" s="64"/>
      <c r="K139" s="64"/>
      <c r="L139" s="64"/>
      <c r="M139" s="64"/>
      <c r="N139" s="64"/>
      <c r="O139" s="64"/>
      <c r="P139" s="64"/>
      <c r="Q139" s="64"/>
      <c r="R139" s="64"/>
    </row>
    <row r="140" spans="1:18" ht="73.5" thickTop="1" thickBot="1" x14ac:dyDescent="0.25">
      <c r="A140" s="363">
        <f t="shared" si="4"/>
        <v>134</v>
      </c>
      <c r="B140" s="363">
        <f t="shared" si="5"/>
        <v>2124</v>
      </c>
      <c r="C140" s="447">
        <v>17</v>
      </c>
      <c r="D140" s="448" t="s">
        <v>12</v>
      </c>
      <c r="E140" s="433" t="s">
        <v>3789</v>
      </c>
      <c r="F140" s="474"/>
      <c r="G140" s="64"/>
      <c r="H140" s="64"/>
      <c r="I140" s="64"/>
      <c r="J140" s="64"/>
      <c r="K140" s="64"/>
      <c r="L140" s="64"/>
      <c r="M140" s="64"/>
      <c r="N140" s="64"/>
      <c r="O140" s="64"/>
      <c r="P140" s="64"/>
      <c r="Q140" s="64"/>
      <c r="R140" s="64"/>
    </row>
    <row r="141" spans="1:18" ht="73.5" thickTop="1" thickBot="1" x14ac:dyDescent="0.25">
      <c r="A141" s="363">
        <f t="shared" si="4"/>
        <v>135</v>
      </c>
      <c r="B141" s="363">
        <f t="shared" si="5"/>
        <v>2141</v>
      </c>
      <c r="C141" s="447">
        <v>17</v>
      </c>
      <c r="D141" s="448" t="s">
        <v>12</v>
      </c>
      <c r="E141" s="435" t="s">
        <v>6095</v>
      </c>
      <c r="F141" s="474"/>
      <c r="G141" s="64"/>
      <c r="H141" s="64"/>
      <c r="I141" s="64"/>
      <c r="J141" s="64"/>
      <c r="K141" s="64"/>
      <c r="L141" s="64"/>
      <c r="M141" s="64"/>
      <c r="N141" s="64"/>
      <c r="O141" s="64"/>
      <c r="P141" s="64"/>
      <c r="Q141" s="64"/>
      <c r="R141" s="64"/>
    </row>
    <row r="142" spans="1:18" ht="73.5" thickTop="1" thickBot="1" x14ac:dyDescent="0.25">
      <c r="A142" s="363">
        <f t="shared" si="4"/>
        <v>136</v>
      </c>
      <c r="B142" s="363">
        <f t="shared" si="5"/>
        <v>2158</v>
      </c>
      <c r="C142" s="447">
        <v>17</v>
      </c>
      <c r="D142" s="448" t="s">
        <v>12</v>
      </c>
      <c r="E142" s="435" t="s">
        <v>6096</v>
      </c>
      <c r="F142" s="474"/>
      <c r="G142" s="64"/>
      <c r="H142" s="64"/>
      <c r="I142" s="64"/>
      <c r="J142" s="64"/>
      <c r="K142" s="64"/>
      <c r="L142" s="64"/>
      <c r="M142" s="64"/>
      <c r="N142" s="64"/>
      <c r="O142" s="64"/>
      <c r="P142" s="64"/>
      <c r="Q142" s="64"/>
      <c r="R142" s="64"/>
    </row>
    <row r="143" spans="1:18" ht="61.5" thickTop="1" thickBot="1" x14ac:dyDescent="0.25">
      <c r="A143" s="363">
        <f t="shared" si="4"/>
        <v>137</v>
      </c>
      <c r="B143" s="363">
        <f t="shared" si="5"/>
        <v>2175</v>
      </c>
      <c r="C143" s="447">
        <v>17</v>
      </c>
      <c r="D143" s="448" t="s">
        <v>12</v>
      </c>
      <c r="E143" s="435" t="s">
        <v>6097</v>
      </c>
      <c r="F143" s="474"/>
      <c r="G143" s="64"/>
      <c r="H143" s="64"/>
      <c r="I143" s="64"/>
      <c r="J143" s="64"/>
      <c r="K143" s="64"/>
      <c r="L143" s="64"/>
      <c r="M143" s="64"/>
      <c r="N143" s="64"/>
      <c r="O143" s="64"/>
      <c r="P143" s="64"/>
      <c r="Q143" s="64"/>
      <c r="R143" s="64"/>
    </row>
    <row r="144" spans="1:18" ht="61.5" thickTop="1" thickBot="1" x14ac:dyDescent="0.25">
      <c r="A144" s="363">
        <f t="shared" si="4"/>
        <v>138</v>
      </c>
      <c r="B144" s="363">
        <f t="shared" si="5"/>
        <v>2192</v>
      </c>
      <c r="C144" s="447">
        <v>17</v>
      </c>
      <c r="D144" s="448" t="s">
        <v>12</v>
      </c>
      <c r="E144" s="435" t="s">
        <v>6098</v>
      </c>
      <c r="F144" s="474"/>
      <c r="G144" s="64"/>
      <c r="H144" s="64"/>
      <c r="I144" s="64"/>
      <c r="J144" s="64"/>
      <c r="K144" s="64"/>
      <c r="L144" s="64"/>
      <c r="M144" s="64"/>
      <c r="N144" s="64"/>
      <c r="O144" s="64"/>
      <c r="P144" s="64"/>
      <c r="Q144" s="64"/>
      <c r="R144" s="64"/>
    </row>
    <row r="145" spans="1:18" ht="73.5" thickTop="1" thickBot="1" x14ac:dyDescent="0.25">
      <c r="A145" s="363">
        <f t="shared" si="4"/>
        <v>139</v>
      </c>
      <c r="B145" s="363">
        <f t="shared" si="5"/>
        <v>2209</v>
      </c>
      <c r="C145" s="447">
        <v>17</v>
      </c>
      <c r="D145" s="448" t="s">
        <v>12</v>
      </c>
      <c r="E145" s="435" t="s">
        <v>6099</v>
      </c>
      <c r="F145" s="474"/>
      <c r="G145" s="64"/>
      <c r="H145" s="64"/>
      <c r="I145" s="64"/>
      <c r="J145" s="64"/>
      <c r="K145" s="64"/>
      <c r="L145" s="64"/>
      <c r="M145" s="64"/>
      <c r="N145" s="64"/>
      <c r="O145" s="64"/>
      <c r="P145" s="64"/>
      <c r="Q145" s="64"/>
      <c r="R145" s="64"/>
    </row>
    <row r="146" spans="1:18" ht="73.5" thickTop="1" thickBot="1" x14ac:dyDescent="0.25">
      <c r="A146" s="363">
        <f t="shared" si="4"/>
        <v>140</v>
      </c>
      <c r="B146" s="363">
        <f t="shared" si="5"/>
        <v>2226</v>
      </c>
      <c r="C146" s="447">
        <v>17</v>
      </c>
      <c r="D146" s="448" t="s">
        <v>12</v>
      </c>
      <c r="E146" s="435" t="s">
        <v>6100</v>
      </c>
      <c r="F146" s="474"/>
      <c r="G146" s="64"/>
      <c r="H146" s="64"/>
      <c r="I146" s="64"/>
      <c r="J146" s="64"/>
      <c r="K146" s="64"/>
      <c r="L146" s="64"/>
      <c r="M146" s="64"/>
      <c r="N146" s="64"/>
      <c r="O146" s="64"/>
      <c r="P146" s="64"/>
      <c r="Q146" s="64"/>
      <c r="R146" s="64"/>
    </row>
    <row r="147" spans="1:18" ht="73.5" thickTop="1" thickBot="1" x14ac:dyDescent="0.25">
      <c r="A147" s="363">
        <f t="shared" si="4"/>
        <v>141</v>
      </c>
      <c r="B147" s="363">
        <f t="shared" si="5"/>
        <v>2243</v>
      </c>
      <c r="C147" s="430">
        <v>17</v>
      </c>
      <c r="D147" s="444" t="s">
        <v>12</v>
      </c>
      <c r="E147" s="418" t="s">
        <v>14360</v>
      </c>
      <c r="F147" s="474"/>
      <c r="G147" s="64"/>
      <c r="H147" s="64"/>
      <c r="I147" s="64"/>
      <c r="J147" s="64"/>
      <c r="K147" s="64"/>
      <c r="L147" s="64"/>
      <c r="M147" s="64"/>
      <c r="N147" s="64"/>
      <c r="O147" s="64"/>
      <c r="P147" s="64"/>
      <c r="Q147" s="64"/>
      <c r="R147" s="64"/>
    </row>
    <row r="148" spans="1:18" ht="73.5" thickTop="1" thickBot="1" x14ac:dyDescent="0.25">
      <c r="A148" s="363">
        <f t="shared" si="4"/>
        <v>142</v>
      </c>
      <c r="B148" s="363">
        <f t="shared" si="5"/>
        <v>2260</v>
      </c>
      <c r="C148" s="430">
        <v>17</v>
      </c>
      <c r="D148" s="444" t="s">
        <v>12</v>
      </c>
      <c r="E148" s="418" t="s">
        <v>14361</v>
      </c>
      <c r="F148" s="474"/>
      <c r="G148" s="64"/>
      <c r="H148" s="64"/>
      <c r="I148" s="64"/>
      <c r="J148" s="64"/>
      <c r="K148" s="64"/>
      <c r="L148" s="64"/>
      <c r="M148" s="64"/>
      <c r="N148" s="64"/>
      <c r="O148" s="64"/>
      <c r="P148" s="64"/>
      <c r="Q148" s="64"/>
      <c r="R148" s="64"/>
    </row>
    <row r="149" spans="1:18" ht="61.5" thickTop="1" thickBot="1" x14ac:dyDescent="0.25">
      <c r="A149" s="363">
        <f t="shared" si="4"/>
        <v>143</v>
      </c>
      <c r="B149" s="363">
        <f t="shared" si="5"/>
        <v>2277</v>
      </c>
      <c r="C149" s="430">
        <v>17</v>
      </c>
      <c r="D149" s="444" t="s">
        <v>12</v>
      </c>
      <c r="E149" s="418" t="s">
        <v>14362</v>
      </c>
      <c r="F149" s="474"/>
      <c r="G149" s="64"/>
      <c r="H149" s="64"/>
      <c r="I149" s="64"/>
      <c r="J149" s="64"/>
      <c r="K149" s="64"/>
      <c r="L149" s="64"/>
      <c r="M149" s="64"/>
      <c r="N149" s="64"/>
      <c r="O149" s="64"/>
      <c r="P149" s="64"/>
      <c r="Q149" s="64"/>
      <c r="R149" s="64"/>
    </row>
    <row r="150" spans="1:18" ht="61.5" thickTop="1" thickBot="1" x14ac:dyDescent="0.25">
      <c r="A150" s="363">
        <f t="shared" si="4"/>
        <v>144</v>
      </c>
      <c r="B150" s="363">
        <f t="shared" si="5"/>
        <v>2294</v>
      </c>
      <c r="C150" s="430">
        <v>17</v>
      </c>
      <c r="D150" s="444" t="s">
        <v>12</v>
      </c>
      <c r="E150" s="418" t="s">
        <v>14363</v>
      </c>
      <c r="F150" s="474"/>
      <c r="G150" s="64"/>
      <c r="H150" s="64"/>
      <c r="I150" s="64"/>
      <c r="J150" s="64"/>
      <c r="K150" s="64"/>
      <c r="L150" s="64"/>
      <c r="M150" s="64"/>
      <c r="N150" s="64"/>
      <c r="O150" s="64"/>
      <c r="P150" s="64"/>
      <c r="Q150" s="64"/>
      <c r="R150" s="64"/>
    </row>
    <row r="151" spans="1:18" ht="73.5" thickTop="1" thickBot="1" x14ac:dyDescent="0.25">
      <c r="A151" s="363">
        <f t="shared" si="4"/>
        <v>145</v>
      </c>
      <c r="B151" s="363">
        <f t="shared" si="5"/>
        <v>2311</v>
      </c>
      <c r="C151" s="430">
        <v>17</v>
      </c>
      <c r="D151" s="444" t="s">
        <v>12</v>
      </c>
      <c r="E151" s="418" t="s">
        <v>14364</v>
      </c>
      <c r="F151" s="474"/>
      <c r="G151" s="64"/>
      <c r="H151" s="64"/>
      <c r="I151" s="64"/>
      <c r="J151" s="64"/>
      <c r="K151" s="64"/>
      <c r="L151" s="64"/>
      <c r="M151" s="64"/>
      <c r="N151" s="64"/>
      <c r="O151" s="64"/>
      <c r="P151" s="64"/>
      <c r="Q151" s="64"/>
      <c r="R151" s="64"/>
    </row>
    <row r="152" spans="1:18" ht="73.5" thickTop="1" thickBot="1" x14ac:dyDescent="0.25">
      <c r="A152" s="363">
        <f t="shared" si="4"/>
        <v>146</v>
      </c>
      <c r="B152" s="363">
        <f t="shared" si="5"/>
        <v>2328</v>
      </c>
      <c r="C152" s="430">
        <v>17</v>
      </c>
      <c r="D152" s="444" t="s">
        <v>12</v>
      </c>
      <c r="E152" s="418" t="s">
        <v>14365</v>
      </c>
      <c r="F152" s="474"/>
      <c r="G152" s="64"/>
      <c r="H152" s="64"/>
      <c r="I152" s="64"/>
      <c r="J152" s="64"/>
      <c r="K152" s="64"/>
      <c r="L152" s="64"/>
      <c r="M152" s="64"/>
      <c r="N152" s="64"/>
      <c r="O152" s="64"/>
      <c r="P152" s="64"/>
      <c r="Q152" s="64"/>
      <c r="R152" s="64"/>
    </row>
    <row r="153" spans="1:18" ht="73.5" thickTop="1" thickBot="1" x14ac:dyDescent="0.25">
      <c r="A153" s="363">
        <f t="shared" si="4"/>
        <v>147</v>
      </c>
      <c r="B153" s="363">
        <f t="shared" si="5"/>
        <v>2345</v>
      </c>
      <c r="C153" s="363">
        <v>17</v>
      </c>
      <c r="D153" s="360" t="s">
        <v>12</v>
      </c>
      <c r="E153" s="419" t="s">
        <v>14022</v>
      </c>
      <c r="F153" s="714"/>
      <c r="G153" s="64"/>
      <c r="H153" s="64"/>
      <c r="I153" s="64"/>
      <c r="J153" s="64"/>
      <c r="K153" s="64"/>
      <c r="L153" s="64"/>
      <c r="M153" s="64"/>
      <c r="N153" s="64"/>
      <c r="O153" s="64"/>
      <c r="P153" s="64"/>
      <c r="Q153" s="64"/>
      <c r="R153" s="64"/>
    </row>
    <row r="154" spans="1:18" ht="73.5" thickTop="1" thickBot="1" x14ac:dyDescent="0.25">
      <c r="A154" s="363">
        <f t="shared" si="4"/>
        <v>148</v>
      </c>
      <c r="B154" s="363">
        <f t="shared" si="5"/>
        <v>2362</v>
      </c>
      <c r="C154" s="363">
        <v>17</v>
      </c>
      <c r="D154" s="360" t="s">
        <v>12</v>
      </c>
      <c r="E154" s="419" t="s">
        <v>14023</v>
      </c>
      <c r="F154" s="714"/>
      <c r="G154" s="64"/>
      <c r="H154" s="64"/>
      <c r="I154" s="64"/>
      <c r="J154" s="64"/>
      <c r="K154" s="64"/>
      <c r="L154" s="64"/>
      <c r="M154" s="64"/>
      <c r="N154" s="64"/>
      <c r="O154" s="64"/>
      <c r="P154" s="64"/>
      <c r="Q154" s="64"/>
      <c r="R154" s="64"/>
    </row>
    <row r="155" spans="1:18" ht="61.5" thickTop="1" thickBot="1" x14ac:dyDescent="0.25">
      <c r="A155" s="363">
        <f t="shared" si="4"/>
        <v>149</v>
      </c>
      <c r="B155" s="363">
        <f t="shared" si="5"/>
        <v>2379</v>
      </c>
      <c r="C155" s="363">
        <v>17</v>
      </c>
      <c r="D155" s="360" t="s">
        <v>12</v>
      </c>
      <c r="E155" s="419" t="s">
        <v>14024</v>
      </c>
      <c r="F155" s="714"/>
      <c r="G155" s="64"/>
      <c r="H155" s="64"/>
      <c r="I155" s="64"/>
      <c r="J155" s="64"/>
      <c r="K155" s="64"/>
      <c r="L155" s="64"/>
      <c r="M155" s="64"/>
      <c r="N155" s="64"/>
      <c r="O155" s="64"/>
      <c r="P155" s="64"/>
      <c r="Q155" s="64"/>
      <c r="R155" s="64"/>
    </row>
    <row r="156" spans="1:18" ht="61.5" thickTop="1" thickBot="1" x14ac:dyDescent="0.25">
      <c r="A156" s="363">
        <f t="shared" si="4"/>
        <v>150</v>
      </c>
      <c r="B156" s="363">
        <f t="shared" si="5"/>
        <v>2396</v>
      </c>
      <c r="C156" s="363">
        <v>17</v>
      </c>
      <c r="D156" s="360" t="s">
        <v>12</v>
      </c>
      <c r="E156" s="419" t="s">
        <v>14025</v>
      </c>
      <c r="F156" s="714"/>
      <c r="G156" s="64"/>
      <c r="H156" s="64"/>
      <c r="I156" s="64"/>
      <c r="J156" s="64"/>
      <c r="K156" s="64"/>
      <c r="L156" s="64"/>
      <c r="M156" s="64"/>
      <c r="N156" s="64"/>
      <c r="O156" s="64"/>
      <c r="P156" s="64"/>
      <c r="Q156" s="64"/>
      <c r="R156" s="64"/>
    </row>
    <row r="157" spans="1:18" ht="73.5" thickTop="1" thickBot="1" x14ac:dyDescent="0.25">
      <c r="A157" s="363">
        <f t="shared" si="4"/>
        <v>151</v>
      </c>
      <c r="B157" s="363">
        <f t="shared" si="5"/>
        <v>2413</v>
      </c>
      <c r="C157" s="363">
        <v>17</v>
      </c>
      <c r="D157" s="360" t="s">
        <v>12</v>
      </c>
      <c r="E157" s="419" t="s">
        <v>14026</v>
      </c>
      <c r="F157" s="714"/>
      <c r="G157" s="64"/>
      <c r="H157" s="64"/>
      <c r="I157" s="64"/>
      <c r="J157" s="64"/>
      <c r="K157" s="64"/>
      <c r="L157" s="64"/>
      <c r="M157" s="64"/>
      <c r="N157" s="64"/>
      <c r="O157" s="64"/>
      <c r="P157" s="64"/>
      <c r="Q157" s="64"/>
      <c r="R157" s="64"/>
    </row>
    <row r="158" spans="1:18" ht="73.5" thickTop="1" thickBot="1" x14ac:dyDescent="0.25">
      <c r="A158" s="363">
        <f t="shared" si="4"/>
        <v>152</v>
      </c>
      <c r="B158" s="363">
        <f t="shared" si="5"/>
        <v>2430</v>
      </c>
      <c r="C158" s="363">
        <v>17</v>
      </c>
      <c r="D158" s="360" t="s">
        <v>12</v>
      </c>
      <c r="E158" s="419" t="s">
        <v>14027</v>
      </c>
      <c r="F158" s="714"/>
      <c r="G158" s="64"/>
      <c r="H158" s="64"/>
      <c r="I158" s="64"/>
      <c r="J158" s="64"/>
      <c r="K158" s="64"/>
      <c r="L158" s="64"/>
      <c r="M158" s="64"/>
      <c r="N158" s="64"/>
      <c r="O158" s="64"/>
      <c r="P158" s="64"/>
      <c r="Q158" s="64"/>
      <c r="R158" s="64"/>
    </row>
    <row r="159" spans="1:18" ht="73.5" thickTop="1" thickBot="1" x14ac:dyDescent="0.25">
      <c r="A159" s="363">
        <f t="shared" si="4"/>
        <v>153</v>
      </c>
      <c r="B159" s="363">
        <f t="shared" si="5"/>
        <v>2447</v>
      </c>
      <c r="C159" s="447">
        <v>17</v>
      </c>
      <c r="D159" s="448" t="s">
        <v>12</v>
      </c>
      <c r="E159" s="433" t="s">
        <v>3790</v>
      </c>
      <c r="F159" s="474"/>
      <c r="G159" s="64"/>
      <c r="H159" s="64"/>
      <c r="I159" s="64"/>
      <c r="J159" s="64"/>
      <c r="K159" s="64"/>
      <c r="L159" s="64"/>
      <c r="M159" s="64"/>
      <c r="N159" s="64"/>
      <c r="O159" s="64"/>
      <c r="P159" s="64"/>
      <c r="Q159" s="64"/>
      <c r="R159" s="64"/>
    </row>
    <row r="160" spans="1:18" ht="73.5" thickTop="1" thickBot="1" x14ac:dyDescent="0.25">
      <c r="A160" s="363">
        <f t="shared" si="4"/>
        <v>154</v>
      </c>
      <c r="B160" s="363">
        <f t="shared" si="5"/>
        <v>2464</v>
      </c>
      <c r="C160" s="447">
        <v>17</v>
      </c>
      <c r="D160" s="448" t="s">
        <v>12</v>
      </c>
      <c r="E160" s="433" t="s">
        <v>3791</v>
      </c>
      <c r="F160" s="474"/>
      <c r="G160" s="64"/>
      <c r="H160" s="64"/>
      <c r="I160" s="64"/>
      <c r="J160" s="64"/>
      <c r="K160" s="64"/>
      <c r="L160" s="64"/>
      <c r="M160" s="64"/>
      <c r="N160" s="64"/>
      <c r="O160" s="64"/>
      <c r="P160" s="64"/>
      <c r="Q160" s="64"/>
      <c r="R160" s="64"/>
    </row>
    <row r="161" spans="1:18" ht="61.5" thickTop="1" thickBot="1" x14ac:dyDescent="0.25">
      <c r="A161" s="363">
        <f t="shared" si="4"/>
        <v>155</v>
      </c>
      <c r="B161" s="363">
        <f t="shared" si="5"/>
        <v>2481</v>
      </c>
      <c r="C161" s="447">
        <v>17</v>
      </c>
      <c r="D161" s="448" t="s">
        <v>12</v>
      </c>
      <c r="E161" s="433" t="s">
        <v>3792</v>
      </c>
      <c r="F161" s="474"/>
      <c r="G161" s="64"/>
      <c r="H161" s="64"/>
      <c r="I161" s="64"/>
      <c r="J161" s="64"/>
      <c r="K161" s="64"/>
      <c r="L161" s="64"/>
      <c r="M161" s="64"/>
      <c r="N161" s="64"/>
      <c r="O161" s="64"/>
      <c r="P161" s="64"/>
      <c r="Q161" s="64"/>
      <c r="R161" s="64"/>
    </row>
    <row r="162" spans="1:18" ht="61.5" thickTop="1" thickBot="1" x14ac:dyDescent="0.25">
      <c r="A162" s="363">
        <f t="shared" si="4"/>
        <v>156</v>
      </c>
      <c r="B162" s="363">
        <f t="shared" si="5"/>
        <v>2498</v>
      </c>
      <c r="C162" s="447">
        <v>17</v>
      </c>
      <c r="D162" s="448" t="s">
        <v>12</v>
      </c>
      <c r="E162" s="433" t="s">
        <v>3793</v>
      </c>
      <c r="F162" s="474"/>
      <c r="G162" s="64"/>
      <c r="H162" s="64"/>
      <c r="I162" s="64"/>
      <c r="J162" s="64"/>
      <c r="K162" s="64"/>
      <c r="L162" s="64"/>
      <c r="M162" s="64"/>
      <c r="N162" s="64"/>
      <c r="O162" s="64"/>
      <c r="P162" s="64"/>
      <c r="Q162" s="64"/>
      <c r="R162" s="64"/>
    </row>
    <row r="163" spans="1:18" ht="73.5" thickTop="1" thickBot="1" x14ac:dyDescent="0.25">
      <c r="A163" s="363">
        <f t="shared" si="4"/>
        <v>157</v>
      </c>
      <c r="B163" s="363">
        <f t="shared" si="5"/>
        <v>2515</v>
      </c>
      <c r="C163" s="447">
        <v>17</v>
      </c>
      <c r="D163" s="448" t="s">
        <v>12</v>
      </c>
      <c r="E163" s="433" t="s">
        <v>3794</v>
      </c>
      <c r="F163" s="474"/>
      <c r="G163" s="64"/>
      <c r="H163" s="64"/>
      <c r="I163" s="64"/>
      <c r="J163" s="64"/>
      <c r="K163" s="64"/>
      <c r="L163" s="64"/>
      <c r="M163" s="64"/>
      <c r="N163" s="64"/>
      <c r="O163" s="64"/>
      <c r="P163" s="64"/>
      <c r="Q163" s="64"/>
      <c r="R163" s="64"/>
    </row>
    <row r="164" spans="1:18" ht="73.5" thickTop="1" thickBot="1" x14ac:dyDescent="0.25">
      <c r="A164" s="363">
        <f t="shared" si="4"/>
        <v>158</v>
      </c>
      <c r="B164" s="363">
        <f t="shared" si="5"/>
        <v>2532</v>
      </c>
      <c r="C164" s="447">
        <v>17</v>
      </c>
      <c r="D164" s="448" t="s">
        <v>12</v>
      </c>
      <c r="E164" s="433" t="s">
        <v>3795</v>
      </c>
      <c r="F164" s="474"/>
      <c r="G164" s="64"/>
      <c r="H164" s="64"/>
      <c r="I164" s="64"/>
      <c r="J164" s="64"/>
      <c r="K164" s="64"/>
      <c r="L164" s="64"/>
      <c r="M164" s="64"/>
      <c r="N164" s="64"/>
      <c r="O164" s="64"/>
      <c r="P164" s="64"/>
      <c r="Q164" s="64"/>
      <c r="R164" s="64"/>
    </row>
    <row r="165" spans="1:18" ht="13.5" thickTop="1" thickBot="1" x14ac:dyDescent="0.25">
      <c r="A165" s="363">
        <f t="shared" si="4"/>
        <v>159</v>
      </c>
      <c r="B165" s="363">
        <f t="shared" si="5"/>
        <v>2549</v>
      </c>
      <c r="C165" s="439">
        <v>150</v>
      </c>
      <c r="D165" s="440" t="s">
        <v>9</v>
      </c>
      <c r="E165" s="24" t="s">
        <v>50</v>
      </c>
      <c r="F165" s="292" t="s">
        <v>25</v>
      </c>
    </row>
    <row r="166" spans="1:18" ht="13.5" thickTop="1" thickBot="1" x14ac:dyDescent="0.25">
      <c r="A166" s="363">
        <f t="shared" si="4"/>
        <v>160</v>
      </c>
      <c r="B166" s="363">
        <f t="shared" si="5"/>
        <v>2699</v>
      </c>
      <c r="C166" s="600">
        <v>12</v>
      </c>
      <c r="D166" s="491" t="s">
        <v>9</v>
      </c>
      <c r="E166" s="496" t="s">
        <v>323</v>
      </c>
      <c r="F166" s="156" t="s">
        <v>3796</v>
      </c>
    </row>
    <row r="167" spans="1:18" ht="12.75" thickTop="1" x14ac:dyDescent="0.2">
      <c r="A167" s="744" t="s">
        <v>54</v>
      </c>
      <c r="B167" s="156"/>
      <c r="C167" s="370">
        <f>B166+C166-1</f>
        <v>2710</v>
      </c>
      <c r="D167" s="156"/>
      <c r="E167" s="172"/>
    </row>
    <row r="171" spans="1:18" x14ac:dyDescent="0.2">
      <c r="A171" s="804" t="s">
        <v>15167</v>
      </c>
      <c r="B171" s="804"/>
      <c r="C171" s="804"/>
    </row>
  </sheetData>
  <mergeCells count="5">
    <mergeCell ref="A3:B3"/>
    <mergeCell ref="C3:F3"/>
    <mergeCell ref="A4:B4"/>
    <mergeCell ref="C4:F5"/>
    <mergeCell ref="A171:C171"/>
  </mergeCell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56"/>
  <sheetViews>
    <sheetView zoomScaleNormal="100" zoomScaleSheetLayoutView="80" workbookViewId="0">
      <selection activeCell="C3" sqref="C3:F3"/>
    </sheetView>
  </sheetViews>
  <sheetFormatPr baseColWidth="10" defaultColWidth="11.140625" defaultRowHeight="12" x14ac:dyDescent="0.2"/>
  <cols>
    <col min="1" max="3" width="7.7109375" style="64" customWidth="1"/>
    <col min="4" max="4" width="10.7109375" style="64" customWidth="1"/>
    <col min="5" max="5" width="100.7109375" style="64" customWidth="1"/>
    <col min="6" max="6" width="12.7109375" style="64" customWidth="1"/>
    <col min="7" max="16384" width="11.140625" style="64"/>
  </cols>
  <sheetData>
    <row r="1" spans="1:6" ht="21" x14ac:dyDescent="0.35">
      <c r="B1" s="65" t="s">
        <v>0</v>
      </c>
    </row>
    <row r="3" spans="1:6" ht="12.95" customHeight="1" x14ac:dyDescent="0.2">
      <c r="A3" s="795" t="str">
        <f>+T22001000!A3</f>
        <v>Modelo 220</v>
      </c>
      <c r="B3" s="795"/>
      <c r="C3" s="788" t="str">
        <f>+T22001000!C3</f>
        <v>Diseño de registro. 2025</v>
      </c>
      <c r="D3" s="788"/>
      <c r="E3" s="788"/>
      <c r="F3" s="789"/>
    </row>
    <row r="4" spans="1:6" ht="12" customHeight="1" x14ac:dyDescent="0.2">
      <c r="A4" s="796" t="str">
        <f>T220000000!A4</f>
        <v>Versión 0.2</v>
      </c>
      <c r="B4" s="796"/>
      <c r="C4" s="797" t="s">
        <v>282</v>
      </c>
      <c r="D4" s="797"/>
      <c r="E4" s="797"/>
      <c r="F4" s="798"/>
    </row>
    <row r="5" spans="1:6" ht="13.5" thickBot="1" x14ac:dyDescent="0.25">
      <c r="A5" s="66"/>
      <c r="B5" s="66"/>
      <c r="C5" s="798"/>
      <c r="D5" s="798"/>
      <c r="E5" s="798"/>
      <c r="F5" s="798"/>
    </row>
    <row r="6" spans="1:6" ht="12.75" x14ac:dyDescent="0.2">
      <c r="A6" s="85" t="s">
        <v>3</v>
      </c>
      <c r="B6" s="85" t="s">
        <v>4</v>
      </c>
      <c r="C6" s="85" t="s">
        <v>5</v>
      </c>
      <c r="D6" s="86" t="s">
        <v>6</v>
      </c>
      <c r="E6" s="87" t="s">
        <v>7</v>
      </c>
      <c r="F6" s="87" t="s">
        <v>8</v>
      </c>
    </row>
    <row r="7" spans="1:6" ht="14.25" customHeight="1" x14ac:dyDescent="0.2">
      <c r="A7" s="30">
        <v>1</v>
      </c>
      <c r="B7" s="30">
        <v>1</v>
      </c>
      <c r="C7" s="30">
        <v>2</v>
      </c>
      <c r="D7" s="31" t="s">
        <v>9</v>
      </c>
      <c r="E7" s="88" t="s">
        <v>10</v>
      </c>
      <c r="F7" s="43" t="s">
        <v>11</v>
      </c>
    </row>
    <row r="8" spans="1:6" x14ac:dyDescent="0.2">
      <c r="A8" s="30">
        <f t="shared" ref="A8:A13" si="0">+A7+1</f>
        <v>2</v>
      </c>
      <c r="B8" s="30">
        <f t="shared" ref="B8:B13" si="1">C7+B7</f>
        <v>3</v>
      </c>
      <c r="C8" s="30">
        <v>3</v>
      </c>
      <c r="D8" s="31" t="s">
        <v>12</v>
      </c>
      <c r="E8" s="88" t="s">
        <v>13</v>
      </c>
      <c r="F8" s="43">
        <v>220</v>
      </c>
    </row>
    <row r="9" spans="1:6" x14ac:dyDescent="0.2">
      <c r="A9" s="30">
        <f t="shared" si="0"/>
        <v>3</v>
      </c>
      <c r="B9" s="30">
        <f t="shared" si="1"/>
        <v>6</v>
      </c>
      <c r="C9" s="30">
        <v>2</v>
      </c>
      <c r="D9" s="31" t="s">
        <v>9</v>
      </c>
      <c r="E9" s="88" t="s">
        <v>14</v>
      </c>
      <c r="F9" s="89" t="s">
        <v>283</v>
      </c>
    </row>
    <row r="10" spans="1:6" x14ac:dyDescent="0.2">
      <c r="A10" s="30">
        <f t="shared" si="0"/>
        <v>4</v>
      </c>
      <c r="B10" s="30">
        <f t="shared" si="1"/>
        <v>8</v>
      </c>
      <c r="C10" s="30">
        <v>1</v>
      </c>
      <c r="D10" s="31" t="s">
        <v>9</v>
      </c>
      <c r="E10" s="88" t="s">
        <v>16</v>
      </c>
      <c r="F10" s="89" t="s">
        <v>220</v>
      </c>
    </row>
    <row r="11" spans="1:6" x14ac:dyDescent="0.2">
      <c r="A11" s="30">
        <f t="shared" si="0"/>
        <v>5</v>
      </c>
      <c r="B11" s="30">
        <f t="shared" si="1"/>
        <v>9</v>
      </c>
      <c r="C11" s="30">
        <v>2</v>
      </c>
      <c r="D11" s="31" t="s">
        <v>12</v>
      </c>
      <c r="E11" s="88" t="s">
        <v>17</v>
      </c>
      <c r="F11" s="89" t="s">
        <v>18</v>
      </c>
    </row>
    <row r="12" spans="1:6" ht="15" customHeight="1" x14ac:dyDescent="0.2">
      <c r="A12" s="30">
        <f t="shared" si="0"/>
        <v>6</v>
      </c>
      <c r="B12" s="30">
        <f t="shared" si="1"/>
        <v>11</v>
      </c>
      <c r="C12" s="30">
        <v>1</v>
      </c>
      <c r="D12" s="31" t="s">
        <v>9</v>
      </c>
      <c r="E12" s="88" t="s">
        <v>19</v>
      </c>
      <c r="F12" s="90" t="s">
        <v>20</v>
      </c>
    </row>
    <row r="13" spans="1:6" ht="14.25" customHeight="1" x14ac:dyDescent="0.2">
      <c r="A13" s="30">
        <f t="shared" si="0"/>
        <v>7</v>
      </c>
      <c r="B13" s="30">
        <f t="shared" si="1"/>
        <v>12</v>
      </c>
      <c r="C13" s="30">
        <v>1</v>
      </c>
      <c r="D13" s="31" t="s">
        <v>9</v>
      </c>
      <c r="E13" s="88" t="s">
        <v>284</v>
      </c>
      <c r="F13" s="43"/>
    </row>
    <row r="14" spans="1:6" ht="17.25" customHeight="1" x14ac:dyDescent="0.2">
      <c r="A14" s="99">
        <f t="shared" ref="A14:A50" si="2">A13+1</f>
        <v>8</v>
      </c>
      <c r="B14" s="99">
        <f t="shared" ref="B14:B50" si="3">B13+C13</f>
        <v>13</v>
      </c>
      <c r="C14" s="19">
        <v>3</v>
      </c>
      <c r="D14" s="33" t="s">
        <v>12</v>
      </c>
      <c r="E14" s="91" t="s">
        <v>23</v>
      </c>
      <c r="F14" s="43"/>
    </row>
    <row r="15" spans="1:6" x14ac:dyDescent="0.2">
      <c r="A15" s="99">
        <f t="shared" si="2"/>
        <v>9</v>
      </c>
      <c r="B15" s="99">
        <f t="shared" si="3"/>
        <v>16</v>
      </c>
      <c r="C15" s="19">
        <v>17</v>
      </c>
      <c r="D15" s="33" t="s">
        <v>285</v>
      </c>
      <c r="E15" s="41" t="s">
        <v>286</v>
      </c>
      <c r="F15" s="43"/>
    </row>
    <row r="16" spans="1:6" x14ac:dyDescent="0.2">
      <c r="A16" s="99">
        <f t="shared" si="2"/>
        <v>10</v>
      </c>
      <c r="B16" s="99">
        <f t="shared" si="3"/>
        <v>33</v>
      </c>
      <c r="C16" s="19">
        <v>17</v>
      </c>
      <c r="D16" s="33" t="s">
        <v>285</v>
      </c>
      <c r="E16" s="41" t="s">
        <v>287</v>
      </c>
      <c r="F16" s="43"/>
    </row>
    <row r="17" spans="1:6" x14ac:dyDescent="0.2">
      <c r="A17" s="99">
        <f t="shared" si="2"/>
        <v>11</v>
      </c>
      <c r="B17" s="99">
        <f t="shared" si="3"/>
        <v>50</v>
      </c>
      <c r="C17" s="19">
        <v>17</v>
      </c>
      <c r="D17" s="33" t="s">
        <v>285</v>
      </c>
      <c r="E17" s="41" t="s">
        <v>288</v>
      </c>
      <c r="F17" s="43"/>
    </row>
    <row r="18" spans="1:6" x14ac:dyDescent="0.2">
      <c r="A18" s="92">
        <f>A17+1</f>
        <v>12</v>
      </c>
      <c r="B18" s="92">
        <f>B17+C17</f>
        <v>67</v>
      </c>
      <c r="C18" s="19">
        <v>17</v>
      </c>
      <c r="D18" s="33" t="s">
        <v>285</v>
      </c>
      <c r="E18" s="41" t="s">
        <v>289</v>
      </c>
      <c r="F18" s="32"/>
    </row>
    <row r="19" spans="1:6" x14ac:dyDescent="0.2">
      <c r="A19" s="92">
        <f>A18+1</f>
        <v>13</v>
      </c>
      <c r="B19" s="92">
        <f>B18+C18</f>
        <v>84</v>
      </c>
      <c r="C19" s="19">
        <v>17</v>
      </c>
      <c r="D19" s="33" t="s">
        <v>285</v>
      </c>
      <c r="E19" s="41" t="s">
        <v>290</v>
      </c>
      <c r="F19" s="32"/>
    </row>
    <row r="20" spans="1:6" x14ac:dyDescent="0.2">
      <c r="A20" s="92">
        <f>A19+1</f>
        <v>14</v>
      </c>
      <c r="B20" s="92">
        <f>B19+C19</f>
        <v>101</v>
      </c>
      <c r="C20" s="19">
        <v>17</v>
      </c>
      <c r="D20" s="33" t="s">
        <v>285</v>
      </c>
      <c r="E20" s="41" t="s">
        <v>291</v>
      </c>
      <c r="F20" s="43"/>
    </row>
    <row r="21" spans="1:6" x14ac:dyDescent="0.2">
      <c r="A21" s="99">
        <f t="shared" si="2"/>
        <v>15</v>
      </c>
      <c r="B21" s="99">
        <f t="shared" si="3"/>
        <v>118</v>
      </c>
      <c r="C21" s="19">
        <v>17</v>
      </c>
      <c r="D21" s="33" t="s">
        <v>285</v>
      </c>
      <c r="E21" s="41" t="s">
        <v>292</v>
      </c>
      <c r="F21" s="43"/>
    </row>
    <row r="22" spans="1:6" x14ac:dyDescent="0.2">
      <c r="A22" s="99">
        <f t="shared" si="2"/>
        <v>16</v>
      </c>
      <c r="B22" s="99">
        <f t="shared" si="3"/>
        <v>135</v>
      </c>
      <c r="C22" s="19">
        <v>17</v>
      </c>
      <c r="D22" s="33" t="s">
        <v>285</v>
      </c>
      <c r="E22" s="41" t="s">
        <v>293</v>
      </c>
      <c r="F22" s="43"/>
    </row>
    <row r="23" spans="1:6" x14ac:dyDescent="0.2">
      <c r="A23" s="99">
        <f t="shared" si="2"/>
        <v>17</v>
      </c>
      <c r="B23" s="99">
        <f t="shared" si="3"/>
        <v>152</v>
      </c>
      <c r="C23" s="19">
        <v>17</v>
      </c>
      <c r="D23" s="33" t="s">
        <v>285</v>
      </c>
      <c r="E23" s="41" t="s">
        <v>294</v>
      </c>
      <c r="F23" s="43"/>
    </row>
    <row r="24" spans="1:6" x14ac:dyDescent="0.2">
      <c r="A24" s="99">
        <f t="shared" si="2"/>
        <v>18</v>
      </c>
      <c r="B24" s="99">
        <f t="shared" si="3"/>
        <v>169</v>
      </c>
      <c r="C24" s="19">
        <v>17</v>
      </c>
      <c r="D24" s="33" t="s">
        <v>285</v>
      </c>
      <c r="E24" s="41" t="s">
        <v>295</v>
      </c>
      <c r="F24" s="43"/>
    </row>
    <row r="25" spans="1:6" x14ac:dyDescent="0.2">
      <c r="A25" s="99">
        <f t="shared" si="2"/>
        <v>19</v>
      </c>
      <c r="B25" s="99">
        <f t="shared" si="3"/>
        <v>186</v>
      </c>
      <c r="C25" s="19">
        <v>17</v>
      </c>
      <c r="D25" s="33" t="s">
        <v>285</v>
      </c>
      <c r="E25" s="41" t="s">
        <v>296</v>
      </c>
      <c r="F25" s="43"/>
    </row>
    <row r="26" spans="1:6" x14ac:dyDescent="0.2">
      <c r="A26" s="99">
        <f t="shared" si="2"/>
        <v>20</v>
      </c>
      <c r="B26" s="99">
        <f t="shared" si="3"/>
        <v>203</v>
      </c>
      <c r="C26" s="19">
        <v>17</v>
      </c>
      <c r="D26" s="33" t="s">
        <v>285</v>
      </c>
      <c r="E26" s="41" t="s">
        <v>297</v>
      </c>
      <c r="F26" s="43"/>
    </row>
    <row r="27" spans="1:6" x14ac:dyDescent="0.2">
      <c r="A27" s="99">
        <f t="shared" si="2"/>
        <v>21</v>
      </c>
      <c r="B27" s="99">
        <f t="shared" si="3"/>
        <v>220</v>
      </c>
      <c r="C27" s="19">
        <v>17</v>
      </c>
      <c r="D27" s="33" t="s">
        <v>285</v>
      </c>
      <c r="E27" s="41" t="s">
        <v>298</v>
      </c>
      <c r="F27" s="43"/>
    </row>
    <row r="28" spans="1:6" x14ac:dyDescent="0.2">
      <c r="A28" s="99">
        <f t="shared" si="2"/>
        <v>22</v>
      </c>
      <c r="B28" s="99">
        <f t="shared" si="3"/>
        <v>237</v>
      </c>
      <c r="C28" s="19">
        <v>17</v>
      </c>
      <c r="D28" s="33" t="s">
        <v>285</v>
      </c>
      <c r="E28" s="41" t="s">
        <v>299</v>
      </c>
      <c r="F28" s="43"/>
    </row>
    <row r="29" spans="1:6" x14ac:dyDescent="0.2">
      <c r="A29" s="99">
        <f t="shared" si="2"/>
        <v>23</v>
      </c>
      <c r="B29" s="99">
        <f t="shared" si="3"/>
        <v>254</v>
      </c>
      <c r="C29" s="19">
        <v>17</v>
      </c>
      <c r="D29" s="33" t="s">
        <v>285</v>
      </c>
      <c r="E29" s="41" t="s">
        <v>300</v>
      </c>
      <c r="F29" s="43"/>
    </row>
    <row r="30" spans="1:6" x14ac:dyDescent="0.2">
      <c r="A30" s="99">
        <f t="shared" si="2"/>
        <v>24</v>
      </c>
      <c r="B30" s="99">
        <f t="shared" si="3"/>
        <v>271</v>
      </c>
      <c r="C30" s="19">
        <v>17</v>
      </c>
      <c r="D30" s="33" t="s">
        <v>285</v>
      </c>
      <c r="E30" s="41" t="s">
        <v>301</v>
      </c>
      <c r="F30" s="43"/>
    </row>
    <row r="31" spans="1:6" x14ac:dyDescent="0.2">
      <c r="A31" s="99">
        <f t="shared" si="2"/>
        <v>25</v>
      </c>
      <c r="B31" s="99">
        <f t="shared" si="3"/>
        <v>288</v>
      </c>
      <c r="C31" s="19">
        <v>17</v>
      </c>
      <c r="D31" s="33" t="s">
        <v>285</v>
      </c>
      <c r="E31" s="41" t="s">
        <v>302</v>
      </c>
      <c r="F31" s="43"/>
    </row>
    <row r="32" spans="1:6" x14ac:dyDescent="0.2">
      <c r="A32" s="99">
        <f t="shared" si="2"/>
        <v>26</v>
      </c>
      <c r="B32" s="99">
        <f t="shared" si="3"/>
        <v>305</v>
      </c>
      <c r="C32" s="19">
        <v>17</v>
      </c>
      <c r="D32" s="33" t="s">
        <v>285</v>
      </c>
      <c r="E32" s="41" t="s">
        <v>303</v>
      </c>
      <c r="F32" s="43"/>
    </row>
    <row r="33" spans="1:6" x14ac:dyDescent="0.2">
      <c r="A33" s="99">
        <f t="shared" si="2"/>
        <v>27</v>
      </c>
      <c r="B33" s="99">
        <f t="shared" si="3"/>
        <v>322</v>
      </c>
      <c r="C33" s="19">
        <v>17</v>
      </c>
      <c r="D33" s="33" t="s">
        <v>285</v>
      </c>
      <c r="E33" s="41" t="s">
        <v>304</v>
      </c>
      <c r="F33" s="43"/>
    </row>
    <row r="34" spans="1:6" x14ac:dyDescent="0.2">
      <c r="A34" s="99">
        <f>A33+1</f>
        <v>28</v>
      </c>
      <c r="B34" s="99">
        <f>B33+C33</f>
        <v>339</v>
      </c>
      <c r="C34" s="19">
        <v>17</v>
      </c>
      <c r="D34" s="33" t="s">
        <v>285</v>
      </c>
      <c r="E34" s="41" t="s">
        <v>305</v>
      </c>
      <c r="F34" s="43"/>
    </row>
    <row r="35" spans="1:6" x14ac:dyDescent="0.2">
      <c r="A35" s="99">
        <f t="shared" si="2"/>
        <v>29</v>
      </c>
      <c r="B35" s="99">
        <f t="shared" si="3"/>
        <v>356</v>
      </c>
      <c r="C35" s="19">
        <v>17</v>
      </c>
      <c r="D35" s="33" t="s">
        <v>285</v>
      </c>
      <c r="E35" s="41" t="s">
        <v>306</v>
      </c>
      <c r="F35" s="43"/>
    </row>
    <row r="36" spans="1:6" x14ac:dyDescent="0.2">
      <c r="A36" s="99">
        <f t="shared" si="2"/>
        <v>30</v>
      </c>
      <c r="B36" s="99">
        <f t="shared" si="3"/>
        <v>373</v>
      </c>
      <c r="C36" s="19">
        <v>17</v>
      </c>
      <c r="D36" s="33" t="s">
        <v>285</v>
      </c>
      <c r="E36" s="41" t="s">
        <v>307</v>
      </c>
      <c r="F36" s="43"/>
    </row>
    <row r="37" spans="1:6" x14ac:dyDescent="0.2">
      <c r="A37" s="92">
        <f t="shared" si="2"/>
        <v>31</v>
      </c>
      <c r="B37" s="92">
        <f t="shared" si="3"/>
        <v>390</v>
      </c>
      <c r="C37" s="19">
        <v>17</v>
      </c>
      <c r="D37" s="33" t="s">
        <v>285</v>
      </c>
      <c r="E37" s="41" t="s">
        <v>308</v>
      </c>
      <c r="F37" s="32"/>
    </row>
    <row r="38" spans="1:6" x14ac:dyDescent="0.2">
      <c r="A38" s="92">
        <f t="shared" si="2"/>
        <v>32</v>
      </c>
      <c r="B38" s="92">
        <f t="shared" si="3"/>
        <v>407</v>
      </c>
      <c r="C38" s="19">
        <v>17</v>
      </c>
      <c r="D38" s="33" t="s">
        <v>285</v>
      </c>
      <c r="E38" s="41" t="s">
        <v>309</v>
      </c>
      <c r="F38" s="32"/>
    </row>
    <row r="39" spans="1:6" x14ac:dyDescent="0.2">
      <c r="A39" s="99">
        <f t="shared" si="2"/>
        <v>33</v>
      </c>
      <c r="B39" s="99">
        <f t="shared" si="3"/>
        <v>424</v>
      </c>
      <c r="C39" s="19">
        <v>17</v>
      </c>
      <c r="D39" s="33" t="s">
        <v>285</v>
      </c>
      <c r="E39" s="41" t="s">
        <v>310</v>
      </c>
      <c r="F39" s="43"/>
    </row>
    <row r="40" spans="1:6" x14ac:dyDescent="0.2">
      <c r="A40" s="99">
        <f t="shared" si="2"/>
        <v>34</v>
      </c>
      <c r="B40" s="99">
        <f t="shared" si="3"/>
        <v>441</v>
      </c>
      <c r="C40" s="19">
        <v>17</v>
      </c>
      <c r="D40" s="33" t="s">
        <v>285</v>
      </c>
      <c r="E40" s="41" t="s">
        <v>311</v>
      </c>
      <c r="F40" s="43"/>
    </row>
    <row r="41" spans="1:6" x14ac:dyDescent="0.2">
      <c r="A41" s="99">
        <f>A40+1</f>
        <v>35</v>
      </c>
      <c r="B41" s="99">
        <f>B40+C40</f>
        <v>458</v>
      </c>
      <c r="C41" s="19">
        <v>17</v>
      </c>
      <c r="D41" s="33" t="s">
        <v>285</v>
      </c>
      <c r="E41" s="41" t="s">
        <v>312</v>
      </c>
      <c r="F41" s="43"/>
    </row>
    <row r="42" spans="1:6" x14ac:dyDescent="0.2">
      <c r="A42" s="99">
        <f t="shared" si="2"/>
        <v>36</v>
      </c>
      <c r="B42" s="99">
        <f t="shared" si="3"/>
        <v>475</v>
      </c>
      <c r="C42" s="19">
        <v>17</v>
      </c>
      <c r="D42" s="33" t="s">
        <v>285</v>
      </c>
      <c r="E42" s="41" t="s">
        <v>313</v>
      </c>
      <c r="F42" s="43"/>
    </row>
    <row r="43" spans="1:6" x14ac:dyDescent="0.2">
      <c r="A43" s="99">
        <f t="shared" si="2"/>
        <v>37</v>
      </c>
      <c r="B43" s="99">
        <f t="shared" si="3"/>
        <v>492</v>
      </c>
      <c r="C43" s="19">
        <v>17</v>
      </c>
      <c r="D43" s="33" t="s">
        <v>285</v>
      </c>
      <c r="E43" s="41" t="s">
        <v>314</v>
      </c>
      <c r="F43" s="43"/>
    </row>
    <row r="44" spans="1:6" ht="11.45" customHeight="1" x14ac:dyDescent="0.2">
      <c r="A44" s="99">
        <f>A43+1</f>
        <v>38</v>
      </c>
      <c r="B44" s="99">
        <f>B43+C43</f>
        <v>509</v>
      </c>
      <c r="C44" s="19">
        <v>17</v>
      </c>
      <c r="D44" s="33" t="s">
        <v>285</v>
      </c>
      <c r="E44" s="41" t="s">
        <v>315</v>
      </c>
      <c r="F44" s="43"/>
    </row>
    <row r="45" spans="1:6" x14ac:dyDescent="0.2">
      <c r="A45" s="99">
        <f t="shared" si="2"/>
        <v>39</v>
      </c>
      <c r="B45" s="99">
        <f t="shared" si="3"/>
        <v>526</v>
      </c>
      <c r="C45" s="19">
        <v>17</v>
      </c>
      <c r="D45" s="33" t="s">
        <v>285</v>
      </c>
      <c r="E45" s="41" t="s">
        <v>316</v>
      </c>
      <c r="F45" s="43"/>
    </row>
    <row r="46" spans="1:6" x14ac:dyDescent="0.2">
      <c r="A46" s="99">
        <f t="shared" si="2"/>
        <v>40</v>
      </c>
      <c r="B46" s="99">
        <f t="shared" si="3"/>
        <v>543</v>
      </c>
      <c r="C46" s="19">
        <v>17</v>
      </c>
      <c r="D46" s="33" t="s">
        <v>285</v>
      </c>
      <c r="E46" s="41" t="s">
        <v>317</v>
      </c>
      <c r="F46" s="43"/>
    </row>
    <row r="47" spans="1:6" x14ac:dyDescent="0.2">
      <c r="A47" s="99">
        <f t="shared" si="2"/>
        <v>41</v>
      </c>
      <c r="B47" s="99">
        <f t="shared" si="3"/>
        <v>560</v>
      </c>
      <c r="C47" s="19">
        <v>17</v>
      </c>
      <c r="D47" s="33" t="s">
        <v>285</v>
      </c>
      <c r="E47" s="41" t="s">
        <v>318</v>
      </c>
      <c r="F47" s="43"/>
    </row>
    <row r="48" spans="1:6" x14ac:dyDescent="0.2">
      <c r="A48" s="99">
        <f t="shared" si="2"/>
        <v>42</v>
      </c>
      <c r="B48" s="99">
        <f t="shared" si="3"/>
        <v>577</v>
      </c>
      <c r="C48" s="19">
        <v>17</v>
      </c>
      <c r="D48" s="33" t="s">
        <v>285</v>
      </c>
      <c r="E48" s="41" t="s">
        <v>319</v>
      </c>
      <c r="F48" s="43"/>
    </row>
    <row r="49" spans="1:6" x14ac:dyDescent="0.2">
      <c r="A49" s="99">
        <f t="shared" si="2"/>
        <v>43</v>
      </c>
      <c r="B49" s="99">
        <f t="shared" si="3"/>
        <v>594</v>
      </c>
      <c r="C49" s="19">
        <v>17</v>
      </c>
      <c r="D49" s="33" t="s">
        <v>285</v>
      </c>
      <c r="E49" s="41" t="s">
        <v>320</v>
      </c>
      <c r="F49" s="43"/>
    </row>
    <row r="50" spans="1:6" x14ac:dyDescent="0.2">
      <c r="A50" s="99">
        <f t="shared" si="2"/>
        <v>44</v>
      </c>
      <c r="B50" s="99">
        <f t="shared" si="3"/>
        <v>611</v>
      </c>
      <c r="C50" s="19">
        <v>17</v>
      </c>
      <c r="D50" s="33" t="s">
        <v>285</v>
      </c>
      <c r="E50" s="41" t="s">
        <v>321</v>
      </c>
      <c r="F50" s="43"/>
    </row>
    <row r="51" spans="1:6" x14ac:dyDescent="0.2">
      <c r="A51" s="99">
        <f>A50+1</f>
        <v>45</v>
      </c>
      <c r="B51" s="99">
        <f>B50+C50</f>
        <v>628</v>
      </c>
      <c r="C51" s="19">
        <v>17</v>
      </c>
      <c r="D51" s="33" t="s">
        <v>285</v>
      </c>
      <c r="E51" s="41" t="s">
        <v>322</v>
      </c>
      <c r="F51" s="43"/>
    </row>
    <row r="52" spans="1:6" ht="12.75" thickBot="1" x14ac:dyDescent="0.25">
      <c r="A52" s="70">
        <f t="shared" ref="A52:A53" si="4">A51+1</f>
        <v>46</v>
      </c>
      <c r="B52" s="70">
        <f t="shared" ref="B52:B53" si="5">B51+C51</f>
        <v>645</v>
      </c>
      <c r="C52" s="78">
        <v>150</v>
      </c>
      <c r="D52" s="79" t="s">
        <v>9</v>
      </c>
      <c r="E52" s="29" t="s">
        <v>50</v>
      </c>
      <c r="F52" s="47" t="s">
        <v>25</v>
      </c>
    </row>
    <row r="53" spans="1:6" ht="13.5" thickTop="1" thickBot="1" x14ac:dyDescent="0.25">
      <c r="A53" s="70">
        <f t="shared" si="4"/>
        <v>47</v>
      </c>
      <c r="B53" s="70">
        <f t="shared" si="5"/>
        <v>795</v>
      </c>
      <c r="C53" s="94">
        <v>12</v>
      </c>
      <c r="D53" s="95" t="s">
        <v>9</v>
      </c>
      <c r="E53" s="96" t="s">
        <v>323</v>
      </c>
      <c r="F53" s="55" t="s">
        <v>324</v>
      </c>
    </row>
    <row r="54" spans="1:6" ht="12.75" thickTop="1" x14ac:dyDescent="0.2">
      <c r="A54" s="98" t="s">
        <v>54</v>
      </c>
      <c r="B54" s="98"/>
      <c r="C54" s="84">
        <f>B53+C53-1</f>
        <v>806</v>
      </c>
      <c r="D54" s="98"/>
      <c r="E54" s="100"/>
      <c r="F54" s="98"/>
    </row>
    <row r="56" spans="1:6" ht="24" x14ac:dyDescent="0.2">
      <c r="E56" s="101" t="s">
        <v>325</v>
      </c>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1" manualBreakCount="1">
    <brk id="43" max="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168"/>
  <sheetViews>
    <sheetView topLeftCell="A129" zoomScaleNormal="100" workbookViewId="0">
      <selection activeCell="E130" sqref="E130"/>
    </sheetView>
  </sheetViews>
  <sheetFormatPr baseColWidth="10" defaultRowHeight="12" x14ac:dyDescent="0.2"/>
  <cols>
    <col min="1" max="1" width="8.7109375" customWidth="1"/>
    <col min="2" max="2" width="8.42578125" customWidth="1"/>
    <col min="3" max="3" width="7.85546875" customWidth="1"/>
    <col min="4" max="4" width="9.7109375" customWidth="1"/>
    <col min="5" max="5" width="97.140625" customWidth="1"/>
    <col min="6" max="6" width="13.85546875" customWidth="1"/>
  </cols>
  <sheetData>
    <row r="1" spans="1:7" ht="21" x14ac:dyDescent="0.35">
      <c r="B1" s="1" t="s">
        <v>0</v>
      </c>
    </row>
    <row r="3" spans="1:7" ht="12.75" x14ac:dyDescent="0.2">
      <c r="A3" s="799" t="s">
        <v>1</v>
      </c>
      <c r="B3" s="799"/>
      <c r="C3" s="788" t="str">
        <f>+T22001000!C3</f>
        <v>Diseño de registro. 2025</v>
      </c>
      <c r="D3" s="788"/>
      <c r="E3" s="788"/>
      <c r="F3" s="789"/>
    </row>
    <row r="4" spans="1:7" ht="12.75" x14ac:dyDescent="0.2">
      <c r="A4" s="790" t="str">
        <f>+T22001000!A4</f>
        <v>Versión 0.2</v>
      </c>
      <c r="B4" s="790"/>
      <c r="C4" s="794" t="s">
        <v>3797</v>
      </c>
      <c r="D4" s="794"/>
      <c r="E4" s="794"/>
      <c r="F4" s="792"/>
    </row>
    <row r="5" spans="1:7" ht="13.5" thickBot="1" x14ac:dyDescent="0.25">
      <c r="A5" s="2"/>
      <c r="B5" s="2"/>
      <c r="C5" s="792"/>
      <c r="D5" s="792"/>
      <c r="E5" s="792"/>
      <c r="F5" s="792"/>
    </row>
    <row r="6" spans="1:7" ht="12.75" x14ac:dyDescent="0.2">
      <c r="A6" s="3" t="s">
        <v>3</v>
      </c>
      <c r="B6" s="3" t="s">
        <v>4</v>
      </c>
      <c r="C6" s="3" t="s">
        <v>5</v>
      </c>
      <c r="D6" s="4" t="s">
        <v>6</v>
      </c>
      <c r="E6" s="5" t="s">
        <v>7</v>
      </c>
      <c r="F6" s="5" t="s">
        <v>8</v>
      </c>
    </row>
    <row r="7" spans="1:7" x14ac:dyDescent="0.2">
      <c r="A7" s="430">
        <v>1</v>
      </c>
      <c r="B7" s="430">
        <v>1</v>
      </c>
      <c r="C7" s="430">
        <v>2</v>
      </c>
      <c r="D7" s="444" t="s">
        <v>9</v>
      </c>
      <c r="E7" s="445" t="s">
        <v>10</v>
      </c>
      <c r="F7" s="9" t="s">
        <v>11</v>
      </c>
      <c r="G7" s="64"/>
    </row>
    <row r="8" spans="1:7" x14ac:dyDescent="0.2">
      <c r="A8" s="430">
        <f t="shared" ref="A8:A71" si="0">+A7+1</f>
        <v>2</v>
      </c>
      <c r="B8" s="430">
        <f>C7+B7</f>
        <v>3</v>
      </c>
      <c r="C8" s="430">
        <v>3</v>
      </c>
      <c r="D8" s="444" t="s">
        <v>12</v>
      </c>
      <c r="E8" s="445" t="s">
        <v>13</v>
      </c>
      <c r="F8" s="9">
        <v>220</v>
      </c>
      <c r="G8" s="64"/>
    </row>
    <row r="9" spans="1:7" x14ac:dyDescent="0.2">
      <c r="A9" s="430">
        <f t="shared" si="0"/>
        <v>3</v>
      </c>
      <c r="B9" s="430">
        <f>C8+B8</f>
        <v>6</v>
      </c>
      <c r="C9" s="430">
        <v>2</v>
      </c>
      <c r="D9" s="444" t="s">
        <v>9</v>
      </c>
      <c r="E9" s="445" t="s">
        <v>14</v>
      </c>
      <c r="F9" s="10" t="s">
        <v>1759</v>
      </c>
      <c r="G9" s="64"/>
    </row>
    <row r="10" spans="1:7" x14ac:dyDescent="0.2">
      <c r="A10" s="430">
        <f t="shared" si="0"/>
        <v>4</v>
      </c>
      <c r="B10" s="430">
        <f>B9+C9</f>
        <v>8</v>
      </c>
      <c r="C10" s="430">
        <v>1</v>
      </c>
      <c r="D10" s="444" t="s">
        <v>9</v>
      </c>
      <c r="E10" s="445" t="s">
        <v>16</v>
      </c>
      <c r="F10" s="10" t="s">
        <v>3531</v>
      </c>
      <c r="G10" s="64"/>
    </row>
    <row r="11" spans="1:7" x14ac:dyDescent="0.2">
      <c r="A11" s="430">
        <f t="shared" si="0"/>
        <v>5</v>
      </c>
      <c r="B11" s="430">
        <v>9</v>
      </c>
      <c r="C11" s="430">
        <v>2</v>
      </c>
      <c r="D11" s="444" t="s">
        <v>12</v>
      </c>
      <c r="E11" s="445" t="s">
        <v>17</v>
      </c>
      <c r="F11" s="10" t="s">
        <v>770</v>
      </c>
      <c r="G11" s="64"/>
    </row>
    <row r="12" spans="1:7" x14ac:dyDescent="0.2">
      <c r="A12" s="430">
        <f t="shared" si="0"/>
        <v>6</v>
      </c>
      <c r="B12" s="430">
        <f>C11+B11</f>
        <v>11</v>
      </c>
      <c r="C12" s="430">
        <v>1</v>
      </c>
      <c r="D12" s="444" t="s">
        <v>9</v>
      </c>
      <c r="E12" s="445" t="s">
        <v>1810</v>
      </c>
      <c r="F12" s="9" t="s">
        <v>20</v>
      </c>
      <c r="G12" s="64"/>
    </row>
    <row r="13" spans="1:7" x14ac:dyDescent="0.2">
      <c r="A13" s="430">
        <f t="shared" si="0"/>
        <v>7</v>
      </c>
      <c r="B13" s="430">
        <f t="shared" ref="B13:B76" si="1">C12+B12</f>
        <v>12</v>
      </c>
      <c r="C13" s="430">
        <v>1</v>
      </c>
      <c r="D13" s="444" t="s">
        <v>9</v>
      </c>
      <c r="E13" s="445" t="s">
        <v>3330</v>
      </c>
      <c r="F13" s="9" t="s">
        <v>22</v>
      </c>
      <c r="G13" s="64"/>
    </row>
    <row r="14" spans="1:7" x14ac:dyDescent="0.2">
      <c r="A14" s="430">
        <f t="shared" si="0"/>
        <v>8</v>
      </c>
      <c r="B14" s="430">
        <f t="shared" si="1"/>
        <v>13</v>
      </c>
      <c r="C14" s="430">
        <v>3</v>
      </c>
      <c r="D14" s="444" t="s">
        <v>12</v>
      </c>
      <c r="E14" s="445" t="s">
        <v>23</v>
      </c>
      <c r="F14" s="9"/>
      <c r="G14" s="64"/>
    </row>
    <row r="15" spans="1:7" x14ac:dyDescent="0.2">
      <c r="A15" s="430">
        <f t="shared" si="0"/>
        <v>9</v>
      </c>
      <c r="B15" s="430">
        <f t="shared" si="1"/>
        <v>16</v>
      </c>
      <c r="C15" s="430">
        <v>9</v>
      </c>
      <c r="D15" s="444" t="s">
        <v>9</v>
      </c>
      <c r="E15" s="445" t="s">
        <v>3331</v>
      </c>
      <c r="F15" s="9"/>
      <c r="G15" s="64"/>
    </row>
    <row r="16" spans="1:7" x14ac:dyDescent="0.2">
      <c r="A16" s="430">
        <f t="shared" si="0"/>
        <v>10</v>
      </c>
      <c r="B16" s="430">
        <f t="shared" si="1"/>
        <v>25</v>
      </c>
      <c r="C16" s="430">
        <v>8</v>
      </c>
      <c r="D16" s="444" t="s">
        <v>12</v>
      </c>
      <c r="E16" s="445" t="s">
        <v>3332</v>
      </c>
      <c r="F16" s="9"/>
      <c r="G16" s="64"/>
    </row>
    <row r="17" spans="1:7" ht="24" x14ac:dyDescent="0.2">
      <c r="A17" s="430">
        <f t="shared" si="0"/>
        <v>11</v>
      </c>
      <c r="B17" s="430">
        <f t="shared" si="1"/>
        <v>33</v>
      </c>
      <c r="C17" s="431">
        <v>17</v>
      </c>
      <c r="D17" s="434" t="s">
        <v>12</v>
      </c>
      <c r="E17" s="557" t="s">
        <v>3798</v>
      </c>
      <c r="F17" s="437"/>
      <c r="G17" s="64"/>
    </row>
    <row r="18" spans="1:7" ht="24" x14ac:dyDescent="0.2">
      <c r="A18" s="430">
        <f t="shared" si="0"/>
        <v>12</v>
      </c>
      <c r="B18" s="430">
        <f t="shared" si="1"/>
        <v>50</v>
      </c>
      <c r="C18" s="431">
        <v>17</v>
      </c>
      <c r="D18" s="434" t="s">
        <v>12</v>
      </c>
      <c r="E18" s="557" t="s">
        <v>3799</v>
      </c>
      <c r="F18" s="437"/>
      <c r="G18" s="64"/>
    </row>
    <row r="19" spans="1:7" ht="24" x14ac:dyDescent="0.2">
      <c r="A19" s="430">
        <f t="shared" si="0"/>
        <v>13</v>
      </c>
      <c r="B19" s="430">
        <f t="shared" si="1"/>
        <v>67</v>
      </c>
      <c r="C19" s="431">
        <v>17</v>
      </c>
      <c r="D19" s="434" t="s">
        <v>12</v>
      </c>
      <c r="E19" s="557" t="s">
        <v>3800</v>
      </c>
      <c r="F19" s="437"/>
      <c r="G19" s="64"/>
    </row>
    <row r="20" spans="1:7" ht="24" x14ac:dyDescent="0.2">
      <c r="A20" s="430">
        <f t="shared" si="0"/>
        <v>14</v>
      </c>
      <c r="B20" s="430">
        <f t="shared" si="1"/>
        <v>84</v>
      </c>
      <c r="C20" s="431">
        <v>17</v>
      </c>
      <c r="D20" s="434" t="s">
        <v>12</v>
      </c>
      <c r="E20" s="557" t="s">
        <v>3801</v>
      </c>
      <c r="F20" s="437"/>
      <c r="G20" s="64"/>
    </row>
    <row r="21" spans="1:7" ht="24" x14ac:dyDescent="0.2">
      <c r="A21" s="430">
        <f t="shared" si="0"/>
        <v>15</v>
      </c>
      <c r="B21" s="430">
        <f t="shared" si="1"/>
        <v>101</v>
      </c>
      <c r="C21" s="431">
        <v>17</v>
      </c>
      <c r="D21" s="434" t="s">
        <v>12</v>
      </c>
      <c r="E21" s="557" t="s">
        <v>3802</v>
      </c>
      <c r="F21" s="437"/>
      <c r="G21" s="64"/>
    </row>
    <row r="22" spans="1:7" ht="24" x14ac:dyDescent="0.2">
      <c r="A22" s="430">
        <f t="shared" si="0"/>
        <v>16</v>
      </c>
      <c r="B22" s="430">
        <f t="shared" si="1"/>
        <v>118</v>
      </c>
      <c r="C22" s="431">
        <v>17</v>
      </c>
      <c r="D22" s="434" t="s">
        <v>12</v>
      </c>
      <c r="E22" s="557" t="s">
        <v>3803</v>
      </c>
      <c r="F22" s="437"/>
      <c r="G22" s="64"/>
    </row>
    <row r="23" spans="1:7" ht="24" x14ac:dyDescent="0.2">
      <c r="A23" s="430">
        <f t="shared" si="0"/>
        <v>17</v>
      </c>
      <c r="B23" s="430">
        <f t="shared" si="1"/>
        <v>135</v>
      </c>
      <c r="C23" s="431">
        <v>17</v>
      </c>
      <c r="D23" s="434" t="s">
        <v>12</v>
      </c>
      <c r="E23" s="557" t="s">
        <v>3804</v>
      </c>
      <c r="F23" s="437"/>
      <c r="G23" s="64"/>
    </row>
    <row r="24" spans="1:7" ht="24" x14ac:dyDescent="0.2">
      <c r="A24" s="430">
        <f t="shared" si="0"/>
        <v>18</v>
      </c>
      <c r="B24" s="430">
        <f t="shared" si="1"/>
        <v>152</v>
      </c>
      <c r="C24" s="431">
        <v>17</v>
      </c>
      <c r="D24" s="434" t="s">
        <v>12</v>
      </c>
      <c r="E24" s="557" t="s">
        <v>3805</v>
      </c>
      <c r="F24" s="437"/>
      <c r="G24" s="64"/>
    </row>
    <row r="25" spans="1:7" ht="24" x14ac:dyDescent="0.2">
      <c r="A25" s="430">
        <f t="shared" si="0"/>
        <v>19</v>
      </c>
      <c r="B25" s="430">
        <f t="shared" si="1"/>
        <v>169</v>
      </c>
      <c r="C25" s="431">
        <v>17</v>
      </c>
      <c r="D25" s="434" t="s">
        <v>12</v>
      </c>
      <c r="E25" s="557" t="s">
        <v>3806</v>
      </c>
      <c r="F25" s="437"/>
      <c r="G25" s="64"/>
    </row>
    <row r="26" spans="1:7" ht="24" x14ac:dyDescent="0.2">
      <c r="A26" s="430">
        <f t="shared" si="0"/>
        <v>20</v>
      </c>
      <c r="B26" s="430">
        <f t="shared" si="1"/>
        <v>186</v>
      </c>
      <c r="C26" s="431">
        <v>17</v>
      </c>
      <c r="D26" s="434" t="s">
        <v>12</v>
      </c>
      <c r="E26" s="557" t="s">
        <v>3807</v>
      </c>
      <c r="F26" s="437"/>
      <c r="G26" s="64"/>
    </row>
    <row r="27" spans="1:7" ht="24" x14ac:dyDescent="0.2">
      <c r="A27" s="430">
        <f t="shared" si="0"/>
        <v>21</v>
      </c>
      <c r="B27" s="430">
        <f t="shared" si="1"/>
        <v>203</v>
      </c>
      <c r="C27" s="431">
        <v>17</v>
      </c>
      <c r="D27" s="434" t="s">
        <v>12</v>
      </c>
      <c r="E27" s="557" t="s">
        <v>3808</v>
      </c>
      <c r="F27" s="437"/>
      <c r="G27" s="64"/>
    </row>
    <row r="28" spans="1:7" ht="36" x14ac:dyDescent="0.2">
      <c r="A28" s="430">
        <f t="shared" si="0"/>
        <v>22</v>
      </c>
      <c r="B28" s="430">
        <f t="shared" si="1"/>
        <v>220</v>
      </c>
      <c r="C28" s="431">
        <v>17</v>
      </c>
      <c r="D28" s="434" t="s">
        <v>12</v>
      </c>
      <c r="E28" s="557" t="s">
        <v>3809</v>
      </c>
      <c r="F28" s="437"/>
      <c r="G28" s="64"/>
    </row>
    <row r="29" spans="1:7" ht="24" x14ac:dyDescent="0.2">
      <c r="A29" s="430">
        <f t="shared" si="0"/>
        <v>23</v>
      </c>
      <c r="B29" s="430">
        <f t="shared" si="1"/>
        <v>237</v>
      </c>
      <c r="C29" s="431">
        <v>17</v>
      </c>
      <c r="D29" s="434" t="s">
        <v>12</v>
      </c>
      <c r="E29" s="557" t="s">
        <v>3810</v>
      </c>
      <c r="F29" s="437"/>
      <c r="G29" s="64"/>
    </row>
    <row r="30" spans="1:7" ht="24" x14ac:dyDescent="0.2">
      <c r="A30" s="430">
        <f t="shared" si="0"/>
        <v>24</v>
      </c>
      <c r="B30" s="430">
        <f t="shared" si="1"/>
        <v>254</v>
      </c>
      <c r="C30" s="431">
        <v>17</v>
      </c>
      <c r="D30" s="434" t="s">
        <v>12</v>
      </c>
      <c r="E30" s="557" t="s">
        <v>3811</v>
      </c>
      <c r="F30" s="437"/>
      <c r="G30" s="64"/>
    </row>
    <row r="31" spans="1:7" ht="24" x14ac:dyDescent="0.2">
      <c r="A31" s="430">
        <f t="shared" si="0"/>
        <v>25</v>
      </c>
      <c r="B31" s="430">
        <f t="shared" si="1"/>
        <v>271</v>
      </c>
      <c r="C31" s="431">
        <v>17</v>
      </c>
      <c r="D31" s="434" t="s">
        <v>12</v>
      </c>
      <c r="E31" s="557" t="s">
        <v>3812</v>
      </c>
      <c r="F31" s="437"/>
      <c r="G31" s="64"/>
    </row>
    <row r="32" spans="1:7" ht="24" x14ac:dyDescent="0.2">
      <c r="A32" s="430">
        <f t="shared" si="0"/>
        <v>26</v>
      </c>
      <c r="B32" s="430">
        <f t="shared" si="1"/>
        <v>288</v>
      </c>
      <c r="C32" s="431">
        <v>17</v>
      </c>
      <c r="D32" s="434" t="s">
        <v>12</v>
      </c>
      <c r="E32" s="557" t="s">
        <v>3813</v>
      </c>
      <c r="F32" s="437"/>
      <c r="G32" s="64"/>
    </row>
    <row r="33" spans="1:7" ht="24" x14ac:dyDescent="0.2">
      <c r="A33" s="430">
        <f t="shared" si="0"/>
        <v>27</v>
      </c>
      <c r="B33" s="430">
        <f t="shared" si="1"/>
        <v>305</v>
      </c>
      <c r="C33" s="431">
        <v>17</v>
      </c>
      <c r="D33" s="434" t="s">
        <v>12</v>
      </c>
      <c r="E33" s="557" t="s">
        <v>3814</v>
      </c>
      <c r="F33" s="437"/>
      <c r="G33" s="64"/>
    </row>
    <row r="34" spans="1:7" ht="24" x14ac:dyDescent="0.2">
      <c r="A34" s="430">
        <f t="shared" si="0"/>
        <v>28</v>
      </c>
      <c r="B34" s="430">
        <f t="shared" si="1"/>
        <v>322</v>
      </c>
      <c r="C34" s="431">
        <v>17</v>
      </c>
      <c r="D34" s="434" t="s">
        <v>12</v>
      </c>
      <c r="E34" s="557" t="s">
        <v>3815</v>
      </c>
      <c r="F34" s="437"/>
      <c r="G34" s="64"/>
    </row>
    <row r="35" spans="1:7" ht="36" x14ac:dyDescent="0.2">
      <c r="A35" s="430">
        <f t="shared" si="0"/>
        <v>29</v>
      </c>
      <c r="B35" s="430">
        <f t="shared" si="1"/>
        <v>339</v>
      </c>
      <c r="C35" s="431">
        <v>17</v>
      </c>
      <c r="D35" s="434" t="s">
        <v>12</v>
      </c>
      <c r="E35" s="557" t="s">
        <v>3816</v>
      </c>
      <c r="F35" s="437"/>
      <c r="G35" s="64"/>
    </row>
    <row r="36" spans="1:7" ht="24" x14ac:dyDescent="0.2">
      <c r="A36" s="430">
        <f t="shared" si="0"/>
        <v>30</v>
      </c>
      <c r="B36" s="430">
        <f t="shared" si="1"/>
        <v>356</v>
      </c>
      <c r="C36" s="431">
        <v>17</v>
      </c>
      <c r="D36" s="434" t="s">
        <v>12</v>
      </c>
      <c r="E36" s="557" t="s">
        <v>3817</v>
      </c>
      <c r="F36" s="437"/>
      <c r="G36" s="64"/>
    </row>
    <row r="37" spans="1:7" ht="24" x14ac:dyDescent="0.2">
      <c r="A37" s="430">
        <f t="shared" si="0"/>
        <v>31</v>
      </c>
      <c r="B37" s="430">
        <f t="shared" si="1"/>
        <v>373</v>
      </c>
      <c r="C37" s="431">
        <v>17</v>
      </c>
      <c r="D37" s="434" t="s">
        <v>12</v>
      </c>
      <c r="E37" s="557" t="s">
        <v>3818</v>
      </c>
      <c r="F37" s="437"/>
      <c r="G37" s="64"/>
    </row>
    <row r="38" spans="1:7" x14ac:dyDescent="0.2">
      <c r="A38" s="430">
        <f t="shared" si="0"/>
        <v>32</v>
      </c>
      <c r="B38" s="430">
        <f t="shared" si="1"/>
        <v>390</v>
      </c>
      <c r="C38" s="431">
        <v>17</v>
      </c>
      <c r="D38" s="434" t="s">
        <v>12</v>
      </c>
      <c r="E38" s="557" t="s">
        <v>3819</v>
      </c>
      <c r="F38" s="437"/>
      <c r="G38" s="64"/>
    </row>
    <row r="39" spans="1:7" ht="24" x14ac:dyDescent="0.2">
      <c r="A39" s="430">
        <f t="shared" si="0"/>
        <v>33</v>
      </c>
      <c r="B39" s="430">
        <f t="shared" si="1"/>
        <v>407</v>
      </c>
      <c r="C39" s="431">
        <v>17</v>
      </c>
      <c r="D39" s="434" t="s">
        <v>12</v>
      </c>
      <c r="E39" s="557" t="s">
        <v>3820</v>
      </c>
      <c r="F39" s="437"/>
      <c r="G39" s="64"/>
    </row>
    <row r="40" spans="1:7" ht="36" x14ac:dyDescent="0.2">
      <c r="A40" s="430">
        <f t="shared" si="0"/>
        <v>34</v>
      </c>
      <c r="B40" s="430">
        <f t="shared" si="1"/>
        <v>424</v>
      </c>
      <c r="C40" s="431">
        <v>17</v>
      </c>
      <c r="D40" s="434" t="s">
        <v>12</v>
      </c>
      <c r="E40" s="557" t="s">
        <v>3821</v>
      </c>
      <c r="F40" s="437"/>
      <c r="G40" s="64"/>
    </row>
    <row r="41" spans="1:7" ht="24" x14ac:dyDescent="0.2">
      <c r="A41" s="430">
        <f t="shared" si="0"/>
        <v>35</v>
      </c>
      <c r="B41" s="430">
        <f t="shared" si="1"/>
        <v>441</v>
      </c>
      <c r="C41" s="431">
        <v>17</v>
      </c>
      <c r="D41" s="434" t="s">
        <v>12</v>
      </c>
      <c r="E41" s="557" t="s">
        <v>3822</v>
      </c>
      <c r="F41" s="437"/>
      <c r="G41" s="64"/>
    </row>
    <row r="42" spans="1:7" ht="24" x14ac:dyDescent="0.2">
      <c r="A42" s="430">
        <f t="shared" si="0"/>
        <v>36</v>
      </c>
      <c r="B42" s="430">
        <f t="shared" si="1"/>
        <v>458</v>
      </c>
      <c r="C42" s="431">
        <v>17</v>
      </c>
      <c r="D42" s="434" t="s">
        <v>12</v>
      </c>
      <c r="E42" s="557" t="s">
        <v>3823</v>
      </c>
      <c r="F42" s="437"/>
      <c r="G42" s="64"/>
    </row>
    <row r="43" spans="1:7" ht="24" x14ac:dyDescent="0.2">
      <c r="A43" s="430">
        <f t="shared" si="0"/>
        <v>37</v>
      </c>
      <c r="B43" s="430">
        <f t="shared" si="1"/>
        <v>475</v>
      </c>
      <c r="C43" s="431">
        <v>17</v>
      </c>
      <c r="D43" s="434" t="s">
        <v>12</v>
      </c>
      <c r="E43" s="557" t="s">
        <v>3824</v>
      </c>
      <c r="F43" s="437"/>
      <c r="G43" s="64"/>
    </row>
    <row r="44" spans="1:7" ht="24" x14ac:dyDescent="0.2">
      <c r="A44" s="430">
        <f t="shared" si="0"/>
        <v>38</v>
      </c>
      <c r="B44" s="430">
        <f t="shared" si="1"/>
        <v>492</v>
      </c>
      <c r="C44" s="431">
        <v>17</v>
      </c>
      <c r="D44" s="434" t="s">
        <v>12</v>
      </c>
      <c r="E44" s="557" t="s">
        <v>3825</v>
      </c>
      <c r="F44" s="437"/>
      <c r="G44" s="64"/>
    </row>
    <row r="45" spans="1:7" ht="36" x14ac:dyDescent="0.2">
      <c r="A45" s="430">
        <f t="shared" si="0"/>
        <v>39</v>
      </c>
      <c r="B45" s="430">
        <f t="shared" si="1"/>
        <v>509</v>
      </c>
      <c r="C45" s="431">
        <v>17</v>
      </c>
      <c r="D45" s="434" t="s">
        <v>12</v>
      </c>
      <c r="E45" s="557" t="s">
        <v>3826</v>
      </c>
      <c r="F45" s="437"/>
      <c r="G45" s="64"/>
    </row>
    <row r="46" spans="1:7" ht="24" x14ac:dyDescent="0.2">
      <c r="A46" s="430">
        <f t="shared" si="0"/>
        <v>40</v>
      </c>
      <c r="B46" s="430">
        <f t="shared" si="1"/>
        <v>526</v>
      </c>
      <c r="C46" s="431">
        <v>17</v>
      </c>
      <c r="D46" s="434" t="s">
        <v>12</v>
      </c>
      <c r="E46" s="556" t="s">
        <v>3827</v>
      </c>
      <c r="F46" s="467"/>
      <c r="G46" s="64"/>
    </row>
    <row r="47" spans="1:7" ht="24" x14ac:dyDescent="0.2">
      <c r="A47" s="430">
        <f t="shared" si="0"/>
        <v>41</v>
      </c>
      <c r="B47" s="430">
        <f t="shared" si="1"/>
        <v>543</v>
      </c>
      <c r="C47" s="431">
        <v>17</v>
      </c>
      <c r="D47" s="434" t="s">
        <v>12</v>
      </c>
      <c r="E47" s="556" t="s">
        <v>3828</v>
      </c>
      <c r="F47" s="467"/>
      <c r="G47" s="64"/>
    </row>
    <row r="48" spans="1:7" x14ac:dyDescent="0.2">
      <c r="A48" s="430">
        <f t="shared" si="0"/>
        <v>42</v>
      </c>
      <c r="B48" s="430">
        <f t="shared" si="1"/>
        <v>560</v>
      </c>
      <c r="C48" s="431">
        <v>17</v>
      </c>
      <c r="D48" s="434" t="s">
        <v>12</v>
      </c>
      <c r="E48" s="556" t="s">
        <v>3829</v>
      </c>
      <c r="F48" s="467"/>
      <c r="G48" s="64"/>
    </row>
    <row r="49" spans="1:7" ht="24" x14ac:dyDescent="0.2">
      <c r="A49" s="430">
        <f t="shared" si="0"/>
        <v>43</v>
      </c>
      <c r="B49" s="430">
        <f t="shared" si="1"/>
        <v>577</v>
      </c>
      <c r="C49" s="431">
        <v>17</v>
      </c>
      <c r="D49" s="434" t="s">
        <v>12</v>
      </c>
      <c r="E49" s="556" t="s">
        <v>3830</v>
      </c>
      <c r="F49" s="467"/>
      <c r="G49" s="64"/>
    </row>
    <row r="50" spans="1:7" ht="36" x14ac:dyDescent="0.2">
      <c r="A50" s="430">
        <f t="shared" si="0"/>
        <v>44</v>
      </c>
      <c r="B50" s="430">
        <f t="shared" si="1"/>
        <v>594</v>
      </c>
      <c r="C50" s="431">
        <v>17</v>
      </c>
      <c r="D50" s="434" t="s">
        <v>12</v>
      </c>
      <c r="E50" s="556" t="s">
        <v>3831</v>
      </c>
      <c r="F50" s="467"/>
      <c r="G50" s="64"/>
    </row>
    <row r="51" spans="1:7" ht="24" x14ac:dyDescent="0.2">
      <c r="A51" s="430">
        <f t="shared" si="0"/>
        <v>45</v>
      </c>
      <c r="B51" s="430">
        <f t="shared" si="1"/>
        <v>611</v>
      </c>
      <c r="C51" s="431">
        <v>17</v>
      </c>
      <c r="D51" s="434" t="s">
        <v>12</v>
      </c>
      <c r="E51" s="556" t="s">
        <v>3832</v>
      </c>
      <c r="F51" s="467"/>
      <c r="G51" s="64"/>
    </row>
    <row r="52" spans="1:7" ht="24" x14ac:dyDescent="0.2">
      <c r="A52" s="430">
        <f t="shared" si="0"/>
        <v>46</v>
      </c>
      <c r="B52" s="430">
        <f t="shared" si="1"/>
        <v>628</v>
      </c>
      <c r="C52" s="431">
        <v>17</v>
      </c>
      <c r="D52" s="434" t="s">
        <v>12</v>
      </c>
      <c r="E52" s="556" t="s">
        <v>3833</v>
      </c>
      <c r="F52" s="467"/>
      <c r="G52" s="64"/>
    </row>
    <row r="53" spans="1:7" ht="24" x14ac:dyDescent="0.2">
      <c r="A53" s="430">
        <f t="shared" si="0"/>
        <v>47</v>
      </c>
      <c r="B53" s="430">
        <f t="shared" si="1"/>
        <v>645</v>
      </c>
      <c r="C53" s="431">
        <v>17</v>
      </c>
      <c r="D53" s="434" t="s">
        <v>12</v>
      </c>
      <c r="E53" s="556" t="s">
        <v>3834</v>
      </c>
      <c r="F53" s="467"/>
      <c r="G53" s="64"/>
    </row>
    <row r="54" spans="1:7" ht="24" x14ac:dyDescent="0.2">
      <c r="A54" s="430">
        <f t="shared" si="0"/>
        <v>48</v>
      </c>
      <c r="B54" s="430">
        <f t="shared" si="1"/>
        <v>662</v>
      </c>
      <c r="C54" s="431">
        <v>17</v>
      </c>
      <c r="D54" s="434" t="s">
        <v>12</v>
      </c>
      <c r="E54" s="556" t="s">
        <v>3835</v>
      </c>
      <c r="F54" s="467"/>
      <c r="G54" s="64"/>
    </row>
    <row r="55" spans="1:7" ht="36" x14ac:dyDescent="0.2">
      <c r="A55" s="430">
        <f t="shared" si="0"/>
        <v>49</v>
      </c>
      <c r="B55" s="430">
        <f t="shared" si="1"/>
        <v>679</v>
      </c>
      <c r="C55" s="431">
        <v>17</v>
      </c>
      <c r="D55" s="434" t="s">
        <v>12</v>
      </c>
      <c r="E55" s="556" t="s">
        <v>3836</v>
      </c>
      <c r="F55" s="467"/>
      <c r="G55" s="64"/>
    </row>
    <row r="56" spans="1:7" ht="24" x14ac:dyDescent="0.2">
      <c r="A56" s="430">
        <f t="shared" si="0"/>
        <v>50</v>
      </c>
      <c r="B56" s="430">
        <f t="shared" si="1"/>
        <v>696</v>
      </c>
      <c r="C56" s="502">
        <v>17</v>
      </c>
      <c r="D56" s="432" t="s">
        <v>12</v>
      </c>
      <c r="E56" s="556" t="s">
        <v>3837</v>
      </c>
      <c r="F56" s="467"/>
      <c r="G56" s="64"/>
    </row>
    <row r="57" spans="1:7" ht="24" x14ac:dyDescent="0.2">
      <c r="A57" s="430">
        <f t="shared" si="0"/>
        <v>51</v>
      </c>
      <c r="B57" s="430">
        <f t="shared" si="1"/>
        <v>713</v>
      </c>
      <c r="C57" s="502">
        <v>17</v>
      </c>
      <c r="D57" s="432" t="s">
        <v>12</v>
      </c>
      <c r="E57" s="556" t="s">
        <v>3838</v>
      </c>
      <c r="F57" s="467"/>
      <c r="G57" s="64"/>
    </row>
    <row r="58" spans="1:7" x14ac:dyDescent="0.2">
      <c r="A58" s="430">
        <f t="shared" si="0"/>
        <v>52</v>
      </c>
      <c r="B58" s="430">
        <f t="shared" si="1"/>
        <v>730</v>
      </c>
      <c r="C58" s="502">
        <v>17</v>
      </c>
      <c r="D58" s="432" t="s">
        <v>12</v>
      </c>
      <c r="E58" s="556" t="s">
        <v>3839</v>
      </c>
      <c r="F58" s="467"/>
      <c r="G58" s="64"/>
    </row>
    <row r="59" spans="1:7" ht="24" x14ac:dyDescent="0.2">
      <c r="A59" s="430">
        <f t="shared" si="0"/>
        <v>53</v>
      </c>
      <c r="B59" s="430">
        <f t="shared" si="1"/>
        <v>747</v>
      </c>
      <c r="C59" s="502">
        <v>17</v>
      </c>
      <c r="D59" s="432" t="s">
        <v>12</v>
      </c>
      <c r="E59" s="556" t="s">
        <v>3840</v>
      </c>
      <c r="F59" s="467"/>
      <c r="G59" s="69"/>
    </row>
    <row r="60" spans="1:7" ht="36" x14ac:dyDescent="0.2">
      <c r="A60" s="430">
        <f t="shared" si="0"/>
        <v>54</v>
      </c>
      <c r="B60" s="430">
        <f t="shared" si="1"/>
        <v>764</v>
      </c>
      <c r="C60" s="502">
        <v>17</v>
      </c>
      <c r="D60" s="432" t="s">
        <v>12</v>
      </c>
      <c r="E60" s="556" t="s">
        <v>3841</v>
      </c>
      <c r="F60" s="467"/>
      <c r="G60" s="69"/>
    </row>
    <row r="61" spans="1:7" ht="24" x14ac:dyDescent="0.2">
      <c r="A61" s="430">
        <f t="shared" si="0"/>
        <v>55</v>
      </c>
      <c r="B61" s="430">
        <f t="shared" si="1"/>
        <v>781</v>
      </c>
      <c r="C61" s="502">
        <v>17</v>
      </c>
      <c r="D61" s="432" t="s">
        <v>12</v>
      </c>
      <c r="E61" s="556" t="s">
        <v>3842</v>
      </c>
      <c r="F61" s="467"/>
      <c r="G61" s="69"/>
    </row>
    <row r="62" spans="1:7" ht="24" x14ac:dyDescent="0.2">
      <c r="A62" s="430">
        <f t="shared" si="0"/>
        <v>56</v>
      </c>
      <c r="B62" s="430">
        <f t="shared" si="1"/>
        <v>798</v>
      </c>
      <c r="C62" s="502">
        <v>17</v>
      </c>
      <c r="D62" s="432" t="s">
        <v>12</v>
      </c>
      <c r="E62" s="556" t="s">
        <v>3843</v>
      </c>
      <c r="F62" s="467"/>
      <c r="G62" s="69"/>
    </row>
    <row r="63" spans="1:7" ht="24" x14ac:dyDescent="0.2">
      <c r="A63" s="430">
        <f t="shared" si="0"/>
        <v>57</v>
      </c>
      <c r="B63" s="430">
        <f t="shared" si="1"/>
        <v>815</v>
      </c>
      <c r="C63" s="502">
        <v>17</v>
      </c>
      <c r="D63" s="432" t="s">
        <v>12</v>
      </c>
      <c r="E63" s="556" t="s">
        <v>3844</v>
      </c>
      <c r="F63" s="467"/>
      <c r="G63" s="69"/>
    </row>
    <row r="64" spans="1:7" ht="24" x14ac:dyDescent="0.2">
      <c r="A64" s="430">
        <f t="shared" si="0"/>
        <v>58</v>
      </c>
      <c r="B64" s="430">
        <f t="shared" si="1"/>
        <v>832</v>
      </c>
      <c r="C64" s="502">
        <v>17</v>
      </c>
      <c r="D64" s="432" t="s">
        <v>12</v>
      </c>
      <c r="E64" s="556" t="s">
        <v>3845</v>
      </c>
      <c r="F64" s="467"/>
      <c r="G64" s="69"/>
    </row>
    <row r="65" spans="1:7" ht="36" x14ac:dyDescent="0.2">
      <c r="A65" s="430">
        <f t="shared" si="0"/>
        <v>59</v>
      </c>
      <c r="B65" s="430">
        <f t="shared" si="1"/>
        <v>849</v>
      </c>
      <c r="C65" s="502">
        <v>17</v>
      </c>
      <c r="D65" s="432" t="s">
        <v>12</v>
      </c>
      <c r="E65" s="556" t="s">
        <v>3846</v>
      </c>
      <c r="F65" s="467"/>
      <c r="G65" s="69"/>
    </row>
    <row r="66" spans="1:7" ht="24" x14ac:dyDescent="0.2">
      <c r="A66" s="430">
        <f t="shared" si="0"/>
        <v>60</v>
      </c>
      <c r="B66" s="430">
        <f t="shared" si="1"/>
        <v>866</v>
      </c>
      <c r="C66" s="502">
        <v>17</v>
      </c>
      <c r="D66" s="432" t="s">
        <v>12</v>
      </c>
      <c r="E66" s="556" t="s">
        <v>3847</v>
      </c>
      <c r="F66" s="467"/>
      <c r="G66" s="69"/>
    </row>
    <row r="67" spans="1:7" ht="24" x14ac:dyDescent="0.2">
      <c r="A67" s="430">
        <f t="shared" si="0"/>
        <v>61</v>
      </c>
      <c r="B67" s="430">
        <f t="shared" si="1"/>
        <v>883</v>
      </c>
      <c r="C67" s="502">
        <v>17</v>
      </c>
      <c r="D67" s="432" t="s">
        <v>12</v>
      </c>
      <c r="E67" s="556" t="s">
        <v>3848</v>
      </c>
      <c r="F67" s="467"/>
      <c r="G67" s="69"/>
    </row>
    <row r="68" spans="1:7" x14ac:dyDescent="0.2">
      <c r="A68" s="430">
        <f t="shared" si="0"/>
        <v>62</v>
      </c>
      <c r="B68" s="430">
        <f t="shared" si="1"/>
        <v>900</v>
      </c>
      <c r="C68" s="502">
        <v>17</v>
      </c>
      <c r="D68" s="432" t="s">
        <v>12</v>
      </c>
      <c r="E68" s="556" t="s">
        <v>3849</v>
      </c>
      <c r="F68" s="467"/>
      <c r="G68" s="69"/>
    </row>
    <row r="69" spans="1:7" ht="24" x14ac:dyDescent="0.2">
      <c r="A69" s="430">
        <f t="shared" si="0"/>
        <v>63</v>
      </c>
      <c r="B69" s="430">
        <f t="shared" si="1"/>
        <v>917</v>
      </c>
      <c r="C69" s="502">
        <v>17</v>
      </c>
      <c r="D69" s="432" t="s">
        <v>12</v>
      </c>
      <c r="E69" s="556" t="s">
        <v>3850</v>
      </c>
      <c r="F69" s="467"/>
      <c r="G69" s="69"/>
    </row>
    <row r="70" spans="1:7" ht="36" x14ac:dyDescent="0.2">
      <c r="A70" s="430">
        <f t="shared" si="0"/>
        <v>64</v>
      </c>
      <c r="B70" s="430">
        <f t="shared" si="1"/>
        <v>934</v>
      </c>
      <c r="C70" s="502">
        <v>17</v>
      </c>
      <c r="D70" s="432" t="s">
        <v>12</v>
      </c>
      <c r="E70" s="556" t="s">
        <v>3851</v>
      </c>
      <c r="F70" s="467"/>
      <c r="G70" s="69"/>
    </row>
    <row r="71" spans="1:7" ht="24" x14ac:dyDescent="0.2">
      <c r="A71" s="430">
        <f t="shared" si="0"/>
        <v>65</v>
      </c>
      <c r="B71" s="430">
        <f t="shared" si="1"/>
        <v>951</v>
      </c>
      <c r="C71" s="502">
        <v>17</v>
      </c>
      <c r="D71" s="432" t="s">
        <v>12</v>
      </c>
      <c r="E71" s="556" t="s">
        <v>3852</v>
      </c>
      <c r="F71" s="467"/>
      <c r="G71" s="69"/>
    </row>
    <row r="72" spans="1:7" ht="24" x14ac:dyDescent="0.2">
      <c r="A72" s="430">
        <f t="shared" ref="A72:A135" si="2">+A71+1</f>
        <v>66</v>
      </c>
      <c r="B72" s="430">
        <f t="shared" si="1"/>
        <v>968</v>
      </c>
      <c r="C72" s="502">
        <v>17</v>
      </c>
      <c r="D72" s="432" t="s">
        <v>12</v>
      </c>
      <c r="E72" s="556" t="s">
        <v>3853</v>
      </c>
      <c r="F72" s="467"/>
      <c r="G72" s="69"/>
    </row>
    <row r="73" spans="1:7" ht="24" x14ac:dyDescent="0.2">
      <c r="A73" s="430">
        <f t="shared" si="2"/>
        <v>67</v>
      </c>
      <c r="B73" s="430">
        <f t="shared" si="1"/>
        <v>985</v>
      </c>
      <c r="C73" s="502">
        <v>17</v>
      </c>
      <c r="D73" s="432" t="s">
        <v>12</v>
      </c>
      <c r="E73" s="556" t="s">
        <v>3854</v>
      </c>
      <c r="F73" s="467"/>
      <c r="G73" s="58"/>
    </row>
    <row r="74" spans="1:7" ht="24" x14ac:dyDescent="0.2">
      <c r="A74" s="430">
        <f t="shared" si="2"/>
        <v>68</v>
      </c>
      <c r="B74" s="430">
        <f t="shared" si="1"/>
        <v>1002</v>
      </c>
      <c r="C74" s="502">
        <v>17</v>
      </c>
      <c r="D74" s="432" t="s">
        <v>12</v>
      </c>
      <c r="E74" s="556" t="s">
        <v>3855</v>
      </c>
      <c r="F74" s="467"/>
      <c r="G74" s="58"/>
    </row>
    <row r="75" spans="1:7" ht="36" x14ac:dyDescent="0.2">
      <c r="A75" s="430">
        <f t="shared" si="2"/>
        <v>69</v>
      </c>
      <c r="B75" s="430">
        <f t="shared" si="1"/>
        <v>1019</v>
      </c>
      <c r="C75" s="502">
        <v>17</v>
      </c>
      <c r="D75" s="432" t="s">
        <v>12</v>
      </c>
      <c r="E75" s="556" t="s">
        <v>3856</v>
      </c>
      <c r="F75" s="467"/>
      <c r="G75" s="58"/>
    </row>
    <row r="76" spans="1:7" ht="24" x14ac:dyDescent="0.2">
      <c r="A76" s="430">
        <f t="shared" si="2"/>
        <v>70</v>
      </c>
      <c r="B76" s="430">
        <f t="shared" si="1"/>
        <v>1036</v>
      </c>
      <c r="C76" s="502">
        <v>17</v>
      </c>
      <c r="D76" s="432" t="s">
        <v>12</v>
      </c>
      <c r="E76" s="556" t="s">
        <v>3857</v>
      </c>
      <c r="F76" s="467"/>
      <c r="G76" s="58"/>
    </row>
    <row r="77" spans="1:7" ht="24" x14ac:dyDescent="0.2">
      <c r="A77" s="430">
        <f t="shared" si="2"/>
        <v>71</v>
      </c>
      <c r="B77" s="430">
        <f t="shared" ref="B77:B140" si="3">C76+B76</f>
        <v>1053</v>
      </c>
      <c r="C77" s="502">
        <v>17</v>
      </c>
      <c r="D77" s="432" t="s">
        <v>12</v>
      </c>
      <c r="E77" s="556" t="s">
        <v>3858</v>
      </c>
      <c r="F77" s="467"/>
      <c r="G77" s="58"/>
    </row>
    <row r="78" spans="1:7" x14ac:dyDescent="0.2">
      <c r="A78" s="430">
        <f t="shared" si="2"/>
        <v>72</v>
      </c>
      <c r="B78" s="430">
        <f t="shared" si="3"/>
        <v>1070</v>
      </c>
      <c r="C78" s="502">
        <v>17</v>
      </c>
      <c r="D78" s="432" t="s">
        <v>12</v>
      </c>
      <c r="E78" s="556" t="s">
        <v>3859</v>
      </c>
      <c r="F78" s="467"/>
      <c r="G78" s="58"/>
    </row>
    <row r="79" spans="1:7" ht="24" x14ac:dyDescent="0.2">
      <c r="A79" s="430">
        <f t="shared" si="2"/>
        <v>73</v>
      </c>
      <c r="B79" s="430">
        <f t="shared" si="3"/>
        <v>1087</v>
      </c>
      <c r="C79" s="502">
        <v>17</v>
      </c>
      <c r="D79" s="432" t="s">
        <v>12</v>
      </c>
      <c r="E79" s="556" t="s">
        <v>3860</v>
      </c>
      <c r="F79" s="467"/>
      <c r="G79" s="58"/>
    </row>
    <row r="80" spans="1:7" ht="36" x14ac:dyDescent="0.2">
      <c r="A80" s="430">
        <f t="shared" si="2"/>
        <v>74</v>
      </c>
      <c r="B80" s="430">
        <f t="shared" si="3"/>
        <v>1104</v>
      </c>
      <c r="C80" s="502">
        <v>17</v>
      </c>
      <c r="D80" s="432" t="s">
        <v>12</v>
      </c>
      <c r="E80" s="556" t="s">
        <v>3861</v>
      </c>
      <c r="F80" s="467"/>
      <c r="G80" s="58"/>
    </row>
    <row r="81" spans="1:7" ht="24" x14ac:dyDescent="0.2">
      <c r="A81" s="430">
        <f t="shared" si="2"/>
        <v>75</v>
      </c>
      <c r="B81" s="430">
        <f t="shared" si="3"/>
        <v>1121</v>
      </c>
      <c r="C81" s="502">
        <v>17</v>
      </c>
      <c r="D81" s="432" t="s">
        <v>12</v>
      </c>
      <c r="E81" s="556" t="s">
        <v>3862</v>
      </c>
      <c r="F81" s="467"/>
      <c r="G81" s="58"/>
    </row>
    <row r="82" spans="1:7" ht="24" x14ac:dyDescent="0.2">
      <c r="A82" s="430">
        <f t="shared" si="2"/>
        <v>76</v>
      </c>
      <c r="B82" s="430">
        <f t="shared" si="3"/>
        <v>1138</v>
      </c>
      <c r="C82" s="502">
        <v>17</v>
      </c>
      <c r="D82" s="432" t="s">
        <v>12</v>
      </c>
      <c r="E82" s="556" t="s">
        <v>3863</v>
      </c>
      <c r="F82" s="467"/>
      <c r="G82" s="58"/>
    </row>
    <row r="83" spans="1:7" ht="24" x14ac:dyDescent="0.2">
      <c r="A83" s="430">
        <f t="shared" si="2"/>
        <v>77</v>
      </c>
      <c r="B83" s="430">
        <f t="shared" si="3"/>
        <v>1155</v>
      </c>
      <c r="C83" s="502">
        <v>17</v>
      </c>
      <c r="D83" s="432" t="s">
        <v>12</v>
      </c>
      <c r="E83" s="556" t="s">
        <v>3864</v>
      </c>
      <c r="F83" s="467"/>
      <c r="G83" s="58"/>
    </row>
    <row r="84" spans="1:7" ht="24" x14ac:dyDescent="0.2">
      <c r="A84" s="430">
        <f t="shared" si="2"/>
        <v>78</v>
      </c>
      <c r="B84" s="430">
        <f t="shared" si="3"/>
        <v>1172</v>
      </c>
      <c r="C84" s="502">
        <v>17</v>
      </c>
      <c r="D84" s="432" t="s">
        <v>12</v>
      </c>
      <c r="E84" s="556" t="s">
        <v>3865</v>
      </c>
      <c r="F84" s="467"/>
      <c r="G84" s="58"/>
    </row>
    <row r="85" spans="1:7" ht="36" x14ac:dyDescent="0.2">
      <c r="A85" s="430">
        <f t="shared" si="2"/>
        <v>79</v>
      </c>
      <c r="B85" s="430">
        <f t="shared" si="3"/>
        <v>1189</v>
      </c>
      <c r="C85" s="502">
        <v>17</v>
      </c>
      <c r="D85" s="432" t="s">
        <v>12</v>
      </c>
      <c r="E85" s="556" t="s">
        <v>3866</v>
      </c>
      <c r="F85" s="467"/>
      <c r="G85" s="58"/>
    </row>
    <row r="86" spans="1:7" ht="24" x14ac:dyDescent="0.2">
      <c r="A86" s="430">
        <f t="shared" si="2"/>
        <v>80</v>
      </c>
      <c r="B86" s="430">
        <f t="shared" si="3"/>
        <v>1206</v>
      </c>
      <c r="C86" s="502">
        <v>17</v>
      </c>
      <c r="D86" s="432" t="s">
        <v>12</v>
      </c>
      <c r="E86" s="556" t="s">
        <v>3867</v>
      </c>
      <c r="F86" s="467"/>
      <c r="G86" s="58"/>
    </row>
    <row r="87" spans="1:7" ht="24" x14ac:dyDescent="0.2">
      <c r="A87" s="430">
        <f t="shared" si="2"/>
        <v>81</v>
      </c>
      <c r="B87" s="430">
        <f t="shared" si="3"/>
        <v>1223</v>
      </c>
      <c r="C87" s="502">
        <v>17</v>
      </c>
      <c r="D87" s="432" t="s">
        <v>12</v>
      </c>
      <c r="E87" s="556" t="s">
        <v>3868</v>
      </c>
      <c r="F87" s="467"/>
      <c r="G87" s="58"/>
    </row>
    <row r="88" spans="1:7" x14ac:dyDescent="0.2">
      <c r="A88" s="430">
        <f t="shared" si="2"/>
        <v>82</v>
      </c>
      <c r="B88" s="430">
        <f t="shared" si="3"/>
        <v>1240</v>
      </c>
      <c r="C88" s="502">
        <v>17</v>
      </c>
      <c r="D88" s="432" t="s">
        <v>12</v>
      </c>
      <c r="E88" s="556" t="s">
        <v>3869</v>
      </c>
      <c r="F88" s="467"/>
      <c r="G88" s="58"/>
    </row>
    <row r="89" spans="1:7" ht="24" x14ac:dyDescent="0.2">
      <c r="A89" s="430">
        <f t="shared" si="2"/>
        <v>83</v>
      </c>
      <c r="B89" s="430">
        <f t="shared" si="3"/>
        <v>1257</v>
      </c>
      <c r="C89" s="502">
        <v>17</v>
      </c>
      <c r="D89" s="432" t="s">
        <v>12</v>
      </c>
      <c r="E89" s="556" t="s">
        <v>3870</v>
      </c>
      <c r="F89" s="467"/>
      <c r="G89" s="58"/>
    </row>
    <row r="90" spans="1:7" ht="36" x14ac:dyDescent="0.2">
      <c r="A90" s="430">
        <f t="shared" si="2"/>
        <v>84</v>
      </c>
      <c r="B90" s="430">
        <f t="shared" si="3"/>
        <v>1274</v>
      </c>
      <c r="C90" s="502">
        <v>17</v>
      </c>
      <c r="D90" s="432" t="s">
        <v>12</v>
      </c>
      <c r="E90" s="556" t="s">
        <v>3871</v>
      </c>
      <c r="F90" s="467"/>
      <c r="G90" s="58"/>
    </row>
    <row r="91" spans="1:7" ht="24" x14ac:dyDescent="0.2">
      <c r="A91" s="430">
        <f t="shared" si="2"/>
        <v>85</v>
      </c>
      <c r="B91" s="430">
        <f t="shared" si="3"/>
        <v>1291</v>
      </c>
      <c r="C91" s="502">
        <v>17</v>
      </c>
      <c r="D91" s="432" t="s">
        <v>12</v>
      </c>
      <c r="E91" s="556" t="s">
        <v>3872</v>
      </c>
      <c r="F91" s="467"/>
      <c r="G91" s="58"/>
    </row>
    <row r="92" spans="1:7" ht="24" x14ac:dyDescent="0.2">
      <c r="A92" s="430">
        <f t="shared" si="2"/>
        <v>86</v>
      </c>
      <c r="B92" s="430">
        <f t="shared" si="3"/>
        <v>1308</v>
      </c>
      <c r="C92" s="502">
        <v>17</v>
      </c>
      <c r="D92" s="432" t="s">
        <v>12</v>
      </c>
      <c r="E92" s="556" t="s">
        <v>3873</v>
      </c>
      <c r="F92" s="467"/>
      <c r="G92" s="58"/>
    </row>
    <row r="93" spans="1:7" ht="24" x14ac:dyDescent="0.2">
      <c r="A93" s="430">
        <f t="shared" si="2"/>
        <v>87</v>
      </c>
      <c r="B93" s="430">
        <f t="shared" si="3"/>
        <v>1325</v>
      </c>
      <c r="C93" s="502">
        <v>17</v>
      </c>
      <c r="D93" s="432" t="s">
        <v>12</v>
      </c>
      <c r="E93" s="556" t="s">
        <v>3874</v>
      </c>
      <c r="F93" s="467"/>
      <c r="G93" s="58"/>
    </row>
    <row r="94" spans="1:7" ht="24" x14ac:dyDescent="0.2">
      <c r="A94" s="430">
        <f t="shared" si="2"/>
        <v>88</v>
      </c>
      <c r="B94" s="430">
        <f t="shared" si="3"/>
        <v>1342</v>
      </c>
      <c r="C94" s="502">
        <v>17</v>
      </c>
      <c r="D94" s="432" t="s">
        <v>12</v>
      </c>
      <c r="E94" s="556" t="s">
        <v>3875</v>
      </c>
      <c r="F94" s="467"/>
      <c r="G94" s="58"/>
    </row>
    <row r="95" spans="1:7" ht="36" x14ac:dyDescent="0.2">
      <c r="A95" s="430">
        <f t="shared" si="2"/>
        <v>89</v>
      </c>
      <c r="B95" s="430">
        <f t="shared" si="3"/>
        <v>1359</v>
      </c>
      <c r="C95" s="502">
        <v>17</v>
      </c>
      <c r="D95" s="432" t="s">
        <v>12</v>
      </c>
      <c r="E95" s="556" t="s">
        <v>3876</v>
      </c>
      <c r="F95" s="467"/>
      <c r="G95" s="58"/>
    </row>
    <row r="96" spans="1:7" ht="24" x14ac:dyDescent="0.2">
      <c r="A96" s="430">
        <f t="shared" si="2"/>
        <v>90</v>
      </c>
      <c r="B96" s="430">
        <f t="shared" si="3"/>
        <v>1376</v>
      </c>
      <c r="C96" s="502">
        <v>17</v>
      </c>
      <c r="D96" s="432" t="s">
        <v>12</v>
      </c>
      <c r="E96" s="556" t="s">
        <v>3877</v>
      </c>
      <c r="F96" s="467"/>
      <c r="G96" s="58"/>
    </row>
    <row r="97" spans="1:7" ht="24" x14ac:dyDescent="0.2">
      <c r="A97" s="447">
        <f t="shared" si="2"/>
        <v>91</v>
      </c>
      <c r="B97" s="447">
        <f t="shared" si="3"/>
        <v>1393</v>
      </c>
      <c r="C97" s="502">
        <v>17</v>
      </c>
      <c r="D97" s="432" t="s">
        <v>12</v>
      </c>
      <c r="E97" s="556" t="s">
        <v>3878</v>
      </c>
      <c r="F97" s="467"/>
      <c r="G97" s="58"/>
    </row>
    <row r="98" spans="1:7" x14ac:dyDescent="0.2">
      <c r="A98" s="447">
        <f t="shared" si="2"/>
        <v>92</v>
      </c>
      <c r="B98" s="447">
        <f t="shared" si="3"/>
        <v>1410</v>
      </c>
      <c r="C98" s="502">
        <v>17</v>
      </c>
      <c r="D98" s="432" t="s">
        <v>12</v>
      </c>
      <c r="E98" s="556" t="s">
        <v>3879</v>
      </c>
      <c r="F98" s="467"/>
      <c r="G98" s="58"/>
    </row>
    <row r="99" spans="1:7" ht="24" x14ac:dyDescent="0.2">
      <c r="A99" s="447">
        <f t="shared" si="2"/>
        <v>93</v>
      </c>
      <c r="B99" s="447">
        <f t="shared" si="3"/>
        <v>1427</v>
      </c>
      <c r="C99" s="502">
        <v>17</v>
      </c>
      <c r="D99" s="432" t="s">
        <v>12</v>
      </c>
      <c r="E99" s="556" t="s">
        <v>3880</v>
      </c>
      <c r="F99" s="467"/>
      <c r="G99" s="58"/>
    </row>
    <row r="100" spans="1:7" ht="36" x14ac:dyDescent="0.2">
      <c r="A100" s="447">
        <f t="shared" si="2"/>
        <v>94</v>
      </c>
      <c r="B100" s="447">
        <f t="shared" si="3"/>
        <v>1444</v>
      </c>
      <c r="C100" s="502">
        <v>17</v>
      </c>
      <c r="D100" s="432" t="s">
        <v>12</v>
      </c>
      <c r="E100" s="556" t="s">
        <v>3881</v>
      </c>
      <c r="F100" s="467"/>
      <c r="G100" s="58"/>
    </row>
    <row r="101" spans="1:7" ht="24" x14ac:dyDescent="0.2">
      <c r="A101" s="447">
        <f t="shared" si="2"/>
        <v>95</v>
      </c>
      <c r="B101" s="447">
        <f t="shared" si="3"/>
        <v>1461</v>
      </c>
      <c r="C101" s="502">
        <v>17</v>
      </c>
      <c r="D101" s="432" t="s">
        <v>12</v>
      </c>
      <c r="E101" s="556" t="s">
        <v>3882</v>
      </c>
      <c r="F101" s="467"/>
      <c r="G101" s="58"/>
    </row>
    <row r="102" spans="1:7" ht="24" x14ac:dyDescent="0.2">
      <c r="A102" s="447">
        <f t="shared" si="2"/>
        <v>96</v>
      </c>
      <c r="B102" s="447">
        <f t="shared" si="3"/>
        <v>1478</v>
      </c>
      <c r="C102" s="502">
        <v>17</v>
      </c>
      <c r="D102" s="432" t="s">
        <v>12</v>
      </c>
      <c r="E102" s="556" t="s">
        <v>3883</v>
      </c>
      <c r="F102" s="467"/>
      <c r="G102" s="58"/>
    </row>
    <row r="103" spans="1:7" ht="24" x14ac:dyDescent="0.2">
      <c r="A103" s="447">
        <f t="shared" si="2"/>
        <v>97</v>
      </c>
      <c r="B103" s="447">
        <f t="shared" si="3"/>
        <v>1495</v>
      </c>
      <c r="C103" s="502">
        <v>17</v>
      </c>
      <c r="D103" s="432" t="s">
        <v>12</v>
      </c>
      <c r="E103" s="556" t="s">
        <v>3884</v>
      </c>
      <c r="F103" s="467"/>
      <c r="G103" s="58"/>
    </row>
    <row r="104" spans="1:7" ht="24" x14ac:dyDescent="0.2">
      <c r="A104" s="447">
        <f t="shared" si="2"/>
        <v>98</v>
      </c>
      <c r="B104" s="447">
        <f t="shared" si="3"/>
        <v>1512</v>
      </c>
      <c r="C104" s="502">
        <v>17</v>
      </c>
      <c r="D104" s="432" t="s">
        <v>12</v>
      </c>
      <c r="E104" s="556" t="s">
        <v>3885</v>
      </c>
      <c r="F104" s="467"/>
      <c r="G104" s="58"/>
    </row>
    <row r="105" spans="1:7" ht="36" x14ac:dyDescent="0.2">
      <c r="A105" s="447">
        <f t="shared" si="2"/>
        <v>99</v>
      </c>
      <c r="B105" s="447">
        <f t="shared" si="3"/>
        <v>1529</v>
      </c>
      <c r="C105" s="502">
        <v>17</v>
      </c>
      <c r="D105" s="432" t="s">
        <v>12</v>
      </c>
      <c r="E105" s="556" t="s">
        <v>3886</v>
      </c>
      <c r="F105" s="467"/>
      <c r="G105" s="58"/>
    </row>
    <row r="106" spans="1:7" ht="24" x14ac:dyDescent="0.2">
      <c r="A106" s="447">
        <f t="shared" si="2"/>
        <v>100</v>
      </c>
      <c r="B106" s="447">
        <f t="shared" si="3"/>
        <v>1546</v>
      </c>
      <c r="C106" s="502">
        <v>17</v>
      </c>
      <c r="D106" s="432" t="s">
        <v>12</v>
      </c>
      <c r="E106" s="556" t="s">
        <v>3887</v>
      </c>
      <c r="F106" s="467"/>
      <c r="G106" s="58"/>
    </row>
    <row r="107" spans="1:7" ht="24" x14ac:dyDescent="0.2">
      <c r="A107" s="447">
        <f t="shared" si="2"/>
        <v>101</v>
      </c>
      <c r="B107" s="447">
        <f t="shared" si="3"/>
        <v>1563</v>
      </c>
      <c r="C107" s="502">
        <v>17</v>
      </c>
      <c r="D107" s="432" t="s">
        <v>12</v>
      </c>
      <c r="E107" s="557" t="s">
        <v>6101</v>
      </c>
      <c r="F107" s="292"/>
      <c r="G107" s="58"/>
    </row>
    <row r="108" spans="1:7" x14ac:dyDescent="0.2">
      <c r="A108" s="447">
        <f t="shared" si="2"/>
        <v>102</v>
      </c>
      <c r="B108" s="447">
        <f t="shared" si="3"/>
        <v>1580</v>
      </c>
      <c r="C108" s="502">
        <v>17</v>
      </c>
      <c r="D108" s="432" t="s">
        <v>12</v>
      </c>
      <c r="E108" s="557" t="s">
        <v>6102</v>
      </c>
      <c r="F108" s="437"/>
      <c r="G108" s="64"/>
    </row>
    <row r="109" spans="1:7" ht="24" x14ac:dyDescent="0.2">
      <c r="A109" s="447">
        <f t="shared" si="2"/>
        <v>103</v>
      </c>
      <c r="B109" s="447">
        <f t="shared" si="3"/>
        <v>1597</v>
      </c>
      <c r="C109" s="502">
        <v>17</v>
      </c>
      <c r="D109" s="432" t="s">
        <v>12</v>
      </c>
      <c r="E109" s="557" t="s">
        <v>6103</v>
      </c>
      <c r="F109" s="437"/>
      <c r="G109" s="64"/>
    </row>
    <row r="110" spans="1:7" ht="36" x14ac:dyDescent="0.2">
      <c r="A110" s="447">
        <f t="shared" si="2"/>
        <v>104</v>
      </c>
      <c r="B110" s="447">
        <f t="shared" si="3"/>
        <v>1614</v>
      </c>
      <c r="C110" s="502">
        <v>17</v>
      </c>
      <c r="D110" s="432" t="s">
        <v>12</v>
      </c>
      <c r="E110" s="557" t="s">
        <v>6104</v>
      </c>
      <c r="F110" s="437"/>
      <c r="G110" s="64"/>
    </row>
    <row r="111" spans="1:7" ht="24" x14ac:dyDescent="0.2">
      <c r="A111" s="447">
        <f t="shared" si="2"/>
        <v>105</v>
      </c>
      <c r="B111" s="447">
        <f t="shared" si="3"/>
        <v>1631</v>
      </c>
      <c r="C111" s="502">
        <v>17</v>
      </c>
      <c r="D111" s="432" t="s">
        <v>12</v>
      </c>
      <c r="E111" s="557" t="s">
        <v>6105</v>
      </c>
      <c r="F111" s="437"/>
      <c r="G111" s="64"/>
    </row>
    <row r="112" spans="1:7" ht="24" x14ac:dyDescent="0.2">
      <c r="A112" s="447">
        <f t="shared" si="2"/>
        <v>106</v>
      </c>
      <c r="B112" s="447">
        <f t="shared" si="3"/>
        <v>1648</v>
      </c>
      <c r="C112" s="502">
        <v>17</v>
      </c>
      <c r="D112" s="432" t="s">
        <v>12</v>
      </c>
      <c r="E112" s="557" t="s">
        <v>6106</v>
      </c>
      <c r="F112" s="437"/>
      <c r="G112" s="64"/>
    </row>
    <row r="113" spans="1:7" ht="24" x14ac:dyDescent="0.2">
      <c r="A113" s="447">
        <f t="shared" si="2"/>
        <v>107</v>
      </c>
      <c r="B113" s="447">
        <f t="shared" si="3"/>
        <v>1665</v>
      </c>
      <c r="C113" s="502">
        <v>17</v>
      </c>
      <c r="D113" s="432" t="s">
        <v>12</v>
      </c>
      <c r="E113" s="557" t="s">
        <v>6107</v>
      </c>
      <c r="F113" s="437"/>
      <c r="G113" s="64"/>
    </row>
    <row r="114" spans="1:7" ht="24" x14ac:dyDescent="0.2">
      <c r="A114" s="447">
        <f t="shared" si="2"/>
        <v>108</v>
      </c>
      <c r="B114" s="447">
        <f t="shared" si="3"/>
        <v>1682</v>
      </c>
      <c r="C114" s="502">
        <v>17</v>
      </c>
      <c r="D114" s="432" t="s">
        <v>12</v>
      </c>
      <c r="E114" s="557" t="s">
        <v>6108</v>
      </c>
      <c r="F114" s="437"/>
      <c r="G114" s="64"/>
    </row>
    <row r="115" spans="1:7" ht="36" x14ac:dyDescent="0.2">
      <c r="A115" s="447">
        <f t="shared" si="2"/>
        <v>109</v>
      </c>
      <c r="B115" s="447">
        <f t="shared" si="3"/>
        <v>1699</v>
      </c>
      <c r="C115" s="502">
        <v>17</v>
      </c>
      <c r="D115" s="432" t="s">
        <v>12</v>
      </c>
      <c r="E115" s="557" t="s">
        <v>6109</v>
      </c>
      <c r="F115" s="437"/>
      <c r="G115" s="64"/>
    </row>
    <row r="116" spans="1:7" ht="24" x14ac:dyDescent="0.2">
      <c r="A116" s="447">
        <f t="shared" si="2"/>
        <v>110</v>
      </c>
      <c r="B116" s="447">
        <f t="shared" si="3"/>
        <v>1716</v>
      </c>
      <c r="C116" s="502">
        <v>17</v>
      </c>
      <c r="D116" s="432" t="s">
        <v>12</v>
      </c>
      <c r="E116" s="557" t="s">
        <v>6110</v>
      </c>
      <c r="F116" s="437"/>
      <c r="G116" s="64"/>
    </row>
    <row r="117" spans="1:7" ht="24" x14ac:dyDescent="0.2">
      <c r="A117" s="363">
        <f t="shared" si="2"/>
        <v>111</v>
      </c>
      <c r="B117" s="363">
        <f t="shared" si="3"/>
        <v>1733</v>
      </c>
      <c r="C117" s="431">
        <v>17</v>
      </c>
      <c r="D117" s="434" t="s">
        <v>12</v>
      </c>
      <c r="E117" s="392" t="s">
        <v>14366</v>
      </c>
      <c r="F117" s="437"/>
      <c r="G117" s="64"/>
    </row>
    <row r="118" spans="1:7" x14ac:dyDescent="0.2">
      <c r="A118" s="363">
        <f t="shared" si="2"/>
        <v>112</v>
      </c>
      <c r="B118" s="363">
        <f t="shared" si="3"/>
        <v>1750</v>
      </c>
      <c r="C118" s="431">
        <v>17</v>
      </c>
      <c r="D118" s="434" t="s">
        <v>12</v>
      </c>
      <c r="E118" s="392" t="s">
        <v>14367</v>
      </c>
      <c r="F118" s="437"/>
      <c r="G118" s="64"/>
    </row>
    <row r="119" spans="1:7" ht="24" x14ac:dyDescent="0.2">
      <c r="A119" s="363">
        <f t="shared" si="2"/>
        <v>113</v>
      </c>
      <c r="B119" s="363">
        <f t="shared" si="3"/>
        <v>1767</v>
      </c>
      <c r="C119" s="431">
        <v>17</v>
      </c>
      <c r="D119" s="434" t="s">
        <v>12</v>
      </c>
      <c r="E119" s="392" t="s">
        <v>14368</v>
      </c>
      <c r="F119" s="437"/>
      <c r="G119" s="64"/>
    </row>
    <row r="120" spans="1:7" ht="36" x14ac:dyDescent="0.2">
      <c r="A120" s="363">
        <f t="shared" si="2"/>
        <v>114</v>
      </c>
      <c r="B120" s="363">
        <f t="shared" si="3"/>
        <v>1784</v>
      </c>
      <c r="C120" s="431">
        <v>17</v>
      </c>
      <c r="D120" s="434" t="s">
        <v>12</v>
      </c>
      <c r="E120" s="392" t="s">
        <v>14369</v>
      </c>
      <c r="F120" s="437"/>
      <c r="G120" s="64"/>
    </row>
    <row r="121" spans="1:7" ht="24" x14ac:dyDescent="0.2">
      <c r="A121" s="363">
        <f t="shared" si="2"/>
        <v>115</v>
      </c>
      <c r="B121" s="363">
        <f t="shared" si="3"/>
        <v>1801</v>
      </c>
      <c r="C121" s="431">
        <v>17</v>
      </c>
      <c r="D121" s="434" t="s">
        <v>12</v>
      </c>
      <c r="E121" s="392" t="s">
        <v>14370</v>
      </c>
      <c r="F121" s="437"/>
      <c r="G121" s="64"/>
    </row>
    <row r="122" spans="1:7" ht="24" x14ac:dyDescent="0.2">
      <c r="A122" s="363">
        <f t="shared" si="2"/>
        <v>116</v>
      </c>
      <c r="B122" s="363">
        <f t="shared" si="3"/>
        <v>1818</v>
      </c>
      <c r="C122" s="431">
        <v>17</v>
      </c>
      <c r="D122" s="434" t="s">
        <v>12</v>
      </c>
      <c r="E122" s="392" t="s">
        <v>14371</v>
      </c>
      <c r="F122" s="437"/>
      <c r="G122" s="64"/>
    </row>
    <row r="123" spans="1:7" ht="24" x14ac:dyDescent="0.2">
      <c r="A123" s="363">
        <f t="shared" si="2"/>
        <v>117</v>
      </c>
      <c r="B123" s="363">
        <f t="shared" si="3"/>
        <v>1835</v>
      </c>
      <c r="C123" s="431">
        <v>17</v>
      </c>
      <c r="D123" s="434" t="s">
        <v>12</v>
      </c>
      <c r="E123" s="392" t="s">
        <v>14372</v>
      </c>
      <c r="F123" s="437"/>
      <c r="G123" s="64"/>
    </row>
    <row r="124" spans="1:7" ht="24" x14ac:dyDescent="0.2">
      <c r="A124" s="363">
        <f t="shared" si="2"/>
        <v>118</v>
      </c>
      <c r="B124" s="363">
        <f t="shared" si="3"/>
        <v>1852</v>
      </c>
      <c r="C124" s="431">
        <v>17</v>
      </c>
      <c r="D124" s="434" t="s">
        <v>12</v>
      </c>
      <c r="E124" s="392" t="s">
        <v>14373</v>
      </c>
      <c r="F124" s="437"/>
      <c r="G124" s="64"/>
    </row>
    <row r="125" spans="1:7" ht="36" x14ac:dyDescent="0.2">
      <c r="A125" s="363">
        <f t="shared" si="2"/>
        <v>119</v>
      </c>
      <c r="B125" s="363">
        <f t="shared" si="3"/>
        <v>1869</v>
      </c>
      <c r="C125" s="431">
        <v>17</v>
      </c>
      <c r="D125" s="434" t="s">
        <v>12</v>
      </c>
      <c r="E125" s="392" t="s">
        <v>14374</v>
      </c>
      <c r="F125" s="437"/>
      <c r="G125" s="64"/>
    </row>
    <row r="126" spans="1:7" ht="24" x14ac:dyDescent="0.2">
      <c r="A126" s="363">
        <f>+A125+1</f>
        <v>120</v>
      </c>
      <c r="B126" s="363">
        <f>C125+B125</f>
        <v>1886</v>
      </c>
      <c r="C126" s="431">
        <v>17</v>
      </c>
      <c r="D126" s="434" t="s">
        <v>12</v>
      </c>
      <c r="E126" s="392" t="s">
        <v>14375</v>
      </c>
      <c r="F126" s="437"/>
      <c r="G126" s="64"/>
    </row>
    <row r="127" spans="1:7" ht="24" x14ac:dyDescent="0.2">
      <c r="A127" s="363">
        <f t="shared" si="2"/>
        <v>121</v>
      </c>
      <c r="B127" s="363">
        <f t="shared" si="3"/>
        <v>1903</v>
      </c>
      <c r="C127" s="364">
        <v>17</v>
      </c>
      <c r="D127" s="365" t="s">
        <v>12</v>
      </c>
      <c r="E127" s="393" t="s">
        <v>14036</v>
      </c>
      <c r="F127" s="375"/>
      <c r="G127" s="64"/>
    </row>
    <row r="128" spans="1:7" x14ac:dyDescent="0.2">
      <c r="A128" s="363">
        <f t="shared" si="2"/>
        <v>122</v>
      </c>
      <c r="B128" s="363">
        <f t="shared" si="3"/>
        <v>1920</v>
      </c>
      <c r="C128" s="364">
        <v>17</v>
      </c>
      <c r="D128" s="365" t="s">
        <v>12</v>
      </c>
      <c r="E128" s="393" t="s">
        <v>14037</v>
      </c>
      <c r="F128" s="375"/>
      <c r="G128" s="195"/>
    </row>
    <row r="129" spans="1:7" ht="24" x14ac:dyDescent="0.2">
      <c r="A129" s="363">
        <f t="shared" si="2"/>
        <v>123</v>
      </c>
      <c r="B129" s="363">
        <f t="shared" si="3"/>
        <v>1937</v>
      </c>
      <c r="C129" s="364">
        <v>17</v>
      </c>
      <c r="D129" s="365" t="s">
        <v>12</v>
      </c>
      <c r="E129" s="393" t="s">
        <v>14038</v>
      </c>
      <c r="F129" s="375"/>
      <c r="G129" s="195"/>
    </row>
    <row r="130" spans="1:7" ht="36" x14ac:dyDescent="0.2">
      <c r="A130" s="363">
        <f t="shared" si="2"/>
        <v>124</v>
      </c>
      <c r="B130" s="363">
        <f t="shared" si="3"/>
        <v>1954</v>
      </c>
      <c r="C130" s="364">
        <v>17</v>
      </c>
      <c r="D130" s="365" t="s">
        <v>12</v>
      </c>
      <c r="E130" s="393" t="s">
        <v>15171</v>
      </c>
      <c r="F130" s="375"/>
      <c r="G130" s="195"/>
    </row>
    <row r="131" spans="1:7" ht="24" x14ac:dyDescent="0.2">
      <c r="A131" s="363">
        <f t="shared" si="2"/>
        <v>125</v>
      </c>
      <c r="B131" s="363">
        <f t="shared" si="3"/>
        <v>1971</v>
      </c>
      <c r="C131" s="364">
        <v>17</v>
      </c>
      <c r="D131" s="365" t="s">
        <v>12</v>
      </c>
      <c r="E131" s="393" t="s">
        <v>14039</v>
      </c>
      <c r="F131" s="375"/>
      <c r="G131" s="195"/>
    </row>
    <row r="132" spans="1:7" ht="24" x14ac:dyDescent="0.2">
      <c r="A132" s="363">
        <f t="shared" si="2"/>
        <v>126</v>
      </c>
      <c r="B132" s="363">
        <f t="shared" si="3"/>
        <v>1988</v>
      </c>
      <c r="C132" s="364">
        <v>17</v>
      </c>
      <c r="D132" s="365" t="s">
        <v>12</v>
      </c>
      <c r="E132" s="393" t="s">
        <v>14040</v>
      </c>
      <c r="F132" s="375"/>
      <c r="G132" s="195"/>
    </row>
    <row r="133" spans="1:7" ht="24" x14ac:dyDescent="0.2">
      <c r="A133" s="363">
        <f t="shared" si="2"/>
        <v>127</v>
      </c>
      <c r="B133" s="363">
        <f t="shared" si="3"/>
        <v>2005</v>
      </c>
      <c r="C133" s="364">
        <v>17</v>
      </c>
      <c r="D133" s="365" t="s">
        <v>12</v>
      </c>
      <c r="E133" s="393" t="s">
        <v>14041</v>
      </c>
      <c r="F133" s="375"/>
      <c r="G133" s="195"/>
    </row>
    <row r="134" spans="1:7" ht="24" x14ac:dyDescent="0.2">
      <c r="A134" s="363">
        <f t="shared" si="2"/>
        <v>128</v>
      </c>
      <c r="B134" s="363">
        <f t="shared" si="3"/>
        <v>2022</v>
      </c>
      <c r="C134" s="364">
        <v>17</v>
      </c>
      <c r="D134" s="365" t="s">
        <v>12</v>
      </c>
      <c r="E134" s="393" t="s">
        <v>14042</v>
      </c>
      <c r="F134" s="375"/>
      <c r="G134" s="195"/>
    </row>
    <row r="135" spans="1:7" ht="36" x14ac:dyDescent="0.2">
      <c r="A135" s="363">
        <f t="shared" si="2"/>
        <v>129</v>
      </c>
      <c r="B135" s="363">
        <f t="shared" si="3"/>
        <v>2039</v>
      </c>
      <c r="C135" s="364">
        <v>17</v>
      </c>
      <c r="D135" s="365" t="s">
        <v>12</v>
      </c>
      <c r="E135" s="393" t="s">
        <v>14043</v>
      </c>
      <c r="F135" s="375"/>
      <c r="G135" s="195"/>
    </row>
    <row r="136" spans="1:7" ht="24" x14ac:dyDescent="0.2">
      <c r="A136" s="363">
        <f t="shared" ref="A136:A164" si="4">+A135+1</f>
        <v>130</v>
      </c>
      <c r="B136" s="363">
        <f t="shared" si="3"/>
        <v>2056</v>
      </c>
      <c r="C136" s="364">
        <v>17</v>
      </c>
      <c r="D136" s="365" t="s">
        <v>12</v>
      </c>
      <c r="E136" s="393" t="s">
        <v>14044</v>
      </c>
      <c r="F136" s="375"/>
      <c r="G136" s="195"/>
    </row>
    <row r="137" spans="1:7" ht="24" x14ac:dyDescent="0.2">
      <c r="A137" s="363">
        <f t="shared" si="4"/>
        <v>131</v>
      </c>
      <c r="B137" s="363">
        <f t="shared" si="3"/>
        <v>2073</v>
      </c>
      <c r="C137" s="502">
        <v>17</v>
      </c>
      <c r="D137" s="432" t="s">
        <v>12</v>
      </c>
      <c r="E137" s="556" t="s">
        <v>3888</v>
      </c>
      <c r="F137" s="467"/>
      <c r="G137" s="195"/>
    </row>
    <row r="138" spans="1:7" x14ac:dyDescent="0.2">
      <c r="A138" s="363">
        <f t="shared" si="4"/>
        <v>132</v>
      </c>
      <c r="B138" s="363">
        <f t="shared" si="3"/>
        <v>2090</v>
      </c>
      <c r="C138" s="431">
        <v>17</v>
      </c>
      <c r="D138" s="434" t="s">
        <v>12</v>
      </c>
      <c r="E138" s="557" t="s">
        <v>3889</v>
      </c>
      <c r="F138" s="467"/>
      <c r="G138" s="64"/>
    </row>
    <row r="139" spans="1:7" ht="24" x14ac:dyDescent="0.2">
      <c r="A139" s="363">
        <f t="shared" si="4"/>
        <v>133</v>
      </c>
      <c r="B139" s="363">
        <f t="shared" si="3"/>
        <v>2107</v>
      </c>
      <c r="C139" s="431">
        <v>17</v>
      </c>
      <c r="D139" s="434" t="s">
        <v>12</v>
      </c>
      <c r="E139" s="557" t="s">
        <v>3890</v>
      </c>
      <c r="F139" s="467"/>
      <c r="G139" s="64"/>
    </row>
    <row r="140" spans="1:7" ht="36" x14ac:dyDescent="0.2">
      <c r="A140" s="363">
        <f t="shared" si="4"/>
        <v>134</v>
      </c>
      <c r="B140" s="363">
        <f t="shared" si="3"/>
        <v>2124</v>
      </c>
      <c r="C140" s="431">
        <v>17</v>
      </c>
      <c r="D140" s="434" t="s">
        <v>12</v>
      </c>
      <c r="E140" s="557" t="s">
        <v>3891</v>
      </c>
      <c r="F140" s="467"/>
      <c r="G140" s="64"/>
    </row>
    <row r="141" spans="1:7" ht="24" x14ac:dyDescent="0.2">
      <c r="A141" s="363">
        <f t="shared" si="4"/>
        <v>135</v>
      </c>
      <c r="B141" s="363">
        <f t="shared" ref="B141:B164" si="5">C140+B140</f>
        <v>2141</v>
      </c>
      <c r="C141" s="431">
        <v>17</v>
      </c>
      <c r="D141" s="434" t="s">
        <v>12</v>
      </c>
      <c r="E141" s="557" t="s">
        <v>3892</v>
      </c>
      <c r="F141" s="467"/>
      <c r="G141" s="64"/>
    </row>
    <row r="142" spans="1:7" ht="24" x14ac:dyDescent="0.2">
      <c r="A142" s="363">
        <f t="shared" si="4"/>
        <v>136</v>
      </c>
      <c r="B142" s="363">
        <f t="shared" si="5"/>
        <v>2158</v>
      </c>
      <c r="C142" s="431">
        <v>17</v>
      </c>
      <c r="D142" s="434" t="s">
        <v>12</v>
      </c>
      <c r="E142" s="557" t="s">
        <v>3893</v>
      </c>
      <c r="F142" s="467"/>
      <c r="G142" s="64"/>
    </row>
    <row r="143" spans="1:7" ht="24" x14ac:dyDescent="0.2">
      <c r="A143" s="363">
        <f t="shared" si="4"/>
        <v>137</v>
      </c>
      <c r="B143" s="363">
        <f t="shared" si="5"/>
        <v>2175</v>
      </c>
      <c r="C143" s="431">
        <v>17</v>
      </c>
      <c r="D143" s="434" t="s">
        <v>12</v>
      </c>
      <c r="E143" s="557" t="s">
        <v>3894</v>
      </c>
      <c r="F143" s="467"/>
      <c r="G143" s="64"/>
    </row>
    <row r="144" spans="1:7" ht="24" x14ac:dyDescent="0.2">
      <c r="A144" s="363">
        <f t="shared" si="4"/>
        <v>138</v>
      </c>
      <c r="B144" s="363">
        <f t="shared" si="5"/>
        <v>2192</v>
      </c>
      <c r="C144" s="431">
        <v>17</v>
      </c>
      <c r="D144" s="434" t="s">
        <v>12</v>
      </c>
      <c r="E144" s="557" t="s">
        <v>3895</v>
      </c>
      <c r="F144" s="467"/>
      <c r="G144" s="64"/>
    </row>
    <row r="145" spans="1:7" ht="36" x14ac:dyDescent="0.2">
      <c r="A145" s="363">
        <f t="shared" si="4"/>
        <v>139</v>
      </c>
      <c r="B145" s="363">
        <f t="shared" si="5"/>
        <v>2209</v>
      </c>
      <c r="C145" s="431">
        <v>17</v>
      </c>
      <c r="D145" s="434" t="s">
        <v>12</v>
      </c>
      <c r="E145" s="557" t="s">
        <v>3896</v>
      </c>
      <c r="F145" s="467"/>
      <c r="G145" s="64"/>
    </row>
    <row r="146" spans="1:7" ht="24" x14ac:dyDescent="0.2">
      <c r="A146" s="363">
        <f t="shared" si="4"/>
        <v>140</v>
      </c>
      <c r="B146" s="363">
        <f t="shared" si="5"/>
        <v>2226</v>
      </c>
      <c r="C146" s="431">
        <v>17</v>
      </c>
      <c r="D146" s="434" t="s">
        <v>12</v>
      </c>
      <c r="E146" s="557" t="s">
        <v>3897</v>
      </c>
      <c r="F146" s="467"/>
      <c r="G146" s="64"/>
    </row>
    <row r="147" spans="1:7" ht="24" x14ac:dyDescent="0.2">
      <c r="A147" s="363">
        <f t="shared" si="4"/>
        <v>141</v>
      </c>
      <c r="B147" s="363">
        <f t="shared" si="5"/>
        <v>2243</v>
      </c>
      <c r="C147" s="502">
        <v>17</v>
      </c>
      <c r="D147" s="432" t="s">
        <v>12</v>
      </c>
      <c r="E147" s="556" t="s">
        <v>3898</v>
      </c>
      <c r="F147" s="467"/>
      <c r="G147" s="64"/>
    </row>
    <row r="148" spans="1:7" ht="24" x14ac:dyDescent="0.2">
      <c r="A148" s="363">
        <f t="shared" si="4"/>
        <v>142</v>
      </c>
      <c r="B148" s="363">
        <f t="shared" si="5"/>
        <v>2260</v>
      </c>
      <c r="C148" s="502">
        <v>17</v>
      </c>
      <c r="D148" s="432" t="s">
        <v>12</v>
      </c>
      <c r="E148" s="715" t="s">
        <v>6111</v>
      </c>
      <c r="F148" s="437"/>
      <c r="G148" s="64"/>
    </row>
    <row r="149" spans="1:7" ht="24" x14ac:dyDescent="0.2">
      <c r="A149" s="363">
        <f t="shared" si="4"/>
        <v>143</v>
      </c>
      <c r="B149" s="363">
        <f t="shared" si="5"/>
        <v>2277</v>
      </c>
      <c r="C149" s="502">
        <v>17</v>
      </c>
      <c r="D149" s="432" t="s">
        <v>12</v>
      </c>
      <c r="E149" s="715" t="s">
        <v>6112</v>
      </c>
      <c r="F149" s="437"/>
      <c r="G149" s="64"/>
    </row>
    <row r="150" spans="1:7" ht="24" x14ac:dyDescent="0.2">
      <c r="A150" s="363">
        <f t="shared" si="4"/>
        <v>144</v>
      </c>
      <c r="B150" s="363">
        <f t="shared" si="5"/>
        <v>2294</v>
      </c>
      <c r="C150" s="502">
        <v>17</v>
      </c>
      <c r="D150" s="432" t="s">
        <v>12</v>
      </c>
      <c r="E150" s="715" t="s">
        <v>6113</v>
      </c>
      <c r="F150" s="437"/>
      <c r="G150" s="64"/>
    </row>
    <row r="151" spans="1:7" ht="24" x14ac:dyDescent="0.2">
      <c r="A151" s="363">
        <f t="shared" si="4"/>
        <v>145</v>
      </c>
      <c r="B151" s="363">
        <f t="shared" si="5"/>
        <v>2311</v>
      </c>
      <c r="C151" s="431">
        <v>17</v>
      </c>
      <c r="D151" s="434" t="s">
        <v>12</v>
      </c>
      <c r="E151" s="716" t="s">
        <v>14376</v>
      </c>
      <c r="F151" s="437"/>
      <c r="G151" s="64"/>
    </row>
    <row r="152" spans="1:7" ht="24" x14ac:dyDescent="0.2">
      <c r="A152" s="363">
        <f t="shared" si="4"/>
        <v>146</v>
      </c>
      <c r="B152" s="363">
        <f t="shared" si="5"/>
        <v>2328</v>
      </c>
      <c r="C152" s="431">
        <v>17</v>
      </c>
      <c r="D152" s="434" t="s">
        <v>12</v>
      </c>
      <c r="E152" s="716" t="s">
        <v>14377</v>
      </c>
      <c r="F152" s="437"/>
      <c r="G152" s="64"/>
    </row>
    <row r="153" spans="1:7" ht="24" x14ac:dyDescent="0.2">
      <c r="A153" s="363">
        <f t="shared" si="4"/>
        <v>147</v>
      </c>
      <c r="B153" s="363">
        <f t="shared" si="5"/>
        <v>2345</v>
      </c>
      <c r="C153" s="431">
        <v>17</v>
      </c>
      <c r="D153" s="434" t="s">
        <v>12</v>
      </c>
      <c r="E153" s="716" t="s">
        <v>14378</v>
      </c>
      <c r="F153" s="437"/>
      <c r="G153" s="64"/>
    </row>
    <row r="154" spans="1:7" ht="24" x14ac:dyDescent="0.2">
      <c r="A154" s="363">
        <f t="shared" si="4"/>
        <v>148</v>
      </c>
      <c r="B154" s="363">
        <f t="shared" si="5"/>
        <v>2362</v>
      </c>
      <c r="C154" s="431">
        <v>17</v>
      </c>
      <c r="D154" s="434" t="s">
        <v>12</v>
      </c>
      <c r="E154" s="716" t="s">
        <v>14379</v>
      </c>
      <c r="F154" s="437"/>
      <c r="G154" s="64"/>
    </row>
    <row r="155" spans="1:7" ht="24" x14ac:dyDescent="0.2">
      <c r="A155" s="363">
        <f t="shared" si="4"/>
        <v>149</v>
      </c>
      <c r="B155" s="363">
        <f t="shared" si="5"/>
        <v>2379</v>
      </c>
      <c r="C155" s="364">
        <v>17</v>
      </c>
      <c r="D155" s="365" t="s">
        <v>12</v>
      </c>
      <c r="E155" s="393" t="s">
        <v>14032</v>
      </c>
      <c r="F155" s="375"/>
      <c r="G155" s="64"/>
    </row>
    <row r="156" spans="1:7" ht="24" x14ac:dyDescent="0.2">
      <c r="A156" s="363">
        <f t="shared" si="4"/>
        <v>150</v>
      </c>
      <c r="B156" s="363">
        <f t="shared" si="5"/>
        <v>2396</v>
      </c>
      <c r="C156" s="364">
        <v>17</v>
      </c>
      <c r="D156" s="365" t="s">
        <v>12</v>
      </c>
      <c r="E156" s="393" t="s">
        <v>14033</v>
      </c>
      <c r="F156" s="375"/>
      <c r="G156" s="64"/>
    </row>
    <row r="157" spans="1:7" ht="24" x14ac:dyDescent="0.2">
      <c r="A157" s="363">
        <f t="shared" si="4"/>
        <v>151</v>
      </c>
      <c r="B157" s="363">
        <f t="shared" si="5"/>
        <v>2413</v>
      </c>
      <c r="C157" s="364">
        <v>17</v>
      </c>
      <c r="D157" s="365" t="s">
        <v>12</v>
      </c>
      <c r="E157" s="393" t="s">
        <v>14034</v>
      </c>
      <c r="F157" s="375"/>
      <c r="G157" s="64"/>
    </row>
    <row r="158" spans="1:7" ht="24" x14ac:dyDescent="0.2">
      <c r="A158" s="363">
        <f t="shared" si="4"/>
        <v>152</v>
      </c>
      <c r="B158" s="363">
        <f t="shared" si="5"/>
        <v>2430</v>
      </c>
      <c r="C158" s="364">
        <v>17</v>
      </c>
      <c r="D158" s="365" t="s">
        <v>12</v>
      </c>
      <c r="E158" s="393" t="s">
        <v>14035</v>
      </c>
      <c r="F158" s="375"/>
      <c r="G158" s="64"/>
    </row>
    <row r="159" spans="1:7" ht="24" x14ac:dyDescent="0.2">
      <c r="A159" s="363">
        <f t="shared" si="4"/>
        <v>153</v>
      </c>
      <c r="B159" s="363">
        <f t="shared" si="5"/>
        <v>2447</v>
      </c>
      <c r="C159" s="502">
        <v>17</v>
      </c>
      <c r="D159" s="432" t="s">
        <v>12</v>
      </c>
      <c r="E159" s="556" t="s">
        <v>3899</v>
      </c>
      <c r="F159" s="437"/>
      <c r="G159" s="64"/>
    </row>
    <row r="160" spans="1:7" ht="24" x14ac:dyDescent="0.2">
      <c r="A160" s="363">
        <f t="shared" si="4"/>
        <v>154</v>
      </c>
      <c r="B160" s="363">
        <f t="shared" si="5"/>
        <v>2464</v>
      </c>
      <c r="C160" s="431">
        <v>17</v>
      </c>
      <c r="D160" s="434" t="s">
        <v>12</v>
      </c>
      <c r="E160" s="557" t="s">
        <v>3900</v>
      </c>
      <c r="F160" s="437"/>
    </row>
    <row r="161" spans="1:6" ht="24" x14ac:dyDescent="0.2">
      <c r="A161" s="363">
        <f t="shared" si="4"/>
        <v>155</v>
      </c>
      <c r="B161" s="363">
        <f t="shared" si="5"/>
        <v>2481</v>
      </c>
      <c r="C161" s="431">
        <v>17</v>
      </c>
      <c r="D161" s="434" t="s">
        <v>12</v>
      </c>
      <c r="E161" s="557" t="s">
        <v>3901</v>
      </c>
      <c r="F161" s="437"/>
    </row>
    <row r="162" spans="1:6" ht="24" x14ac:dyDescent="0.2">
      <c r="A162" s="363">
        <f t="shared" si="4"/>
        <v>156</v>
      </c>
      <c r="B162" s="363">
        <f t="shared" si="5"/>
        <v>2498</v>
      </c>
      <c r="C162" s="431">
        <v>17</v>
      </c>
      <c r="D162" s="434" t="s">
        <v>12</v>
      </c>
      <c r="E162" s="557" t="s">
        <v>3902</v>
      </c>
      <c r="F162" s="437"/>
    </row>
    <row r="163" spans="1:6" ht="12.75" thickBot="1" x14ac:dyDescent="0.25">
      <c r="A163" s="363">
        <f t="shared" si="4"/>
        <v>157</v>
      </c>
      <c r="B163" s="363">
        <f t="shared" si="5"/>
        <v>2515</v>
      </c>
      <c r="C163" s="439">
        <v>150</v>
      </c>
      <c r="D163" s="440" t="s">
        <v>9</v>
      </c>
      <c r="E163" s="24" t="s">
        <v>50</v>
      </c>
      <c r="F163" s="292" t="s">
        <v>25</v>
      </c>
    </row>
    <row r="164" spans="1:6" ht="13.5" thickTop="1" thickBot="1" x14ac:dyDescent="0.25">
      <c r="A164" s="363">
        <f t="shared" si="4"/>
        <v>158</v>
      </c>
      <c r="B164" s="363">
        <f t="shared" si="5"/>
        <v>2665</v>
      </c>
      <c r="C164" s="441">
        <v>12</v>
      </c>
      <c r="D164" s="452" t="s">
        <v>9</v>
      </c>
      <c r="E164" s="442" t="s">
        <v>323</v>
      </c>
      <c r="F164" s="454" t="s">
        <v>3903</v>
      </c>
    </row>
    <row r="165" spans="1:6" ht="12.75" thickTop="1" x14ac:dyDescent="0.2">
      <c r="A165" s="119" t="s">
        <v>607</v>
      </c>
      <c r="B165" s="119"/>
      <c r="C165" s="370">
        <f>B164+C164-1</f>
        <v>2676</v>
      </c>
      <c r="D165" s="119"/>
      <c r="E165" s="146"/>
    </row>
    <row r="168" spans="1:6" x14ac:dyDescent="0.2">
      <c r="A168" s="804" t="s">
        <v>15167</v>
      </c>
      <c r="B168" s="804"/>
      <c r="C168" s="804"/>
    </row>
  </sheetData>
  <mergeCells count="5">
    <mergeCell ref="A3:B3"/>
    <mergeCell ref="C3:F3"/>
    <mergeCell ref="A4:B4"/>
    <mergeCell ref="C4:F5"/>
    <mergeCell ref="A168:C168"/>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1"/>
  <sheetViews>
    <sheetView topLeftCell="A160" zoomScaleNormal="100" workbookViewId="0">
      <selection activeCell="D171" sqref="D17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3904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B9+C9</f>
        <v>8</v>
      </c>
      <c r="C10" s="430">
        <v>1</v>
      </c>
      <c r="D10" s="444" t="s">
        <v>9</v>
      </c>
      <c r="E10" s="445" t="s">
        <v>16</v>
      </c>
      <c r="F10" s="10" t="s">
        <v>3531</v>
      </c>
    </row>
    <row r="11" spans="1:6" x14ac:dyDescent="0.2">
      <c r="A11" s="430">
        <f t="shared" si="0"/>
        <v>5</v>
      </c>
      <c r="B11" s="430">
        <v>9</v>
      </c>
      <c r="C11" s="430">
        <v>2</v>
      </c>
      <c r="D11" s="444" t="s">
        <v>12</v>
      </c>
      <c r="E11" s="445" t="s">
        <v>17</v>
      </c>
      <c r="F11" s="10" t="s">
        <v>3905</v>
      </c>
    </row>
    <row r="12" spans="1:6" x14ac:dyDescent="0.2">
      <c r="A12" s="430">
        <f t="shared" si="0"/>
        <v>6</v>
      </c>
      <c r="B12" s="430">
        <f>C11+B11</f>
        <v>11</v>
      </c>
      <c r="C12" s="430">
        <v>1</v>
      </c>
      <c r="D12" s="444" t="s">
        <v>9</v>
      </c>
      <c r="E12" s="445" t="s">
        <v>1810</v>
      </c>
      <c r="F12" s="9" t="s">
        <v>20</v>
      </c>
    </row>
    <row r="13" spans="1:6" x14ac:dyDescent="0.2">
      <c r="A13" s="430">
        <f t="shared" si="0"/>
        <v>7</v>
      </c>
      <c r="B13" s="430">
        <f t="shared" ref="B13:B76" si="1">C12+B12</f>
        <v>12</v>
      </c>
      <c r="C13" s="430">
        <v>1</v>
      </c>
      <c r="D13" s="444" t="s">
        <v>9</v>
      </c>
      <c r="E13" s="445" t="s">
        <v>3330</v>
      </c>
      <c r="F13" s="9" t="s">
        <v>22</v>
      </c>
    </row>
    <row r="14" spans="1:6"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445" t="s">
        <v>3331</v>
      </c>
      <c r="F15" s="9"/>
    </row>
    <row r="16" spans="1:6" x14ac:dyDescent="0.2">
      <c r="A16" s="430">
        <f t="shared" si="0"/>
        <v>10</v>
      </c>
      <c r="B16" s="430">
        <f t="shared" si="1"/>
        <v>25</v>
      </c>
      <c r="C16" s="430">
        <v>8</v>
      </c>
      <c r="D16" s="444" t="s">
        <v>12</v>
      </c>
      <c r="E16" s="445" t="s">
        <v>3332</v>
      </c>
      <c r="F16" s="9"/>
    </row>
    <row r="17" spans="1:6" ht="36" x14ac:dyDescent="0.2">
      <c r="A17" s="26">
        <f t="shared" si="0"/>
        <v>11</v>
      </c>
      <c r="B17" s="26">
        <f t="shared" si="1"/>
        <v>33</v>
      </c>
      <c r="C17" s="447">
        <v>17</v>
      </c>
      <c r="D17" s="448" t="s">
        <v>12</v>
      </c>
      <c r="E17" s="29" t="s">
        <v>14640</v>
      </c>
      <c r="F17" s="292"/>
    </row>
    <row r="18" spans="1:6" ht="36" x14ac:dyDescent="0.2">
      <c r="A18" s="26">
        <f t="shared" si="0"/>
        <v>12</v>
      </c>
      <c r="B18" s="26">
        <f t="shared" si="1"/>
        <v>50</v>
      </c>
      <c r="C18" s="447">
        <v>17</v>
      </c>
      <c r="D18" s="448" t="s">
        <v>12</v>
      </c>
      <c r="E18" s="23" t="s">
        <v>14641</v>
      </c>
      <c r="F18" s="9"/>
    </row>
    <row r="19" spans="1:6" ht="36" x14ac:dyDescent="0.2">
      <c r="A19" s="363">
        <f t="shared" si="0"/>
        <v>13</v>
      </c>
      <c r="B19" s="363">
        <f t="shared" si="1"/>
        <v>67</v>
      </c>
      <c r="C19" s="430">
        <v>17</v>
      </c>
      <c r="D19" s="444" t="s">
        <v>12</v>
      </c>
      <c r="E19" s="386" t="s">
        <v>14380</v>
      </c>
      <c r="F19" s="462"/>
    </row>
    <row r="20" spans="1:6" ht="36" x14ac:dyDescent="0.2">
      <c r="A20" s="363">
        <f t="shared" si="0"/>
        <v>14</v>
      </c>
      <c r="B20" s="363">
        <f t="shared" si="1"/>
        <v>84</v>
      </c>
      <c r="C20" s="430">
        <v>17</v>
      </c>
      <c r="D20" s="444" t="s">
        <v>12</v>
      </c>
      <c r="E20" s="386" t="s">
        <v>14381</v>
      </c>
      <c r="F20" s="462"/>
    </row>
    <row r="21" spans="1:6" ht="36" x14ac:dyDescent="0.2">
      <c r="A21" s="363">
        <f t="shared" si="0"/>
        <v>15</v>
      </c>
      <c r="B21" s="363">
        <f t="shared" si="1"/>
        <v>101</v>
      </c>
      <c r="C21" s="430">
        <v>17</v>
      </c>
      <c r="D21" s="444" t="s">
        <v>12</v>
      </c>
      <c r="E21" s="386" t="s">
        <v>14382</v>
      </c>
      <c r="F21" s="462"/>
    </row>
    <row r="22" spans="1:6" ht="36" x14ac:dyDescent="0.2">
      <c r="A22" s="363">
        <f t="shared" si="0"/>
        <v>16</v>
      </c>
      <c r="B22" s="363">
        <f t="shared" si="1"/>
        <v>118</v>
      </c>
      <c r="C22" s="363">
        <v>17</v>
      </c>
      <c r="D22" s="360" t="s">
        <v>12</v>
      </c>
      <c r="E22" s="388" t="s">
        <v>12737</v>
      </c>
      <c r="F22" s="400"/>
    </row>
    <row r="23" spans="1:6" ht="36" x14ac:dyDescent="0.2">
      <c r="A23" s="363">
        <f t="shared" si="0"/>
        <v>17</v>
      </c>
      <c r="B23" s="363">
        <f t="shared" si="1"/>
        <v>135</v>
      </c>
      <c r="C23" s="363">
        <v>17</v>
      </c>
      <c r="D23" s="360" t="s">
        <v>12</v>
      </c>
      <c r="E23" s="388" t="s">
        <v>12738</v>
      </c>
      <c r="F23" s="400"/>
    </row>
    <row r="24" spans="1:6" ht="36" x14ac:dyDescent="0.2">
      <c r="A24" s="363">
        <f t="shared" si="0"/>
        <v>18</v>
      </c>
      <c r="B24" s="363">
        <f t="shared" si="1"/>
        <v>152</v>
      </c>
      <c r="C24" s="363">
        <v>17</v>
      </c>
      <c r="D24" s="360" t="s">
        <v>12</v>
      </c>
      <c r="E24" s="388" t="s">
        <v>12739</v>
      </c>
      <c r="F24" s="400"/>
    </row>
    <row r="25" spans="1:6" ht="36" x14ac:dyDescent="0.2">
      <c r="A25" s="363">
        <f t="shared" si="0"/>
        <v>19</v>
      </c>
      <c r="B25" s="363">
        <f t="shared" si="1"/>
        <v>169</v>
      </c>
      <c r="C25" s="447">
        <v>17</v>
      </c>
      <c r="D25" s="448" t="s">
        <v>12</v>
      </c>
      <c r="E25" s="24" t="s">
        <v>3906</v>
      </c>
      <c r="F25" s="292"/>
    </row>
    <row r="26" spans="1:6" ht="36" x14ac:dyDescent="0.2">
      <c r="A26" s="363">
        <f t="shared" si="0"/>
        <v>20</v>
      </c>
      <c r="B26" s="363">
        <f t="shared" si="1"/>
        <v>186</v>
      </c>
      <c r="C26" s="430">
        <v>17</v>
      </c>
      <c r="D26" s="444" t="s">
        <v>12</v>
      </c>
      <c r="E26" s="479" t="s">
        <v>3907</v>
      </c>
      <c r="F26" s="292"/>
    </row>
    <row r="27" spans="1:6" ht="36" x14ac:dyDescent="0.2">
      <c r="A27" s="363">
        <f t="shared" si="0"/>
        <v>21</v>
      </c>
      <c r="B27" s="363">
        <f t="shared" si="1"/>
        <v>203</v>
      </c>
      <c r="C27" s="430">
        <v>17</v>
      </c>
      <c r="D27" s="444" t="s">
        <v>12</v>
      </c>
      <c r="E27" s="479" t="s">
        <v>3908</v>
      </c>
      <c r="F27" s="292"/>
    </row>
    <row r="28" spans="1:6" ht="36" x14ac:dyDescent="0.2">
      <c r="A28" s="363">
        <f t="shared" si="0"/>
        <v>22</v>
      </c>
      <c r="B28" s="363">
        <f t="shared" si="1"/>
        <v>220</v>
      </c>
      <c r="C28" s="447">
        <v>17</v>
      </c>
      <c r="D28" s="448" t="s">
        <v>12</v>
      </c>
      <c r="E28" s="29" t="s">
        <v>13984</v>
      </c>
      <c r="F28" s="292"/>
    </row>
    <row r="29" spans="1:6" ht="36" x14ac:dyDescent="0.2">
      <c r="A29" s="363">
        <f t="shared" si="0"/>
        <v>23</v>
      </c>
      <c r="B29" s="363">
        <f t="shared" si="1"/>
        <v>237</v>
      </c>
      <c r="C29" s="447">
        <v>17</v>
      </c>
      <c r="D29" s="448" t="s">
        <v>12</v>
      </c>
      <c r="E29" s="29" t="s">
        <v>13985</v>
      </c>
      <c r="F29" s="292"/>
    </row>
    <row r="30" spans="1:6" ht="36" x14ac:dyDescent="0.2">
      <c r="A30" s="363">
        <f t="shared" si="0"/>
        <v>24</v>
      </c>
      <c r="B30" s="363">
        <f t="shared" si="1"/>
        <v>254</v>
      </c>
      <c r="C30" s="447">
        <v>17</v>
      </c>
      <c r="D30" s="448" t="s">
        <v>12</v>
      </c>
      <c r="E30" s="29" t="s">
        <v>13986</v>
      </c>
      <c r="F30" s="292"/>
    </row>
    <row r="31" spans="1:6" ht="36" x14ac:dyDescent="0.2">
      <c r="A31" s="363">
        <f t="shared" si="0"/>
        <v>25</v>
      </c>
      <c r="B31" s="363">
        <f t="shared" si="1"/>
        <v>271</v>
      </c>
      <c r="C31" s="447">
        <v>17</v>
      </c>
      <c r="D31" s="448" t="s">
        <v>12</v>
      </c>
      <c r="E31" s="24" t="s">
        <v>3909</v>
      </c>
      <c r="F31" s="292"/>
    </row>
    <row r="32" spans="1:6" ht="36" x14ac:dyDescent="0.2">
      <c r="A32" s="363">
        <f t="shared" si="0"/>
        <v>26</v>
      </c>
      <c r="B32" s="363">
        <f t="shared" si="1"/>
        <v>288</v>
      </c>
      <c r="C32" s="447">
        <v>17</v>
      </c>
      <c r="D32" s="448" t="s">
        <v>12</v>
      </c>
      <c r="E32" s="24" t="s">
        <v>3910</v>
      </c>
      <c r="F32" s="292"/>
    </row>
    <row r="33" spans="1:6" ht="36" x14ac:dyDescent="0.2">
      <c r="A33" s="363">
        <f t="shared" si="0"/>
        <v>27</v>
      </c>
      <c r="B33" s="363">
        <f t="shared" si="1"/>
        <v>305</v>
      </c>
      <c r="C33" s="447">
        <v>17</v>
      </c>
      <c r="D33" s="448" t="s">
        <v>12</v>
      </c>
      <c r="E33" s="24" t="s">
        <v>3911</v>
      </c>
      <c r="F33" s="292"/>
    </row>
    <row r="34" spans="1:6" ht="36" x14ac:dyDescent="0.2">
      <c r="A34" s="363">
        <f t="shared" si="0"/>
        <v>28</v>
      </c>
      <c r="B34" s="363">
        <f t="shared" si="1"/>
        <v>322</v>
      </c>
      <c r="C34" s="447">
        <v>17</v>
      </c>
      <c r="D34" s="448" t="s">
        <v>12</v>
      </c>
      <c r="E34" s="24" t="s">
        <v>3912</v>
      </c>
      <c r="F34" s="292"/>
    </row>
    <row r="35" spans="1:6" ht="36" x14ac:dyDescent="0.2">
      <c r="A35" s="363">
        <f t="shared" si="0"/>
        <v>29</v>
      </c>
      <c r="B35" s="363">
        <f t="shared" si="1"/>
        <v>339</v>
      </c>
      <c r="C35" s="430">
        <v>17</v>
      </c>
      <c r="D35" s="444" t="s">
        <v>12</v>
      </c>
      <c r="E35" s="24" t="s">
        <v>3913</v>
      </c>
      <c r="F35" s="292"/>
    </row>
    <row r="36" spans="1:6" ht="36" x14ac:dyDescent="0.2">
      <c r="A36" s="363">
        <f t="shared" si="0"/>
        <v>30</v>
      </c>
      <c r="B36" s="363">
        <f t="shared" si="1"/>
        <v>356</v>
      </c>
      <c r="C36" s="430">
        <v>17</v>
      </c>
      <c r="D36" s="444" t="s">
        <v>12</v>
      </c>
      <c r="E36" s="24" t="s">
        <v>3914</v>
      </c>
      <c r="F36" s="292"/>
    </row>
    <row r="37" spans="1:6" ht="36" x14ac:dyDescent="0.2">
      <c r="A37" s="363">
        <f t="shared" si="0"/>
        <v>31</v>
      </c>
      <c r="B37" s="363">
        <f t="shared" si="1"/>
        <v>373</v>
      </c>
      <c r="C37" s="430">
        <v>17</v>
      </c>
      <c r="D37" s="444" t="s">
        <v>12</v>
      </c>
      <c r="E37" s="24" t="s">
        <v>3915</v>
      </c>
      <c r="F37" s="292"/>
    </row>
    <row r="38" spans="1:6" ht="36" x14ac:dyDescent="0.2">
      <c r="A38" s="363">
        <f t="shared" si="0"/>
        <v>32</v>
      </c>
      <c r="B38" s="363">
        <f t="shared" si="1"/>
        <v>390</v>
      </c>
      <c r="C38" s="430">
        <v>17</v>
      </c>
      <c r="D38" s="444" t="s">
        <v>12</v>
      </c>
      <c r="E38" s="24" t="s">
        <v>3916</v>
      </c>
      <c r="F38" s="292"/>
    </row>
    <row r="39" spans="1:6" ht="36" x14ac:dyDescent="0.2">
      <c r="A39" s="363">
        <f t="shared" si="0"/>
        <v>33</v>
      </c>
      <c r="B39" s="363">
        <f t="shared" si="1"/>
        <v>407</v>
      </c>
      <c r="C39" s="447">
        <v>17</v>
      </c>
      <c r="D39" s="448" t="s">
        <v>12</v>
      </c>
      <c r="E39" s="479" t="s">
        <v>6114</v>
      </c>
      <c r="F39" s="292"/>
    </row>
    <row r="40" spans="1:6" ht="36" x14ac:dyDescent="0.2">
      <c r="A40" s="363">
        <f t="shared" si="0"/>
        <v>34</v>
      </c>
      <c r="B40" s="363">
        <f t="shared" si="1"/>
        <v>424</v>
      </c>
      <c r="C40" s="447">
        <v>17</v>
      </c>
      <c r="D40" s="448" t="s">
        <v>12</v>
      </c>
      <c r="E40" s="479" t="s">
        <v>6115</v>
      </c>
      <c r="F40" s="9"/>
    </row>
    <row r="41" spans="1:6" ht="36" x14ac:dyDescent="0.2">
      <c r="A41" s="363">
        <f t="shared" si="0"/>
        <v>35</v>
      </c>
      <c r="B41" s="363">
        <f t="shared" si="1"/>
        <v>441</v>
      </c>
      <c r="C41" s="447">
        <v>17</v>
      </c>
      <c r="D41" s="448" t="s">
        <v>12</v>
      </c>
      <c r="E41" s="479" t="s">
        <v>6116</v>
      </c>
      <c r="F41" s="292"/>
    </row>
    <row r="42" spans="1:6" ht="36" x14ac:dyDescent="0.2">
      <c r="A42" s="363">
        <f t="shared" si="0"/>
        <v>36</v>
      </c>
      <c r="B42" s="363">
        <f t="shared" si="1"/>
        <v>458</v>
      </c>
      <c r="C42" s="447">
        <v>17</v>
      </c>
      <c r="D42" s="448" t="s">
        <v>12</v>
      </c>
      <c r="E42" s="479" t="s">
        <v>6117</v>
      </c>
      <c r="F42" s="9"/>
    </row>
    <row r="43" spans="1:6" ht="36" x14ac:dyDescent="0.2">
      <c r="A43" s="363">
        <f t="shared" si="0"/>
        <v>37</v>
      </c>
      <c r="B43" s="363">
        <f t="shared" si="1"/>
        <v>475</v>
      </c>
      <c r="C43" s="430">
        <v>17</v>
      </c>
      <c r="D43" s="444" t="s">
        <v>12</v>
      </c>
      <c r="E43" s="386" t="s">
        <v>14383</v>
      </c>
      <c r="F43" s="462"/>
    </row>
    <row r="44" spans="1:6" ht="36" x14ac:dyDescent="0.2">
      <c r="A44" s="363">
        <f t="shared" si="0"/>
        <v>38</v>
      </c>
      <c r="B44" s="363">
        <f t="shared" si="1"/>
        <v>492</v>
      </c>
      <c r="C44" s="430">
        <v>17</v>
      </c>
      <c r="D44" s="444" t="s">
        <v>12</v>
      </c>
      <c r="E44" s="386" t="s">
        <v>14384</v>
      </c>
      <c r="F44" s="462"/>
    </row>
    <row r="45" spans="1:6" ht="36" x14ac:dyDescent="0.2">
      <c r="A45" s="363">
        <f t="shared" si="0"/>
        <v>39</v>
      </c>
      <c r="B45" s="363">
        <f t="shared" si="1"/>
        <v>509</v>
      </c>
      <c r="C45" s="430">
        <v>17</v>
      </c>
      <c r="D45" s="444" t="s">
        <v>12</v>
      </c>
      <c r="E45" s="386" t="s">
        <v>14385</v>
      </c>
      <c r="F45" s="462"/>
    </row>
    <row r="46" spans="1:6" ht="36" x14ac:dyDescent="0.2">
      <c r="A46" s="363">
        <f t="shared" si="0"/>
        <v>40</v>
      </c>
      <c r="B46" s="363">
        <f t="shared" si="1"/>
        <v>526</v>
      </c>
      <c r="C46" s="430">
        <v>17</v>
      </c>
      <c r="D46" s="444" t="s">
        <v>12</v>
      </c>
      <c r="E46" s="386" t="s">
        <v>14386</v>
      </c>
      <c r="F46" s="462"/>
    </row>
    <row r="47" spans="1:6" ht="36" x14ac:dyDescent="0.2">
      <c r="A47" s="363">
        <f t="shared" si="0"/>
        <v>41</v>
      </c>
      <c r="B47" s="363">
        <f t="shared" si="1"/>
        <v>543</v>
      </c>
      <c r="C47" s="363">
        <v>17</v>
      </c>
      <c r="D47" s="360" t="s">
        <v>12</v>
      </c>
      <c r="E47" s="388" t="s">
        <v>12750</v>
      </c>
      <c r="F47" s="400"/>
    </row>
    <row r="48" spans="1:6" ht="36" x14ac:dyDescent="0.2">
      <c r="A48" s="363">
        <f t="shared" si="0"/>
        <v>42</v>
      </c>
      <c r="B48" s="363">
        <f t="shared" si="1"/>
        <v>560</v>
      </c>
      <c r="C48" s="363">
        <v>17</v>
      </c>
      <c r="D48" s="360" t="s">
        <v>12</v>
      </c>
      <c r="E48" s="388" t="s">
        <v>14624</v>
      </c>
      <c r="F48" s="400"/>
    </row>
    <row r="49" spans="1:6" ht="36" x14ac:dyDescent="0.2">
      <c r="A49" s="363">
        <f t="shared" si="0"/>
        <v>43</v>
      </c>
      <c r="B49" s="363">
        <f t="shared" si="1"/>
        <v>577</v>
      </c>
      <c r="C49" s="363">
        <v>17</v>
      </c>
      <c r="D49" s="360" t="s">
        <v>12</v>
      </c>
      <c r="E49" s="388" t="s">
        <v>12751</v>
      </c>
      <c r="F49" s="400"/>
    </row>
    <row r="50" spans="1:6" ht="36" x14ac:dyDescent="0.2">
      <c r="A50" s="363">
        <f t="shared" si="0"/>
        <v>44</v>
      </c>
      <c r="B50" s="363">
        <f t="shared" si="1"/>
        <v>594</v>
      </c>
      <c r="C50" s="363">
        <v>17</v>
      </c>
      <c r="D50" s="360" t="s">
        <v>12</v>
      </c>
      <c r="E50" s="388" t="s">
        <v>12752</v>
      </c>
      <c r="F50" s="400"/>
    </row>
    <row r="51" spans="1:6" ht="36" x14ac:dyDescent="0.2">
      <c r="A51" s="363">
        <f t="shared" si="0"/>
        <v>45</v>
      </c>
      <c r="B51" s="363">
        <f t="shared" si="1"/>
        <v>611</v>
      </c>
      <c r="C51" s="447">
        <v>17</v>
      </c>
      <c r="D51" s="448" t="s">
        <v>12</v>
      </c>
      <c r="E51" s="24" t="s">
        <v>3917</v>
      </c>
      <c r="F51" s="292"/>
    </row>
    <row r="52" spans="1:6" ht="36" x14ac:dyDescent="0.2">
      <c r="A52" s="363">
        <f t="shared" si="0"/>
        <v>46</v>
      </c>
      <c r="B52" s="363">
        <f t="shared" si="1"/>
        <v>628</v>
      </c>
      <c r="C52" s="430">
        <v>17</v>
      </c>
      <c r="D52" s="444" t="s">
        <v>12</v>
      </c>
      <c r="E52" s="479" t="s">
        <v>3918</v>
      </c>
      <c r="F52" s="292"/>
    </row>
    <row r="53" spans="1:6" ht="36" x14ac:dyDescent="0.2">
      <c r="A53" s="363">
        <f t="shared" si="0"/>
        <v>47</v>
      </c>
      <c r="B53" s="363">
        <f t="shared" si="1"/>
        <v>645</v>
      </c>
      <c r="C53" s="447">
        <v>17</v>
      </c>
      <c r="D53" s="448" t="s">
        <v>12</v>
      </c>
      <c r="E53" s="24" t="s">
        <v>3919</v>
      </c>
      <c r="F53" s="292"/>
    </row>
    <row r="54" spans="1:6" ht="36" x14ac:dyDescent="0.2">
      <c r="A54" s="363">
        <f t="shared" si="0"/>
        <v>48</v>
      </c>
      <c r="B54" s="363">
        <f t="shared" si="1"/>
        <v>662</v>
      </c>
      <c r="C54" s="430">
        <v>17</v>
      </c>
      <c r="D54" s="444" t="s">
        <v>12</v>
      </c>
      <c r="E54" s="479" t="s">
        <v>3920</v>
      </c>
      <c r="F54" s="292"/>
    </row>
    <row r="55" spans="1:6" ht="36" x14ac:dyDescent="0.2">
      <c r="A55" s="363">
        <f t="shared" si="0"/>
        <v>49</v>
      </c>
      <c r="B55" s="363">
        <f t="shared" si="1"/>
        <v>679</v>
      </c>
      <c r="C55" s="447">
        <v>17</v>
      </c>
      <c r="D55" s="448" t="s">
        <v>12</v>
      </c>
      <c r="E55" s="29" t="s">
        <v>13987</v>
      </c>
      <c r="F55" s="292"/>
    </row>
    <row r="56" spans="1:6" ht="36" x14ac:dyDescent="0.2">
      <c r="A56" s="363">
        <f t="shared" si="0"/>
        <v>50</v>
      </c>
      <c r="B56" s="363">
        <f t="shared" si="1"/>
        <v>696</v>
      </c>
      <c r="C56" s="447">
        <v>17</v>
      </c>
      <c r="D56" s="448" t="s">
        <v>12</v>
      </c>
      <c r="E56" s="29" t="s">
        <v>13988</v>
      </c>
      <c r="F56" s="292"/>
    </row>
    <row r="57" spans="1:6" ht="36" x14ac:dyDescent="0.2">
      <c r="A57" s="363">
        <f t="shared" si="0"/>
        <v>51</v>
      </c>
      <c r="B57" s="363">
        <f t="shared" si="1"/>
        <v>713</v>
      </c>
      <c r="C57" s="447">
        <v>17</v>
      </c>
      <c r="D57" s="448" t="s">
        <v>12</v>
      </c>
      <c r="E57" s="29" t="s">
        <v>13989</v>
      </c>
      <c r="F57" s="292"/>
    </row>
    <row r="58" spans="1:6" ht="36" x14ac:dyDescent="0.2">
      <c r="A58" s="363">
        <f t="shared" si="0"/>
        <v>52</v>
      </c>
      <c r="B58" s="363">
        <f t="shared" si="1"/>
        <v>730</v>
      </c>
      <c r="C58" s="447">
        <v>17</v>
      </c>
      <c r="D58" s="448" t="s">
        <v>12</v>
      </c>
      <c r="E58" s="29" t="s">
        <v>13990</v>
      </c>
      <c r="F58" s="292"/>
    </row>
    <row r="59" spans="1:6" ht="36" x14ac:dyDescent="0.2">
      <c r="A59" s="363">
        <f t="shared" si="0"/>
        <v>53</v>
      </c>
      <c r="B59" s="363">
        <f t="shared" si="1"/>
        <v>747</v>
      </c>
      <c r="C59" s="447">
        <v>17</v>
      </c>
      <c r="D59" s="448" t="s">
        <v>12</v>
      </c>
      <c r="E59" s="24" t="s">
        <v>3921</v>
      </c>
      <c r="F59" s="292"/>
    </row>
    <row r="60" spans="1:6" ht="36" x14ac:dyDescent="0.2">
      <c r="A60" s="363">
        <f t="shared" si="0"/>
        <v>54</v>
      </c>
      <c r="B60" s="363">
        <f t="shared" si="1"/>
        <v>764</v>
      </c>
      <c r="C60" s="447">
        <v>17</v>
      </c>
      <c r="D60" s="448" t="s">
        <v>12</v>
      </c>
      <c r="E60" s="24" t="s">
        <v>3922</v>
      </c>
      <c r="F60" s="292"/>
    </row>
    <row r="61" spans="1:6" ht="36" x14ac:dyDescent="0.2">
      <c r="A61" s="363">
        <f t="shared" si="0"/>
        <v>55</v>
      </c>
      <c r="B61" s="363">
        <f t="shared" si="1"/>
        <v>781</v>
      </c>
      <c r="C61" s="447">
        <v>17</v>
      </c>
      <c r="D61" s="448" t="s">
        <v>12</v>
      </c>
      <c r="E61" s="24" t="s">
        <v>3923</v>
      </c>
      <c r="F61" s="292"/>
    </row>
    <row r="62" spans="1:6" ht="36" x14ac:dyDescent="0.2">
      <c r="A62" s="363">
        <f t="shared" si="0"/>
        <v>56</v>
      </c>
      <c r="B62" s="363">
        <f t="shared" si="1"/>
        <v>798</v>
      </c>
      <c r="C62" s="447">
        <v>17</v>
      </c>
      <c r="D62" s="448" t="s">
        <v>12</v>
      </c>
      <c r="E62" s="24" t="s">
        <v>3924</v>
      </c>
      <c r="F62" s="292"/>
    </row>
    <row r="63" spans="1:6" ht="36" x14ac:dyDescent="0.2">
      <c r="A63" s="363">
        <f t="shared" si="0"/>
        <v>57</v>
      </c>
      <c r="B63" s="363">
        <f t="shared" si="1"/>
        <v>815</v>
      </c>
      <c r="C63" s="447">
        <v>17</v>
      </c>
      <c r="D63" s="448" t="s">
        <v>12</v>
      </c>
      <c r="E63" s="24" t="s">
        <v>3925</v>
      </c>
      <c r="F63" s="292"/>
    </row>
    <row r="64" spans="1:6" ht="36" x14ac:dyDescent="0.2">
      <c r="A64" s="363">
        <f t="shared" si="0"/>
        <v>58</v>
      </c>
      <c r="B64" s="363">
        <f t="shared" si="1"/>
        <v>832</v>
      </c>
      <c r="C64" s="447">
        <v>17</v>
      </c>
      <c r="D64" s="448" t="s">
        <v>12</v>
      </c>
      <c r="E64" s="24" t="s">
        <v>3926</v>
      </c>
      <c r="F64" s="292"/>
    </row>
    <row r="65" spans="1:6" ht="36" x14ac:dyDescent="0.2">
      <c r="A65" s="363">
        <f t="shared" si="0"/>
        <v>59</v>
      </c>
      <c r="B65" s="363">
        <f t="shared" si="1"/>
        <v>849</v>
      </c>
      <c r="C65" s="447">
        <v>17</v>
      </c>
      <c r="D65" s="448" t="s">
        <v>12</v>
      </c>
      <c r="E65" s="24" t="s">
        <v>3927</v>
      </c>
      <c r="F65" s="292"/>
    </row>
    <row r="66" spans="1:6" ht="36" x14ac:dyDescent="0.2">
      <c r="A66" s="363">
        <f t="shared" si="0"/>
        <v>60</v>
      </c>
      <c r="B66" s="363">
        <f t="shared" si="1"/>
        <v>866</v>
      </c>
      <c r="C66" s="447">
        <v>17</v>
      </c>
      <c r="D66" s="448" t="s">
        <v>12</v>
      </c>
      <c r="E66" s="24" t="s">
        <v>3928</v>
      </c>
      <c r="F66" s="292"/>
    </row>
    <row r="67" spans="1:6" ht="36" x14ac:dyDescent="0.2">
      <c r="A67" s="363">
        <f t="shared" si="0"/>
        <v>61</v>
      </c>
      <c r="B67" s="363">
        <f t="shared" si="1"/>
        <v>883</v>
      </c>
      <c r="C67" s="447">
        <v>17</v>
      </c>
      <c r="D67" s="448" t="s">
        <v>12</v>
      </c>
      <c r="E67" s="479" t="s">
        <v>6118</v>
      </c>
      <c r="F67" s="9"/>
    </row>
    <row r="68" spans="1:6" ht="36" x14ac:dyDescent="0.2">
      <c r="A68" s="363">
        <f t="shared" si="0"/>
        <v>62</v>
      </c>
      <c r="B68" s="363">
        <f t="shared" si="1"/>
        <v>900</v>
      </c>
      <c r="C68" s="447">
        <v>17</v>
      </c>
      <c r="D68" s="448" t="s">
        <v>12</v>
      </c>
      <c r="E68" s="479" t="s">
        <v>6119</v>
      </c>
      <c r="F68" s="9"/>
    </row>
    <row r="69" spans="1:6" ht="36" x14ac:dyDescent="0.2">
      <c r="A69" s="363">
        <f t="shared" si="0"/>
        <v>63</v>
      </c>
      <c r="B69" s="363">
        <f t="shared" si="1"/>
        <v>917</v>
      </c>
      <c r="C69" s="447">
        <v>17</v>
      </c>
      <c r="D69" s="448" t="s">
        <v>12</v>
      </c>
      <c r="E69" s="479" t="s">
        <v>6120</v>
      </c>
      <c r="F69" s="9"/>
    </row>
    <row r="70" spans="1:6" ht="36" x14ac:dyDescent="0.2">
      <c r="A70" s="363">
        <f t="shared" si="0"/>
        <v>64</v>
      </c>
      <c r="B70" s="363">
        <f t="shared" si="1"/>
        <v>934</v>
      </c>
      <c r="C70" s="447">
        <v>17</v>
      </c>
      <c r="D70" s="448" t="s">
        <v>12</v>
      </c>
      <c r="E70" s="479" t="s">
        <v>6121</v>
      </c>
      <c r="F70" s="437"/>
    </row>
    <row r="71" spans="1:6" ht="36" x14ac:dyDescent="0.2">
      <c r="A71" s="363">
        <f t="shared" si="0"/>
        <v>65</v>
      </c>
      <c r="B71" s="363">
        <f t="shared" si="1"/>
        <v>951</v>
      </c>
      <c r="C71" s="430">
        <v>17</v>
      </c>
      <c r="D71" s="444" t="s">
        <v>12</v>
      </c>
      <c r="E71" s="386" t="s">
        <v>14387</v>
      </c>
      <c r="F71" s="471"/>
    </row>
    <row r="72" spans="1:6" ht="36" x14ac:dyDescent="0.2">
      <c r="A72" s="363">
        <f t="shared" ref="A72:A135" si="2">+A71+1</f>
        <v>66</v>
      </c>
      <c r="B72" s="363">
        <f t="shared" si="1"/>
        <v>968</v>
      </c>
      <c r="C72" s="430">
        <v>17</v>
      </c>
      <c r="D72" s="444" t="s">
        <v>12</v>
      </c>
      <c r="E72" s="386" t="s">
        <v>14388</v>
      </c>
      <c r="F72" s="471"/>
    </row>
    <row r="73" spans="1:6" ht="36" x14ac:dyDescent="0.2">
      <c r="A73" s="363">
        <f t="shared" si="2"/>
        <v>67</v>
      </c>
      <c r="B73" s="363">
        <f t="shared" si="1"/>
        <v>985</v>
      </c>
      <c r="C73" s="430">
        <v>17</v>
      </c>
      <c r="D73" s="444" t="s">
        <v>12</v>
      </c>
      <c r="E73" s="386" t="s">
        <v>14389</v>
      </c>
      <c r="F73" s="471"/>
    </row>
    <row r="74" spans="1:6" ht="36" x14ac:dyDescent="0.2">
      <c r="A74" s="363">
        <f t="shared" si="2"/>
        <v>68</v>
      </c>
      <c r="B74" s="363">
        <f t="shared" si="1"/>
        <v>1002</v>
      </c>
      <c r="C74" s="430">
        <v>17</v>
      </c>
      <c r="D74" s="444" t="s">
        <v>12</v>
      </c>
      <c r="E74" s="386" t="s">
        <v>14390</v>
      </c>
      <c r="F74" s="471"/>
    </row>
    <row r="75" spans="1:6" ht="36" x14ac:dyDescent="0.2">
      <c r="A75" s="363">
        <f t="shared" si="2"/>
        <v>69</v>
      </c>
      <c r="B75" s="363">
        <f t="shared" si="1"/>
        <v>1019</v>
      </c>
      <c r="C75" s="363">
        <v>17</v>
      </c>
      <c r="D75" s="360" t="s">
        <v>12</v>
      </c>
      <c r="E75" s="388" t="s">
        <v>12753</v>
      </c>
      <c r="F75" s="375"/>
    </row>
    <row r="76" spans="1:6" ht="36" x14ac:dyDescent="0.2">
      <c r="A76" s="363">
        <f t="shared" si="2"/>
        <v>70</v>
      </c>
      <c r="B76" s="363">
        <f t="shared" si="1"/>
        <v>1036</v>
      </c>
      <c r="C76" s="363">
        <v>17</v>
      </c>
      <c r="D76" s="360" t="s">
        <v>12</v>
      </c>
      <c r="E76" s="388" t="s">
        <v>12754</v>
      </c>
      <c r="F76" s="375"/>
    </row>
    <row r="77" spans="1:6" ht="36" x14ac:dyDescent="0.2">
      <c r="A77" s="363">
        <f t="shared" si="2"/>
        <v>71</v>
      </c>
      <c r="B77" s="363">
        <f t="shared" ref="B77:B140" si="3">C76+B76</f>
        <v>1053</v>
      </c>
      <c r="C77" s="363">
        <v>17</v>
      </c>
      <c r="D77" s="360" t="s">
        <v>12</v>
      </c>
      <c r="E77" s="388" t="s">
        <v>12755</v>
      </c>
      <c r="F77" s="375"/>
    </row>
    <row r="78" spans="1:6" ht="36" x14ac:dyDescent="0.2">
      <c r="A78" s="363">
        <f t="shared" si="2"/>
        <v>72</v>
      </c>
      <c r="B78" s="363">
        <f t="shared" si="3"/>
        <v>1070</v>
      </c>
      <c r="C78" s="363">
        <v>17</v>
      </c>
      <c r="D78" s="360" t="s">
        <v>12</v>
      </c>
      <c r="E78" s="388" t="s">
        <v>12756</v>
      </c>
      <c r="F78" s="375"/>
    </row>
    <row r="79" spans="1:6" ht="36" x14ac:dyDescent="0.2">
      <c r="A79" s="363">
        <f t="shared" si="2"/>
        <v>73</v>
      </c>
      <c r="B79" s="363">
        <f t="shared" si="3"/>
        <v>1087</v>
      </c>
      <c r="C79" s="447">
        <v>17</v>
      </c>
      <c r="D79" s="448" t="s">
        <v>12</v>
      </c>
      <c r="E79" s="24" t="s">
        <v>3929</v>
      </c>
      <c r="F79" s="437"/>
    </row>
    <row r="80" spans="1:6" ht="36" x14ac:dyDescent="0.2">
      <c r="A80" s="363">
        <f t="shared" si="2"/>
        <v>74</v>
      </c>
      <c r="B80" s="363">
        <f t="shared" si="3"/>
        <v>1104</v>
      </c>
      <c r="C80" s="430">
        <v>17</v>
      </c>
      <c r="D80" s="444" t="s">
        <v>12</v>
      </c>
      <c r="E80" s="479" t="s">
        <v>3930</v>
      </c>
      <c r="F80" s="437"/>
    </row>
    <row r="81" spans="1:6" ht="36" x14ac:dyDescent="0.2">
      <c r="A81" s="363">
        <f t="shared" si="2"/>
        <v>75</v>
      </c>
      <c r="B81" s="363">
        <f t="shared" si="3"/>
        <v>1121</v>
      </c>
      <c r="C81" s="430">
        <v>17</v>
      </c>
      <c r="D81" s="444" t="s">
        <v>12</v>
      </c>
      <c r="E81" s="479" t="s">
        <v>3931</v>
      </c>
      <c r="F81" s="437"/>
    </row>
    <row r="82" spans="1:6" ht="36" x14ac:dyDescent="0.2">
      <c r="A82" s="363">
        <f t="shared" si="2"/>
        <v>76</v>
      </c>
      <c r="B82" s="363">
        <f t="shared" si="3"/>
        <v>1138</v>
      </c>
      <c r="C82" s="430">
        <v>17</v>
      </c>
      <c r="D82" s="444" t="s">
        <v>12</v>
      </c>
      <c r="E82" s="479" t="s">
        <v>3932</v>
      </c>
      <c r="F82" s="437"/>
    </row>
    <row r="83" spans="1:6" ht="84" x14ac:dyDescent="0.2">
      <c r="A83" s="363">
        <f t="shared" si="2"/>
        <v>77</v>
      </c>
      <c r="B83" s="363">
        <f t="shared" si="3"/>
        <v>1155</v>
      </c>
      <c r="C83" s="430">
        <v>17</v>
      </c>
      <c r="D83" s="444" t="s">
        <v>12</v>
      </c>
      <c r="E83" s="557" t="s">
        <v>3933</v>
      </c>
      <c r="F83" s="437"/>
    </row>
    <row r="84" spans="1:6" ht="84" x14ac:dyDescent="0.2">
      <c r="A84" s="363">
        <f t="shared" si="2"/>
        <v>78</v>
      </c>
      <c r="B84" s="363">
        <f t="shared" si="3"/>
        <v>1172</v>
      </c>
      <c r="C84" s="430">
        <v>17</v>
      </c>
      <c r="D84" s="444" t="s">
        <v>12</v>
      </c>
      <c r="E84" s="557" t="s">
        <v>3934</v>
      </c>
      <c r="F84" s="437"/>
    </row>
    <row r="85" spans="1:6" ht="60" x14ac:dyDescent="0.2">
      <c r="A85" s="363">
        <f t="shared" si="2"/>
        <v>79</v>
      </c>
      <c r="B85" s="363">
        <f t="shared" si="3"/>
        <v>1189</v>
      </c>
      <c r="C85" s="430">
        <v>17</v>
      </c>
      <c r="D85" s="444" t="s">
        <v>12</v>
      </c>
      <c r="E85" s="557" t="s">
        <v>3935</v>
      </c>
      <c r="F85" s="437"/>
    </row>
    <row r="86" spans="1:6" ht="60" x14ac:dyDescent="0.2">
      <c r="A86" s="363">
        <f t="shared" si="2"/>
        <v>80</v>
      </c>
      <c r="B86" s="363">
        <f t="shared" si="3"/>
        <v>1206</v>
      </c>
      <c r="C86" s="430">
        <v>17</v>
      </c>
      <c r="D86" s="444" t="s">
        <v>12</v>
      </c>
      <c r="E86" s="557" t="s">
        <v>3936</v>
      </c>
      <c r="F86" s="437"/>
    </row>
    <row r="87" spans="1:6" ht="72" x14ac:dyDescent="0.2">
      <c r="A87" s="363">
        <f t="shared" si="2"/>
        <v>81</v>
      </c>
      <c r="B87" s="363">
        <f t="shared" si="3"/>
        <v>1223</v>
      </c>
      <c r="C87" s="430">
        <v>17</v>
      </c>
      <c r="D87" s="444" t="s">
        <v>12</v>
      </c>
      <c r="E87" s="557" t="s">
        <v>3937</v>
      </c>
      <c r="F87" s="437"/>
    </row>
    <row r="88" spans="1:6" ht="84" x14ac:dyDescent="0.2">
      <c r="A88" s="363">
        <f t="shared" si="2"/>
        <v>82</v>
      </c>
      <c r="B88" s="363">
        <f t="shared" si="3"/>
        <v>1240</v>
      </c>
      <c r="C88" s="430">
        <v>17</v>
      </c>
      <c r="D88" s="444" t="s">
        <v>12</v>
      </c>
      <c r="E88" s="557" t="s">
        <v>3938</v>
      </c>
      <c r="F88" s="437"/>
    </row>
    <row r="89" spans="1:6" ht="72" x14ac:dyDescent="0.2">
      <c r="A89" s="363">
        <f t="shared" si="2"/>
        <v>83</v>
      </c>
      <c r="B89" s="363">
        <f t="shared" si="3"/>
        <v>1257</v>
      </c>
      <c r="C89" s="430">
        <v>17</v>
      </c>
      <c r="D89" s="444" t="s">
        <v>12</v>
      </c>
      <c r="E89" s="557" t="s">
        <v>3939</v>
      </c>
      <c r="F89" s="437"/>
    </row>
    <row r="90" spans="1:6" ht="72" x14ac:dyDescent="0.2">
      <c r="A90" s="363">
        <f t="shared" si="2"/>
        <v>84</v>
      </c>
      <c r="B90" s="363">
        <f t="shared" si="3"/>
        <v>1274</v>
      </c>
      <c r="C90" s="430">
        <v>17</v>
      </c>
      <c r="D90" s="444" t="s">
        <v>12</v>
      </c>
      <c r="E90" s="557" t="s">
        <v>3940</v>
      </c>
      <c r="F90" s="437"/>
    </row>
    <row r="91" spans="1:6" ht="72" x14ac:dyDescent="0.2">
      <c r="A91" s="363">
        <f t="shared" si="2"/>
        <v>85</v>
      </c>
      <c r="B91" s="363">
        <f t="shared" si="3"/>
        <v>1291</v>
      </c>
      <c r="C91" s="430">
        <v>17</v>
      </c>
      <c r="D91" s="444" t="s">
        <v>12</v>
      </c>
      <c r="E91" s="557" t="s">
        <v>3941</v>
      </c>
      <c r="F91" s="437"/>
    </row>
    <row r="92" spans="1:6" ht="84" x14ac:dyDescent="0.2">
      <c r="A92" s="363">
        <f t="shared" si="2"/>
        <v>86</v>
      </c>
      <c r="B92" s="363">
        <f t="shared" si="3"/>
        <v>1308</v>
      </c>
      <c r="C92" s="430">
        <v>17</v>
      </c>
      <c r="D92" s="444" t="s">
        <v>12</v>
      </c>
      <c r="E92" s="557" t="s">
        <v>3942</v>
      </c>
      <c r="F92" s="437"/>
    </row>
    <row r="93" spans="1:6" ht="72" x14ac:dyDescent="0.2">
      <c r="A93" s="363">
        <f t="shared" si="2"/>
        <v>87</v>
      </c>
      <c r="B93" s="363">
        <f t="shared" si="3"/>
        <v>1325</v>
      </c>
      <c r="C93" s="430">
        <v>17</v>
      </c>
      <c r="D93" s="444" t="s">
        <v>12</v>
      </c>
      <c r="E93" s="557" t="s">
        <v>3943</v>
      </c>
      <c r="F93" s="437"/>
    </row>
    <row r="94" spans="1:6" ht="84" x14ac:dyDescent="0.2">
      <c r="A94" s="363">
        <f t="shared" si="2"/>
        <v>88</v>
      </c>
      <c r="B94" s="363">
        <f t="shared" si="3"/>
        <v>1342</v>
      </c>
      <c r="C94" s="430">
        <v>17</v>
      </c>
      <c r="D94" s="444" t="s">
        <v>12</v>
      </c>
      <c r="E94" s="557" t="s">
        <v>3944</v>
      </c>
      <c r="F94" s="437"/>
    </row>
    <row r="95" spans="1:6" ht="72" x14ac:dyDescent="0.2">
      <c r="A95" s="363">
        <f t="shared" si="2"/>
        <v>89</v>
      </c>
      <c r="B95" s="363">
        <f t="shared" si="3"/>
        <v>1359</v>
      </c>
      <c r="C95" s="430">
        <v>17</v>
      </c>
      <c r="D95" s="444" t="s">
        <v>12</v>
      </c>
      <c r="E95" s="557" t="s">
        <v>3945</v>
      </c>
      <c r="F95" s="467"/>
    </row>
    <row r="96" spans="1:6" ht="72" x14ac:dyDescent="0.2">
      <c r="A96" s="363">
        <f t="shared" si="2"/>
        <v>90</v>
      </c>
      <c r="B96" s="363">
        <f t="shared" si="3"/>
        <v>1376</v>
      </c>
      <c r="C96" s="430">
        <v>17</v>
      </c>
      <c r="D96" s="444" t="s">
        <v>12</v>
      </c>
      <c r="E96" s="557" t="s">
        <v>3946</v>
      </c>
      <c r="F96" s="467"/>
    </row>
    <row r="97" spans="1:6" ht="72" x14ac:dyDescent="0.2">
      <c r="A97" s="363">
        <f t="shared" si="2"/>
        <v>91</v>
      </c>
      <c r="B97" s="363">
        <f t="shared" si="3"/>
        <v>1393</v>
      </c>
      <c r="C97" s="430">
        <v>17</v>
      </c>
      <c r="D97" s="444" t="s">
        <v>12</v>
      </c>
      <c r="E97" s="557" t="s">
        <v>3947</v>
      </c>
      <c r="F97" s="467"/>
    </row>
    <row r="98" spans="1:6" ht="84" x14ac:dyDescent="0.2">
      <c r="A98" s="363">
        <f t="shared" si="2"/>
        <v>92</v>
      </c>
      <c r="B98" s="363">
        <f t="shared" si="3"/>
        <v>1410</v>
      </c>
      <c r="C98" s="430">
        <v>17</v>
      </c>
      <c r="D98" s="444" t="s">
        <v>12</v>
      </c>
      <c r="E98" s="557" t="s">
        <v>3948</v>
      </c>
      <c r="F98" s="467"/>
    </row>
    <row r="99" spans="1:6" ht="72" x14ac:dyDescent="0.2">
      <c r="A99" s="363">
        <f t="shared" si="2"/>
        <v>93</v>
      </c>
      <c r="B99" s="363">
        <f t="shared" si="3"/>
        <v>1427</v>
      </c>
      <c r="C99" s="430">
        <v>17</v>
      </c>
      <c r="D99" s="444" t="s">
        <v>12</v>
      </c>
      <c r="E99" s="557" t="s">
        <v>3949</v>
      </c>
      <c r="F99" s="467"/>
    </row>
    <row r="100" spans="1:6" ht="84" x14ac:dyDescent="0.2">
      <c r="A100" s="363">
        <f t="shared" si="2"/>
        <v>94</v>
      </c>
      <c r="B100" s="363">
        <f t="shared" si="3"/>
        <v>1444</v>
      </c>
      <c r="C100" s="447">
        <v>17</v>
      </c>
      <c r="D100" s="448" t="s">
        <v>12</v>
      </c>
      <c r="E100" s="556" t="s">
        <v>3950</v>
      </c>
      <c r="F100" s="467"/>
    </row>
    <row r="101" spans="1:6" ht="72" x14ac:dyDescent="0.2">
      <c r="A101" s="363">
        <f t="shared" si="2"/>
        <v>95</v>
      </c>
      <c r="B101" s="363">
        <f t="shared" si="3"/>
        <v>1461</v>
      </c>
      <c r="C101" s="447">
        <v>17</v>
      </c>
      <c r="D101" s="448" t="s">
        <v>12</v>
      </c>
      <c r="E101" s="556" t="s">
        <v>3951</v>
      </c>
      <c r="F101" s="467"/>
    </row>
    <row r="102" spans="1:6" ht="72" x14ac:dyDescent="0.2">
      <c r="A102" s="363">
        <f t="shared" si="2"/>
        <v>96</v>
      </c>
      <c r="B102" s="363">
        <f t="shared" si="3"/>
        <v>1478</v>
      </c>
      <c r="C102" s="447">
        <v>17</v>
      </c>
      <c r="D102" s="448" t="s">
        <v>12</v>
      </c>
      <c r="E102" s="556" t="s">
        <v>3952</v>
      </c>
      <c r="F102" s="467"/>
    </row>
    <row r="103" spans="1:6" ht="72" x14ac:dyDescent="0.2">
      <c r="A103" s="363">
        <f t="shared" si="2"/>
        <v>97</v>
      </c>
      <c r="B103" s="363">
        <f t="shared" si="3"/>
        <v>1495</v>
      </c>
      <c r="C103" s="447">
        <v>17</v>
      </c>
      <c r="D103" s="448" t="s">
        <v>12</v>
      </c>
      <c r="E103" s="556" t="s">
        <v>3953</v>
      </c>
      <c r="F103" s="467"/>
    </row>
    <row r="104" spans="1:6" ht="84" x14ac:dyDescent="0.2">
      <c r="A104" s="363">
        <f t="shared" si="2"/>
        <v>98</v>
      </c>
      <c r="B104" s="363">
        <f t="shared" si="3"/>
        <v>1512</v>
      </c>
      <c r="C104" s="447">
        <v>17</v>
      </c>
      <c r="D104" s="448" t="s">
        <v>12</v>
      </c>
      <c r="E104" s="556" t="s">
        <v>3954</v>
      </c>
      <c r="F104" s="467"/>
    </row>
    <row r="105" spans="1:6" ht="72" x14ac:dyDescent="0.2">
      <c r="A105" s="363">
        <f t="shared" si="2"/>
        <v>99</v>
      </c>
      <c r="B105" s="363">
        <f t="shared" si="3"/>
        <v>1529</v>
      </c>
      <c r="C105" s="447">
        <v>17</v>
      </c>
      <c r="D105" s="448" t="s">
        <v>12</v>
      </c>
      <c r="E105" s="556" t="s">
        <v>3955</v>
      </c>
      <c r="F105" s="467"/>
    </row>
    <row r="106" spans="1:6" ht="84" x14ac:dyDescent="0.2">
      <c r="A106" s="363">
        <f t="shared" si="2"/>
        <v>100</v>
      </c>
      <c r="B106" s="363">
        <f t="shared" si="3"/>
        <v>1546</v>
      </c>
      <c r="C106" s="447">
        <v>17</v>
      </c>
      <c r="D106" s="448" t="s">
        <v>12</v>
      </c>
      <c r="E106" s="556" t="s">
        <v>3956</v>
      </c>
      <c r="F106" s="467"/>
    </row>
    <row r="107" spans="1:6" ht="72" x14ac:dyDescent="0.2">
      <c r="A107" s="363">
        <f t="shared" si="2"/>
        <v>101</v>
      </c>
      <c r="B107" s="363">
        <f t="shared" si="3"/>
        <v>1563</v>
      </c>
      <c r="C107" s="447">
        <v>17</v>
      </c>
      <c r="D107" s="448" t="s">
        <v>12</v>
      </c>
      <c r="E107" s="556" t="s">
        <v>3957</v>
      </c>
      <c r="F107" s="467"/>
    </row>
    <row r="108" spans="1:6" ht="72" x14ac:dyDescent="0.2">
      <c r="A108" s="363">
        <f t="shared" si="2"/>
        <v>102</v>
      </c>
      <c r="B108" s="363">
        <f t="shared" si="3"/>
        <v>1580</v>
      </c>
      <c r="C108" s="447">
        <v>17</v>
      </c>
      <c r="D108" s="448" t="s">
        <v>12</v>
      </c>
      <c r="E108" s="556" t="s">
        <v>3958</v>
      </c>
      <c r="F108" s="467"/>
    </row>
    <row r="109" spans="1:6" ht="72" x14ac:dyDescent="0.2">
      <c r="A109" s="363">
        <f t="shared" si="2"/>
        <v>103</v>
      </c>
      <c r="B109" s="363">
        <f t="shared" si="3"/>
        <v>1597</v>
      </c>
      <c r="C109" s="447">
        <v>17</v>
      </c>
      <c r="D109" s="448" t="s">
        <v>12</v>
      </c>
      <c r="E109" s="556" t="s">
        <v>3959</v>
      </c>
      <c r="F109" s="467"/>
    </row>
    <row r="110" spans="1:6" ht="84" x14ac:dyDescent="0.2">
      <c r="A110" s="363">
        <f t="shared" si="2"/>
        <v>104</v>
      </c>
      <c r="B110" s="363">
        <f t="shared" si="3"/>
        <v>1614</v>
      </c>
      <c r="C110" s="447">
        <v>17</v>
      </c>
      <c r="D110" s="448" t="s">
        <v>12</v>
      </c>
      <c r="E110" s="556" t="s">
        <v>3960</v>
      </c>
      <c r="F110" s="467"/>
    </row>
    <row r="111" spans="1:6" ht="72" x14ac:dyDescent="0.2">
      <c r="A111" s="363">
        <f t="shared" si="2"/>
        <v>105</v>
      </c>
      <c r="B111" s="363">
        <f t="shared" si="3"/>
        <v>1631</v>
      </c>
      <c r="C111" s="447">
        <v>17</v>
      </c>
      <c r="D111" s="448" t="s">
        <v>12</v>
      </c>
      <c r="E111" s="557" t="s">
        <v>3961</v>
      </c>
      <c r="F111" s="467"/>
    </row>
    <row r="112" spans="1:6" ht="84" x14ac:dyDescent="0.2">
      <c r="A112" s="363">
        <f t="shared" si="2"/>
        <v>106</v>
      </c>
      <c r="B112" s="363">
        <f t="shared" si="3"/>
        <v>1648</v>
      </c>
      <c r="C112" s="447">
        <v>17</v>
      </c>
      <c r="D112" s="448" t="s">
        <v>12</v>
      </c>
      <c r="E112" s="557" t="s">
        <v>3962</v>
      </c>
      <c r="F112" s="437"/>
    </row>
    <row r="113" spans="1:6" ht="72" x14ac:dyDescent="0.2">
      <c r="A113" s="363">
        <f t="shared" si="2"/>
        <v>107</v>
      </c>
      <c r="B113" s="363">
        <f t="shared" si="3"/>
        <v>1665</v>
      </c>
      <c r="C113" s="447">
        <v>17</v>
      </c>
      <c r="D113" s="448" t="s">
        <v>12</v>
      </c>
      <c r="E113" s="557" t="s">
        <v>3963</v>
      </c>
      <c r="F113" s="437"/>
    </row>
    <row r="114" spans="1:6" ht="72" x14ac:dyDescent="0.2">
      <c r="A114" s="363">
        <f t="shared" si="2"/>
        <v>108</v>
      </c>
      <c r="B114" s="363">
        <f t="shared" si="3"/>
        <v>1682</v>
      </c>
      <c r="C114" s="447">
        <v>17</v>
      </c>
      <c r="D114" s="448" t="s">
        <v>12</v>
      </c>
      <c r="E114" s="557" t="s">
        <v>3964</v>
      </c>
      <c r="F114" s="437"/>
    </row>
    <row r="115" spans="1:6" ht="72" x14ac:dyDescent="0.2">
      <c r="A115" s="363">
        <f t="shared" si="2"/>
        <v>109</v>
      </c>
      <c r="B115" s="363">
        <f t="shared" si="3"/>
        <v>1699</v>
      </c>
      <c r="C115" s="447">
        <v>17</v>
      </c>
      <c r="D115" s="448" t="s">
        <v>12</v>
      </c>
      <c r="E115" s="557" t="s">
        <v>3965</v>
      </c>
      <c r="F115" s="437"/>
    </row>
    <row r="116" spans="1:6" ht="84" x14ac:dyDescent="0.2">
      <c r="A116" s="363">
        <f t="shared" si="2"/>
        <v>110</v>
      </c>
      <c r="B116" s="363">
        <f t="shared" si="3"/>
        <v>1716</v>
      </c>
      <c r="C116" s="447">
        <v>17</v>
      </c>
      <c r="D116" s="448" t="s">
        <v>12</v>
      </c>
      <c r="E116" s="557" t="s">
        <v>3966</v>
      </c>
      <c r="F116" s="437"/>
    </row>
    <row r="117" spans="1:6" ht="72" x14ac:dyDescent="0.2">
      <c r="A117" s="363">
        <f t="shared" si="2"/>
        <v>111</v>
      </c>
      <c r="B117" s="363">
        <f t="shared" si="3"/>
        <v>1733</v>
      </c>
      <c r="C117" s="430">
        <v>17</v>
      </c>
      <c r="D117" s="444" t="s">
        <v>12</v>
      </c>
      <c r="E117" s="556" t="s">
        <v>3967</v>
      </c>
      <c r="F117" s="437"/>
    </row>
    <row r="118" spans="1:6" ht="84" x14ac:dyDescent="0.2">
      <c r="A118" s="363">
        <f t="shared" si="2"/>
        <v>112</v>
      </c>
      <c r="B118" s="363">
        <f t="shared" si="3"/>
        <v>1750</v>
      </c>
      <c r="C118" s="430">
        <v>17</v>
      </c>
      <c r="D118" s="444" t="s">
        <v>12</v>
      </c>
      <c r="E118" s="556" t="s">
        <v>3968</v>
      </c>
      <c r="F118" s="467"/>
    </row>
    <row r="119" spans="1:6" ht="72" x14ac:dyDescent="0.2">
      <c r="A119" s="363">
        <f t="shared" si="2"/>
        <v>113</v>
      </c>
      <c r="B119" s="363">
        <f t="shared" si="3"/>
        <v>1767</v>
      </c>
      <c r="C119" s="430">
        <v>17</v>
      </c>
      <c r="D119" s="444" t="s">
        <v>12</v>
      </c>
      <c r="E119" s="556" t="s">
        <v>3969</v>
      </c>
      <c r="F119" s="467"/>
    </row>
    <row r="120" spans="1:6" ht="72" x14ac:dyDescent="0.2">
      <c r="A120" s="363">
        <f t="shared" si="2"/>
        <v>114</v>
      </c>
      <c r="B120" s="363">
        <f t="shared" si="3"/>
        <v>1784</v>
      </c>
      <c r="C120" s="430">
        <v>17</v>
      </c>
      <c r="D120" s="444" t="s">
        <v>12</v>
      </c>
      <c r="E120" s="556" t="s">
        <v>3970</v>
      </c>
      <c r="F120" s="467"/>
    </row>
    <row r="121" spans="1:6" ht="72" x14ac:dyDescent="0.2">
      <c r="A121" s="363">
        <f t="shared" si="2"/>
        <v>115</v>
      </c>
      <c r="B121" s="363">
        <f t="shared" si="3"/>
        <v>1801</v>
      </c>
      <c r="C121" s="430">
        <v>17</v>
      </c>
      <c r="D121" s="444" t="s">
        <v>12</v>
      </c>
      <c r="E121" s="556" t="s">
        <v>3971</v>
      </c>
      <c r="F121" s="467"/>
    </row>
    <row r="122" spans="1:6" ht="84" x14ac:dyDescent="0.2">
      <c r="A122" s="363">
        <f t="shared" si="2"/>
        <v>116</v>
      </c>
      <c r="B122" s="363">
        <f t="shared" si="3"/>
        <v>1818</v>
      </c>
      <c r="C122" s="430">
        <v>17</v>
      </c>
      <c r="D122" s="444" t="s">
        <v>12</v>
      </c>
      <c r="E122" s="556" t="s">
        <v>3972</v>
      </c>
      <c r="F122" s="467"/>
    </row>
    <row r="123" spans="1:6" ht="72" x14ac:dyDescent="0.2">
      <c r="A123" s="363">
        <f t="shared" si="2"/>
        <v>117</v>
      </c>
      <c r="B123" s="363">
        <f t="shared" si="3"/>
        <v>1835</v>
      </c>
      <c r="C123" s="447">
        <v>17</v>
      </c>
      <c r="D123" s="448" t="s">
        <v>12</v>
      </c>
      <c r="E123" s="556" t="s">
        <v>3973</v>
      </c>
      <c r="F123" s="467"/>
    </row>
    <row r="124" spans="1:6" ht="84" x14ac:dyDescent="0.2">
      <c r="A124" s="363">
        <f t="shared" si="2"/>
        <v>118</v>
      </c>
      <c r="B124" s="363">
        <f t="shared" si="3"/>
        <v>1852</v>
      </c>
      <c r="C124" s="447">
        <v>17</v>
      </c>
      <c r="D124" s="448" t="s">
        <v>12</v>
      </c>
      <c r="E124" s="556" t="s">
        <v>3974</v>
      </c>
      <c r="F124" s="467"/>
    </row>
    <row r="125" spans="1:6" ht="72" x14ac:dyDescent="0.2">
      <c r="A125" s="363">
        <f t="shared" si="2"/>
        <v>119</v>
      </c>
      <c r="B125" s="363">
        <f t="shared" si="3"/>
        <v>1869</v>
      </c>
      <c r="C125" s="447">
        <v>17</v>
      </c>
      <c r="D125" s="448" t="s">
        <v>12</v>
      </c>
      <c r="E125" s="556" t="s">
        <v>3975</v>
      </c>
      <c r="F125" s="467"/>
    </row>
    <row r="126" spans="1:6" ht="72" x14ac:dyDescent="0.2">
      <c r="A126" s="363">
        <f t="shared" si="2"/>
        <v>120</v>
      </c>
      <c r="B126" s="363">
        <f t="shared" si="3"/>
        <v>1886</v>
      </c>
      <c r="C126" s="447">
        <v>17</v>
      </c>
      <c r="D126" s="448" t="s">
        <v>12</v>
      </c>
      <c r="E126" s="556" t="s">
        <v>3976</v>
      </c>
      <c r="F126" s="467"/>
    </row>
    <row r="127" spans="1:6" ht="72" x14ac:dyDescent="0.2">
      <c r="A127" s="363">
        <f t="shared" si="2"/>
        <v>121</v>
      </c>
      <c r="B127" s="363">
        <f t="shared" si="3"/>
        <v>1903</v>
      </c>
      <c r="C127" s="447">
        <v>17</v>
      </c>
      <c r="D127" s="448" t="s">
        <v>12</v>
      </c>
      <c r="E127" s="556" t="s">
        <v>3977</v>
      </c>
      <c r="F127" s="467"/>
    </row>
    <row r="128" spans="1:6" ht="84" x14ac:dyDescent="0.2">
      <c r="A128" s="363">
        <f t="shared" si="2"/>
        <v>122</v>
      </c>
      <c r="B128" s="363">
        <f t="shared" si="3"/>
        <v>1920</v>
      </c>
      <c r="C128" s="447">
        <v>17</v>
      </c>
      <c r="D128" s="448" t="s">
        <v>12</v>
      </c>
      <c r="E128" s="556" t="s">
        <v>3978</v>
      </c>
      <c r="F128" s="467"/>
    </row>
    <row r="129" spans="1:6" ht="72" x14ac:dyDescent="0.2">
      <c r="A129" s="363">
        <f t="shared" si="2"/>
        <v>123</v>
      </c>
      <c r="B129" s="363">
        <f t="shared" si="3"/>
        <v>1937</v>
      </c>
      <c r="C129" s="447">
        <v>17</v>
      </c>
      <c r="D129" s="448" t="s">
        <v>12</v>
      </c>
      <c r="E129" s="556" t="s">
        <v>3979</v>
      </c>
      <c r="F129" s="467"/>
    </row>
    <row r="130" spans="1:6" ht="84" x14ac:dyDescent="0.2">
      <c r="A130" s="363">
        <f t="shared" si="2"/>
        <v>124</v>
      </c>
      <c r="B130" s="363">
        <f t="shared" si="3"/>
        <v>1954</v>
      </c>
      <c r="C130" s="447">
        <v>17</v>
      </c>
      <c r="D130" s="448" t="s">
        <v>12</v>
      </c>
      <c r="E130" s="556" t="s">
        <v>3980</v>
      </c>
      <c r="F130" s="467"/>
    </row>
    <row r="131" spans="1:6" ht="72" x14ac:dyDescent="0.2">
      <c r="A131" s="363">
        <f t="shared" si="2"/>
        <v>125</v>
      </c>
      <c r="B131" s="363">
        <f t="shared" si="3"/>
        <v>1971</v>
      </c>
      <c r="C131" s="447">
        <v>17</v>
      </c>
      <c r="D131" s="448" t="s">
        <v>12</v>
      </c>
      <c r="E131" s="556" t="s">
        <v>3981</v>
      </c>
      <c r="F131" s="467"/>
    </row>
    <row r="132" spans="1:6" ht="72" x14ac:dyDescent="0.2">
      <c r="A132" s="363">
        <f t="shared" si="2"/>
        <v>126</v>
      </c>
      <c r="B132" s="363">
        <f t="shared" si="3"/>
        <v>1988</v>
      </c>
      <c r="C132" s="447">
        <v>17</v>
      </c>
      <c r="D132" s="448" t="s">
        <v>12</v>
      </c>
      <c r="E132" s="556" t="s">
        <v>3982</v>
      </c>
      <c r="F132" s="467"/>
    </row>
    <row r="133" spans="1:6" ht="72" x14ac:dyDescent="0.2">
      <c r="A133" s="363">
        <f t="shared" si="2"/>
        <v>127</v>
      </c>
      <c r="B133" s="363">
        <f t="shared" si="3"/>
        <v>2005</v>
      </c>
      <c r="C133" s="447">
        <v>17</v>
      </c>
      <c r="D133" s="448" t="s">
        <v>12</v>
      </c>
      <c r="E133" s="556" t="s">
        <v>3983</v>
      </c>
      <c r="F133" s="467"/>
    </row>
    <row r="134" spans="1:6" ht="84" x14ac:dyDescent="0.2">
      <c r="A134" s="363">
        <f t="shared" si="2"/>
        <v>128</v>
      </c>
      <c r="B134" s="363">
        <f t="shared" si="3"/>
        <v>2022</v>
      </c>
      <c r="C134" s="447">
        <v>17</v>
      </c>
      <c r="D134" s="448" t="s">
        <v>12</v>
      </c>
      <c r="E134" s="556" t="s">
        <v>3984</v>
      </c>
      <c r="F134" s="467"/>
    </row>
    <row r="135" spans="1:6" ht="72" x14ac:dyDescent="0.2">
      <c r="A135" s="363">
        <f t="shared" si="2"/>
        <v>129</v>
      </c>
      <c r="B135" s="363">
        <f t="shared" si="3"/>
        <v>2039</v>
      </c>
      <c r="C135" s="447">
        <v>17</v>
      </c>
      <c r="D135" s="448" t="s">
        <v>12</v>
      </c>
      <c r="E135" s="556" t="s">
        <v>3985</v>
      </c>
      <c r="F135" s="467"/>
    </row>
    <row r="136" spans="1:6" ht="84" x14ac:dyDescent="0.2">
      <c r="A136" s="363">
        <f t="shared" ref="A136:A166" si="4">+A135+1</f>
        <v>130</v>
      </c>
      <c r="B136" s="363">
        <f t="shared" si="3"/>
        <v>2056</v>
      </c>
      <c r="C136" s="447">
        <v>17</v>
      </c>
      <c r="D136" s="448" t="s">
        <v>12</v>
      </c>
      <c r="E136" s="556" t="s">
        <v>3986</v>
      </c>
      <c r="F136" s="467"/>
    </row>
    <row r="137" spans="1:6" ht="72" x14ac:dyDescent="0.2">
      <c r="A137" s="363">
        <f t="shared" si="4"/>
        <v>131</v>
      </c>
      <c r="B137" s="363">
        <f t="shared" si="3"/>
        <v>2073</v>
      </c>
      <c r="C137" s="447">
        <v>17</v>
      </c>
      <c r="D137" s="448" t="s">
        <v>12</v>
      </c>
      <c r="E137" s="556" t="s">
        <v>3987</v>
      </c>
      <c r="F137" s="437"/>
    </row>
    <row r="138" spans="1:6" ht="72" x14ac:dyDescent="0.2">
      <c r="A138" s="363">
        <f t="shared" si="4"/>
        <v>132</v>
      </c>
      <c r="B138" s="363">
        <f t="shared" si="3"/>
        <v>2090</v>
      </c>
      <c r="C138" s="447">
        <v>17</v>
      </c>
      <c r="D138" s="448" t="s">
        <v>12</v>
      </c>
      <c r="E138" s="556" t="s">
        <v>3988</v>
      </c>
      <c r="F138" s="437"/>
    </row>
    <row r="139" spans="1:6" ht="72" x14ac:dyDescent="0.2">
      <c r="A139" s="363">
        <f t="shared" si="4"/>
        <v>133</v>
      </c>
      <c r="B139" s="363">
        <f t="shared" si="3"/>
        <v>2107</v>
      </c>
      <c r="C139" s="447">
        <v>17</v>
      </c>
      <c r="D139" s="448" t="s">
        <v>12</v>
      </c>
      <c r="E139" s="556" t="s">
        <v>3989</v>
      </c>
      <c r="F139" s="437"/>
    </row>
    <row r="140" spans="1:6" ht="88.5" customHeight="1" x14ac:dyDescent="0.2">
      <c r="A140" s="363">
        <f t="shared" si="4"/>
        <v>134</v>
      </c>
      <c r="B140" s="363">
        <f t="shared" si="3"/>
        <v>2124</v>
      </c>
      <c r="C140" s="447">
        <v>17</v>
      </c>
      <c r="D140" s="448" t="s">
        <v>12</v>
      </c>
      <c r="E140" s="556" t="s">
        <v>3990</v>
      </c>
      <c r="F140" s="437"/>
    </row>
    <row r="141" spans="1:6" ht="72" x14ac:dyDescent="0.2">
      <c r="A141" s="363">
        <f t="shared" si="4"/>
        <v>135</v>
      </c>
      <c r="B141" s="363">
        <f t="shared" ref="B141:B166" si="5">C140+B140</f>
        <v>2141</v>
      </c>
      <c r="C141" s="447">
        <v>17</v>
      </c>
      <c r="D141" s="448" t="s">
        <v>12</v>
      </c>
      <c r="E141" s="557" t="s">
        <v>6122</v>
      </c>
      <c r="F141" s="437"/>
    </row>
    <row r="142" spans="1:6" ht="84" x14ac:dyDescent="0.2">
      <c r="A142" s="363">
        <f t="shared" si="4"/>
        <v>136</v>
      </c>
      <c r="B142" s="363">
        <f t="shared" si="5"/>
        <v>2158</v>
      </c>
      <c r="C142" s="447">
        <v>17</v>
      </c>
      <c r="D142" s="448" t="s">
        <v>12</v>
      </c>
      <c r="E142" s="557" t="s">
        <v>6123</v>
      </c>
      <c r="F142" s="437"/>
    </row>
    <row r="143" spans="1:6" ht="72" x14ac:dyDescent="0.2">
      <c r="A143" s="363">
        <f t="shared" si="4"/>
        <v>137</v>
      </c>
      <c r="B143" s="363">
        <f t="shared" si="5"/>
        <v>2175</v>
      </c>
      <c r="C143" s="447">
        <v>17</v>
      </c>
      <c r="D143" s="448" t="s">
        <v>12</v>
      </c>
      <c r="E143" s="557" t="s">
        <v>6124</v>
      </c>
      <c r="F143" s="437"/>
    </row>
    <row r="144" spans="1:6" ht="72" x14ac:dyDescent="0.2">
      <c r="A144" s="363">
        <f t="shared" si="4"/>
        <v>138</v>
      </c>
      <c r="B144" s="363">
        <f t="shared" si="5"/>
        <v>2192</v>
      </c>
      <c r="C144" s="447">
        <v>17</v>
      </c>
      <c r="D144" s="448" t="s">
        <v>12</v>
      </c>
      <c r="E144" s="557" t="s">
        <v>6127</v>
      </c>
      <c r="F144" s="437"/>
    </row>
    <row r="145" spans="1:6" ht="81.95" customHeight="1" x14ac:dyDescent="0.2">
      <c r="A145" s="363">
        <f t="shared" si="4"/>
        <v>139</v>
      </c>
      <c r="B145" s="363">
        <f t="shared" si="5"/>
        <v>2209</v>
      </c>
      <c r="C145" s="447">
        <v>17</v>
      </c>
      <c r="D145" s="448" t="s">
        <v>12</v>
      </c>
      <c r="E145" s="557" t="s">
        <v>6125</v>
      </c>
      <c r="F145" s="437"/>
    </row>
    <row r="146" spans="1:6" ht="89.45" customHeight="1" x14ac:dyDescent="0.2">
      <c r="A146" s="363">
        <f t="shared" si="4"/>
        <v>140</v>
      </c>
      <c r="B146" s="363">
        <f t="shared" si="5"/>
        <v>2226</v>
      </c>
      <c r="C146" s="447">
        <v>17</v>
      </c>
      <c r="D146" s="448" t="s">
        <v>12</v>
      </c>
      <c r="E146" s="557" t="s">
        <v>6126</v>
      </c>
      <c r="F146" s="437"/>
    </row>
    <row r="147" spans="1:6" ht="89.45" customHeight="1" x14ac:dyDescent="0.2">
      <c r="A147" s="363">
        <f t="shared" si="4"/>
        <v>141</v>
      </c>
      <c r="B147" s="363">
        <f t="shared" si="5"/>
        <v>2243</v>
      </c>
      <c r="C147" s="430">
        <v>17</v>
      </c>
      <c r="D147" s="444" t="s">
        <v>12</v>
      </c>
      <c r="E147" s="392" t="s">
        <v>14391</v>
      </c>
      <c r="F147" s="471"/>
    </row>
    <row r="148" spans="1:6" ht="89.45" customHeight="1" x14ac:dyDescent="0.2">
      <c r="A148" s="363">
        <f t="shared" si="4"/>
        <v>142</v>
      </c>
      <c r="B148" s="363">
        <f t="shared" si="5"/>
        <v>2260</v>
      </c>
      <c r="C148" s="430">
        <v>17</v>
      </c>
      <c r="D148" s="444" t="s">
        <v>12</v>
      </c>
      <c r="E148" s="392" t="s">
        <v>14396</v>
      </c>
      <c r="F148" s="471"/>
    </row>
    <row r="149" spans="1:6" ht="89.45" customHeight="1" x14ac:dyDescent="0.2">
      <c r="A149" s="363">
        <f t="shared" si="4"/>
        <v>143</v>
      </c>
      <c r="B149" s="363">
        <f t="shared" si="5"/>
        <v>2277</v>
      </c>
      <c r="C149" s="430">
        <v>17</v>
      </c>
      <c r="D149" s="444" t="s">
        <v>12</v>
      </c>
      <c r="E149" s="392" t="s">
        <v>14395</v>
      </c>
      <c r="F149" s="471"/>
    </row>
    <row r="150" spans="1:6" ht="89.45" customHeight="1" x14ac:dyDescent="0.2">
      <c r="A150" s="363">
        <f t="shared" si="4"/>
        <v>144</v>
      </c>
      <c r="B150" s="363">
        <f t="shared" si="5"/>
        <v>2294</v>
      </c>
      <c r="C150" s="430">
        <v>17</v>
      </c>
      <c r="D150" s="444" t="s">
        <v>12</v>
      </c>
      <c r="E150" s="392" t="s">
        <v>14394</v>
      </c>
      <c r="F150" s="471"/>
    </row>
    <row r="151" spans="1:6" ht="89.45" customHeight="1" x14ac:dyDescent="0.2">
      <c r="A151" s="363">
        <f t="shared" si="4"/>
        <v>145</v>
      </c>
      <c r="B151" s="363">
        <f t="shared" si="5"/>
        <v>2311</v>
      </c>
      <c r="C151" s="430">
        <v>17</v>
      </c>
      <c r="D151" s="444" t="s">
        <v>12</v>
      </c>
      <c r="E151" s="392" t="s">
        <v>14393</v>
      </c>
      <c r="F151" s="471"/>
    </row>
    <row r="152" spans="1:6" ht="89.45" customHeight="1" x14ac:dyDescent="0.2">
      <c r="A152" s="363">
        <f t="shared" si="4"/>
        <v>146</v>
      </c>
      <c r="B152" s="363">
        <f t="shared" si="5"/>
        <v>2328</v>
      </c>
      <c r="C152" s="430">
        <v>17</v>
      </c>
      <c r="D152" s="444" t="s">
        <v>12</v>
      </c>
      <c r="E152" s="392" t="s">
        <v>14392</v>
      </c>
      <c r="F152" s="471"/>
    </row>
    <row r="153" spans="1:6" ht="89.45" customHeight="1" x14ac:dyDescent="0.2">
      <c r="A153" s="363">
        <f t="shared" si="4"/>
        <v>147</v>
      </c>
      <c r="B153" s="363">
        <f t="shared" si="5"/>
        <v>2345</v>
      </c>
      <c r="C153" s="363">
        <v>17</v>
      </c>
      <c r="D153" s="360" t="s">
        <v>12</v>
      </c>
      <c r="E153" s="393" t="s">
        <v>12757</v>
      </c>
      <c r="F153" s="375"/>
    </row>
    <row r="154" spans="1:6" ht="89.45" customHeight="1" x14ac:dyDescent="0.2">
      <c r="A154" s="363">
        <f t="shared" si="4"/>
        <v>148</v>
      </c>
      <c r="B154" s="363">
        <f t="shared" si="5"/>
        <v>2362</v>
      </c>
      <c r="C154" s="363">
        <v>17</v>
      </c>
      <c r="D154" s="360" t="s">
        <v>12</v>
      </c>
      <c r="E154" s="393" t="s">
        <v>12758</v>
      </c>
      <c r="F154" s="375"/>
    </row>
    <row r="155" spans="1:6" ht="89.45" customHeight="1" x14ac:dyDescent="0.2">
      <c r="A155" s="363">
        <f t="shared" si="4"/>
        <v>149</v>
      </c>
      <c r="B155" s="363">
        <f t="shared" si="5"/>
        <v>2379</v>
      </c>
      <c r="C155" s="363">
        <v>17</v>
      </c>
      <c r="D155" s="360" t="s">
        <v>12</v>
      </c>
      <c r="E155" s="393" t="s">
        <v>12759</v>
      </c>
      <c r="F155" s="375"/>
    </row>
    <row r="156" spans="1:6" ht="89.45" customHeight="1" x14ac:dyDescent="0.2">
      <c r="A156" s="363">
        <f t="shared" si="4"/>
        <v>150</v>
      </c>
      <c r="B156" s="363">
        <f t="shared" si="5"/>
        <v>2396</v>
      </c>
      <c r="C156" s="363">
        <v>17</v>
      </c>
      <c r="D156" s="360" t="s">
        <v>12</v>
      </c>
      <c r="E156" s="393" t="s">
        <v>12760</v>
      </c>
      <c r="F156" s="375"/>
    </row>
    <row r="157" spans="1:6" ht="89.45" customHeight="1" x14ac:dyDescent="0.2">
      <c r="A157" s="363">
        <f t="shared" si="4"/>
        <v>151</v>
      </c>
      <c r="B157" s="363">
        <f t="shared" si="5"/>
        <v>2413</v>
      </c>
      <c r="C157" s="363">
        <v>17</v>
      </c>
      <c r="D157" s="360" t="s">
        <v>12</v>
      </c>
      <c r="E157" s="393" t="s">
        <v>12761</v>
      </c>
      <c r="F157" s="375"/>
    </row>
    <row r="158" spans="1:6" ht="89.45" customHeight="1" x14ac:dyDescent="0.2">
      <c r="A158" s="363">
        <f t="shared" si="4"/>
        <v>152</v>
      </c>
      <c r="B158" s="363">
        <f t="shared" si="5"/>
        <v>2430</v>
      </c>
      <c r="C158" s="363">
        <v>17</v>
      </c>
      <c r="D158" s="360" t="s">
        <v>12</v>
      </c>
      <c r="E158" s="393" t="s">
        <v>12762</v>
      </c>
      <c r="F158" s="375"/>
    </row>
    <row r="159" spans="1:6" ht="72" x14ac:dyDescent="0.2">
      <c r="A159" s="363">
        <f t="shared" si="4"/>
        <v>153</v>
      </c>
      <c r="B159" s="363">
        <f t="shared" si="5"/>
        <v>2447</v>
      </c>
      <c r="C159" s="447">
        <v>17</v>
      </c>
      <c r="D159" s="448" t="s">
        <v>12</v>
      </c>
      <c r="E159" s="556" t="s">
        <v>3991</v>
      </c>
      <c r="F159" s="437"/>
    </row>
    <row r="160" spans="1:6" ht="84" x14ac:dyDescent="0.2">
      <c r="A160" s="363">
        <f t="shared" si="4"/>
        <v>154</v>
      </c>
      <c r="B160" s="363">
        <f t="shared" si="5"/>
        <v>2464</v>
      </c>
      <c r="C160" s="430">
        <v>17</v>
      </c>
      <c r="D160" s="444" t="s">
        <v>12</v>
      </c>
      <c r="E160" s="557" t="s">
        <v>3992</v>
      </c>
      <c r="F160" s="437"/>
    </row>
    <row r="161" spans="1:6" ht="72" x14ac:dyDescent="0.2">
      <c r="A161" s="363">
        <f t="shared" si="4"/>
        <v>155</v>
      </c>
      <c r="B161" s="363">
        <f t="shared" si="5"/>
        <v>2481</v>
      </c>
      <c r="C161" s="430">
        <v>17</v>
      </c>
      <c r="D161" s="444" t="s">
        <v>12</v>
      </c>
      <c r="E161" s="557" t="s">
        <v>3993</v>
      </c>
      <c r="F161" s="437"/>
    </row>
    <row r="162" spans="1:6" ht="72" x14ac:dyDescent="0.2">
      <c r="A162" s="363">
        <f t="shared" si="4"/>
        <v>156</v>
      </c>
      <c r="B162" s="363">
        <f t="shared" si="5"/>
        <v>2498</v>
      </c>
      <c r="C162" s="430">
        <v>17</v>
      </c>
      <c r="D162" s="444" t="s">
        <v>12</v>
      </c>
      <c r="E162" s="557" t="s">
        <v>3994</v>
      </c>
      <c r="F162" s="437"/>
    </row>
    <row r="163" spans="1:6" ht="72" x14ac:dyDescent="0.2">
      <c r="A163" s="363">
        <f t="shared" si="4"/>
        <v>157</v>
      </c>
      <c r="B163" s="363">
        <f t="shared" si="5"/>
        <v>2515</v>
      </c>
      <c r="C163" s="430">
        <v>17</v>
      </c>
      <c r="D163" s="444" t="s">
        <v>12</v>
      </c>
      <c r="E163" s="557" t="s">
        <v>3995</v>
      </c>
      <c r="F163" s="437"/>
    </row>
    <row r="164" spans="1:6" ht="84" x14ac:dyDescent="0.2">
      <c r="A164" s="363">
        <f t="shared" si="4"/>
        <v>158</v>
      </c>
      <c r="B164" s="363">
        <f t="shared" si="5"/>
        <v>2532</v>
      </c>
      <c r="C164" s="430">
        <v>17</v>
      </c>
      <c r="D164" s="444" t="s">
        <v>12</v>
      </c>
      <c r="E164" s="557" t="s">
        <v>3996</v>
      </c>
      <c r="F164" s="437"/>
    </row>
    <row r="165" spans="1:6" ht="12.75" thickBot="1" x14ac:dyDescent="0.25">
      <c r="A165" s="363">
        <f t="shared" si="4"/>
        <v>159</v>
      </c>
      <c r="B165" s="363">
        <f t="shared" si="5"/>
        <v>2549</v>
      </c>
      <c r="C165" s="439">
        <v>150</v>
      </c>
      <c r="D165" s="440" t="s">
        <v>9</v>
      </c>
      <c r="E165" s="24" t="s">
        <v>50</v>
      </c>
      <c r="F165" s="292" t="s">
        <v>25</v>
      </c>
    </row>
    <row r="166" spans="1:6" ht="13.5" thickTop="1" thickBot="1" x14ac:dyDescent="0.25">
      <c r="A166" s="363">
        <f t="shared" si="4"/>
        <v>160</v>
      </c>
      <c r="B166" s="363">
        <f t="shared" si="5"/>
        <v>2699</v>
      </c>
      <c r="C166" s="463">
        <v>12</v>
      </c>
      <c r="D166" s="452" t="s">
        <v>9</v>
      </c>
      <c r="E166" s="442" t="s">
        <v>323</v>
      </c>
      <c r="F166" s="454" t="s">
        <v>3997</v>
      </c>
    </row>
    <row r="167" spans="1:6" ht="12.75" thickTop="1" x14ac:dyDescent="0.2">
      <c r="A167" s="119" t="s">
        <v>54</v>
      </c>
      <c r="B167" s="119"/>
      <c r="C167" s="370">
        <f>B166+C166-1</f>
        <v>2710</v>
      </c>
      <c r="D167" s="119"/>
      <c r="E167" s="146"/>
    </row>
    <row r="168" spans="1:6" x14ac:dyDescent="0.2">
      <c r="A168" s="64"/>
      <c r="B168" s="64"/>
      <c r="C168" s="64"/>
      <c r="D168" s="64"/>
      <c r="E168" s="64"/>
      <c r="F168" s="64"/>
    </row>
    <row r="169" spans="1:6" x14ac:dyDescent="0.2">
      <c r="A169" s="64"/>
      <c r="B169" s="64"/>
      <c r="C169" s="64"/>
      <c r="D169" s="64"/>
      <c r="E169" s="60" t="s">
        <v>55</v>
      </c>
      <c r="F169" s="64"/>
    </row>
    <row r="171" spans="1:6" x14ac:dyDescent="0.2">
      <c r="A171" s="804" t="s">
        <v>15167</v>
      </c>
      <c r="B171" s="804"/>
      <c r="C171" s="804"/>
    </row>
  </sheetData>
  <mergeCells count="5">
    <mergeCell ref="A3:B3"/>
    <mergeCell ref="C3:F3"/>
    <mergeCell ref="A4:B4"/>
    <mergeCell ref="C4:F5"/>
    <mergeCell ref="A171:C171"/>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68"/>
  <sheetViews>
    <sheetView topLeftCell="A153" zoomScaleNormal="100" workbookViewId="0">
      <selection activeCell="A168" sqref="A168:C168"/>
    </sheetView>
  </sheetViews>
  <sheetFormatPr baseColWidth="10" defaultRowHeight="12" x14ac:dyDescent="0.2"/>
  <cols>
    <col min="1" max="1" width="8.85546875" customWidth="1"/>
    <col min="2" max="2" width="8" customWidth="1"/>
    <col min="3" max="3" width="8.140625" customWidth="1"/>
    <col min="4" max="4" width="9" customWidth="1"/>
    <col min="5" max="5" width="97.140625" customWidth="1"/>
    <col min="6" max="6" width="19.425781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3998</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B9+C9</f>
        <v>8</v>
      </c>
      <c r="C10" s="430">
        <v>1</v>
      </c>
      <c r="D10" s="444" t="s">
        <v>9</v>
      </c>
      <c r="E10" s="445" t="s">
        <v>16</v>
      </c>
      <c r="F10" s="10" t="s">
        <v>3531</v>
      </c>
    </row>
    <row r="11" spans="1:6" x14ac:dyDescent="0.2">
      <c r="A11" s="430">
        <f t="shared" si="0"/>
        <v>5</v>
      </c>
      <c r="B11" s="430">
        <v>9</v>
      </c>
      <c r="C11" s="430">
        <v>2</v>
      </c>
      <c r="D11" s="444" t="s">
        <v>12</v>
      </c>
      <c r="E11" s="445" t="s">
        <v>17</v>
      </c>
      <c r="F11" s="10" t="s">
        <v>3999</v>
      </c>
    </row>
    <row r="12" spans="1:6" x14ac:dyDescent="0.2">
      <c r="A12" s="430">
        <f t="shared" si="0"/>
        <v>6</v>
      </c>
      <c r="B12" s="430">
        <f>C11+B11</f>
        <v>11</v>
      </c>
      <c r="C12" s="430">
        <v>1</v>
      </c>
      <c r="D12" s="444" t="s">
        <v>9</v>
      </c>
      <c r="E12" s="445" t="s">
        <v>1810</v>
      </c>
      <c r="F12" s="9" t="s">
        <v>20</v>
      </c>
    </row>
    <row r="13" spans="1:6" x14ac:dyDescent="0.2">
      <c r="A13" s="430">
        <f t="shared" si="0"/>
        <v>7</v>
      </c>
      <c r="B13" s="430">
        <f t="shared" ref="B13:B76" si="1">C12+B12</f>
        <v>12</v>
      </c>
      <c r="C13" s="430">
        <v>1</v>
      </c>
      <c r="D13" s="444" t="s">
        <v>9</v>
      </c>
      <c r="E13" s="445" t="s">
        <v>3330</v>
      </c>
      <c r="F13" s="9" t="s">
        <v>22</v>
      </c>
    </row>
    <row r="14" spans="1:6"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445" t="s">
        <v>3331</v>
      </c>
      <c r="F15" s="9"/>
    </row>
    <row r="16" spans="1:6" x14ac:dyDescent="0.2">
      <c r="A16" s="430">
        <f t="shared" si="0"/>
        <v>10</v>
      </c>
      <c r="B16" s="430">
        <f t="shared" si="1"/>
        <v>25</v>
      </c>
      <c r="C16" s="430">
        <v>8</v>
      </c>
      <c r="D16" s="444" t="s">
        <v>12</v>
      </c>
      <c r="E16" s="445" t="s">
        <v>3332</v>
      </c>
      <c r="F16" s="9"/>
    </row>
    <row r="17" spans="1:6" ht="24" x14ac:dyDescent="0.2">
      <c r="A17" s="430">
        <f t="shared" si="0"/>
        <v>11</v>
      </c>
      <c r="B17" s="430">
        <f t="shared" si="1"/>
        <v>33</v>
      </c>
      <c r="C17" s="431">
        <v>17</v>
      </c>
      <c r="D17" s="434" t="s">
        <v>12</v>
      </c>
      <c r="E17" s="564" t="s">
        <v>4000</v>
      </c>
      <c r="F17" s="437"/>
    </row>
    <row r="18" spans="1:6" ht="24" x14ac:dyDescent="0.2">
      <c r="A18" s="430">
        <f t="shared" si="0"/>
        <v>12</v>
      </c>
      <c r="B18" s="430">
        <f t="shared" si="1"/>
        <v>50</v>
      </c>
      <c r="C18" s="431">
        <v>17</v>
      </c>
      <c r="D18" s="434" t="s">
        <v>12</v>
      </c>
      <c r="E18" s="564" t="s">
        <v>4001</v>
      </c>
      <c r="F18" s="437"/>
    </row>
    <row r="19" spans="1:6" ht="24" x14ac:dyDescent="0.2">
      <c r="A19" s="430">
        <f t="shared" si="0"/>
        <v>13</v>
      </c>
      <c r="B19" s="430">
        <f t="shared" si="1"/>
        <v>67</v>
      </c>
      <c r="C19" s="431">
        <v>17</v>
      </c>
      <c r="D19" s="434" t="s">
        <v>12</v>
      </c>
      <c r="E19" s="564" t="s">
        <v>4002</v>
      </c>
      <c r="F19" s="437"/>
    </row>
    <row r="20" spans="1:6" ht="24" x14ac:dyDescent="0.2">
      <c r="A20" s="430">
        <f t="shared" si="0"/>
        <v>14</v>
      </c>
      <c r="B20" s="430">
        <f t="shared" si="1"/>
        <v>84</v>
      </c>
      <c r="C20" s="431">
        <v>17</v>
      </c>
      <c r="D20" s="434" t="s">
        <v>12</v>
      </c>
      <c r="E20" s="564" t="s">
        <v>4003</v>
      </c>
      <c r="F20" s="437"/>
    </row>
    <row r="21" spans="1:6" ht="24" x14ac:dyDescent="0.2">
      <c r="A21" s="430">
        <f t="shared" si="0"/>
        <v>15</v>
      </c>
      <c r="B21" s="430">
        <f t="shared" si="1"/>
        <v>101</v>
      </c>
      <c r="C21" s="431">
        <v>17</v>
      </c>
      <c r="D21" s="434" t="s">
        <v>12</v>
      </c>
      <c r="E21" s="564" t="s">
        <v>4004</v>
      </c>
      <c r="F21" s="437"/>
    </row>
    <row r="22" spans="1:6" ht="24" x14ac:dyDescent="0.2">
      <c r="A22" s="430">
        <f t="shared" si="0"/>
        <v>16</v>
      </c>
      <c r="B22" s="430">
        <f t="shared" si="1"/>
        <v>118</v>
      </c>
      <c r="C22" s="431">
        <v>17</v>
      </c>
      <c r="D22" s="434" t="s">
        <v>12</v>
      </c>
      <c r="E22" s="564" t="s">
        <v>4005</v>
      </c>
      <c r="F22" s="437"/>
    </row>
    <row r="23" spans="1:6" ht="24" x14ac:dyDescent="0.2">
      <c r="A23" s="430">
        <f t="shared" si="0"/>
        <v>17</v>
      </c>
      <c r="B23" s="430">
        <f t="shared" si="1"/>
        <v>135</v>
      </c>
      <c r="C23" s="431">
        <v>17</v>
      </c>
      <c r="D23" s="434" t="s">
        <v>12</v>
      </c>
      <c r="E23" s="564" t="s">
        <v>4006</v>
      </c>
      <c r="F23" s="437"/>
    </row>
    <row r="24" spans="1:6" ht="24" x14ac:dyDescent="0.2">
      <c r="A24" s="430">
        <f t="shared" si="0"/>
        <v>18</v>
      </c>
      <c r="B24" s="430">
        <f t="shared" si="1"/>
        <v>152</v>
      </c>
      <c r="C24" s="431">
        <v>17</v>
      </c>
      <c r="D24" s="434" t="s">
        <v>12</v>
      </c>
      <c r="E24" s="564" t="s">
        <v>4007</v>
      </c>
      <c r="F24" s="437"/>
    </row>
    <row r="25" spans="1:6" ht="24" x14ac:dyDescent="0.2">
      <c r="A25" s="430">
        <f t="shared" si="0"/>
        <v>19</v>
      </c>
      <c r="B25" s="430">
        <f t="shared" si="1"/>
        <v>169</v>
      </c>
      <c r="C25" s="431">
        <v>17</v>
      </c>
      <c r="D25" s="434" t="s">
        <v>12</v>
      </c>
      <c r="E25" s="564" t="s">
        <v>4008</v>
      </c>
      <c r="F25" s="437"/>
    </row>
    <row r="26" spans="1:6" ht="24" x14ac:dyDescent="0.2">
      <c r="A26" s="430">
        <f t="shared" si="0"/>
        <v>20</v>
      </c>
      <c r="B26" s="430">
        <f t="shared" si="1"/>
        <v>186</v>
      </c>
      <c r="C26" s="431">
        <v>17</v>
      </c>
      <c r="D26" s="434" t="s">
        <v>12</v>
      </c>
      <c r="E26" s="564" t="s">
        <v>4009</v>
      </c>
      <c r="F26" s="437"/>
    </row>
    <row r="27" spans="1:6" ht="24" x14ac:dyDescent="0.2">
      <c r="A27" s="430">
        <f t="shared" si="0"/>
        <v>21</v>
      </c>
      <c r="B27" s="430">
        <f t="shared" si="1"/>
        <v>203</v>
      </c>
      <c r="C27" s="431">
        <v>17</v>
      </c>
      <c r="D27" s="434" t="s">
        <v>12</v>
      </c>
      <c r="E27" s="564" t="s">
        <v>4010</v>
      </c>
      <c r="F27" s="437"/>
    </row>
    <row r="28" spans="1:6" ht="36" x14ac:dyDescent="0.2">
      <c r="A28" s="430">
        <f t="shared" si="0"/>
        <v>22</v>
      </c>
      <c r="B28" s="430">
        <f t="shared" si="1"/>
        <v>220</v>
      </c>
      <c r="C28" s="431">
        <v>17</v>
      </c>
      <c r="D28" s="434" t="s">
        <v>12</v>
      </c>
      <c r="E28" s="564" t="s">
        <v>4011</v>
      </c>
      <c r="F28" s="437"/>
    </row>
    <row r="29" spans="1:6" ht="24" x14ac:dyDescent="0.2">
      <c r="A29" s="430">
        <f t="shared" si="0"/>
        <v>23</v>
      </c>
      <c r="B29" s="430">
        <f t="shared" si="1"/>
        <v>237</v>
      </c>
      <c r="C29" s="431">
        <v>17</v>
      </c>
      <c r="D29" s="434" t="s">
        <v>12</v>
      </c>
      <c r="E29" s="564" t="s">
        <v>4012</v>
      </c>
      <c r="F29" s="437"/>
    </row>
    <row r="30" spans="1:6" ht="24" x14ac:dyDescent="0.2">
      <c r="A30" s="430">
        <f t="shared" si="0"/>
        <v>24</v>
      </c>
      <c r="B30" s="430">
        <f t="shared" si="1"/>
        <v>254</v>
      </c>
      <c r="C30" s="431">
        <v>17</v>
      </c>
      <c r="D30" s="434" t="s">
        <v>12</v>
      </c>
      <c r="E30" s="564" t="s">
        <v>4013</v>
      </c>
      <c r="F30" s="437"/>
    </row>
    <row r="31" spans="1:6" ht="24" x14ac:dyDescent="0.2">
      <c r="A31" s="430">
        <f t="shared" si="0"/>
        <v>25</v>
      </c>
      <c r="B31" s="430">
        <f t="shared" si="1"/>
        <v>271</v>
      </c>
      <c r="C31" s="431">
        <v>17</v>
      </c>
      <c r="D31" s="434" t="s">
        <v>12</v>
      </c>
      <c r="E31" s="564" t="s">
        <v>4014</v>
      </c>
      <c r="F31" s="437"/>
    </row>
    <row r="32" spans="1:6" ht="24" x14ac:dyDescent="0.2">
      <c r="A32" s="430">
        <f t="shared" si="0"/>
        <v>26</v>
      </c>
      <c r="B32" s="430">
        <f t="shared" si="1"/>
        <v>288</v>
      </c>
      <c r="C32" s="431">
        <v>17</v>
      </c>
      <c r="D32" s="434" t="s">
        <v>12</v>
      </c>
      <c r="E32" s="564" t="s">
        <v>4015</v>
      </c>
      <c r="F32" s="437"/>
    </row>
    <row r="33" spans="1:6" ht="24" x14ac:dyDescent="0.2">
      <c r="A33" s="430">
        <f t="shared" si="0"/>
        <v>27</v>
      </c>
      <c r="B33" s="430">
        <f t="shared" si="1"/>
        <v>305</v>
      </c>
      <c r="C33" s="431">
        <v>17</v>
      </c>
      <c r="D33" s="434" t="s">
        <v>12</v>
      </c>
      <c r="E33" s="564" t="s">
        <v>4016</v>
      </c>
      <c r="F33" s="437"/>
    </row>
    <row r="34" spans="1:6" ht="24" x14ac:dyDescent="0.2">
      <c r="A34" s="430">
        <f t="shared" si="0"/>
        <v>28</v>
      </c>
      <c r="B34" s="430">
        <f t="shared" si="1"/>
        <v>322</v>
      </c>
      <c r="C34" s="431">
        <v>17</v>
      </c>
      <c r="D34" s="434" t="s">
        <v>12</v>
      </c>
      <c r="E34" s="564" t="s">
        <v>4017</v>
      </c>
      <c r="F34" s="437"/>
    </row>
    <row r="35" spans="1:6" ht="36" x14ac:dyDescent="0.2">
      <c r="A35" s="430">
        <f t="shared" si="0"/>
        <v>29</v>
      </c>
      <c r="B35" s="430">
        <f t="shared" si="1"/>
        <v>339</v>
      </c>
      <c r="C35" s="431">
        <v>17</v>
      </c>
      <c r="D35" s="434" t="s">
        <v>12</v>
      </c>
      <c r="E35" s="564" t="s">
        <v>4018</v>
      </c>
      <c r="F35" s="437"/>
    </row>
    <row r="36" spans="1:6" ht="24" x14ac:dyDescent="0.2">
      <c r="A36" s="430">
        <f t="shared" si="0"/>
        <v>30</v>
      </c>
      <c r="B36" s="430">
        <f t="shared" si="1"/>
        <v>356</v>
      </c>
      <c r="C36" s="431">
        <v>17</v>
      </c>
      <c r="D36" s="434" t="s">
        <v>12</v>
      </c>
      <c r="E36" s="564" t="s">
        <v>4019</v>
      </c>
      <c r="F36" s="437"/>
    </row>
    <row r="37" spans="1:6" ht="24" x14ac:dyDescent="0.2">
      <c r="A37" s="430">
        <f t="shared" si="0"/>
        <v>31</v>
      </c>
      <c r="B37" s="430">
        <f t="shared" si="1"/>
        <v>373</v>
      </c>
      <c r="C37" s="431">
        <v>17</v>
      </c>
      <c r="D37" s="434" t="s">
        <v>12</v>
      </c>
      <c r="E37" s="564" t="s">
        <v>4020</v>
      </c>
      <c r="F37" s="437"/>
    </row>
    <row r="38" spans="1:6" x14ac:dyDescent="0.2">
      <c r="A38" s="430">
        <f t="shared" si="0"/>
        <v>32</v>
      </c>
      <c r="B38" s="430">
        <f t="shared" si="1"/>
        <v>390</v>
      </c>
      <c r="C38" s="431">
        <v>17</v>
      </c>
      <c r="D38" s="434" t="s">
        <v>12</v>
      </c>
      <c r="E38" s="564" t="s">
        <v>4021</v>
      </c>
      <c r="F38" s="437"/>
    </row>
    <row r="39" spans="1:6" ht="24" x14ac:dyDescent="0.2">
      <c r="A39" s="430">
        <f t="shared" si="0"/>
        <v>33</v>
      </c>
      <c r="B39" s="430">
        <f t="shared" si="1"/>
        <v>407</v>
      </c>
      <c r="C39" s="431">
        <v>17</v>
      </c>
      <c r="D39" s="434" t="s">
        <v>12</v>
      </c>
      <c r="E39" s="564" t="s">
        <v>4022</v>
      </c>
      <c r="F39" s="437"/>
    </row>
    <row r="40" spans="1:6" ht="36" x14ac:dyDescent="0.2">
      <c r="A40" s="430">
        <f t="shared" si="0"/>
        <v>34</v>
      </c>
      <c r="B40" s="430">
        <f t="shared" si="1"/>
        <v>424</v>
      </c>
      <c r="C40" s="431">
        <v>17</v>
      </c>
      <c r="D40" s="434" t="s">
        <v>12</v>
      </c>
      <c r="E40" s="564" t="s">
        <v>4023</v>
      </c>
      <c r="F40" s="437"/>
    </row>
    <row r="41" spans="1:6" ht="24" x14ac:dyDescent="0.2">
      <c r="A41" s="430">
        <f t="shared" si="0"/>
        <v>35</v>
      </c>
      <c r="B41" s="430">
        <f t="shared" si="1"/>
        <v>441</v>
      </c>
      <c r="C41" s="431">
        <v>17</v>
      </c>
      <c r="D41" s="434" t="s">
        <v>12</v>
      </c>
      <c r="E41" s="564" t="s">
        <v>4024</v>
      </c>
      <c r="F41" s="437"/>
    </row>
    <row r="42" spans="1:6" ht="24" x14ac:dyDescent="0.2">
      <c r="A42" s="430">
        <f t="shared" si="0"/>
        <v>36</v>
      </c>
      <c r="B42" s="430">
        <f t="shared" si="1"/>
        <v>458</v>
      </c>
      <c r="C42" s="431">
        <v>17</v>
      </c>
      <c r="D42" s="434" t="s">
        <v>12</v>
      </c>
      <c r="E42" s="564" t="s">
        <v>4025</v>
      </c>
      <c r="F42" s="437"/>
    </row>
    <row r="43" spans="1:6" ht="24" x14ac:dyDescent="0.2">
      <c r="A43" s="430">
        <f t="shared" si="0"/>
        <v>37</v>
      </c>
      <c r="B43" s="430">
        <f t="shared" si="1"/>
        <v>475</v>
      </c>
      <c r="C43" s="431">
        <v>17</v>
      </c>
      <c r="D43" s="434" t="s">
        <v>12</v>
      </c>
      <c r="E43" s="564" t="s">
        <v>4026</v>
      </c>
      <c r="F43" s="437"/>
    </row>
    <row r="44" spans="1:6" ht="24" x14ac:dyDescent="0.2">
      <c r="A44" s="430">
        <f t="shared" si="0"/>
        <v>38</v>
      </c>
      <c r="B44" s="430">
        <f t="shared" si="1"/>
        <v>492</v>
      </c>
      <c r="C44" s="502">
        <v>17</v>
      </c>
      <c r="D44" s="432" t="s">
        <v>12</v>
      </c>
      <c r="E44" s="627" t="s">
        <v>4027</v>
      </c>
      <c r="F44" s="467"/>
    </row>
    <row r="45" spans="1:6" ht="36" x14ac:dyDescent="0.2">
      <c r="A45" s="430">
        <f t="shared" si="0"/>
        <v>39</v>
      </c>
      <c r="B45" s="430">
        <f t="shared" si="1"/>
        <v>509</v>
      </c>
      <c r="C45" s="502">
        <v>17</v>
      </c>
      <c r="D45" s="432" t="s">
        <v>12</v>
      </c>
      <c r="E45" s="627" t="s">
        <v>4028</v>
      </c>
      <c r="F45" s="467"/>
    </row>
    <row r="46" spans="1:6" ht="24" x14ac:dyDescent="0.2">
      <c r="A46" s="430">
        <f t="shared" si="0"/>
        <v>40</v>
      </c>
      <c r="B46" s="430">
        <f t="shared" si="1"/>
        <v>526</v>
      </c>
      <c r="C46" s="502">
        <v>17</v>
      </c>
      <c r="D46" s="432" t="s">
        <v>12</v>
      </c>
      <c r="E46" s="627" t="s">
        <v>4029</v>
      </c>
      <c r="F46" s="467"/>
    </row>
    <row r="47" spans="1:6" ht="24" x14ac:dyDescent="0.2">
      <c r="A47" s="430">
        <f t="shared" si="0"/>
        <v>41</v>
      </c>
      <c r="B47" s="430">
        <f t="shared" si="1"/>
        <v>543</v>
      </c>
      <c r="C47" s="502">
        <v>17</v>
      </c>
      <c r="D47" s="432" t="s">
        <v>12</v>
      </c>
      <c r="E47" s="627" t="s">
        <v>4030</v>
      </c>
      <c r="F47" s="467"/>
    </row>
    <row r="48" spans="1:6" x14ac:dyDescent="0.2">
      <c r="A48" s="430">
        <f t="shared" si="0"/>
        <v>42</v>
      </c>
      <c r="B48" s="430">
        <f t="shared" si="1"/>
        <v>560</v>
      </c>
      <c r="C48" s="502">
        <v>17</v>
      </c>
      <c r="D48" s="432" t="s">
        <v>12</v>
      </c>
      <c r="E48" s="627" t="s">
        <v>4031</v>
      </c>
      <c r="F48" s="467"/>
    </row>
    <row r="49" spans="1:6" ht="24" x14ac:dyDescent="0.2">
      <c r="A49" s="430">
        <f t="shared" si="0"/>
        <v>43</v>
      </c>
      <c r="B49" s="430">
        <f t="shared" si="1"/>
        <v>577</v>
      </c>
      <c r="C49" s="502">
        <v>17</v>
      </c>
      <c r="D49" s="432" t="s">
        <v>12</v>
      </c>
      <c r="E49" s="627" t="s">
        <v>4032</v>
      </c>
      <c r="F49" s="467"/>
    </row>
    <row r="50" spans="1:6" ht="36" x14ac:dyDescent="0.2">
      <c r="A50" s="430">
        <f t="shared" si="0"/>
        <v>44</v>
      </c>
      <c r="B50" s="430">
        <f t="shared" si="1"/>
        <v>594</v>
      </c>
      <c r="C50" s="502">
        <v>17</v>
      </c>
      <c r="D50" s="432" t="s">
        <v>12</v>
      </c>
      <c r="E50" s="627" t="s">
        <v>4033</v>
      </c>
      <c r="F50" s="467"/>
    </row>
    <row r="51" spans="1:6" ht="24" x14ac:dyDescent="0.2">
      <c r="A51" s="430">
        <f t="shared" si="0"/>
        <v>45</v>
      </c>
      <c r="B51" s="430">
        <f t="shared" si="1"/>
        <v>611</v>
      </c>
      <c r="C51" s="502">
        <v>17</v>
      </c>
      <c r="D51" s="432" t="s">
        <v>12</v>
      </c>
      <c r="E51" s="627" t="s">
        <v>4034</v>
      </c>
      <c r="F51" s="467"/>
    </row>
    <row r="52" spans="1:6" ht="24" x14ac:dyDescent="0.2">
      <c r="A52" s="430">
        <f t="shared" si="0"/>
        <v>46</v>
      </c>
      <c r="B52" s="430">
        <f t="shared" si="1"/>
        <v>628</v>
      </c>
      <c r="C52" s="502">
        <v>17</v>
      </c>
      <c r="D52" s="432" t="s">
        <v>12</v>
      </c>
      <c r="E52" s="627" t="s">
        <v>4035</v>
      </c>
      <c r="F52" s="467"/>
    </row>
    <row r="53" spans="1:6" ht="24" x14ac:dyDescent="0.2">
      <c r="A53" s="430">
        <f t="shared" si="0"/>
        <v>47</v>
      </c>
      <c r="B53" s="430">
        <f t="shared" si="1"/>
        <v>645</v>
      </c>
      <c r="C53" s="502">
        <v>17</v>
      </c>
      <c r="D53" s="432" t="s">
        <v>12</v>
      </c>
      <c r="E53" s="627" t="s">
        <v>4036</v>
      </c>
      <c r="F53" s="467"/>
    </row>
    <row r="54" spans="1:6" ht="24" x14ac:dyDescent="0.2">
      <c r="A54" s="430">
        <f t="shared" si="0"/>
        <v>48</v>
      </c>
      <c r="B54" s="430">
        <f t="shared" si="1"/>
        <v>662</v>
      </c>
      <c r="C54" s="502">
        <v>17</v>
      </c>
      <c r="D54" s="432" t="s">
        <v>12</v>
      </c>
      <c r="E54" s="627" t="s">
        <v>4037</v>
      </c>
      <c r="F54" s="467"/>
    </row>
    <row r="55" spans="1:6" ht="36" x14ac:dyDescent="0.2">
      <c r="A55" s="430">
        <f t="shared" si="0"/>
        <v>49</v>
      </c>
      <c r="B55" s="430">
        <f t="shared" si="1"/>
        <v>679</v>
      </c>
      <c r="C55" s="502">
        <v>17</v>
      </c>
      <c r="D55" s="432" t="s">
        <v>12</v>
      </c>
      <c r="E55" s="627" t="s">
        <v>4038</v>
      </c>
      <c r="F55" s="467"/>
    </row>
    <row r="56" spans="1:6" ht="24" x14ac:dyDescent="0.2">
      <c r="A56" s="430">
        <f t="shared" si="0"/>
        <v>50</v>
      </c>
      <c r="B56" s="430">
        <f t="shared" si="1"/>
        <v>696</v>
      </c>
      <c r="C56" s="502">
        <v>17</v>
      </c>
      <c r="D56" s="432" t="s">
        <v>12</v>
      </c>
      <c r="E56" s="627" t="s">
        <v>4039</v>
      </c>
      <c r="F56" s="467"/>
    </row>
    <row r="57" spans="1:6" ht="24" x14ac:dyDescent="0.2">
      <c r="A57" s="430">
        <f t="shared" si="0"/>
        <v>51</v>
      </c>
      <c r="B57" s="430">
        <f t="shared" si="1"/>
        <v>713</v>
      </c>
      <c r="C57" s="502">
        <v>17</v>
      </c>
      <c r="D57" s="432" t="s">
        <v>12</v>
      </c>
      <c r="E57" s="627" t="s">
        <v>4040</v>
      </c>
      <c r="F57" s="467"/>
    </row>
    <row r="58" spans="1:6" x14ac:dyDescent="0.2">
      <c r="A58" s="430">
        <f t="shared" si="0"/>
        <v>52</v>
      </c>
      <c r="B58" s="430">
        <f t="shared" si="1"/>
        <v>730</v>
      </c>
      <c r="C58" s="502">
        <v>17</v>
      </c>
      <c r="D58" s="432" t="s">
        <v>12</v>
      </c>
      <c r="E58" s="627" t="s">
        <v>4041</v>
      </c>
      <c r="F58" s="467"/>
    </row>
    <row r="59" spans="1:6" ht="24" x14ac:dyDescent="0.2">
      <c r="A59" s="430">
        <f t="shared" si="0"/>
        <v>53</v>
      </c>
      <c r="B59" s="430">
        <f t="shared" si="1"/>
        <v>747</v>
      </c>
      <c r="C59" s="502">
        <v>17</v>
      </c>
      <c r="D59" s="432" t="s">
        <v>12</v>
      </c>
      <c r="E59" s="627" t="s">
        <v>4042</v>
      </c>
      <c r="F59" s="467"/>
    </row>
    <row r="60" spans="1:6" ht="36" x14ac:dyDescent="0.2">
      <c r="A60" s="430">
        <f t="shared" si="0"/>
        <v>54</v>
      </c>
      <c r="B60" s="430">
        <f t="shared" si="1"/>
        <v>764</v>
      </c>
      <c r="C60" s="502">
        <v>17</v>
      </c>
      <c r="D60" s="432" t="s">
        <v>12</v>
      </c>
      <c r="E60" s="627" t="s">
        <v>4043</v>
      </c>
      <c r="F60" s="467"/>
    </row>
    <row r="61" spans="1:6" ht="24" x14ac:dyDescent="0.2">
      <c r="A61" s="430">
        <f t="shared" si="0"/>
        <v>55</v>
      </c>
      <c r="B61" s="430">
        <f t="shared" si="1"/>
        <v>781</v>
      </c>
      <c r="C61" s="502">
        <v>17</v>
      </c>
      <c r="D61" s="432" t="s">
        <v>12</v>
      </c>
      <c r="E61" s="627" t="s">
        <v>4044</v>
      </c>
      <c r="F61" s="467"/>
    </row>
    <row r="62" spans="1:6" ht="24" x14ac:dyDescent="0.2">
      <c r="A62" s="430">
        <f t="shared" si="0"/>
        <v>56</v>
      </c>
      <c r="B62" s="430">
        <f t="shared" si="1"/>
        <v>798</v>
      </c>
      <c r="C62" s="502">
        <v>17</v>
      </c>
      <c r="D62" s="432" t="s">
        <v>12</v>
      </c>
      <c r="E62" s="627" t="s">
        <v>4045</v>
      </c>
      <c r="F62" s="467"/>
    </row>
    <row r="63" spans="1:6" ht="24" x14ac:dyDescent="0.2">
      <c r="A63" s="430">
        <f t="shared" si="0"/>
        <v>57</v>
      </c>
      <c r="B63" s="430">
        <f t="shared" si="1"/>
        <v>815</v>
      </c>
      <c r="C63" s="502">
        <v>17</v>
      </c>
      <c r="D63" s="432" t="s">
        <v>12</v>
      </c>
      <c r="E63" s="627" t="s">
        <v>4046</v>
      </c>
      <c r="F63" s="467"/>
    </row>
    <row r="64" spans="1:6" ht="24" x14ac:dyDescent="0.2">
      <c r="A64" s="430">
        <f t="shared" si="0"/>
        <v>58</v>
      </c>
      <c r="B64" s="430">
        <f t="shared" si="1"/>
        <v>832</v>
      </c>
      <c r="C64" s="502">
        <v>17</v>
      </c>
      <c r="D64" s="432" t="s">
        <v>12</v>
      </c>
      <c r="E64" s="627" t="s">
        <v>4047</v>
      </c>
      <c r="F64" s="467"/>
    </row>
    <row r="65" spans="1:6" ht="36" x14ac:dyDescent="0.2">
      <c r="A65" s="430">
        <f t="shared" si="0"/>
        <v>59</v>
      </c>
      <c r="B65" s="430">
        <f t="shared" si="1"/>
        <v>849</v>
      </c>
      <c r="C65" s="502">
        <v>17</v>
      </c>
      <c r="D65" s="432" t="s">
        <v>12</v>
      </c>
      <c r="E65" s="627" t="s">
        <v>4048</v>
      </c>
      <c r="F65" s="467"/>
    </row>
    <row r="66" spans="1:6" ht="24" x14ac:dyDescent="0.2">
      <c r="A66" s="430">
        <f t="shared" si="0"/>
        <v>60</v>
      </c>
      <c r="B66" s="430">
        <f t="shared" si="1"/>
        <v>866</v>
      </c>
      <c r="C66" s="502">
        <v>17</v>
      </c>
      <c r="D66" s="432" t="s">
        <v>12</v>
      </c>
      <c r="E66" s="627" t="s">
        <v>4049</v>
      </c>
      <c r="F66" s="467"/>
    </row>
    <row r="67" spans="1:6" ht="24" x14ac:dyDescent="0.2">
      <c r="A67" s="430">
        <f t="shared" si="0"/>
        <v>61</v>
      </c>
      <c r="B67" s="430">
        <f t="shared" si="1"/>
        <v>883</v>
      </c>
      <c r="C67" s="502">
        <v>17</v>
      </c>
      <c r="D67" s="432" t="s">
        <v>12</v>
      </c>
      <c r="E67" s="627" t="s">
        <v>4050</v>
      </c>
      <c r="F67" s="467"/>
    </row>
    <row r="68" spans="1:6" x14ac:dyDescent="0.2">
      <c r="A68" s="430">
        <f t="shared" si="0"/>
        <v>62</v>
      </c>
      <c r="B68" s="430">
        <f t="shared" si="1"/>
        <v>900</v>
      </c>
      <c r="C68" s="502">
        <v>17</v>
      </c>
      <c r="D68" s="432" t="s">
        <v>12</v>
      </c>
      <c r="E68" s="627" t="s">
        <v>4051</v>
      </c>
      <c r="F68" s="467"/>
    </row>
    <row r="69" spans="1:6" ht="24" x14ac:dyDescent="0.2">
      <c r="A69" s="430">
        <f t="shared" si="0"/>
        <v>63</v>
      </c>
      <c r="B69" s="430">
        <f t="shared" si="1"/>
        <v>917</v>
      </c>
      <c r="C69" s="502">
        <v>17</v>
      </c>
      <c r="D69" s="432" t="s">
        <v>12</v>
      </c>
      <c r="E69" s="627" t="s">
        <v>4052</v>
      </c>
      <c r="F69" s="467"/>
    </row>
    <row r="70" spans="1:6" ht="36" x14ac:dyDescent="0.2">
      <c r="A70" s="430">
        <f t="shared" si="0"/>
        <v>64</v>
      </c>
      <c r="B70" s="430">
        <f t="shared" si="1"/>
        <v>934</v>
      </c>
      <c r="C70" s="502">
        <v>17</v>
      </c>
      <c r="D70" s="432" t="s">
        <v>12</v>
      </c>
      <c r="E70" s="627" t="s">
        <v>4053</v>
      </c>
      <c r="F70" s="467"/>
    </row>
    <row r="71" spans="1:6" ht="24" x14ac:dyDescent="0.2">
      <c r="A71" s="430">
        <f t="shared" si="0"/>
        <v>65</v>
      </c>
      <c r="B71" s="430">
        <f t="shared" si="1"/>
        <v>951</v>
      </c>
      <c r="C71" s="502">
        <v>17</v>
      </c>
      <c r="D71" s="432" t="s">
        <v>12</v>
      </c>
      <c r="E71" s="627" t="s">
        <v>4054</v>
      </c>
      <c r="F71" s="467"/>
    </row>
    <row r="72" spans="1:6" ht="24" x14ac:dyDescent="0.2">
      <c r="A72" s="430">
        <f t="shared" ref="A72:A135" si="2">+A71+1</f>
        <v>66</v>
      </c>
      <c r="B72" s="430">
        <f t="shared" si="1"/>
        <v>968</v>
      </c>
      <c r="C72" s="502">
        <v>17</v>
      </c>
      <c r="D72" s="432" t="s">
        <v>12</v>
      </c>
      <c r="E72" s="627" t="s">
        <v>4055</v>
      </c>
      <c r="F72" s="467"/>
    </row>
    <row r="73" spans="1:6" ht="24" x14ac:dyDescent="0.2">
      <c r="A73" s="430">
        <f t="shared" si="2"/>
        <v>67</v>
      </c>
      <c r="B73" s="430">
        <f t="shared" si="1"/>
        <v>985</v>
      </c>
      <c r="C73" s="502">
        <v>17</v>
      </c>
      <c r="D73" s="432" t="s">
        <v>12</v>
      </c>
      <c r="E73" s="627" t="s">
        <v>4056</v>
      </c>
      <c r="F73" s="467"/>
    </row>
    <row r="74" spans="1:6" ht="24" x14ac:dyDescent="0.2">
      <c r="A74" s="430">
        <f t="shared" si="2"/>
        <v>68</v>
      </c>
      <c r="B74" s="430">
        <f t="shared" si="1"/>
        <v>1002</v>
      </c>
      <c r="C74" s="502">
        <v>17</v>
      </c>
      <c r="D74" s="432" t="s">
        <v>12</v>
      </c>
      <c r="E74" s="627" t="s">
        <v>4057</v>
      </c>
      <c r="F74" s="467"/>
    </row>
    <row r="75" spans="1:6" ht="36" x14ac:dyDescent="0.2">
      <c r="A75" s="430">
        <f t="shared" si="2"/>
        <v>69</v>
      </c>
      <c r="B75" s="430">
        <f t="shared" si="1"/>
        <v>1019</v>
      </c>
      <c r="C75" s="502">
        <v>17</v>
      </c>
      <c r="D75" s="432" t="s">
        <v>12</v>
      </c>
      <c r="E75" s="627" t="s">
        <v>4058</v>
      </c>
      <c r="F75" s="467"/>
    </row>
    <row r="76" spans="1:6" ht="24" x14ac:dyDescent="0.2">
      <c r="A76" s="430">
        <f t="shared" si="2"/>
        <v>70</v>
      </c>
      <c r="B76" s="430">
        <f t="shared" si="1"/>
        <v>1036</v>
      </c>
      <c r="C76" s="502">
        <v>17</v>
      </c>
      <c r="D76" s="432" t="s">
        <v>12</v>
      </c>
      <c r="E76" s="627" t="s">
        <v>4059</v>
      </c>
      <c r="F76" s="467"/>
    </row>
    <row r="77" spans="1:6" ht="24" x14ac:dyDescent="0.2">
      <c r="A77" s="430">
        <f t="shared" si="2"/>
        <v>71</v>
      </c>
      <c r="B77" s="430">
        <f t="shared" ref="B77:B140" si="3">C76+B76</f>
        <v>1053</v>
      </c>
      <c r="C77" s="502">
        <v>17</v>
      </c>
      <c r="D77" s="432" t="s">
        <v>12</v>
      </c>
      <c r="E77" s="627" t="s">
        <v>4060</v>
      </c>
      <c r="F77" s="467"/>
    </row>
    <row r="78" spans="1:6" x14ac:dyDescent="0.2">
      <c r="A78" s="430">
        <f t="shared" si="2"/>
        <v>72</v>
      </c>
      <c r="B78" s="430">
        <f t="shared" si="3"/>
        <v>1070</v>
      </c>
      <c r="C78" s="502">
        <v>17</v>
      </c>
      <c r="D78" s="432" t="s">
        <v>12</v>
      </c>
      <c r="E78" s="627" t="s">
        <v>4061</v>
      </c>
      <c r="F78" s="467"/>
    </row>
    <row r="79" spans="1:6" ht="24" x14ac:dyDescent="0.2">
      <c r="A79" s="430">
        <f t="shared" si="2"/>
        <v>73</v>
      </c>
      <c r="B79" s="430">
        <f t="shared" si="3"/>
        <v>1087</v>
      </c>
      <c r="C79" s="502">
        <v>17</v>
      </c>
      <c r="D79" s="432" t="s">
        <v>12</v>
      </c>
      <c r="E79" s="627" t="s">
        <v>4062</v>
      </c>
      <c r="F79" s="467"/>
    </row>
    <row r="80" spans="1:6" ht="36" x14ac:dyDescent="0.2">
      <c r="A80" s="430">
        <f t="shared" si="2"/>
        <v>74</v>
      </c>
      <c r="B80" s="430">
        <f t="shared" si="3"/>
        <v>1104</v>
      </c>
      <c r="C80" s="502">
        <v>17</v>
      </c>
      <c r="D80" s="432" t="s">
        <v>12</v>
      </c>
      <c r="E80" s="627" t="s">
        <v>4063</v>
      </c>
      <c r="F80" s="467"/>
    </row>
    <row r="81" spans="1:6" ht="24" x14ac:dyDescent="0.2">
      <c r="A81" s="430">
        <f t="shared" si="2"/>
        <v>75</v>
      </c>
      <c r="B81" s="430">
        <f t="shared" si="3"/>
        <v>1121</v>
      </c>
      <c r="C81" s="502">
        <v>17</v>
      </c>
      <c r="D81" s="432" t="s">
        <v>12</v>
      </c>
      <c r="E81" s="627" t="s">
        <v>4064</v>
      </c>
      <c r="F81" s="467"/>
    </row>
    <row r="82" spans="1:6" ht="24" x14ac:dyDescent="0.2">
      <c r="A82" s="430">
        <f t="shared" si="2"/>
        <v>76</v>
      </c>
      <c r="B82" s="430">
        <f t="shared" si="3"/>
        <v>1138</v>
      </c>
      <c r="C82" s="502">
        <v>17</v>
      </c>
      <c r="D82" s="432" t="s">
        <v>12</v>
      </c>
      <c r="E82" s="627" t="s">
        <v>4065</v>
      </c>
      <c r="F82" s="467"/>
    </row>
    <row r="83" spans="1:6" ht="24" x14ac:dyDescent="0.2">
      <c r="A83" s="430">
        <f t="shared" si="2"/>
        <v>77</v>
      </c>
      <c r="B83" s="430">
        <f t="shared" si="3"/>
        <v>1155</v>
      </c>
      <c r="C83" s="502">
        <v>17</v>
      </c>
      <c r="D83" s="432" t="s">
        <v>12</v>
      </c>
      <c r="E83" s="627" t="s">
        <v>4066</v>
      </c>
      <c r="F83" s="467"/>
    </row>
    <row r="84" spans="1:6" ht="24" x14ac:dyDescent="0.2">
      <c r="A84" s="430">
        <f t="shared" si="2"/>
        <v>78</v>
      </c>
      <c r="B84" s="430">
        <f t="shared" si="3"/>
        <v>1172</v>
      </c>
      <c r="C84" s="502">
        <v>17</v>
      </c>
      <c r="D84" s="432" t="s">
        <v>12</v>
      </c>
      <c r="E84" s="627" t="s">
        <v>4067</v>
      </c>
      <c r="F84" s="467"/>
    </row>
    <row r="85" spans="1:6" ht="36" x14ac:dyDescent="0.2">
      <c r="A85" s="430">
        <f t="shared" si="2"/>
        <v>79</v>
      </c>
      <c r="B85" s="430">
        <f t="shared" si="3"/>
        <v>1189</v>
      </c>
      <c r="C85" s="502">
        <v>17</v>
      </c>
      <c r="D85" s="432" t="s">
        <v>12</v>
      </c>
      <c r="E85" s="627" t="s">
        <v>4068</v>
      </c>
      <c r="F85" s="467"/>
    </row>
    <row r="86" spans="1:6" ht="24" x14ac:dyDescent="0.2">
      <c r="A86" s="430">
        <f t="shared" si="2"/>
        <v>80</v>
      </c>
      <c r="B86" s="430">
        <f t="shared" si="3"/>
        <v>1206</v>
      </c>
      <c r="C86" s="502">
        <v>17</v>
      </c>
      <c r="D86" s="432" t="s">
        <v>12</v>
      </c>
      <c r="E86" s="627" t="s">
        <v>4069</v>
      </c>
      <c r="F86" s="467"/>
    </row>
    <row r="87" spans="1:6" ht="24" x14ac:dyDescent="0.2">
      <c r="A87" s="430">
        <f t="shared" si="2"/>
        <v>81</v>
      </c>
      <c r="B87" s="430">
        <f t="shared" si="3"/>
        <v>1223</v>
      </c>
      <c r="C87" s="502">
        <v>17</v>
      </c>
      <c r="D87" s="432" t="s">
        <v>12</v>
      </c>
      <c r="E87" s="627" t="s">
        <v>4070</v>
      </c>
      <c r="F87" s="467"/>
    </row>
    <row r="88" spans="1:6" x14ac:dyDescent="0.2">
      <c r="A88" s="430">
        <f t="shared" si="2"/>
        <v>82</v>
      </c>
      <c r="B88" s="430">
        <f t="shared" si="3"/>
        <v>1240</v>
      </c>
      <c r="C88" s="502">
        <v>17</v>
      </c>
      <c r="D88" s="432" t="s">
        <v>12</v>
      </c>
      <c r="E88" s="627" t="s">
        <v>4071</v>
      </c>
      <c r="F88" s="467"/>
    </row>
    <row r="89" spans="1:6" ht="24" x14ac:dyDescent="0.2">
      <c r="A89" s="430">
        <f t="shared" si="2"/>
        <v>83</v>
      </c>
      <c r="B89" s="430">
        <f t="shared" si="3"/>
        <v>1257</v>
      </c>
      <c r="C89" s="502">
        <v>17</v>
      </c>
      <c r="D89" s="432" t="s">
        <v>12</v>
      </c>
      <c r="E89" s="627" t="s">
        <v>4072</v>
      </c>
      <c r="F89" s="467"/>
    </row>
    <row r="90" spans="1:6" ht="36" x14ac:dyDescent="0.2">
      <c r="A90" s="430">
        <f t="shared" si="2"/>
        <v>84</v>
      </c>
      <c r="B90" s="430">
        <f t="shared" si="3"/>
        <v>1274</v>
      </c>
      <c r="C90" s="502">
        <v>17</v>
      </c>
      <c r="D90" s="432" t="s">
        <v>12</v>
      </c>
      <c r="E90" s="627" t="s">
        <v>4073</v>
      </c>
      <c r="F90" s="467"/>
    </row>
    <row r="91" spans="1:6" ht="24" x14ac:dyDescent="0.2">
      <c r="A91" s="430">
        <f t="shared" si="2"/>
        <v>85</v>
      </c>
      <c r="B91" s="430">
        <f t="shared" si="3"/>
        <v>1291</v>
      </c>
      <c r="C91" s="502">
        <v>17</v>
      </c>
      <c r="D91" s="432" t="s">
        <v>12</v>
      </c>
      <c r="E91" s="627" t="s">
        <v>4074</v>
      </c>
      <c r="F91" s="467"/>
    </row>
    <row r="92" spans="1:6" ht="24" x14ac:dyDescent="0.2">
      <c r="A92" s="430">
        <f t="shared" si="2"/>
        <v>86</v>
      </c>
      <c r="B92" s="430">
        <f t="shared" si="3"/>
        <v>1308</v>
      </c>
      <c r="C92" s="502">
        <v>17</v>
      </c>
      <c r="D92" s="432" t="s">
        <v>12</v>
      </c>
      <c r="E92" s="627" t="s">
        <v>4075</v>
      </c>
      <c r="F92" s="467"/>
    </row>
    <row r="93" spans="1:6" ht="24" x14ac:dyDescent="0.2">
      <c r="A93" s="430">
        <f t="shared" si="2"/>
        <v>87</v>
      </c>
      <c r="B93" s="430">
        <f t="shared" si="3"/>
        <v>1325</v>
      </c>
      <c r="C93" s="502">
        <v>17</v>
      </c>
      <c r="D93" s="432" t="s">
        <v>12</v>
      </c>
      <c r="E93" s="627" t="s">
        <v>4076</v>
      </c>
      <c r="F93" s="467"/>
    </row>
    <row r="94" spans="1:6" ht="24" x14ac:dyDescent="0.2">
      <c r="A94" s="430">
        <f t="shared" si="2"/>
        <v>88</v>
      </c>
      <c r="B94" s="430">
        <f t="shared" si="3"/>
        <v>1342</v>
      </c>
      <c r="C94" s="502">
        <v>17</v>
      </c>
      <c r="D94" s="432" t="s">
        <v>12</v>
      </c>
      <c r="E94" s="627" t="s">
        <v>4077</v>
      </c>
      <c r="F94" s="467"/>
    </row>
    <row r="95" spans="1:6" ht="36" x14ac:dyDescent="0.2">
      <c r="A95" s="430">
        <f t="shared" si="2"/>
        <v>89</v>
      </c>
      <c r="B95" s="430">
        <f t="shared" si="3"/>
        <v>1359</v>
      </c>
      <c r="C95" s="502">
        <v>17</v>
      </c>
      <c r="D95" s="432" t="s">
        <v>12</v>
      </c>
      <c r="E95" s="627" t="s">
        <v>4078</v>
      </c>
      <c r="F95" s="467"/>
    </row>
    <row r="96" spans="1:6" ht="24" x14ac:dyDescent="0.2">
      <c r="A96" s="430">
        <f t="shared" si="2"/>
        <v>90</v>
      </c>
      <c r="B96" s="430">
        <f t="shared" si="3"/>
        <v>1376</v>
      </c>
      <c r="C96" s="502">
        <v>17</v>
      </c>
      <c r="D96" s="432" t="s">
        <v>12</v>
      </c>
      <c r="E96" s="627" t="s">
        <v>4079</v>
      </c>
      <c r="F96" s="467"/>
    </row>
    <row r="97" spans="1:6" ht="24" x14ac:dyDescent="0.2">
      <c r="A97" s="447">
        <f t="shared" si="2"/>
        <v>91</v>
      </c>
      <c r="B97" s="447">
        <f t="shared" si="3"/>
        <v>1393</v>
      </c>
      <c r="C97" s="502">
        <v>17</v>
      </c>
      <c r="D97" s="432" t="s">
        <v>12</v>
      </c>
      <c r="E97" s="627" t="s">
        <v>4080</v>
      </c>
      <c r="F97" s="467"/>
    </row>
    <row r="98" spans="1:6" x14ac:dyDescent="0.2">
      <c r="A98" s="447">
        <f t="shared" si="2"/>
        <v>92</v>
      </c>
      <c r="B98" s="447">
        <f t="shared" si="3"/>
        <v>1410</v>
      </c>
      <c r="C98" s="502">
        <v>17</v>
      </c>
      <c r="D98" s="432" t="s">
        <v>12</v>
      </c>
      <c r="E98" s="627" t="s">
        <v>4081</v>
      </c>
      <c r="F98" s="467"/>
    </row>
    <row r="99" spans="1:6" ht="24" x14ac:dyDescent="0.2">
      <c r="A99" s="447">
        <f t="shared" si="2"/>
        <v>93</v>
      </c>
      <c r="B99" s="447">
        <f t="shared" si="3"/>
        <v>1427</v>
      </c>
      <c r="C99" s="502">
        <v>17</v>
      </c>
      <c r="D99" s="432" t="s">
        <v>12</v>
      </c>
      <c r="E99" s="627" t="s">
        <v>4082</v>
      </c>
      <c r="F99" s="467"/>
    </row>
    <row r="100" spans="1:6" ht="36" x14ac:dyDescent="0.2">
      <c r="A100" s="447">
        <f t="shared" si="2"/>
        <v>94</v>
      </c>
      <c r="B100" s="447">
        <f t="shared" si="3"/>
        <v>1444</v>
      </c>
      <c r="C100" s="502">
        <v>17</v>
      </c>
      <c r="D100" s="432" t="s">
        <v>12</v>
      </c>
      <c r="E100" s="627" t="s">
        <v>4083</v>
      </c>
      <c r="F100" s="467"/>
    </row>
    <row r="101" spans="1:6" ht="24" x14ac:dyDescent="0.2">
      <c r="A101" s="447">
        <f t="shared" si="2"/>
        <v>95</v>
      </c>
      <c r="B101" s="447">
        <f t="shared" si="3"/>
        <v>1461</v>
      </c>
      <c r="C101" s="502">
        <v>17</v>
      </c>
      <c r="D101" s="432" t="s">
        <v>12</v>
      </c>
      <c r="E101" s="627" t="s">
        <v>4084</v>
      </c>
      <c r="F101" s="467"/>
    </row>
    <row r="102" spans="1:6" ht="24" x14ac:dyDescent="0.2">
      <c r="A102" s="447">
        <f t="shared" si="2"/>
        <v>96</v>
      </c>
      <c r="B102" s="447">
        <f t="shared" si="3"/>
        <v>1478</v>
      </c>
      <c r="C102" s="502">
        <v>17</v>
      </c>
      <c r="D102" s="432" t="s">
        <v>12</v>
      </c>
      <c r="E102" s="627" t="s">
        <v>4085</v>
      </c>
      <c r="F102" s="467"/>
    </row>
    <row r="103" spans="1:6" ht="24" x14ac:dyDescent="0.2">
      <c r="A103" s="447">
        <f t="shared" si="2"/>
        <v>97</v>
      </c>
      <c r="B103" s="447">
        <f t="shared" si="3"/>
        <v>1495</v>
      </c>
      <c r="C103" s="502">
        <v>17</v>
      </c>
      <c r="D103" s="432" t="s">
        <v>12</v>
      </c>
      <c r="E103" s="627" t="s">
        <v>4086</v>
      </c>
      <c r="F103" s="467"/>
    </row>
    <row r="104" spans="1:6" ht="24" x14ac:dyDescent="0.2">
      <c r="A104" s="447">
        <f t="shared" si="2"/>
        <v>98</v>
      </c>
      <c r="B104" s="447">
        <f t="shared" si="3"/>
        <v>1512</v>
      </c>
      <c r="C104" s="502">
        <v>17</v>
      </c>
      <c r="D104" s="432" t="s">
        <v>12</v>
      </c>
      <c r="E104" s="627" t="s">
        <v>4087</v>
      </c>
      <c r="F104" s="467"/>
    </row>
    <row r="105" spans="1:6" ht="36" x14ac:dyDescent="0.2">
      <c r="A105" s="447">
        <f t="shared" si="2"/>
        <v>99</v>
      </c>
      <c r="B105" s="447">
        <f t="shared" si="3"/>
        <v>1529</v>
      </c>
      <c r="C105" s="502">
        <v>17</v>
      </c>
      <c r="D105" s="432" t="s">
        <v>12</v>
      </c>
      <c r="E105" s="627" t="s">
        <v>4088</v>
      </c>
      <c r="F105" s="467"/>
    </row>
    <row r="106" spans="1:6" ht="24" x14ac:dyDescent="0.2">
      <c r="A106" s="447">
        <f t="shared" si="2"/>
        <v>100</v>
      </c>
      <c r="B106" s="447">
        <f t="shared" si="3"/>
        <v>1546</v>
      </c>
      <c r="C106" s="502">
        <v>17</v>
      </c>
      <c r="D106" s="432" t="s">
        <v>12</v>
      </c>
      <c r="E106" s="627" t="s">
        <v>4089</v>
      </c>
      <c r="F106" s="467"/>
    </row>
    <row r="107" spans="1:6" ht="24" x14ac:dyDescent="0.2">
      <c r="A107" s="447">
        <f t="shared" si="2"/>
        <v>101</v>
      </c>
      <c r="B107" s="447">
        <f t="shared" si="3"/>
        <v>1563</v>
      </c>
      <c r="C107" s="502">
        <v>17</v>
      </c>
      <c r="D107" s="432" t="s">
        <v>12</v>
      </c>
      <c r="E107" s="564" t="s">
        <v>6128</v>
      </c>
      <c r="F107" s="437"/>
    </row>
    <row r="108" spans="1:6" x14ac:dyDescent="0.2">
      <c r="A108" s="447">
        <f t="shared" si="2"/>
        <v>102</v>
      </c>
      <c r="B108" s="447">
        <f t="shared" si="3"/>
        <v>1580</v>
      </c>
      <c r="C108" s="502">
        <v>17</v>
      </c>
      <c r="D108" s="432" t="s">
        <v>12</v>
      </c>
      <c r="E108" s="564" t="s">
        <v>6130</v>
      </c>
      <c r="F108" s="437"/>
    </row>
    <row r="109" spans="1:6" ht="24" x14ac:dyDescent="0.2">
      <c r="A109" s="447">
        <f t="shared" si="2"/>
        <v>103</v>
      </c>
      <c r="B109" s="447">
        <f t="shared" si="3"/>
        <v>1597</v>
      </c>
      <c r="C109" s="502">
        <v>17</v>
      </c>
      <c r="D109" s="432" t="s">
        <v>12</v>
      </c>
      <c r="E109" s="564" t="s">
        <v>6129</v>
      </c>
      <c r="F109" s="437"/>
    </row>
    <row r="110" spans="1:6" ht="36" x14ac:dyDescent="0.2">
      <c r="A110" s="447">
        <f t="shared" si="2"/>
        <v>104</v>
      </c>
      <c r="B110" s="447">
        <f t="shared" si="3"/>
        <v>1614</v>
      </c>
      <c r="C110" s="502">
        <v>17</v>
      </c>
      <c r="D110" s="432" t="s">
        <v>12</v>
      </c>
      <c r="E110" s="564" t="s">
        <v>6131</v>
      </c>
      <c r="F110" s="437"/>
    </row>
    <row r="111" spans="1:6" ht="24" x14ac:dyDescent="0.2">
      <c r="A111" s="447">
        <f t="shared" si="2"/>
        <v>105</v>
      </c>
      <c r="B111" s="447">
        <f t="shared" si="3"/>
        <v>1631</v>
      </c>
      <c r="C111" s="502">
        <v>17</v>
      </c>
      <c r="D111" s="432" t="s">
        <v>12</v>
      </c>
      <c r="E111" s="564" t="s">
        <v>6132</v>
      </c>
      <c r="F111" s="437"/>
    </row>
    <row r="112" spans="1:6" ht="24" x14ac:dyDescent="0.2">
      <c r="A112" s="447">
        <f t="shared" si="2"/>
        <v>106</v>
      </c>
      <c r="B112" s="447">
        <f t="shared" si="3"/>
        <v>1648</v>
      </c>
      <c r="C112" s="502">
        <v>17</v>
      </c>
      <c r="D112" s="432" t="s">
        <v>12</v>
      </c>
      <c r="E112" s="564" t="s">
        <v>6133</v>
      </c>
      <c r="F112" s="437"/>
    </row>
    <row r="113" spans="1:6" ht="24" x14ac:dyDescent="0.2">
      <c r="A113" s="447">
        <f t="shared" si="2"/>
        <v>107</v>
      </c>
      <c r="B113" s="447">
        <f t="shared" si="3"/>
        <v>1665</v>
      </c>
      <c r="C113" s="502">
        <v>17</v>
      </c>
      <c r="D113" s="432" t="s">
        <v>12</v>
      </c>
      <c r="E113" s="564" t="s">
        <v>6134</v>
      </c>
      <c r="F113" s="437"/>
    </row>
    <row r="114" spans="1:6" ht="24" x14ac:dyDescent="0.2">
      <c r="A114" s="447">
        <f t="shared" si="2"/>
        <v>108</v>
      </c>
      <c r="B114" s="447">
        <f t="shared" si="3"/>
        <v>1682</v>
      </c>
      <c r="C114" s="502">
        <v>17</v>
      </c>
      <c r="D114" s="432" t="s">
        <v>12</v>
      </c>
      <c r="E114" s="564" t="s">
        <v>6135</v>
      </c>
      <c r="F114" s="437"/>
    </row>
    <row r="115" spans="1:6" ht="36" x14ac:dyDescent="0.2">
      <c r="A115" s="447">
        <f t="shared" si="2"/>
        <v>109</v>
      </c>
      <c r="B115" s="447">
        <f t="shared" si="3"/>
        <v>1699</v>
      </c>
      <c r="C115" s="502">
        <v>17</v>
      </c>
      <c r="D115" s="432" t="s">
        <v>12</v>
      </c>
      <c r="E115" s="564" t="s">
        <v>6136</v>
      </c>
      <c r="F115" s="437"/>
    </row>
    <row r="116" spans="1:6" ht="24" x14ac:dyDescent="0.2">
      <c r="A116" s="447">
        <f t="shared" si="2"/>
        <v>110</v>
      </c>
      <c r="B116" s="447">
        <f t="shared" si="3"/>
        <v>1716</v>
      </c>
      <c r="C116" s="502">
        <v>17</v>
      </c>
      <c r="D116" s="432" t="s">
        <v>12</v>
      </c>
      <c r="E116" s="564" t="s">
        <v>6137</v>
      </c>
      <c r="F116" s="437"/>
    </row>
    <row r="117" spans="1:6" ht="24" x14ac:dyDescent="0.2">
      <c r="A117" s="430">
        <f t="shared" si="2"/>
        <v>111</v>
      </c>
      <c r="B117" s="430">
        <f t="shared" si="3"/>
        <v>1733</v>
      </c>
      <c r="C117" s="431">
        <v>17</v>
      </c>
      <c r="D117" s="434" t="s">
        <v>12</v>
      </c>
      <c r="E117" s="718" t="s">
        <v>14397</v>
      </c>
      <c r="F117" s="471"/>
    </row>
    <row r="118" spans="1:6" x14ac:dyDescent="0.2">
      <c r="A118" s="430">
        <f t="shared" si="2"/>
        <v>112</v>
      </c>
      <c r="B118" s="430">
        <f t="shared" si="3"/>
        <v>1750</v>
      </c>
      <c r="C118" s="431">
        <v>17</v>
      </c>
      <c r="D118" s="434" t="s">
        <v>12</v>
      </c>
      <c r="E118" s="718" t="s">
        <v>14398</v>
      </c>
      <c r="F118" s="471"/>
    </row>
    <row r="119" spans="1:6" ht="24" x14ac:dyDescent="0.2">
      <c r="A119" s="430">
        <f t="shared" si="2"/>
        <v>113</v>
      </c>
      <c r="B119" s="430">
        <f t="shared" si="3"/>
        <v>1767</v>
      </c>
      <c r="C119" s="431">
        <v>17</v>
      </c>
      <c r="D119" s="434" t="s">
        <v>12</v>
      </c>
      <c r="E119" s="718" t="s">
        <v>14399</v>
      </c>
      <c r="F119" s="471"/>
    </row>
    <row r="120" spans="1:6" ht="36" x14ac:dyDescent="0.2">
      <c r="A120" s="430">
        <f t="shared" si="2"/>
        <v>114</v>
      </c>
      <c r="B120" s="430">
        <f t="shared" si="3"/>
        <v>1784</v>
      </c>
      <c r="C120" s="431">
        <v>17</v>
      </c>
      <c r="D120" s="434" t="s">
        <v>12</v>
      </c>
      <c r="E120" s="718" t="s">
        <v>14400</v>
      </c>
      <c r="F120" s="471"/>
    </row>
    <row r="121" spans="1:6" ht="24" x14ac:dyDescent="0.2">
      <c r="A121" s="430">
        <f t="shared" si="2"/>
        <v>115</v>
      </c>
      <c r="B121" s="430">
        <f t="shared" si="3"/>
        <v>1801</v>
      </c>
      <c r="C121" s="431">
        <v>17</v>
      </c>
      <c r="D121" s="434" t="s">
        <v>12</v>
      </c>
      <c r="E121" s="718" t="s">
        <v>14401</v>
      </c>
      <c r="F121" s="471"/>
    </row>
    <row r="122" spans="1:6" ht="24" x14ac:dyDescent="0.2">
      <c r="A122" s="430">
        <f t="shared" si="2"/>
        <v>116</v>
      </c>
      <c r="B122" s="430">
        <f t="shared" si="3"/>
        <v>1818</v>
      </c>
      <c r="C122" s="431">
        <v>17</v>
      </c>
      <c r="D122" s="434" t="s">
        <v>12</v>
      </c>
      <c r="E122" s="718" t="s">
        <v>14402</v>
      </c>
      <c r="F122" s="471"/>
    </row>
    <row r="123" spans="1:6" ht="24" x14ac:dyDescent="0.2">
      <c r="A123" s="430">
        <f t="shared" si="2"/>
        <v>117</v>
      </c>
      <c r="B123" s="430">
        <f t="shared" si="3"/>
        <v>1835</v>
      </c>
      <c r="C123" s="431">
        <v>17</v>
      </c>
      <c r="D123" s="434" t="s">
        <v>12</v>
      </c>
      <c r="E123" s="718" t="s">
        <v>14403</v>
      </c>
      <c r="F123" s="471"/>
    </row>
    <row r="124" spans="1:6" ht="24" x14ac:dyDescent="0.2">
      <c r="A124" s="430">
        <f t="shared" si="2"/>
        <v>118</v>
      </c>
      <c r="B124" s="430">
        <f t="shared" si="3"/>
        <v>1852</v>
      </c>
      <c r="C124" s="431">
        <v>17</v>
      </c>
      <c r="D124" s="434" t="s">
        <v>12</v>
      </c>
      <c r="E124" s="718" t="s">
        <v>14404</v>
      </c>
      <c r="F124" s="471"/>
    </row>
    <row r="125" spans="1:6" ht="36" x14ac:dyDescent="0.2">
      <c r="A125" s="430">
        <f t="shared" si="2"/>
        <v>119</v>
      </c>
      <c r="B125" s="430">
        <f t="shared" si="3"/>
        <v>1869</v>
      </c>
      <c r="C125" s="431">
        <v>17</v>
      </c>
      <c r="D125" s="434" t="s">
        <v>12</v>
      </c>
      <c r="E125" s="718" t="s">
        <v>14405</v>
      </c>
      <c r="F125" s="471"/>
    </row>
    <row r="126" spans="1:6" ht="24" x14ac:dyDescent="0.2">
      <c r="A126" s="430">
        <f t="shared" si="2"/>
        <v>120</v>
      </c>
      <c r="B126" s="430">
        <f t="shared" si="3"/>
        <v>1886</v>
      </c>
      <c r="C126" s="431">
        <v>17</v>
      </c>
      <c r="D126" s="434" t="s">
        <v>12</v>
      </c>
      <c r="E126" s="718" t="s">
        <v>14406</v>
      </c>
      <c r="F126" s="471"/>
    </row>
    <row r="127" spans="1:6" ht="24" x14ac:dyDescent="0.2">
      <c r="A127" s="363">
        <f t="shared" si="2"/>
        <v>121</v>
      </c>
      <c r="B127" s="363">
        <f t="shared" si="3"/>
        <v>1903</v>
      </c>
      <c r="C127" s="364">
        <v>17</v>
      </c>
      <c r="D127" s="365" t="s">
        <v>12</v>
      </c>
      <c r="E127" s="429" t="s">
        <v>12763</v>
      </c>
      <c r="F127" s="375"/>
    </row>
    <row r="128" spans="1:6" x14ac:dyDescent="0.2">
      <c r="A128" s="363">
        <f t="shared" si="2"/>
        <v>122</v>
      </c>
      <c r="B128" s="363">
        <f t="shared" si="3"/>
        <v>1920</v>
      </c>
      <c r="C128" s="364">
        <v>17</v>
      </c>
      <c r="D128" s="365" t="s">
        <v>12</v>
      </c>
      <c r="E128" s="429" t="s">
        <v>12764</v>
      </c>
      <c r="F128" s="375"/>
    </row>
    <row r="129" spans="1:6" ht="24" x14ac:dyDescent="0.2">
      <c r="A129" s="363">
        <f t="shared" si="2"/>
        <v>123</v>
      </c>
      <c r="B129" s="363">
        <f t="shared" si="3"/>
        <v>1937</v>
      </c>
      <c r="C129" s="364">
        <v>17</v>
      </c>
      <c r="D129" s="365" t="s">
        <v>12</v>
      </c>
      <c r="E129" s="429" t="s">
        <v>12765</v>
      </c>
      <c r="F129" s="375"/>
    </row>
    <row r="130" spans="1:6" ht="36" x14ac:dyDescent="0.2">
      <c r="A130" s="363">
        <f t="shared" si="2"/>
        <v>124</v>
      </c>
      <c r="B130" s="363">
        <f t="shared" si="3"/>
        <v>1954</v>
      </c>
      <c r="C130" s="364">
        <v>17</v>
      </c>
      <c r="D130" s="365" t="s">
        <v>12</v>
      </c>
      <c r="E130" s="429" t="s">
        <v>12766</v>
      </c>
      <c r="F130" s="375"/>
    </row>
    <row r="131" spans="1:6" ht="24" x14ac:dyDescent="0.2">
      <c r="A131" s="363">
        <f t="shared" si="2"/>
        <v>125</v>
      </c>
      <c r="B131" s="363">
        <f t="shared" si="3"/>
        <v>1971</v>
      </c>
      <c r="C131" s="364">
        <v>17</v>
      </c>
      <c r="D131" s="365" t="s">
        <v>12</v>
      </c>
      <c r="E131" s="429" t="s">
        <v>12767</v>
      </c>
      <c r="F131" s="375"/>
    </row>
    <row r="132" spans="1:6" ht="24" x14ac:dyDescent="0.2">
      <c r="A132" s="363">
        <f t="shared" si="2"/>
        <v>126</v>
      </c>
      <c r="B132" s="363">
        <f t="shared" si="3"/>
        <v>1988</v>
      </c>
      <c r="C132" s="364">
        <v>17</v>
      </c>
      <c r="D132" s="365" t="s">
        <v>12</v>
      </c>
      <c r="E132" s="429" t="s">
        <v>12768</v>
      </c>
      <c r="F132" s="375"/>
    </row>
    <row r="133" spans="1:6" ht="24" x14ac:dyDescent="0.2">
      <c r="A133" s="363">
        <f t="shared" si="2"/>
        <v>127</v>
      </c>
      <c r="B133" s="363">
        <f t="shared" si="3"/>
        <v>2005</v>
      </c>
      <c r="C133" s="364">
        <v>17</v>
      </c>
      <c r="D133" s="365" t="s">
        <v>12</v>
      </c>
      <c r="E133" s="429" t="s">
        <v>12769</v>
      </c>
      <c r="F133" s="375"/>
    </row>
    <row r="134" spans="1:6" ht="24" x14ac:dyDescent="0.2">
      <c r="A134" s="363">
        <f t="shared" si="2"/>
        <v>128</v>
      </c>
      <c r="B134" s="363">
        <f t="shared" si="3"/>
        <v>2022</v>
      </c>
      <c r="C134" s="364">
        <v>17</v>
      </c>
      <c r="D134" s="365" t="s">
        <v>12</v>
      </c>
      <c r="E134" s="429" t="s">
        <v>12770</v>
      </c>
      <c r="F134" s="375"/>
    </row>
    <row r="135" spans="1:6" ht="36" x14ac:dyDescent="0.2">
      <c r="A135" s="363">
        <f t="shared" si="2"/>
        <v>129</v>
      </c>
      <c r="B135" s="363">
        <f t="shared" si="3"/>
        <v>2039</v>
      </c>
      <c r="C135" s="364">
        <v>17</v>
      </c>
      <c r="D135" s="365" t="s">
        <v>12</v>
      </c>
      <c r="E135" s="429" t="s">
        <v>12771</v>
      </c>
      <c r="F135" s="375"/>
    </row>
    <row r="136" spans="1:6" ht="24" x14ac:dyDescent="0.2">
      <c r="A136" s="363">
        <f t="shared" ref="A136:A164" si="4">+A135+1</f>
        <v>130</v>
      </c>
      <c r="B136" s="363">
        <f t="shared" si="3"/>
        <v>2056</v>
      </c>
      <c r="C136" s="364">
        <v>17</v>
      </c>
      <c r="D136" s="365" t="s">
        <v>12</v>
      </c>
      <c r="E136" s="429" t="s">
        <v>12772</v>
      </c>
      <c r="F136" s="375"/>
    </row>
    <row r="137" spans="1:6" ht="24" x14ac:dyDescent="0.2">
      <c r="A137" s="363">
        <f t="shared" si="4"/>
        <v>131</v>
      </c>
      <c r="B137" s="363">
        <f t="shared" si="3"/>
        <v>2073</v>
      </c>
      <c r="C137" s="431">
        <v>17</v>
      </c>
      <c r="D137" s="434" t="s">
        <v>12</v>
      </c>
      <c r="E137" s="564" t="s">
        <v>4090</v>
      </c>
      <c r="F137" s="437"/>
    </row>
    <row r="138" spans="1:6" x14ac:dyDescent="0.2">
      <c r="A138" s="363">
        <f t="shared" si="4"/>
        <v>132</v>
      </c>
      <c r="B138" s="363">
        <f t="shared" si="3"/>
        <v>2090</v>
      </c>
      <c r="C138" s="431">
        <v>17</v>
      </c>
      <c r="D138" s="434" t="s">
        <v>12</v>
      </c>
      <c r="E138" s="564" t="s">
        <v>4091</v>
      </c>
      <c r="F138" s="437"/>
    </row>
    <row r="139" spans="1:6" ht="24" x14ac:dyDescent="0.2">
      <c r="A139" s="363">
        <f t="shared" si="4"/>
        <v>133</v>
      </c>
      <c r="B139" s="363">
        <f t="shared" si="3"/>
        <v>2107</v>
      </c>
      <c r="C139" s="431">
        <v>17</v>
      </c>
      <c r="D139" s="434" t="s">
        <v>12</v>
      </c>
      <c r="E139" s="564" t="s">
        <v>4092</v>
      </c>
      <c r="F139" s="437"/>
    </row>
    <row r="140" spans="1:6" ht="36" x14ac:dyDescent="0.2">
      <c r="A140" s="363">
        <f t="shared" si="4"/>
        <v>134</v>
      </c>
      <c r="B140" s="363">
        <f t="shared" si="3"/>
        <v>2124</v>
      </c>
      <c r="C140" s="431">
        <v>17</v>
      </c>
      <c r="D140" s="434" t="s">
        <v>12</v>
      </c>
      <c r="E140" s="564" t="s">
        <v>4093</v>
      </c>
      <c r="F140" s="437"/>
    </row>
    <row r="141" spans="1:6" ht="24" x14ac:dyDescent="0.2">
      <c r="A141" s="363">
        <f t="shared" si="4"/>
        <v>135</v>
      </c>
      <c r="B141" s="363">
        <f t="shared" ref="B141:B164" si="5">C140+B140</f>
        <v>2141</v>
      </c>
      <c r="C141" s="431">
        <v>17</v>
      </c>
      <c r="D141" s="434" t="s">
        <v>12</v>
      </c>
      <c r="E141" s="564" t="s">
        <v>4094</v>
      </c>
      <c r="F141" s="437"/>
    </row>
    <row r="142" spans="1:6" ht="24" x14ac:dyDescent="0.2">
      <c r="A142" s="363">
        <f t="shared" si="4"/>
        <v>136</v>
      </c>
      <c r="B142" s="363">
        <f t="shared" si="5"/>
        <v>2158</v>
      </c>
      <c r="C142" s="431">
        <v>17</v>
      </c>
      <c r="D142" s="434" t="s">
        <v>12</v>
      </c>
      <c r="E142" s="564" t="s">
        <v>4095</v>
      </c>
      <c r="F142" s="437"/>
    </row>
    <row r="143" spans="1:6" ht="24" x14ac:dyDescent="0.2">
      <c r="A143" s="363">
        <f t="shared" si="4"/>
        <v>137</v>
      </c>
      <c r="B143" s="363">
        <f t="shared" si="5"/>
        <v>2175</v>
      </c>
      <c r="C143" s="431">
        <v>17</v>
      </c>
      <c r="D143" s="434" t="s">
        <v>12</v>
      </c>
      <c r="E143" s="564" t="s">
        <v>4096</v>
      </c>
      <c r="F143" s="437"/>
    </row>
    <row r="144" spans="1:6" ht="24" x14ac:dyDescent="0.2">
      <c r="A144" s="363">
        <f t="shared" si="4"/>
        <v>138</v>
      </c>
      <c r="B144" s="363">
        <f t="shared" si="5"/>
        <v>2192</v>
      </c>
      <c r="C144" s="431">
        <v>17</v>
      </c>
      <c r="D144" s="434" t="s">
        <v>12</v>
      </c>
      <c r="E144" s="564" t="s">
        <v>4097</v>
      </c>
      <c r="F144" s="437"/>
    </row>
    <row r="145" spans="1:6" ht="36" x14ac:dyDescent="0.2">
      <c r="A145" s="363">
        <f t="shared" si="4"/>
        <v>139</v>
      </c>
      <c r="B145" s="363">
        <f t="shared" si="5"/>
        <v>2209</v>
      </c>
      <c r="C145" s="431">
        <v>17</v>
      </c>
      <c r="D145" s="434" t="s">
        <v>12</v>
      </c>
      <c r="E145" s="564" t="s">
        <v>4098</v>
      </c>
      <c r="F145" s="437"/>
    </row>
    <row r="146" spans="1:6" ht="24" x14ac:dyDescent="0.2">
      <c r="A146" s="363">
        <f t="shared" si="4"/>
        <v>140</v>
      </c>
      <c r="B146" s="363">
        <f t="shared" si="5"/>
        <v>2226</v>
      </c>
      <c r="C146" s="431">
        <v>17</v>
      </c>
      <c r="D146" s="434" t="s">
        <v>12</v>
      </c>
      <c r="E146" s="564" t="s">
        <v>4099</v>
      </c>
      <c r="F146" s="437"/>
    </row>
    <row r="147" spans="1:6" ht="24" x14ac:dyDescent="0.2">
      <c r="A147" s="363">
        <f t="shared" si="4"/>
        <v>141</v>
      </c>
      <c r="B147" s="363">
        <f t="shared" si="5"/>
        <v>2243</v>
      </c>
      <c r="C147" s="431">
        <v>17</v>
      </c>
      <c r="D147" s="434" t="s">
        <v>12</v>
      </c>
      <c r="E147" s="564" t="s">
        <v>4100</v>
      </c>
      <c r="F147" s="437"/>
    </row>
    <row r="148" spans="1:6" ht="24" x14ac:dyDescent="0.2">
      <c r="A148" s="363">
        <f t="shared" si="4"/>
        <v>142</v>
      </c>
      <c r="B148" s="363">
        <f t="shared" si="5"/>
        <v>2260</v>
      </c>
      <c r="C148" s="502">
        <v>17</v>
      </c>
      <c r="D148" s="432" t="s">
        <v>12</v>
      </c>
      <c r="E148" s="719" t="s">
        <v>6138</v>
      </c>
      <c r="F148" s="437"/>
    </row>
    <row r="149" spans="1:6" ht="24" x14ac:dyDescent="0.2">
      <c r="A149" s="363">
        <f t="shared" si="4"/>
        <v>143</v>
      </c>
      <c r="B149" s="363">
        <f t="shared" si="5"/>
        <v>2277</v>
      </c>
      <c r="C149" s="502">
        <v>17</v>
      </c>
      <c r="D149" s="432" t="s">
        <v>12</v>
      </c>
      <c r="E149" s="719" t="s">
        <v>6139</v>
      </c>
      <c r="F149" s="437"/>
    </row>
    <row r="150" spans="1:6" ht="24" x14ac:dyDescent="0.2">
      <c r="A150" s="363">
        <f t="shared" si="4"/>
        <v>144</v>
      </c>
      <c r="B150" s="363">
        <f t="shared" si="5"/>
        <v>2294</v>
      </c>
      <c r="C150" s="502">
        <v>17</v>
      </c>
      <c r="D150" s="432" t="s">
        <v>12</v>
      </c>
      <c r="E150" s="719" t="s">
        <v>6140</v>
      </c>
      <c r="F150" s="437"/>
    </row>
    <row r="151" spans="1:6" ht="24" x14ac:dyDescent="0.2">
      <c r="A151" s="363">
        <f t="shared" si="4"/>
        <v>145</v>
      </c>
      <c r="B151" s="363">
        <f t="shared" si="5"/>
        <v>2311</v>
      </c>
      <c r="C151" s="431">
        <v>17</v>
      </c>
      <c r="D151" s="434" t="s">
        <v>12</v>
      </c>
      <c r="E151" s="718" t="s">
        <v>14407</v>
      </c>
      <c r="F151" s="471"/>
    </row>
    <row r="152" spans="1:6" ht="24" x14ac:dyDescent="0.2">
      <c r="A152" s="363">
        <f t="shared" si="4"/>
        <v>146</v>
      </c>
      <c r="B152" s="363">
        <f t="shared" si="5"/>
        <v>2328</v>
      </c>
      <c r="C152" s="431">
        <v>17</v>
      </c>
      <c r="D152" s="434" t="s">
        <v>12</v>
      </c>
      <c r="E152" s="718" t="s">
        <v>14408</v>
      </c>
      <c r="F152" s="471"/>
    </row>
    <row r="153" spans="1:6" ht="24" x14ac:dyDescent="0.2">
      <c r="A153" s="363">
        <f t="shared" si="4"/>
        <v>147</v>
      </c>
      <c r="B153" s="363">
        <f t="shared" si="5"/>
        <v>2345</v>
      </c>
      <c r="C153" s="431">
        <v>17</v>
      </c>
      <c r="D153" s="434" t="s">
        <v>12</v>
      </c>
      <c r="E153" s="718" t="s">
        <v>14409</v>
      </c>
      <c r="F153" s="471"/>
    </row>
    <row r="154" spans="1:6" ht="24" x14ac:dyDescent="0.2">
      <c r="A154" s="363">
        <f t="shared" si="4"/>
        <v>148</v>
      </c>
      <c r="B154" s="363">
        <f t="shared" si="5"/>
        <v>2362</v>
      </c>
      <c r="C154" s="431">
        <v>17</v>
      </c>
      <c r="D154" s="434" t="s">
        <v>12</v>
      </c>
      <c r="E154" s="718" t="s">
        <v>13991</v>
      </c>
      <c r="F154" s="471"/>
    </row>
    <row r="155" spans="1:6" ht="24" x14ac:dyDescent="0.2">
      <c r="A155" s="363">
        <f t="shared" si="4"/>
        <v>149</v>
      </c>
      <c r="B155" s="363">
        <f t="shared" si="5"/>
        <v>2379</v>
      </c>
      <c r="C155" s="364">
        <v>17</v>
      </c>
      <c r="D155" s="365" t="s">
        <v>12</v>
      </c>
      <c r="E155" s="429" t="s">
        <v>14410</v>
      </c>
      <c r="F155" s="375"/>
    </row>
    <row r="156" spans="1:6" ht="24" x14ac:dyDescent="0.2">
      <c r="A156" s="363">
        <f t="shared" si="4"/>
        <v>150</v>
      </c>
      <c r="B156" s="363">
        <f t="shared" si="5"/>
        <v>2396</v>
      </c>
      <c r="C156" s="364">
        <v>17</v>
      </c>
      <c r="D156" s="365" t="s">
        <v>12</v>
      </c>
      <c r="E156" s="429" t="s">
        <v>14411</v>
      </c>
      <c r="F156" s="375"/>
    </row>
    <row r="157" spans="1:6" ht="24" x14ac:dyDescent="0.2">
      <c r="A157" s="363">
        <f t="shared" si="4"/>
        <v>151</v>
      </c>
      <c r="B157" s="363">
        <f t="shared" si="5"/>
        <v>2413</v>
      </c>
      <c r="C157" s="364">
        <v>17</v>
      </c>
      <c r="D157" s="365" t="s">
        <v>12</v>
      </c>
      <c r="E157" s="429" t="s">
        <v>14412</v>
      </c>
      <c r="F157" s="375"/>
    </row>
    <row r="158" spans="1:6" ht="24" x14ac:dyDescent="0.2">
      <c r="A158" s="363">
        <f t="shared" si="4"/>
        <v>152</v>
      </c>
      <c r="B158" s="363">
        <f t="shared" si="5"/>
        <v>2430</v>
      </c>
      <c r="C158" s="364">
        <v>17</v>
      </c>
      <c r="D158" s="365" t="s">
        <v>12</v>
      </c>
      <c r="E158" s="429" t="s">
        <v>14413</v>
      </c>
      <c r="F158" s="375"/>
    </row>
    <row r="159" spans="1:6" ht="24" x14ac:dyDescent="0.2">
      <c r="A159" s="363">
        <f t="shared" si="4"/>
        <v>153</v>
      </c>
      <c r="B159" s="363">
        <f t="shared" si="5"/>
        <v>2447</v>
      </c>
      <c r="C159" s="431">
        <v>17</v>
      </c>
      <c r="D159" s="434" t="s">
        <v>12</v>
      </c>
      <c r="E159" s="564" t="s">
        <v>4101</v>
      </c>
      <c r="F159" s="437"/>
    </row>
    <row r="160" spans="1:6" ht="24" x14ac:dyDescent="0.2">
      <c r="A160" s="363">
        <f t="shared" si="4"/>
        <v>154</v>
      </c>
      <c r="B160" s="363">
        <f t="shared" si="5"/>
        <v>2464</v>
      </c>
      <c r="C160" s="431">
        <v>17</v>
      </c>
      <c r="D160" s="434" t="s">
        <v>12</v>
      </c>
      <c r="E160" s="564" t="s">
        <v>4102</v>
      </c>
      <c r="F160" s="437"/>
    </row>
    <row r="161" spans="1:6" ht="24" x14ac:dyDescent="0.2">
      <c r="A161" s="363">
        <f t="shared" si="4"/>
        <v>155</v>
      </c>
      <c r="B161" s="363">
        <f t="shared" si="5"/>
        <v>2481</v>
      </c>
      <c r="C161" s="431">
        <v>17</v>
      </c>
      <c r="D161" s="434" t="s">
        <v>12</v>
      </c>
      <c r="E161" s="564" t="s">
        <v>4103</v>
      </c>
      <c r="F161" s="437"/>
    </row>
    <row r="162" spans="1:6" ht="24" x14ac:dyDescent="0.2">
      <c r="A162" s="363">
        <f t="shared" si="4"/>
        <v>156</v>
      </c>
      <c r="B162" s="363">
        <f t="shared" si="5"/>
        <v>2498</v>
      </c>
      <c r="C162" s="431">
        <v>17</v>
      </c>
      <c r="D162" s="434" t="s">
        <v>12</v>
      </c>
      <c r="E162" s="564" t="s">
        <v>4104</v>
      </c>
      <c r="F162" s="437"/>
    </row>
    <row r="163" spans="1:6" ht="12.75" thickBot="1" x14ac:dyDescent="0.25">
      <c r="A163" s="363">
        <f t="shared" si="4"/>
        <v>157</v>
      </c>
      <c r="B163" s="363">
        <f t="shared" si="5"/>
        <v>2515</v>
      </c>
      <c r="C163" s="439">
        <v>150</v>
      </c>
      <c r="D163" s="440" t="s">
        <v>9</v>
      </c>
      <c r="E163" s="24" t="s">
        <v>50</v>
      </c>
      <c r="F163" s="292" t="s">
        <v>25</v>
      </c>
    </row>
    <row r="164" spans="1:6" ht="13.5" thickTop="1" thickBot="1" x14ac:dyDescent="0.25">
      <c r="A164" s="363">
        <f t="shared" si="4"/>
        <v>158</v>
      </c>
      <c r="B164" s="363">
        <f t="shared" si="5"/>
        <v>2665</v>
      </c>
      <c r="C164" s="441">
        <v>12</v>
      </c>
      <c r="D164" s="452" t="s">
        <v>9</v>
      </c>
      <c r="E164" s="442" t="s">
        <v>323</v>
      </c>
      <c r="F164" s="454" t="s">
        <v>4105</v>
      </c>
    </row>
    <row r="165" spans="1:6" ht="12.75" thickTop="1" x14ac:dyDescent="0.2">
      <c r="A165" s="119" t="s">
        <v>54</v>
      </c>
      <c r="B165" s="119"/>
      <c r="C165" s="370">
        <f>B164+C164-1</f>
        <v>2676</v>
      </c>
      <c r="D165" s="119"/>
      <c r="E165" s="146"/>
      <c r="F165" s="119"/>
    </row>
    <row r="166" spans="1:6" x14ac:dyDescent="0.2">
      <c r="A166" s="64"/>
      <c r="B166" s="64"/>
      <c r="C166" s="64"/>
      <c r="D166" s="64"/>
      <c r="E166" s="64"/>
      <c r="F166" s="64"/>
    </row>
    <row r="168" spans="1:6" x14ac:dyDescent="0.2">
      <c r="A168" s="804" t="s">
        <v>15167</v>
      </c>
      <c r="B168" s="804"/>
      <c r="C168" s="804"/>
    </row>
  </sheetData>
  <mergeCells count="5">
    <mergeCell ref="A3:B3"/>
    <mergeCell ref="C3:F3"/>
    <mergeCell ref="A4:B4"/>
    <mergeCell ref="C4:F5"/>
    <mergeCell ref="A168:C168"/>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49"/>
  <sheetViews>
    <sheetView topLeftCell="A96" zoomScaleNormal="100" zoomScaleSheetLayoutView="80" workbookViewId="0">
      <selection activeCell="D102" sqref="D102"/>
    </sheetView>
  </sheetViews>
  <sheetFormatPr baseColWidth="10" defaultRowHeight="12" x14ac:dyDescent="0.2"/>
  <cols>
    <col min="1" max="3" width="7.7109375" customWidth="1"/>
    <col min="4" max="4" width="10.7109375" customWidth="1"/>
    <col min="5" max="5" width="100.7109375" customWidth="1"/>
    <col min="6" max="6" width="12.7109375" customWidth="1"/>
    <col min="9" max="11" width="7.7109375" customWidth="1"/>
    <col min="12" max="12" width="10.7109375" customWidth="1"/>
    <col min="13" max="13" width="100.7109375" customWidth="1"/>
    <col min="14" max="14" width="12.7109375" customWidth="1"/>
  </cols>
  <sheetData>
    <row r="1" spans="1:6" ht="21" x14ac:dyDescent="0.35">
      <c r="B1" s="1" t="s">
        <v>0</v>
      </c>
    </row>
    <row r="3" spans="1:6" ht="12.95" customHeight="1" x14ac:dyDescent="0.2">
      <c r="A3" s="799" t="s">
        <v>1</v>
      </c>
      <c r="B3" s="799"/>
      <c r="C3" s="788" t="str">
        <f>+T22001000!C3</f>
        <v>Diseño de registro. 2025</v>
      </c>
      <c r="D3" s="788"/>
      <c r="E3" s="788"/>
      <c r="F3" s="789"/>
    </row>
    <row r="4" spans="1:6" ht="13.35" customHeight="1" x14ac:dyDescent="0.2">
      <c r="A4" s="790" t="str">
        <f>+T22001000!A4</f>
        <v>Versión 0.2</v>
      </c>
      <c r="B4" s="790"/>
      <c r="C4" s="794" t="s">
        <v>4106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55" t="s">
        <v>10</v>
      </c>
      <c r="F7" s="9" t="s">
        <v>11</v>
      </c>
    </row>
    <row r="8" spans="1:6" x14ac:dyDescent="0.2">
      <c r="A8" s="430">
        <f t="shared" ref="A8:A71" si="0">+A7+1</f>
        <v>2</v>
      </c>
      <c r="B8" s="430">
        <f>C7+B7</f>
        <v>3</v>
      </c>
      <c r="C8" s="430">
        <v>3</v>
      </c>
      <c r="D8" s="444" t="s">
        <v>12</v>
      </c>
      <c r="E8" s="455" t="s">
        <v>13</v>
      </c>
      <c r="F8" s="9">
        <v>220</v>
      </c>
    </row>
    <row r="9" spans="1:6" x14ac:dyDescent="0.2">
      <c r="A9" s="430">
        <f t="shared" si="0"/>
        <v>3</v>
      </c>
      <c r="B9" s="430">
        <f>C8+B8</f>
        <v>6</v>
      </c>
      <c r="C9" s="430">
        <v>2</v>
      </c>
      <c r="D9" s="444" t="s">
        <v>9</v>
      </c>
      <c r="E9" s="455" t="s">
        <v>14</v>
      </c>
      <c r="F9" s="10" t="s">
        <v>1759</v>
      </c>
    </row>
    <row r="10" spans="1:6" x14ac:dyDescent="0.2">
      <c r="A10" s="430">
        <f t="shared" si="0"/>
        <v>4</v>
      </c>
      <c r="B10" s="430">
        <f t="shared" ref="B10:B73" si="1">B9+C9</f>
        <v>8</v>
      </c>
      <c r="C10" s="430">
        <v>1</v>
      </c>
      <c r="D10" s="444" t="s">
        <v>9</v>
      </c>
      <c r="E10" s="455" t="s">
        <v>16</v>
      </c>
      <c r="F10" s="10" t="s">
        <v>4107</v>
      </c>
    </row>
    <row r="11" spans="1:6" x14ac:dyDescent="0.2">
      <c r="A11" s="430">
        <f t="shared" si="0"/>
        <v>5</v>
      </c>
      <c r="B11" s="430">
        <f t="shared" si="1"/>
        <v>9</v>
      </c>
      <c r="C11" s="430">
        <v>2</v>
      </c>
      <c r="D11" s="444" t="s">
        <v>12</v>
      </c>
      <c r="E11" s="455" t="s">
        <v>17</v>
      </c>
      <c r="F11" s="10" t="s">
        <v>18</v>
      </c>
    </row>
    <row r="12" spans="1:6" x14ac:dyDescent="0.2">
      <c r="A12" s="430">
        <f t="shared" si="0"/>
        <v>6</v>
      </c>
      <c r="B12" s="430">
        <f t="shared" si="1"/>
        <v>11</v>
      </c>
      <c r="C12" s="430">
        <v>1</v>
      </c>
      <c r="D12" s="444" t="s">
        <v>9</v>
      </c>
      <c r="E12" s="455" t="s">
        <v>1810</v>
      </c>
      <c r="F12" s="9" t="s">
        <v>20</v>
      </c>
    </row>
    <row r="13" spans="1:6" x14ac:dyDescent="0.2">
      <c r="A13" s="430">
        <f t="shared" si="0"/>
        <v>7</v>
      </c>
      <c r="B13" s="430">
        <f t="shared" si="1"/>
        <v>12</v>
      </c>
      <c r="C13" s="430">
        <v>1</v>
      </c>
      <c r="D13" s="444" t="s">
        <v>9</v>
      </c>
      <c r="E13" s="455" t="s">
        <v>284</v>
      </c>
      <c r="F13" s="9"/>
    </row>
    <row r="14" spans="1:6" x14ac:dyDescent="0.2">
      <c r="A14" s="430">
        <f t="shared" si="0"/>
        <v>8</v>
      </c>
      <c r="B14" s="430">
        <f t="shared" si="1"/>
        <v>13</v>
      </c>
      <c r="C14" s="430">
        <v>3</v>
      </c>
      <c r="D14" s="444" t="s">
        <v>12</v>
      </c>
      <c r="E14" s="455" t="s">
        <v>23</v>
      </c>
      <c r="F14" s="9"/>
    </row>
    <row r="15" spans="1:6" ht="24" x14ac:dyDescent="0.2">
      <c r="A15" s="430">
        <f t="shared" si="0"/>
        <v>9</v>
      </c>
      <c r="B15" s="430">
        <f t="shared" si="1"/>
        <v>16</v>
      </c>
      <c r="C15" s="456">
        <v>17</v>
      </c>
      <c r="D15" s="444" t="s">
        <v>12</v>
      </c>
      <c r="E15" s="455" t="s">
        <v>4108</v>
      </c>
      <c r="F15" s="9"/>
    </row>
    <row r="16" spans="1:6" x14ac:dyDescent="0.2">
      <c r="A16" s="430">
        <f t="shared" si="0"/>
        <v>10</v>
      </c>
      <c r="B16" s="430">
        <f t="shared" si="1"/>
        <v>33</v>
      </c>
      <c r="C16" s="456">
        <v>17</v>
      </c>
      <c r="D16" s="444" t="s">
        <v>12</v>
      </c>
      <c r="E16" s="455" t="s">
        <v>4109</v>
      </c>
      <c r="F16" s="9"/>
    </row>
    <row r="17" spans="1:6" ht="24" x14ac:dyDescent="0.2">
      <c r="A17" s="430">
        <f t="shared" si="0"/>
        <v>11</v>
      </c>
      <c r="B17" s="430">
        <f t="shared" si="1"/>
        <v>50</v>
      </c>
      <c r="C17" s="456">
        <v>17</v>
      </c>
      <c r="D17" s="444" t="s">
        <v>12</v>
      </c>
      <c r="E17" s="455" t="s">
        <v>4110</v>
      </c>
      <c r="F17" s="9"/>
    </row>
    <row r="18" spans="1:6" ht="24" x14ac:dyDescent="0.2">
      <c r="A18" s="430">
        <f t="shared" si="0"/>
        <v>12</v>
      </c>
      <c r="B18" s="430">
        <f t="shared" si="1"/>
        <v>67</v>
      </c>
      <c r="C18" s="456">
        <v>17</v>
      </c>
      <c r="D18" s="444" t="s">
        <v>12</v>
      </c>
      <c r="E18" s="455" t="s">
        <v>4111</v>
      </c>
      <c r="F18" s="9"/>
    </row>
    <row r="19" spans="1:6" x14ac:dyDescent="0.2">
      <c r="A19" s="430">
        <f t="shared" si="0"/>
        <v>13</v>
      </c>
      <c r="B19" s="430">
        <f t="shared" si="1"/>
        <v>84</v>
      </c>
      <c r="C19" s="456">
        <v>17</v>
      </c>
      <c r="D19" s="444" t="s">
        <v>12</v>
      </c>
      <c r="E19" s="455" t="s">
        <v>4112</v>
      </c>
      <c r="F19" s="9"/>
    </row>
    <row r="20" spans="1:6" ht="24" x14ac:dyDescent="0.2">
      <c r="A20" s="430">
        <f t="shared" si="0"/>
        <v>14</v>
      </c>
      <c r="B20" s="430">
        <f t="shared" si="1"/>
        <v>101</v>
      </c>
      <c r="C20" s="456">
        <v>17</v>
      </c>
      <c r="D20" s="444" t="s">
        <v>12</v>
      </c>
      <c r="E20" s="455" t="s">
        <v>4113</v>
      </c>
      <c r="F20" s="9"/>
    </row>
    <row r="21" spans="1:6" ht="24" x14ac:dyDescent="0.2">
      <c r="A21" s="430">
        <f t="shared" si="0"/>
        <v>15</v>
      </c>
      <c r="B21" s="430">
        <f t="shared" si="1"/>
        <v>118</v>
      </c>
      <c r="C21" s="456">
        <v>17</v>
      </c>
      <c r="D21" s="444" t="s">
        <v>12</v>
      </c>
      <c r="E21" s="455" t="s">
        <v>4114</v>
      </c>
      <c r="F21" s="9"/>
    </row>
    <row r="22" spans="1:6" x14ac:dyDescent="0.2">
      <c r="A22" s="430">
        <f t="shared" si="0"/>
        <v>16</v>
      </c>
      <c r="B22" s="430">
        <f t="shared" si="1"/>
        <v>135</v>
      </c>
      <c r="C22" s="456">
        <v>17</v>
      </c>
      <c r="D22" s="444" t="s">
        <v>12</v>
      </c>
      <c r="E22" s="455" t="s">
        <v>4115</v>
      </c>
      <c r="F22" s="9"/>
    </row>
    <row r="23" spans="1:6" ht="24" x14ac:dyDescent="0.2">
      <c r="A23" s="430">
        <f t="shared" si="0"/>
        <v>17</v>
      </c>
      <c r="B23" s="430">
        <f t="shared" si="1"/>
        <v>152</v>
      </c>
      <c r="C23" s="456">
        <v>17</v>
      </c>
      <c r="D23" s="444" t="s">
        <v>12</v>
      </c>
      <c r="E23" s="455" t="s">
        <v>4116</v>
      </c>
      <c r="F23" s="9"/>
    </row>
    <row r="24" spans="1:6" ht="24" x14ac:dyDescent="0.2">
      <c r="A24" s="430">
        <f t="shared" si="0"/>
        <v>18</v>
      </c>
      <c r="B24" s="430">
        <f t="shared" si="1"/>
        <v>169</v>
      </c>
      <c r="C24" s="456">
        <v>17</v>
      </c>
      <c r="D24" s="444" t="s">
        <v>12</v>
      </c>
      <c r="E24" s="455" t="s">
        <v>4117</v>
      </c>
      <c r="F24" s="9"/>
    </row>
    <row r="25" spans="1:6" x14ac:dyDescent="0.2">
      <c r="A25" s="430">
        <f t="shared" si="0"/>
        <v>19</v>
      </c>
      <c r="B25" s="430">
        <f t="shared" si="1"/>
        <v>186</v>
      </c>
      <c r="C25" s="456">
        <v>17</v>
      </c>
      <c r="D25" s="444" t="s">
        <v>12</v>
      </c>
      <c r="E25" s="455" t="s">
        <v>4118</v>
      </c>
      <c r="F25" s="9"/>
    </row>
    <row r="26" spans="1:6" ht="24" x14ac:dyDescent="0.2">
      <c r="A26" s="430">
        <f t="shared" si="0"/>
        <v>20</v>
      </c>
      <c r="B26" s="430">
        <f t="shared" si="1"/>
        <v>203</v>
      </c>
      <c r="C26" s="456">
        <v>17</v>
      </c>
      <c r="D26" s="444" t="s">
        <v>12</v>
      </c>
      <c r="E26" s="455" t="s">
        <v>4119</v>
      </c>
      <c r="F26" s="9"/>
    </row>
    <row r="27" spans="1:6" ht="24" x14ac:dyDescent="0.2">
      <c r="A27" s="430">
        <f t="shared" si="0"/>
        <v>21</v>
      </c>
      <c r="B27" s="430">
        <f t="shared" si="1"/>
        <v>220</v>
      </c>
      <c r="C27" s="456">
        <v>17</v>
      </c>
      <c r="D27" s="444" t="s">
        <v>12</v>
      </c>
      <c r="E27" s="455" t="s">
        <v>4120</v>
      </c>
      <c r="F27" s="9"/>
    </row>
    <row r="28" spans="1:6" x14ac:dyDescent="0.2">
      <c r="A28" s="430">
        <f t="shared" si="0"/>
        <v>22</v>
      </c>
      <c r="B28" s="430">
        <f t="shared" si="1"/>
        <v>237</v>
      </c>
      <c r="C28" s="456">
        <v>17</v>
      </c>
      <c r="D28" s="444" t="s">
        <v>12</v>
      </c>
      <c r="E28" s="455" t="s">
        <v>4121</v>
      </c>
      <c r="F28" s="9"/>
    </row>
    <row r="29" spans="1:6" ht="24" x14ac:dyDescent="0.2">
      <c r="A29" s="430">
        <f t="shared" si="0"/>
        <v>23</v>
      </c>
      <c r="B29" s="430">
        <f t="shared" si="1"/>
        <v>254</v>
      </c>
      <c r="C29" s="456">
        <v>17</v>
      </c>
      <c r="D29" s="444" t="s">
        <v>12</v>
      </c>
      <c r="E29" s="455" t="s">
        <v>4122</v>
      </c>
      <c r="F29" s="9"/>
    </row>
    <row r="30" spans="1:6" ht="24" x14ac:dyDescent="0.2">
      <c r="A30" s="430">
        <f t="shared" si="0"/>
        <v>24</v>
      </c>
      <c r="B30" s="430">
        <f t="shared" si="1"/>
        <v>271</v>
      </c>
      <c r="C30" s="456">
        <v>17</v>
      </c>
      <c r="D30" s="444" t="s">
        <v>12</v>
      </c>
      <c r="E30" s="455" t="s">
        <v>4123</v>
      </c>
      <c r="F30" s="9"/>
    </row>
    <row r="31" spans="1:6" x14ac:dyDescent="0.2">
      <c r="A31" s="430">
        <f t="shared" si="0"/>
        <v>25</v>
      </c>
      <c r="B31" s="430">
        <f t="shared" si="1"/>
        <v>288</v>
      </c>
      <c r="C31" s="456">
        <v>17</v>
      </c>
      <c r="D31" s="444" t="s">
        <v>12</v>
      </c>
      <c r="E31" s="455" t="s">
        <v>4124</v>
      </c>
      <c r="F31" s="134"/>
    </row>
    <row r="32" spans="1:6" ht="24" x14ac:dyDescent="0.2">
      <c r="A32" s="430">
        <f t="shared" si="0"/>
        <v>26</v>
      </c>
      <c r="B32" s="430">
        <f t="shared" si="1"/>
        <v>305</v>
      </c>
      <c r="C32" s="456">
        <v>17</v>
      </c>
      <c r="D32" s="444" t="s">
        <v>12</v>
      </c>
      <c r="E32" s="455" t="s">
        <v>4125</v>
      </c>
      <c r="F32" s="9"/>
    </row>
    <row r="33" spans="1:6" ht="24" x14ac:dyDescent="0.2">
      <c r="A33" s="430">
        <f t="shared" si="0"/>
        <v>27</v>
      </c>
      <c r="B33" s="430">
        <f t="shared" si="1"/>
        <v>322</v>
      </c>
      <c r="C33" s="456">
        <v>17</v>
      </c>
      <c r="D33" s="444" t="s">
        <v>12</v>
      </c>
      <c r="E33" s="455" t="s">
        <v>4126</v>
      </c>
      <c r="F33" s="9"/>
    </row>
    <row r="34" spans="1:6" x14ac:dyDescent="0.2">
      <c r="A34" s="430">
        <f t="shared" si="0"/>
        <v>28</v>
      </c>
      <c r="B34" s="430">
        <f t="shared" si="1"/>
        <v>339</v>
      </c>
      <c r="C34" s="456">
        <v>17</v>
      </c>
      <c r="D34" s="444" t="s">
        <v>12</v>
      </c>
      <c r="E34" s="455" t="s">
        <v>4127</v>
      </c>
      <c r="F34" s="9"/>
    </row>
    <row r="35" spans="1:6" ht="24" x14ac:dyDescent="0.2">
      <c r="A35" s="430">
        <f t="shared" si="0"/>
        <v>29</v>
      </c>
      <c r="B35" s="430">
        <f t="shared" si="1"/>
        <v>356</v>
      </c>
      <c r="C35" s="456">
        <v>17</v>
      </c>
      <c r="D35" s="444" t="s">
        <v>12</v>
      </c>
      <c r="E35" s="455" t="s">
        <v>4128</v>
      </c>
      <c r="F35" s="9"/>
    </row>
    <row r="36" spans="1:6" ht="24" x14ac:dyDescent="0.2">
      <c r="A36" s="430">
        <f t="shared" si="0"/>
        <v>30</v>
      </c>
      <c r="B36" s="430">
        <f t="shared" si="1"/>
        <v>373</v>
      </c>
      <c r="C36" s="456">
        <v>17</v>
      </c>
      <c r="D36" s="444" t="s">
        <v>12</v>
      </c>
      <c r="E36" s="455" t="s">
        <v>4129</v>
      </c>
      <c r="F36" s="9"/>
    </row>
    <row r="37" spans="1:6" x14ac:dyDescent="0.2">
      <c r="A37" s="430">
        <f t="shared" si="0"/>
        <v>31</v>
      </c>
      <c r="B37" s="430">
        <f t="shared" si="1"/>
        <v>390</v>
      </c>
      <c r="C37" s="456">
        <v>17</v>
      </c>
      <c r="D37" s="444" t="s">
        <v>12</v>
      </c>
      <c r="E37" s="455" t="s">
        <v>4130</v>
      </c>
      <c r="F37" s="9"/>
    </row>
    <row r="38" spans="1:6" ht="24" x14ac:dyDescent="0.2">
      <c r="A38" s="430">
        <f t="shared" si="0"/>
        <v>32</v>
      </c>
      <c r="B38" s="430">
        <f t="shared" si="1"/>
        <v>407</v>
      </c>
      <c r="C38" s="456">
        <v>17</v>
      </c>
      <c r="D38" s="444" t="s">
        <v>12</v>
      </c>
      <c r="E38" s="455" t="s">
        <v>4131</v>
      </c>
      <c r="F38" s="9"/>
    </row>
    <row r="39" spans="1:6" ht="24" x14ac:dyDescent="0.2">
      <c r="A39" s="430">
        <f t="shared" si="0"/>
        <v>33</v>
      </c>
      <c r="B39" s="430">
        <f t="shared" si="1"/>
        <v>424</v>
      </c>
      <c r="C39" s="456">
        <v>17</v>
      </c>
      <c r="D39" s="444" t="s">
        <v>12</v>
      </c>
      <c r="E39" s="455" t="s">
        <v>4132</v>
      </c>
      <c r="F39" s="9"/>
    </row>
    <row r="40" spans="1:6" x14ac:dyDescent="0.2">
      <c r="A40" s="430">
        <f t="shared" si="0"/>
        <v>34</v>
      </c>
      <c r="B40" s="430">
        <f t="shared" si="1"/>
        <v>441</v>
      </c>
      <c r="C40" s="456">
        <v>17</v>
      </c>
      <c r="D40" s="444" t="s">
        <v>12</v>
      </c>
      <c r="E40" s="455" t="s">
        <v>4133</v>
      </c>
      <c r="F40" s="9"/>
    </row>
    <row r="41" spans="1:6" ht="24" x14ac:dyDescent="0.2">
      <c r="A41" s="430">
        <f t="shared" si="0"/>
        <v>35</v>
      </c>
      <c r="B41" s="430">
        <f t="shared" si="1"/>
        <v>458</v>
      </c>
      <c r="C41" s="456">
        <v>17</v>
      </c>
      <c r="D41" s="444" t="s">
        <v>12</v>
      </c>
      <c r="E41" s="455" t="s">
        <v>4134</v>
      </c>
      <c r="F41" s="9"/>
    </row>
    <row r="42" spans="1:6" ht="24" x14ac:dyDescent="0.2">
      <c r="A42" s="430">
        <f t="shared" si="0"/>
        <v>36</v>
      </c>
      <c r="B42" s="430">
        <f t="shared" si="1"/>
        <v>475</v>
      </c>
      <c r="C42" s="456">
        <v>17</v>
      </c>
      <c r="D42" s="444" t="s">
        <v>12</v>
      </c>
      <c r="E42" s="455" t="s">
        <v>4135</v>
      </c>
      <c r="F42" s="9"/>
    </row>
    <row r="43" spans="1:6" x14ac:dyDescent="0.2">
      <c r="A43" s="430">
        <f t="shared" si="0"/>
        <v>37</v>
      </c>
      <c r="B43" s="430">
        <f t="shared" si="1"/>
        <v>492</v>
      </c>
      <c r="C43" s="456">
        <v>17</v>
      </c>
      <c r="D43" s="444" t="s">
        <v>12</v>
      </c>
      <c r="E43" s="455" t="s">
        <v>4136</v>
      </c>
      <c r="F43" s="9"/>
    </row>
    <row r="44" spans="1:6" ht="24" x14ac:dyDescent="0.2">
      <c r="A44" s="430">
        <f t="shared" si="0"/>
        <v>38</v>
      </c>
      <c r="B44" s="430">
        <f t="shared" si="1"/>
        <v>509</v>
      </c>
      <c r="C44" s="456">
        <v>17</v>
      </c>
      <c r="D44" s="444" t="s">
        <v>12</v>
      </c>
      <c r="E44" s="455" t="s">
        <v>4137</v>
      </c>
      <c r="F44" s="9"/>
    </row>
    <row r="45" spans="1:6" ht="24" x14ac:dyDescent="0.2">
      <c r="A45" s="430">
        <f t="shared" si="0"/>
        <v>39</v>
      </c>
      <c r="B45" s="430">
        <f t="shared" si="1"/>
        <v>526</v>
      </c>
      <c r="C45" s="456">
        <v>17</v>
      </c>
      <c r="D45" s="444" t="s">
        <v>12</v>
      </c>
      <c r="E45" s="455" t="s">
        <v>4138</v>
      </c>
      <c r="F45" s="9"/>
    </row>
    <row r="46" spans="1:6" x14ac:dyDescent="0.2">
      <c r="A46" s="430">
        <f t="shared" si="0"/>
        <v>40</v>
      </c>
      <c r="B46" s="430">
        <f t="shared" si="1"/>
        <v>543</v>
      </c>
      <c r="C46" s="456">
        <v>17</v>
      </c>
      <c r="D46" s="444" t="s">
        <v>12</v>
      </c>
      <c r="E46" s="455" t="s">
        <v>4139</v>
      </c>
      <c r="F46" s="9"/>
    </row>
    <row r="47" spans="1:6" ht="24" x14ac:dyDescent="0.2">
      <c r="A47" s="430">
        <f t="shared" si="0"/>
        <v>41</v>
      </c>
      <c r="B47" s="430">
        <f t="shared" si="1"/>
        <v>560</v>
      </c>
      <c r="C47" s="456">
        <v>17</v>
      </c>
      <c r="D47" s="444" t="s">
        <v>12</v>
      </c>
      <c r="E47" s="455" t="s">
        <v>4140</v>
      </c>
      <c r="F47" s="9"/>
    </row>
    <row r="48" spans="1:6" ht="24" x14ac:dyDescent="0.2">
      <c r="A48" s="430">
        <f t="shared" si="0"/>
        <v>42</v>
      </c>
      <c r="B48" s="430">
        <f t="shared" si="1"/>
        <v>577</v>
      </c>
      <c r="C48" s="456">
        <v>17</v>
      </c>
      <c r="D48" s="444" t="s">
        <v>12</v>
      </c>
      <c r="E48" s="455" t="s">
        <v>4141</v>
      </c>
      <c r="F48" s="9"/>
    </row>
    <row r="49" spans="1:6" x14ac:dyDescent="0.2">
      <c r="A49" s="430">
        <f t="shared" si="0"/>
        <v>43</v>
      </c>
      <c r="B49" s="430">
        <f t="shared" si="1"/>
        <v>594</v>
      </c>
      <c r="C49" s="456">
        <v>17</v>
      </c>
      <c r="D49" s="444" t="s">
        <v>12</v>
      </c>
      <c r="E49" s="455" t="s">
        <v>4142</v>
      </c>
      <c r="F49" s="9"/>
    </row>
    <row r="50" spans="1:6" ht="24" x14ac:dyDescent="0.2">
      <c r="A50" s="430">
        <f t="shared" si="0"/>
        <v>44</v>
      </c>
      <c r="B50" s="430">
        <f t="shared" si="1"/>
        <v>611</v>
      </c>
      <c r="C50" s="456">
        <v>17</v>
      </c>
      <c r="D50" s="444" t="s">
        <v>12</v>
      </c>
      <c r="E50" s="455" t="s">
        <v>4143</v>
      </c>
      <c r="F50" s="9"/>
    </row>
    <row r="51" spans="1:6" ht="24" x14ac:dyDescent="0.2">
      <c r="A51" s="430">
        <f t="shared" si="0"/>
        <v>45</v>
      </c>
      <c r="B51" s="430">
        <f t="shared" si="1"/>
        <v>628</v>
      </c>
      <c r="C51" s="456">
        <v>17</v>
      </c>
      <c r="D51" s="444" t="s">
        <v>12</v>
      </c>
      <c r="E51" s="455" t="s">
        <v>4144</v>
      </c>
      <c r="F51" s="9"/>
    </row>
    <row r="52" spans="1:6" x14ac:dyDescent="0.2">
      <c r="A52" s="430">
        <f t="shared" si="0"/>
        <v>46</v>
      </c>
      <c r="B52" s="430">
        <f t="shared" si="1"/>
        <v>645</v>
      </c>
      <c r="C52" s="456">
        <v>17</v>
      </c>
      <c r="D52" s="444" t="s">
        <v>12</v>
      </c>
      <c r="E52" s="455" t="s">
        <v>4145</v>
      </c>
      <c r="F52" s="9"/>
    </row>
    <row r="53" spans="1:6" ht="24" x14ac:dyDescent="0.2">
      <c r="A53" s="430">
        <f t="shared" si="0"/>
        <v>47</v>
      </c>
      <c r="B53" s="430">
        <f t="shared" si="1"/>
        <v>662</v>
      </c>
      <c r="C53" s="456">
        <v>17</v>
      </c>
      <c r="D53" s="444" t="s">
        <v>12</v>
      </c>
      <c r="E53" s="455" t="s">
        <v>4146</v>
      </c>
      <c r="F53" s="9"/>
    </row>
    <row r="54" spans="1:6" ht="24" x14ac:dyDescent="0.2">
      <c r="A54" s="430">
        <f t="shared" si="0"/>
        <v>48</v>
      </c>
      <c r="B54" s="430">
        <f t="shared" si="1"/>
        <v>679</v>
      </c>
      <c r="C54" s="456">
        <v>17</v>
      </c>
      <c r="D54" s="444" t="s">
        <v>12</v>
      </c>
      <c r="E54" s="455" t="s">
        <v>4147</v>
      </c>
      <c r="F54" s="9"/>
    </row>
    <row r="55" spans="1:6" x14ac:dyDescent="0.2">
      <c r="A55" s="430">
        <f t="shared" si="0"/>
        <v>49</v>
      </c>
      <c r="B55" s="430">
        <f t="shared" si="1"/>
        <v>696</v>
      </c>
      <c r="C55" s="456">
        <v>17</v>
      </c>
      <c r="D55" s="444" t="s">
        <v>12</v>
      </c>
      <c r="E55" s="455" t="s">
        <v>4148</v>
      </c>
      <c r="F55" s="9"/>
    </row>
    <row r="56" spans="1:6" ht="24" x14ac:dyDescent="0.2">
      <c r="A56" s="430">
        <f t="shared" si="0"/>
        <v>50</v>
      </c>
      <c r="B56" s="430">
        <f t="shared" si="1"/>
        <v>713</v>
      </c>
      <c r="C56" s="456">
        <v>17</v>
      </c>
      <c r="D56" s="444" t="s">
        <v>12</v>
      </c>
      <c r="E56" s="455" t="s">
        <v>4149</v>
      </c>
      <c r="F56" s="9"/>
    </row>
    <row r="57" spans="1:6" ht="24" x14ac:dyDescent="0.2">
      <c r="A57" s="430">
        <f t="shared" si="0"/>
        <v>51</v>
      </c>
      <c r="B57" s="430">
        <f t="shared" si="1"/>
        <v>730</v>
      </c>
      <c r="C57" s="456">
        <v>17</v>
      </c>
      <c r="D57" s="444" t="s">
        <v>12</v>
      </c>
      <c r="E57" s="455" t="s">
        <v>4150</v>
      </c>
      <c r="F57" s="9"/>
    </row>
    <row r="58" spans="1:6" x14ac:dyDescent="0.2">
      <c r="A58" s="430">
        <f t="shared" si="0"/>
        <v>52</v>
      </c>
      <c r="B58" s="430">
        <f t="shared" si="1"/>
        <v>747</v>
      </c>
      <c r="C58" s="456">
        <v>17</v>
      </c>
      <c r="D58" s="444" t="s">
        <v>12</v>
      </c>
      <c r="E58" s="455" t="s">
        <v>4151</v>
      </c>
      <c r="F58" s="9"/>
    </row>
    <row r="59" spans="1:6" ht="24" x14ac:dyDescent="0.2">
      <c r="A59" s="430">
        <f t="shared" si="0"/>
        <v>53</v>
      </c>
      <c r="B59" s="430">
        <f t="shared" si="1"/>
        <v>764</v>
      </c>
      <c r="C59" s="456">
        <v>17</v>
      </c>
      <c r="D59" s="444" t="s">
        <v>12</v>
      </c>
      <c r="E59" s="455" t="s">
        <v>4152</v>
      </c>
      <c r="F59" s="9"/>
    </row>
    <row r="60" spans="1:6" ht="24" x14ac:dyDescent="0.2">
      <c r="A60" s="430">
        <f t="shared" si="0"/>
        <v>54</v>
      </c>
      <c r="B60" s="430">
        <f t="shared" si="1"/>
        <v>781</v>
      </c>
      <c r="C60" s="456">
        <v>17</v>
      </c>
      <c r="D60" s="444" t="s">
        <v>12</v>
      </c>
      <c r="E60" s="455" t="s">
        <v>4153</v>
      </c>
      <c r="F60" s="9"/>
    </row>
    <row r="61" spans="1:6" x14ac:dyDescent="0.2">
      <c r="A61" s="430">
        <f t="shared" si="0"/>
        <v>55</v>
      </c>
      <c r="B61" s="430">
        <f t="shared" si="1"/>
        <v>798</v>
      </c>
      <c r="C61" s="456">
        <v>17</v>
      </c>
      <c r="D61" s="444" t="s">
        <v>12</v>
      </c>
      <c r="E61" s="455" t="s">
        <v>4154</v>
      </c>
      <c r="F61" s="9"/>
    </row>
    <row r="62" spans="1:6" ht="24" x14ac:dyDescent="0.2">
      <c r="A62" s="430">
        <f t="shared" si="0"/>
        <v>56</v>
      </c>
      <c r="B62" s="430">
        <f t="shared" si="1"/>
        <v>815</v>
      </c>
      <c r="C62" s="456">
        <v>17</v>
      </c>
      <c r="D62" s="444" t="s">
        <v>12</v>
      </c>
      <c r="E62" s="455" t="s">
        <v>4155</v>
      </c>
      <c r="F62" s="9"/>
    </row>
    <row r="63" spans="1:6" ht="24" x14ac:dyDescent="0.2">
      <c r="A63" s="430">
        <f t="shared" si="0"/>
        <v>57</v>
      </c>
      <c r="B63" s="430">
        <f t="shared" si="1"/>
        <v>832</v>
      </c>
      <c r="C63" s="456">
        <v>17</v>
      </c>
      <c r="D63" s="444" t="s">
        <v>12</v>
      </c>
      <c r="E63" s="455" t="s">
        <v>4156</v>
      </c>
      <c r="F63" s="9"/>
    </row>
    <row r="64" spans="1:6" x14ac:dyDescent="0.2">
      <c r="A64" s="430">
        <f t="shared" si="0"/>
        <v>58</v>
      </c>
      <c r="B64" s="430">
        <f t="shared" si="1"/>
        <v>849</v>
      </c>
      <c r="C64" s="456">
        <v>17</v>
      </c>
      <c r="D64" s="444" t="s">
        <v>12</v>
      </c>
      <c r="E64" s="455" t="s">
        <v>4157</v>
      </c>
      <c r="F64" s="9"/>
    </row>
    <row r="65" spans="1:6" ht="24" x14ac:dyDescent="0.2">
      <c r="A65" s="430">
        <f t="shared" si="0"/>
        <v>59</v>
      </c>
      <c r="B65" s="430">
        <f t="shared" si="1"/>
        <v>866</v>
      </c>
      <c r="C65" s="456">
        <v>17</v>
      </c>
      <c r="D65" s="444" t="s">
        <v>12</v>
      </c>
      <c r="E65" s="455" t="s">
        <v>4158</v>
      </c>
      <c r="F65" s="9"/>
    </row>
    <row r="66" spans="1:6" ht="24" x14ac:dyDescent="0.2">
      <c r="A66" s="430">
        <f t="shared" si="0"/>
        <v>60</v>
      </c>
      <c r="B66" s="430">
        <f t="shared" si="1"/>
        <v>883</v>
      </c>
      <c r="C66" s="456">
        <v>17</v>
      </c>
      <c r="D66" s="444" t="s">
        <v>12</v>
      </c>
      <c r="E66" s="455" t="s">
        <v>4159</v>
      </c>
      <c r="F66" s="9"/>
    </row>
    <row r="67" spans="1:6" x14ac:dyDescent="0.2">
      <c r="A67" s="430">
        <f t="shared" si="0"/>
        <v>61</v>
      </c>
      <c r="B67" s="430">
        <f t="shared" si="1"/>
        <v>900</v>
      </c>
      <c r="C67" s="456">
        <v>17</v>
      </c>
      <c r="D67" s="444" t="s">
        <v>12</v>
      </c>
      <c r="E67" s="455" t="s">
        <v>4160</v>
      </c>
      <c r="F67" s="9"/>
    </row>
    <row r="68" spans="1:6" ht="24" x14ac:dyDescent="0.2">
      <c r="A68" s="430">
        <f t="shared" si="0"/>
        <v>62</v>
      </c>
      <c r="B68" s="430">
        <f t="shared" si="1"/>
        <v>917</v>
      </c>
      <c r="C68" s="456">
        <v>17</v>
      </c>
      <c r="D68" s="444" t="s">
        <v>12</v>
      </c>
      <c r="E68" s="455" t="s">
        <v>4161</v>
      </c>
      <c r="F68" s="9"/>
    </row>
    <row r="69" spans="1:6" ht="24" x14ac:dyDescent="0.2">
      <c r="A69" s="430">
        <f t="shared" si="0"/>
        <v>63</v>
      </c>
      <c r="B69" s="430">
        <f t="shared" si="1"/>
        <v>934</v>
      </c>
      <c r="C69" s="456">
        <v>17</v>
      </c>
      <c r="D69" s="444" t="s">
        <v>12</v>
      </c>
      <c r="E69" s="455" t="s">
        <v>4162</v>
      </c>
      <c r="F69" s="9"/>
    </row>
    <row r="70" spans="1:6" x14ac:dyDescent="0.2">
      <c r="A70" s="430">
        <f t="shared" si="0"/>
        <v>64</v>
      </c>
      <c r="B70" s="430">
        <f t="shared" si="1"/>
        <v>951</v>
      </c>
      <c r="C70" s="456">
        <v>17</v>
      </c>
      <c r="D70" s="444" t="s">
        <v>12</v>
      </c>
      <c r="E70" s="455" t="s">
        <v>4163</v>
      </c>
      <c r="F70" s="9"/>
    </row>
    <row r="71" spans="1:6" ht="24" x14ac:dyDescent="0.2">
      <c r="A71" s="430">
        <f t="shared" si="0"/>
        <v>65</v>
      </c>
      <c r="B71" s="430">
        <f t="shared" si="1"/>
        <v>968</v>
      </c>
      <c r="C71" s="456">
        <v>17</v>
      </c>
      <c r="D71" s="444" t="s">
        <v>12</v>
      </c>
      <c r="E71" s="455" t="s">
        <v>4164</v>
      </c>
      <c r="F71" s="9"/>
    </row>
    <row r="72" spans="1:6" ht="24" x14ac:dyDescent="0.2">
      <c r="A72" s="430">
        <f t="shared" ref="A72:A135" si="2">+A71+1</f>
        <v>66</v>
      </c>
      <c r="B72" s="430">
        <f t="shared" si="1"/>
        <v>985</v>
      </c>
      <c r="C72" s="456">
        <v>17</v>
      </c>
      <c r="D72" s="444" t="s">
        <v>12</v>
      </c>
      <c r="E72" s="455" t="s">
        <v>4165</v>
      </c>
      <c r="F72" s="9"/>
    </row>
    <row r="73" spans="1:6" x14ac:dyDescent="0.2">
      <c r="A73" s="430">
        <f t="shared" si="2"/>
        <v>67</v>
      </c>
      <c r="B73" s="430">
        <f t="shared" si="1"/>
        <v>1002</v>
      </c>
      <c r="C73" s="456">
        <v>17</v>
      </c>
      <c r="D73" s="444" t="s">
        <v>12</v>
      </c>
      <c r="E73" s="455" t="s">
        <v>4166</v>
      </c>
      <c r="F73" s="9"/>
    </row>
    <row r="74" spans="1:6" ht="24" x14ac:dyDescent="0.2">
      <c r="A74" s="430">
        <f t="shared" si="2"/>
        <v>68</v>
      </c>
      <c r="B74" s="430">
        <f t="shared" ref="B74:B137" si="3">B73+C73</f>
        <v>1019</v>
      </c>
      <c r="C74" s="457">
        <v>17</v>
      </c>
      <c r="D74" s="448" t="s">
        <v>12</v>
      </c>
      <c r="E74" s="458" t="s">
        <v>4167</v>
      </c>
      <c r="F74" s="9"/>
    </row>
    <row r="75" spans="1:6" ht="24" x14ac:dyDescent="0.2">
      <c r="A75" s="430">
        <f t="shared" si="2"/>
        <v>69</v>
      </c>
      <c r="B75" s="430">
        <f t="shared" si="3"/>
        <v>1036</v>
      </c>
      <c r="C75" s="457">
        <v>17</v>
      </c>
      <c r="D75" s="448" t="s">
        <v>12</v>
      </c>
      <c r="E75" s="458" t="s">
        <v>4168</v>
      </c>
      <c r="F75" s="9"/>
    </row>
    <row r="76" spans="1:6" x14ac:dyDescent="0.2">
      <c r="A76" s="430">
        <f t="shared" si="2"/>
        <v>70</v>
      </c>
      <c r="B76" s="430">
        <f t="shared" si="3"/>
        <v>1053</v>
      </c>
      <c r="C76" s="457">
        <v>17</v>
      </c>
      <c r="D76" s="448" t="s">
        <v>12</v>
      </c>
      <c r="E76" s="458" t="s">
        <v>4169</v>
      </c>
      <c r="F76" s="9"/>
    </row>
    <row r="77" spans="1:6" ht="24" x14ac:dyDescent="0.2">
      <c r="A77" s="430">
        <f t="shared" si="2"/>
        <v>71</v>
      </c>
      <c r="B77" s="430">
        <f t="shared" si="3"/>
        <v>1070</v>
      </c>
      <c r="C77" s="457">
        <v>17</v>
      </c>
      <c r="D77" s="448" t="s">
        <v>12</v>
      </c>
      <c r="E77" s="458" t="s">
        <v>4170</v>
      </c>
      <c r="F77" s="9"/>
    </row>
    <row r="78" spans="1:6" ht="24" x14ac:dyDescent="0.2">
      <c r="A78" s="430">
        <f t="shared" si="2"/>
        <v>72</v>
      </c>
      <c r="B78" s="430">
        <f t="shared" si="3"/>
        <v>1087</v>
      </c>
      <c r="C78" s="457">
        <v>17</v>
      </c>
      <c r="D78" s="448" t="s">
        <v>12</v>
      </c>
      <c r="E78" s="458" t="s">
        <v>4171</v>
      </c>
      <c r="F78" s="9"/>
    </row>
    <row r="79" spans="1:6" x14ac:dyDescent="0.2">
      <c r="A79" s="430">
        <f t="shared" si="2"/>
        <v>73</v>
      </c>
      <c r="B79" s="430">
        <f t="shared" si="3"/>
        <v>1104</v>
      </c>
      <c r="C79" s="457">
        <v>17</v>
      </c>
      <c r="D79" s="448" t="s">
        <v>12</v>
      </c>
      <c r="E79" s="458" t="s">
        <v>4172</v>
      </c>
      <c r="F79" s="9"/>
    </row>
    <row r="80" spans="1:6" ht="24" x14ac:dyDescent="0.2">
      <c r="A80" s="430">
        <f t="shared" si="2"/>
        <v>74</v>
      </c>
      <c r="B80" s="430">
        <f t="shared" si="3"/>
        <v>1121</v>
      </c>
      <c r="C80" s="457">
        <v>17</v>
      </c>
      <c r="D80" s="448" t="s">
        <v>12</v>
      </c>
      <c r="E80" s="458" t="s">
        <v>4173</v>
      </c>
      <c r="F80" s="9"/>
    </row>
    <row r="81" spans="1:6" ht="24" x14ac:dyDescent="0.2">
      <c r="A81" s="430">
        <f t="shared" si="2"/>
        <v>75</v>
      </c>
      <c r="B81" s="430">
        <f t="shared" si="3"/>
        <v>1138</v>
      </c>
      <c r="C81" s="457">
        <v>17</v>
      </c>
      <c r="D81" s="448" t="s">
        <v>12</v>
      </c>
      <c r="E81" s="458" t="s">
        <v>4174</v>
      </c>
      <c r="F81" s="9"/>
    </row>
    <row r="82" spans="1:6" x14ac:dyDescent="0.2">
      <c r="A82" s="430">
        <f t="shared" si="2"/>
        <v>76</v>
      </c>
      <c r="B82" s="430">
        <f t="shared" si="3"/>
        <v>1155</v>
      </c>
      <c r="C82" s="457">
        <v>17</v>
      </c>
      <c r="D82" s="448" t="s">
        <v>12</v>
      </c>
      <c r="E82" s="458" t="s">
        <v>4175</v>
      </c>
      <c r="F82" s="9"/>
    </row>
    <row r="83" spans="1:6" ht="24" x14ac:dyDescent="0.2">
      <c r="A83" s="430">
        <f t="shared" si="2"/>
        <v>77</v>
      </c>
      <c r="B83" s="430">
        <f t="shared" si="3"/>
        <v>1172</v>
      </c>
      <c r="C83" s="457">
        <v>17</v>
      </c>
      <c r="D83" s="448" t="s">
        <v>12</v>
      </c>
      <c r="E83" s="458" t="s">
        <v>4176</v>
      </c>
      <c r="F83" s="9"/>
    </row>
    <row r="84" spans="1:6" ht="24" x14ac:dyDescent="0.2">
      <c r="A84" s="430">
        <f t="shared" si="2"/>
        <v>78</v>
      </c>
      <c r="B84" s="430">
        <f t="shared" si="3"/>
        <v>1189</v>
      </c>
      <c r="C84" s="457">
        <v>17</v>
      </c>
      <c r="D84" s="448" t="s">
        <v>12</v>
      </c>
      <c r="E84" s="458" t="s">
        <v>4177</v>
      </c>
      <c r="F84" s="9"/>
    </row>
    <row r="85" spans="1:6" x14ac:dyDescent="0.2">
      <c r="A85" s="430">
        <f t="shared" si="2"/>
        <v>79</v>
      </c>
      <c r="B85" s="430">
        <f t="shared" si="3"/>
        <v>1206</v>
      </c>
      <c r="C85" s="457">
        <v>17</v>
      </c>
      <c r="D85" s="448" t="s">
        <v>12</v>
      </c>
      <c r="E85" s="458" t="s">
        <v>4178</v>
      </c>
      <c r="F85" s="9"/>
    </row>
    <row r="86" spans="1:6" ht="24" x14ac:dyDescent="0.2">
      <c r="A86" s="430">
        <f t="shared" si="2"/>
        <v>80</v>
      </c>
      <c r="B86" s="430">
        <f t="shared" si="3"/>
        <v>1223</v>
      </c>
      <c r="C86" s="457">
        <v>17</v>
      </c>
      <c r="D86" s="448" t="s">
        <v>12</v>
      </c>
      <c r="E86" s="458" t="s">
        <v>4179</v>
      </c>
      <c r="F86" s="9"/>
    </row>
    <row r="87" spans="1:6" ht="24" x14ac:dyDescent="0.2">
      <c r="A87" s="430">
        <f t="shared" si="2"/>
        <v>81</v>
      </c>
      <c r="B87" s="430">
        <f t="shared" si="3"/>
        <v>1240</v>
      </c>
      <c r="C87" s="457">
        <v>17</v>
      </c>
      <c r="D87" s="448" t="s">
        <v>12</v>
      </c>
      <c r="E87" s="458" t="s">
        <v>4180</v>
      </c>
      <c r="F87" s="9"/>
    </row>
    <row r="88" spans="1:6" x14ac:dyDescent="0.2">
      <c r="A88" s="430">
        <f t="shared" si="2"/>
        <v>82</v>
      </c>
      <c r="B88" s="430">
        <f t="shared" si="3"/>
        <v>1257</v>
      </c>
      <c r="C88" s="457">
        <v>17</v>
      </c>
      <c r="D88" s="448" t="s">
        <v>12</v>
      </c>
      <c r="E88" s="458" t="s">
        <v>4181</v>
      </c>
      <c r="F88" s="9"/>
    </row>
    <row r="89" spans="1:6" ht="24" x14ac:dyDescent="0.2">
      <c r="A89" s="430">
        <f t="shared" si="2"/>
        <v>83</v>
      </c>
      <c r="B89" s="430">
        <f t="shared" si="3"/>
        <v>1274</v>
      </c>
      <c r="C89" s="457">
        <v>17</v>
      </c>
      <c r="D89" s="448" t="s">
        <v>12</v>
      </c>
      <c r="E89" s="458" t="s">
        <v>4182</v>
      </c>
      <c r="F89" s="9"/>
    </row>
    <row r="90" spans="1:6" ht="24" x14ac:dyDescent="0.2">
      <c r="A90" s="447">
        <f t="shared" si="2"/>
        <v>84</v>
      </c>
      <c r="B90" s="430">
        <f t="shared" si="3"/>
        <v>1291</v>
      </c>
      <c r="C90" s="457">
        <v>17</v>
      </c>
      <c r="D90" s="448" t="s">
        <v>12</v>
      </c>
      <c r="E90" s="458" t="s">
        <v>4183</v>
      </c>
      <c r="F90" s="9"/>
    </row>
    <row r="91" spans="1:6" x14ac:dyDescent="0.2">
      <c r="A91" s="447">
        <f t="shared" si="2"/>
        <v>85</v>
      </c>
      <c r="B91" s="430">
        <f t="shared" si="3"/>
        <v>1308</v>
      </c>
      <c r="C91" s="457">
        <v>17</v>
      </c>
      <c r="D91" s="448" t="s">
        <v>12</v>
      </c>
      <c r="E91" s="458" t="s">
        <v>4184</v>
      </c>
      <c r="F91" s="9"/>
    </row>
    <row r="92" spans="1:6" ht="24" x14ac:dyDescent="0.2">
      <c r="A92" s="447">
        <f t="shared" si="2"/>
        <v>86</v>
      </c>
      <c r="B92" s="430">
        <f t="shared" si="3"/>
        <v>1325</v>
      </c>
      <c r="C92" s="457">
        <v>17</v>
      </c>
      <c r="D92" s="448" t="s">
        <v>12</v>
      </c>
      <c r="E92" s="458" t="s">
        <v>4185</v>
      </c>
      <c r="F92" s="9"/>
    </row>
    <row r="93" spans="1:6" ht="24" x14ac:dyDescent="0.2">
      <c r="A93" s="447">
        <f t="shared" si="2"/>
        <v>87</v>
      </c>
      <c r="B93" s="447">
        <f t="shared" si="3"/>
        <v>1342</v>
      </c>
      <c r="C93" s="457">
        <v>17</v>
      </c>
      <c r="D93" s="448" t="s">
        <v>12</v>
      </c>
      <c r="E93" s="458" t="s">
        <v>12782</v>
      </c>
      <c r="F93" s="9"/>
    </row>
    <row r="94" spans="1:6" x14ac:dyDescent="0.2">
      <c r="A94" s="447">
        <f t="shared" si="2"/>
        <v>88</v>
      </c>
      <c r="B94" s="447">
        <f t="shared" si="3"/>
        <v>1359</v>
      </c>
      <c r="C94" s="457">
        <v>17</v>
      </c>
      <c r="D94" s="448" t="s">
        <v>12</v>
      </c>
      <c r="E94" s="458" t="s">
        <v>12783</v>
      </c>
      <c r="F94" s="9"/>
    </row>
    <row r="95" spans="1:6" ht="24" x14ac:dyDescent="0.2">
      <c r="A95" s="447">
        <f t="shared" si="2"/>
        <v>89</v>
      </c>
      <c r="B95" s="447">
        <f t="shared" si="3"/>
        <v>1376</v>
      </c>
      <c r="C95" s="457">
        <v>17</v>
      </c>
      <c r="D95" s="448" t="s">
        <v>12</v>
      </c>
      <c r="E95" s="458" t="s">
        <v>12784</v>
      </c>
      <c r="F95" s="9"/>
    </row>
    <row r="96" spans="1:6" ht="24" x14ac:dyDescent="0.2">
      <c r="A96" s="430">
        <f t="shared" si="2"/>
        <v>90</v>
      </c>
      <c r="B96" s="447">
        <f t="shared" si="3"/>
        <v>1393</v>
      </c>
      <c r="C96" s="457">
        <v>17</v>
      </c>
      <c r="D96" s="444" t="s">
        <v>12</v>
      </c>
      <c r="E96" s="461" t="s">
        <v>12785</v>
      </c>
      <c r="F96" s="462"/>
    </row>
    <row r="97" spans="1:6" x14ac:dyDescent="0.2">
      <c r="A97" s="430">
        <f t="shared" si="2"/>
        <v>91</v>
      </c>
      <c r="B97" s="447">
        <f t="shared" si="3"/>
        <v>1410</v>
      </c>
      <c r="C97" s="457">
        <v>17</v>
      </c>
      <c r="D97" s="444" t="s">
        <v>12</v>
      </c>
      <c r="E97" s="461" t="s">
        <v>12786</v>
      </c>
      <c r="F97" s="462"/>
    </row>
    <row r="98" spans="1:6" ht="24" x14ac:dyDescent="0.2">
      <c r="A98" s="430">
        <f t="shared" si="2"/>
        <v>92</v>
      </c>
      <c r="B98" s="447">
        <f t="shared" si="3"/>
        <v>1427</v>
      </c>
      <c r="C98" s="457">
        <v>17</v>
      </c>
      <c r="D98" s="444" t="s">
        <v>12</v>
      </c>
      <c r="E98" s="461" t="s">
        <v>12787</v>
      </c>
      <c r="F98" s="462"/>
    </row>
    <row r="99" spans="1:6" ht="24" x14ac:dyDescent="0.2">
      <c r="A99" s="363">
        <f t="shared" si="2"/>
        <v>93</v>
      </c>
      <c r="B99" s="363">
        <f t="shared" si="3"/>
        <v>1444</v>
      </c>
      <c r="C99" s="414">
        <v>17</v>
      </c>
      <c r="D99" s="360" t="s">
        <v>12</v>
      </c>
      <c r="E99" s="372" t="s">
        <v>12788</v>
      </c>
      <c r="F99" s="259"/>
    </row>
    <row r="100" spans="1:6" ht="24" x14ac:dyDescent="0.2">
      <c r="A100" s="363">
        <f t="shared" si="2"/>
        <v>94</v>
      </c>
      <c r="B100" s="363">
        <f t="shared" si="3"/>
        <v>1461</v>
      </c>
      <c r="C100" s="414">
        <v>17</v>
      </c>
      <c r="D100" s="360" t="s">
        <v>12</v>
      </c>
      <c r="E100" s="372" t="s">
        <v>12789</v>
      </c>
      <c r="F100" s="259"/>
    </row>
    <row r="101" spans="1:6" ht="24" x14ac:dyDescent="0.2">
      <c r="A101" s="363">
        <f t="shared" si="2"/>
        <v>95</v>
      </c>
      <c r="B101" s="363">
        <f t="shared" si="3"/>
        <v>1478</v>
      </c>
      <c r="C101" s="414">
        <v>17</v>
      </c>
      <c r="D101" s="360" t="s">
        <v>12</v>
      </c>
      <c r="E101" s="372" t="s">
        <v>12790</v>
      </c>
      <c r="F101" s="259"/>
    </row>
    <row r="102" spans="1:6" ht="24" x14ac:dyDescent="0.2">
      <c r="A102" s="363">
        <f t="shared" si="2"/>
        <v>96</v>
      </c>
      <c r="B102" s="363">
        <f t="shared" si="3"/>
        <v>1495</v>
      </c>
      <c r="C102" s="457">
        <v>17</v>
      </c>
      <c r="D102" s="360" t="s">
        <v>12</v>
      </c>
      <c r="E102" s="455" t="s">
        <v>9983</v>
      </c>
      <c r="F102" s="462"/>
    </row>
    <row r="103" spans="1:6" ht="24" x14ac:dyDescent="0.2">
      <c r="A103" s="363">
        <f t="shared" si="2"/>
        <v>97</v>
      </c>
      <c r="B103" s="363">
        <f t="shared" si="3"/>
        <v>1512</v>
      </c>
      <c r="C103" s="457">
        <v>17</v>
      </c>
      <c r="D103" s="444" t="s">
        <v>12</v>
      </c>
      <c r="E103" s="455" t="s">
        <v>9984</v>
      </c>
      <c r="F103" s="462"/>
    </row>
    <row r="104" spans="1:6" ht="24" x14ac:dyDescent="0.2">
      <c r="A104" s="363">
        <f t="shared" si="2"/>
        <v>98</v>
      </c>
      <c r="B104" s="363">
        <f t="shared" si="3"/>
        <v>1529</v>
      </c>
      <c r="C104" s="457">
        <v>17</v>
      </c>
      <c r="D104" s="444" t="s">
        <v>12</v>
      </c>
      <c r="E104" s="455" t="s">
        <v>9985</v>
      </c>
      <c r="F104" s="462"/>
    </row>
    <row r="105" spans="1:6" ht="24" x14ac:dyDescent="0.2">
      <c r="A105" s="363">
        <f t="shared" si="2"/>
        <v>99</v>
      </c>
      <c r="B105" s="363">
        <f t="shared" si="3"/>
        <v>1546</v>
      </c>
      <c r="C105" s="457">
        <v>17</v>
      </c>
      <c r="D105" s="448" t="s">
        <v>12</v>
      </c>
      <c r="E105" s="461" t="s">
        <v>12791</v>
      </c>
      <c r="F105" s="9"/>
    </row>
    <row r="106" spans="1:6" ht="24" x14ac:dyDescent="0.2">
      <c r="A106" s="363">
        <f t="shared" si="2"/>
        <v>100</v>
      </c>
      <c r="B106" s="363">
        <f t="shared" si="3"/>
        <v>1563</v>
      </c>
      <c r="C106" s="457">
        <v>17</v>
      </c>
      <c r="D106" s="448" t="s">
        <v>12</v>
      </c>
      <c r="E106" s="461" t="s">
        <v>12792</v>
      </c>
      <c r="F106" s="9"/>
    </row>
    <row r="107" spans="1:6" ht="36" x14ac:dyDescent="0.2">
      <c r="A107" s="363">
        <f t="shared" si="2"/>
        <v>101</v>
      </c>
      <c r="B107" s="363">
        <f t="shared" si="3"/>
        <v>1580</v>
      </c>
      <c r="C107" s="457">
        <v>17</v>
      </c>
      <c r="D107" s="448" t="s">
        <v>12</v>
      </c>
      <c r="E107" s="458" t="s">
        <v>10704</v>
      </c>
      <c r="F107" s="9"/>
    </row>
    <row r="108" spans="1:6" ht="36" x14ac:dyDescent="0.2">
      <c r="A108" s="363">
        <f t="shared" si="2"/>
        <v>102</v>
      </c>
      <c r="B108" s="363">
        <f t="shared" si="3"/>
        <v>1597</v>
      </c>
      <c r="C108" s="457">
        <v>17</v>
      </c>
      <c r="D108" s="448" t="s">
        <v>12</v>
      </c>
      <c r="E108" s="458" t="s">
        <v>4186</v>
      </c>
      <c r="F108" s="292"/>
    </row>
    <row r="109" spans="1:6" ht="48" x14ac:dyDescent="0.2">
      <c r="A109" s="363">
        <f t="shared" si="2"/>
        <v>103</v>
      </c>
      <c r="B109" s="363">
        <f t="shared" si="3"/>
        <v>1614</v>
      </c>
      <c r="C109" s="457">
        <v>17</v>
      </c>
      <c r="D109" s="448" t="s">
        <v>12</v>
      </c>
      <c r="E109" s="458" t="s">
        <v>4187</v>
      </c>
      <c r="F109" s="292"/>
    </row>
    <row r="110" spans="1:6" ht="48" x14ac:dyDescent="0.2">
      <c r="A110" s="363">
        <f t="shared" si="2"/>
        <v>104</v>
      </c>
      <c r="B110" s="363">
        <f t="shared" si="3"/>
        <v>1631</v>
      </c>
      <c r="C110" s="457">
        <v>17</v>
      </c>
      <c r="D110" s="448" t="s">
        <v>12</v>
      </c>
      <c r="E110" s="458" t="s">
        <v>4188</v>
      </c>
      <c r="F110" s="292"/>
    </row>
    <row r="111" spans="1:6" ht="36" x14ac:dyDescent="0.2">
      <c r="A111" s="363">
        <f t="shared" si="2"/>
        <v>105</v>
      </c>
      <c r="B111" s="363">
        <f t="shared" si="3"/>
        <v>1648</v>
      </c>
      <c r="C111" s="457">
        <v>17</v>
      </c>
      <c r="D111" s="448" t="s">
        <v>12</v>
      </c>
      <c r="E111" s="458" t="s">
        <v>4189</v>
      </c>
      <c r="F111" s="292"/>
    </row>
    <row r="112" spans="1:6" ht="48" x14ac:dyDescent="0.2">
      <c r="A112" s="363">
        <f t="shared" si="2"/>
        <v>106</v>
      </c>
      <c r="B112" s="363">
        <f t="shared" si="3"/>
        <v>1665</v>
      </c>
      <c r="C112" s="457">
        <v>17</v>
      </c>
      <c r="D112" s="448" t="s">
        <v>12</v>
      </c>
      <c r="E112" s="458" t="s">
        <v>4190</v>
      </c>
      <c r="F112" s="292"/>
    </row>
    <row r="113" spans="1:6" ht="48" x14ac:dyDescent="0.2">
      <c r="A113" s="363">
        <f t="shared" si="2"/>
        <v>107</v>
      </c>
      <c r="B113" s="363">
        <f t="shared" si="3"/>
        <v>1682</v>
      </c>
      <c r="C113" s="457">
        <v>17</v>
      </c>
      <c r="D113" s="448" t="s">
        <v>12</v>
      </c>
      <c r="E113" s="458" t="s">
        <v>4191</v>
      </c>
      <c r="F113" s="292"/>
    </row>
    <row r="114" spans="1:6" ht="36" x14ac:dyDescent="0.2">
      <c r="A114" s="363">
        <f t="shared" si="2"/>
        <v>108</v>
      </c>
      <c r="B114" s="363">
        <f t="shared" si="3"/>
        <v>1699</v>
      </c>
      <c r="C114" s="457">
        <v>17</v>
      </c>
      <c r="D114" s="448" t="s">
        <v>12</v>
      </c>
      <c r="E114" s="458" t="s">
        <v>4192</v>
      </c>
      <c r="F114" s="292"/>
    </row>
    <row r="115" spans="1:6" ht="48" x14ac:dyDescent="0.2">
      <c r="A115" s="363">
        <f t="shared" si="2"/>
        <v>109</v>
      </c>
      <c r="B115" s="363">
        <f t="shared" si="3"/>
        <v>1716</v>
      </c>
      <c r="C115" s="457">
        <v>17</v>
      </c>
      <c r="D115" s="448" t="s">
        <v>12</v>
      </c>
      <c r="E115" s="458" t="s">
        <v>4193</v>
      </c>
      <c r="F115" s="292"/>
    </row>
    <row r="116" spans="1:6" ht="48" x14ac:dyDescent="0.2">
      <c r="A116" s="363">
        <f t="shared" si="2"/>
        <v>110</v>
      </c>
      <c r="B116" s="363">
        <f t="shared" si="3"/>
        <v>1733</v>
      </c>
      <c r="C116" s="457">
        <v>17</v>
      </c>
      <c r="D116" s="448" t="s">
        <v>12</v>
      </c>
      <c r="E116" s="458" t="s">
        <v>4194</v>
      </c>
      <c r="F116" s="292"/>
    </row>
    <row r="117" spans="1:6" ht="36" x14ac:dyDescent="0.2">
      <c r="A117" s="363">
        <f t="shared" si="2"/>
        <v>111</v>
      </c>
      <c r="B117" s="363">
        <f t="shared" si="3"/>
        <v>1750</v>
      </c>
      <c r="C117" s="457">
        <v>17</v>
      </c>
      <c r="D117" s="448" t="s">
        <v>12</v>
      </c>
      <c r="E117" s="458" t="s">
        <v>4195</v>
      </c>
      <c r="F117" s="292"/>
    </row>
    <row r="118" spans="1:6" ht="48" x14ac:dyDescent="0.2">
      <c r="A118" s="363">
        <f t="shared" si="2"/>
        <v>112</v>
      </c>
      <c r="B118" s="363">
        <f t="shared" si="3"/>
        <v>1767</v>
      </c>
      <c r="C118" s="457">
        <v>17</v>
      </c>
      <c r="D118" s="448" t="s">
        <v>12</v>
      </c>
      <c r="E118" s="458" t="s">
        <v>4196</v>
      </c>
      <c r="F118" s="292"/>
    </row>
    <row r="119" spans="1:6" ht="36" x14ac:dyDescent="0.2">
      <c r="A119" s="363">
        <f t="shared" si="2"/>
        <v>113</v>
      </c>
      <c r="B119" s="363">
        <f t="shared" si="3"/>
        <v>1784</v>
      </c>
      <c r="C119" s="457">
        <v>17</v>
      </c>
      <c r="D119" s="448" t="s">
        <v>12</v>
      </c>
      <c r="E119" s="455" t="s">
        <v>6143</v>
      </c>
      <c r="F119" s="9"/>
    </row>
    <row r="120" spans="1:6" ht="36" x14ac:dyDescent="0.2">
      <c r="A120" s="363">
        <f t="shared" si="2"/>
        <v>114</v>
      </c>
      <c r="B120" s="363">
        <f t="shared" si="3"/>
        <v>1801</v>
      </c>
      <c r="C120" s="457">
        <v>17</v>
      </c>
      <c r="D120" s="448" t="s">
        <v>12</v>
      </c>
      <c r="E120" s="455" t="s">
        <v>6141</v>
      </c>
      <c r="F120" s="9"/>
    </row>
    <row r="121" spans="1:6" ht="36" x14ac:dyDescent="0.2">
      <c r="A121" s="363">
        <f t="shared" si="2"/>
        <v>115</v>
      </c>
      <c r="B121" s="363">
        <f t="shared" si="3"/>
        <v>1818</v>
      </c>
      <c r="C121" s="457">
        <v>17</v>
      </c>
      <c r="D121" s="448" t="s">
        <v>12</v>
      </c>
      <c r="E121" s="455" t="s">
        <v>6142</v>
      </c>
      <c r="F121" s="9"/>
    </row>
    <row r="122" spans="1:6" ht="36" x14ac:dyDescent="0.2">
      <c r="A122" s="363">
        <f t="shared" si="2"/>
        <v>116</v>
      </c>
      <c r="B122" s="363">
        <f t="shared" si="3"/>
        <v>1835</v>
      </c>
      <c r="C122" s="457">
        <v>17</v>
      </c>
      <c r="D122" s="448" t="s">
        <v>12</v>
      </c>
      <c r="E122" s="455" t="s">
        <v>6144</v>
      </c>
      <c r="F122" s="9"/>
    </row>
    <row r="123" spans="1:6" ht="36" x14ac:dyDescent="0.2">
      <c r="A123" s="363">
        <f t="shared" si="2"/>
        <v>117</v>
      </c>
      <c r="B123" s="363">
        <f t="shared" si="3"/>
        <v>1852</v>
      </c>
      <c r="C123" s="457">
        <v>17</v>
      </c>
      <c r="D123" s="448" t="s">
        <v>12</v>
      </c>
      <c r="E123" s="455" t="s">
        <v>6145</v>
      </c>
      <c r="F123" s="9"/>
    </row>
    <row r="124" spans="1:6" ht="36" x14ac:dyDescent="0.2">
      <c r="A124" s="363">
        <f t="shared" si="2"/>
        <v>118</v>
      </c>
      <c r="B124" s="363">
        <f t="shared" si="3"/>
        <v>1869</v>
      </c>
      <c r="C124" s="457">
        <v>17</v>
      </c>
      <c r="D124" s="448" t="s">
        <v>12</v>
      </c>
      <c r="E124" s="455" t="s">
        <v>6146</v>
      </c>
      <c r="F124" s="9"/>
    </row>
    <row r="125" spans="1:6" ht="36" x14ac:dyDescent="0.2">
      <c r="A125" s="363">
        <f t="shared" si="2"/>
        <v>119</v>
      </c>
      <c r="B125" s="363">
        <f t="shared" si="3"/>
        <v>1886</v>
      </c>
      <c r="C125" s="457">
        <v>17</v>
      </c>
      <c r="D125" s="444" t="s">
        <v>12</v>
      </c>
      <c r="E125" s="461" t="s">
        <v>12793</v>
      </c>
      <c r="F125" s="462"/>
    </row>
    <row r="126" spans="1:6" ht="36" x14ac:dyDescent="0.2">
      <c r="A126" s="363">
        <f t="shared" si="2"/>
        <v>120</v>
      </c>
      <c r="B126" s="363">
        <f t="shared" si="3"/>
        <v>1903</v>
      </c>
      <c r="C126" s="457">
        <v>17</v>
      </c>
      <c r="D126" s="444" t="s">
        <v>12</v>
      </c>
      <c r="E126" s="461" t="s">
        <v>12794</v>
      </c>
      <c r="F126" s="462"/>
    </row>
    <row r="127" spans="1:6" ht="36" x14ac:dyDescent="0.2">
      <c r="A127" s="363">
        <f t="shared" si="2"/>
        <v>121</v>
      </c>
      <c r="B127" s="363">
        <f t="shared" si="3"/>
        <v>1920</v>
      </c>
      <c r="C127" s="457">
        <v>17</v>
      </c>
      <c r="D127" s="444" t="s">
        <v>12</v>
      </c>
      <c r="E127" s="461" t="s">
        <v>12795</v>
      </c>
      <c r="F127" s="462"/>
    </row>
    <row r="128" spans="1:6" ht="36" x14ac:dyDescent="0.2">
      <c r="A128" s="363">
        <f t="shared" si="2"/>
        <v>122</v>
      </c>
      <c r="B128" s="363">
        <f t="shared" si="3"/>
        <v>1937</v>
      </c>
      <c r="C128" s="457">
        <v>17</v>
      </c>
      <c r="D128" s="444" t="s">
        <v>12</v>
      </c>
      <c r="E128" s="461" t="s">
        <v>12796</v>
      </c>
      <c r="F128" s="462"/>
    </row>
    <row r="129" spans="1:6" ht="36" x14ac:dyDescent="0.2">
      <c r="A129" s="363">
        <f t="shared" si="2"/>
        <v>123</v>
      </c>
      <c r="B129" s="363">
        <f t="shared" si="3"/>
        <v>1954</v>
      </c>
      <c r="C129" s="457">
        <v>17</v>
      </c>
      <c r="D129" s="444" t="s">
        <v>12</v>
      </c>
      <c r="E129" s="461" t="s">
        <v>12797</v>
      </c>
      <c r="F129" s="462"/>
    </row>
    <row r="130" spans="1:6" ht="36" x14ac:dyDescent="0.2">
      <c r="A130" s="363">
        <f t="shared" si="2"/>
        <v>124</v>
      </c>
      <c r="B130" s="363">
        <f t="shared" si="3"/>
        <v>1971</v>
      </c>
      <c r="C130" s="457">
        <v>17</v>
      </c>
      <c r="D130" s="444" t="s">
        <v>12</v>
      </c>
      <c r="E130" s="461" t="s">
        <v>12798</v>
      </c>
      <c r="F130" s="462"/>
    </row>
    <row r="131" spans="1:6" ht="36" x14ac:dyDescent="0.2">
      <c r="A131" s="363">
        <f t="shared" si="2"/>
        <v>125</v>
      </c>
      <c r="B131" s="363">
        <f t="shared" si="3"/>
        <v>1988</v>
      </c>
      <c r="C131" s="414">
        <v>17</v>
      </c>
      <c r="D131" s="360" t="s">
        <v>12</v>
      </c>
      <c r="E131" s="372" t="s">
        <v>12799</v>
      </c>
      <c r="F131" s="462"/>
    </row>
    <row r="132" spans="1:6" ht="36" x14ac:dyDescent="0.2">
      <c r="A132" s="363">
        <f t="shared" si="2"/>
        <v>126</v>
      </c>
      <c r="B132" s="363">
        <f t="shared" si="3"/>
        <v>2005</v>
      </c>
      <c r="C132" s="414">
        <v>17</v>
      </c>
      <c r="D132" s="360" t="s">
        <v>12</v>
      </c>
      <c r="E132" s="372" t="s">
        <v>12800</v>
      </c>
      <c r="F132" s="462"/>
    </row>
    <row r="133" spans="1:6" ht="36" x14ac:dyDescent="0.2">
      <c r="A133" s="363">
        <f t="shared" si="2"/>
        <v>127</v>
      </c>
      <c r="B133" s="363">
        <f t="shared" si="3"/>
        <v>2022</v>
      </c>
      <c r="C133" s="414">
        <v>17</v>
      </c>
      <c r="D133" s="360" t="s">
        <v>12</v>
      </c>
      <c r="E133" s="372" t="s">
        <v>12801</v>
      </c>
      <c r="F133" s="462"/>
    </row>
    <row r="134" spans="1:6" ht="36" x14ac:dyDescent="0.2">
      <c r="A134" s="363">
        <f t="shared" si="2"/>
        <v>128</v>
      </c>
      <c r="B134" s="363">
        <f t="shared" si="3"/>
        <v>2039</v>
      </c>
      <c r="C134" s="414">
        <v>17</v>
      </c>
      <c r="D134" s="360" t="s">
        <v>12</v>
      </c>
      <c r="E134" s="372" t="s">
        <v>12802</v>
      </c>
      <c r="F134" s="462"/>
    </row>
    <row r="135" spans="1:6" ht="36" x14ac:dyDescent="0.2">
      <c r="A135" s="363">
        <f t="shared" si="2"/>
        <v>129</v>
      </c>
      <c r="B135" s="363">
        <f t="shared" si="3"/>
        <v>2056</v>
      </c>
      <c r="C135" s="414">
        <v>17</v>
      </c>
      <c r="D135" s="360" t="s">
        <v>12</v>
      </c>
      <c r="E135" s="372" t="s">
        <v>12803</v>
      </c>
      <c r="F135" s="462"/>
    </row>
    <row r="136" spans="1:6" ht="36" x14ac:dyDescent="0.2">
      <c r="A136" s="363">
        <f t="shared" ref="A136:A148" si="4">+A135+1</f>
        <v>130</v>
      </c>
      <c r="B136" s="363">
        <f t="shared" si="3"/>
        <v>2073</v>
      </c>
      <c r="C136" s="414">
        <v>17</v>
      </c>
      <c r="D136" s="360" t="s">
        <v>12</v>
      </c>
      <c r="E136" s="372" t="s">
        <v>12804</v>
      </c>
      <c r="F136" s="462"/>
    </row>
    <row r="137" spans="1:6" ht="36" x14ac:dyDescent="0.2">
      <c r="A137" s="363">
        <f t="shared" si="4"/>
        <v>131</v>
      </c>
      <c r="B137" s="363">
        <f t="shared" si="3"/>
        <v>2090</v>
      </c>
      <c r="C137" s="457">
        <v>17</v>
      </c>
      <c r="D137" s="448" t="s">
        <v>12</v>
      </c>
      <c r="E137" s="458" t="s">
        <v>4197</v>
      </c>
      <c r="F137" s="292"/>
    </row>
    <row r="138" spans="1:6" ht="36" x14ac:dyDescent="0.2">
      <c r="A138" s="363">
        <f t="shared" si="4"/>
        <v>132</v>
      </c>
      <c r="B138" s="363">
        <f t="shared" ref="B138:B148" si="5">B137+C137</f>
        <v>2107</v>
      </c>
      <c r="C138" s="457">
        <v>17</v>
      </c>
      <c r="D138" s="448" t="s">
        <v>12</v>
      </c>
      <c r="E138" s="458" t="s">
        <v>4198</v>
      </c>
      <c r="F138" s="292"/>
    </row>
    <row r="139" spans="1:6" ht="48" x14ac:dyDescent="0.2">
      <c r="A139" s="363">
        <f t="shared" si="4"/>
        <v>133</v>
      </c>
      <c r="B139" s="363">
        <f t="shared" si="5"/>
        <v>2124</v>
      </c>
      <c r="C139" s="457">
        <v>17</v>
      </c>
      <c r="D139" s="448" t="s">
        <v>12</v>
      </c>
      <c r="E139" s="458" t="s">
        <v>4199</v>
      </c>
      <c r="F139" s="292"/>
    </row>
    <row r="140" spans="1:6" ht="36" x14ac:dyDescent="0.2">
      <c r="A140" s="363">
        <f t="shared" si="4"/>
        <v>134</v>
      </c>
      <c r="B140" s="363">
        <f t="shared" si="5"/>
        <v>2141</v>
      </c>
      <c r="C140" s="457">
        <v>17</v>
      </c>
      <c r="D140" s="448" t="s">
        <v>12</v>
      </c>
      <c r="E140" s="458" t="s">
        <v>4200</v>
      </c>
      <c r="F140" s="292"/>
    </row>
    <row r="141" spans="1:6" ht="36" x14ac:dyDescent="0.2">
      <c r="A141" s="363">
        <f t="shared" si="4"/>
        <v>135</v>
      </c>
      <c r="B141" s="363">
        <f t="shared" si="5"/>
        <v>2158</v>
      </c>
      <c r="C141" s="457">
        <v>17</v>
      </c>
      <c r="D141" s="448" t="s">
        <v>12</v>
      </c>
      <c r="E141" s="458" t="s">
        <v>4201</v>
      </c>
      <c r="F141" s="292"/>
    </row>
    <row r="142" spans="1:6" ht="48" x14ac:dyDescent="0.2">
      <c r="A142" s="363">
        <f t="shared" si="4"/>
        <v>136</v>
      </c>
      <c r="B142" s="363">
        <f t="shared" si="5"/>
        <v>2175</v>
      </c>
      <c r="C142" s="457">
        <v>17</v>
      </c>
      <c r="D142" s="448" t="s">
        <v>12</v>
      </c>
      <c r="E142" s="458" t="s">
        <v>4202</v>
      </c>
      <c r="F142" s="292"/>
    </row>
    <row r="143" spans="1:6" ht="36" x14ac:dyDescent="0.2">
      <c r="A143" s="363">
        <f t="shared" si="4"/>
        <v>137</v>
      </c>
      <c r="B143" s="363">
        <f t="shared" si="5"/>
        <v>2192</v>
      </c>
      <c r="C143" s="457">
        <v>17</v>
      </c>
      <c r="D143" s="448" t="s">
        <v>12</v>
      </c>
      <c r="E143" s="461" t="s">
        <v>12805</v>
      </c>
      <c r="F143" s="292"/>
    </row>
    <row r="144" spans="1:6" ht="36" x14ac:dyDescent="0.2">
      <c r="A144" s="363">
        <f t="shared" si="4"/>
        <v>138</v>
      </c>
      <c r="B144" s="363">
        <f t="shared" si="5"/>
        <v>2209</v>
      </c>
      <c r="C144" s="457">
        <v>17</v>
      </c>
      <c r="D144" s="448" t="s">
        <v>12</v>
      </c>
      <c r="E144" s="461" t="s">
        <v>12806</v>
      </c>
      <c r="F144" s="292"/>
    </row>
    <row r="145" spans="1:6" ht="36" x14ac:dyDescent="0.2">
      <c r="A145" s="363">
        <f t="shared" si="4"/>
        <v>139</v>
      </c>
      <c r="B145" s="363">
        <f t="shared" si="5"/>
        <v>2226</v>
      </c>
      <c r="C145" s="457">
        <v>17</v>
      </c>
      <c r="D145" s="448" t="s">
        <v>12</v>
      </c>
      <c r="E145" s="461" t="s">
        <v>12807</v>
      </c>
      <c r="F145" s="292"/>
    </row>
    <row r="146" spans="1:6" ht="36" x14ac:dyDescent="0.2">
      <c r="A146" s="363">
        <f t="shared" si="4"/>
        <v>140</v>
      </c>
      <c r="B146" s="363">
        <f t="shared" si="5"/>
        <v>2243</v>
      </c>
      <c r="C146" s="457">
        <v>17</v>
      </c>
      <c r="D146" s="448" t="s">
        <v>12</v>
      </c>
      <c r="E146" s="461" t="s">
        <v>12808</v>
      </c>
      <c r="F146" s="292"/>
    </row>
    <row r="147" spans="1:6" ht="12.75" thickBot="1" x14ac:dyDescent="0.25">
      <c r="A147" s="363">
        <f t="shared" si="4"/>
        <v>141</v>
      </c>
      <c r="B147" s="363">
        <f t="shared" si="5"/>
        <v>2260</v>
      </c>
      <c r="C147" s="439">
        <v>150</v>
      </c>
      <c r="D147" s="440" t="s">
        <v>9</v>
      </c>
      <c r="E147" s="24" t="s">
        <v>50</v>
      </c>
      <c r="F147" s="292" t="s">
        <v>25</v>
      </c>
    </row>
    <row r="148" spans="1:6" ht="13.5" thickTop="1" thickBot="1" x14ac:dyDescent="0.25">
      <c r="A148" s="363">
        <f t="shared" si="4"/>
        <v>142</v>
      </c>
      <c r="B148" s="363">
        <f t="shared" si="5"/>
        <v>2410</v>
      </c>
      <c r="C148" s="463">
        <v>12</v>
      </c>
      <c r="D148" s="452" t="s">
        <v>9</v>
      </c>
      <c r="E148" s="464" t="s">
        <v>323</v>
      </c>
      <c r="F148" s="437" t="s">
        <v>4203</v>
      </c>
    </row>
    <row r="149" spans="1:6" ht="12.75" thickTop="1" x14ac:dyDescent="0.2">
      <c r="A149" s="119" t="s">
        <v>54</v>
      </c>
      <c r="B149" s="119"/>
      <c r="C149" s="370">
        <f>B148+C148-1</f>
        <v>2421</v>
      </c>
      <c r="D149" s="119"/>
      <c r="E149" s="146"/>
      <c r="F149" s="465"/>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13"/>
  <sheetViews>
    <sheetView topLeftCell="A101" zoomScaleNormal="100" workbookViewId="0">
      <selection activeCell="A15" sqref="A15"/>
    </sheetView>
  </sheetViews>
  <sheetFormatPr baseColWidth="10" defaultRowHeight="12" x14ac:dyDescent="0.2"/>
  <cols>
    <col min="4" max="4" width="11.42578125" customWidth="1"/>
    <col min="5" max="5" width="89.7109375" customWidth="1"/>
    <col min="6" max="6" width="12.14062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4106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2.75" x14ac:dyDescent="0.2">
      <c r="A7" s="197">
        <v>1</v>
      </c>
      <c r="B7" s="197">
        <v>1</v>
      </c>
      <c r="C7" s="197">
        <v>2</v>
      </c>
      <c r="D7" s="198" t="s">
        <v>9</v>
      </c>
      <c r="E7" s="199" t="s">
        <v>10</v>
      </c>
      <c r="F7" s="199" t="s">
        <v>11</v>
      </c>
    </row>
    <row r="8" spans="1:6" ht="12.75" x14ac:dyDescent="0.2">
      <c r="A8" s="292">
        <f>+A7+1</f>
        <v>2</v>
      </c>
      <c r="B8" s="466">
        <f>C7+B7</f>
        <v>3</v>
      </c>
      <c r="C8" s="197">
        <v>3</v>
      </c>
      <c r="D8" s="198" t="s">
        <v>12</v>
      </c>
      <c r="E8" s="199" t="s">
        <v>13</v>
      </c>
      <c r="F8" s="197">
        <v>220</v>
      </c>
    </row>
    <row r="9" spans="1:6" ht="12.75" x14ac:dyDescent="0.2">
      <c r="A9" s="292">
        <f t="shared" ref="A9:A72" si="0">+A8+1</f>
        <v>3</v>
      </c>
      <c r="B9" s="466">
        <f t="shared" ref="B9:B72" si="1">C8+B8</f>
        <v>6</v>
      </c>
      <c r="C9" s="197">
        <v>2</v>
      </c>
      <c r="D9" s="198" t="s">
        <v>9</v>
      </c>
      <c r="E9" s="199" t="s">
        <v>14</v>
      </c>
      <c r="F9" s="200" t="s">
        <v>1759</v>
      </c>
    </row>
    <row r="10" spans="1:6" ht="12.75" x14ac:dyDescent="0.2">
      <c r="A10" s="292">
        <f t="shared" si="0"/>
        <v>4</v>
      </c>
      <c r="B10" s="466">
        <f t="shared" si="1"/>
        <v>8</v>
      </c>
      <c r="C10" s="197">
        <v>1</v>
      </c>
      <c r="D10" s="198" t="s">
        <v>9</v>
      </c>
      <c r="E10" s="199" t="s">
        <v>16</v>
      </c>
      <c r="F10" s="199" t="s">
        <v>4107</v>
      </c>
    </row>
    <row r="11" spans="1:6" ht="12.75" x14ac:dyDescent="0.2">
      <c r="A11" s="292">
        <f t="shared" si="0"/>
        <v>5</v>
      </c>
      <c r="B11" s="466">
        <f t="shared" si="1"/>
        <v>9</v>
      </c>
      <c r="C11" s="197">
        <v>2</v>
      </c>
      <c r="D11" s="198" t="s">
        <v>12</v>
      </c>
      <c r="E11" s="199" t="s">
        <v>17</v>
      </c>
      <c r="F11" s="200" t="s">
        <v>15</v>
      </c>
    </row>
    <row r="12" spans="1:6" ht="12.75" x14ac:dyDescent="0.2">
      <c r="A12" s="292">
        <f t="shared" si="0"/>
        <v>6</v>
      </c>
      <c r="B12" s="466">
        <f t="shared" si="1"/>
        <v>11</v>
      </c>
      <c r="C12" s="197">
        <v>1</v>
      </c>
      <c r="D12" s="198" t="s">
        <v>9</v>
      </c>
      <c r="E12" s="292" t="s">
        <v>1810</v>
      </c>
      <c r="F12" s="199" t="s">
        <v>20</v>
      </c>
    </row>
    <row r="13" spans="1:6" ht="12.75" x14ac:dyDescent="0.2">
      <c r="A13" s="292">
        <f t="shared" si="0"/>
        <v>7</v>
      </c>
      <c r="B13" s="466">
        <f t="shared" si="1"/>
        <v>12</v>
      </c>
      <c r="C13" s="197">
        <v>1</v>
      </c>
      <c r="D13" s="198" t="s">
        <v>9</v>
      </c>
      <c r="E13" s="199" t="s">
        <v>284</v>
      </c>
      <c r="F13" s="199"/>
    </row>
    <row r="14" spans="1:6" ht="12.75" x14ac:dyDescent="0.2">
      <c r="A14" s="292">
        <f t="shared" si="0"/>
        <v>8</v>
      </c>
      <c r="B14" s="466">
        <f t="shared" si="1"/>
        <v>13</v>
      </c>
      <c r="C14" s="197">
        <v>3</v>
      </c>
      <c r="D14" s="198" t="s">
        <v>12</v>
      </c>
      <c r="E14" s="199" t="s">
        <v>23</v>
      </c>
      <c r="F14" s="199"/>
    </row>
    <row r="15" spans="1:6" ht="24" x14ac:dyDescent="0.2">
      <c r="A15" s="292">
        <f t="shared" si="0"/>
        <v>9</v>
      </c>
      <c r="B15" s="466">
        <f t="shared" si="1"/>
        <v>16</v>
      </c>
      <c r="C15" s="457">
        <v>17</v>
      </c>
      <c r="D15" s="448" t="s">
        <v>12</v>
      </c>
      <c r="E15" s="458" t="s">
        <v>4204</v>
      </c>
      <c r="F15" s="292"/>
    </row>
    <row r="16" spans="1:6" ht="24" x14ac:dyDescent="0.2">
      <c r="A16" s="292">
        <f t="shared" si="0"/>
        <v>10</v>
      </c>
      <c r="B16" s="466">
        <f t="shared" si="1"/>
        <v>33</v>
      </c>
      <c r="C16" s="456">
        <v>17</v>
      </c>
      <c r="D16" s="444" t="s">
        <v>12</v>
      </c>
      <c r="E16" s="455" t="s">
        <v>4205</v>
      </c>
      <c r="F16" s="9"/>
    </row>
    <row r="17" spans="1:6" ht="24" x14ac:dyDescent="0.2">
      <c r="A17" s="292">
        <f t="shared" si="0"/>
        <v>11</v>
      </c>
      <c r="B17" s="466">
        <f t="shared" si="1"/>
        <v>50</v>
      </c>
      <c r="C17" s="456">
        <v>17</v>
      </c>
      <c r="D17" s="444" t="s">
        <v>12</v>
      </c>
      <c r="E17" s="455" t="s">
        <v>4206</v>
      </c>
      <c r="F17" s="9"/>
    </row>
    <row r="18" spans="1:6" ht="24" x14ac:dyDescent="0.2">
      <c r="A18" s="292">
        <f t="shared" si="0"/>
        <v>12</v>
      </c>
      <c r="B18" s="466">
        <f t="shared" si="1"/>
        <v>67</v>
      </c>
      <c r="C18" s="456">
        <v>17</v>
      </c>
      <c r="D18" s="444" t="s">
        <v>12</v>
      </c>
      <c r="E18" s="455" t="s">
        <v>4207</v>
      </c>
      <c r="F18" s="9"/>
    </row>
    <row r="19" spans="1:6" ht="24" x14ac:dyDescent="0.2">
      <c r="A19" s="292">
        <f t="shared" si="0"/>
        <v>13</v>
      </c>
      <c r="B19" s="466">
        <f t="shared" si="1"/>
        <v>84</v>
      </c>
      <c r="C19" s="456">
        <v>17</v>
      </c>
      <c r="D19" s="444" t="s">
        <v>12</v>
      </c>
      <c r="E19" s="455" t="s">
        <v>4208</v>
      </c>
      <c r="F19" s="9"/>
    </row>
    <row r="20" spans="1:6" ht="24" x14ac:dyDescent="0.2">
      <c r="A20" s="292">
        <f t="shared" si="0"/>
        <v>14</v>
      </c>
      <c r="B20" s="466">
        <f t="shared" si="1"/>
        <v>101</v>
      </c>
      <c r="C20" s="456">
        <v>17</v>
      </c>
      <c r="D20" s="444" t="s">
        <v>12</v>
      </c>
      <c r="E20" s="455" t="s">
        <v>4209</v>
      </c>
      <c r="F20" s="9"/>
    </row>
    <row r="21" spans="1:6" ht="24" x14ac:dyDescent="0.2">
      <c r="A21" s="292">
        <f t="shared" si="0"/>
        <v>15</v>
      </c>
      <c r="B21" s="466">
        <f t="shared" si="1"/>
        <v>118</v>
      </c>
      <c r="C21" s="456">
        <v>17</v>
      </c>
      <c r="D21" s="444" t="s">
        <v>12</v>
      </c>
      <c r="E21" s="455" t="s">
        <v>4210</v>
      </c>
      <c r="F21" s="9"/>
    </row>
    <row r="22" spans="1:6" ht="24" x14ac:dyDescent="0.2">
      <c r="A22" s="292">
        <f t="shared" si="0"/>
        <v>16</v>
      </c>
      <c r="B22" s="466">
        <f t="shared" si="1"/>
        <v>135</v>
      </c>
      <c r="C22" s="456">
        <v>17</v>
      </c>
      <c r="D22" s="444" t="s">
        <v>12</v>
      </c>
      <c r="E22" s="455" t="s">
        <v>4211</v>
      </c>
      <c r="F22" s="9"/>
    </row>
    <row r="23" spans="1:6" ht="24" x14ac:dyDescent="0.2">
      <c r="A23" s="292">
        <f t="shared" si="0"/>
        <v>17</v>
      </c>
      <c r="B23" s="466">
        <f t="shared" si="1"/>
        <v>152</v>
      </c>
      <c r="C23" s="456">
        <v>17</v>
      </c>
      <c r="D23" s="444" t="s">
        <v>12</v>
      </c>
      <c r="E23" s="455" t="s">
        <v>4212</v>
      </c>
      <c r="F23" s="9"/>
    </row>
    <row r="24" spans="1:6" ht="24" x14ac:dyDescent="0.2">
      <c r="A24" s="292">
        <f t="shared" si="0"/>
        <v>18</v>
      </c>
      <c r="B24" s="466">
        <f t="shared" si="1"/>
        <v>169</v>
      </c>
      <c r="C24" s="456">
        <v>17</v>
      </c>
      <c r="D24" s="444" t="s">
        <v>12</v>
      </c>
      <c r="E24" s="455" t="s">
        <v>4213</v>
      </c>
      <c r="F24" s="9"/>
    </row>
    <row r="25" spans="1:6" ht="24" x14ac:dyDescent="0.2">
      <c r="A25" s="292">
        <f t="shared" si="0"/>
        <v>19</v>
      </c>
      <c r="B25" s="466">
        <f t="shared" si="1"/>
        <v>186</v>
      </c>
      <c r="C25" s="456">
        <v>17</v>
      </c>
      <c r="D25" s="444" t="s">
        <v>12</v>
      </c>
      <c r="E25" s="455" t="s">
        <v>4214</v>
      </c>
      <c r="F25" s="9"/>
    </row>
    <row r="26" spans="1:6" ht="24" x14ac:dyDescent="0.2">
      <c r="A26" s="292">
        <f t="shared" si="0"/>
        <v>20</v>
      </c>
      <c r="B26" s="466">
        <f t="shared" si="1"/>
        <v>203</v>
      </c>
      <c r="C26" s="456">
        <v>17</v>
      </c>
      <c r="D26" s="444" t="s">
        <v>12</v>
      </c>
      <c r="E26" s="455" t="s">
        <v>4215</v>
      </c>
      <c r="F26" s="9"/>
    </row>
    <row r="27" spans="1:6" ht="24" x14ac:dyDescent="0.2">
      <c r="A27" s="292">
        <f t="shared" si="0"/>
        <v>21</v>
      </c>
      <c r="B27" s="466">
        <f t="shared" si="1"/>
        <v>220</v>
      </c>
      <c r="C27" s="456">
        <v>17</v>
      </c>
      <c r="D27" s="444" t="s">
        <v>12</v>
      </c>
      <c r="E27" s="455" t="s">
        <v>4216</v>
      </c>
      <c r="F27" s="9"/>
    </row>
    <row r="28" spans="1:6" ht="24" x14ac:dyDescent="0.2">
      <c r="A28" s="292">
        <f t="shared" si="0"/>
        <v>22</v>
      </c>
      <c r="B28" s="466">
        <f t="shared" si="1"/>
        <v>237</v>
      </c>
      <c r="C28" s="456">
        <v>17</v>
      </c>
      <c r="D28" s="444" t="s">
        <v>12</v>
      </c>
      <c r="E28" s="455" t="s">
        <v>4217</v>
      </c>
      <c r="F28" s="9"/>
    </row>
    <row r="29" spans="1:6" ht="24" x14ac:dyDescent="0.2">
      <c r="A29" s="292">
        <f t="shared" si="0"/>
        <v>23</v>
      </c>
      <c r="B29" s="466">
        <f t="shared" si="1"/>
        <v>254</v>
      </c>
      <c r="C29" s="456">
        <v>17</v>
      </c>
      <c r="D29" s="444" t="s">
        <v>12</v>
      </c>
      <c r="E29" s="455" t="s">
        <v>4218</v>
      </c>
      <c r="F29" s="9"/>
    </row>
    <row r="30" spans="1:6" ht="24" x14ac:dyDescent="0.2">
      <c r="A30" s="292">
        <f t="shared" si="0"/>
        <v>24</v>
      </c>
      <c r="B30" s="466">
        <f t="shared" si="1"/>
        <v>271</v>
      </c>
      <c r="C30" s="456">
        <v>17</v>
      </c>
      <c r="D30" s="444" t="s">
        <v>12</v>
      </c>
      <c r="E30" s="455" t="s">
        <v>4219</v>
      </c>
      <c r="F30" s="9"/>
    </row>
    <row r="31" spans="1:6" ht="24" x14ac:dyDescent="0.2">
      <c r="A31" s="292">
        <f t="shared" si="0"/>
        <v>25</v>
      </c>
      <c r="B31" s="466">
        <f t="shared" si="1"/>
        <v>288</v>
      </c>
      <c r="C31" s="456">
        <v>17</v>
      </c>
      <c r="D31" s="444" t="s">
        <v>12</v>
      </c>
      <c r="E31" s="455" t="s">
        <v>4220</v>
      </c>
      <c r="F31" s="9"/>
    </row>
    <row r="32" spans="1:6" ht="24" x14ac:dyDescent="0.2">
      <c r="A32" s="292">
        <f t="shared" si="0"/>
        <v>26</v>
      </c>
      <c r="B32" s="466">
        <f t="shared" si="1"/>
        <v>305</v>
      </c>
      <c r="C32" s="456">
        <v>17</v>
      </c>
      <c r="D32" s="444" t="s">
        <v>12</v>
      </c>
      <c r="E32" s="455" t="s">
        <v>4221</v>
      </c>
      <c r="F32" s="9"/>
    </row>
    <row r="33" spans="1:6" ht="24" x14ac:dyDescent="0.2">
      <c r="A33" s="292">
        <f t="shared" si="0"/>
        <v>27</v>
      </c>
      <c r="B33" s="466">
        <f t="shared" si="1"/>
        <v>322</v>
      </c>
      <c r="C33" s="456">
        <v>17</v>
      </c>
      <c r="D33" s="444" t="s">
        <v>12</v>
      </c>
      <c r="E33" s="455" t="s">
        <v>4222</v>
      </c>
      <c r="F33" s="9"/>
    </row>
    <row r="34" spans="1:6" ht="24" x14ac:dyDescent="0.2">
      <c r="A34" s="292">
        <f t="shared" si="0"/>
        <v>28</v>
      </c>
      <c r="B34" s="466">
        <f t="shared" si="1"/>
        <v>339</v>
      </c>
      <c r="C34" s="456">
        <v>17</v>
      </c>
      <c r="D34" s="444" t="s">
        <v>12</v>
      </c>
      <c r="E34" s="455" t="s">
        <v>4223</v>
      </c>
      <c r="F34" s="9"/>
    </row>
    <row r="35" spans="1:6" ht="24" x14ac:dyDescent="0.2">
      <c r="A35" s="292">
        <f t="shared" si="0"/>
        <v>29</v>
      </c>
      <c r="B35" s="466">
        <f t="shared" si="1"/>
        <v>356</v>
      </c>
      <c r="C35" s="456">
        <v>17</v>
      </c>
      <c r="D35" s="444" t="s">
        <v>12</v>
      </c>
      <c r="E35" s="455" t="s">
        <v>4224</v>
      </c>
      <c r="F35" s="9"/>
    </row>
    <row r="36" spans="1:6" ht="24" x14ac:dyDescent="0.2">
      <c r="A36" s="292">
        <f t="shared" si="0"/>
        <v>30</v>
      </c>
      <c r="B36" s="466">
        <f t="shared" si="1"/>
        <v>373</v>
      </c>
      <c r="C36" s="456">
        <v>17</v>
      </c>
      <c r="D36" s="444" t="s">
        <v>12</v>
      </c>
      <c r="E36" s="455" t="s">
        <v>4225</v>
      </c>
      <c r="F36" s="9"/>
    </row>
    <row r="37" spans="1:6" ht="24" x14ac:dyDescent="0.2">
      <c r="A37" s="292">
        <f t="shared" si="0"/>
        <v>31</v>
      </c>
      <c r="B37" s="466">
        <f t="shared" si="1"/>
        <v>390</v>
      </c>
      <c r="C37" s="456">
        <v>17</v>
      </c>
      <c r="D37" s="444" t="s">
        <v>12</v>
      </c>
      <c r="E37" s="455" t="s">
        <v>4226</v>
      </c>
      <c r="F37" s="9"/>
    </row>
    <row r="38" spans="1:6" ht="24" x14ac:dyDescent="0.2">
      <c r="A38" s="292">
        <f t="shared" si="0"/>
        <v>32</v>
      </c>
      <c r="B38" s="466">
        <f t="shared" si="1"/>
        <v>407</v>
      </c>
      <c r="C38" s="456">
        <v>17</v>
      </c>
      <c r="D38" s="444" t="s">
        <v>12</v>
      </c>
      <c r="E38" s="455" t="s">
        <v>4227</v>
      </c>
      <c r="F38" s="9"/>
    </row>
    <row r="39" spans="1:6" ht="24" x14ac:dyDescent="0.2">
      <c r="A39" s="292">
        <f t="shared" si="0"/>
        <v>33</v>
      </c>
      <c r="B39" s="466">
        <f t="shared" si="1"/>
        <v>424</v>
      </c>
      <c r="C39" s="456">
        <v>17</v>
      </c>
      <c r="D39" s="444" t="s">
        <v>12</v>
      </c>
      <c r="E39" s="455" t="s">
        <v>4228</v>
      </c>
      <c r="F39" s="9"/>
    </row>
    <row r="40" spans="1:6" ht="24" x14ac:dyDescent="0.2">
      <c r="A40" s="292">
        <f t="shared" si="0"/>
        <v>34</v>
      </c>
      <c r="B40" s="466">
        <f t="shared" si="1"/>
        <v>441</v>
      </c>
      <c r="C40" s="456">
        <v>17</v>
      </c>
      <c r="D40" s="444" t="s">
        <v>12</v>
      </c>
      <c r="E40" s="455" t="s">
        <v>4229</v>
      </c>
      <c r="F40" s="9"/>
    </row>
    <row r="41" spans="1:6" ht="24" x14ac:dyDescent="0.2">
      <c r="A41" s="292">
        <f t="shared" si="0"/>
        <v>35</v>
      </c>
      <c r="B41" s="466">
        <f t="shared" si="1"/>
        <v>458</v>
      </c>
      <c r="C41" s="456">
        <v>17</v>
      </c>
      <c r="D41" s="444" t="s">
        <v>12</v>
      </c>
      <c r="E41" s="455" t="s">
        <v>4230</v>
      </c>
      <c r="F41" s="9"/>
    </row>
    <row r="42" spans="1:6" ht="24" x14ac:dyDescent="0.2">
      <c r="A42" s="292">
        <f t="shared" si="0"/>
        <v>36</v>
      </c>
      <c r="B42" s="466">
        <f t="shared" si="1"/>
        <v>475</v>
      </c>
      <c r="C42" s="456">
        <v>17</v>
      </c>
      <c r="D42" s="444" t="s">
        <v>12</v>
      </c>
      <c r="E42" s="455" t="s">
        <v>4231</v>
      </c>
      <c r="F42" s="9"/>
    </row>
    <row r="43" spans="1:6" ht="24" x14ac:dyDescent="0.2">
      <c r="A43" s="292">
        <f t="shared" si="0"/>
        <v>37</v>
      </c>
      <c r="B43" s="466">
        <f t="shared" si="1"/>
        <v>492</v>
      </c>
      <c r="C43" s="456">
        <v>17</v>
      </c>
      <c r="D43" s="444" t="s">
        <v>12</v>
      </c>
      <c r="E43" s="455" t="s">
        <v>4232</v>
      </c>
      <c r="F43" s="9"/>
    </row>
    <row r="44" spans="1:6" ht="24" x14ac:dyDescent="0.2">
      <c r="A44" s="292">
        <f t="shared" si="0"/>
        <v>38</v>
      </c>
      <c r="B44" s="466">
        <f t="shared" si="1"/>
        <v>509</v>
      </c>
      <c r="C44" s="456">
        <v>17</v>
      </c>
      <c r="D44" s="444" t="s">
        <v>12</v>
      </c>
      <c r="E44" s="455" t="s">
        <v>4233</v>
      </c>
      <c r="F44" s="9"/>
    </row>
    <row r="45" spans="1:6" ht="24" x14ac:dyDescent="0.2">
      <c r="A45" s="292">
        <f t="shared" si="0"/>
        <v>39</v>
      </c>
      <c r="B45" s="466">
        <f t="shared" si="1"/>
        <v>526</v>
      </c>
      <c r="C45" s="456">
        <v>17</v>
      </c>
      <c r="D45" s="444" t="s">
        <v>12</v>
      </c>
      <c r="E45" s="455" t="s">
        <v>4234</v>
      </c>
      <c r="F45" s="9"/>
    </row>
    <row r="46" spans="1:6" ht="24" x14ac:dyDescent="0.2">
      <c r="A46" s="292">
        <f t="shared" si="0"/>
        <v>40</v>
      </c>
      <c r="B46" s="466">
        <f t="shared" si="1"/>
        <v>543</v>
      </c>
      <c r="C46" s="456">
        <v>17</v>
      </c>
      <c r="D46" s="444" t="s">
        <v>12</v>
      </c>
      <c r="E46" s="455" t="s">
        <v>4235</v>
      </c>
      <c r="F46" s="9"/>
    </row>
    <row r="47" spans="1:6" ht="24" x14ac:dyDescent="0.2">
      <c r="A47" s="292">
        <f t="shared" si="0"/>
        <v>41</v>
      </c>
      <c r="B47" s="466">
        <f t="shared" si="1"/>
        <v>560</v>
      </c>
      <c r="C47" s="456">
        <v>17</v>
      </c>
      <c r="D47" s="444" t="s">
        <v>12</v>
      </c>
      <c r="E47" s="455" t="s">
        <v>4236</v>
      </c>
      <c r="F47" s="9"/>
    </row>
    <row r="48" spans="1:6" ht="24" x14ac:dyDescent="0.2">
      <c r="A48" s="292">
        <f t="shared" si="0"/>
        <v>42</v>
      </c>
      <c r="B48" s="466">
        <f t="shared" si="1"/>
        <v>577</v>
      </c>
      <c r="C48" s="456">
        <v>17</v>
      </c>
      <c r="D48" s="444" t="s">
        <v>12</v>
      </c>
      <c r="E48" s="455" t="s">
        <v>4237</v>
      </c>
      <c r="F48" s="9"/>
    </row>
    <row r="49" spans="1:6" ht="24" x14ac:dyDescent="0.2">
      <c r="A49" s="292">
        <f t="shared" si="0"/>
        <v>43</v>
      </c>
      <c r="B49" s="466">
        <f t="shared" si="1"/>
        <v>594</v>
      </c>
      <c r="C49" s="456">
        <v>17</v>
      </c>
      <c r="D49" s="444" t="s">
        <v>12</v>
      </c>
      <c r="E49" s="455" t="s">
        <v>4238</v>
      </c>
      <c r="F49" s="9"/>
    </row>
    <row r="50" spans="1:6" ht="24" x14ac:dyDescent="0.2">
      <c r="A50" s="292">
        <f t="shared" si="0"/>
        <v>44</v>
      </c>
      <c r="B50" s="466">
        <f t="shared" si="1"/>
        <v>611</v>
      </c>
      <c r="C50" s="456">
        <v>17</v>
      </c>
      <c r="D50" s="444" t="s">
        <v>12</v>
      </c>
      <c r="E50" s="455" t="s">
        <v>4239</v>
      </c>
      <c r="F50" s="9"/>
    </row>
    <row r="51" spans="1:6" ht="24" x14ac:dyDescent="0.2">
      <c r="A51" s="292">
        <f t="shared" si="0"/>
        <v>45</v>
      </c>
      <c r="B51" s="466">
        <f t="shared" si="1"/>
        <v>628</v>
      </c>
      <c r="C51" s="456">
        <v>17</v>
      </c>
      <c r="D51" s="444" t="s">
        <v>12</v>
      </c>
      <c r="E51" s="455" t="s">
        <v>4240</v>
      </c>
      <c r="F51" s="9"/>
    </row>
    <row r="52" spans="1:6" ht="24" x14ac:dyDescent="0.2">
      <c r="A52" s="292">
        <f t="shared" si="0"/>
        <v>46</v>
      </c>
      <c r="B52" s="466">
        <f t="shared" si="1"/>
        <v>645</v>
      </c>
      <c r="C52" s="456">
        <v>17</v>
      </c>
      <c r="D52" s="444" t="s">
        <v>12</v>
      </c>
      <c r="E52" s="455" t="s">
        <v>4241</v>
      </c>
      <c r="F52" s="9"/>
    </row>
    <row r="53" spans="1:6" ht="24" x14ac:dyDescent="0.2">
      <c r="A53" s="292">
        <f t="shared" si="0"/>
        <v>47</v>
      </c>
      <c r="B53" s="466">
        <f t="shared" si="1"/>
        <v>662</v>
      </c>
      <c r="C53" s="456">
        <v>17</v>
      </c>
      <c r="D53" s="444" t="s">
        <v>12</v>
      </c>
      <c r="E53" s="455" t="s">
        <v>4242</v>
      </c>
      <c r="F53" s="9"/>
    </row>
    <row r="54" spans="1:6" ht="24" x14ac:dyDescent="0.2">
      <c r="A54" s="292">
        <f t="shared" si="0"/>
        <v>48</v>
      </c>
      <c r="B54" s="466">
        <f t="shared" si="1"/>
        <v>679</v>
      </c>
      <c r="C54" s="456">
        <v>17</v>
      </c>
      <c r="D54" s="444" t="s">
        <v>12</v>
      </c>
      <c r="E54" s="455" t="s">
        <v>4243</v>
      </c>
      <c r="F54" s="9"/>
    </row>
    <row r="55" spans="1:6" ht="24" x14ac:dyDescent="0.2">
      <c r="A55" s="292">
        <f t="shared" si="0"/>
        <v>49</v>
      </c>
      <c r="B55" s="466">
        <f t="shared" si="1"/>
        <v>696</v>
      </c>
      <c r="C55" s="456">
        <v>17</v>
      </c>
      <c r="D55" s="444" t="s">
        <v>12</v>
      </c>
      <c r="E55" s="455" t="s">
        <v>4244</v>
      </c>
      <c r="F55" s="9"/>
    </row>
    <row r="56" spans="1:6" ht="24" x14ac:dyDescent="0.2">
      <c r="A56" s="292">
        <f t="shared" si="0"/>
        <v>50</v>
      </c>
      <c r="B56" s="466">
        <f t="shared" si="1"/>
        <v>713</v>
      </c>
      <c r="C56" s="456">
        <v>17</v>
      </c>
      <c r="D56" s="444" t="s">
        <v>12</v>
      </c>
      <c r="E56" s="455" t="s">
        <v>4245</v>
      </c>
      <c r="F56" s="9"/>
    </row>
    <row r="57" spans="1:6" ht="24" x14ac:dyDescent="0.2">
      <c r="A57" s="292">
        <f t="shared" si="0"/>
        <v>51</v>
      </c>
      <c r="B57" s="466">
        <f t="shared" si="1"/>
        <v>730</v>
      </c>
      <c r="C57" s="456">
        <v>17</v>
      </c>
      <c r="D57" s="444" t="s">
        <v>12</v>
      </c>
      <c r="E57" s="455" t="s">
        <v>4246</v>
      </c>
      <c r="F57" s="9"/>
    </row>
    <row r="58" spans="1:6" ht="24" x14ac:dyDescent="0.2">
      <c r="A58" s="292">
        <f t="shared" si="0"/>
        <v>52</v>
      </c>
      <c r="B58" s="466">
        <f t="shared" si="1"/>
        <v>747</v>
      </c>
      <c r="C58" s="456">
        <v>17</v>
      </c>
      <c r="D58" s="444" t="s">
        <v>12</v>
      </c>
      <c r="E58" s="455" t="s">
        <v>4247</v>
      </c>
      <c r="F58" s="9"/>
    </row>
    <row r="59" spans="1:6" ht="24" x14ac:dyDescent="0.2">
      <c r="A59" s="292">
        <f t="shared" si="0"/>
        <v>53</v>
      </c>
      <c r="B59" s="466">
        <f t="shared" si="1"/>
        <v>764</v>
      </c>
      <c r="C59" s="456">
        <v>17</v>
      </c>
      <c r="D59" s="444" t="s">
        <v>12</v>
      </c>
      <c r="E59" s="455" t="s">
        <v>4248</v>
      </c>
      <c r="F59" s="9"/>
    </row>
    <row r="60" spans="1:6" ht="24" x14ac:dyDescent="0.2">
      <c r="A60" s="292">
        <f t="shared" si="0"/>
        <v>54</v>
      </c>
      <c r="B60" s="466">
        <f t="shared" si="1"/>
        <v>781</v>
      </c>
      <c r="C60" s="456">
        <v>17</v>
      </c>
      <c r="D60" s="444" t="s">
        <v>12</v>
      </c>
      <c r="E60" s="455" t="s">
        <v>4249</v>
      </c>
      <c r="F60" s="9"/>
    </row>
    <row r="61" spans="1:6" ht="24" x14ac:dyDescent="0.2">
      <c r="A61" s="292">
        <f t="shared" si="0"/>
        <v>55</v>
      </c>
      <c r="B61" s="466">
        <f t="shared" si="1"/>
        <v>798</v>
      </c>
      <c r="C61" s="456">
        <v>17</v>
      </c>
      <c r="D61" s="444" t="s">
        <v>12</v>
      </c>
      <c r="E61" s="455" t="s">
        <v>4250</v>
      </c>
      <c r="F61" s="9"/>
    </row>
    <row r="62" spans="1:6" ht="24" x14ac:dyDescent="0.2">
      <c r="A62" s="292">
        <f t="shared" si="0"/>
        <v>56</v>
      </c>
      <c r="B62" s="466">
        <f t="shared" si="1"/>
        <v>815</v>
      </c>
      <c r="C62" s="456">
        <v>17</v>
      </c>
      <c r="D62" s="444" t="s">
        <v>12</v>
      </c>
      <c r="E62" s="455" t="s">
        <v>4251</v>
      </c>
      <c r="F62" s="9"/>
    </row>
    <row r="63" spans="1:6" ht="24" x14ac:dyDescent="0.2">
      <c r="A63" s="292">
        <f t="shared" si="0"/>
        <v>57</v>
      </c>
      <c r="B63" s="466">
        <f t="shared" si="1"/>
        <v>832</v>
      </c>
      <c r="C63" s="456">
        <v>17</v>
      </c>
      <c r="D63" s="444" t="s">
        <v>12</v>
      </c>
      <c r="E63" s="455" t="s">
        <v>4252</v>
      </c>
      <c r="F63" s="437"/>
    </row>
    <row r="64" spans="1:6" ht="24" x14ac:dyDescent="0.2">
      <c r="A64" s="292">
        <f t="shared" si="0"/>
        <v>58</v>
      </c>
      <c r="B64" s="466">
        <f t="shared" si="1"/>
        <v>849</v>
      </c>
      <c r="C64" s="456">
        <v>17</v>
      </c>
      <c r="D64" s="444" t="s">
        <v>12</v>
      </c>
      <c r="E64" s="455" t="s">
        <v>4253</v>
      </c>
      <c r="F64" s="437"/>
    </row>
    <row r="65" spans="1:6" ht="24" x14ac:dyDescent="0.2">
      <c r="A65" s="292">
        <f t="shared" si="0"/>
        <v>59</v>
      </c>
      <c r="B65" s="466">
        <f t="shared" si="1"/>
        <v>866</v>
      </c>
      <c r="C65" s="456">
        <v>17</v>
      </c>
      <c r="D65" s="444" t="s">
        <v>12</v>
      </c>
      <c r="E65" s="455" t="s">
        <v>4254</v>
      </c>
      <c r="F65" s="437"/>
    </row>
    <row r="66" spans="1:6" ht="24" x14ac:dyDescent="0.2">
      <c r="A66" s="292">
        <f t="shared" si="0"/>
        <v>60</v>
      </c>
      <c r="B66" s="466">
        <f t="shared" si="1"/>
        <v>883</v>
      </c>
      <c r="C66" s="457">
        <v>17</v>
      </c>
      <c r="D66" s="448" t="s">
        <v>12</v>
      </c>
      <c r="E66" s="458" t="s">
        <v>4255</v>
      </c>
      <c r="F66" s="437"/>
    </row>
    <row r="67" spans="1:6" ht="24" x14ac:dyDescent="0.2">
      <c r="A67" s="292">
        <f t="shared" si="0"/>
        <v>61</v>
      </c>
      <c r="B67" s="466">
        <f t="shared" si="1"/>
        <v>900</v>
      </c>
      <c r="C67" s="457">
        <v>17</v>
      </c>
      <c r="D67" s="448" t="s">
        <v>12</v>
      </c>
      <c r="E67" s="458" t="s">
        <v>4256</v>
      </c>
      <c r="F67" s="437"/>
    </row>
    <row r="68" spans="1:6" ht="24" x14ac:dyDescent="0.2">
      <c r="A68" s="292">
        <f t="shared" si="0"/>
        <v>62</v>
      </c>
      <c r="B68" s="466">
        <f t="shared" si="1"/>
        <v>917</v>
      </c>
      <c r="C68" s="457">
        <v>17</v>
      </c>
      <c r="D68" s="448" t="s">
        <v>12</v>
      </c>
      <c r="E68" s="458" t="s">
        <v>4257</v>
      </c>
      <c r="F68" s="437"/>
    </row>
    <row r="69" spans="1:6" ht="24" x14ac:dyDescent="0.2">
      <c r="A69" s="292">
        <f t="shared" si="0"/>
        <v>63</v>
      </c>
      <c r="B69" s="466">
        <f t="shared" si="1"/>
        <v>934</v>
      </c>
      <c r="C69" s="457">
        <v>17</v>
      </c>
      <c r="D69" s="448" t="s">
        <v>12</v>
      </c>
      <c r="E69" s="458" t="s">
        <v>4258</v>
      </c>
      <c r="F69" s="467"/>
    </row>
    <row r="70" spans="1:6" ht="24" x14ac:dyDescent="0.2">
      <c r="A70" s="292">
        <f t="shared" si="0"/>
        <v>64</v>
      </c>
      <c r="B70" s="466">
        <f t="shared" si="1"/>
        <v>951</v>
      </c>
      <c r="C70" s="457">
        <v>17</v>
      </c>
      <c r="D70" s="448" t="s">
        <v>12</v>
      </c>
      <c r="E70" s="458" t="s">
        <v>4259</v>
      </c>
      <c r="F70" s="467"/>
    </row>
    <row r="71" spans="1:6" ht="24" x14ac:dyDescent="0.2">
      <c r="A71" s="292">
        <f t="shared" si="0"/>
        <v>65</v>
      </c>
      <c r="B71" s="466">
        <f t="shared" si="1"/>
        <v>968</v>
      </c>
      <c r="C71" s="457">
        <v>17</v>
      </c>
      <c r="D71" s="448" t="s">
        <v>12</v>
      </c>
      <c r="E71" s="458" t="s">
        <v>4260</v>
      </c>
      <c r="F71" s="467"/>
    </row>
    <row r="72" spans="1:6" ht="24" x14ac:dyDescent="0.2">
      <c r="A72" s="292">
        <f t="shared" si="0"/>
        <v>66</v>
      </c>
      <c r="B72" s="466">
        <f t="shared" si="1"/>
        <v>985</v>
      </c>
      <c r="C72" s="468">
        <v>17</v>
      </c>
      <c r="D72" s="432" t="s">
        <v>12</v>
      </c>
      <c r="E72" s="458" t="s">
        <v>4261</v>
      </c>
      <c r="F72" s="467"/>
    </row>
    <row r="73" spans="1:6" ht="24" x14ac:dyDescent="0.2">
      <c r="A73" s="292">
        <f t="shared" ref="A73:A105" si="2">+A72+1</f>
        <v>67</v>
      </c>
      <c r="B73" s="466">
        <f t="shared" ref="B73:B105" si="3">C72+B72</f>
        <v>1002</v>
      </c>
      <c r="C73" s="468">
        <v>17</v>
      </c>
      <c r="D73" s="432" t="s">
        <v>12</v>
      </c>
      <c r="E73" s="458" t="s">
        <v>4262</v>
      </c>
      <c r="F73" s="467"/>
    </row>
    <row r="74" spans="1:6" ht="24" x14ac:dyDescent="0.2">
      <c r="A74" s="292">
        <f t="shared" si="2"/>
        <v>68</v>
      </c>
      <c r="B74" s="466">
        <f t="shared" si="3"/>
        <v>1019</v>
      </c>
      <c r="C74" s="468">
        <v>17</v>
      </c>
      <c r="D74" s="432" t="s">
        <v>12</v>
      </c>
      <c r="E74" s="458" t="s">
        <v>4263</v>
      </c>
      <c r="F74" s="467"/>
    </row>
    <row r="75" spans="1:6" ht="24" x14ac:dyDescent="0.2">
      <c r="A75" s="292">
        <f t="shared" si="2"/>
        <v>69</v>
      </c>
      <c r="B75" s="466">
        <f t="shared" si="3"/>
        <v>1036</v>
      </c>
      <c r="C75" s="468">
        <v>17</v>
      </c>
      <c r="D75" s="432" t="s">
        <v>12</v>
      </c>
      <c r="E75" s="458" t="s">
        <v>4264</v>
      </c>
      <c r="F75" s="467"/>
    </row>
    <row r="76" spans="1:6" ht="24" x14ac:dyDescent="0.2">
      <c r="A76" s="292">
        <f t="shared" si="2"/>
        <v>70</v>
      </c>
      <c r="B76" s="466">
        <f t="shared" si="3"/>
        <v>1053</v>
      </c>
      <c r="C76" s="468">
        <v>17</v>
      </c>
      <c r="D76" s="432" t="s">
        <v>12</v>
      </c>
      <c r="E76" s="458" t="s">
        <v>4265</v>
      </c>
      <c r="F76" s="467"/>
    </row>
    <row r="77" spans="1:6" ht="24" x14ac:dyDescent="0.2">
      <c r="A77" s="292">
        <f t="shared" si="2"/>
        <v>71</v>
      </c>
      <c r="B77" s="466">
        <f t="shared" si="3"/>
        <v>1070</v>
      </c>
      <c r="C77" s="468">
        <v>17</v>
      </c>
      <c r="D77" s="432" t="s">
        <v>12</v>
      </c>
      <c r="E77" s="458" t="s">
        <v>4266</v>
      </c>
      <c r="F77" s="467"/>
    </row>
    <row r="78" spans="1:6" ht="24" x14ac:dyDescent="0.2">
      <c r="A78" s="292">
        <f t="shared" si="2"/>
        <v>72</v>
      </c>
      <c r="B78" s="466">
        <f t="shared" si="3"/>
        <v>1087</v>
      </c>
      <c r="C78" s="468">
        <v>17</v>
      </c>
      <c r="D78" s="432" t="s">
        <v>12</v>
      </c>
      <c r="E78" s="458" t="s">
        <v>4267</v>
      </c>
      <c r="F78" s="467"/>
    </row>
    <row r="79" spans="1:6" ht="24" x14ac:dyDescent="0.2">
      <c r="A79" s="292">
        <f t="shared" si="2"/>
        <v>73</v>
      </c>
      <c r="B79" s="466">
        <f t="shared" si="3"/>
        <v>1104</v>
      </c>
      <c r="C79" s="468">
        <v>17</v>
      </c>
      <c r="D79" s="432" t="s">
        <v>12</v>
      </c>
      <c r="E79" s="458" t="s">
        <v>4268</v>
      </c>
      <c r="F79" s="467"/>
    </row>
    <row r="80" spans="1:6" ht="24" x14ac:dyDescent="0.2">
      <c r="A80" s="292">
        <f t="shared" si="2"/>
        <v>74</v>
      </c>
      <c r="B80" s="466">
        <f t="shared" si="3"/>
        <v>1121</v>
      </c>
      <c r="C80" s="468">
        <v>17</v>
      </c>
      <c r="D80" s="432" t="s">
        <v>12</v>
      </c>
      <c r="E80" s="458" t="s">
        <v>4269</v>
      </c>
      <c r="F80" s="467"/>
    </row>
    <row r="81" spans="1:6" ht="24" x14ac:dyDescent="0.2">
      <c r="A81" s="292">
        <f t="shared" si="2"/>
        <v>75</v>
      </c>
      <c r="B81" s="466">
        <f t="shared" si="3"/>
        <v>1138</v>
      </c>
      <c r="C81" s="468">
        <v>17</v>
      </c>
      <c r="D81" s="432" t="s">
        <v>12</v>
      </c>
      <c r="E81" s="458" t="s">
        <v>4270</v>
      </c>
      <c r="F81" s="467"/>
    </row>
    <row r="82" spans="1:6" ht="24" x14ac:dyDescent="0.2">
      <c r="A82" s="292">
        <f t="shared" si="2"/>
        <v>76</v>
      </c>
      <c r="B82" s="466">
        <f t="shared" si="3"/>
        <v>1155</v>
      </c>
      <c r="C82" s="468">
        <v>17</v>
      </c>
      <c r="D82" s="432" t="s">
        <v>12</v>
      </c>
      <c r="E82" s="458" t="s">
        <v>4271</v>
      </c>
      <c r="F82" s="467"/>
    </row>
    <row r="83" spans="1:6" ht="24" x14ac:dyDescent="0.2">
      <c r="A83" s="292">
        <f t="shared" si="2"/>
        <v>77</v>
      </c>
      <c r="B83" s="466">
        <f t="shared" si="3"/>
        <v>1172</v>
      </c>
      <c r="C83" s="468">
        <v>17</v>
      </c>
      <c r="D83" s="432" t="s">
        <v>12</v>
      </c>
      <c r="E83" s="458" t="s">
        <v>4272</v>
      </c>
      <c r="F83" s="467"/>
    </row>
    <row r="84" spans="1:6" ht="24" x14ac:dyDescent="0.2">
      <c r="A84" s="292">
        <f t="shared" si="2"/>
        <v>78</v>
      </c>
      <c r="B84" s="466">
        <f t="shared" si="3"/>
        <v>1189</v>
      </c>
      <c r="C84" s="468">
        <v>17</v>
      </c>
      <c r="D84" s="432" t="s">
        <v>12</v>
      </c>
      <c r="E84" s="455" t="s">
        <v>6147</v>
      </c>
      <c r="F84" s="437"/>
    </row>
    <row r="85" spans="1:6" ht="24" x14ac:dyDescent="0.2">
      <c r="A85" s="292">
        <f t="shared" si="2"/>
        <v>79</v>
      </c>
      <c r="B85" s="466">
        <f t="shared" si="3"/>
        <v>1206</v>
      </c>
      <c r="C85" s="468">
        <v>17</v>
      </c>
      <c r="D85" s="432" t="s">
        <v>12</v>
      </c>
      <c r="E85" s="455" t="s">
        <v>6148</v>
      </c>
      <c r="F85" s="437"/>
    </row>
    <row r="86" spans="1:6" s="64" customFormat="1" ht="35.25" customHeight="1" x14ac:dyDescent="0.2">
      <c r="A86" s="292">
        <f t="shared" si="2"/>
        <v>80</v>
      </c>
      <c r="B86" s="466">
        <f t="shared" si="3"/>
        <v>1223</v>
      </c>
      <c r="C86" s="468">
        <v>17</v>
      </c>
      <c r="D86" s="432" t="s">
        <v>12</v>
      </c>
      <c r="E86" s="455" t="s">
        <v>6149</v>
      </c>
      <c r="F86" s="437"/>
    </row>
    <row r="87" spans="1:6" s="64" customFormat="1" ht="35.25" customHeight="1" x14ac:dyDescent="0.2">
      <c r="A87" s="292">
        <f t="shared" si="2"/>
        <v>81</v>
      </c>
      <c r="B87" s="466">
        <f t="shared" si="3"/>
        <v>1240</v>
      </c>
      <c r="C87" s="470">
        <v>17</v>
      </c>
      <c r="D87" s="434" t="s">
        <v>12</v>
      </c>
      <c r="E87" s="461" t="s">
        <v>12809</v>
      </c>
      <c r="F87" s="471"/>
    </row>
    <row r="88" spans="1:6" s="64" customFormat="1" ht="35.25" customHeight="1" x14ac:dyDescent="0.2">
      <c r="A88" s="292">
        <f t="shared" si="2"/>
        <v>82</v>
      </c>
      <c r="B88" s="466">
        <f t="shared" si="3"/>
        <v>1257</v>
      </c>
      <c r="C88" s="470">
        <v>17</v>
      </c>
      <c r="D88" s="434" t="s">
        <v>12</v>
      </c>
      <c r="E88" s="461" t="s">
        <v>12810</v>
      </c>
      <c r="F88" s="471"/>
    </row>
    <row r="89" spans="1:6" s="64" customFormat="1" ht="35.25" customHeight="1" x14ac:dyDescent="0.2">
      <c r="A89" s="292">
        <f t="shared" si="2"/>
        <v>83</v>
      </c>
      <c r="B89" s="466">
        <f t="shared" si="3"/>
        <v>1274</v>
      </c>
      <c r="C89" s="470">
        <v>17</v>
      </c>
      <c r="D89" s="434" t="s">
        <v>12</v>
      </c>
      <c r="E89" s="461" t="s">
        <v>12811</v>
      </c>
      <c r="F89" s="471"/>
    </row>
    <row r="90" spans="1:6" s="64" customFormat="1" ht="35.25" customHeight="1" x14ac:dyDescent="0.2">
      <c r="A90" s="400">
        <f t="shared" si="2"/>
        <v>84</v>
      </c>
      <c r="B90" s="469">
        <f t="shared" si="3"/>
        <v>1291</v>
      </c>
      <c r="C90" s="472">
        <v>17</v>
      </c>
      <c r="D90" s="365" t="s">
        <v>12</v>
      </c>
      <c r="E90" s="372" t="s">
        <v>12812</v>
      </c>
      <c r="F90" s="375"/>
    </row>
    <row r="91" spans="1:6" s="64" customFormat="1" ht="35.25" customHeight="1" x14ac:dyDescent="0.2">
      <c r="A91" s="400">
        <f t="shared" si="2"/>
        <v>85</v>
      </c>
      <c r="B91" s="469">
        <f t="shared" si="3"/>
        <v>1308</v>
      </c>
      <c r="C91" s="472">
        <v>17</v>
      </c>
      <c r="D91" s="365" t="s">
        <v>12</v>
      </c>
      <c r="E91" s="372" t="s">
        <v>12813</v>
      </c>
      <c r="F91" s="375"/>
    </row>
    <row r="92" spans="1:6" s="64" customFormat="1" ht="35.25" customHeight="1" x14ac:dyDescent="0.2">
      <c r="A92" s="400">
        <f t="shared" si="2"/>
        <v>86</v>
      </c>
      <c r="B92" s="469">
        <f t="shared" si="3"/>
        <v>1325</v>
      </c>
      <c r="C92" s="472">
        <v>17</v>
      </c>
      <c r="D92" s="365" t="s">
        <v>12</v>
      </c>
      <c r="E92" s="372" t="s">
        <v>12814</v>
      </c>
      <c r="F92" s="375"/>
    </row>
    <row r="93" spans="1:6" ht="24" x14ac:dyDescent="0.2">
      <c r="A93" s="400">
        <f t="shared" si="2"/>
        <v>87</v>
      </c>
      <c r="B93" s="469">
        <f t="shared" si="3"/>
        <v>1342</v>
      </c>
      <c r="C93" s="470">
        <v>17</v>
      </c>
      <c r="D93" s="434" t="s">
        <v>12</v>
      </c>
      <c r="E93" s="455" t="s">
        <v>10705</v>
      </c>
      <c r="F93" s="471"/>
    </row>
    <row r="94" spans="1:6" ht="24" x14ac:dyDescent="0.2">
      <c r="A94" s="400">
        <f t="shared" si="2"/>
        <v>88</v>
      </c>
      <c r="B94" s="469">
        <f t="shared" si="3"/>
        <v>1359</v>
      </c>
      <c r="C94" s="470">
        <v>17</v>
      </c>
      <c r="D94" s="434" t="s">
        <v>12</v>
      </c>
      <c r="E94" s="455" t="s">
        <v>10706</v>
      </c>
      <c r="F94" s="471"/>
    </row>
    <row r="95" spans="1:6" ht="24" x14ac:dyDescent="0.2">
      <c r="A95" s="400">
        <f t="shared" si="2"/>
        <v>89</v>
      </c>
      <c r="B95" s="469">
        <f t="shared" si="3"/>
        <v>1376</v>
      </c>
      <c r="C95" s="470">
        <v>17</v>
      </c>
      <c r="D95" s="434" t="s">
        <v>12</v>
      </c>
      <c r="E95" s="455" t="s">
        <v>10707</v>
      </c>
      <c r="F95" s="471"/>
    </row>
    <row r="96" spans="1:6" ht="24" x14ac:dyDescent="0.2">
      <c r="A96" s="400">
        <f t="shared" si="2"/>
        <v>90</v>
      </c>
      <c r="B96" s="469">
        <f t="shared" si="3"/>
        <v>1393</v>
      </c>
      <c r="C96" s="468">
        <v>17</v>
      </c>
      <c r="D96" s="432" t="s">
        <v>12</v>
      </c>
      <c r="E96" s="461" t="s">
        <v>12815</v>
      </c>
      <c r="F96" s="437"/>
    </row>
    <row r="97" spans="1:6" ht="24" x14ac:dyDescent="0.2">
      <c r="A97" s="400">
        <f t="shared" si="2"/>
        <v>91</v>
      </c>
      <c r="B97" s="469">
        <f t="shared" si="3"/>
        <v>1410</v>
      </c>
      <c r="C97" s="468">
        <v>17</v>
      </c>
      <c r="D97" s="432" t="s">
        <v>12</v>
      </c>
      <c r="E97" s="461" t="s">
        <v>12816</v>
      </c>
      <c r="F97" s="437"/>
    </row>
    <row r="98" spans="1:6" ht="36" x14ac:dyDescent="0.2">
      <c r="A98" s="400">
        <f t="shared" si="2"/>
        <v>92</v>
      </c>
      <c r="B98" s="469">
        <f t="shared" si="3"/>
        <v>1427</v>
      </c>
      <c r="C98" s="292">
        <v>17</v>
      </c>
      <c r="D98" s="448" t="s">
        <v>12</v>
      </c>
      <c r="E98" s="473" t="s">
        <v>6233</v>
      </c>
      <c r="F98" s="292"/>
    </row>
    <row r="99" spans="1:6" ht="24" x14ac:dyDescent="0.2">
      <c r="A99" s="400">
        <f t="shared" si="2"/>
        <v>93</v>
      </c>
      <c r="B99" s="469">
        <f t="shared" si="3"/>
        <v>1444</v>
      </c>
      <c r="C99" s="9">
        <v>17</v>
      </c>
      <c r="D99" s="444" t="s">
        <v>12</v>
      </c>
      <c r="E99" s="473" t="s">
        <v>10834</v>
      </c>
      <c r="F99" s="462"/>
    </row>
    <row r="100" spans="1:6" ht="36" x14ac:dyDescent="0.2">
      <c r="A100" s="400">
        <f t="shared" si="2"/>
        <v>94</v>
      </c>
      <c r="B100" s="469">
        <f t="shared" si="3"/>
        <v>1461</v>
      </c>
      <c r="C100" s="292">
        <v>17</v>
      </c>
      <c r="D100" s="448" t="s">
        <v>12</v>
      </c>
      <c r="E100" s="473" t="s">
        <v>11234</v>
      </c>
      <c r="F100" s="292"/>
    </row>
    <row r="101" spans="1:6" ht="36" x14ac:dyDescent="0.2">
      <c r="A101" s="400">
        <f t="shared" si="2"/>
        <v>95</v>
      </c>
      <c r="B101" s="469">
        <f t="shared" si="3"/>
        <v>1478</v>
      </c>
      <c r="C101" s="292">
        <v>17</v>
      </c>
      <c r="D101" s="448" t="s">
        <v>12</v>
      </c>
      <c r="E101" s="473" t="s">
        <v>6234</v>
      </c>
      <c r="F101" s="292"/>
    </row>
    <row r="102" spans="1:6" ht="24" x14ac:dyDescent="0.2">
      <c r="A102" s="400">
        <f t="shared" si="2"/>
        <v>96</v>
      </c>
      <c r="B102" s="469">
        <f t="shared" si="3"/>
        <v>1495</v>
      </c>
      <c r="C102" s="9">
        <v>17</v>
      </c>
      <c r="D102" s="444" t="s">
        <v>12</v>
      </c>
      <c r="E102" s="436" t="s">
        <v>10835</v>
      </c>
      <c r="F102" s="471"/>
    </row>
    <row r="103" spans="1:6" ht="36" x14ac:dyDescent="0.2">
      <c r="A103" s="400">
        <f t="shared" si="2"/>
        <v>97</v>
      </c>
      <c r="B103" s="469">
        <f t="shared" si="3"/>
        <v>1512</v>
      </c>
      <c r="C103" s="467">
        <v>17</v>
      </c>
      <c r="D103" s="432" t="s">
        <v>12</v>
      </c>
      <c r="E103" s="436" t="s">
        <v>10774</v>
      </c>
      <c r="F103" s="467"/>
    </row>
    <row r="104" spans="1:6" ht="13.5" thickBot="1" x14ac:dyDescent="0.25">
      <c r="A104" s="400">
        <f t="shared" si="2"/>
        <v>98</v>
      </c>
      <c r="B104" s="469">
        <f t="shared" si="3"/>
        <v>1529</v>
      </c>
      <c r="C104" s="439">
        <v>148</v>
      </c>
      <c r="D104" s="440" t="s">
        <v>9</v>
      </c>
      <c r="E104" s="349" t="s">
        <v>50</v>
      </c>
      <c r="F104" s="292" t="s">
        <v>25</v>
      </c>
    </row>
    <row r="105" spans="1:6" ht="14.25" thickTop="1" thickBot="1" x14ac:dyDescent="0.25">
      <c r="A105" s="400">
        <f t="shared" si="2"/>
        <v>99</v>
      </c>
      <c r="B105" s="469">
        <f t="shared" si="3"/>
        <v>1677</v>
      </c>
      <c r="C105" s="474">
        <v>12</v>
      </c>
      <c r="D105" s="474" t="s">
        <v>9</v>
      </c>
      <c r="E105" s="475" t="s">
        <v>323</v>
      </c>
      <c r="F105" s="474" t="s">
        <v>4274</v>
      </c>
    </row>
    <row r="106" spans="1:6" ht="12.75" thickTop="1" x14ac:dyDescent="0.2">
      <c r="A106" s="119" t="s">
        <v>54</v>
      </c>
      <c r="C106" s="476">
        <f>B105+C105-1</f>
        <v>1688</v>
      </c>
    </row>
    <row r="111" spans="1:6" ht="12.75" x14ac:dyDescent="0.2">
      <c r="A111" s="58"/>
      <c r="B111" s="339"/>
      <c r="C111" s="158"/>
      <c r="D111" s="159"/>
      <c r="E111" s="279"/>
    </row>
    <row r="112" spans="1:6" ht="12.75" x14ac:dyDescent="0.2">
      <c r="A112" s="58"/>
      <c r="B112" s="339"/>
      <c r="C112" s="158"/>
      <c r="D112" s="159"/>
      <c r="E112" s="279"/>
    </row>
    <row r="113" spans="1:5" ht="12.75" x14ac:dyDescent="0.2">
      <c r="A113" s="58"/>
      <c r="B113" s="339"/>
      <c r="C113" s="158"/>
      <c r="D113" s="159"/>
      <c r="E113" s="279"/>
    </row>
  </sheetData>
  <mergeCells count="4">
    <mergeCell ref="A3:B3"/>
    <mergeCell ref="C3:F3"/>
    <mergeCell ref="A4:B4"/>
    <mergeCell ref="C4:F5"/>
  </mergeCells>
  <pageMargins left="0.7" right="0.7" top="0.75" bottom="0.75" header="0.3" footer="0.3"/>
  <pageSetup paperSize="9" orientation="portrait" horizontalDpi="1200" verticalDpi="12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56"/>
  <sheetViews>
    <sheetView topLeftCell="A145" zoomScaleNormal="100" zoomScaleSheetLayoutView="79" workbookViewId="0">
      <selection activeCell="D156" sqref="D156"/>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4275</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B9+C9</f>
        <v>8</v>
      </c>
      <c r="C10" s="430">
        <v>1</v>
      </c>
      <c r="D10" s="444" t="s">
        <v>9</v>
      </c>
      <c r="E10" s="445" t="s">
        <v>16</v>
      </c>
      <c r="F10" s="10" t="s">
        <v>4107</v>
      </c>
    </row>
    <row r="11" spans="1:6" x14ac:dyDescent="0.2">
      <c r="A11" s="430">
        <f t="shared" si="0"/>
        <v>5</v>
      </c>
      <c r="B11" s="430">
        <f t="shared" ref="B11:B74" si="1">B10+C10</f>
        <v>9</v>
      </c>
      <c r="C11" s="430">
        <v>2</v>
      </c>
      <c r="D11" s="444" t="s">
        <v>12</v>
      </c>
      <c r="E11" s="445" t="s">
        <v>17</v>
      </c>
      <c r="F11" s="10" t="s">
        <v>3329</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3330</v>
      </c>
      <c r="F13" s="9" t="s">
        <v>22</v>
      </c>
    </row>
    <row r="14" spans="1:6"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445" t="s">
        <v>4276</v>
      </c>
      <c r="F15" s="9"/>
    </row>
    <row r="16" spans="1:6" s="183" customFormat="1" x14ac:dyDescent="0.2">
      <c r="A16" s="430">
        <f t="shared" si="0"/>
        <v>10</v>
      </c>
      <c r="B16" s="430">
        <f t="shared" si="1"/>
        <v>25</v>
      </c>
      <c r="C16" s="477">
        <v>8</v>
      </c>
      <c r="D16" s="478" t="s">
        <v>12</v>
      </c>
      <c r="E16" s="479" t="s">
        <v>3332</v>
      </c>
      <c r="F16" s="473"/>
    </row>
    <row r="17" spans="1:6" s="183" customFormat="1" ht="24" x14ac:dyDescent="0.2">
      <c r="A17" s="430">
        <f t="shared" si="0"/>
        <v>11</v>
      </c>
      <c r="B17" s="430">
        <f t="shared" si="1"/>
        <v>33</v>
      </c>
      <c r="C17" s="477">
        <v>17</v>
      </c>
      <c r="D17" s="478" t="s">
        <v>12</v>
      </c>
      <c r="E17" s="479" t="s">
        <v>4277</v>
      </c>
      <c r="F17" s="473"/>
    </row>
    <row r="18" spans="1:6" s="183" customFormat="1" x14ac:dyDescent="0.2">
      <c r="A18" s="430">
        <f t="shared" si="0"/>
        <v>12</v>
      </c>
      <c r="B18" s="430">
        <f t="shared" si="1"/>
        <v>50</v>
      </c>
      <c r="C18" s="477">
        <v>17</v>
      </c>
      <c r="D18" s="478" t="s">
        <v>12</v>
      </c>
      <c r="E18" s="479" t="s">
        <v>4278</v>
      </c>
      <c r="F18" s="473"/>
    </row>
    <row r="19" spans="1:6" s="61" customFormat="1" ht="24" x14ac:dyDescent="0.2">
      <c r="A19" s="430">
        <f t="shared" si="0"/>
        <v>13</v>
      </c>
      <c r="B19" s="430">
        <f t="shared" si="1"/>
        <v>67</v>
      </c>
      <c r="C19" s="456">
        <v>17</v>
      </c>
      <c r="D19" s="444" t="s">
        <v>12</v>
      </c>
      <c r="E19" s="455" t="s">
        <v>4279</v>
      </c>
      <c r="F19" s="9"/>
    </row>
    <row r="20" spans="1:6" s="61" customFormat="1" ht="24" x14ac:dyDescent="0.2">
      <c r="A20" s="430">
        <f t="shared" si="0"/>
        <v>14</v>
      </c>
      <c r="B20" s="430">
        <f t="shared" si="1"/>
        <v>84</v>
      </c>
      <c r="C20" s="456">
        <v>17</v>
      </c>
      <c r="D20" s="478" t="s">
        <v>12</v>
      </c>
      <c r="E20" s="479" t="s">
        <v>4280</v>
      </c>
      <c r="F20" s="9"/>
    </row>
    <row r="21" spans="1:6" s="61" customFormat="1" x14ac:dyDescent="0.2">
      <c r="A21" s="430">
        <f t="shared" si="0"/>
        <v>15</v>
      </c>
      <c r="B21" s="430">
        <f t="shared" si="1"/>
        <v>101</v>
      </c>
      <c r="C21" s="456">
        <v>17</v>
      </c>
      <c r="D21" s="478" t="s">
        <v>12</v>
      </c>
      <c r="E21" s="479" t="s">
        <v>4281</v>
      </c>
      <c r="F21" s="9"/>
    </row>
    <row r="22" spans="1:6" s="61" customFormat="1" ht="24" x14ac:dyDescent="0.2">
      <c r="A22" s="430">
        <f t="shared" si="0"/>
        <v>16</v>
      </c>
      <c r="B22" s="430">
        <f t="shared" si="1"/>
        <v>118</v>
      </c>
      <c r="C22" s="456">
        <v>17</v>
      </c>
      <c r="D22" s="444" t="s">
        <v>12</v>
      </c>
      <c r="E22" s="455" t="s">
        <v>4282</v>
      </c>
      <c r="F22" s="9"/>
    </row>
    <row r="23" spans="1:6" s="61" customFormat="1" ht="24" x14ac:dyDescent="0.2">
      <c r="A23" s="430">
        <f t="shared" si="0"/>
        <v>17</v>
      </c>
      <c r="B23" s="430">
        <f t="shared" si="1"/>
        <v>135</v>
      </c>
      <c r="C23" s="456">
        <v>17</v>
      </c>
      <c r="D23" s="478" t="s">
        <v>12</v>
      </c>
      <c r="E23" s="479" t="s">
        <v>4283</v>
      </c>
      <c r="F23" s="9"/>
    </row>
    <row r="24" spans="1:6" s="61" customFormat="1" x14ac:dyDescent="0.2">
      <c r="A24" s="430">
        <f t="shared" si="0"/>
        <v>18</v>
      </c>
      <c r="B24" s="430">
        <f t="shared" si="1"/>
        <v>152</v>
      </c>
      <c r="C24" s="456">
        <v>17</v>
      </c>
      <c r="D24" s="478" t="s">
        <v>12</v>
      </c>
      <c r="E24" s="479" t="s">
        <v>4284</v>
      </c>
      <c r="F24" s="9"/>
    </row>
    <row r="25" spans="1:6" s="61" customFormat="1" ht="24" x14ac:dyDescent="0.2">
      <c r="A25" s="430">
        <f t="shared" si="0"/>
        <v>19</v>
      </c>
      <c r="B25" s="430">
        <f t="shared" si="1"/>
        <v>169</v>
      </c>
      <c r="C25" s="456">
        <v>17</v>
      </c>
      <c r="D25" s="444" t="s">
        <v>12</v>
      </c>
      <c r="E25" s="455" t="s">
        <v>4285</v>
      </c>
      <c r="F25" s="9"/>
    </row>
    <row r="26" spans="1:6" s="61" customFormat="1" ht="24" x14ac:dyDescent="0.2">
      <c r="A26" s="430">
        <f t="shared" si="0"/>
        <v>20</v>
      </c>
      <c r="B26" s="430">
        <f t="shared" si="1"/>
        <v>186</v>
      </c>
      <c r="C26" s="456">
        <v>17</v>
      </c>
      <c r="D26" s="478" t="s">
        <v>12</v>
      </c>
      <c r="E26" s="479" t="s">
        <v>4286</v>
      </c>
      <c r="F26" s="9"/>
    </row>
    <row r="27" spans="1:6" s="61" customFormat="1" x14ac:dyDescent="0.2">
      <c r="A27" s="430">
        <f t="shared" si="0"/>
        <v>21</v>
      </c>
      <c r="B27" s="430">
        <f t="shared" si="1"/>
        <v>203</v>
      </c>
      <c r="C27" s="456">
        <v>17</v>
      </c>
      <c r="D27" s="478" t="s">
        <v>12</v>
      </c>
      <c r="E27" s="479" t="s">
        <v>4287</v>
      </c>
      <c r="F27" s="9"/>
    </row>
    <row r="28" spans="1:6" s="61" customFormat="1" ht="24" x14ac:dyDescent="0.2">
      <c r="A28" s="430">
        <f t="shared" si="0"/>
        <v>22</v>
      </c>
      <c r="B28" s="430">
        <f t="shared" si="1"/>
        <v>220</v>
      </c>
      <c r="C28" s="456">
        <v>17</v>
      </c>
      <c r="D28" s="444" t="s">
        <v>12</v>
      </c>
      <c r="E28" s="455" t="s">
        <v>4288</v>
      </c>
      <c r="F28" s="9"/>
    </row>
    <row r="29" spans="1:6" s="61" customFormat="1" ht="24" x14ac:dyDescent="0.2">
      <c r="A29" s="430">
        <f t="shared" si="0"/>
        <v>23</v>
      </c>
      <c r="B29" s="430">
        <f t="shared" si="1"/>
        <v>237</v>
      </c>
      <c r="C29" s="456">
        <v>17</v>
      </c>
      <c r="D29" s="478" t="s">
        <v>12</v>
      </c>
      <c r="E29" s="479" t="s">
        <v>4289</v>
      </c>
      <c r="F29" s="9"/>
    </row>
    <row r="30" spans="1:6" s="61" customFormat="1" x14ac:dyDescent="0.2">
      <c r="A30" s="430">
        <f t="shared" si="0"/>
        <v>24</v>
      </c>
      <c r="B30" s="430">
        <f t="shared" si="1"/>
        <v>254</v>
      </c>
      <c r="C30" s="456">
        <v>17</v>
      </c>
      <c r="D30" s="478" t="s">
        <v>12</v>
      </c>
      <c r="E30" s="479" t="s">
        <v>4290</v>
      </c>
      <c r="F30" s="9"/>
    </row>
    <row r="31" spans="1:6" s="61" customFormat="1" ht="24" x14ac:dyDescent="0.2">
      <c r="A31" s="430">
        <f t="shared" si="0"/>
        <v>25</v>
      </c>
      <c r="B31" s="430">
        <f t="shared" si="1"/>
        <v>271</v>
      </c>
      <c r="C31" s="456">
        <v>17</v>
      </c>
      <c r="D31" s="444" t="s">
        <v>12</v>
      </c>
      <c r="E31" s="455" t="s">
        <v>4291</v>
      </c>
      <c r="F31" s="9"/>
    </row>
    <row r="32" spans="1:6" s="61" customFormat="1" ht="24" x14ac:dyDescent="0.2">
      <c r="A32" s="430">
        <f t="shared" si="0"/>
        <v>26</v>
      </c>
      <c r="B32" s="430">
        <f t="shared" si="1"/>
        <v>288</v>
      </c>
      <c r="C32" s="456">
        <v>17</v>
      </c>
      <c r="D32" s="478" t="s">
        <v>12</v>
      </c>
      <c r="E32" s="479" t="s">
        <v>4292</v>
      </c>
      <c r="F32" s="9"/>
    </row>
    <row r="33" spans="1:6" s="61" customFormat="1" x14ac:dyDescent="0.2">
      <c r="A33" s="430">
        <f t="shared" si="0"/>
        <v>27</v>
      </c>
      <c r="B33" s="430">
        <f t="shared" si="1"/>
        <v>305</v>
      </c>
      <c r="C33" s="456">
        <v>17</v>
      </c>
      <c r="D33" s="478" t="s">
        <v>12</v>
      </c>
      <c r="E33" s="479" t="s">
        <v>4293</v>
      </c>
      <c r="F33" s="9"/>
    </row>
    <row r="34" spans="1:6" s="61" customFormat="1" ht="24" x14ac:dyDescent="0.2">
      <c r="A34" s="430">
        <f t="shared" si="0"/>
        <v>28</v>
      </c>
      <c r="B34" s="430">
        <f t="shared" si="1"/>
        <v>322</v>
      </c>
      <c r="C34" s="456">
        <v>17</v>
      </c>
      <c r="D34" s="444" t="s">
        <v>12</v>
      </c>
      <c r="E34" s="455" t="s">
        <v>4294</v>
      </c>
      <c r="F34" s="9"/>
    </row>
    <row r="35" spans="1:6" s="61" customFormat="1" ht="24" x14ac:dyDescent="0.2">
      <c r="A35" s="430">
        <f t="shared" si="0"/>
        <v>29</v>
      </c>
      <c r="B35" s="430">
        <f t="shared" si="1"/>
        <v>339</v>
      </c>
      <c r="C35" s="456">
        <v>17</v>
      </c>
      <c r="D35" s="478" t="s">
        <v>12</v>
      </c>
      <c r="E35" s="479" t="s">
        <v>4295</v>
      </c>
      <c r="F35" s="9"/>
    </row>
    <row r="36" spans="1:6" s="61" customFormat="1" x14ac:dyDescent="0.2">
      <c r="A36" s="430">
        <f t="shared" si="0"/>
        <v>30</v>
      </c>
      <c r="B36" s="430">
        <f t="shared" si="1"/>
        <v>356</v>
      </c>
      <c r="C36" s="456">
        <v>17</v>
      </c>
      <c r="D36" s="478" t="s">
        <v>12</v>
      </c>
      <c r="E36" s="479" t="s">
        <v>4296</v>
      </c>
      <c r="F36" s="9"/>
    </row>
    <row r="37" spans="1:6" s="61" customFormat="1" ht="24" x14ac:dyDescent="0.2">
      <c r="A37" s="430">
        <f t="shared" si="0"/>
        <v>31</v>
      </c>
      <c r="B37" s="430">
        <f t="shared" si="1"/>
        <v>373</v>
      </c>
      <c r="C37" s="456">
        <v>17</v>
      </c>
      <c r="D37" s="444" t="s">
        <v>12</v>
      </c>
      <c r="E37" s="455" t="s">
        <v>4297</v>
      </c>
      <c r="F37" s="9"/>
    </row>
    <row r="38" spans="1:6" s="61" customFormat="1" ht="24" x14ac:dyDescent="0.2">
      <c r="A38" s="430">
        <f t="shared" si="0"/>
        <v>32</v>
      </c>
      <c r="B38" s="430">
        <f t="shared" si="1"/>
        <v>390</v>
      </c>
      <c r="C38" s="456">
        <v>17</v>
      </c>
      <c r="D38" s="478" t="s">
        <v>12</v>
      </c>
      <c r="E38" s="479" t="s">
        <v>4298</v>
      </c>
      <c r="F38" s="9"/>
    </row>
    <row r="39" spans="1:6" s="61" customFormat="1" x14ac:dyDescent="0.2">
      <c r="A39" s="430">
        <f t="shared" si="0"/>
        <v>33</v>
      </c>
      <c r="B39" s="430">
        <f t="shared" si="1"/>
        <v>407</v>
      </c>
      <c r="C39" s="456">
        <v>17</v>
      </c>
      <c r="D39" s="478" t="s">
        <v>12</v>
      </c>
      <c r="E39" s="479" t="s">
        <v>4299</v>
      </c>
      <c r="F39" s="9"/>
    </row>
    <row r="40" spans="1:6" s="61" customFormat="1" ht="24" x14ac:dyDescent="0.2">
      <c r="A40" s="430">
        <f t="shared" si="0"/>
        <v>34</v>
      </c>
      <c r="B40" s="430">
        <f t="shared" si="1"/>
        <v>424</v>
      </c>
      <c r="C40" s="456">
        <v>17</v>
      </c>
      <c r="D40" s="444" t="s">
        <v>12</v>
      </c>
      <c r="E40" s="455" t="s">
        <v>4300</v>
      </c>
      <c r="F40" s="9"/>
    </row>
    <row r="41" spans="1:6" s="61" customFormat="1" ht="24" x14ac:dyDescent="0.2">
      <c r="A41" s="430">
        <f t="shared" si="0"/>
        <v>35</v>
      </c>
      <c r="B41" s="430">
        <f t="shared" si="1"/>
        <v>441</v>
      </c>
      <c r="C41" s="456">
        <v>17</v>
      </c>
      <c r="D41" s="478" t="s">
        <v>12</v>
      </c>
      <c r="E41" s="479" t="s">
        <v>4301</v>
      </c>
      <c r="F41" s="9"/>
    </row>
    <row r="42" spans="1:6" s="61" customFormat="1" x14ac:dyDescent="0.2">
      <c r="A42" s="430">
        <f t="shared" si="0"/>
        <v>36</v>
      </c>
      <c r="B42" s="430">
        <f t="shared" si="1"/>
        <v>458</v>
      </c>
      <c r="C42" s="456">
        <v>17</v>
      </c>
      <c r="D42" s="478" t="s">
        <v>12</v>
      </c>
      <c r="E42" s="479" t="s">
        <v>4302</v>
      </c>
      <c r="F42" s="9"/>
    </row>
    <row r="43" spans="1:6" s="61" customFormat="1" ht="24" x14ac:dyDescent="0.2">
      <c r="A43" s="430">
        <f t="shared" si="0"/>
        <v>37</v>
      </c>
      <c r="B43" s="430">
        <f t="shared" si="1"/>
        <v>475</v>
      </c>
      <c r="C43" s="456">
        <v>17</v>
      </c>
      <c r="D43" s="444" t="s">
        <v>12</v>
      </c>
      <c r="E43" s="455" t="s">
        <v>4303</v>
      </c>
      <c r="F43" s="9"/>
    </row>
    <row r="44" spans="1:6" s="61" customFormat="1" ht="24" x14ac:dyDescent="0.2">
      <c r="A44" s="430">
        <f t="shared" si="0"/>
        <v>38</v>
      </c>
      <c r="B44" s="430">
        <f t="shared" si="1"/>
        <v>492</v>
      </c>
      <c r="C44" s="456">
        <v>17</v>
      </c>
      <c r="D44" s="478" t="s">
        <v>12</v>
      </c>
      <c r="E44" s="479" t="s">
        <v>4304</v>
      </c>
      <c r="F44" s="9"/>
    </row>
    <row r="45" spans="1:6" s="61" customFormat="1" x14ac:dyDescent="0.2">
      <c r="A45" s="430">
        <f t="shared" si="0"/>
        <v>39</v>
      </c>
      <c r="B45" s="430">
        <f t="shared" si="1"/>
        <v>509</v>
      </c>
      <c r="C45" s="456">
        <v>17</v>
      </c>
      <c r="D45" s="478" t="s">
        <v>12</v>
      </c>
      <c r="E45" s="479" t="s">
        <v>4305</v>
      </c>
      <c r="F45" s="9"/>
    </row>
    <row r="46" spans="1:6" s="61" customFormat="1" ht="24" x14ac:dyDescent="0.2">
      <c r="A46" s="430">
        <f t="shared" si="0"/>
        <v>40</v>
      </c>
      <c r="B46" s="430">
        <f t="shared" si="1"/>
        <v>526</v>
      </c>
      <c r="C46" s="456">
        <v>17</v>
      </c>
      <c r="D46" s="444" t="s">
        <v>12</v>
      </c>
      <c r="E46" s="455" t="s">
        <v>4306</v>
      </c>
      <c r="F46" s="9"/>
    </row>
    <row r="47" spans="1:6" s="61" customFormat="1" ht="24" x14ac:dyDescent="0.2">
      <c r="A47" s="430">
        <f t="shared" si="0"/>
        <v>41</v>
      </c>
      <c r="B47" s="430">
        <f t="shared" si="1"/>
        <v>543</v>
      </c>
      <c r="C47" s="456">
        <v>17</v>
      </c>
      <c r="D47" s="478" t="s">
        <v>12</v>
      </c>
      <c r="E47" s="479" t="s">
        <v>4307</v>
      </c>
      <c r="F47" s="9"/>
    </row>
    <row r="48" spans="1:6" s="61" customFormat="1" x14ac:dyDescent="0.2">
      <c r="A48" s="430">
        <f t="shared" si="0"/>
        <v>42</v>
      </c>
      <c r="B48" s="430">
        <f t="shared" si="1"/>
        <v>560</v>
      </c>
      <c r="C48" s="456">
        <v>17</v>
      </c>
      <c r="D48" s="478" t="s">
        <v>12</v>
      </c>
      <c r="E48" s="479" t="s">
        <v>4308</v>
      </c>
      <c r="F48" s="9"/>
    </row>
    <row r="49" spans="1:6" s="61" customFormat="1" ht="24" x14ac:dyDescent="0.2">
      <c r="A49" s="430">
        <f t="shared" si="0"/>
        <v>43</v>
      </c>
      <c r="B49" s="430">
        <f t="shared" si="1"/>
        <v>577</v>
      </c>
      <c r="C49" s="456">
        <v>17</v>
      </c>
      <c r="D49" s="444" t="s">
        <v>12</v>
      </c>
      <c r="E49" s="455" t="s">
        <v>4309</v>
      </c>
      <c r="F49" s="9"/>
    </row>
    <row r="50" spans="1:6" s="61" customFormat="1" ht="24" x14ac:dyDescent="0.2">
      <c r="A50" s="430">
        <f t="shared" si="0"/>
        <v>44</v>
      </c>
      <c r="B50" s="430">
        <f t="shared" si="1"/>
        <v>594</v>
      </c>
      <c r="C50" s="456">
        <v>17</v>
      </c>
      <c r="D50" s="478" t="s">
        <v>12</v>
      </c>
      <c r="E50" s="479" t="s">
        <v>4310</v>
      </c>
      <c r="F50" s="9"/>
    </row>
    <row r="51" spans="1:6" s="61" customFormat="1" x14ac:dyDescent="0.2">
      <c r="A51" s="430">
        <f t="shared" si="0"/>
        <v>45</v>
      </c>
      <c r="B51" s="430">
        <f t="shared" si="1"/>
        <v>611</v>
      </c>
      <c r="C51" s="456">
        <v>17</v>
      </c>
      <c r="D51" s="478" t="s">
        <v>12</v>
      </c>
      <c r="E51" s="479" t="s">
        <v>4311</v>
      </c>
      <c r="F51" s="9"/>
    </row>
    <row r="52" spans="1:6" s="61" customFormat="1" ht="24" x14ac:dyDescent="0.2">
      <c r="A52" s="430">
        <f t="shared" si="0"/>
        <v>46</v>
      </c>
      <c r="B52" s="430">
        <f t="shared" si="1"/>
        <v>628</v>
      </c>
      <c r="C52" s="456">
        <v>17</v>
      </c>
      <c r="D52" s="444" t="s">
        <v>12</v>
      </c>
      <c r="E52" s="455" t="s">
        <v>4312</v>
      </c>
      <c r="F52" s="9"/>
    </row>
    <row r="53" spans="1:6" s="61" customFormat="1" ht="24" x14ac:dyDescent="0.2">
      <c r="A53" s="430">
        <f t="shared" si="0"/>
        <v>47</v>
      </c>
      <c r="B53" s="430">
        <f t="shared" si="1"/>
        <v>645</v>
      </c>
      <c r="C53" s="456">
        <v>17</v>
      </c>
      <c r="D53" s="478" t="s">
        <v>12</v>
      </c>
      <c r="E53" s="479" t="s">
        <v>4313</v>
      </c>
      <c r="F53" s="9"/>
    </row>
    <row r="54" spans="1:6" s="61" customFormat="1" x14ac:dyDescent="0.2">
      <c r="A54" s="430">
        <f t="shared" si="0"/>
        <v>48</v>
      </c>
      <c r="B54" s="430">
        <f t="shared" si="1"/>
        <v>662</v>
      </c>
      <c r="C54" s="456">
        <v>17</v>
      </c>
      <c r="D54" s="478" t="s">
        <v>12</v>
      </c>
      <c r="E54" s="479" t="s">
        <v>4314</v>
      </c>
      <c r="F54" s="9"/>
    </row>
    <row r="55" spans="1:6" s="61" customFormat="1" ht="24" x14ac:dyDescent="0.2">
      <c r="A55" s="430">
        <f t="shared" si="0"/>
        <v>49</v>
      </c>
      <c r="B55" s="430">
        <f t="shared" si="1"/>
        <v>679</v>
      </c>
      <c r="C55" s="456">
        <v>17</v>
      </c>
      <c r="D55" s="444" t="s">
        <v>12</v>
      </c>
      <c r="E55" s="455" t="s">
        <v>4315</v>
      </c>
      <c r="F55" s="9"/>
    </row>
    <row r="56" spans="1:6" s="61" customFormat="1" ht="24" x14ac:dyDescent="0.2">
      <c r="A56" s="430">
        <f t="shared" si="0"/>
        <v>50</v>
      </c>
      <c r="B56" s="430">
        <f t="shared" si="1"/>
        <v>696</v>
      </c>
      <c r="C56" s="456">
        <v>17</v>
      </c>
      <c r="D56" s="478" t="s">
        <v>12</v>
      </c>
      <c r="E56" s="479" t="s">
        <v>4316</v>
      </c>
      <c r="F56" s="9"/>
    </row>
    <row r="57" spans="1:6" s="61" customFormat="1" x14ac:dyDescent="0.2">
      <c r="A57" s="430">
        <f t="shared" si="0"/>
        <v>51</v>
      </c>
      <c r="B57" s="430">
        <f t="shared" si="1"/>
        <v>713</v>
      </c>
      <c r="C57" s="456">
        <v>17</v>
      </c>
      <c r="D57" s="478" t="s">
        <v>12</v>
      </c>
      <c r="E57" s="479" t="s">
        <v>4317</v>
      </c>
      <c r="F57" s="9"/>
    </row>
    <row r="58" spans="1:6" s="61" customFormat="1" ht="24" x14ac:dyDescent="0.2">
      <c r="A58" s="430">
        <f t="shared" si="0"/>
        <v>52</v>
      </c>
      <c r="B58" s="430">
        <f t="shared" si="1"/>
        <v>730</v>
      </c>
      <c r="C58" s="456">
        <v>17</v>
      </c>
      <c r="D58" s="444" t="s">
        <v>12</v>
      </c>
      <c r="E58" s="455" t="s">
        <v>4318</v>
      </c>
      <c r="F58" s="9"/>
    </row>
    <row r="59" spans="1:6" s="61" customFormat="1" ht="24" x14ac:dyDescent="0.2">
      <c r="A59" s="430">
        <f t="shared" si="0"/>
        <v>53</v>
      </c>
      <c r="B59" s="430">
        <f t="shared" si="1"/>
        <v>747</v>
      </c>
      <c r="C59" s="456">
        <v>17</v>
      </c>
      <c r="D59" s="478" t="s">
        <v>12</v>
      </c>
      <c r="E59" s="479" t="s">
        <v>4319</v>
      </c>
      <c r="F59" s="9"/>
    </row>
    <row r="60" spans="1:6" s="61" customFormat="1" x14ac:dyDescent="0.2">
      <c r="A60" s="430">
        <f t="shared" si="0"/>
        <v>54</v>
      </c>
      <c r="B60" s="430">
        <f t="shared" si="1"/>
        <v>764</v>
      </c>
      <c r="C60" s="456">
        <v>17</v>
      </c>
      <c r="D60" s="478" t="s">
        <v>12</v>
      </c>
      <c r="E60" s="479" t="s">
        <v>4320</v>
      </c>
      <c r="F60" s="9"/>
    </row>
    <row r="61" spans="1:6" s="61" customFormat="1" ht="24" x14ac:dyDescent="0.2">
      <c r="A61" s="430">
        <f t="shared" si="0"/>
        <v>55</v>
      </c>
      <c r="B61" s="430">
        <f t="shared" si="1"/>
        <v>781</v>
      </c>
      <c r="C61" s="456">
        <v>17</v>
      </c>
      <c r="D61" s="444" t="s">
        <v>12</v>
      </c>
      <c r="E61" s="455" t="s">
        <v>4321</v>
      </c>
      <c r="F61" s="9"/>
    </row>
    <row r="62" spans="1:6" s="61" customFormat="1" ht="24" x14ac:dyDescent="0.2">
      <c r="A62" s="430">
        <f t="shared" si="0"/>
        <v>56</v>
      </c>
      <c r="B62" s="430">
        <f t="shared" si="1"/>
        <v>798</v>
      </c>
      <c r="C62" s="456">
        <v>17</v>
      </c>
      <c r="D62" s="478" t="s">
        <v>12</v>
      </c>
      <c r="E62" s="479" t="s">
        <v>4322</v>
      </c>
      <c r="F62" s="9"/>
    </row>
    <row r="63" spans="1:6" s="61" customFormat="1" x14ac:dyDescent="0.2">
      <c r="A63" s="430">
        <f t="shared" si="0"/>
        <v>57</v>
      </c>
      <c r="B63" s="430">
        <f t="shared" si="1"/>
        <v>815</v>
      </c>
      <c r="C63" s="456">
        <v>17</v>
      </c>
      <c r="D63" s="478" t="s">
        <v>12</v>
      </c>
      <c r="E63" s="479" t="s">
        <v>4323</v>
      </c>
      <c r="F63" s="9"/>
    </row>
    <row r="64" spans="1:6" s="61" customFormat="1" ht="24" x14ac:dyDescent="0.2">
      <c r="A64" s="430">
        <f t="shared" si="0"/>
        <v>58</v>
      </c>
      <c r="B64" s="430">
        <f t="shared" si="1"/>
        <v>832</v>
      </c>
      <c r="C64" s="456">
        <v>17</v>
      </c>
      <c r="D64" s="444" t="s">
        <v>12</v>
      </c>
      <c r="E64" s="455" t="s">
        <v>4324</v>
      </c>
      <c r="F64" s="9"/>
    </row>
    <row r="65" spans="1:6" s="61" customFormat="1" ht="24" x14ac:dyDescent="0.2">
      <c r="A65" s="430">
        <f t="shared" si="0"/>
        <v>59</v>
      </c>
      <c r="B65" s="430">
        <f t="shared" si="1"/>
        <v>849</v>
      </c>
      <c r="C65" s="456">
        <v>17</v>
      </c>
      <c r="D65" s="478" t="s">
        <v>12</v>
      </c>
      <c r="E65" s="479" t="s">
        <v>4325</v>
      </c>
      <c r="F65" s="9"/>
    </row>
    <row r="66" spans="1:6" s="61" customFormat="1" x14ac:dyDescent="0.2">
      <c r="A66" s="430">
        <f t="shared" si="0"/>
        <v>60</v>
      </c>
      <c r="B66" s="430">
        <f t="shared" si="1"/>
        <v>866</v>
      </c>
      <c r="C66" s="456">
        <v>17</v>
      </c>
      <c r="D66" s="478" t="s">
        <v>12</v>
      </c>
      <c r="E66" s="479" t="s">
        <v>4326</v>
      </c>
      <c r="F66" s="9"/>
    </row>
    <row r="67" spans="1:6" s="61" customFormat="1" ht="24" x14ac:dyDescent="0.2">
      <c r="A67" s="430">
        <f t="shared" si="0"/>
        <v>61</v>
      </c>
      <c r="B67" s="430">
        <f t="shared" si="1"/>
        <v>883</v>
      </c>
      <c r="C67" s="456">
        <v>17</v>
      </c>
      <c r="D67" s="444" t="s">
        <v>12</v>
      </c>
      <c r="E67" s="455" t="s">
        <v>4327</v>
      </c>
      <c r="F67" s="9"/>
    </row>
    <row r="68" spans="1:6" s="61" customFormat="1" ht="24" x14ac:dyDescent="0.2">
      <c r="A68" s="430">
        <f t="shared" si="0"/>
        <v>62</v>
      </c>
      <c r="B68" s="430">
        <f t="shared" si="1"/>
        <v>900</v>
      </c>
      <c r="C68" s="456">
        <v>17</v>
      </c>
      <c r="D68" s="478" t="s">
        <v>12</v>
      </c>
      <c r="E68" s="479" t="s">
        <v>4328</v>
      </c>
      <c r="F68" s="9"/>
    </row>
    <row r="69" spans="1:6" s="61" customFormat="1" x14ac:dyDescent="0.2">
      <c r="A69" s="430">
        <f t="shared" si="0"/>
        <v>63</v>
      </c>
      <c r="B69" s="430">
        <f t="shared" si="1"/>
        <v>917</v>
      </c>
      <c r="C69" s="456">
        <v>17</v>
      </c>
      <c r="D69" s="478" t="s">
        <v>12</v>
      </c>
      <c r="E69" s="479" t="s">
        <v>4329</v>
      </c>
      <c r="F69" s="9"/>
    </row>
    <row r="70" spans="1:6" s="61" customFormat="1" ht="24" x14ac:dyDescent="0.2">
      <c r="A70" s="430">
        <f t="shared" si="0"/>
        <v>64</v>
      </c>
      <c r="B70" s="430">
        <f t="shared" si="1"/>
        <v>934</v>
      </c>
      <c r="C70" s="456">
        <v>17</v>
      </c>
      <c r="D70" s="444" t="s">
        <v>12</v>
      </c>
      <c r="E70" s="455" t="s">
        <v>4330</v>
      </c>
      <c r="F70" s="9"/>
    </row>
    <row r="71" spans="1:6" s="61" customFormat="1" ht="24" x14ac:dyDescent="0.2">
      <c r="A71" s="430">
        <f t="shared" si="0"/>
        <v>65</v>
      </c>
      <c r="B71" s="430">
        <f t="shared" si="1"/>
        <v>951</v>
      </c>
      <c r="C71" s="456">
        <v>17</v>
      </c>
      <c r="D71" s="478" t="s">
        <v>12</v>
      </c>
      <c r="E71" s="479" t="s">
        <v>4331</v>
      </c>
      <c r="F71" s="9"/>
    </row>
    <row r="72" spans="1:6" s="61" customFormat="1" x14ac:dyDescent="0.2">
      <c r="A72" s="430">
        <f t="shared" ref="A72:A135" si="2">+A71+1</f>
        <v>66</v>
      </c>
      <c r="B72" s="430">
        <f t="shared" si="1"/>
        <v>968</v>
      </c>
      <c r="C72" s="456">
        <v>17</v>
      </c>
      <c r="D72" s="478" t="s">
        <v>12</v>
      </c>
      <c r="E72" s="479" t="s">
        <v>4332</v>
      </c>
      <c r="F72" s="9"/>
    </row>
    <row r="73" spans="1:6" s="61" customFormat="1" ht="24" x14ac:dyDescent="0.2">
      <c r="A73" s="430">
        <f t="shared" si="2"/>
        <v>67</v>
      </c>
      <c r="B73" s="430">
        <f t="shared" si="1"/>
        <v>985</v>
      </c>
      <c r="C73" s="456">
        <v>17</v>
      </c>
      <c r="D73" s="444" t="s">
        <v>12</v>
      </c>
      <c r="E73" s="455" t="s">
        <v>4333</v>
      </c>
      <c r="F73" s="9"/>
    </row>
    <row r="74" spans="1:6" s="61" customFormat="1" ht="24" x14ac:dyDescent="0.2">
      <c r="A74" s="430">
        <f t="shared" si="2"/>
        <v>68</v>
      </c>
      <c r="B74" s="430">
        <f t="shared" si="1"/>
        <v>1002</v>
      </c>
      <c r="C74" s="456">
        <v>17</v>
      </c>
      <c r="D74" s="444" t="s">
        <v>12</v>
      </c>
      <c r="E74" s="480" t="s">
        <v>4334</v>
      </c>
      <c r="F74" s="9"/>
    </row>
    <row r="75" spans="1:6" s="61" customFormat="1" x14ac:dyDescent="0.2">
      <c r="A75" s="430">
        <f t="shared" si="2"/>
        <v>69</v>
      </c>
      <c r="B75" s="430">
        <f t="shared" ref="B75:B138" si="3">B74+C74</f>
        <v>1019</v>
      </c>
      <c r="C75" s="456">
        <v>17</v>
      </c>
      <c r="D75" s="444" t="s">
        <v>12</v>
      </c>
      <c r="E75" s="480" t="s">
        <v>4335</v>
      </c>
      <c r="F75" s="9"/>
    </row>
    <row r="76" spans="1:6" s="61" customFormat="1" ht="24" x14ac:dyDescent="0.2">
      <c r="A76" s="430">
        <f t="shared" si="2"/>
        <v>70</v>
      </c>
      <c r="B76" s="430">
        <f t="shared" si="3"/>
        <v>1036</v>
      </c>
      <c r="C76" s="457">
        <v>17</v>
      </c>
      <c r="D76" s="448" t="s">
        <v>12</v>
      </c>
      <c r="E76" s="481" t="s">
        <v>4336</v>
      </c>
      <c r="F76" s="292"/>
    </row>
    <row r="77" spans="1:6" s="61" customFormat="1" ht="24" x14ac:dyDescent="0.2">
      <c r="A77" s="430">
        <f t="shared" si="2"/>
        <v>71</v>
      </c>
      <c r="B77" s="430">
        <f t="shared" si="3"/>
        <v>1053</v>
      </c>
      <c r="C77" s="457">
        <v>17</v>
      </c>
      <c r="D77" s="448" t="s">
        <v>12</v>
      </c>
      <c r="E77" s="481" t="s">
        <v>4337</v>
      </c>
      <c r="F77" s="292"/>
    </row>
    <row r="78" spans="1:6" s="61" customFormat="1" x14ac:dyDescent="0.2">
      <c r="A78" s="430">
        <f t="shared" si="2"/>
        <v>72</v>
      </c>
      <c r="B78" s="430">
        <f t="shared" si="3"/>
        <v>1070</v>
      </c>
      <c r="C78" s="457">
        <v>17</v>
      </c>
      <c r="D78" s="448" t="s">
        <v>12</v>
      </c>
      <c r="E78" s="481" t="s">
        <v>4338</v>
      </c>
      <c r="F78" s="292"/>
    </row>
    <row r="79" spans="1:6" s="61" customFormat="1" ht="24" x14ac:dyDescent="0.2">
      <c r="A79" s="430">
        <f t="shared" si="2"/>
        <v>73</v>
      </c>
      <c r="B79" s="430">
        <f t="shared" si="3"/>
        <v>1087</v>
      </c>
      <c r="C79" s="457">
        <v>17</v>
      </c>
      <c r="D79" s="448" t="s">
        <v>12</v>
      </c>
      <c r="E79" s="481" t="s">
        <v>4339</v>
      </c>
      <c r="F79" s="292"/>
    </row>
    <row r="80" spans="1:6" s="61" customFormat="1" ht="24" x14ac:dyDescent="0.2">
      <c r="A80" s="430">
        <f t="shared" si="2"/>
        <v>74</v>
      </c>
      <c r="B80" s="430">
        <f t="shared" si="3"/>
        <v>1104</v>
      </c>
      <c r="C80" s="457">
        <v>17</v>
      </c>
      <c r="D80" s="448" t="s">
        <v>12</v>
      </c>
      <c r="E80" s="480" t="s">
        <v>4340</v>
      </c>
      <c r="F80" s="9"/>
    </row>
    <row r="81" spans="1:6" s="61" customFormat="1" x14ac:dyDescent="0.2">
      <c r="A81" s="430">
        <f t="shared" si="2"/>
        <v>75</v>
      </c>
      <c r="B81" s="430">
        <f t="shared" si="3"/>
        <v>1121</v>
      </c>
      <c r="C81" s="457">
        <v>17</v>
      </c>
      <c r="D81" s="448" t="s">
        <v>12</v>
      </c>
      <c r="E81" s="480" t="s">
        <v>4341</v>
      </c>
      <c r="F81" s="9"/>
    </row>
    <row r="82" spans="1:6" s="61" customFormat="1" ht="24" x14ac:dyDescent="0.2">
      <c r="A82" s="430">
        <f t="shared" si="2"/>
        <v>76</v>
      </c>
      <c r="B82" s="430">
        <f t="shared" si="3"/>
        <v>1138</v>
      </c>
      <c r="C82" s="457">
        <v>17</v>
      </c>
      <c r="D82" s="448" t="s">
        <v>12</v>
      </c>
      <c r="E82" s="480" t="s">
        <v>4342</v>
      </c>
      <c r="F82" s="9"/>
    </row>
    <row r="83" spans="1:6" s="61" customFormat="1" ht="24" x14ac:dyDescent="0.2">
      <c r="A83" s="430">
        <f t="shared" si="2"/>
        <v>77</v>
      </c>
      <c r="B83" s="430">
        <f t="shared" si="3"/>
        <v>1155</v>
      </c>
      <c r="C83" s="456">
        <v>17</v>
      </c>
      <c r="D83" s="444" t="s">
        <v>12</v>
      </c>
      <c r="E83" s="481" t="s">
        <v>4343</v>
      </c>
      <c r="F83" s="9"/>
    </row>
    <row r="84" spans="1:6" s="61" customFormat="1" x14ac:dyDescent="0.2">
      <c r="A84" s="430">
        <f t="shared" si="2"/>
        <v>78</v>
      </c>
      <c r="B84" s="430">
        <f t="shared" si="3"/>
        <v>1172</v>
      </c>
      <c r="C84" s="456">
        <v>17</v>
      </c>
      <c r="D84" s="444" t="s">
        <v>12</v>
      </c>
      <c r="E84" s="481" t="s">
        <v>4344</v>
      </c>
      <c r="F84" s="9"/>
    </row>
    <row r="85" spans="1:6" s="61" customFormat="1" ht="24" x14ac:dyDescent="0.2">
      <c r="A85" s="430">
        <f t="shared" si="2"/>
        <v>79</v>
      </c>
      <c r="B85" s="430">
        <f t="shared" si="3"/>
        <v>1189</v>
      </c>
      <c r="C85" s="456">
        <v>17</v>
      </c>
      <c r="D85" s="444" t="s">
        <v>12</v>
      </c>
      <c r="E85" s="481" t="s">
        <v>4345</v>
      </c>
      <c r="F85" s="9"/>
    </row>
    <row r="86" spans="1:6" s="61" customFormat="1" ht="24" x14ac:dyDescent="0.2">
      <c r="A86" s="430">
        <f t="shared" si="2"/>
        <v>80</v>
      </c>
      <c r="B86" s="430">
        <f t="shared" si="3"/>
        <v>1206</v>
      </c>
      <c r="C86" s="457">
        <v>17</v>
      </c>
      <c r="D86" s="448" t="s">
        <v>12</v>
      </c>
      <c r="E86" s="481" t="s">
        <v>4346</v>
      </c>
      <c r="F86" s="292"/>
    </row>
    <row r="87" spans="1:6" s="61" customFormat="1" x14ac:dyDescent="0.2">
      <c r="A87" s="430">
        <f t="shared" si="2"/>
        <v>81</v>
      </c>
      <c r="B87" s="430">
        <f t="shared" si="3"/>
        <v>1223</v>
      </c>
      <c r="C87" s="457">
        <v>17</v>
      </c>
      <c r="D87" s="448" t="s">
        <v>12</v>
      </c>
      <c r="E87" s="481" t="s">
        <v>4347</v>
      </c>
      <c r="F87" s="292"/>
    </row>
    <row r="88" spans="1:6" s="61" customFormat="1" ht="24" x14ac:dyDescent="0.2">
      <c r="A88" s="430">
        <f t="shared" si="2"/>
        <v>82</v>
      </c>
      <c r="B88" s="430">
        <f t="shared" si="3"/>
        <v>1240</v>
      </c>
      <c r="C88" s="457">
        <v>17</v>
      </c>
      <c r="D88" s="448" t="s">
        <v>12</v>
      </c>
      <c r="E88" s="481" t="s">
        <v>4348</v>
      </c>
      <c r="F88" s="292"/>
    </row>
    <row r="89" spans="1:6" s="61" customFormat="1" ht="24" x14ac:dyDescent="0.2">
      <c r="A89" s="430">
        <f t="shared" si="2"/>
        <v>83</v>
      </c>
      <c r="B89" s="430">
        <f t="shared" si="3"/>
        <v>1257</v>
      </c>
      <c r="C89" s="457">
        <v>17</v>
      </c>
      <c r="D89" s="448" t="s">
        <v>12</v>
      </c>
      <c r="E89" s="481" t="s">
        <v>4349</v>
      </c>
      <c r="F89" s="292"/>
    </row>
    <row r="90" spans="1:6" s="61" customFormat="1" x14ac:dyDescent="0.2">
      <c r="A90" s="430">
        <f t="shared" si="2"/>
        <v>84</v>
      </c>
      <c r="B90" s="430">
        <f t="shared" si="3"/>
        <v>1274</v>
      </c>
      <c r="C90" s="457">
        <v>17</v>
      </c>
      <c r="D90" s="448" t="s">
        <v>12</v>
      </c>
      <c r="E90" s="481" t="s">
        <v>4350</v>
      </c>
      <c r="F90" s="292"/>
    </row>
    <row r="91" spans="1:6" s="61" customFormat="1" ht="24" x14ac:dyDescent="0.2">
      <c r="A91" s="430">
        <f t="shared" si="2"/>
        <v>85</v>
      </c>
      <c r="B91" s="430">
        <f t="shared" si="3"/>
        <v>1291</v>
      </c>
      <c r="C91" s="457">
        <v>17</v>
      </c>
      <c r="D91" s="448" t="s">
        <v>12</v>
      </c>
      <c r="E91" s="481" t="s">
        <v>4351</v>
      </c>
      <c r="F91" s="292"/>
    </row>
    <row r="92" spans="1:6" s="61" customFormat="1" ht="24" x14ac:dyDescent="0.2">
      <c r="A92" s="447">
        <f t="shared" si="2"/>
        <v>86</v>
      </c>
      <c r="B92" s="447">
        <f t="shared" si="3"/>
        <v>1308</v>
      </c>
      <c r="C92" s="457">
        <v>17</v>
      </c>
      <c r="D92" s="448" t="s">
        <v>12</v>
      </c>
      <c r="E92" s="481" t="s">
        <v>4352</v>
      </c>
      <c r="F92" s="292"/>
    </row>
    <row r="93" spans="1:6" s="61" customFormat="1" x14ac:dyDescent="0.2">
      <c r="A93" s="447">
        <f t="shared" si="2"/>
        <v>87</v>
      </c>
      <c r="B93" s="447">
        <f t="shared" si="3"/>
        <v>1325</v>
      </c>
      <c r="C93" s="457">
        <v>17</v>
      </c>
      <c r="D93" s="448" t="s">
        <v>12</v>
      </c>
      <c r="E93" s="481" t="s">
        <v>4353</v>
      </c>
      <c r="F93" s="292"/>
    </row>
    <row r="94" spans="1:6" s="61" customFormat="1" ht="24" x14ac:dyDescent="0.2">
      <c r="A94" s="447">
        <f t="shared" si="2"/>
        <v>88</v>
      </c>
      <c r="B94" s="447">
        <f t="shared" si="3"/>
        <v>1342</v>
      </c>
      <c r="C94" s="457">
        <v>17</v>
      </c>
      <c r="D94" s="448" t="s">
        <v>12</v>
      </c>
      <c r="E94" s="481" t="s">
        <v>4354</v>
      </c>
      <c r="F94" s="292"/>
    </row>
    <row r="95" spans="1:6" s="61" customFormat="1" ht="24" x14ac:dyDescent="0.2">
      <c r="A95" s="447">
        <f t="shared" si="2"/>
        <v>89</v>
      </c>
      <c r="B95" s="447">
        <f t="shared" si="3"/>
        <v>1359</v>
      </c>
      <c r="C95" s="457">
        <v>17</v>
      </c>
      <c r="D95" s="448" t="s">
        <v>12</v>
      </c>
      <c r="E95" s="480" t="s">
        <v>6151</v>
      </c>
      <c r="F95" s="9"/>
    </row>
    <row r="96" spans="1:6" s="61" customFormat="1" x14ac:dyDescent="0.2">
      <c r="A96" s="447">
        <f t="shared" si="2"/>
        <v>90</v>
      </c>
      <c r="B96" s="447">
        <f t="shared" si="3"/>
        <v>1376</v>
      </c>
      <c r="C96" s="457">
        <v>17</v>
      </c>
      <c r="D96" s="448" t="s">
        <v>12</v>
      </c>
      <c r="E96" s="480" t="s">
        <v>6150</v>
      </c>
      <c r="F96" s="9"/>
    </row>
    <row r="97" spans="1:6" s="61" customFormat="1" ht="24" x14ac:dyDescent="0.2">
      <c r="A97" s="447">
        <f t="shared" si="2"/>
        <v>91</v>
      </c>
      <c r="B97" s="447">
        <f t="shared" si="3"/>
        <v>1393</v>
      </c>
      <c r="C97" s="457">
        <v>17</v>
      </c>
      <c r="D97" s="448" t="s">
        <v>12</v>
      </c>
      <c r="E97" s="480" t="s">
        <v>6152</v>
      </c>
      <c r="F97" s="9"/>
    </row>
    <row r="98" spans="1:6" s="61" customFormat="1" ht="24" x14ac:dyDescent="0.2">
      <c r="A98" s="447">
        <f t="shared" si="2"/>
        <v>92</v>
      </c>
      <c r="B98" s="447">
        <f t="shared" si="3"/>
        <v>1410</v>
      </c>
      <c r="C98" s="456">
        <v>17</v>
      </c>
      <c r="D98" s="444" t="s">
        <v>12</v>
      </c>
      <c r="E98" s="482" t="s">
        <v>12817</v>
      </c>
      <c r="F98" s="462"/>
    </row>
    <row r="99" spans="1:6" s="61" customFormat="1" x14ac:dyDescent="0.2">
      <c r="A99" s="447">
        <f t="shared" si="2"/>
        <v>93</v>
      </c>
      <c r="B99" s="447">
        <f t="shared" si="3"/>
        <v>1427</v>
      </c>
      <c r="C99" s="456">
        <v>17</v>
      </c>
      <c r="D99" s="444" t="s">
        <v>12</v>
      </c>
      <c r="E99" s="482" t="s">
        <v>12818</v>
      </c>
      <c r="F99" s="462"/>
    </row>
    <row r="100" spans="1:6" s="61" customFormat="1" ht="24" x14ac:dyDescent="0.2">
      <c r="A100" s="447">
        <f t="shared" si="2"/>
        <v>94</v>
      </c>
      <c r="B100" s="447">
        <f t="shared" si="3"/>
        <v>1444</v>
      </c>
      <c r="C100" s="456">
        <v>17</v>
      </c>
      <c r="D100" s="444" t="s">
        <v>12</v>
      </c>
      <c r="E100" s="482" t="s">
        <v>12819</v>
      </c>
      <c r="F100" s="462"/>
    </row>
    <row r="101" spans="1:6" s="61" customFormat="1" ht="24" x14ac:dyDescent="0.2">
      <c r="A101" s="363">
        <f t="shared" si="2"/>
        <v>95</v>
      </c>
      <c r="B101" s="363">
        <f t="shared" si="3"/>
        <v>1461</v>
      </c>
      <c r="C101" s="414">
        <v>17</v>
      </c>
      <c r="D101" s="360" t="s">
        <v>12</v>
      </c>
      <c r="E101" s="422" t="s">
        <v>12820</v>
      </c>
      <c r="F101" s="462"/>
    </row>
    <row r="102" spans="1:6" s="61" customFormat="1" x14ac:dyDescent="0.2">
      <c r="A102" s="363">
        <f t="shared" si="2"/>
        <v>96</v>
      </c>
      <c r="B102" s="363">
        <f t="shared" si="3"/>
        <v>1478</v>
      </c>
      <c r="C102" s="414">
        <v>17</v>
      </c>
      <c r="D102" s="360" t="s">
        <v>12</v>
      </c>
      <c r="E102" s="422" t="s">
        <v>12821</v>
      </c>
      <c r="F102" s="462"/>
    </row>
    <row r="103" spans="1:6" s="61" customFormat="1" ht="24" x14ac:dyDescent="0.2">
      <c r="A103" s="363">
        <f t="shared" si="2"/>
        <v>97</v>
      </c>
      <c r="B103" s="363">
        <f t="shared" si="3"/>
        <v>1495</v>
      </c>
      <c r="C103" s="414">
        <v>17</v>
      </c>
      <c r="D103" s="360" t="s">
        <v>12</v>
      </c>
      <c r="E103" s="422" t="s">
        <v>12822</v>
      </c>
      <c r="F103" s="462"/>
    </row>
    <row r="104" spans="1:6" s="61" customFormat="1" ht="24" x14ac:dyDescent="0.2">
      <c r="A104" s="363">
        <f t="shared" si="2"/>
        <v>98</v>
      </c>
      <c r="B104" s="363">
        <f t="shared" si="3"/>
        <v>1512</v>
      </c>
      <c r="C104" s="456">
        <v>17</v>
      </c>
      <c r="D104" s="478" t="s">
        <v>12</v>
      </c>
      <c r="E104" s="479" t="s">
        <v>4355</v>
      </c>
      <c r="F104" s="9"/>
    </row>
    <row r="105" spans="1:6" s="61" customFormat="1" x14ac:dyDescent="0.2">
      <c r="A105" s="363">
        <f t="shared" si="2"/>
        <v>99</v>
      </c>
      <c r="B105" s="363">
        <f t="shared" si="3"/>
        <v>1529</v>
      </c>
      <c r="C105" s="456">
        <v>17</v>
      </c>
      <c r="D105" s="478" t="s">
        <v>12</v>
      </c>
      <c r="E105" s="479" t="s">
        <v>4356</v>
      </c>
      <c r="F105" s="9"/>
    </row>
    <row r="106" spans="1:6" s="61" customFormat="1" x14ac:dyDescent="0.2">
      <c r="A106" s="363">
        <f t="shared" si="2"/>
        <v>100</v>
      </c>
      <c r="B106" s="363">
        <f t="shared" si="3"/>
        <v>1546</v>
      </c>
      <c r="C106" s="456">
        <v>17</v>
      </c>
      <c r="D106" s="444" t="s">
        <v>12</v>
      </c>
      <c r="E106" s="483" t="s">
        <v>4357</v>
      </c>
      <c r="F106" s="9"/>
    </row>
    <row r="107" spans="1:6" s="61" customFormat="1" ht="24" x14ac:dyDescent="0.2">
      <c r="A107" s="363">
        <f t="shared" si="2"/>
        <v>101</v>
      </c>
      <c r="B107" s="363">
        <f t="shared" si="3"/>
        <v>1563</v>
      </c>
      <c r="C107" s="456">
        <v>17</v>
      </c>
      <c r="D107" s="478" t="s">
        <v>12</v>
      </c>
      <c r="E107" s="484" t="s">
        <v>12823</v>
      </c>
      <c r="F107" s="9"/>
    </row>
    <row r="108" spans="1:6" s="61" customFormat="1" ht="24" x14ac:dyDescent="0.2">
      <c r="A108" s="363">
        <f t="shared" si="2"/>
        <v>102</v>
      </c>
      <c r="B108" s="363">
        <f t="shared" si="3"/>
        <v>1580</v>
      </c>
      <c r="C108" s="456">
        <v>17</v>
      </c>
      <c r="D108" s="444" t="s">
        <v>12</v>
      </c>
      <c r="E108" s="461" t="s">
        <v>12824</v>
      </c>
      <c r="F108" s="9"/>
    </row>
    <row r="109" spans="1:6" s="61" customFormat="1" ht="48" x14ac:dyDescent="0.2">
      <c r="A109" s="363">
        <f t="shared" si="2"/>
        <v>103</v>
      </c>
      <c r="B109" s="363">
        <f t="shared" si="3"/>
        <v>1597</v>
      </c>
      <c r="C109" s="457">
        <v>17</v>
      </c>
      <c r="D109" s="448" t="s">
        <v>12</v>
      </c>
      <c r="E109" s="458" t="s">
        <v>4358</v>
      </c>
      <c r="F109" s="292"/>
    </row>
    <row r="110" spans="1:6" s="61" customFormat="1" ht="36" x14ac:dyDescent="0.2">
      <c r="A110" s="363">
        <f t="shared" si="2"/>
        <v>104</v>
      </c>
      <c r="B110" s="363">
        <f t="shared" si="3"/>
        <v>1614</v>
      </c>
      <c r="C110" s="457">
        <v>17</v>
      </c>
      <c r="D110" s="448" t="s">
        <v>12</v>
      </c>
      <c r="E110" s="458" t="s">
        <v>4359</v>
      </c>
      <c r="F110" s="292"/>
    </row>
    <row r="111" spans="1:6" s="61" customFormat="1" ht="48" x14ac:dyDescent="0.2">
      <c r="A111" s="363">
        <f t="shared" si="2"/>
        <v>105</v>
      </c>
      <c r="B111" s="363">
        <f t="shared" si="3"/>
        <v>1631</v>
      </c>
      <c r="C111" s="457">
        <v>17</v>
      </c>
      <c r="D111" s="448" t="s">
        <v>12</v>
      </c>
      <c r="E111" s="458" t="s">
        <v>4360</v>
      </c>
      <c r="F111" s="292"/>
    </row>
    <row r="112" spans="1:6" s="61" customFormat="1" ht="48" x14ac:dyDescent="0.2">
      <c r="A112" s="363">
        <f t="shared" si="2"/>
        <v>106</v>
      </c>
      <c r="B112" s="363">
        <f t="shared" si="3"/>
        <v>1648</v>
      </c>
      <c r="C112" s="457">
        <v>17</v>
      </c>
      <c r="D112" s="448" t="s">
        <v>12</v>
      </c>
      <c r="E112" s="458" t="s">
        <v>4361</v>
      </c>
      <c r="F112" s="292"/>
    </row>
    <row r="113" spans="1:6" s="61" customFormat="1" ht="36" x14ac:dyDescent="0.2">
      <c r="A113" s="363">
        <f t="shared" si="2"/>
        <v>107</v>
      </c>
      <c r="B113" s="363">
        <f t="shared" si="3"/>
        <v>1665</v>
      </c>
      <c r="C113" s="457">
        <v>17</v>
      </c>
      <c r="D113" s="448" t="s">
        <v>12</v>
      </c>
      <c r="E113" s="458" t="s">
        <v>4362</v>
      </c>
      <c r="F113" s="292"/>
    </row>
    <row r="114" spans="1:6" s="61" customFormat="1" ht="48" x14ac:dyDescent="0.2">
      <c r="A114" s="363">
        <f t="shared" si="2"/>
        <v>108</v>
      </c>
      <c r="B114" s="363">
        <f t="shared" si="3"/>
        <v>1682</v>
      </c>
      <c r="C114" s="457">
        <v>17</v>
      </c>
      <c r="D114" s="448" t="s">
        <v>12</v>
      </c>
      <c r="E114" s="458" t="s">
        <v>4363</v>
      </c>
      <c r="F114" s="292"/>
    </row>
    <row r="115" spans="1:6" s="61" customFormat="1" ht="48" x14ac:dyDescent="0.2">
      <c r="A115" s="363">
        <f t="shared" si="2"/>
        <v>109</v>
      </c>
      <c r="B115" s="363">
        <f t="shared" si="3"/>
        <v>1699</v>
      </c>
      <c r="C115" s="457">
        <v>17</v>
      </c>
      <c r="D115" s="448" t="s">
        <v>12</v>
      </c>
      <c r="E115" s="458" t="s">
        <v>4364</v>
      </c>
      <c r="F115" s="292"/>
    </row>
    <row r="116" spans="1:6" s="61" customFormat="1" ht="36" x14ac:dyDescent="0.2">
      <c r="A116" s="363">
        <f t="shared" si="2"/>
        <v>110</v>
      </c>
      <c r="B116" s="363">
        <f t="shared" si="3"/>
        <v>1716</v>
      </c>
      <c r="C116" s="457">
        <v>17</v>
      </c>
      <c r="D116" s="448" t="s">
        <v>12</v>
      </c>
      <c r="E116" s="458" t="s">
        <v>4365</v>
      </c>
      <c r="F116" s="292"/>
    </row>
    <row r="117" spans="1:6" s="61" customFormat="1" ht="48" x14ac:dyDescent="0.2">
      <c r="A117" s="363">
        <f t="shared" si="2"/>
        <v>111</v>
      </c>
      <c r="B117" s="363">
        <f t="shared" si="3"/>
        <v>1733</v>
      </c>
      <c r="C117" s="457">
        <v>17</v>
      </c>
      <c r="D117" s="448" t="s">
        <v>12</v>
      </c>
      <c r="E117" s="458" t="s">
        <v>4366</v>
      </c>
      <c r="F117" s="292"/>
    </row>
    <row r="118" spans="1:6" s="61" customFormat="1" ht="48" x14ac:dyDescent="0.2">
      <c r="A118" s="363">
        <f t="shared" si="2"/>
        <v>112</v>
      </c>
      <c r="B118" s="363">
        <f t="shared" si="3"/>
        <v>1750</v>
      </c>
      <c r="C118" s="457">
        <v>17</v>
      </c>
      <c r="D118" s="448" t="s">
        <v>12</v>
      </c>
      <c r="E118" s="458" t="s">
        <v>4367</v>
      </c>
      <c r="F118" s="292"/>
    </row>
    <row r="119" spans="1:6" s="61" customFormat="1" ht="36" x14ac:dyDescent="0.2">
      <c r="A119" s="363">
        <f t="shared" si="2"/>
        <v>113</v>
      </c>
      <c r="B119" s="363">
        <f t="shared" si="3"/>
        <v>1767</v>
      </c>
      <c r="C119" s="457">
        <v>17</v>
      </c>
      <c r="D119" s="448" t="s">
        <v>12</v>
      </c>
      <c r="E119" s="458" t="s">
        <v>4368</v>
      </c>
      <c r="F119" s="292"/>
    </row>
    <row r="120" spans="1:6" s="61" customFormat="1" ht="48" x14ac:dyDescent="0.2">
      <c r="A120" s="363">
        <f t="shared" si="2"/>
        <v>114</v>
      </c>
      <c r="B120" s="363">
        <f t="shared" si="3"/>
        <v>1784</v>
      </c>
      <c r="C120" s="457">
        <v>17</v>
      </c>
      <c r="D120" s="448" t="s">
        <v>12</v>
      </c>
      <c r="E120" s="458" t="s">
        <v>4369</v>
      </c>
      <c r="F120" s="292"/>
    </row>
    <row r="121" spans="1:6" s="61" customFormat="1" ht="48" x14ac:dyDescent="0.2">
      <c r="A121" s="363">
        <f t="shared" si="2"/>
        <v>115</v>
      </c>
      <c r="B121" s="363">
        <f t="shared" si="3"/>
        <v>1801</v>
      </c>
      <c r="C121" s="457">
        <v>17</v>
      </c>
      <c r="D121" s="448" t="s">
        <v>12</v>
      </c>
      <c r="E121" s="455" t="s">
        <v>6153</v>
      </c>
      <c r="F121" s="292"/>
    </row>
    <row r="122" spans="1:6" s="61" customFormat="1" ht="36" x14ac:dyDescent="0.2">
      <c r="A122" s="363">
        <f t="shared" si="2"/>
        <v>116</v>
      </c>
      <c r="B122" s="363">
        <f t="shared" si="3"/>
        <v>1818</v>
      </c>
      <c r="C122" s="457">
        <v>17</v>
      </c>
      <c r="D122" s="448" t="s">
        <v>12</v>
      </c>
      <c r="E122" s="455" t="s">
        <v>6154</v>
      </c>
      <c r="F122" s="292"/>
    </row>
    <row r="123" spans="1:6" s="61" customFormat="1" ht="48" x14ac:dyDescent="0.2">
      <c r="A123" s="363">
        <f t="shared" si="2"/>
        <v>117</v>
      </c>
      <c r="B123" s="363">
        <f t="shared" si="3"/>
        <v>1835</v>
      </c>
      <c r="C123" s="457">
        <v>17</v>
      </c>
      <c r="D123" s="448" t="s">
        <v>12</v>
      </c>
      <c r="E123" s="455" t="s">
        <v>6155</v>
      </c>
      <c r="F123" s="292"/>
    </row>
    <row r="124" spans="1:6" s="61" customFormat="1" ht="36" x14ac:dyDescent="0.2">
      <c r="A124" s="363">
        <f t="shared" si="2"/>
        <v>118</v>
      </c>
      <c r="B124" s="363">
        <f t="shared" si="3"/>
        <v>1852</v>
      </c>
      <c r="C124" s="457">
        <v>17</v>
      </c>
      <c r="D124" s="448" t="s">
        <v>12</v>
      </c>
      <c r="E124" s="455" t="s">
        <v>6156</v>
      </c>
      <c r="F124" s="292"/>
    </row>
    <row r="125" spans="1:6" s="61" customFormat="1" ht="36" x14ac:dyDescent="0.2">
      <c r="A125" s="363">
        <f t="shared" si="2"/>
        <v>119</v>
      </c>
      <c r="B125" s="363">
        <f t="shared" si="3"/>
        <v>1869</v>
      </c>
      <c r="C125" s="457">
        <v>17</v>
      </c>
      <c r="D125" s="448" t="s">
        <v>12</v>
      </c>
      <c r="E125" s="455" t="s">
        <v>6157</v>
      </c>
      <c r="F125" s="292"/>
    </row>
    <row r="126" spans="1:6" s="61" customFormat="1" ht="48" x14ac:dyDescent="0.2">
      <c r="A126" s="363">
        <f t="shared" si="2"/>
        <v>120</v>
      </c>
      <c r="B126" s="363">
        <f t="shared" si="3"/>
        <v>1886</v>
      </c>
      <c r="C126" s="457">
        <v>17</v>
      </c>
      <c r="D126" s="448" t="s">
        <v>12</v>
      </c>
      <c r="E126" s="455" t="s">
        <v>6158</v>
      </c>
      <c r="F126" s="292"/>
    </row>
    <row r="127" spans="1:6" s="61" customFormat="1" ht="50.1" customHeight="1" x14ac:dyDescent="0.2">
      <c r="A127" s="363">
        <f t="shared" si="2"/>
        <v>121</v>
      </c>
      <c r="B127" s="363">
        <f t="shared" si="3"/>
        <v>1903</v>
      </c>
      <c r="C127" s="456">
        <v>17</v>
      </c>
      <c r="D127" s="444" t="s">
        <v>12</v>
      </c>
      <c r="E127" s="461" t="s">
        <v>12825</v>
      </c>
      <c r="F127" s="462"/>
    </row>
    <row r="128" spans="1:6" s="61" customFormat="1" ht="36" x14ac:dyDescent="0.2">
      <c r="A128" s="363">
        <f t="shared" si="2"/>
        <v>122</v>
      </c>
      <c r="B128" s="363">
        <f t="shared" si="3"/>
        <v>1920</v>
      </c>
      <c r="C128" s="456">
        <v>17</v>
      </c>
      <c r="D128" s="444" t="s">
        <v>12</v>
      </c>
      <c r="E128" s="461" t="s">
        <v>12826</v>
      </c>
      <c r="F128" s="462"/>
    </row>
    <row r="129" spans="1:6" s="61" customFormat="1" ht="48" x14ac:dyDescent="0.2">
      <c r="A129" s="363">
        <f t="shared" si="2"/>
        <v>123</v>
      </c>
      <c r="B129" s="363">
        <f t="shared" si="3"/>
        <v>1937</v>
      </c>
      <c r="C129" s="456">
        <v>17</v>
      </c>
      <c r="D129" s="444" t="s">
        <v>12</v>
      </c>
      <c r="E129" s="461" t="s">
        <v>12827</v>
      </c>
      <c r="F129" s="462"/>
    </row>
    <row r="130" spans="1:6" s="61" customFormat="1" ht="48.6" customHeight="1" x14ac:dyDescent="0.2">
      <c r="A130" s="363">
        <f t="shared" si="2"/>
        <v>124</v>
      </c>
      <c r="B130" s="363">
        <f t="shared" si="3"/>
        <v>1954</v>
      </c>
      <c r="C130" s="456">
        <v>17</v>
      </c>
      <c r="D130" s="444" t="s">
        <v>12</v>
      </c>
      <c r="E130" s="461" t="s">
        <v>12828</v>
      </c>
      <c r="F130" s="462"/>
    </row>
    <row r="131" spans="1:6" s="61" customFormat="1" ht="36" x14ac:dyDescent="0.2">
      <c r="A131" s="363">
        <f t="shared" si="2"/>
        <v>125</v>
      </c>
      <c r="B131" s="363">
        <f t="shared" si="3"/>
        <v>1971</v>
      </c>
      <c r="C131" s="456">
        <v>17</v>
      </c>
      <c r="D131" s="444" t="s">
        <v>12</v>
      </c>
      <c r="E131" s="461" t="s">
        <v>12829</v>
      </c>
      <c r="F131" s="462"/>
    </row>
    <row r="132" spans="1:6" s="61" customFormat="1" ht="48" x14ac:dyDescent="0.2">
      <c r="A132" s="363">
        <f t="shared" si="2"/>
        <v>126</v>
      </c>
      <c r="B132" s="363">
        <f t="shared" si="3"/>
        <v>1988</v>
      </c>
      <c r="C132" s="456">
        <v>17</v>
      </c>
      <c r="D132" s="444" t="s">
        <v>12</v>
      </c>
      <c r="E132" s="461" t="s">
        <v>12830</v>
      </c>
      <c r="F132" s="462"/>
    </row>
    <row r="133" spans="1:6" ht="48" x14ac:dyDescent="0.2">
      <c r="A133" s="363">
        <f t="shared" si="2"/>
        <v>127</v>
      </c>
      <c r="B133" s="363">
        <f t="shared" si="3"/>
        <v>2005</v>
      </c>
      <c r="C133" s="414">
        <v>17</v>
      </c>
      <c r="D133" s="360" t="s">
        <v>12</v>
      </c>
      <c r="E133" s="372" t="s">
        <v>12831</v>
      </c>
      <c r="F133" s="462"/>
    </row>
    <row r="134" spans="1:6" ht="36" x14ac:dyDescent="0.2">
      <c r="A134" s="363">
        <f t="shared" si="2"/>
        <v>128</v>
      </c>
      <c r="B134" s="363">
        <f t="shared" si="3"/>
        <v>2022</v>
      </c>
      <c r="C134" s="414">
        <v>17</v>
      </c>
      <c r="D134" s="360" t="s">
        <v>12</v>
      </c>
      <c r="E134" s="372" t="s">
        <v>12832</v>
      </c>
      <c r="F134" s="462"/>
    </row>
    <row r="135" spans="1:6" ht="48" x14ac:dyDescent="0.2">
      <c r="A135" s="363">
        <f t="shared" si="2"/>
        <v>129</v>
      </c>
      <c r="B135" s="363">
        <f t="shared" si="3"/>
        <v>2039</v>
      </c>
      <c r="C135" s="414">
        <v>17</v>
      </c>
      <c r="D135" s="360" t="s">
        <v>12</v>
      </c>
      <c r="E135" s="372" t="s">
        <v>12833</v>
      </c>
      <c r="F135" s="462"/>
    </row>
    <row r="136" spans="1:6" ht="36" x14ac:dyDescent="0.2">
      <c r="A136" s="363">
        <f t="shared" ref="A136:A150" si="4">+A135+1</f>
        <v>130</v>
      </c>
      <c r="B136" s="363">
        <f t="shared" si="3"/>
        <v>2056</v>
      </c>
      <c r="C136" s="414">
        <v>17</v>
      </c>
      <c r="D136" s="360" t="s">
        <v>12</v>
      </c>
      <c r="E136" s="372" t="s">
        <v>12834</v>
      </c>
      <c r="F136" s="462"/>
    </row>
    <row r="137" spans="1:6" ht="36" x14ac:dyDescent="0.2">
      <c r="A137" s="363">
        <f t="shared" si="4"/>
        <v>131</v>
      </c>
      <c r="B137" s="363">
        <f t="shared" si="3"/>
        <v>2073</v>
      </c>
      <c r="C137" s="414">
        <v>17</v>
      </c>
      <c r="D137" s="360" t="s">
        <v>12</v>
      </c>
      <c r="E137" s="372" t="s">
        <v>12835</v>
      </c>
      <c r="F137" s="462"/>
    </row>
    <row r="138" spans="1:6" ht="48" x14ac:dyDescent="0.2">
      <c r="A138" s="363">
        <f t="shared" si="4"/>
        <v>132</v>
      </c>
      <c r="B138" s="363">
        <f t="shared" si="3"/>
        <v>2090</v>
      </c>
      <c r="C138" s="414">
        <v>17</v>
      </c>
      <c r="D138" s="360" t="s">
        <v>12</v>
      </c>
      <c r="E138" s="372" t="s">
        <v>12836</v>
      </c>
      <c r="F138" s="462"/>
    </row>
    <row r="139" spans="1:6" ht="36" x14ac:dyDescent="0.2">
      <c r="A139" s="363">
        <f t="shared" si="4"/>
        <v>133</v>
      </c>
      <c r="B139" s="363">
        <f t="shared" ref="B139:B150" si="5">B138+C138</f>
        <v>2107</v>
      </c>
      <c r="C139" s="457">
        <v>17</v>
      </c>
      <c r="D139" s="448" t="s">
        <v>12</v>
      </c>
      <c r="E139" s="458" t="s">
        <v>6235</v>
      </c>
      <c r="F139" s="292"/>
    </row>
    <row r="140" spans="1:6" ht="36" x14ac:dyDescent="0.2">
      <c r="A140" s="363">
        <f t="shared" si="4"/>
        <v>134</v>
      </c>
      <c r="B140" s="363">
        <f t="shared" si="5"/>
        <v>2124</v>
      </c>
      <c r="C140" s="457">
        <v>17</v>
      </c>
      <c r="D140" s="448" t="s">
        <v>12</v>
      </c>
      <c r="E140" s="458" t="s">
        <v>4370</v>
      </c>
      <c r="F140" s="292"/>
    </row>
    <row r="141" spans="1:6" ht="48" x14ac:dyDescent="0.2">
      <c r="A141" s="363">
        <f t="shared" si="4"/>
        <v>135</v>
      </c>
      <c r="B141" s="363">
        <f t="shared" si="5"/>
        <v>2141</v>
      </c>
      <c r="C141" s="457">
        <v>17</v>
      </c>
      <c r="D141" s="448" t="s">
        <v>12</v>
      </c>
      <c r="E141" s="458" t="s">
        <v>4371</v>
      </c>
      <c r="F141" s="292"/>
    </row>
    <row r="142" spans="1:6" ht="36" x14ac:dyDescent="0.2">
      <c r="A142" s="363">
        <f t="shared" si="4"/>
        <v>136</v>
      </c>
      <c r="B142" s="363">
        <f t="shared" si="5"/>
        <v>2158</v>
      </c>
      <c r="C142" s="457">
        <v>17</v>
      </c>
      <c r="D142" s="448" t="s">
        <v>12</v>
      </c>
      <c r="E142" s="458" t="s">
        <v>4372</v>
      </c>
      <c r="F142" s="292"/>
    </row>
    <row r="143" spans="1:6" ht="36" x14ac:dyDescent="0.2">
      <c r="A143" s="363">
        <f t="shared" si="4"/>
        <v>137</v>
      </c>
      <c r="B143" s="363">
        <f t="shared" si="5"/>
        <v>2175</v>
      </c>
      <c r="C143" s="457">
        <v>17</v>
      </c>
      <c r="D143" s="448" t="s">
        <v>12</v>
      </c>
      <c r="E143" s="458" t="s">
        <v>4373</v>
      </c>
      <c r="F143" s="292"/>
    </row>
    <row r="144" spans="1:6" ht="48" x14ac:dyDescent="0.2">
      <c r="A144" s="363">
        <f t="shared" si="4"/>
        <v>138</v>
      </c>
      <c r="B144" s="363">
        <f t="shared" si="5"/>
        <v>2192</v>
      </c>
      <c r="C144" s="457">
        <v>17</v>
      </c>
      <c r="D144" s="448" t="s">
        <v>12</v>
      </c>
      <c r="E144" s="458" t="s">
        <v>4374</v>
      </c>
      <c r="F144" s="292"/>
    </row>
    <row r="145" spans="1:6" ht="36" x14ac:dyDescent="0.2">
      <c r="A145" s="363">
        <f t="shared" si="4"/>
        <v>139</v>
      </c>
      <c r="B145" s="363">
        <f t="shared" si="5"/>
        <v>2209</v>
      </c>
      <c r="C145" s="457">
        <v>17</v>
      </c>
      <c r="D145" s="448" t="s">
        <v>12</v>
      </c>
      <c r="E145" s="461" t="s">
        <v>12837</v>
      </c>
      <c r="F145" s="292"/>
    </row>
    <row r="146" spans="1:6" ht="48" x14ac:dyDescent="0.2">
      <c r="A146" s="363">
        <f t="shared" si="4"/>
        <v>140</v>
      </c>
      <c r="B146" s="363">
        <f t="shared" si="5"/>
        <v>2226</v>
      </c>
      <c r="C146" s="457">
        <v>17</v>
      </c>
      <c r="D146" s="448" t="s">
        <v>12</v>
      </c>
      <c r="E146" s="461" t="s">
        <v>12838</v>
      </c>
      <c r="F146" s="292"/>
    </row>
    <row r="147" spans="1:6" ht="36" x14ac:dyDescent="0.2">
      <c r="A147" s="363">
        <f t="shared" si="4"/>
        <v>141</v>
      </c>
      <c r="B147" s="363">
        <f t="shared" si="5"/>
        <v>2243</v>
      </c>
      <c r="C147" s="457">
        <v>17</v>
      </c>
      <c r="D147" s="448" t="s">
        <v>12</v>
      </c>
      <c r="E147" s="461" t="s">
        <v>12839</v>
      </c>
      <c r="F147" s="292"/>
    </row>
    <row r="148" spans="1:6" ht="48" x14ac:dyDescent="0.2">
      <c r="A148" s="363">
        <f t="shared" si="4"/>
        <v>142</v>
      </c>
      <c r="B148" s="363">
        <f t="shared" si="5"/>
        <v>2260</v>
      </c>
      <c r="C148" s="457">
        <v>17</v>
      </c>
      <c r="D148" s="448" t="s">
        <v>12</v>
      </c>
      <c r="E148" s="461" t="s">
        <v>12840</v>
      </c>
      <c r="F148" s="292"/>
    </row>
    <row r="149" spans="1:6" ht="12.75" thickBot="1" x14ac:dyDescent="0.25">
      <c r="A149" s="363">
        <f t="shared" si="4"/>
        <v>143</v>
      </c>
      <c r="B149" s="363">
        <f t="shared" si="5"/>
        <v>2277</v>
      </c>
      <c r="C149" s="439">
        <v>150</v>
      </c>
      <c r="D149" s="440" t="s">
        <v>9</v>
      </c>
      <c r="E149" s="24" t="s">
        <v>50</v>
      </c>
      <c r="F149" s="292" t="s">
        <v>25</v>
      </c>
    </row>
    <row r="150" spans="1:6" ht="13.5" thickTop="1" thickBot="1" x14ac:dyDescent="0.25">
      <c r="A150" s="363">
        <f t="shared" si="4"/>
        <v>144</v>
      </c>
      <c r="B150" s="363">
        <f t="shared" si="5"/>
        <v>2427</v>
      </c>
      <c r="C150" s="441">
        <v>12</v>
      </c>
      <c r="D150" s="452" t="s">
        <v>9</v>
      </c>
      <c r="E150" s="485" t="s">
        <v>323</v>
      </c>
      <c r="F150" t="s">
        <v>4375</v>
      </c>
    </row>
    <row r="151" spans="1:6" ht="12.75" thickTop="1" x14ac:dyDescent="0.2">
      <c r="A151" s="119" t="s">
        <v>54</v>
      </c>
      <c r="B151" s="430"/>
      <c r="C151" s="370">
        <f>B150+C150-1</f>
        <v>2438</v>
      </c>
      <c r="D151" s="119"/>
      <c r="E151" s="146"/>
    </row>
    <row r="156" spans="1:6" x14ac:dyDescent="0.2">
      <c r="A156" s="804" t="s">
        <v>15167</v>
      </c>
      <c r="B156" s="804"/>
      <c r="C156" s="804"/>
    </row>
  </sheetData>
  <mergeCells count="5">
    <mergeCell ref="A3:B3"/>
    <mergeCell ref="C3:F3"/>
    <mergeCell ref="A4:B4"/>
    <mergeCell ref="C4:F5"/>
    <mergeCell ref="A156:C156"/>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106"/>
  <sheetViews>
    <sheetView topLeftCell="A92" zoomScaleNormal="100" zoomScaleSheetLayoutView="79" workbookViewId="0">
      <selection activeCell="D106" sqref="D106"/>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7" ht="21" x14ac:dyDescent="0.35">
      <c r="B1" s="1" t="s">
        <v>0</v>
      </c>
    </row>
    <row r="3" spans="1:7" ht="12.75" x14ac:dyDescent="0.2">
      <c r="A3" s="799" t="s">
        <v>1</v>
      </c>
      <c r="B3" s="799"/>
      <c r="C3" s="788" t="str">
        <f>+T22001000!C3</f>
        <v>Diseño de registro. 2025</v>
      </c>
      <c r="D3" s="788"/>
      <c r="E3" s="788"/>
      <c r="F3" s="789"/>
    </row>
    <row r="4" spans="1:7" ht="12.75" x14ac:dyDescent="0.2">
      <c r="A4" s="790" t="str">
        <f>+T22001000!A4</f>
        <v>Versión 0.2</v>
      </c>
      <c r="B4" s="790"/>
      <c r="C4" s="794" t="s">
        <v>4275</v>
      </c>
      <c r="D4" s="794"/>
      <c r="E4" s="794"/>
      <c r="F4" s="792"/>
    </row>
    <row r="5" spans="1:7" ht="13.5" thickBot="1" x14ac:dyDescent="0.25">
      <c r="A5" s="2"/>
      <c r="B5" s="2"/>
      <c r="C5" s="792"/>
      <c r="D5" s="792"/>
      <c r="E5" s="792"/>
      <c r="F5" s="792"/>
    </row>
    <row r="6" spans="1:7" ht="12.75" x14ac:dyDescent="0.2">
      <c r="A6" s="3" t="s">
        <v>3</v>
      </c>
      <c r="B6" s="3" t="s">
        <v>4</v>
      </c>
      <c r="C6" s="3" t="s">
        <v>5</v>
      </c>
      <c r="D6" s="4" t="s">
        <v>6</v>
      </c>
      <c r="E6" s="5" t="s">
        <v>7</v>
      </c>
      <c r="F6" s="5" t="s">
        <v>8</v>
      </c>
    </row>
    <row r="7" spans="1:7" x14ac:dyDescent="0.2">
      <c r="A7" s="447">
        <v>1</v>
      </c>
      <c r="B7" s="447">
        <v>1</v>
      </c>
      <c r="C7" s="447">
        <v>2</v>
      </c>
      <c r="D7" s="448" t="s">
        <v>9</v>
      </c>
      <c r="E7" s="446" t="s">
        <v>10</v>
      </c>
      <c r="F7" s="292" t="s">
        <v>11</v>
      </c>
      <c r="G7" s="64"/>
    </row>
    <row r="8" spans="1:7" x14ac:dyDescent="0.2">
      <c r="A8" s="447">
        <f t="shared" ref="A8:A71" si="0">+A7+1</f>
        <v>2</v>
      </c>
      <c r="B8" s="447">
        <f>C7+B7</f>
        <v>3</v>
      </c>
      <c r="C8" s="447">
        <v>3</v>
      </c>
      <c r="D8" s="448" t="s">
        <v>12</v>
      </c>
      <c r="E8" s="446" t="s">
        <v>13</v>
      </c>
      <c r="F8" s="292">
        <v>220</v>
      </c>
      <c r="G8" s="64"/>
    </row>
    <row r="9" spans="1:7" x14ac:dyDescent="0.2">
      <c r="A9" s="447">
        <f t="shared" si="0"/>
        <v>3</v>
      </c>
      <c r="B9" s="447">
        <f>C8+B8</f>
        <v>6</v>
      </c>
      <c r="C9" s="447">
        <v>2</v>
      </c>
      <c r="D9" s="448" t="s">
        <v>9</v>
      </c>
      <c r="E9" s="446" t="s">
        <v>14</v>
      </c>
      <c r="F9" s="486" t="s">
        <v>1759</v>
      </c>
      <c r="G9" s="64"/>
    </row>
    <row r="10" spans="1:7" x14ac:dyDescent="0.2">
      <c r="A10" s="447">
        <f t="shared" si="0"/>
        <v>4</v>
      </c>
      <c r="B10" s="447">
        <f>B9+C9</f>
        <v>8</v>
      </c>
      <c r="C10" s="447">
        <v>1</v>
      </c>
      <c r="D10" s="448" t="s">
        <v>9</v>
      </c>
      <c r="E10" s="446" t="s">
        <v>16</v>
      </c>
      <c r="F10" s="486" t="s">
        <v>4107</v>
      </c>
      <c r="G10" s="64"/>
    </row>
    <row r="11" spans="1:7" x14ac:dyDescent="0.2">
      <c r="A11" s="447">
        <f t="shared" si="0"/>
        <v>5</v>
      </c>
      <c r="B11" s="447">
        <f t="shared" ref="B11:B74" si="1">B10+C10</f>
        <v>9</v>
      </c>
      <c r="C11" s="447">
        <v>2</v>
      </c>
      <c r="D11" s="448" t="s">
        <v>12</v>
      </c>
      <c r="E11" s="446" t="s">
        <v>17</v>
      </c>
      <c r="F11" s="486" t="s">
        <v>770</v>
      </c>
      <c r="G11" s="64"/>
    </row>
    <row r="12" spans="1:7" x14ac:dyDescent="0.2">
      <c r="A12" s="447">
        <f t="shared" si="0"/>
        <v>6</v>
      </c>
      <c r="B12" s="447">
        <f t="shared" si="1"/>
        <v>11</v>
      </c>
      <c r="C12" s="447">
        <v>1</v>
      </c>
      <c r="D12" s="448" t="s">
        <v>9</v>
      </c>
      <c r="E12" s="446" t="s">
        <v>1810</v>
      </c>
      <c r="F12" s="292" t="s">
        <v>20</v>
      </c>
      <c r="G12" s="64"/>
    </row>
    <row r="13" spans="1:7" x14ac:dyDescent="0.2">
      <c r="A13" s="447">
        <f t="shared" si="0"/>
        <v>7</v>
      </c>
      <c r="B13" s="447">
        <f t="shared" si="1"/>
        <v>12</v>
      </c>
      <c r="C13" s="447">
        <v>1</v>
      </c>
      <c r="D13" s="448" t="s">
        <v>9</v>
      </c>
      <c r="E13" s="446" t="s">
        <v>3330</v>
      </c>
      <c r="F13" s="292" t="s">
        <v>22</v>
      </c>
      <c r="G13" s="64"/>
    </row>
    <row r="14" spans="1:7" x14ac:dyDescent="0.2">
      <c r="A14" s="447">
        <f t="shared" si="0"/>
        <v>8</v>
      </c>
      <c r="B14" s="447">
        <f t="shared" si="1"/>
        <v>13</v>
      </c>
      <c r="C14" s="447">
        <v>3</v>
      </c>
      <c r="D14" s="448" t="s">
        <v>12</v>
      </c>
      <c r="E14" s="446" t="s">
        <v>23</v>
      </c>
      <c r="F14" s="292"/>
      <c r="G14" s="64"/>
    </row>
    <row r="15" spans="1:7" x14ac:dyDescent="0.2">
      <c r="A15" s="447">
        <f t="shared" si="0"/>
        <v>9</v>
      </c>
      <c r="B15" s="447">
        <f t="shared" si="1"/>
        <v>16</v>
      </c>
      <c r="C15" s="447">
        <v>9</v>
      </c>
      <c r="D15" s="448" t="s">
        <v>9</v>
      </c>
      <c r="E15" s="446" t="s">
        <v>4276</v>
      </c>
      <c r="F15" s="292"/>
      <c r="G15" s="64"/>
    </row>
    <row r="16" spans="1:7" s="183" customFormat="1" x14ac:dyDescent="0.2">
      <c r="A16" s="447">
        <f t="shared" si="0"/>
        <v>10</v>
      </c>
      <c r="B16" s="447">
        <f t="shared" si="1"/>
        <v>25</v>
      </c>
      <c r="C16" s="487">
        <v>8</v>
      </c>
      <c r="D16" s="488" t="s">
        <v>12</v>
      </c>
      <c r="E16" s="24" t="s">
        <v>3332</v>
      </c>
      <c r="F16" s="489"/>
      <c r="G16" s="202"/>
    </row>
    <row r="17" spans="1:7" s="61" customFormat="1" ht="24" x14ac:dyDescent="0.2">
      <c r="A17" s="447">
        <f t="shared" si="0"/>
        <v>11</v>
      </c>
      <c r="B17" s="447">
        <f t="shared" si="1"/>
        <v>33</v>
      </c>
      <c r="C17" s="457">
        <v>17</v>
      </c>
      <c r="D17" s="448" t="s">
        <v>12</v>
      </c>
      <c r="E17" s="481" t="s">
        <v>4376</v>
      </c>
      <c r="F17" s="292"/>
      <c r="G17" s="203"/>
    </row>
    <row r="18" spans="1:7" s="61" customFormat="1" ht="24" x14ac:dyDescent="0.2">
      <c r="A18" s="447">
        <f t="shared" si="0"/>
        <v>12</v>
      </c>
      <c r="B18" s="447">
        <f t="shared" si="1"/>
        <v>50</v>
      </c>
      <c r="C18" s="457">
        <v>17</v>
      </c>
      <c r="D18" s="448" t="s">
        <v>12</v>
      </c>
      <c r="E18" s="481" t="s">
        <v>4377</v>
      </c>
      <c r="F18" s="292"/>
      <c r="G18" s="203"/>
    </row>
    <row r="19" spans="1:7" s="61" customFormat="1" ht="24" x14ac:dyDescent="0.2">
      <c r="A19" s="447">
        <f t="shared" si="0"/>
        <v>13</v>
      </c>
      <c r="B19" s="447">
        <f t="shared" si="1"/>
        <v>67</v>
      </c>
      <c r="C19" s="457">
        <v>17</v>
      </c>
      <c r="D19" s="448" t="s">
        <v>12</v>
      </c>
      <c r="E19" s="481" t="s">
        <v>4378</v>
      </c>
      <c r="F19" s="292"/>
      <c r="G19" s="203"/>
    </row>
    <row r="20" spans="1:7" s="61" customFormat="1" ht="24" x14ac:dyDescent="0.2">
      <c r="A20" s="447">
        <f t="shared" si="0"/>
        <v>14</v>
      </c>
      <c r="B20" s="447">
        <f t="shared" si="1"/>
        <v>84</v>
      </c>
      <c r="C20" s="457">
        <v>17</v>
      </c>
      <c r="D20" s="448" t="s">
        <v>12</v>
      </c>
      <c r="E20" s="481" t="s">
        <v>4379</v>
      </c>
      <c r="F20" s="292"/>
      <c r="G20" s="203"/>
    </row>
    <row r="21" spans="1:7" s="61" customFormat="1" ht="24" x14ac:dyDescent="0.2">
      <c r="A21" s="447">
        <f t="shared" si="0"/>
        <v>15</v>
      </c>
      <c r="B21" s="447">
        <f t="shared" si="1"/>
        <v>101</v>
      </c>
      <c r="C21" s="457">
        <v>17</v>
      </c>
      <c r="D21" s="448" t="s">
        <v>12</v>
      </c>
      <c r="E21" s="481" t="s">
        <v>4380</v>
      </c>
      <c r="F21" s="292"/>
      <c r="G21" s="203"/>
    </row>
    <row r="22" spans="1:7" s="61" customFormat="1" ht="24" x14ac:dyDescent="0.2">
      <c r="A22" s="447">
        <f t="shared" si="0"/>
        <v>16</v>
      </c>
      <c r="B22" s="447">
        <f t="shared" si="1"/>
        <v>118</v>
      </c>
      <c r="C22" s="457">
        <v>17</v>
      </c>
      <c r="D22" s="448" t="s">
        <v>12</v>
      </c>
      <c r="E22" s="481" t="s">
        <v>4381</v>
      </c>
      <c r="F22" s="292"/>
      <c r="G22" s="203"/>
    </row>
    <row r="23" spans="1:7" s="61" customFormat="1" ht="24" x14ac:dyDescent="0.2">
      <c r="A23" s="447">
        <f t="shared" si="0"/>
        <v>17</v>
      </c>
      <c r="B23" s="447">
        <f t="shared" si="1"/>
        <v>135</v>
      </c>
      <c r="C23" s="457">
        <v>17</v>
      </c>
      <c r="D23" s="448" t="s">
        <v>12</v>
      </c>
      <c r="E23" s="481" t="s">
        <v>4382</v>
      </c>
      <c r="F23" s="292"/>
      <c r="G23" s="203"/>
    </row>
    <row r="24" spans="1:7" s="61" customFormat="1" ht="24" x14ac:dyDescent="0.2">
      <c r="A24" s="447">
        <f t="shared" si="0"/>
        <v>18</v>
      </c>
      <c r="B24" s="447">
        <f t="shared" si="1"/>
        <v>152</v>
      </c>
      <c r="C24" s="457">
        <v>17</v>
      </c>
      <c r="D24" s="448" t="s">
        <v>12</v>
      </c>
      <c r="E24" s="481" t="s">
        <v>4383</v>
      </c>
      <c r="F24" s="292"/>
      <c r="G24" s="203"/>
    </row>
    <row r="25" spans="1:7" s="61" customFormat="1" ht="24" x14ac:dyDescent="0.2">
      <c r="A25" s="447">
        <f t="shared" si="0"/>
        <v>19</v>
      </c>
      <c r="B25" s="447">
        <f t="shared" si="1"/>
        <v>169</v>
      </c>
      <c r="C25" s="457">
        <v>17</v>
      </c>
      <c r="D25" s="448" t="s">
        <v>12</v>
      </c>
      <c r="E25" s="481" t="s">
        <v>4384</v>
      </c>
      <c r="F25" s="292"/>
      <c r="G25" s="203"/>
    </row>
    <row r="26" spans="1:7" s="61" customFormat="1" ht="24" x14ac:dyDescent="0.2">
      <c r="A26" s="447">
        <f t="shared" si="0"/>
        <v>20</v>
      </c>
      <c r="B26" s="447">
        <f t="shared" si="1"/>
        <v>186</v>
      </c>
      <c r="C26" s="457">
        <v>17</v>
      </c>
      <c r="D26" s="448" t="s">
        <v>12</v>
      </c>
      <c r="E26" s="481" t="s">
        <v>4385</v>
      </c>
      <c r="F26" s="292"/>
      <c r="G26" s="203"/>
    </row>
    <row r="27" spans="1:7" s="61" customFormat="1" ht="24" x14ac:dyDescent="0.2">
      <c r="A27" s="447">
        <f t="shared" si="0"/>
        <v>21</v>
      </c>
      <c r="B27" s="447">
        <f t="shared" si="1"/>
        <v>203</v>
      </c>
      <c r="C27" s="457">
        <v>17</v>
      </c>
      <c r="D27" s="448" t="s">
        <v>12</v>
      </c>
      <c r="E27" s="481" t="s">
        <v>4386</v>
      </c>
      <c r="F27" s="292"/>
      <c r="G27" s="203"/>
    </row>
    <row r="28" spans="1:7" s="61" customFormat="1" ht="24" x14ac:dyDescent="0.2">
      <c r="A28" s="447">
        <f t="shared" si="0"/>
        <v>22</v>
      </c>
      <c r="B28" s="447">
        <f t="shared" si="1"/>
        <v>220</v>
      </c>
      <c r="C28" s="457">
        <v>17</v>
      </c>
      <c r="D28" s="448" t="s">
        <v>12</v>
      </c>
      <c r="E28" s="481" t="s">
        <v>4387</v>
      </c>
      <c r="F28" s="292"/>
      <c r="G28" s="203"/>
    </row>
    <row r="29" spans="1:7" s="61" customFormat="1" ht="24" x14ac:dyDescent="0.2">
      <c r="A29" s="447">
        <f t="shared" si="0"/>
        <v>23</v>
      </c>
      <c r="B29" s="447">
        <f t="shared" si="1"/>
        <v>237</v>
      </c>
      <c r="C29" s="457">
        <v>17</v>
      </c>
      <c r="D29" s="448" t="s">
        <v>12</v>
      </c>
      <c r="E29" s="481" t="s">
        <v>4388</v>
      </c>
      <c r="F29" s="292"/>
      <c r="G29" s="203"/>
    </row>
    <row r="30" spans="1:7" s="61" customFormat="1" ht="24" x14ac:dyDescent="0.2">
      <c r="A30" s="447">
        <f t="shared" si="0"/>
        <v>24</v>
      </c>
      <c r="B30" s="447">
        <f t="shared" si="1"/>
        <v>254</v>
      </c>
      <c r="C30" s="457">
        <v>17</v>
      </c>
      <c r="D30" s="448" t="s">
        <v>12</v>
      </c>
      <c r="E30" s="481" t="s">
        <v>4389</v>
      </c>
      <c r="F30" s="292"/>
      <c r="G30" s="203"/>
    </row>
    <row r="31" spans="1:7" s="61" customFormat="1" ht="24" x14ac:dyDescent="0.2">
      <c r="A31" s="447">
        <f t="shared" si="0"/>
        <v>25</v>
      </c>
      <c r="B31" s="447">
        <f t="shared" si="1"/>
        <v>271</v>
      </c>
      <c r="C31" s="457">
        <v>17</v>
      </c>
      <c r="D31" s="448" t="s">
        <v>12</v>
      </c>
      <c r="E31" s="481" t="s">
        <v>4390</v>
      </c>
      <c r="F31" s="292"/>
      <c r="G31" s="203"/>
    </row>
    <row r="32" spans="1:7" s="61" customFormat="1" ht="24" x14ac:dyDescent="0.2">
      <c r="A32" s="447">
        <f t="shared" si="0"/>
        <v>26</v>
      </c>
      <c r="B32" s="447">
        <f t="shared" si="1"/>
        <v>288</v>
      </c>
      <c r="C32" s="457">
        <v>17</v>
      </c>
      <c r="D32" s="448" t="s">
        <v>12</v>
      </c>
      <c r="E32" s="481" t="s">
        <v>4391</v>
      </c>
      <c r="F32" s="292"/>
      <c r="G32" s="203"/>
    </row>
    <row r="33" spans="1:7" s="61" customFormat="1" ht="24" x14ac:dyDescent="0.2">
      <c r="A33" s="447">
        <f t="shared" si="0"/>
        <v>27</v>
      </c>
      <c r="B33" s="447">
        <f t="shared" si="1"/>
        <v>305</v>
      </c>
      <c r="C33" s="457">
        <v>17</v>
      </c>
      <c r="D33" s="448" t="s">
        <v>12</v>
      </c>
      <c r="E33" s="481" t="s">
        <v>4392</v>
      </c>
      <c r="F33" s="292"/>
      <c r="G33" s="203"/>
    </row>
    <row r="34" spans="1:7" s="61" customFormat="1" ht="24" x14ac:dyDescent="0.2">
      <c r="A34" s="447">
        <f t="shared" si="0"/>
        <v>28</v>
      </c>
      <c r="B34" s="447">
        <f t="shared" si="1"/>
        <v>322</v>
      </c>
      <c r="C34" s="457">
        <v>17</v>
      </c>
      <c r="D34" s="448" t="s">
        <v>12</v>
      </c>
      <c r="E34" s="481" t="s">
        <v>4393</v>
      </c>
      <c r="F34" s="292"/>
      <c r="G34" s="203"/>
    </row>
    <row r="35" spans="1:7" s="61" customFormat="1" ht="24" x14ac:dyDescent="0.2">
      <c r="A35" s="447">
        <f t="shared" si="0"/>
        <v>29</v>
      </c>
      <c r="B35" s="447">
        <f t="shared" si="1"/>
        <v>339</v>
      </c>
      <c r="C35" s="457">
        <v>17</v>
      </c>
      <c r="D35" s="448" t="s">
        <v>12</v>
      </c>
      <c r="E35" s="481" t="s">
        <v>4394</v>
      </c>
      <c r="F35" s="292"/>
      <c r="G35" s="203"/>
    </row>
    <row r="36" spans="1:7" s="61" customFormat="1" ht="24" x14ac:dyDescent="0.2">
      <c r="A36" s="447">
        <f t="shared" si="0"/>
        <v>30</v>
      </c>
      <c r="B36" s="447">
        <f t="shared" si="1"/>
        <v>356</v>
      </c>
      <c r="C36" s="457">
        <v>17</v>
      </c>
      <c r="D36" s="448" t="s">
        <v>12</v>
      </c>
      <c r="E36" s="481" t="s">
        <v>4395</v>
      </c>
      <c r="F36" s="292"/>
      <c r="G36" s="203"/>
    </row>
    <row r="37" spans="1:7" s="61" customFormat="1" ht="24" x14ac:dyDescent="0.2">
      <c r="A37" s="447">
        <f t="shared" si="0"/>
        <v>31</v>
      </c>
      <c r="B37" s="447">
        <f t="shared" si="1"/>
        <v>373</v>
      </c>
      <c r="C37" s="457">
        <v>17</v>
      </c>
      <c r="D37" s="448" t="s">
        <v>12</v>
      </c>
      <c r="E37" s="481" t="s">
        <v>4396</v>
      </c>
      <c r="F37" s="292"/>
      <c r="G37" s="203"/>
    </row>
    <row r="38" spans="1:7" s="61" customFormat="1" ht="24" x14ac:dyDescent="0.2">
      <c r="A38" s="447">
        <f t="shared" si="0"/>
        <v>32</v>
      </c>
      <c r="B38" s="447">
        <f t="shared" si="1"/>
        <v>390</v>
      </c>
      <c r="C38" s="457">
        <v>17</v>
      </c>
      <c r="D38" s="448" t="s">
        <v>12</v>
      </c>
      <c r="E38" s="481" t="s">
        <v>4397</v>
      </c>
      <c r="F38" s="292"/>
      <c r="G38" s="203"/>
    </row>
    <row r="39" spans="1:7" s="61" customFormat="1" ht="24" x14ac:dyDescent="0.2">
      <c r="A39" s="447">
        <f t="shared" si="0"/>
        <v>33</v>
      </c>
      <c r="B39" s="447">
        <f t="shared" si="1"/>
        <v>407</v>
      </c>
      <c r="C39" s="457">
        <v>17</v>
      </c>
      <c r="D39" s="448" t="s">
        <v>12</v>
      </c>
      <c r="E39" s="481" t="s">
        <v>4398</v>
      </c>
      <c r="F39" s="292"/>
      <c r="G39" s="203"/>
    </row>
    <row r="40" spans="1:7" s="61" customFormat="1" ht="24" x14ac:dyDescent="0.2">
      <c r="A40" s="447">
        <f t="shared" si="0"/>
        <v>34</v>
      </c>
      <c r="B40" s="447">
        <f t="shared" si="1"/>
        <v>424</v>
      </c>
      <c r="C40" s="457">
        <v>17</v>
      </c>
      <c r="D40" s="448" t="s">
        <v>12</v>
      </c>
      <c r="E40" s="481" t="s">
        <v>4399</v>
      </c>
      <c r="F40" s="292"/>
      <c r="G40" s="203"/>
    </row>
    <row r="41" spans="1:7" s="61" customFormat="1" ht="24" x14ac:dyDescent="0.2">
      <c r="A41" s="447">
        <f t="shared" si="0"/>
        <v>35</v>
      </c>
      <c r="B41" s="447">
        <f t="shared" si="1"/>
        <v>441</v>
      </c>
      <c r="C41" s="457">
        <v>17</v>
      </c>
      <c r="D41" s="448" t="s">
        <v>12</v>
      </c>
      <c r="E41" s="481" t="s">
        <v>4400</v>
      </c>
      <c r="F41" s="292"/>
      <c r="G41" s="203"/>
    </row>
    <row r="42" spans="1:7" s="61" customFormat="1" ht="24" x14ac:dyDescent="0.2">
      <c r="A42" s="447">
        <f t="shared" si="0"/>
        <v>36</v>
      </c>
      <c r="B42" s="447">
        <f t="shared" si="1"/>
        <v>458</v>
      </c>
      <c r="C42" s="457">
        <v>17</v>
      </c>
      <c r="D42" s="448" t="s">
        <v>12</v>
      </c>
      <c r="E42" s="481" t="s">
        <v>4401</v>
      </c>
      <c r="F42" s="292"/>
      <c r="G42" s="203"/>
    </row>
    <row r="43" spans="1:7" s="61" customFormat="1" ht="24" x14ac:dyDescent="0.2">
      <c r="A43" s="447">
        <f t="shared" si="0"/>
        <v>37</v>
      </c>
      <c r="B43" s="447">
        <f t="shared" si="1"/>
        <v>475</v>
      </c>
      <c r="C43" s="457">
        <v>17</v>
      </c>
      <c r="D43" s="448" t="s">
        <v>12</v>
      </c>
      <c r="E43" s="481" t="s">
        <v>4402</v>
      </c>
      <c r="F43" s="292"/>
      <c r="G43" s="203"/>
    </row>
    <row r="44" spans="1:7" s="61" customFormat="1" ht="24" x14ac:dyDescent="0.2">
      <c r="A44" s="447">
        <f t="shared" si="0"/>
        <v>38</v>
      </c>
      <c r="B44" s="447">
        <f t="shared" si="1"/>
        <v>492</v>
      </c>
      <c r="C44" s="457">
        <v>17</v>
      </c>
      <c r="D44" s="448" t="s">
        <v>12</v>
      </c>
      <c r="E44" s="481" t="s">
        <v>4403</v>
      </c>
      <c r="F44" s="292"/>
      <c r="G44" s="203"/>
    </row>
    <row r="45" spans="1:7" s="61" customFormat="1" ht="24" x14ac:dyDescent="0.2">
      <c r="A45" s="447">
        <f t="shared" si="0"/>
        <v>39</v>
      </c>
      <c r="B45" s="447">
        <f t="shared" si="1"/>
        <v>509</v>
      </c>
      <c r="C45" s="457">
        <v>17</v>
      </c>
      <c r="D45" s="448" t="s">
        <v>12</v>
      </c>
      <c r="E45" s="481" t="s">
        <v>4404</v>
      </c>
      <c r="F45" s="292"/>
      <c r="G45" s="203"/>
    </row>
    <row r="46" spans="1:7" s="61" customFormat="1" ht="24" x14ac:dyDescent="0.2">
      <c r="A46" s="447">
        <f t="shared" si="0"/>
        <v>40</v>
      </c>
      <c r="B46" s="447">
        <f t="shared" si="1"/>
        <v>526</v>
      </c>
      <c r="C46" s="457">
        <v>17</v>
      </c>
      <c r="D46" s="448" t="s">
        <v>12</v>
      </c>
      <c r="E46" s="481" t="s">
        <v>4405</v>
      </c>
      <c r="F46" s="292"/>
      <c r="G46" s="203"/>
    </row>
    <row r="47" spans="1:7" s="61" customFormat="1" ht="24" x14ac:dyDescent="0.2">
      <c r="A47" s="447">
        <f t="shared" si="0"/>
        <v>41</v>
      </c>
      <c r="B47" s="447">
        <f t="shared" si="1"/>
        <v>543</v>
      </c>
      <c r="C47" s="457">
        <v>17</v>
      </c>
      <c r="D47" s="448" t="s">
        <v>12</v>
      </c>
      <c r="E47" s="481" t="s">
        <v>4406</v>
      </c>
      <c r="F47" s="292"/>
      <c r="G47" s="203"/>
    </row>
    <row r="48" spans="1:7" s="61" customFormat="1" ht="24" x14ac:dyDescent="0.2">
      <c r="A48" s="447">
        <f t="shared" si="0"/>
        <v>42</v>
      </c>
      <c r="B48" s="447">
        <f t="shared" si="1"/>
        <v>560</v>
      </c>
      <c r="C48" s="457">
        <v>17</v>
      </c>
      <c r="D48" s="448" t="s">
        <v>12</v>
      </c>
      <c r="E48" s="481" t="s">
        <v>4407</v>
      </c>
      <c r="F48" s="292"/>
      <c r="G48" s="203"/>
    </row>
    <row r="49" spans="1:7" s="61" customFormat="1" ht="24" x14ac:dyDescent="0.2">
      <c r="A49" s="447">
        <f t="shared" si="0"/>
        <v>43</v>
      </c>
      <c r="B49" s="447">
        <f t="shared" si="1"/>
        <v>577</v>
      </c>
      <c r="C49" s="457">
        <v>17</v>
      </c>
      <c r="D49" s="448" t="s">
        <v>12</v>
      </c>
      <c r="E49" s="481" t="s">
        <v>4408</v>
      </c>
      <c r="F49" s="292"/>
      <c r="G49" s="203"/>
    </row>
    <row r="50" spans="1:7" s="61" customFormat="1" ht="24" x14ac:dyDescent="0.2">
      <c r="A50" s="447">
        <f t="shared" si="0"/>
        <v>44</v>
      </c>
      <c r="B50" s="447">
        <f t="shared" si="1"/>
        <v>594</v>
      </c>
      <c r="C50" s="457">
        <v>17</v>
      </c>
      <c r="D50" s="448" t="s">
        <v>12</v>
      </c>
      <c r="E50" s="481" t="s">
        <v>4409</v>
      </c>
      <c r="F50" s="292"/>
      <c r="G50" s="203"/>
    </row>
    <row r="51" spans="1:7" s="61" customFormat="1" ht="24" x14ac:dyDescent="0.2">
      <c r="A51" s="447">
        <f t="shared" si="0"/>
        <v>45</v>
      </c>
      <c r="B51" s="447">
        <f t="shared" si="1"/>
        <v>611</v>
      </c>
      <c r="C51" s="457">
        <v>17</v>
      </c>
      <c r="D51" s="448" t="s">
        <v>12</v>
      </c>
      <c r="E51" s="481" t="s">
        <v>4410</v>
      </c>
      <c r="F51" s="292"/>
      <c r="G51" s="203"/>
    </row>
    <row r="52" spans="1:7" s="63" customFormat="1" ht="24" x14ac:dyDescent="0.2">
      <c r="A52" s="447">
        <f t="shared" si="0"/>
        <v>46</v>
      </c>
      <c r="B52" s="447">
        <f t="shared" si="1"/>
        <v>628</v>
      </c>
      <c r="C52" s="457">
        <v>17</v>
      </c>
      <c r="D52" s="448" t="s">
        <v>12</v>
      </c>
      <c r="E52" s="481" t="s">
        <v>4411</v>
      </c>
      <c r="F52" s="292"/>
      <c r="G52" s="203"/>
    </row>
    <row r="53" spans="1:7" s="63" customFormat="1" ht="24" x14ac:dyDescent="0.2">
      <c r="A53" s="447">
        <f t="shared" si="0"/>
        <v>47</v>
      </c>
      <c r="B53" s="447">
        <f t="shared" si="1"/>
        <v>645</v>
      </c>
      <c r="C53" s="457">
        <v>17</v>
      </c>
      <c r="D53" s="448" t="s">
        <v>12</v>
      </c>
      <c r="E53" s="481" t="s">
        <v>4412</v>
      </c>
      <c r="F53" s="292"/>
      <c r="G53" s="203"/>
    </row>
    <row r="54" spans="1:7" s="63" customFormat="1" ht="24" x14ac:dyDescent="0.2">
      <c r="A54" s="447">
        <f t="shared" si="0"/>
        <v>48</v>
      </c>
      <c r="B54" s="447">
        <f t="shared" si="1"/>
        <v>662</v>
      </c>
      <c r="C54" s="457">
        <v>17</v>
      </c>
      <c r="D54" s="448" t="s">
        <v>12</v>
      </c>
      <c r="E54" s="481" t="s">
        <v>4413</v>
      </c>
      <c r="F54" s="292"/>
      <c r="G54" s="203"/>
    </row>
    <row r="55" spans="1:7" s="63" customFormat="1" ht="24" x14ac:dyDescent="0.2">
      <c r="A55" s="447">
        <f t="shared" si="0"/>
        <v>49</v>
      </c>
      <c r="B55" s="447">
        <f t="shared" si="1"/>
        <v>679</v>
      </c>
      <c r="C55" s="457">
        <v>17</v>
      </c>
      <c r="D55" s="448" t="s">
        <v>12</v>
      </c>
      <c r="E55" s="481" t="s">
        <v>4414</v>
      </c>
      <c r="F55" s="292"/>
      <c r="G55" s="203"/>
    </row>
    <row r="56" spans="1:7" s="63" customFormat="1" ht="24" x14ac:dyDescent="0.2">
      <c r="A56" s="447">
        <f t="shared" si="0"/>
        <v>50</v>
      </c>
      <c r="B56" s="447">
        <f t="shared" si="1"/>
        <v>696</v>
      </c>
      <c r="C56" s="457">
        <v>17</v>
      </c>
      <c r="D56" s="448" t="s">
        <v>12</v>
      </c>
      <c r="E56" s="481" t="s">
        <v>4415</v>
      </c>
      <c r="F56" s="292"/>
      <c r="G56" s="203"/>
    </row>
    <row r="57" spans="1:7" s="63" customFormat="1" ht="24" x14ac:dyDescent="0.2">
      <c r="A57" s="447">
        <f t="shared" si="0"/>
        <v>51</v>
      </c>
      <c r="B57" s="447">
        <f t="shared" si="1"/>
        <v>713</v>
      </c>
      <c r="C57" s="457">
        <v>17</v>
      </c>
      <c r="D57" s="448" t="s">
        <v>12</v>
      </c>
      <c r="E57" s="481" t="s">
        <v>4416</v>
      </c>
      <c r="F57" s="292"/>
      <c r="G57" s="203"/>
    </row>
    <row r="58" spans="1:7" s="63" customFormat="1" ht="24" x14ac:dyDescent="0.2">
      <c r="A58" s="447">
        <f t="shared" si="0"/>
        <v>52</v>
      </c>
      <c r="B58" s="447">
        <f t="shared" si="1"/>
        <v>730</v>
      </c>
      <c r="C58" s="457">
        <v>17</v>
      </c>
      <c r="D58" s="448" t="s">
        <v>12</v>
      </c>
      <c r="E58" s="481" t="s">
        <v>4417</v>
      </c>
      <c r="F58" s="292"/>
      <c r="G58" s="203"/>
    </row>
    <row r="59" spans="1:7" s="63" customFormat="1" ht="24" x14ac:dyDescent="0.2">
      <c r="A59" s="447">
        <f t="shared" si="0"/>
        <v>53</v>
      </c>
      <c r="B59" s="447">
        <f t="shared" si="1"/>
        <v>747</v>
      </c>
      <c r="C59" s="457">
        <v>17</v>
      </c>
      <c r="D59" s="448" t="s">
        <v>12</v>
      </c>
      <c r="E59" s="481" t="s">
        <v>4418</v>
      </c>
      <c r="F59" s="292"/>
      <c r="G59" s="203"/>
    </row>
    <row r="60" spans="1:7" s="63" customFormat="1" ht="24" x14ac:dyDescent="0.2">
      <c r="A60" s="447">
        <f t="shared" si="0"/>
        <v>54</v>
      </c>
      <c r="B60" s="447">
        <f t="shared" si="1"/>
        <v>764</v>
      </c>
      <c r="C60" s="457">
        <v>17</v>
      </c>
      <c r="D60" s="448" t="s">
        <v>12</v>
      </c>
      <c r="E60" s="481" t="s">
        <v>4419</v>
      </c>
      <c r="F60" s="292"/>
      <c r="G60" s="203"/>
    </row>
    <row r="61" spans="1:7" s="61" customFormat="1" ht="24" x14ac:dyDescent="0.2">
      <c r="A61" s="447">
        <f t="shared" si="0"/>
        <v>55</v>
      </c>
      <c r="B61" s="447">
        <f t="shared" si="1"/>
        <v>781</v>
      </c>
      <c r="C61" s="457">
        <v>17</v>
      </c>
      <c r="D61" s="448" t="s">
        <v>12</v>
      </c>
      <c r="E61" s="481" t="s">
        <v>4420</v>
      </c>
      <c r="F61" s="292"/>
      <c r="G61" s="203"/>
    </row>
    <row r="62" spans="1:7" s="61" customFormat="1" ht="24" x14ac:dyDescent="0.2">
      <c r="A62" s="447">
        <f t="shared" si="0"/>
        <v>56</v>
      </c>
      <c r="B62" s="447">
        <f t="shared" si="1"/>
        <v>798</v>
      </c>
      <c r="C62" s="457">
        <v>17</v>
      </c>
      <c r="D62" s="448" t="s">
        <v>12</v>
      </c>
      <c r="E62" s="481" t="s">
        <v>4421</v>
      </c>
      <c r="F62" s="292"/>
      <c r="G62" s="203"/>
    </row>
    <row r="63" spans="1:7" s="61" customFormat="1" ht="24" x14ac:dyDescent="0.2">
      <c r="A63" s="447">
        <f t="shared" si="0"/>
        <v>57</v>
      </c>
      <c r="B63" s="447">
        <f t="shared" si="1"/>
        <v>815</v>
      </c>
      <c r="C63" s="457">
        <v>17</v>
      </c>
      <c r="D63" s="448" t="s">
        <v>12</v>
      </c>
      <c r="E63" s="481" t="s">
        <v>4422</v>
      </c>
      <c r="F63" s="292"/>
      <c r="G63" s="203"/>
    </row>
    <row r="64" spans="1:7" s="61" customFormat="1" ht="24" x14ac:dyDescent="0.2">
      <c r="A64" s="447">
        <f t="shared" si="0"/>
        <v>58</v>
      </c>
      <c r="B64" s="447">
        <f t="shared" si="1"/>
        <v>832</v>
      </c>
      <c r="C64" s="457">
        <v>17</v>
      </c>
      <c r="D64" s="448" t="s">
        <v>12</v>
      </c>
      <c r="E64" s="481" t="s">
        <v>4423</v>
      </c>
      <c r="F64" s="292"/>
      <c r="G64" s="203"/>
    </row>
    <row r="65" spans="1:7" s="61" customFormat="1" ht="24" x14ac:dyDescent="0.2">
      <c r="A65" s="447">
        <f t="shared" si="0"/>
        <v>59</v>
      </c>
      <c r="B65" s="447">
        <f t="shared" si="1"/>
        <v>849</v>
      </c>
      <c r="C65" s="457">
        <v>17</v>
      </c>
      <c r="D65" s="448" t="s">
        <v>12</v>
      </c>
      <c r="E65" s="481" t="s">
        <v>4424</v>
      </c>
      <c r="F65" s="292"/>
      <c r="G65" s="203"/>
    </row>
    <row r="66" spans="1:7" s="183" customFormat="1" ht="24" x14ac:dyDescent="0.2">
      <c r="A66" s="447">
        <f t="shared" si="0"/>
        <v>60</v>
      </c>
      <c r="B66" s="447">
        <f t="shared" si="1"/>
        <v>866</v>
      </c>
      <c r="C66" s="457">
        <v>17</v>
      </c>
      <c r="D66" s="448" t="s">
        <v>12</v>
      </c>
      <c r="E66" s="481" t="s">
        <v>4425</v>
      </c>
      <c r="F66" s="292"/>
      <c r="G66" s="202"/>
    </row>
    <row r="67" spans="1:7" s="183" customFormat="1" ht="24" x14ac:dyDescent="0.2">
      <c r="A67" s="447">
        <f t="shared" si="0"/>
        <v>61</v>
      </c>
      <c r="B67" s="447">
        <f t="shared" si="1"/>
        <v>883</v>
      </c>
      <c r="C67" s="457">
        <v>17</v>
      </c>
      <c r="D67" s="448" t="s">
        <v>12</v>
      </c>
      <c r="E67" s="481" t="s">
        <v>4426</v>
      </c>
      <c r="F67" s="204"/>
      <c r="G67" s="202"/>
    </row>
    <row r="68" spans="1:7" s="183" customFormat="1" ht="24" x14ac:dyDescent="0.2">
      <c r="A68" s="447">
        <f t="shared" si="0"/>
        <v>62</v>
      </c>
      <c r="B68" s="447">
        <f t="shared" si="1"/>
        <v>900</v>
      </c>
      <c r="C68" s="457">
        <v>17</v>
      </c>
      <c r="D68" s="448" t="s">
        <v>12</v>
      </c>
      <c r="E68" s="481" t="s">
        <v>4427</v>
      </c>
      <c r="F68" s="292"/>
      <c r="G68" s="202"/>
    </row>
    <row r="69" spans="1:7" s="183" customFormat="1" ht="24" x14ac:dyDescent="0.2">
      <c r="A69" s="447">
        <f t="shared" si="0"/>
        <v>63</v>
      </c>
      <c r="B69" s="447">
        <f t="shared" si="1"/>
        <v>917</v>
      </c>
      <c r="C69" s="457">
        <v>17</v>
      </c>
      <c r="D69" s="448" t="s">
        <v>12</v>
      </c>
      <c r="E69" s="481" t="s">
        <v>4428</v>
      </c>
      <c r="F69" s="292"/>
      <c r="G69" s="202"/>
    </row>
    <row r="70" spans="1:7" s="183" customFormat="1" ht="24" x14ac:dyDescent="0.2">
      <c r="A70" s="447">
        <f t="shared" si="0"/>
        <v>64</v>
      </c>
      <c r="B70" s="447">
        <f t="shared" si="1"/>
        <v>934</v>
      </c>
      <c r="C70" s="457">
        <v>17</v>
      </c>
      <c r="D70" s="448" t="s">
        <v>12</v>
      </c>
      <c r="E70" s="481" t="s">
        <v>4429</v>
      </c>
      <c r="F70" s="292"/>
      <c r="G70" s="202"/>
    </row>
    <row r="71" spans="1:7" s="183" customFormat="1" ht="24" x14ac:dyDescent="0.2">
      <c r="A71" s="447">
        <f t="shared" si="0"/>
        <v>65</v>
      </c>
      <c r="B71" s="447">
        <f t="shared" si="1"/>
        <v>951</v>
      </c>
      <c r="C71" s="457">
        <v>17</v>
      </c>
      <c r="D71" s="448" t="s">
        <v>12</v>
      </c>
      <c r="E71" s="481" t="s">
        <v>4430</v>
      </c>
      <c r="F71" s="292"/>
      <c r="G71" s="202"/>
    </row>
    <row r="72" spans="1:7" s="183" customFormat="1" ht="24" x14ac:dyDescent="0.2">
      <c r="A72" s="447">
        <f t="shared" ref="A72:A101" si="2">+A71+1</f>
        <v>66</v>
      </c>
      <c r="B72" s="447">
        <f t="shared" si="1"/>
        <v>968</v>
      </c>
      <c r="C72" s="457">
        <v>17</v>
      </c>
      <c r="D72" s="448" t="s">
        <v>12</v>
      </c>
      <c r="E72" s="481" t="s">
        <v>4431</v>
      </c>
      <c r="F72" s="292"/>
      <c r="G72" s="202"/>
    </row>
    <row r="73" spans="1:7" s="183" customFormat="1" ht="24" x14ac:dyDescent="0.2">
      <c r="A73" s="447">
        <f t="shared" si="2"/>
        <v>67</v>
      </c>
      <c r="B73" s="447">
        <f t="shared" si="1"/>
        <v>985</v>
      </c>
      <c r="C73" s="457">
        <v>17</v>
      </c>
      <c r="D73" s="448" t="s">
        <v>12</v>
      </c>
      <c r="E73" s="481" t="s">
        <v>4432</v>
      </c>
      <c r="F73" s="292"/>
      <c r="G73" s="202"/>
    </row>
    <row r="74" spans="1:7" s="183" customFormat="1" ht="24" x14ac:dyDescent="0.2">
      <c r="A74" s="447">
        <f t="shared" si="2"/>
        <v>68</v>
      </c>
      <c r="B74" s="447">
        <f t="shared" si="1"/>
        <v>1002</v>
      </c>
      <c r="C74" s="457">
        <v>17</v>
      </c>
      <c r="D74" s="448" t="s">
        <v>12</v>
      </c>
      <c r="E74" s="481" t="s">
        <v>4433</v>
      </c>
      <c r="F74" s="292"/>
      <c r="G74" s="202"/>
    </row>
    <row r="75" spans="1:7" s="183" customFormat="1" ht="24" x14ac:dyDescent="0.2">
      <c r="A75" s="447">
        <f t="shared" si="2"/>
        <v>69</v>
      </c>
      <c r="B75" s="447">
        <f t="shared" ref="B75:B86" si="3">B74+C74</f>
        <v>1019</v>
      </c>
      <c r="C75" s="457">
        <v>17</v>
      </c>
      <c r="D75" s="448" t="s">
        <v>12</v>
      </c>
      <c r="E75" s="481" t="s">
        <v>4434</v>
      </c>
      <c r="F75" s="292"/>
      <c r="G75" s="202"/>
    </row>
    <row r="76" spans="1:7" s="183" customFormat="1" ht="24" x14ac:dyDescent="0.2">
      <c r="A76" s="447">
        <f t="shared" si="2"/>
        <v>70</v>
      </c>
      <c r="B76" s="447">
        <f t="shared" si="3"/>
        <v>1036</v>
      </c>
      <c r="C76" s="457">
        <v>17</v>
      </c>
      <c r="D76" s="448" t="s">
        <v>12</v>
      </c>
      <c r="E76" s="481" t="s">
        <v>4435</v>
      </c>
      <c r="F76" s="292"/>
      <c r="G76" s="202"/>
    </row>
    <row r="77" spans="1:7" s="183" customFormat="1" ht="24" x14ac:dyDescent="0.2">
      <c r="A77" s="447">
        <f t="shared" si="2"/>
        <v>71</v>
      </c>
      <c r="B77" s="447">
        <f t="shared" si="3"/>
        <v>1053</v>
      </c>
      <c r="C77" s="457">
        <v>17</v>
      </c>
      <c r="D77" s="448" t="s">
        <v>12</v>
      </c>
      <c r="E77" s="481" t="s">
        <v>4436</v>
      </c>
      <c r="F77" s="292"/>
      <c r="G77" s="202"/>
    </row>
    <row r="78" spans="1:7" s="183" customFormat="1" ht="24" x14ac:dyDescent="0.2">
      <c r="A78" s="447">
        <f t="shared" si="2"/>
        <v>72</v>
      </c>
      <c r="B78" s="447">
        <f t="shared" si="3"/>
        <v>1070</v>
      </c>
      <c r="C78" s="457">
        <v>17</v>
      </c>
      <c r="D78" s="448" t="s">
        <v>12</v>
      </c>
      <c r="E78" s="481" t="s">
        <v>4437</v>
      </c>
      <c r="F78" s="292"/>
      <c r="G78" s="202"/>
    </row>
    <row r="79" spans="1:7" s="183" customFormat="1" ht="24" x14ac:dyDescent="0.2">
      <c r="A79" s="447">
        <f t="shared" si="2"/>
        <v>73</v>
      </c>
      <c r="B79" s="447">
        <f t="shared" si="3"/>
        <v>1087</v>
      </c>
      <c r="C79" s="457">
        <v>17</v>
      </c>
      <c r="D79" s="448" t="s">
        <v>12</v>
      </c>
      <c r="E79" s="481" t="s">
        <v>4438</v>
      </c>
      <c r="F79" s="292"/>
      <c r="G79" s="202"/>
    </row>
    <row r="80" spans="1:7" ht="24" x14ac:dyDescent="0.2">
      <c r="A80" s="447">
        <f t="shared" si="2"/>
        <v>74</v>
      </c>
      <c r="B80" s="447">
        <f t="shared" si="3"/>
        <v>1104</v>
      </c>
      <c r="C80" s="457">
        <v>17</v>
      </c>
      <c r="D80" s="448" t="s">
        <v>12</v>
      </c>
      <c r="E80" s="481" t="s">
        <v>4439</v>
      </c>
      <c r="F80" s="292"/>
      <c r="G80" s="64"/>
    </row>
    <row r="81" spans="1:7" ht="24" x14ac:dyDescent="0.2">
      <c r="A81" s="447">
        <f t="shared" si="2"/>
        <v>75</v>
      </c>
      <c r="B81" s="447">
        <f t="shared" si="3"/>
        <v>1121</v>
      </c>
      <c r="C81" s="457">
        <v>17</v>
      </c>
      <c r="D81" s="448" t="s">
        <v>12</v>
      </c>
      <c r="E81" s="481" t="s">
        <v>4440</v>
      </c>
      <c r="F81" s="292"/>
      <c r="G81" s="64"/>
    </row>
    <row r="82" spans="1:7" ht="24" x14ac:dyDescent="0.2">
      <c r="A82" s="447">
        <f t="shared" si="2"/>
        <v>76</v>
      </c>
      <c r="B82" s="447">
        <f t="shared" si="3"/>
        <v>1138</v>
      </c>
      <c r="C82" s="457">
        <v>17</v>
      </c>
      <c r="D82" s="448" t="s">
        <v>12</v>
      </c>
      <c r="E82" s="481" t="s">
        <v>4441</v>
      </c>
      <c r="F82" s="292"/>
      <c r="G82" s="64"/>
    </row>
    <row r="83" spans="1:7" ht="24" x14ac:dyDescent="0.2">
      <c r="A83" s="447">
        <f t="shared" si="2"/>
        <v>77</v>
      </c>
      <c r="B83" s="447">
        <f t="shared" si="3"/>
        <v>1155</v>
      </c>
      <c r="C83" s="457">
        <v>17</v>
      </c>
      <c r="D83" s="448" t="s">
        <v>12</v>
      </c>
      <c r="E83" s="481" t="s">
        <v>4442</v>
      </c>
      <c r="F83" s="292"/>
      <c r="G83" s="64"/>
    </row>
    <row r="84" spans="1:7" ht="24" x14ac:dyDescent="0.2">
      <c r="A84" s="447">
        <f t="shared" si="2"/>
        <v>78</v>
      </c>
      <c r="B84" s="447">
        <f t="shared" si="3"/>
        <v>1172</v>
      </c>
      <c r="C84" s="457">
        <v>17</v>
      </c>
      <c r="D84" s="448" t="s">
        <v>12</v>
      </c>
      <c r="E84" s="481" t="s">
        <v>4443</v>
      </c>
      <c r="F84" s="292"/>
      <c r="G84" s="64"/>
    </row>
    <row r="85" spans="1:7" ht="24" x14ac:dyDescent="0.2">
      <c r="A85" s="447">
        <f t="shared" si="2"/>
        <v>79</v>
      </c>
      <c r="B85" s="447">
        <f t="shared" si="3"/>
        <v>1189</v>
      </c>
      <c r="C85" s="457">
        <v>17</v>
      </c>
      <c r="D85" s="448" t="s">
        <v>12</v>
      </c>
      <c r="E85" s="481" t="s">
        <v>4444</v>
      </c>
      <c r="F85" s="292"/>
      <c r="G85" s="64"/>
    </row>
    <row r="86" spans="1:7" ht="24" x14ac:dyDescent="0.2">
      <c r="A86" s="447">
        <f t="shared" si="2"/>
        <v>80</v>
      </c>
      <c r="B86" s="447">
        <f t="shared" si="3"/>
        <v>1206</v>
      </c>
      <c r="C86" s="457">
        <v>17</v>
      </c>
      <c r="D86" s="448" t="s">
        <v>12</v>
      </c>
      <c r="E86" s="480" t="s">
        <v>6159</v>
      </c>
      <c r="F86" s="9"/>
      <c r="G86" s="64"/>
    </row>
    <row r="87" spans="1:7" ht="24" x14ac:dyDescent="0.2">
      <c r="A87" s="447">
        <f t="shared" si="2"/>
        <v>81</v>
      </c>
      <c r="B87" s="447">
        <f>B86+C86</f>
        <v>1223</v>
      </c>
      <c r="C87" s="457">
        <v>17</v>
      </c>
      <c r="D87" s="448" t="s">
        <v>12</v>
      </c>
      <c r="E87" s="480" t="s">
        <v>6160</v>
      </c>
      <c r="F87" s="9"/>
      <c r="G87" s="64"/>
    </row>
    <row r="88" spans="1:7" ht="24" x14ac:dyDescent="0.2">
      <c r="A88" s="447">
        <f t="shared" si="2"/>
        <v>82</v>
      </c>
      <c r="B88" s="447">
        <f>B87+C87</f>
        <v>1240</v>
      </c>
      <c r="C88" s="457">
        <v>17</v>
      </c>
      <c r="D88" s="448" t="s">
        <v>12</v>
      </c>
      <c r="E88" s="480" t="s">
        <v>6161</v>
      </c>
      <c r="F88" s="9"/>
      <c r="G88" s="64"/>
    </row>
    <row r="89" spans="1:7" ht="24" x14ac:dyDescent="0.2">
      <c r="A89" s="37">
        <f t="shared" si="2"/>
        <v>83</v>
      </c>
      <c r="B89" s="37">
        <f t="shared" ref="B89:B101" si="4">B88+C88</f>
        <v>1257</v>
      </c>
      <c r="C89" s="456">
        <v>17</v>
      </c>
      <c r="D89" s="444" t="s">
        <v>12</v>
      </c>
      <c r="E89" s="482" t="s">
        <v>12841</v>
      </c>
      <c r="F89" s="462"/>
      <c r="G89" s="64"/>
    </row>
    <row r="90" spans="1:7" ht="24" x14ac:dyDescent="0.2">
      <c r="A90" s="37">
        <f t="shared" si="2"/>
        <v>84</v>
      </c>
      <c r="B90" s="37">
        <f t="shared" si="4"/>
        <v>1274</v>
      </c>
      <c r="C90" s="456">
        <v>17</v>
      </c>
      <c r="D90" s="444" t="s">
        <v>12</v>
      </c>
      <c r="E90" s="482" t="s">
        <v>12842</v>
      </c>
      <c r="F90" s="462"/>
      <c r="G90" s="64"/>
    </row>
    <row r="91" spans="1:7" ht="24" x14ac:dyDescent="0.2">
      <c r="A91" s="37">
        <f t="shared" si="2"/>
        <v>85</v>
      </c>
      <c r="B91" s="37">
        <f t="shared" si="4"/>
        <v>1291</v>
      </c>
      <c r="C91" s="456">
        <v>17</v>
      </c>
      <c r="D91" s="444" t="s">
        <v>12</v>
      </c>
      <c r="E91" s="482" t="s">
        <v>12843</v>
      </c>
      <c r="F91" s="462"/>
      <c r="G91" s="64"/>
    </row>
    <row r="92" spans="1:7" ht="24" x14ac:dyDescent="0.2">
      <c r="A92" s="363">
        <f t="shared" si="2"/>
        <v>86</v>
      </c>
      <c r="B92" s="363">
        <f t="shared" si="4"/>
        <v>1308</v>
      </c>
      <c r="C92" s="460">
        <v>17</v>
      </c>
      <c r="D92" s="490" t="s">
        <v>12</v>
      </c>
      <c r="E92" s="422" t="s">
        <v>12844</v>
      </c>
      <c r="F92" s="462"/>
      <c r="G92" s="64"/>
    </row>
    <row r="93" spans="1:7" ht="24" x14ac:dyDescent="0.2">
      <c r="A93" s="363">
        <f t="shared" si="2"/>
        <v>87</v>
      </c>
      <c r="B93" s="363">
        <f t="shared" si="4"/>
        <v>1325</v>
      </c>
      <c r="C93" s="460">
        <v>17</v>
      </c>
      <c r="D93" s="490" t="s">
        <v>12</v>
      </c>
      <c r="E93" s="422" t="s">
        <v>12845</v>
      </c>
      <c r="F93" s="462"/>
      <c r="G93" s="64"/>
    </row>
    <row r="94" spans="1:7" ht="24" x14ac:dyDescent="0.2">
      <c r="A94" s="363">
        <f t="shared" si="2"/>
        <v>88</v>
      </c>
      <c r="B94" s="363">
        <f t="shared" si="4"/>
        <v>1342</v>
      </c>
      <c r="C94" s="460">
        <v>17</v>
      </c>
      <c r="D94" s="490" t="s">
        <v>12</v>
      </c>
      <c r="E94" s="422" t="s">
        <v>12846</v>
      </c>
      <c r="F94" s="462"/>
      <c r="G94" s="64"/>
    </row>
    <row r="95" spans="1:7" ht="24" x14ac:dyDescent="0.2">
      <c r="A95" s="363">
        <f t="shared" si="2"/>
        <v>89</v>
      </c>
      <c r="B95" s="363">
        <f t="shared" si="4"/>
        <v>1359</v>
      </c>
      <c r="C95" s="457">
        <v>17</v>
      </c>
      <c r="D95" s="448" t="s">
        <v>12</v>
      </c>
      <c r="E95" s="481" t="s">
        <v>4445</v>
      </c>
      <c r="F95" s="292"/>
      <c r="G95" s="64"/>
    </row>
    <row r="96" spans="1:7" ht="24" x14ac:dyDescent="0.2">
      <c r="A96" s="363">
        <f t="shared" si="2"/>
        <v>90</v>
      </c>
      <c r="B96" s="363">
        <f t="shared" si="4"/>
        <v>1376</v>
      </c>
      <c r="C96" s="457">
        <v>17</v>
      </c>
      <c r="D96" s="448" t="s">
        <v>12</v>
      </c>
      <c r="E96" s="481" t="s">
        <v>4446</v>
      </c>
      <c r="F96" s="292"/>
      <c r="G96" s="64"/>
    </row>
    <row r="97" spans="1:7" ht="24" x14ac:dyDescent="0.2">
      <c r="A97" s="363">
        <f t="shared" si="2"/>
        <v>91</v>
      </c>
      <c r="B97" s="363">
        <f t="shared" si="4"/>
        <v>1393</v>
      </c>
      <c r="C97" s="457">
        <v>17</v>
      </c>
      <c r="D97" s="448" t="s">
        <v>12</v>
      </c>
      <c r="E97" s="481" t="s">
        <v>4447</v>
      </c>
      <c r="F97" s="292"/>
      <c r="G97" s="64"/>
    </row>
    <row r="98" spans="1:7" ht="24" x14ac:dyDescent="0.2">
      <c r="A98" s="363">
        <f t="shared" si="2"/>
        <v>92</v>
      </c>
      <c r="B98" s="363">
        <f t="shared" si="4"/>
        <v>1410</v>
      </c>
      <c r="C98" s="457">
        <v>17</v>
      </c>
      <c r="D98" s="448" t="s">
        <v>12</v>
      </c>
      <c r="E98" s="482" t="s">
        <v>12847</v>
      </c>
      <c r="F98" s="292"/>
      <c r="G98" s="64"/>
    </row>
    <row r="99" spans="1:7" ht="24" x14ac:dyDescent="0.2">
      <c r="A99" s="363">
        <f t="shared" si="2"/>
        <v>93</v>
      </c>
      <c r="B99" s="363">
        <f t="shared" si="4"/>
        <v>1427</v>
      </c>
      <c r="C99" s="457">
        <v>17</v>
      </c>
      <c r="D99" s="448" t="s">
        <v>12</v>
      </c>
      <c r="E99" s="482" t="s">
        <v>12848</v>
      </c>
      <c r="F99" s="292"/>
      <c r="G99" s="64"/>
    </row>
    <row r="100" spans="1:7" ht="12.75" thickBot="1" x14ac:dyDescent="0.25">
      <c r="A100" s="363">
        <f t="shared" si="2"/>
        <v>94</v>
      </c>
      <c r="B100" s="363">
        <f t="shared" si="4"/>
        <v>1444</v>
      </c>
      <c r="C100" s="439">
        <v>150</v>
      </c>
      <c r="D100" s="440" t="s">
        <v>9</v>
      </c>
      <c r="E100" s="24" t="s">
        <v>50</v>
      </c>
      <c r="F100" s="292" t="s">
        <v>25</v>
      </c>
      <c r="G100" s="64"/>
    </row>
    <row r="101" spans="1:7" ht="13.5" thickTop="1" thickBot="1" x14ac:dyDescent="0.25">
      <c r="A101" s="363">
        <f t="shared" si="2"/>
        <v>95</v>
      </c>
      <c r="B101" s="363">
        <f t="shared" si="4"/>
        <v>1594</v>
      </c>
      <c r="C101" s="463">
        <v>12</v>
      </c>
      <c r="D101" s="491" t="s">
        <v>9</v>
      </c>
      <c r="E101" s="492" t="s">
        <v>323</v>
      </c>
      <c r="F101" s="467" t="s">
        <v>4448</v>
      </c>
      <c r="G101" s="64"/>
    </row>
    <row r="102" spans="1:7" ht="12.75" thickTop="1" x14ac:dyDescent="0.2">
      <c r="A102" s="119" t="s">
        <v>54</v>
      </c>
      <c r="B102" s="430"/>
      <c r="C102" s="370">
        <f>B101+C101-1</f>
        <v>1605</v>
      </c>
      <c r="D102" s="119"/>
      <c r="E102" s="146"/>
    </row>
    <row r="106" spans="1:7" x14ac:dyDescent="0.2">
      <c r="A106" s="804" t="s">
        <v>15167</v>
      </c>
      <c r="B106" s="804"/>
      <c r="C106" s="804"/>
    </row>
  </sheetData>
  <mergeCells count="5">
    <mergeCell ref="A3:B3"/>
    <mergeCell ref="C3:F3"/>
    <mergeCell ref="A4:B4"/>
    <mergeCell ref="C4:F5"/>
    <mergeCell ref="A106:C106"/>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57"/>
  <sheetViews>
    <sheetView topLeftCell="A129" zoomScaleNormal="100" zoomScaleSheetLayoutView="80" workbookViewId="0">
      <selection activeCell="E133" sqref="E13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4449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 t="shared" ref="B10:B73" si="1">B9+C9</f>
        <v>8</v>
      </c>
      <c r="C10" s="430">
        <v>1</v>
      </c>
      <c r="D10" s="444" t="s">
        <v>9</v>
      </c>
      <c r="E10" s="445" t="s">
        <v>16</v>
      </c>
      <c r="F10" s="10" t="s">
        <v>4450</v>
      </c>
    </row>
    <row r="11" spans="1:6" x14ac:dyDescent="0.2">
      <c r="A11" s="430">
        <f t="shared" si="0"/>
        <v>5</v>
      </c>
      <c r="B11" s="430">
        <f t="shared" si="1"/>
        <v>9</v>
      </c>
      <c r="C11" s="430">
        <v>2</v>
      </c>
      <c r="D11" s="444" t="s">
        <v>12</v>
      </c>
      <c r="E11" s="445" t="s">
        <v>17</v>
      </c>
      <c r="F11" s="10" t="s">
        <v>18</v>
      </c>
    </row>
    <row r="12" spans="1:6" x14ac:dyDescent="0.2">
      <c r="A12" s="430">
        <f t="shared" si="0"/>
        <v>6</v>
      </c>
      <c r="B12" s="430">
        <f t="shared" si="1"/>
        <v>11</v>
      </c>
      <c r="C12" s="430">
        <v>1</v>
      </c>
      <c r="D12" s="444" t="s">
        <v>9</v>
      </c>
      <c r="E12" s="445" t="s">
        <v>1810</v>
      </c>
      <c r="F12" s="9" t="s">
        <v>20</v>
      </c>
    </row>
    <row r="13" spans="1:6" x14ac:dyDescent="0.2">
      <c r="A13" s="430">
        <f t="shared" si="0"/>
        <v>7</v>
      </c>
      <c r="B13" s="430">
        <f t="shared" si="1"/>
        <v>12</v>
      </c>
      <c r="C13" s="430">
        <v>1</v>
      </c>
      <c r="D13" s="444" t="s">
        <v>9</v>
      </c>
      <c r="E13" s="445" t="s">
        <v>284</v>
      </c>
      <c r="F13" s="9"/>
    </row>
    <row r="14" spans="1:6" x14ac:dyDescent="0.2">
      <c r="A14" s="430">
        <f t="shared" si="0"/>
        <v>8</v>
      </c>
      <c r="B14" s="430">
        <f t="shared" si="1"/>
        <v>13</v>
      </c>
      <c r="C14" s="430">
        <v>3</v>
      </c>
      <c r="D14" s="444" t="s">
        <v>12</v>
      </c>
      <c r="E14" s="445" t="s">
        <v>23</v>
      </c>
      <c r="F14" s="9"/>
    </row>
    <row r="15" spans="1:6" ht="36" x14ac:dyDescent="0.2">
      <c r="A15" s="430">
        <f t="shared" si="0"/>
        <v>9</v>
      </c>
      <c r="B15" s="430">
        <f t="shared" si="1"/>
        <v>16</v>
      </c>
      <c r="C15" s="430">
        <v>17</v>
      </c>
      <c r="D15" s="444" t="s">
        <v>12</v>
      </c>
      <c r="E15" s="445" t="s">
        <v>4451</v>
      </c>
      <c r="F15" s="9"/>
    </row>
    <row r="16" spans="1:6" ht="24" x14ac:dyDescent="0.2">
      <c r="A16" s="430">
        <f t="shared" si="0"/>
        <v>10</v>
      </c>
      <c r="B16" s="430">
        <f t="shared" si="1"/>
        <v>33</v>
      </c>
      <c r="C16" s="430">
        <v>17</v>
      </c>
      <c r="D16" s="444" t="s">
        <v>12</v>
      </c>
      <c r="E16" s="445" t="s">
        <v>4452</v>
      </c>
      <c r="F16" s="9"/>
    </row>
    <row r="17" spans="1:6" ht="36" x14ac:dyDescent="0.2">
      <c r="A17" s="430">
        <f t="shared" si="0"/>
        <v>11</v>
      </c>
      <c r="B17" s="430">
        <f t="shared" si="1"/>
        <v>50</v>
      </c>
      <c r="C17" s="430">
        <v>17</v>
      </c>
      <c r="D17" s="444" t="s">
        <v>12</v>
      </c>
      <c r="E17" s="445" t="s">
        <v>4453</v>
      </c>
      <c r="F17" s="9"/>
    </row>
    <row r="18" spans="1:6" ht="36" x14ac:dyDescent="0.2">
      <c r="A18" s="430">
        <f t="shared" si="0"/>
        <v>12</v>
      </c>
      <c r="B18" s="430">
        <f t="shared" si="1"/>
        <v>67</v>
      </c>
      <c r="C18" s="430">
        <v>17</v>
      </c>
      <c r="D18" s="444" t="s">
        <v>12</v>
      </c>
      <c r="E18" s="445" t="s">
        <v>4454</v>
      </c>
      <c r="F18" s="9"/>
    </row>
    <row r="19" spans="1:6" ht="24" x14ac:dyDescent="0.2">
      <c r="A19" s="430">
        <f t="shared" si="0"/>
        <v>13</v>
      </c>
      <c r="B19" s="430">
        <f t="shared" si="1"/>
        <v>84</v>
      </c>
      <c r="C19" s="430">
        <v>17</v>
      </c>
      <c r="D19" s="444" t="s">
        <v>12</v>
      </c>
      <c r="E19" s="445" t="s">
        <v>4455</v>
      </c>
      <c r="F19" s="9"/>
    </row>
    <row r="20" spans="1:6" ht="36" x14ac:dyDescent="0.2">
      <c r="A20" s="430">
        <f t="shared" si="0"/>
        <v>14</v>
      </c>
      <c r="B20" s="430">
        <f t="shared" si="1"/>
        <v>101</v>
      </c>
      <c r="C20" s="430">
        <v>17</v>
      </c>
      <c r="D20" s="444" t="s">
        <v>12</v>
      </c>
      <c r="E20" s="445" t="s">
        <v>4456</v>
      </c>
      <c r="F20" s="9"/>
    </row>
    <row r="21" spans="1:6" ht="36" x14ac:dyDescent="0.2">
      <c r="A21" s="430">
        <f t="shared" si="0"/>
        <v>15</v>
      </c>
      <c r="B21" s="430">
        <f t="shared" si="1"/>
        <v>118</v>
      </c>
      <c r="C21" s="430">
        <v>17</v>
      </c>
      <c r="D21" s="444" t="s">
        <v>12</v>
      </c>
      <c r="E21" s="445" t="s">
        <v>4457</v>
      </c>
      <c r="F21" s="9"/>
    </row>
    <row r="22" spans="1:6" ht="24" x14ac:dyDescent="0.2">
      <c r="A22" s="430">
        <f t="shared" si="0"/>
        <v>16</v>
      </c>
      <c r="B22" s="430">
        <f t="shared" si="1"/>
        <v>135</v>
      </c>
      <c r="C22" s="430">
        <v>17</v>
      </c>
      <c r="D22" s="444" t="s">
        <v>12</v>
      </c>
      <c r="E22" s="445" t="s">
        <v>4458</v>
      </c>
      <c r="F22" s="9"/>
    </row>
    <row r="23" spans="1:6" ht="36" x14ac:dyDescent="0.2">
      <c r="A23" s="430">
        <f t="shared" si="0"/>
        <v>17</v>
      </c>
      <c r="B23" s="430">
        <f t="shared" si="1"/>
        <v>152</v>
      </c>
      <c r="C23" s="430">
        <v>17</v>
      </c>
      <c r="D23" s="444" t="s">
        <v>12</v>
      </c>
      <c r="E23" s="445" t="s">
        <v>4459</v>
      </c>
      <c r="F23" s="9"/>
    </row>
    <row r="24" spans="1:6" ht="36" x14ac:dyDescent="0.2">
      <c r="A24" s="430">
        <f t="shared" si="0"/>
        <v>18</v>
      </c>
      <c r="B24" s="430">
        <f t="shared" si="1"/>
        <v>169</v>
      </c>
      <c r="C24" s="430">
        <v>17</v>
      </c>
      <c r="D24" s="444" t="s">
        <v>12</v>
      </c>
      <c r="E24" s="445" t="s">
        <v>4460</v>
      </c>
      <c r="F24" s="9"/>
    </row>
    <row r="25" spans="1:6" ht="24" x14ac:dyDescent="0.2">
      <c r="A25" s="430">
        <f t="shared" si="0"/>
        <v>19</v>
      </c>
      <c r="B25" s="430">
        <f t="shared" si="1"/>
        <v>186</v>
      </c>
      <c r="C25" s="430">
        <v>17</v>
      </c>
      <c r="D25" s="444" t="s">
        <v>12</v>
      </c>
      <c r="E25" s="445" t="s">
        <v>4461</v>
      </c>
      <c r="F25" s="9"/>
    </row>
    <row r="26" spans="1:6" ht="36" x14ac:dyDescent="0.2">
      <c r="A26" s="430">
        <f t="shared" si="0"/>
        <v>20</v>
      </c>
      <c r="B26" s="430">
        <f t="shared" si="1"/>
        <v>203</v>
      </c>
      <c r="C26" s="430">
        <v>17</v>
      </c>
      <c r="D26" s="444" t="s">
        <v>12</v>
      </c>
      <c r="E26" s="445" t="s">
        <v>4462</v>
      </c>
      <c r="F26" s="9"/>
    </row>
    <row r="27" spans="1:6" ht="36" x14ac:dyDescent="0.2">
      <c r="A27" s="430">
        <f t="shared" si="0"/>
        <v>21</v>
      </c>
      <c r="B27" s="430">
        <f t="shared" si="1"/>
        <v>220</v>
      </c>
      <c r="C27" s="430">
        <v>17</v>
      </c>
      <c r="D27" s="444" t="s">
        <v>12</v>
      </c>
      <c r="E27" s="445" t="s">
        <v>4463</v>
      </c>
      <c r="F27" s="9"/>
    </row>
    <row r="28" spans="1:6" ht="24" x14ac:dyDescent="0.2">
      <c r="A28" s="430">
        <f t="shared" si="0"/>
        <v>22</v>
      </c>
      <c r="B28" s="430">
        <f t="shared" si="1"/>
        <v>237</v>
      </c>
      <c r="C28" s="430">
        <v>17</v>
      </c>
      <c r="D28" s="444" t="s">
        <v>12</v>
      </c>
      <c r="E28" s="445" t="s">
        <v>4464</v>
      </c>
      <c r="F28" s="9"/>
    </row>
    <row r="29" spans="1:6" ht="36" x14ac:dyDescent="0.2">
      <c r="A29" s="430">
        <f t="shared" si="0"/>
        <v>23</v>
      </c>
      <c r="B29" s="430">
        <f t="shared" si="1"/>
        <v>254</v>
      </c>
      <c r="C29" s="430">
        <v>17</v>
      </c>
      <c r="D29" s="444" t="s">
        <v>12</v>
      </c>
      <c r="E29" s="445" t="s">
        <v>4465</v>
      </c>
      <c r="F29" s="9"/>
    </row>
    <row r="30" spans="1:6" ht="36" x14ac:dyDescent="0.2">
      <c r="A30" s="430">
        <f t="shared" si="0"/>
        <v>24</v>
      </c>
      <c r="B30" s="430">
        <f t="shared" si="1"/>
        <v>271</v>
      </c>
      <c r="C30" s="430">
        <v>17</v>
      </c>
      <c r="D30" s="444" t="s">
        <v>12</v>
      </c>
      <c r="E30" s="445" t="s">
        <v>4466</v>
      </c>
      <c r="F30" s="9"/>
    </row>
    <row r="31" spans="1:6" ht="24" x14ac:dyDescent="0.2">
      <c r="A31" s="430">
        <f t="shared" si="0"/>
        <v>25</v>
      </c>
      <c r="B31" s="430">
        <f t="shared" si="1"/>
        <v>288</v>
      </c>
      <c r="C31" s="430">
        <v>17</v>
      </c>
      <c r="D31" s="444" t="s">
        <v>12</v>
      </c>
      <c r="E31" s="445" t="s">
        <v>4467</v>
      </c>
      <c r="F31" s="9"/>
    </row>
    <row r="32" spans="1:6" ht="36" x14ac:dyDescent="0.2">
      <c r="A32" s="430">
        <f t="shared" si="0"/>
        <v>26</v>
      </c>
      <c r="B32" s="430">
        <f t="shared" si="1"/>
        <v>305</v>
      </c>
      <c r="C32" s="430">
        <v>17</v>
      </c>
      <c r="D32" s="444" t="s">
        <v>12</v>
      </c>
      <c r="E32" s="445" t="s">
        <v>4468</v>
      </c>
      <c r="F32" s="134"/>
    </row>
    <row r="33" spans="1:6" ht="36" x14ac:dyDescent="0.2">
      <c r="A33" s="430">
        <f t="shared" si="0"/>
        <v>27</v>
      </c>
      <c r="B33" s="430">
        <f t="shared" si="1"/>
        <v>322</v>
      </c>
      <c r="C33" s="430">
        <v>17</v>
      </c>
      <c r="D33" s="444" t="s">
        <v>12</v>
      </c>
      <c r="E33" s="445" t="s">
        <v>4469</v>
      </c>
      <c r="F33" s="9"/>
    </row>
    <row r="34" spans="1:6" ht="24" x14ac:dyDescent="0.2">
      <c r="A34" s="430">
        <f t="shared" si="0"/>
        <v>28</v>
      </c>
      <c r="B34" s="430">
        <f t="shared" si="1"/>
        <v>339</v>
      </c>
      <c r="C34" s="430">
        <v>17</v>
      </c>
      <c r="D34" s="444" t="s">
        <v>12</v>
      </c>
      <c r="E34" s="445" t="s">
        <v>4470</v>
      </c>
      <c r="F34" s="9"/>
    </row>
    <row r="35" spans="1:6" ht="36" x14ac:dyDescent="0.2">
      <c r="A35" s="430">
        <f t="shared" si="0"/>
        <v>29</v>
      </c>
      <c r="B35" s="430">
        <f t="shared" si="1"/>
        <v>356</v>
      </c>
      <c r="C35" s="430">
        <v>17</v>
      </c>
      <c r="D35" s="444" t="s">
        <v>12</v>
      </c>
      <c r="E35" s="445" t="s">
        <v>4471</v>
      </c>
      <c r="F35" s="9"/>
    </row>
    <row r="36" spans="1:6" ht="36" x14ac:dyDescent="0.2">
      <c r="A36" s="430">
        <f t="shared" si="0"/>
        <v>30</v>
      </c>
      <c r="B36" s="430">
        <f t="shared" si="1"/>
        <v>373</v>
      </c>
      <c r="C36" s="430">
        <v>17</v>
      </c>
      <c r="D36" s="444" t="s">
        <v>12</v>
      </c>
      <c r="E36" s="445" t="s">
        <v>4472</v>
      </c>
      <c r="F36" s="9"/>
    </row>
    <row r="37" spans="1:6" ht="24" x14ac:dyDescent="0.2">
      <c r="A37" s="430">
        <f t="shared" si="0"/>
        <v>31</v>
      </c>
      <c r="B37" s="430">
        <f t="shared" si="1"/>
        <v>390</v>
      </c>
      <c r="C37" s="430">
        <v>17</v>
      </c>
      <c r="D37" s="444" t="s">
        <v>12</v>
      </c>
      <c r="E37" s="445" t="s">
        <v>4473</v>
      </c>
      <c r="F37" s="9"/>
    </row>
    <row r="38" spans="1:6" ht="36" x14ac:dyDescent="0.2">
      <c r="A38" s="430">
        <f t="shared" si="0"/>
        <v>32</v>
      </c>
      <c r="B38" s="430">
        <f t="shared" si="1"/>
        <v>407</v>
      </c>
      <c r="C38" s="430">
        <v>17</v>
      </c>
      <c r="D38" s="444" t="s">
        <v>12</v>
      </c>
      <c r="E38" s="445" t="s">
        <v>4474</v>
      </c>
      <c r="F38" s="9"/>
    </row>
    <row r="39" spans="1:6" ht="36" x14ac:dyDescent="0.2">
      <c r="A39" s="430">
        <f t="shared" si="0"/>
        <v>33</v>
      </c>
      <c r="B39" s="430">
        <f t="shared" si="1"/>
        <v>424</v>
      </c>
      <c r="C39" s="430">
        <v>17</v>
      </c>
      <c r="D39" s="444" t="s">
        <v>12</v>
      </c>
      <c r="E39" s="445" t="s">
        <v>4475</v>
      </c>
      <c r="F39" s="9"/>
    </row>
    <row r="40" spans="1:6" ht="24" x14ac:dyDescent="0.2">
      <c r="A40" s="430">
        <f t="shared" si="0"/>
        <v>34</v>
      </c>
      <c r="B40" s="430">
        <f t="shared" si="1"/>
        <v>441</v>
      </c>
      <c r="C40" s="430">
        <v>17</v>
      </c>
      <c r="D40" s="444" t="s">
        <v>12</v>
      </c>
      <c r="E40" s="445" t="s">
        <v>4476</v>
      </c>
      <c r="F40" s="9"/>
    </row>
    <row r="41" spans="1:6" ht="36" x14ac:dyDescent="0.2">
      <c r="A41" s="430">
        <f t="shared" si="0"/>
        <v>35</v>
      </c>
      <c r="B41" s="430">
        <f t="shared" si="1"/>
        <v>458</v>
      </c>
      <c r="C41" s="430">
        <v>17</v>
      </c>
      <c r="D41" s="444" t="s">
        <v>12</v>
      </c>
      <c r="E41" s="445" t="s">
        <v>4477</v>
      </c>
      <c r="F41" s="9"/>
    </row>
    <row r="42" spans="1:6" ht="36" x14ac:dyDescent="0.2">
      <c r="A42" s="430">
        <f t="shared" si="0"/>
        <v>36</v>
      </c>
      <c r="B42" s="430">
        <f t="shared" si="1"/>
        <v>475</v>
      </c>
      <c r="C42" s="430">
        <v>17</v>
      </c>
      <c r="D42" s="444" t="s">
        <v>12</v>
      </c>
      <c r="E42" s="445" t="s">
        <v>4478</v>
      </c>
      <c r="F42" s="9"/>
    </row>
    <row r="43" spans="1:6" ht="24" x14ac:dyDescent="0.2">
      <c r="A43" s="430">
        <f t="shared" si="0"/>
        <v>37</v>
      </c>
      <c r="B43" s="430">
        <f t="shared" si="1"/>
        <v>492</v>
      </c>
      <c r="C43" s="430">
        <v>17</v>
      </c>
      <c r="D43" s="444" t="s">
        <v>12</v>
      </c>
      <c r="E43" s="445" t="s">
        <v>4479</v>
      </c>
      <c r="F43" s="9"/>
    </row>
    <row r="44" spans="1:6" ht="36" x14ac:dyDescent="0.2">
      <c r="A44" s="430">
        <f t="shared" si="0"/>
        <v>38</v>
      </c>
      <c r="B44" s="430">
        <f t="shared" si="1"/>
        <v>509</v>
      </c>
      <c r="C44" s="430">
        <v>17</v>
      </c>
      <c r="D44" s="444" t="s">
        <v>12</v>
      </c>
      <c r="E44" s="445" t="s">
        <v>4480</v>
      </c>
      <c r="F44" s="9"/>
    </row>
    <row r="45" spans="1:6" ht="36" x14ac:dyDescent="0.2">
      <c r="A45" s="430">
        <f t="shared" si="0"/>
        <v>39</v>
      </c>
      <c r="B45" s="430">
        <f t="shared" si="1"/>
        <v>526</v>
      </c>
      <c r="C45" s="430">
        <v>17</v>
      </c>
      <c r="D45" s="444" t="s">
        <v>12</v>
      </c>
      <c r="E45" s="445" t="s">
        <v>4481</v>
      </c>
      <c r="F45" s="134"/>
    </row>
    <row r="46" spans="1:6" ht="24" x14ac:dyDescent="0.2">
      <c r="A46" s="430">
        <f t="shared" si="0"/>
        <v>40</v>
      </c>
      <c r="B46" s="430">
        <f t="shared" si="1"/>
        <v>543</v>
      </c>
      <c r="C46" s="430">
        <v>17</v>
      </c>
      <c r="D46" s="444" t="s">
        <v>12</v>
      </c>
      <c r="E46" s="445" t="s">
        <v>4482</v>
      </c>
      <c r="F46" s="9"/>
    </row>
    <row r="47" spans="1:6" ht="36" x14ac:dyDescent="0.2">
      <c r="A47" s="430">
        <f t="shared" si="0"/>
        <v>41</v>
      </c>
      <c r="B47" s="430">
        <f t="shared" si="1"/>
        <v>560</v>
      </c>
      <c r="C47" s="430">
        <v>17</v>
      </c>
      <c r="D47" s="444" t="s">
        <v>12</v>
      </c>
      <c r="E47" s="445" t="s">
        <v>4483</v>
      </c>
      <c r="F47" s="9"/>
    </row>
    <row r="48" spans="1:6" ht="36" x14ac:dyDescent="0.2">
      <c r="A48" s="430">
        <f t="shared" si="0"/>
        <v>42</v>
      </c>
      <c r="B48" s="430">
        <f t="shared" si="1"/>
        <v>577</v>
      </c>
      <c r="C48" s="430">
        <v>17</v>
      </c>
      <c r="D48" s="444" t="s">
        <v>12</v>
      </c>
      <c r="E48" s="445" t="s">
        <v>4484</v>
      </c>
      <c r="F48" s="9"/>
    </row>
    <row r="49" spans="1:6" ht="24" x14ac:dyDescent="0.2">
      <c r="A49" s="430">
        <f t="shared" si="0"/>
        <v>43</v>
      </c>
      <c r="B49" s="430">
        <f t="shared" si="1"/>
        <v>594</v>
      </c>
      <c r="C49" s="430">
        <v>17</v>
      </c>
      <c r="D49" s="444" t="s">
        <v>12</v>
      </c>
      <c r="E49" s="445" t="s">
        <v>4485</v>
      </c>
      <c r="F49" s="9"/>
    </row>
    <row r="50" spans="1:6" ht="36" x14ac:dyDescent="0.2">
      <c r="A50" s="430">
        <f t="shared" si="0"/>
        <v>44</v>
      </c>
      <c r="B50" s="430">
        <f t="shared" si="1"/>
        <v>611</v>
      </c>
      <c r="C50" s="430">
        <v>17</v>
      </c>
      <c r="D50" s="444" t="s">
        <v>12</v>
      </c>
      <c r="E50" s="445" t="s">
        <v>4486</v>
      </c>
      <c r="F50" s="9"/>
    </row>
    <row r="51" spans="1:6" ht="36" x14ac:dyDescent="0.2">
      <c r="A51" s="430">
        <f t="shared" si="0"/>
        <v>45</v>
      </c>
      <c r="B51" s="430">
        <f t="shared" si="1"/>
        <v>628</v>
      </c>
      <c r="C51" s="430">
        <v>17</v>
      </c>
      <c r="D51" s="444" t="s">
        <v>12</v>
      </c>
      <c r="E51" s="445" t="s">
        <v>4487</v>
      </c>
      <c r="F51" s="9"/>
    </row>
    <row r="52" spans="1:6" ht="24" x14ac:dyDescent="0.2">
      <c r="A52" s="430">
        <f t="shared" si="0"/>
        <v>46</v>
      </c>
      <c r="B52" s="430">
        <f t="shared" si="1"/>
        <v>645</v>
      </c>
      <c r="C52" s="430">
        <v>17</v>
      </c>
      <c r="D52" s="444" t="s">
        <v>12</v>
      </c>
      <c r="E52" s="445" t="s">
        <v>4488</v>
      </c>
      <c r="F52" s="9"/>
    </row>
    <row r="53" spans="1:6" ht="36" x14ac:dyDescent="0.2">
      <c r="A53" s="430">
        <f t="shared" si="0"/>
        <v>47</v>
      </c>
      <c r="B53" s="430">
        <f t="shared" si="1"/>
        <v>662</v>
      </c>
      <c r="C53" s="430">
        <v>17</v>
      </c>
      <c r="D53" s="444" t="s">
        <v>12</v>
      </c>
      <c r="E53" s="445" t="s">
        <v>4489</v>
      </c>
      <c r="F53" s="9"/>
    </row>
    <row r="54" spans="1:6" ht="36" x14ac:dyDescent="0.2">
      <c r="A54" s="430">
        <f t="shared" si="0"/>
        <v>48</v>
      </c>
      <c r="B54" s="430">
        <f t="shared" si="1"/>
        <v>679</v>
      </c>
      <c r="C54" s="430">
        <v>17</v>
      </c>
      <c r="D54" s="444" t="s">
        <v>12</v>
      </c>
      <c r="E54" s="445" t="s">
        <v>4490</v>
      </c>
      <c r="F54" s="9"/>
    </row>
    <row r="55" spans="1:6" ht="24" x14ac:dyDescent="0.2">
      <c r="A55" s="430">
        <f t="shared" si="0"/>
        <v>49</v>
      </c>
      <c r="B55" s="430">
        <f t="shared" si="1"/>
        <v>696</v>
      </c>
      <c r="C55" s="430">
        <v>17</v>
      </c>
      <c r="D55" s="444" t="s">
        <v>12</v>
      </c>
      <c r="E55" s="445" t="s">
        <v>4491</v>
      </c>
      <c r="F55" s="9"/>
    </row>
    <row r="56" spans="1:6" ht="36" x14ac:dyDescent="0.2">
      <c r="A56" s="430">
        <f t="shared" si="0"/>
        <v>50</v>
      </c>
      <c r="B56" s="430">
        <f t="shared" si="1"/>
        <v>713</v>
      </c>
      <c r="C56" s="430">
        <v>17</v>
      </c>
      <c r="D56" s="444" t="s">
        <v>12</v>
      </c>
      <c r="E56" s="445" t="s">
        <v>4492</v>
      </c>
      <c r="F56" s="9"/>
    </row>
    <row r="57" spans="1:6" ht="36" x14ac:dyDescent="0.2">
      <c r="A57" s="430">
        <f t="shared" si="0"/>
        <v>51</v>
      </c>
      <c r="B57" s="430">
        <f t="shared" si="1"/>
        <v>730</v>
      </c>
      <c r="C57" s="430">
        <v>17</v>
      </c>
      <c r="D57" s="444" t="s">
        <v>12</v>
      </c>
      <c r="E57" s="445" t="s">
        <v>4493</v>
      </c>
      <c r="F57" s="9"/>
    </row>
    <row r="58" spans="1:6" ht="24" x14ac:dyDescent="0.2">
      <c r="A58" s="430">
        <f t="shared" si="0"/>
        <v>52</v>
      </c>
      <c r="B58" s="430">
        <f t="shared" si="1"/>
        <v>747</v>
      </c>
      <c r="C58" s="430">
        <v>17</v>
      </c>
      <c r="D58" s="444" t="s">
        <v>12</v>
      </c>
      <c r="E58" s="445" t="s">
        <v>4494</v>
      </c>
      <c r="F58" s="9"/>
    </row>
    <row r="59" spans="1:6" ht="36" x14ac:dyDescent="0.2">
      <c r="A59" s="430">
        <f t="shared" si="0"/>
        <v>53</v>
      </c>
      <c r="B59" s="430">
        <f t="shared" si="1"/>
        <v>764</v>
      </c>
      <c r="C59" s="430">
        <v>17</v>
      </c>
      <c r="D59" s="444" t="s">
        <v>12</v>
      </c>
      <c r="E59" s="445" t="s">
        <v>4495</v>
      </c>
      <c r="F59" s="9"/>
    </row>
    <row r="60" spans="1:6" ht="36" x14ac:dyDescent="0.2">
      <c r="A60" s="430">
        <f t="shared" si="0"/>
        <v>54</v>
      </c>
      <c r="B60" s="430">
        <f t="shared" si="1"/>
        <v>781</v>
      </c>
      <c r="C60" s="430">
        <v>17</v>
      </c>
      <c r="D60" s="444" t="s">
        <v>12</v>
      </c>
      <c r="E60" s="445" t="s">
        <v>4496</v>
      </c>
      <c r="F60" s="9"/>
    </row>
    <row r="61" spans="1:6" ht="24" x14ac:dyDescent="0.2">
      <c r="A61" s="430">
        <f t="shared" si="0"/>
        <v>55</v>
      </c>
      <c r="B61" s="430">
        <f t="shared" si="1"/>
        <v>798</v>
      </c>
      <c r="C61" s="430">
        <v>17</v>
      </c>
      <c r="D61" s="444" t="s">
        <v>12</v>
      </c>
      <c r="E61" s="445" t="s">
        <v>4497</v>
      </c>
      <c r="F61" s="9"/>
    </row>
    <row r="62" spans="1:6" ht="36" x14ac:dyDescent="0.2">
      <c r="A62" s="430">
        <f t="shared" si="0"/>
        <v>56</v>
      </c>
      <c r="B62" s="430">
        <f t="shared" si="1"/>
        <v>815</v>
      </c>
      <c r="C62" s="430">
        <v>17</v>
      </c>
      <c r="D62" s="444" t="s">
        <v>12</v>
      </c>
      <c r="E62" s="445" t="s">
        <v>4498</v>
      </c>
      <c r="F62" s="9"/>
    </row>
    <row r="63" spans="1:6" ht="36" x14ac:dyDescent="0.2">
      <c r="A63" s="430">
        <f t="shared" si="0"/>
        <v>57</v>
      </c>
      <c r="B63" s="430">
        <f t="shared" si="1"/>
        <v>832</v>
      </c>
      <c r="C63" s="430">
        <v>17</v>
      </c>
      <c r="D63" s="444" t="s">
        <v>12</v>
      </c>
      <c r="E63" s="445" t="s">
        <v>4499</v>
      </c>
      <c r="F63" s="9"/>
    </row>
    <row r="64" spans="1:6" ht="24" x14ac:dyDescent="0.2">
      <c r="A64" s="430">
        <f t="shared" si="0"/>
        <v>58</v>
      </c>
      <c r="B64" s="430">
        <f t="shared" si="1"/>
        <v>849</v>
      </c>
      <c r="C64" s="430">
        <v>17</v>
      </c>
      <c r="D64" s="444" t="s">
        <v>12</v>
      </c>
      <c r="E64" s="445" t="s">
        <v>4500</v>
      </c>
      <c r="F64" s="9"/>
    </row>
    <row r="65" spans="1:6" ht="36" x14ac:dyDescent="0.2">
      <c r="A65" s="430">
        <f t="shared" si="0"/>
        <v>59</v>
      </c>
      <c r="B65" s="430">
        <f t="shared" si="1"/>
        <v>866</v>
      </c>
      <c r="C65" s="430">
        <v>17</v>
      </c>
      <c r="D65" s="444" t="s">
        <v>12</v>
      </c>
      <c r="E65" s="445" t="s">
        <v>4501</v>
      </c>
      <c r="F65" s="9"/>
    </row>
    <row r="66" spans="1:6" ht="36" x14ac:dyDescent="0.2">
      <c r="A66" s="430">
        <f t="shared" si="0"/>
        <v>60</v>
      </c>
      <c r="B66" s="430">
        <f t="shared" si="1"/>
        <v>883</v>
      </c>
      <c r="C66" s="430">
        <v>17</v>
      </c>
      <c r="D66" s="444" t="s">
        <v>12</v>
      </c>
      <c r="E66" s="445" t="s">
        <v>4502</v>
      </c>
      <c r="F66" s="9"/>
    </row>
    <row r="67" spans="1:6" ht="24" x14ac:dyDescent="0.2">
      <c r="A67" s="430">
        <f t="shared" si="0"/>
        <v>61</v>
      </c>
      <c r="B67" s="430">
        <f t="shared" si="1"/>
        <v>900</v>
      </c>
      <c r="C67" s="430">
        <v>17</v>
      </c>
      <c r="D67" s="444" t="s">
        <v>12</v>
      </c>
      <c r="E67" s="445" t="s">
        <v>4503</v>
      </c>
      <c r="F67" s="9"/>
    </row>
    <row r="68" spans="1:6" ht="36" x14ac:dyDescent="0.2">
      <c r="A68" s="430">
        <f t="shared" si="0"/>
        <v>62</v>
      </c>
      <c r="B68" s="430">
        <f t="shared" si="1"/>
        <v>917</v>
      </c>
      <c r="C68" s="430">
        <v>17</v>
      </c>
      <c r="D68" s="444" t="s">
        <v>12</v>
      </c>
      <c r="E68" s="445" t="s">
        <v>4504</v>
      </c>
      <c r="F68" s="9"/>
    </row>
    <row r="69" spans="1:6" ht="36" x14ac:dyDescent="0.2">
      <c r="A69" s="430">
        <f t="shared" si="0"/>
        <v>63</v>
      </c>
      <c r="B69" s="430">
        <f t="shared" si="1"/>
        <v>934</v>
      </c>
      <c r="C69" s="430">
        <v>17</v>
      </c>
      <c r="D69" s="444" t="s">
        <v>12</v>
      </c>
      <c r="E69" s="445" t="s">
        <v>4505</v>
      </c>
      <c r="F69" s="9"/>
    </row>
    <row r="70" spans="1:6" ht="24" x14ac:dyDescent="0.2">
      <c r="A70" s="430">
        <f t="shared" si="0"/>
        <v>64</v>
      </c>
      <c r="B70" s="430">
        <f t="shared" si="1"/>
        <v>951</v>
      </c>
      <c r="C70" s="430">
        <v>17</v>
      </c>
      <c r="D70" s="444" t="s">
        <v>12</v>
      </c>
      <c r="E70" s="445" t="s">
        <v>4506</v>
      </c>
      <c r="F70" s="9"/>
    </row>
    <row r="71" spans="1:6" ht="36" x14ac:dyDescent="0.2">
      <c r="A71" s="430">
        <f t="shared" si="0"/>
        <v>65</v>
      </c>
      <c r="B71" s="430">
        <f t="shared" si="1"/>
        <v>968</v>
      </c>
      <c r="C71" s="430">
        <v>17</v>
      </c>
      <c r="D71" s="444" t="s">
        <v>12</v>
      </c>
      <c r="E71" s="445" t="s">
        <v>4507</v>
      </c>
      <c r="F71" s="9"/>
    </row>
    <row r="72" spans="1:6" ht="36" x14ac:dyDescent="0.2">
      <c r="A72" s="430">
        <f t="shared" ref="A72:A135" si="2">+A71+1</f>
        <v>66</v>
      </c>
      <c r="B72" s="430">
        <f t="shared" si="1"/>
        <v>985</v>
      </c>
      <c r="C72" s="430">
        <v>17</v>
      </c>
      <c r="D72" s="444" t="s">
        <v>12</v>
      </c>
      <c r="E72" s="445" t="s">
        <v>4508</v>
      </c>
      <c r="F72" s="9"/>
    </row>
    <row r="73" spans="1:6" ht="24" x14ac:dyDescent="0.2">
      <c r="A73" s="430">
        <f t="shared" si="2"/>
        <v>67</v>
      </c>
      <c r="B73" s="430">
        <f t="shared" si="1"/>
        <v>1002</v>
      </c>
      <c r="C73" s="430">
        <v>17</v>
      </c>
      <c r="D73" s="444" t="s">
        <v>12</v>
      </c>
      <c r="E73" s="445" t="s">
        <v>4509</v>
      </c>
      <c r="F73" s="9"/>
    </row>
    <row r="74" spans="1:6" ht="36" x14ac:dyDescent="0.2">
      <c r="A74" s="430">
        <f t="shared" si="2"/>
        <v>68</v>
      </c>
      <c r="B74" s="430">
        <f t="shared" ref="B74:B137" si="3">B73+C73</f>
        <v>1019</v>
      </c>
      <c r="C74" s="447">
        <v>17</v>
      </c>
      <c r="D74" s="448" t="s">
        <v>12</v>
      </c>
      <c r="E74" s="446" t="s">
        <v>4510</v>
      </c>
      <c r="F74" s="292"/>
    </row>
    <row r="75" spans="1:6" ht="36" x14ac:dyDescent="0.2">
      <c r="A75" s="430">
        <f t="shared" si="2"/>
        <v>69</v>
      </c>
      <c r="B75" s="430">
        <f t="shared" si="3"/>
        <v>1036</v>
      </c>
      <c r="C75" s="447">
        <v>17</v>
      </c>
      <c r="D75" s="448" t="s">
        <v>12</v>
      </c>
      <c r="E75" s="446" t="s">
        <v>4511</v>
      </c>
      <c r="F75" s="292"/>
    </row>
    <row r="76" spans="1:6" ht="24" x14ac:dyDescent="0.2">
      <c r="A76" s="430">
        <f t="shared" si="2"/>
        <v>70</v>
      </c>
      <c r="B76" s="430">
        <f t="shared" si="3"/>
        <v>1053</v>
      </c>
      <c r="C76" s="447">
        <v>17</v>
      </c>
      <c r="D76" s="448" t="s">
        <v>12</v>
      </c>
      <c r="E76" s="446" t="s">
        <v>4512</v>
      </c>
      <c r="F76" s="292"/>
    </row>
    <row r="77" spans="1:6" ht="36" x14ac:dyDescent="0.2">
      <c r="A77" s="430">
        <f t="shared" si="2"/>
        <v>71</v>
      </c>
      <c r="B77" s="430">
        <f t="shared" si="3"/>
        <v>1070</v>
      </c>
      <c r="C77" s="430">
        <v>17</v>
      </c>
      <c r="D77" s="444" t="s">
        <v>12</v>
      </c>
      <c r="E77" s="445" t="s">
        <v>4513</v>
      </c>
      <c r="F77" s="9"/>
    </row>
    <row r="78" spans="1:6" ht="36" x14ac:dyDescent="0.2">
      <c r="A78" s="430">
        <f t="shared" si="2"/>
        <v>72</v>
      </c>
      <c r="B78" s="430">
        <f t="shared" si="3"/>
        <v>1087</v>
      </c>
      <c r="C78" s="430">
        <v>17</v>
      </c>
      <c r="D78" s="444" t="s">
        <v>12</v>
      </c>
      <c r="E78" s="445" t="s">
        <v>4514</v>
      </c>
      <c r="F78" s="9"/>
    </row>
    <row r="79" spans="1:6" ht="24" x14ac:dyDescent="0.2">
      <c r="A79" s="430">
        <f t="shared" si="2"/>
        <v>73</v>
      </c>
      <c r="B79" s="430">
        <f t="shared" si="3"/>
        <v>1104</v>
      </c>
      <c r="C79" s="430">
        <v>17</v>
      </c>
      <c r="D79" s="444" t="s">
        <v>12</v>
      </c>
      <c r="E79" s="445" t="s">
        <v>4515</v>
      </c>
      <c r="F79" s="9"/>
    </row>
    <row r="80" spans="1:6" ht="36" x14ac:dyDescent="0.2">
      <c r="A80" s="430">
        <f t="shared" si="2"/>
        <v>74</v>
      </c>
      <c r="B80" s="430">
        <f t="shared" si="3"/>
        <v>1121</v>
      </c>
      <c r="C80" s="430">
        <v>17</v>
      </c>
      <c r="D80" s="444" t="s">
        <v>12</v>
      </c>
      <c r="E80" s="445" t="s">
        <v>4516</v>
      </c>
      <c r="F80" s="9"/>
    </row>
    <row r="81" spans="1:6" ht="36" x14ac:dyDescent="0.2">
      <c r="A81" s="430">
        <f t="shared" si="2"/>
        <v>75</v>
      </c>
      <c r="B81" s="430">
        <f t="shared" si="3"/>
        <v>1138</v>
      </c>
      <c r="C81" s="430">
        <v>17</v>
      </c>
      <c r="D81" s="444" t="s">
        <v>12</v>
      </c>
      <c r="E81" s="446" t="s">
        <v>4517</v>
      </c>
      <c r="F81" s="292"/>
    </row>
    <row r="82" spans="1:6" ht="24" x14ac:dyDescent="0.2">
      <c r="A82" s="430">
        <f t="shared" si="2"/>
        <v>76</v>
      </c>
      <c r="B82" s="430">
        <f t="shared" si="3"/>
        <v>1155</v>
      </c>
      <c r="C82" s="430">
        <v>17</v>
      </c>
      <c r="D82" s="444" t="s">
        <v>12</v>
      </c>
      <c r="E82" s="446" t="s">
        <v>4518</v>
      </c>
      <c r="F82" s="292"/>
    </row>
    <row r="83" spans="1:6" ht="36" x14ac:dyDescent="0.2">
      <c r="A83" s="430">
        <f t="shared" si="2"/>
        <v>77</v>
      </c>
      <c r="B83" s="430">
        <f t="shared" si="3"/>
        <v>1172</v>
      </c>
      <c r="C83" s="447">
        <v>17</v>
      </c>
      <c r="D83" s="448" t="s">
        <v>12</v>
      </c>
      <c r="E83" s="446" t="s">
        <v>4519</v>
      </c>
      <c r="F83" s="292"/>
    </row>
    <row r="84" spans="1:6" ht="36" x14ac:dyDescent="0.2">
      <c r="A84" s="430">
        <f t="shared" si="2"/>
        <v>78</v>
      </c>
      <c r="B84" s="430">
        <f t="shared" si="3"/>
        <v>1189</v>
      </c>
      <c r="C84" s="447">
        <v>17</v>
      </c>
      <c r="D84" s="448" t="s">
        <v>12</v>
      </c>
      <c r="E84" s="446" t="s">
        <v>4520</v>
      </c>
      <c r="F84" s="292"/>
    </row>
    <row r="85" spans="1:6" ht="24" x14ac:dyDescent="0.2">
      <c r="A85" s="430">
        <f t="shared" si="2"/>
        <v>79</v>
      </c>
      <c r="B85" s="430">
        <f t="shared" si="3"/>
        <v>1206</v>
      </c>
      <c r="C85" s="447">
        <v>17</v>
      </c>
      <c r="D85" s="448" t="s">
        <v>12</v>
      </c>
      <c r="E85" s="446" t="s">
        <v>4521</v>
      </c>
      <c r="F85" s="292"/>
    </row>
    <row r="86" spans="1:6" ht="36" x14ac:dyDescent="0.2">
      <c r="A86" s="430">
        <f t="shared" si="2"/>
        <v>80</v>
      </c>
      <c r="B86" s="430">
        <f t="shared" si="3"/>
        <v>1223</v>
      </c>
      <c r="C86" s="447">
        <v>17</v>
      </c>
      <c r="D86" s="448" t="s">
        <v>12</v>
      </c>
      <c r="E86" s="446" t="s">
        <v>4522</v>
      </c>
      <c r="F86" s="292"/>
    </row>
    <row r="87" spans="1:6" ht="36" x14ac:dyDescent="0.2">
      <c r="A87" s="430">
        <f t="shared" si="2"/>
        <v>81</v>
      </c>
      <c r="B87" s="430">
        <f t="shared" si="3"/>
        <v>1240</v>
      </c>
      <c r="C87" s="447">
        <v>17</v>
      </c>
      <c r="D87" s="448" t="s">
        <v>12</v>
      </c>
      <c r="E87" s="446" t="s">
        <v>4523</v>
      </c>
      <c r="F87" s="292"/>
    </row>
    <row r="88" spans="1:6" ht="24" x14ac:dyDescent="0.2">
      <c r="A88" s="430">
        <f t="shared" si="2"/>
        <v>82</v>
      </c>
      <c r="B88" s="430">
        <f t="shared" si="3"/>
        <v>1257</v>
      </c>
      <c r="C88" s="447">
        <v>17</v>
      </c>
      <c r="D88" s="448" t="s">
        <v>12</v>
      </c>
      <c r="E88" s="446" t="s">
        <v>4524</v>
      </c>
      <c r="F88" s="292"/>
    </row>
    <row r="89" spans="1:6" ht="36" x14ac:dyDescent="0.2">
      <c r="A89" s="430">
        <f t="shared" si="2"/>
        <v>83</v>
      </c>
      <c r="B89" s="430">
        <f t="shared" si="3"/>
        <v>1274</v>
      </c>
      <c r="C89" s="447">
        <v>17</v>
      </c>
      <c r="D89" s="448" t="s">
        <v>12</v>
      </c>
      <c r="E89" s="446" t="s">
        <v>4525</v>
      </c>
      <c r="F89" s="292"/>
    </row>
    <row r="90" spans="1:6" ht="36" x14ac:dyDescent="0.2">
      <c r="A90" s="447">
        <f t="shared" si="2"/>
        <v>84</v>
      </c>
      <c r="B90" s="447">
        <f t="shared" si="3"/>
        <v>1291</v>
      </c>
      <c r="C90" s="447">
        <v>17</v>
      </c>
      <c r="D90" s="448" t="s">
        <v>12</v>
      </c>
      <c r="E90" s="446" t="s">
        <v>4526</v>
      </c>
      <c r="F90" s="292"/>
    </row>
    <row r="91" spans="1:6" ht="24" x14ac:dyDescent="0.2">
      <c r="A91" s="447">
        <f t="shared" si="2"/>
        <v>85</v>
      </c>
      <c r="B91" s="447">
        <f t="shared" si="3"/>
        <v>1308</v>
      </c>
      <c r="C91" s="447">
        <v>17</v>
      </c>
      <c r="D91" s="448" t="s">
        <v>12</v>
      </c>
      <c r="E91" s="446" t="s">
        <v>4527</v>
      </c>
      <c r="F91" s="292"/>
    </row>
    <row r="92" spans="1:6" ht="36" x14ac:dyDescent="0.2">
      <c r="A92" s="447">
        <f t="shared" si="2"/>
        <v>86</v>
      </c>
      <c r="B92" s="447">
        <f t="shared" si="3"/>
        <v>1325</v>
      </c>
      <c r="C92" s="447">
        <v>17</v>
      </c>
      <c r="D92" s="448" t="s">
        <v>12</v>
      </c>
      <c r="E92" s="446" t="s">
        <v>4528</v>
      </c>
      <c r="F92" s="292"/>
    </row>
    <row r="93" spans="1:6" s="61" customFormat="1" ht="36" x14ac:dyDescent="0.2">
      <c r="A93" s="447">
        <f t="shared" si="2"/>
        <v>87</v>
      </c>
      <c r="B93" s="447">
        <f t="shared" si="3"/>
        <v>1342</v>
      </c>
      <c r="C93" s="447">
        <v>17</v>
      </c>
      <c r="D93" s="448" t="s">
        <v>12</v>
      </c>
      <c r="E93" s="445" t="s">
        <v>6162</v>
      </c>
      <c r="F93" s="9"/>
    </row>
    <row r="94" spans="1:6" s="61" customFormat="1" ht="24" x14ac:dyDescent="0.2">
      <c r="A94" s="447">
        <f t="shared" si="2"/>
        <v>88</v>
      </c>
      <c r="B94" s="447">
        <f t="shared" si="3"/>
        <v>1359</v>
      </c>
      <c r="C94" s="447">
        <v>17</v>
      </c>
      <c r="D94" s="448" t="s">
        <v>12</v>
      </c>
      <c r="E94" s="445" t="s">
        <v>6163</v>
      </c>
      <c r="F94" s="9"/>
    </row>
    <row r="95" spans="1:6" s="61" customFormat="1" ht="36" x14ac:dyDescent="0.2">
      <c r="A95" s="447">
        <f t="shared" si="2"/>
        <v>89</v>
      </c>
      <c r="B95" s="447">
        <f t="shared" si="3"/>
        <v>1376</v>
      </c>
      <c r="C95" s="447">
        <v>17</v>
      </c>
      <c r="D95" s="448" t="s">
        <v>12</v>
      </c>
      <c r="E95" s="445" t="s">
        <v>6164</v>
      </c>
      <c r="F95" s="9"/>
    </row>
    <row r="96" spans="1:6" s="61" customFormat="1" ht="36" x14ac:dyDescent="0.2">
      <c r="A96" s="37">
        <f t="shared" si="2"/>
        <v>90</v>
      </c>
      <c r="B96" s="37">
        <f t="shared" si="3"/>
        <v>1393</v>
      </c>
      <c r="C96" s="430">
        <v>17</v>
      </c>
      <c r="D96" s="444" t="s">
        <v>12</v>
      </c>
      <c r="E96" s="494" t="s">
        <v>12849</v>
      </c>
      <c r="F96" s="462"/>
    </row>
    <row r="97" spans="1:6" s="61" customFormat="1" ht="24" x14ac:dyDescent="0.2">
      <c r="A97" s="37">
        <f t="shared" si="2"/>
        <v>91</v>
      </c>
      <c r="B97" s="37">
        <f t="shared" si="3"/>
        <v>1410</v>
      </c>
      <c r="C97" s="430">
        <v>17</v>
      </c>
      <c r="D97" s="444" t="s">
        <v>12</v>
      </c>
      <c r="E97" s="494" t="s">
        <v>12850</v>
      </c>
      <c r="F97" s="462"/>
    </row>
    <row r="98" spans="1:6" s="61" customFormat="1" ht="36" x14ac:dyDescent="0.2">
      <c r="A98" s="37">
        <f t="shared" si="2"/>
        <v>92</v>
      </c>
      <c r="B98" s="37">
        <f t="shared" si="3"/>
        <v>1427</v>
      </c>
      <c r="C98" s="430">
        <v>17</v>
      </c>
      <c r="D98" s="444" t="s">
        <v>12</v>
      </c>
      <c r="E98" s="494" t="s">
        <v>12851</v>
      </c>
      <c r="F98" s="462"/>
    </row>
    <row r="99" spans="1:6" s="61" customFormat="1" ht="36" x14ac:dyDescent="0.2">
      <c r="A99" s="363">
        <f t="shared" si="2"/>
        <v>93</v>
      </c>
      <c r="B99" s="363">
        <f t="shared" si="3"/>
        <v>1444</v>
      </c>
      <c r="C99" s="459">
        <v>17</v>
      </c>
      <c r="D99" s="490" t="s">
        <v>12</v>
      </c>
      <c r="E99" s="362" t="s">
        <v>12852</v>
      </c>
      <c r="F99" s="462"/>
    </row>
    <row r="100" spans="1:6" s="61" customFormat="1" ht="24" x14ac:dyDescent="0.2">
      <c r="A100" s="363">
        <f t="shared" si="2"/>
        <v>94</v>
      </c>
      <c r="B100" s="363">
        <f t="shared" si="3"/>
        <v>1461</v>
      </c>
      <c r="C100" s="459">
        <v>17</v>
      </c>
      <c r="D100" s="490" t="s">
        <v>12</v>
      </c>
      <c r="E100" s="362" t="s">
        <v>12853</v>
      </c>
      <c r="F100" s="462"/>
    </row>
    <row r="101" spans="1:6" s="61" customFormat="1" ht="36" x14ac:dyDescent="0.2">
      <c r="A101" s="363">
        <f t="shared" si="2"/>
        <v>95</v>
      </c>
      <c r="B101" s="363">
        <f t="shared" si="3"/>
        <v>1478</v>
      </c>
      <c r="C101" s="459">
        <v>17</v>
      </c>
      <c r="D101" s="490" t="s">
        <v>12</v>
      </c>
      <c r="E101" s="362" t="s">
        <v>12854</v>
      </c>
      <c r="F101" s="462"/>
    </row>
    <row r="102" spans="1:6" s="61" customFormat="1" ht="24" x14ac:dyDescent="0.2">
      <c r="A102" s="363">
        <f t="shared" si="2"/>
        <v>96</v>
      </c>
      <c r="B102" s="363">
        <f t="shared" si="3"/>
        <v>1495</v>
      </c>
      <c r="C102" s="430">
        <v>17</v>
      </c>
      <c r="D102" s="444" t="s">
        <v>12</v>
      </c>
      <c r="E102" s="445" t="s">
        <v>10708</v>
      </c>
      <c r="F102" s="462"/>
    </row>
    <row r="103" spans="1:6" s="61" customFormat="1" ht="24" x14ac:dyDescent="0.2">
      <c r="A103" s="363">
        <f t="shared" si="2"/>
        <v>97</v>
      </c>
      <c r="B103" s="363">
        <f t="shared" si="3"/>
        <v>1512</v>
      </c>
      <c r="C103" s="430">
        <v>17</v>
      </c>
      <c r="D103" s="444" t="s">
        <v>12</v>
      </c>
      <c r="E103" s="445" t="s">
        <v>10709</v>
      </c>
      <c r="F103" s="462"/>
    </row>
    <row r="104" spans="1:6" s="61" customFormat="1" ht="24" x14ac:dyDescent="0.2">
      <c r="A104" s="363">
        <f t="shared" si="2"/>
        <v>98</v>
      </c>
      <c r="B104" s="363">
        <f t="shared" si="3"/>
        <v>1529</v>
      </c>
      <c r="C104" s="430">
        <v>17</v>
      </c>
      <c r="D104" s="444" t="s">
        <v>12</v>
      </c>
      <c r="E104" s="445" t="s">
        <v>10710</v>
      </c>
      <c r="F104" s="462"/>
    </row>
    <row r="105" spans="1:6" s="61" customFormat="1" ht="48" x14ac:dyDescent="0.2">
      <c r="A105" s="363">
        <f t="shared" si="2"/>
        <v>99</v>
      </c>
      <c r="B105" s="363">
        <f t="shared" si="3"/>
        <v>1546</v>
      </c>
      <c r="C105" s="457">
        <v>17</v>
      </c>
      <c r="D105" s="448" t="s">
        <v>12</v>
      </c>
      <c r="E105" s="458" t="s">
        <v>4529</v>
      </c>
      <c r="F105" s="292"/>
    </row>
    <row r="106" spans="1:6" s="61" customFormat="1" ht="36" x14ac:dyDescent="0.2">
      <c r="A106" s="363">
        <f t="shared" si="2"/>
        <v>100</v>
      </c>
      <c r="B106" s="363">
        <f t="shared" si="3"/>
        <v>1563</v>
      </c>
      <c r="C106" s="457">
        <v>17</v>
      </c>
      <c r="D106" s="448" t="s">
        <v>12</v>
      </c>
      <c r="E106" s="458" t="s">
        <v>4530</v>
      </c>
      <c r="F106" s="292"/>
    </row>
    <row r="107" spans="1:6" s="61" customFormat="1" ht="48" x14ac:dyDescent="0.2">
      <c r="A107" s="363">
        <f t="shared" si="2"/>
        <v>101</v>
      </c>
      <c r="B107" s="363">
        <f t="shared" si="3"/>
        <v>1580</v>
      </c>
      <c r="C107" s="457">
        <v>17</v>
      </c>
      <c r="D107" s="448" t="s">
        <v>12</v>
      </c>
      <c r="E107" s="458" t="s">
        <v>4531</v>
      </c>
      <c r="F107" s="292"/>
    </row>
    <row r="108" spans="1:6" s="61" customFormat="1" ht="48" x14ac:dyDescent="0.2">
      <c r="A108" s="363">
        <f t="shared" si="2"/>
        <v>102</v>
      </c>
      <c r="B108" s="363">
        <f t="shared" si="3"/>
        <v>1597</v>
      </c>
      <c r="C108" s="457">
        <v>17</v>
      </c>
      <c r="D108" s="448" t="s">
        <v>12</v>
      </c>
      <c r="E108" s="458" t="s">
        <v>4532</v>
      </c>
      <c r="F108" s="292"/>
    </row>
    <row r="109" spans="1:6" s="61" customFormat="1" ht="36" x14ac:dyDescent="0.2">
      <c r="A109" s="363">
        <f t="shared" si="2"/>
        <v>103</v>
      </c>
      <c r="B109" s="363">
        <f t="shared" si="3"/>
        <v>1614</v>
      </c>
      <c r="C109" s="457">
        <v>17</v>
      </c>
      <c r="D109" s="448" t="s">
        <v>12</v>
      </c>
      <c r="E109" s="458" t="s">
        <v>4533</v>
      </c>
      <c r="F109" s="292"/>
    </row>
    <row r="110" spans="1:6" s="61" customFormat="1" ht="48" x14ac:dyDescent="0.2">
      <c r="A110" s="363">
        <f t="shared" si="2"/>
        <v>104</v>
      </c>
      <c r="B110" s="363">
        <f t="shared" si="3"/>
        <v>1631</v>
      </c>
      <c r="C110" s="457">
        <v>17</v>
      </c>
      <c r="D110" s="448" t="s">
        <v>12</v>
      </c>
      <c r="E110" s="458" t="s">
        <v>4534</v>
      </c>
      <c r="F110" s="292"/>
    </row>
    <row r="111" spans="1:6" s="61" customFormat="1" ht="48" x14ac:dyDescent="0.2">
      <c r="A111" s="363">
        <f t="shared" si="2"/>
        <v>105</v>
      </c>
      <c r="B111" s="363">
        <f t="shared" si="3"/>
        <v>1648</v>
      </c>
      <c r="C111" s="457">
        <v>17</v>
      </c>
      <c r="D111" s="448" t="s">
        <v>12</v>
      </c>
      <c r="E111" s="458" t="s">
        <v>4535</v>
      </c>
      <c r="F111" s="292"/>
    </row>
    <row r="112" spans="1:6" s="61" customFormat="1" ht="36" x14ac:dyDescent="0.2">
      <c r="A112" s="363">
        <f t="shared" si="2"/>
        <v>106</v>
      </c>
      <c r="B112" s="363">
        <f t="shared" si="3"/>
        <v>1665</v>
      </c>
      <c r="C112" s="457">
        <v>17</v>
      </c>
      <c r="D112" s="448" t="s">
        <v>12</v>
      </c>
      <c r="E112" s="458" t="s">
        <v>4536</v>
      </c>
      <c r="F112" s="292"/>
    </row>
    <row r="113" spans="1:6" s="61" customFormat="1" ht="48" x14ac:dyDescent="0.2">
      <c r="A113" s="363">
        <f t="shared" si="2"/>
        <v>107</v>
      </c>
      <c r="B113" s="363">
        <f t="shared" si="3"/>
        <v>1682</v>
      </c>
      <c r="C113" s="457">
        <v>17</v>
      </c>
      <c r="D113" s="448" t="s">
        <v>12</v>
      </c>
      <c r="E113" s="458" t="s">
        <v>4537</v>
      </c>
      <c r="F113" s="292"/>
    </row>
    <row r="114" spans="1:6" s="61" customFormat="1" ht="48" x14ac:dyDescent="0.2">
      <c r="A114" s="363">
        <f t="shared" si="2"/>
        <v>108</v>
      </c>
      <c r="B114" s="363">
        <f t="shared" si="3"/>
        <v>1699</v>
      </c>
      <c r="C114" s="457">
        <v>17</v>
      </c>
      <c r="D114" s="448" t="s">
        <v>12</v>
      </c>
      <c r="E114" s="458" t="s">
        <v>4538</v>
      </c>
      <c r="F114" s="292"/>
    </row>
    <row r="115" spans="1:6" s="61" customFormat="1" ht="36" x14ac:dyDescent="0.2">
      <c r="A115" s="363">
        <f t="shared" si="2"/>
        <v>109</v>
      </c>
      <c r="B115" s="363">
        <f t="shared" si="3"/>
        <v>1716</v>
      </c>
      <c r="C115" s="457">
        <v>17</v>
      </c>
      <c r="D115" s="448" t="s">
        <v>12</v>
      </c>
      <c r="E115" s="458" t="s">
        <v>4539</v>
      </c>
      <c r="F115" s="292"/>
    </row>
    <row r="116" spans="1:6" s="61" customFormat="1" ht="48" x14ac:dyDescent="0.2">
      <c r="A116" s="363">
        <f t="shared" si="2"/>
        <v>110</v>
      </c>
      <c r="B116" s="363">
        <f t="shared" si="3"/>
        <v>1733</v>
      </c>
      <c r="C116" s="457">
        <v>17</v>
      </c>
      <c r="D116" s="448" t="s">
        <v>12</v>
      </c>
      <c r="E116" s="458" t="s">
        <v>4540</v>
      </c>
      <c r="F116" s="292"/>
    </row>
    <row r="117" spans="1:6" s="61" customFormat="1" ht="48" x14ac:dyDescent="0.2">
      <c r="A117" s="363">
        <f t="shared" si="2"/>
        <v>111</v>
      </c>
      <c r="B117" s="363">
        <f t="shared" si="3"/>
        <v>1750</v>
      </c>
      <c r="C117" s="457">
        <v>17</v>
      </c>
      <c r="D117" s="448" t="s">
        <v>12</v>
      </c>
      <c r="E117" s="455" t="s">
        <v>6165</v>
      </c>
      <c r="F117" s="9"/>
    </row>
    <row r="118" spans="1:6" ht="36" x14ac:dyDescent="0.2">
      <c r="A118" s="363">
        <f t="shared" si="2"/>
        <v>112</v>
      </c>
      <c r="B118" s="363">
        <f t="shared" si="3"/>
        <v>1767</v>
      </c>
      <c r="C118" s="457">
        <v>17</v>
      </c>
      <c r="D118" s="448" t="s">
        <v>12</v>
      </c>
      <c r="E118" s="455" t="s">
        <v>6166</v>
      </c>
      <c r="F118" s="9"/>
    </row>
    <row r="119" spans="1:6" ht="48" x14ac:dyDescent="0.2">
      <c r="A119" s="363">
        <f t="shared" si="2"/>
        <v>113</v>
      </c>
      <c r="B119" s="363">
        <f t="shared" si="3"/>
        <v>1784</v>
      </c>
      <c r="C119" s="457">
        <v>17</v>
      </c>
      <c r="D119" s="448" t="s">
        <v>12</v>
      </c>
      <c r="E119" s="455" t="s">
        <v>6167</v>
      </c>
      <c r="F119" s="9"/>
    </row>
    <row r="120" spans="1:6" ht="48" x14ac:dyDescent="0.2">
      <c r="A120" s="363">
        <f t="shared" si="2"/>
        <v>114</v>
      </c>
      <c r="B120" s="363">
        <f t="shared" si="3"/>
        <v>1801</v>
      </c>
      <c r="C120" s="457">
        <v>17</v>
      </c>
      <c r="D120" s="448" t="s">
        <v>12</v>
      </c>
      <c r="E120" s="455" t="s">
        <v>4541</v>
      </c>
      <c r="F120" s="9"/>
    </row>
    <row r="121" spans="1:6" ht="36" x14ac:dyDescent="0.2">
      <c r="A121" s="363">
        <f t="shared" si="2"/>
        <v>115</v>
      </c>
      <c r="B121" s="363">
        <f t="shared" si="3"/>
        <v>1818</v>
      </c>
      <c r="C121" s="457">
        <v>17</v>
      </c>
      <c r="D121" s="448" t="s">
        <v>12</v>
      </c>
      <c r="E121" s="455" t="s">
        <v>6168</v>
      </c>
      <c r="F121" s="9"/>
    </row>
    <row r="122" spans="1:6" ht="48" x14ac:dyDescent="0.2">
      <c r="A122" s="363">
        <f t="shared" si="2"/>
        <v>116</v>
      </c>
      <c r="B122" s="363">
        <f t="shared" si="3"/>
        <v>1835</v>
      </c>
      <c r="C122" s="457">
        <v>17</v>
      </c>
      <c r="D122" s="448" t="s">
        <v>12</v>
      </c>
      <c r="E122" s="455" t="s">
        <v>6169</v>
      </c>
      <c r="F122" s="9"/>
    </row>
    <row r="123" spans="1:6" ht="48" x14ac:dyDescent="0.2">
      <c r="A123" s="363">
        <f t="shared" si="2"/>
        <v>117</v>
      </c>
      <c r="B123" s="363">
        <f t="shared" si="3"/>
        <v>1852</v>
      </c>
      <c r="C123" s="456">
        <v>17</v>
      </c>
      <c r="D123" s="444" t="s">
        <v>12</v>
      </c>
      <c r="E123" s="461" t="s">
        <v>12855</v>
      </c>
      <c r="F123" s="462"/>
    </row>
    <row r="124" spans="1:6" ht="36" x14ac:dyDescent="0.2">
      <c r="A124" s="363">
        <f t="shared" si="2"/>
        <v>118</v>
      </c>
      <c r="B124" s="363">
        <f t="shared" si="3"/>
        <v>1869</v>
      </c>
      <c r="C124" s="456">
        <v>17</v>
      </c>
      <c r="D124" s="444" t="s">
        <v>12</v>
      </c>
      <c r="E124" s="461" t="s">
        <v>12856</v>
      </c>
      <c r="F124" s="462"/>
    </row>
    <row r="125" spans="1:6" ht="48" x14ac:dyDescent="0.2">
      <c r="A125" s="363">
        <f t="shared" si="2"/>
        <v>119</v>
      </c>
      <c r="B125" s="363">
        <f t="shared" si="3"/>
        <v>1886</v>
      </c>
      <c r="C125" s="456">
        <v>17</v>
      </c>
      <c r="D125" s="444" t="s">
        <v>12</v>
      </c>
      <c r="E125" s="461" t="s">
        <v>12857</v>
      </c>
      <c r="F125" s="462"/>
    </row>
    <row r="126" spans="1:6" ht="48" x14ac:dyDescent="0.2">
      <c r="A126" s="363">
        <f t="shared" si="2"/>
        <v>120</v>
      </c>
      <c r="B126" s="363">
        <f t="shared" si="3"/>
        <v>1903</v>
      </c>
      <c r="C126" s="456">
        <v>17</v>
      </c>
      <c r="D126" s="444" t="s">
        <v>12</v>
      </c>
      <c r="E126" s="461" t="s">
        <v>12858</v>
      </c>
      <c r="F126" s="462"/>
    </row>
    <row r="127" spans="1:6" ht="36" x14ac:dyDescent="0.2">
      <c r="A127" s="363">
        <f t="shared" si="2"/>
        <v>121</v>
      </c>
      <c r="B127" s="363">
        <f t="shared" si="3"/>
        <v>1920</v>
      </c>
      <c r="C127" s="456">
        <v>17</v>
      </c>
      <c r="D127" s="444" t="s">
        <v>12</v>
      </c>
      <c r="E127" s="461" t="s">
        <v>12859</v>
      </c>
      <c r="F127" s="462"/>
    </row>
    <row r="128" spans="1:6" ht="48" x14ac:dyDescent="0.2">
      <c r="A128" s="363">
        <f t="shared" si="2"/>
        <v>122</v>
      </c>
      <c r="B128" s="363">
        <f t="shared" si="3"/>
        <v>1937</v>
      </c>
      <c r="C128" s="456">
        <v>17</v>
      </c>
      <c r="D128" s="444" t="s">
        <v>12</v>
      </c>
      <c r="E128" s="461" t="s">
        <v>12860</v>
      </c>
      <c r="F128" s="462"/>
    </row>
    <row r="129" spans="1:6" ht="48" x14ac:dyDescent="0.2">
      <c r="A129" s="363">
        <f t="shared" si="2"/>
        <v>123</v>
      </c>
      <c r="B129" s="363">
        <f t="shared" si="3"/>
        <v>1954</v>
      </c>
      <c r="C129" s="414">
        <v>17</v>
      </c>
      <c r="D129" s="360" t="s">
        <v>12</v>
      </c>
      <c r="E129" s="372" t="s">
        <v>12861</v>
      </c>
      <c r="F129" s="462"/>
    </row>
    <row r="130" spans="1:6" ht="36" x14ac:dyDescent="0.2">
      <c r="A130" s="363">
        <f t="shared" si="2"/>
        <v>124</v>
      </c>
      <c r="B130" s="363">
        <f t="shared" si="3"/>
        <v>1971</v>
      </c>
      <c r="C130" s="414">
        <v>17</v>
      </c>
      <c r="D130" s="360" t="s">
        <v>12</v>
      </c>
      <c r="E130" s="372" t="s">
        <v>12862</v>
      </c>
      <c r="F130" s="462"/>
    </row>
    <row r="131" spans="1:6" ht="48" x14ac:dyDescent="0.2">
      <c r="A131" s="363">
        <f t="shared" si="2"/>
        <v>125</v>
      </c>
      <c r="B131" s="363">
        <f t="shared" si="3"/>
        <v>1988</v>
      </c>
      <c r="C131" s="414">
        <v>17</v>
      </c>
      <c r="D131" s="360" t="s">
        <v>12</v>
      </c>
      <c r="E131" s="372" t="s">
        <v>12863</v>
      </c>
      <c r="F131" s="462"/>
    </row>
    <row r="132" spans="1:6" ht="48" x14ac:dyDescent="0.2">
      <c r="A132" s="363">
        <f t="shared" si="2"/>
        <v>126</v>
      </c>
      <c r="B132" s="363">
        <f t="shared" si="3"/>
        <v>2005</v>
      </c>
      <c r="C132" s="414">
        <v>17</v>
      </c>
      <c r="D132" s="360" t="s">
        <v>12</v>
      </c>
      <c r="E132" s="372" t="s">
        <v>12864</v>
      </c>
      <c r="F132" s="462"/>
    </row>
    <row r="133" spans="1:6" ht="36" x14ac:dyDescent="0.2">
      <c r="A133" s="363">
        <f t="shared" si="2"/>
        <v>127</v>
      </c>
      <c r="B133" s="363">
        <f t="shared" si="3"/>
        <v>2022</v>
      </c>
      <c r="C133" s="414">
        <v>17</v>
      </c>
      <c r="D133" s="360" t="s">
        <v>12</v>
      </c>
      <c r="E133" s="372" t="s">
        <v>15174</v>
      </c>
      <c r="F133" s="462"/>
    </row>
    <row r="134" spans="1:6" ht="48" x14ac:dyDescent="0.2">
      <c r="A134" s="363">
        <f t="shared" si="2"/>
        <v>128</v>
      </c>
      <c r="B134" s="363">
        <f t="shared" si="3"/>
        <v>2039</v>
      </c>
      <c r="C134" s="414">
        <v>17</v>
      </c>
      <c r="D134" s="360" t="s">
        <v>12</v>
      </c>
      <c r="E134" s="372" t="s">
        <v>12865</v>
      </c>
      <c r="F134" s="462"/>
    </row>
    <row r="135" spans="1:6" ht="36" x14ac:dyDescent="0.2">
      <c r="A135" s="363">
        <f t="shared" si="2"/>
        <v>129</v>
      </c>
      <c r="B135" s="363">
        <f t="shared" si="3"/>
        <v>2056</v>
      </c>
      <c r="C135" s="457">
        <v>17</v>
      </c>
      <c r="D135" s="448" t="s">
        <v>12</v>
      </c>
      <c r="E135" s="458" t="s">
        <v>4542</v>
      </c>
      <c r="F135" s="292"/>
    </row>
    <row r="136" spans="1:6" ht="36" x14ac:dyDescent="0.2">
      <c r="A136" s="363">
        <f t="shared" ref="A136:A142" si="4">+A135+1</f>
        <v>130</v>
      </c>
      <c r="B136" s="363">
        <f t="shared" si="3"/>
        <v>2073</v>
      </c>
      <c r="C136" s="457">
        <v>17</v>
      </c>
      <c r="D136" s="448" t="s">
        <v>12</v>
      </c>
      <c r="E136" s="458" t="s">
        <v>4543</v>
      </c>
      <c r="F136" s="292"/>
    </row>
    <row r="137" spans="1:6" ht="48" x14ac:dyDescent="0.2">
      <c r="A137" s="363">
        <f t="shared" si="4"/>
        <v>131</v>
      </c>
      <c r="B137" s="363">
        <f t="shared" si="3"/>
        <v>2090</v>
      </c>
      <c r="C137" s="457">
        <v>17</v>
      </c>
      <c r="D137" s="448" t="s">
        <v>12</v>
      </c>
      <c r="E137" s="458" t="s">
        <v>4544</v>
      </c>
      <c r="F137" s="292"/>
    </row>
    <row r="138" spans="1:6" ht="48" x14ac:dyDescent="0.2">
      <c r="A138" s="363">
        <f t="shared" si="4"/>
        <v>132</v>
      </c>
      <c r="B138" s="363">
        <f t="shared" ref="B138:B142" si="5">B137+C137</f>
        <v>2107</v>
      </c>
      <c r="C138" s="457">
        <v>17</v>
      </c>
      <c r="D138" s="448" t="s">
        <v>12</v>
      </c>
      <c r="E138" s="458" t="s">
        <v>4545</v>
      </c>
      <c r="F138" s="292"/>
    </row>
    <row r="139" spans="1:6" ht="36" x14ac:dyDescent="0.2">
      <c r="A139" s="363">
        <f t="shared" si="4"/>
        <v>133</v>
      </c>
      <c r="B139" s="363">
        <f t="shared" si="5"/>
        <v>2124</v>
      </c>
      <c r="C139" s="457">
        <v>17</v>
      </c>
      <c r="D139" s="448" t="s">
        <v>12</v>
      </c>
      <c r="E139" s="458" t="s">
        <v>4546</v>
      </c>
      <c r="F139" s="292"/>
    </row>
    <row r="140" spans="1:6" ht="48" x14ac:dyDescent="0.2">
      <c r="A140" s="363">
        <f t="shared" si="4"/>
        <v>134</v>
      </c>
      <c r="B140" s="363">
        <f t="shared" si="5"/>
        <v>2141</v>
      </c>
      <c r="C140" s="457">
        <v>17</v>
      </c>
      <c r="D140" s="448" t="s">
        <v>12</v>
      </c>
      <c r="E140" s="458" t="s">
        <v>4547</v>
      </c>
      <c r="F140" s="292"/>
    </row>
    <row r="141" spans="1:6" ht="12.75" thickBot="1" x14ac:dyDescent="0.25">
      <c r="A141" s="363">
        <f t="shared" si="4"/>
        <v>135</v>
      </c>
      <c r="B141" s="363">
        <f t="shared" si="5"/>
        <v>2158</v>
      </c>
      <c r="C141" s="439">
        <v>150</v>
      </c>
      <c r="D141" s="440" t="s">
        <v>9</v>
      </c>
      <c r="E141" s="24" t="s">
        <v>50</v>
      </c>
      <c r="F141" s="292" t="s">
        <v>25</v>
      </c>
    </row>
    <row r="142" spans="1:6" ht="13.5" thickTop="1" thickBot="1" x14ac:dyDescent="0.25">
      <c r="A142" s="363">
        <f t="shared" si="4"/>
        <v>136</v>
      </c>
      <c r="B142" s="363">
        <f t="shared" si="5"/>
        <v>2308</v>
      </c>
      <c r="C142" s="441">
        <v>12</v>
      </c>
      <c r="D142" s="452" t="s">
        <v>9</v>
      </c>
      <c r="E142" s="442" t="s">
        <v>323</v>
      </c>
      <c r="F142" s="437" t="s">
        <v>4548</v>
      </c>
    </row>
    <row r="143" spans="1:6" ht="12.75" thickTop="1" x14ac:dyDescent="0.2">
      <c r="A143" s="119" t="s">
        <v>54</v>
      </c>
      <c r="B143" s="119"/>
      <c r="C143" s="370">
        <f>B142+C142-1</f>
        <v>2319</v>
      </c>
      <c r="D143" s="119"/>
      <c r="E143" s="146"/>
      <c r="F143" s="465"/>
    </row>
    <row r="144" spans="1:6" x14ac:dyDescent="0.2">
      <c r="A144" s="158"/>
      <c r="B144" s="158"/>
      <c r="C144" s="158"/>
      <c r="D144" s="159"/>
      <c r="E144" s="279"/>
      <c r="F144" s="58"/>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195"/>
      <c r="F157"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03"/>
  <sheetViews>
    <sheetView topLeftCell="A85" zoomScaleNormal="100" zoomScaleSheetLayoutView="80" workbookViewId="0">
      <selection activeCell="E26" sqref="E26"/>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4449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46" t="s">
        <v>10</v>
      </c>
      <c r="F7" s="292" t="s">
        <v>11</v>
      </c>
    </row>
    <row r="8" spans="1:6" x14ac:dyDescent="0.2">
      <c r="A8" s="447">
        <f t="shared" ref="A8:A71" si="0">+A7+1</f>
        <v>2</v>
      </c>
      <c r="B8" s="447">
        <f>C7+B7</f>
        <v>3</v>
      </c>
      <c r="C8" s="447">
        <v>3</v>
      </c>
      <c r="D8" s="448" t="s">
        <v>12</v>
      </c>
      <c r="E8" s="446" t="s">
        <v>13</v>
      </c>
      <c r="F8" s="292">
        <v>220</v>
      </c>
    </row>
    <row r="9" spans="1:6" x14ac:dyDescent="0.2">
      <c r="A9" s="447">
        <f t="shared" si="0"/>
        <v>3</v>
      </c>
      <c r="B9" s="447">
        <f>C8+B8</f>
        <v>6</v>
      </c>
      <c r="C9" s="447">
        <v>2</v>
      </c>
      <c r="D9" s="448" t="s">
        <v>9</v>
      </c>
      <c r="E9" s="446" t="s">
        <v>14</v>
      </c>
      <c r="F9" s="486" t="s">
        <v>1759</v>
      </c>
    </row>
    <row r="10" spans="1:6" x14ac:dyDescent="0.2">
      <c r="A10" s="447">
        <f t="shared" si="0"/>
        <v>4</v>
      </c>
      <c r="B10" s="447">
        <f>B9+C9</f>
        <v>8</v>
      </c>
      <c r="C10" s="447">
        <v>1</v>
      </c>
      <c r="D10" s="448" t="s">
        <v>9</v>
      </c>
      <c r="E10" s="446" t="s">
        <v>16</v>
      </c>
      <c r="F10" s="486" t="s">
        <v>4450</v>
      </c>
    </row>
    <row r="11" spans="1:6" x14ac:dyDescent="0.2">
      <c r="A11" s="447">
        <f t="shared" si="0"/>
        <v>5</v>
      </c>
      <c r="B11" s="447">
        <f>B10+C10</f>
        <v>9</v>
      </c>
      <c r="C11" s="447">
        <v>2</v>
      </c>
      <c r="D11" s="448" t="s">
        <v>12</v>
      </c>
      <c r="E11" s="446" t="s">
        <v>17</v>
      </c>
      <c r="F11" s="486" t="s">
        <v>15</v>
      </c>
    </row>
    <row r="12" spans="1:6" x14ac:dyDescent="0.2">
      <c r="A12" s="447">
        <f t="shared" si="0"/>
        <v>6</v>
      </c>
      <c r="B12" s="447">
        <f>B11+C11</f>
        <v>11</v>
      </c>
      <c r="C12" s="447">
        <v>1</v>
      </c>
      <c r="D12" s="448" t="s">
        <v>9</v>
      </c>
      <c r="E12" s="446" t="s">
        <v>1810</v>
      </c>
      <c r="F12" s="292" t="s">
        <v>20</v>
      </c>
    </row>
    <row r="13" spans="1:6" x14ac:dyDescent="0.2">
      <c r="A13" s="447">
        <f t="shared" si="0"/>
        <v>7</v>
      </c>
      <c r="B13" s="447">
        <f>B12+C12</f>
        <v>12</v>
      </c>
      <c r="C13" s="447">
        <v>1</v>
      </c>
      <c r="D13" s="448" t="s">
        <v>9</v>
      </c>
      <c r="E13" s="446" t="s">
        <v>284</v>
      </c>
      <c r="F13" s="292"/>
    </row>
    <row r="14" spans="1:6" x14ac:dyDescent="0.2">
      <c r="A14" s="447">
        <f t="shared" si="0"/>
        <v>8</v>
      </c>
      <c r="B14" s="447">
        <f>B13+C13</f>
        <v>13</v>
      </c>
      <c r="C14" s="447">
        <v>3</v>
      </c>
      <c r="D14" s="448" t="s">
        <v>12</v>
      </c>
      <c r="E14" s="446" t="s">
        <v>23</v>
      </c>
      <c r="F14" s="292"/>
    </row>
    <row r="15" spans="1:6" ht="24" x14ac:dyDescent="0.2">
      <c r="A15" s="447">
        <f t="shared" si="0"/>
        <v>9</v>
      </c>
      <c r="B15" s="447">
        <f t="shared" ref="B15:B78" si="1">B14+C14</f>
        <v>16</v>
      </c>
      <c r="C15" s="447">
        <v>17</v>
      </c>
      <c r="D15" s="448" t="s">
        <v>12</v>
      </c>
      <c r="E15" s="446" t="s">
        <v>4549</v>
      </c>
      <c r="F15" s="292"/>
    </row>
    <row r="16" spans="1:6" ht="24" x14ac:dyDescent="0.2">
      <c r="A16" s="447">
        <f t="shared" si="0"/>
        <v>10</v>
      </c>
      <c r="B16" s="447">
        <f t="shared" si="1"/>
        <v>33</v>
      </c>
      <c r="C16" s="447">
        <v>17</v>
      </c>
      <c r="D16" s="448" t="s">
        <v>12</v>
      </c>
      <c r="E16" s="446" t="s">
        <v>4550</v>
      </c>
      <c r="F16" s="292"/>
    </row>
    <row r="17" spans="1:6" ht="24" x14ac:dyDescent="0.2">
      <c r="A17" s="447">
        <f t="shared" si="0"/>
        <v>11</v>
      </c>
      <c r="B17" s="447">
        <f t="shared" si="1"/>
        <v>50</v>
      </c>
      <c r="C17" s="447">
        <v>17</v>
      </c>
      <c r="D17" s="448" t="s">
        <v>12</v>
      </c>
      <c r="E17" s="446" t="s">
        <v>4551</v>
      </c>
      <c r="F17" s="292"/>
    </row>
    <row r="18" spans="1:6" ht="24" x14ac:dyDescent="0.2">
      <c r="A18" s="447">
        <f t="shared" si="0"/>
        <v>12</v>
      </c>
      <c r="B18" s="447">
        <f t="shared" si="1"/>
        <v>67</v>
      </c>
      <c r="C18" s="447">
        <v>17</v>
      </c>
      <c r="D18" s="448" t="s">
        <v>12</v>
      </c>
      <c r="E18" s="446" t="s">
        <v>4552</v>
      </c>
      <c r="F18" s="292"/>
    </row>
    <row r="19" spans="1:6" ht="24" x14ac:dyDescent="0.2">
      <c r="A19" s="447">
        <f t="shared" si="0"/>
        <v>13</v>
      </c>
      <c r="B19" s="447">
        <f t="shared" si="1"/>
        <v>84</v>
      </c>
      <c r="C19" s="447">
        <v>17</v>
      </c>
      <c r="D19" s="448" t="s">
        <v>12</v>
      </c>
      <c r="E19" s="446" t="s">
        <v>4553</v>
      </c>
      <c r="F19" s="292"/>
    </row>
    <row r="20" spans="1:6" ht="24" x14ac:dyDescent="0.2">
      <c r="A20" s="447">
        <f t="shared" si="0"/>
        <v>14</v>
      </c>
      <c r="B20" s="447">
        <f t="shared" si="1"/>
        <v>101</v>
      </c>
      <c r="C20" s="447">
        <v>17</v>
      </c>
      <c r="D20" s="448" t="s">
        <v>12</v>
      </c>
      <c r="E20" s="446" t="s">
        <v>4554</v>
      </c>
      <c r="F20" s="292"/>
    </row>
    <row r="21" spans="1:6" ht="24" x14ac:dyDescent="0.2">
      <c r="A21" s="447">
        <f t="shared" si="0"/>
        <v>15</v>
      </c>
      <c r="B21" s="447">
        <f t="shared" si="1"/>
        <v>118</v>
      </c>
      <c r="C21" s="447">
        <v>17</v>
      </c>
      <c r="D21" s="448" t="s">
        <v>12</v>
      </c>
      <c r="E21" s="446" t="s">
        <v>4555</v>
      </c>
      <c r="F21" s="292"/>
    </row>
    <row r="22" spans="1:6" ht="24" x14ac:dyDescent="0.2">
      <c r="A22" s="447">
        <f t="shared" si="0"/>
        <v>16</v>
      </c>
      <c r="B22" s="447">
        <f t="shared" si="1"/>
        <v>135</v>
      </c>
      <c r="C22" s="447">
        <v>17</v>
      </c>
      <c r="D22" s="448" t="s">
        <v>12</v>
      </c>
      <c r="E22" s="446" t="s">
        <v>4556</v>
      </c>
      <c r="F22" s="292"/>
    </row>
    <row r="23" spans="1:6" ht="24" x14ac:dyDescent="0.2">
      <c r="A23" s="447">
        <f t="shared" si="0"/>
        <v>17</v>
      </c>
      <c r="B23" s="447">
        <f t="shared" si="1"/>
        <v>152</v>
      </c>
      <c r="C23" s="447">
        <v>17</v>
      </c>
      <c r="D23" s="448" t="s">
        <v>12</v>
      </c>
      <c r="E23" s="446" t="s">
        <v>4557</v>
      </c>
      <c r="F23" s="292"/>
    </row>
    <row r="24" spans="1:6" ht="24" x14ac:dyDescent="0.2">
      <c r="A24" s="447">
        <f t="shared" si="0"/>
        <v>18</v>
      </c>
      <c r="B24" s="447">
        <f t="shared" si="1"/>
        <v>169</v>
      </c>
      <c r="C24" s="447">
        <v>17</v>
      </c>
      <c r="D24" s="448" t="s">
        <v>12</v>
      </c>
      <c r="E24" s="446" t="s">
        <v>4558</v>
      </c>
      <c r="F24" s="292"/>
    </row>
    <row r="25" spans="1:6" ht="24" x14ac:dyDescent="0.2">
      <c r="A25" s="447">
        <f t="shared" si="0"/>
        <v>19</v>
      </c>
      <c r="B25" s="447">
        <f t="shared" si="1"/>
        <v>186</v>
      </c>
      <c r="C25" s="447">
        <v>17</v>
      </c>
      <c r="D25" s="448" t="s">
        <v>12</v>
      </c>
      <c r="E25" s="446" t="s">
        <v>4559</v>
      </c>
      <c r="F25" s="292"/>
    </row>
    <row r="26" spans="1:6" ht="24" x14ac:dyDescent="0.2">
      <c r="A26" s="447">
        <f t="shared" si="0"/>
        <v>20</v>
      </c>
      <c r="B26" s="447">
        <f t="shared" si="1"/>
        <v>203</v>
      </c>
      <c r="C26" s="447">
        <v>17</v>
      </c>
      <c r="D26" s="448" t="s">
        <v>12</v>
      </c>
      <c r="E26" s="446" t="s">
        <v>4560</v>
      </c>
      <c r="F26" s="292"/>
    </row>
    <row r="27" spans="1:6" ht="24" x14ac:dyDescent="0.2">
      <c r="A27" s="447">
        <f t="shared" si="0"/>
        <v>21</v>
      </c>
      <c r="B27" s="447">
        <f t="shared" si="1"/>
        <v>220</v>
      </c>
      <c r="C27" s="447">
        <v>17</v>
      </c>
      <c r="D27" s="448" t="s">
        <v>12</v>
      </c>
      <c r="E27" s="446" t="s">
        <v>4561</v>
      </c>
      <c r="F27" s="292"/>
    </row>
    <row r="28" spans="1:6" ht="24" x14ac:dyDescent="0.2">
      <c r="A28" s="447">
        <f t="shared" si="0"/>
        <v>22</v>
      </c>
      <c r="B28" s="447">
        <f t="shared" si="1"/>
        <v>237</v>
      </c>
      <c r="C28" s="447">
        <v>17</v>
      </c>
      <c r="D28" s="448" t="s">
        <v>12</v>
      </c>
      <c r="E28" s="446" t="s">
        <v>4562</v>
      </c>
      <c r="F28" s="292"/>
    </row>
    <row r="29" spans="1:6" ht="24" x14ac:dyDescent="0.2">
      <c r="A29" s="447">
        <f t="shared" si="0"/>
        <v>23</v>
      </c>
      <c r="B29" s="447">
        <f t="shared" si="1"/>
        <v>254</v>
      </c>
      <c r="C29" s="447">
        <v>17</v>
      </c>
      <c r="D29" s="448" t="s">
        <v>12</v>
      </c>
      <c r="E29" s="446" t="s">
        <v>4563</v>
      </c>
      <c r="F29" s="292"/>
    </row>
    <row r="30" spans="1:6" ht="24" x14ac:dyDescent="0.2">
      <c r="A30" s="447">
        <f t="shared" si="0"/>
        <v>24</v>
      </c>
      <c r="B30" s="447">
        <f t="shared" si="1"/>
        <v>271</v>
      </c>
      <c r="C30" s="447">
        <v>17</v>
      </c>
      <c r="D30" s="448" t="s">
        <v>12</v>
      </c>
      <c r="E30" s="446" t="s">
        <v>4564</v>
      </c>
      <c r="F30" s="292"/>
    </row>
    <row r="31" spans="1:6" ht="24" x14ac:dyDescent="0.2">
      <c r="A31" s="447">
        <f t="shared" si="0"/>
        <v>25</v>
      </c>
      <c r="B31" s="447">
        <f t="shared" si="1"/>
        <v>288</v>
      </c>
      <c r="C31" s="447">
        <v>17</v>
      </c>
      <c r="D31" s="448" t="s">
        <v>12</v>
      </c>
      <c r="E31" s="446" t="s">
        <v>4565</v>
      </c>
      <c r="F31" s="292"/>
    </row>
    <row r="32" spans="1:6" ht="24" x14ac:dyDescent="0.2">
      <c r="A32" s="447">
        <f t="shared" si="0"/>
        <v>26</v>
      </c>
      <c r="B32" s="447">
        <f t="shared" si="1"/>
        <v>305</v>
      </c>
      <c r="C32" s="447">
        <v>17</v>
      </c>
      <c r="D32" s="448" t="s">
        <v>12</v>
      </c>
      <c r="E32" s="446" t="s">
        <v>4566</v>
      </c>
      <c r="F32" s="292"/>
    </row>
    <row r="33" spans="1:6" ht="24" x14ac:dyDescent="0.2">
      <c r="A33" s="447">
        <f t="shared" si="0"/>
        <v>27</v>
      </c>
      <c r="B33" s="447">
        <f t="shared" si="1"/>
        <v>322</v>
      </c>
      <c r="C33" s="447">
        <v>17</v>
      </c>
      <c r="D33" s="448" t="s">
        <v>12</v>
      </c>
      <c r="E33" s="446" t="s">
        <v>4567</v>
      </c>
      <c r="F33" s="292"/>
    </row>
    <row r="34" spans="1:6" ht="24" x14ac:dyDescent="0.2">
      <c r="A34" s="447">
        <f t="shared" si="0"/>
        <v>28</v>
      </c>
      <c r="B34" s="447">
        <f t="shared" si="1"/>
        <v>339</v>
      </c>
      <c r="C34" s="447">
        <v>17</v>
      </c>
      <c r="D34" s="448" t="s">
        <v>12</v>
      </c>
      <c r="E34" s="446" t="s">
        <v>4568</v>
      </c>
      <c r="F34" s="292"/>
    </row>
    <row r="35" spans="1:6" ht="24" x14ac:dyDescent="0.2">
      <c r="A35" s="447">
        <f t="shared" si="0"/>
        <v>29</v>
      </c>
      <c r="B35" s="447">
        <f t="shared" si="1"/>
        <v>356</v>
      </c>
      <c r="C35" s="447">
        <v>17</v>
      </c>
      <c r="D35" s="448" t="s">
        <v>12</v>
      </c>
      <c r="E35" s="446" t="s">
        <v>4569</v>
      </c>
      <c r="F35" s="292"/>
    </row>
    <row r="36" spans="1:6" ht="24" x14ac:dyDescent="0.2">
      <c r="A36" s="447">
        <f t="shared" si="0"/>
        <v>30</v>
      </c>
      <c r="B36" s="447">
        <f t="shared" si="1"/>
        <v>373</v>
      </c>
      <c r="C36" s="447">
        <v>17</v>
      </c>
      <c r="D36" s="448" t="s">
        <v>12</v>
      </c>
      <c r="E36" s="446" t="s">
        <v>4570</v>
      </c>
      <c r="F36" s="292"/>
    </row>
    <row r="37" spans="1:6" ht="24" x14ac:dyDescent="0.2">
      <c r="A37" s="447">
        <f t="shared" si="0"/>
        <v>31</v>
      </c>
      <c r="B37" s="447">
        <f t="shared" si="1"/>
        <v>390</v>
      </c>
      <c r="C37" s="447">
        <v>17</v>
      </c>
      <c r="D37" s="448" t="s">
        <v>12</v>
      </c>
      <c r="E37" s="446" t="s">
        <v>4571</v>
      </c>
      <c r="F37" s="292"/>
    </row>
    <row r="38" spans="1:6" ht="24" x14ac:dyDescent="0.2">
      <c r="A38" s="447">
        <f t="shared" si="0"/>
        <v>32</v>
      </c>
      <c r="B38" s="447">
        <f t="shared" si="1"/>
        <v>407</v>
      </c>
      <c r="C38" s="447">
        <v>17</v>
      </c>
      <c r="D38" s="448" t="s">
        <v>12</v>
      </c>
      <c r="E38" s="446" t="s">
        <v>4572</v>
      </c>
      <c r="F38" s="292"/>
    </row>
    <row r="39" spans="1:6" ht="24" x14ac:dyDescent="0.2">
      <c r="A39" s="447">
        <f t="shared" si="0"/>
        <v>33</v>
      </c>
      <c r="B39" s="447">
        <f t="shared" si="1"/>
        <v>424</v>
      </c>
      <c r="C39" s="447">
        <v>17</v>
      </c>
      <c r="D39" s="448" t="s">
        <v>12</v>
      </c>
      <c r="E39" s="446" t="s">
        <v>4573</v>
      </c>
      <c r="F39" s="292"/>
    </row>
    <row r="40" spans="1:6" ht="24" x14ac:dyDescent="0.2">
      <c r="A40" s="447">
        <f t="shared" si="0"/>
        <v>34</v>
      </c>
      <c r="B40" s="447">
        <f t="shared" si="1"/>
        <v>441</v>
      </c>
      <c r="C40" s="447">
        <v>17</v>
      </c>
      <c r="D40" s="448" t="s">
        <v>12</v>
      </c>
      <c r="E40" s="446" t="s">
        <v>4574</v>
      </c>
      <c r="F40" s="292"/>
    </row>
    <row r="41" spans="1:6" ht="24" x14ac:dyDescent="0.2">
      <c r="A41" s="447">
        <f t="shared" si="0"/>
        <v>35</v>
      </c>
      <c r="B41" s="447">
        <f t="shared" si="1"/>
        <v>458</v>
      </c>
      <c r="C41" s="447">
        <v>17</v>
      </c>
      <c r="D41" s="448" t="s">
        <v>12</v>
      </c>
      <c r="E41" s="446" t="s">
        <v>4575</v>
      </c>
      <c r="F41" s="292"/>
    </row>
    <row r="42" spans="1:6" ht="24" x14ac:dyDescent="0.2">
      <c r="A42" s="447">
        <f t="shared" si="0"/>
        <v>36</v>
      </c>
      <c r="B42" s="447">
        <f t="shared" si="1"/>
        <v>475</v>
      </c>
      <c r="C42" s="447">
        <v>17</v>
      </c>
      <c r="D42" s="448" t="s">
        <v>12</v>
      </c>
      <c r="E42" s="446" t="s">
        <v>4576</v>
      </c>
      <c r="F42" s="292"/>
    </row>
    <row r="43" spans="1:6" ht="24" x14ac:dyDescent="0.2">
      <c r="A43" s="447">
        <f t="shared" si="0"/>
        <v>37</v>
      </c>
      <c r="B43" s="447">
        <f t="shared" si="1"/>
        <v>492</v>
      </c>
      <c r="C43" s="447">
        <v>17</v>
      </c>
      <c r="D43" s="448" t="s">
        <v>12</v>
      </c>
      <c r="E43" s="446" t="s">
        <v>4577</v>
      </c>
      <c r="F43" s="292"/>
    </row>
    <row r="44" spans="1:6" ht="24" x14ac:dyDescent="0.2">
      <c r="A44" s="447">
        <f t="shared" si="0"/>
        <v>38</v>
      </c>
      <c r="B44" s="447">
        <f t="shared" si="1"/>
        <v>509</v>
      </c>
      <c r="C44" s="447">
        <v>17</v>
      </c>
      <c r="D44" s="448" t="s">
        <v>12</v>
      </c>
      <c r="E44" s="446" t="s">
        <v>4578</v>
      </c>
      <c r="F44" s="292"/>
    </row>
    <row r="45" spans="1:6" ht="24" x14ac:dyDescent="0.2">
      <c r="A45" s="447">
        <f t="shared" si="0"/>
        <v>39</v>
      </c>
      <c r="B45" s="447">
        <f t="shared" si="1"/>
        <v>526</v>
      </c>
      <c r="C45" s="447">
        <v>17</v>
      </c>
      <c r="D45" s="448" t="s">
        <v>12</v>
      </c>
      <c r="E45" s="446" t="s">
        <v>4579</v>
      </c>
      <c r="F45" s="292"/>
    </row>
    <row r="46" spans="1:6" ht="24" x14ac:dyDescent="0.2">
      <c r="A46" s="447">
        <f t="shared" si="0"/>
        <v>40</v>
      </c>
      <c r="B46" s="447">
        <f t="shared" si="1"/>
        <v>543</v>
      </c>
      <c r="C46" s="447">
        <v>17</v>
      </c>
      <c r="D46" s="448" t="s">
        <v>12</v>
      </c>
      <c r="E46" s="446" t="s">
        <v>4580</v>
      </c>
      <c r="F46" s="292"/>
    </row>
    <row r="47" spans="1:6" ht="24" x14ac:dyDescent="0.2">
      <c r="A47" s="447">
        <f t="shared" si="0"/>
        <v>41</v>
      </c>
      <c r="B47" s="447">
        <f t="shared" si="1"/>
        <v>560</v>
      </c>
      <c r="C47" s="447">
        <v>17</v>
      </c>
      <c r="D47" s="448" t="s">
        <v>12</v>
      </c>
      <c r="E47" s="446" t="s">
        <v>4581</v>
      </c>
      <c r="F47" s="292"/>
    </row>
    <row r="48" spans="1:6" ht="24" x14ac:dyDescent="0.2">
      <c r="A48" s="447">
        <f t="shared" si="0"/>
        <v>42</v>
      </c>
      <c r="B48" s="447">
        <f t="shared" si="1"/>
        <v>577</v>
      </c>
      <c r="C48" s="447">
        <v>17</v>
      </c>
      <c r="D48" s="448" t="s">
        <v>12</v>
      </c>
      <c r="E48" s="446" t="s">
        <v>4582</v>
      </c>
      <c r="F48" s="292"/>
    </row>
    <row r="49" spans="1:6" ht="24" x14ac:dyDescent="0.2">
      <c r="A49" s="447">
        <f t="shared" si="0"/>
        <v>43</v>
      </c>
      <c r="B49" s="447">
        <f t="shared" si="1"/>
        <v>594</v>
      </c>
      <c r="C49" s="447">
        <v>17</v>
      </c>
      <c r="D49" s="448" t="s">
        <v>12</v>
      </c>
      <c r="E49" s="446" t="s">
        <v>4583</v>
      </c>
      <c r="F49" s="292"/>
    </row>
    <row r="50" spans="1:6" ht="24" x14ac:dyDescent="0.2">
      <c r="A50" s="447">
        <f t="shared" si="0"/>
        <v>44</v>
      </c>
      <c r="B50" s="447">
        <f t="shared" si="1"/>
        <v>611</v>
      </c>
      <c r="C50" s="447">
        <v>17</v>
      </c>
      <c r="D50" s="448" t="s">
        <v>12</v>
      </c>
      <c r="E50" s="446" t="s">
        <v>4584</v>
      </c>
      <c r="F50" s="292"/>
    </row>
    <row r="51" spans="1:6" ht="24" x14ac:dyDescent="0.2">
      <c r="A51" s="447">
        <f t="shared" si="0"/>
        <v>45</v>
      </c>
      <c r="B51" s="447">
        <f t="shared" si="1"/>
        <v>628</v>
      </c>
      <c r="C51" s="447">
        <v>17</v>
      </c>
      <c r="D51" s="448" t="s">
        <v>12</v>
      </c>
      <c r="E51" s="446" t="s">
        <v>4585</v>
      </c>
      <c r="F51" s="292"/>
    </row>
    <row r="52" spans="1:6" ht="24" x14ac:dyDescent="0.2">
      <c r="A52" s="447">
        <f t="shared" si="0"/>
        <v>46</v>
      </c>
      <c r="B52" s="447">
        <f t="shared" si="1"/>
        <v>645</v>
      </c>
      <c r="C52" s="447">
        <v>17</v>
      </c>
      <c r="D52" s="448" t="s">
        <v>12</v>
      </c>
      <c r="E52" s="446" t="s">
        <v>4586</v>
      </c>
      <c r="F52" s="292"/>
    </row>
    <row r="53" spans="1:6" ht="24" x14ac:dyDescent="0.2">
      <c r="A53" s="447">
        <f t="shared" si="0"/>
        <v>47</v>
      </c>
      <c r="B53" s="447">
        <f t="shared" si="1"/>
        <v>662</v>
      </c>
      <c r="C53" s="447">
        <v>17</v>
      </c>
      <c r="D53" s="448" t="s">
        <v>12</v>
      </c>
      <c r="E53" s="446" t="s">
        <v>4587</v>
      </c>
      <c r="F53" s="292"/>
    </row>
    <row r="54" spans="1:6" ht="24" x14ac:dyDescent="0.2">
      <c r="A54" s="447">
        <f t="shared" si="0"/>
        <v>48</v>
      </c>
      <c r="B54" s="447">
        <f t="shared" si="1"/>
        <v>679</v>
      </c>
      <c r="C54" s="447">
        <v>17</v>
      </c>
      <c r="D54" s="448" t="s">
        <v>12</v>
      </c>
      <c r="E54" s="446" t="s">
        <v>4588</v>
      </c>
      <c r="F54" s="292"/>
    </row>
    <row r="55" spans="1:6" ht="24" x14ac:dyDescent="0.2">
      <c r="A55" s="447">
        <f t="shared" si="0"/>
        <v>49</v>
      </c>
      <c r="B55" s="447">
        <f t="shared" si="1"/>
        <v>696</v>
      </c>
      <c r="C55" s="447">
        <v>17</v>
      </c>
      <c r="D55" s="448" t="s">
        <v>12</v>
      </c>
      <c r="E55" s="446" t="s">
        <v>4589</v>
      </c>
      <c r="F55" s="292"/>
    </row>
    <row r="56" spans="1:6" ht="24" x14ac:dyDescent="0.2">
      <c r="A56" s="447">
        <f t="shared" si="0"/>
        <v>50</v>
      </c>
      <c r="B56" s="447">
        <f t="shared" si="1"/>
        <v>713</v>
      </c>
      <c r="C56" s="447">
        <v>17</v>
      </c>
      <c r="D56" s="448" t="s">
        <v>12</v>
      </c>
      <c r="E56" s="446" t="s">
        <v>4590</v>
      </c>
      <c r="F56" s="292"/>
    </row>
    <row r="57" spans="1:6" ht="24" x14ac:dyDescent="0.2">
      <c r="A57" s="447">
        <f t="shared" si="0"/>
        <v>51</v>
      </c>
      <c r="B57" s="447">
        <f t="shared" si="1"/>
        <v>730</v>
      </c>
      <c r="C57" s="447">
        <v>17</v>
      </c>
      <c r="D57" s="448" t="s">
        <v>12</v>
      </c>
      <c r="E57" s="446" t="s">
        <v>4591</v>
      </c>
      <c r="F57" s="292"/>
    </row>
    <row r="58" spans="1:6" ht="24" x14ac:dyDescent="0.2">
      <c r="A58" s="447">
        <f t="shared" si="0"/>
        <v>52</v>
      </c>
      <c r="B58" s="447">
        <f t="shared" si="1"/>
        <v>747</v>
      </c>
      <c r="C58" s="447">
        <v>17</v>
      </c>
      <c r="D58" s="448" t="s">
        <v>12</v>
      </c>
      <c r="E58" s="446" t="s">
        <v>4592</v>
      </c>
      <c r="F58" s="292"/>
    </row>
    <row r="59" spans="1:6" ht="24" x14ac:dyDescent="0.2">
      <c r="A59" s="447">
        <f t="shared" si="0"/>
        <v>53</v>
      </c>
      <c r="B59" s="447">
        <f t="shared" si="1"/>
        <v>764</v>
      </c>
      <c r="C59" s="447">
        <v>17</v>
      </c>
      <c r="D59" s="448" t="s">
        <v>12</v>
      </c>
      <c r="E59" s="446" t="s">
        <v>4593</v>
      </c>
      <c r="F59" s="292"/>
    </row>
    <row r="60" spans="1:6" ht="24" x14ac:dyDescent="0.2">
      <c r="A60" s="447">
        <f t="shared" si="0"/>
        <v>54</v>
      </c>
      <c r="B60" s="447">
        <f t="shared" si="1"/>
        <v>781</v>
      </c>
      <c r="C60" s="447">
        <v>17</v>
      </c>
      <c r="D60" s="448" t="s">
        <v>12</v>
      </c>
      <c r="E60" s="446" t="s">
        <v>4594</v>
      </c>
      <c r="F60" s="292"/>
    </row>
    <row r="61" spans="1:6" ht="24" x14ac:dyDescent="0.2">
      <c r="A61" s="447">
        <f t="shared" si="0"/>
        <v>55</v>
      </c>
      <c r="B61" s="447">
        <f t="shared" si="1"/>
        <v>798</v>
      </c>
      <c r="C61" s="447">
        <v>17</v>
      </c>
      <c r="D61" s="448" t="s">
        <v>12</v>
      </c>
      <c r="E61" s="446" t="s">
        <v>4595</v>
      </c>
      <c r="F61" s="292"/>
    </row>
    <row r="62" spans="1:6" ht="24" x14ac:dyDescent="0.2">
      <c r="A62" s="447">
        <f t="shared" si="0"/>
        <v>56</v>
      </c>
      <c r="B62" s="447">
        <f t="shared" si="1"/>
        <v>815</v>
      </c>
      <c r="C62" s="447">
        <v>17</v>
      </c>
      <c r="D62" s="448" t="s">
        <v>12</v>
      </c>
      <c r="E62" s="446" t="s">
        <v>4596</v>
      </c>
      <c r="F62" s="292"/>
    </row>
    <row r="63" spans="1:6" ht="24" x14ac:dyDescent="0.2">
      <c r="A63" s="447">
        <f t="shared" si="0"/>
        <v>57</v>
      </c>
      <c r="B63" s="447">
        <f t="shared" si="1"/>
        <v>832</v>
      </c>
      <c r="C63" s="447">
        <v>17</v>
      </c>
      <c r="D63" s="448" t="s">
        <v>12</v>
      </c>
      <c r="E63" s="446" t="s">
        <v>4597</v>
      </c>
      <c r="F63" s="467"/>
    </row>
    <row r="64" spans="1:6" ht="24" x14ac:dyDescent="0.2">
      <c r="A64" s="447">
        <f t="shared" si="0"/>
        <v>58</v>
      </c>
      <c r="B64" s="447">
        <f t="shared" si="1"/>
        <v>849</v>
      </c>
      <c r="C64" s="447">
        <v>17</v>
      </c>
      <c r="D64" s="448" t="s">
        <v>12</v>
      </c>
      <c r="E64" s="446" t="s">
        <v>4598</v>
      </c>
      <c r="F64" s="467"/>
    </row>
    <row r="65" spans="1:6" ht="24" x14ac:dyDescent="0.2">
      <c r="A65" s="447">
        <f t="shared" si="0"/>
        <v>59</v>
      </c>
      <c r="B65" s="447">
        <f t="shared" si="1"/>
        <v>866</v>
      </c>
      <c r="C65" s="447">
        <v>17</v>
      </c>
      <c r="D65" s="448" t="s">
        <v>12</v>
      </c>
      <c r="E65" s="446" t="s">
        <v>4599</v>
      </c>
      <c r="F65" s="467"/>
    </row>
    <row r="66" spans="1:6" ht="24" x14ac:dyDescent="0.2">
      <c r="A66" s="447">
        <f t="shared" si="0"/>
        <v>60</v>
      </c>
      <c r="B66" s="447">
        <f t="shared" si="1"/>
        <v>883</v>
      </c>
      <c r="C66" s="447">
        <v>17</v>
      </c>
      <c r="D66" s="448" t="s">
        <v>12</v>
      </c>
      <c r="E66" s="433" t="s">
        <v>4600</v>
      </c>
      <c r="F66" s="467"/>
    </row>
    <row r="67" spans="1:6" ht="24" x14ac:dyDescent="0.2">
      <c r="A67" s="447">
        <f t="shared" si="0"/>
        <v>61</v>
      </c>
      <c r="B67" s="447">
        <f t="shared" si="1"/>
        <v>900</v>
      </c>
      <c r="C67" s="447">
        <v>17</v>
      </c>
      <c r="D67" s="448" t="s">
        <v>12</v>
      </c>
      <c r="E67" s="433" t="s">
        <v>4601</v>
      </c>
      <c r="F67" s="467"/>
    </row>
    <row r="68" spans="1:6" ht="24" x14ac:dyDescent="0.2">
      <c r="A68" s="447">
        <f t="shared" si="0"/>
        <v>62</v>
      </c>
      <c r="B68" s="447">
        <f t="shared" si="1"/>
        <v>917</v>
      </c>
      <c r="C68" s="447">
        <v>17</v>
      </c>
      <c r="D68" s="448" t="s">
        <v>12</v>
      </c>
      <c r="E68" s="433" t="s">
        <v>4602</v>
      </c>
      <c r="F68" s="467"/>
    </row>
    <row r="69" spans="1:6" ht="24" x14ac:dyDescent="0.2">
      <c r="A69" s="447">
        <f t="shared" si="0"/>
        <v>63</v>
      </c>
      <c r="B69" s="447">
        <f t="shared" si="1"/>
        <v>934</v>
      </c>
      <c r="C69" s="447">
        <v>17</v>
      </c>
      <c r="D69" s="448" t="s">
        <v>12</v>
      </c>
      <c r="E69" s="433" t="s">
        <v>4603</v>
      </c>
      <c r="F69" s="467"/>
    </row>
    <row r="70" spans="1:6" ht="24" x14ac:dyDescent="0.2">
      <c r="A70" s="447">
        <f t="shared" si="0"/>
        <v>64</v>
      </c>
      <c r="B70" s="447">
        <f t="shared" si="1"/>
        <v>951</v>
      </c>
      <c r="C70" s="447">
        <v>17</v>
      </c>
      <c r="D70" s="448" t="s">
        <v>12</v>
      </c>
      <c r="E70" s="433" t="s">
        <v>4604</v>
      </c>
      <c r="F70" s="467"/>
    </row>
    <row r="71" spans="1:6" ht="24" x14ac:dyDescent="0.2">
      <c r="A71" s="447">
        <f t="shared" si="0"/>
        <v>65</v>
      </c>
      <c r="B71" s="447">
        <f t="shared" si="1"/>
        <v>968</v>
      </c>
      <c r="C71" s="447">
        <v>17</v>
      </c>
      <c r="D71" s="448" t="s">
        <v>12</v>
      </c>
      <c r="E71" s="433" t="s">
        <v>4605</v>
      </c>
      <c r="F71" s="467"/>
    </row>
    <row r="72" spans="1:6" ht="24" x14ac:dyDescent="0.2">
      <c r="A72" s="447">
        <f t="shared" ref="A72:A97" si="2">+A71+1</f>
        <v>66</v>
      </c>
      <c r="B72" s="447">
        <f t="shared" si="1"/>
        <v>985</v>
      </c>
      <c r="C72" s="447">
        <v>17</v>
      </c>
      <c r="D72" s="448" t="s">
        <v>12</v>
      </c>
      <c r="E72" s="433" t="s">
        <v>4606</v>
      </c>
      <c r="F72" s="467"/>
    </row>
    <row r="73" spans="1:6" ht="24" x14ac:dyDescent="0.2">
      <c r="A73" s="447">
        <f t="shared" si="2"/>
        <v>67</v>
      </c>
      <c r="B73" s="447">
        <f t="shared" si="1"/>
        <v>1002</v>
      </c>
      <c r="C73" s="447">
        <v>17</v>
      </c>
      <c r="D73" s="448" t="s">
        <v>12</v>
      </c>
      <c r="E73" s="433" t="s">
        <v>4607</v>
      </c>
      <c r="F73" s="467"/>
    </row>
    <row r="74" spans="1:6" ht="24" x14ac:dyDescent="0.2">
      <c r="A74" s="447">
        <f t="shared" si="2"/>
        <v>68</v>
      </c>
      <c r="B74" s="447">
        <f t="shared" si="1"/>
        <v>1019</v>
      </c>
      <c r="C74" s="447">
        <v>17</v>
      </c>
      <c r="D74" s="448" t="s">
        <v>12</v>
      </c>
      <c r="E74" s="433" t="s">
        <v>4608</v>
      </c>
      <c r="F74" s="467"/>
    </row>
    <row r="75" spans="1:6" ht="24" x14ac:dyDescent="0.2">
      <c r="A75" s="447">
        <f t="shared" si="2"/>
        <v>69</v>
      </c>
      <c r="B75" s="447">
        <f t="shared" si="1"/>
        <v>1036</v>
      </c>
      <c r="C75" s="447">
        <v>17</v>
      </c>
      <c r="D75" s="448" t="s">
        <v>12</v>
      </c>
      <c r="E75" s="433" t="s">
        <v>4609</v>
      </c>
      <c r="F75" s="467"/>
    </row>
    <row r="76" spans="1:6" ht="24" x14ac:dyDescent="0.2">
      <c r="A76" s="447">
        <f t="shared" si="2"/>
        <v>70</v>
      </c>
      <c r="B76" s="447">
        <f t="shared" si="1"/>
        <v>1053</v>
      </c>
      <c r="C76" s="447">
        <v>17</v>
      </c>
      <c r="D76" s="448" t="s">
        <v>12</v>
      </c>
      <c r="E76" s="433" t="s">
        <v>4610</v>
      </c>
      <c r="F76" s="467"/>
    </row>
    <row r="77" spans="1:6" ht="24" x14ac:dyDescent="0.2">
      <c r="A77" s="447">
        <f t="shared" si="2"/>
        <v>71</v>
      </c>
      <c r="B77" s="447">
        <f t="shared" si="1"/>
        <v>1070</v>
      </c>
      <c r="C77" s="447">
        <v>17</v>
      </c>
      <c r="D77" s="448" t="s">
        <v>12</v>
      </c>
      <c r="E77" s="433" t="s">
        <v>4611</v>
      </c>
      <c r="F77" s="467"/>
    </row>
    <row r="78" spans="1:6" ht="24" x14ac:dyDescent="0.2">
      <c r="A78" s="447">
        <f t="shared" si="2"/>
        <v>72</v>
      </c>
      <c r="B78" s="447">
        <f t="shared" si="1"/>
        <v>1087</v>
      </c>
      <c r="C78" s="447">
        <v>17</v>
      </c>
      <c r="D78" s="448" t="s">
        <v>12</v>
      </c>
      <c r="E78" s="433" t="s">
        <v>4612</v>
      </c>
      <c r="F78" s="467"/>
    </row>
    <row r="79" spans="1:6" ht="24" x14ac:dyDescent="0.2">
      <c r="A79" s="447">
        <f t="shared" si="2"/>
        <v>73</v>
      </c>
      <c r="B79" s="447">
        <f t="shared" ref="B79:B97" si="3">B78+C78</f>
        <v>1104</v>
      </c>
      <c r="C79" s="447">
        <v>17</v>
      </c>
      <c r="D79" s="448" t="s">
        <v>12</v>
      </c>
      <c r="E79" s="433" t="s">
        <v>4613</v>
      </c>
      <c r="F79" s="467"/>
    </row>
    <row r="80" spans="1:6" ht="24" x14ac:dyDescent="0.2">
      <c r="A80" s="447">
        <f t="shared" si="2"/>
        <v>74</v>
      </c>
      <c r="B80" s="447">
        <f t="shared" si="3"/>
        <v>1121</v>
      </c>
      <c r="C80" s="447">
        <v>17</v>
      </c>
      <c r="D80" s="448" t="s">
        <v>12</v>
      </c>
      <c r="E80" s="433" t="s">
        <v>4614</v>
      </c>
      <c r="F80" s="467"/>
    </row>
    <row r="81" spans="1:6" ht="24" x14ac:dyDescent="0.2">
      <c r="A81" s="447">
        <f t="shared" si="2"/>
        <v>75</v>
      </c>
      <c r="B81" s="447">
        <f t="shared" si="3"/>
        <v>1138</v>
      </c>
      <c r="C81" s="447">
        <v>17</v>
      </c>
      <c r="D81" s="448" t="s">
        <v>12</v>
      </c>
      <c r="E81" s="433" t="s">
        <v>4615</v>
      </c>
      <c r="F81" s="467"/>
    </row>
    <row r="82" spans="1:6" ht="24" x14ac:dyDescent="0.2">
      <c r="A82" s="447">
        <f t="shared" si="2"/>
        <v>76</v>
      </c>
      <c r="B82" s="447">
        <f t="shared" si="3"/>
        <v>1155</v>
      </c>
      <c r="C82" s="447">
        <v>17</v>
      </c>
      <c r="D82" s="448" t="s">
        <v>12</v>
      </c>
      <c r="E82" s="433" t="s">
        <v>4616</v>
      </c>
      <c r="F82" s="467"/>
    </row>
    <row r="83" spans="1:6" ht="24" x14ac:dyDescent="0.2">
      <c r="A83" s="447">
        <f t="shared" si="2"/>
        <v>77</v>
      </c>
      <c r="B83" s="447">
        <f t="shared" si="3"/>
        <v>1172</v>
      </c>
      <c r="C83" s="447">
        <v>17</v>
      </c>
      <c r="D83" s="448" t="s">
        <v>12</v>
      </c>
      <c r="E83" s="433" t="s">
        <v>4617</v>
      </c>
      <c r="F83" s="467"/>
    </row>
    <row r="84" spans="1:6" ht="24" x14ac:dyDescent="0.2">
      <c r="A84" s="447">
        <f t="shared" si="2"/>
        <v>78</v>
      </c>
      <c r="B84" s="447">
        <f t="shared" si="3"/>
        <v>1189</v>
      </c>
      <c r="C84" s="447">
        <v>17</v>
      </c>
      <c r="D84" s="448" t="s">
        <v>12</v>
      </c>
      <c r="E84" s="435" t="s">
        <v>6170</v>
      </c>
      <c r="F84" s="437"/>
    </row>
    <row r="85" spans="1:6" ht="24" x14ac:dyDescent="0.2">
      <c r="A85" s="447">
        <f t="shared" si="2"/>
        <v>79</v>
      </c>
      <c r="B85" s="447">
        <f t="shared" si="3"/>
        <v>1206</v>
      </c>
      <c r="C85" s="447">
        <v>17</v>
      </c>
      <c r="D85" s="448" t="s">
        <v>12</v>
      </c>
      <c r="E85" s="435" t="s">
        <v>6171</v>
      </c>
      <c r="F85" s="437"/>
    </row>
    <row r="86" spans="1:6" ht="24" x14ac:dyDescent="0.2">
      <c r="A86" s="447">
        <f t="shared" si="2"/>
        <v>80</v>
      </c>
      <c r="B86" s="447">
        <f t="shared" si="3"/>
        <v>1223</v>
      </c>
      <c r="C86" s="447">
        <v>17</v>
      </c>
      <c r="D86" s="448" t="s">
        <v>12</v>
      </c>
      <c r="E86" s="435" t="s">
        <v>6172</v>
      </c>
      <c r="F86" s="437"/>
    </row>
    <row r="87" spans="1:6" ht="24" x14ac:dyDescent="0.2">
      <c r="A87" s="447">
        <f t="shared" si="2"/>
        <v>81</v>
      </c>
      <c r="B87" s="447">
        <f t="shared" si="3"/>
        <v>1240</v>
      </c>
      <c r="C87" s="430">
        <v>17</v>
      </c>
      <c r="D87" s="444" t="s">
        <v>12</v>
      </c>
      <c r="E87" s="495" t="s">
        <v>12866</v>
      </c>
      <c r="F87" s="471"/>
    </row>
    <row r="88" spans="1:6" ht="24" x14ac:dyDescent="0.2">
      <c r="A88" s="447">
        <f t="shared" si="2"/>
        <v>82</v>
      </c>
      <c r="B88" s="447">
        <f t="shared" si="3"/>
        <v>1257</v>
      </c>
      <c r="C88" s="430">
        <v>17</v>
      </c>
      <c r="D88" s="444" t="s">
        <v>12</v>
      </c>
      <c r="E88" s="495" t="s">
        <v>12867</v>
      </c>
      <c r="F88" s="471"/>
    </row>
    <row r="89" spans="1:6" ht="24" x14ac:dyDescent="0.2">
      <c r="A89" s="447">
        <f t="shared" si="2"/>
        <v>83</v>
      </c>
      <c r="B89" s="447">
        <f t="shared" si="3"/>
        <v>1274</v>
      </c>
      <c r="C89" s="430">
        <v>17</v>
      </c>
      <c r="D89" s="444" t="s">
        <v>12</v>
      </c>
      <c r="E89" s="495" t="s">
        <v>12868</v>
      </c>
      <c r="F89" s="471"/>
    </row>
    <row r="90" spans="1:6" ht="24" x14ac:dyDescent="0.2">
      <c r="A90" s="363">
        <f t="shared" si="2"/>
        <v>84</v>
      </c>
      <c r="B90" s="363">
        <f t="shared" si="3"/>
        <v>1291</v>
      </c>
      <c r="C90" s="363">
        <v>17</v>
      </c>
      <c r="D90" s="360" t="s">
        <v>12</v>
      </c>
      <c r="E90" s="419" t="s">
        <v>12869</v>
      </c>
      <c r="F90" s="375"/>
    </row>
    <row r="91" spans="1:6" ht="24" x14ac:dyDescent="0.2">
      <c r="A91" s="363">
        <f t="shared" si="2"/>
        <v>85</v>
      </c>
      <c r="B91" s="363">
        <f t="shared" si="3"/>
        <v>1308</v>
      </c>
      <c r="C91" s="363">
        <v>17</v>
      </c>
      <c r="D91" s="360" t="s">
        <v>12</v>
      </c>
      <c r="E91" s="419" t="s">
        <v>12870</v>
      </c>
      <c r="F91" s="375"/>
    </row>
    <row r="92" spans="1:6" ht="24" x14ac:dyDescent="0.2">
      <c r="A92" s="363">
        <f t="shared" si="2"/>
        <v>86</v>
      </c>
      <c r="B92" s="363">
        <f t="shared" si="3"/>
        <v>1325</v>
      </c>
      <c r="C92" s="363">
        <v>17</v>
      </c>
      <c r="D92" s="360" t="s">
        <v>12</v>
      </c>
      <c r="E92" s="419" t="s">
        <v>12871</v>
      </c>
      <c r="F92" s="375"/>
    </row>
    <row r="93" spans="1:6" ht="24" x14ac:dyDescent="0.2">
      <c r="A93" s="363">
        <f t="shared" si="2"/>
        <v>87</v>
      </c>
      <c r="B93" s="363">
        <f t="shared" si="3"/>
        <v>1342</v>
      </c>
      <c r="C93" s="430">
        <v>17</v>
      </c>
      <c r="D93" s="444" t="s">
        <v>12</v>
      </c>
      <c r="E93" s="435" t="s">
        <v>10711</v>
      </c>
      <c r="F93" s="471"/>
    </row>
    <row r="94" spans="1:6" ht="24" x14ac:dyDescent="0.2">
      <c r="A94" s="363">
        <f t="shared" si="2"/>
        <v>88</v>
      </c>
      <c r="B94" s="363">
        <f t="shared" si="3"/>
        <v>1359</v>
      </c>
      <c r="C94" s="430">
        <v>17</v>
      </c>
      <c r="D94" s="444" t="s">
        <v>12</v>
      </c>
      <c r="E94" s="435" t="s">
        <v>10712</v>
      </c>
      <c r="F94" s="471"/>
    </row>
    <row r="95" spans="1:6" ht="24" x14ac:dyDescent="0.2">
      <c r="A95" s="363">
        <f t="shared" si="2"/>
        <v>89</v>
      </c>
      <c r="B95" s="363">
        <f t="shared" si="3"/>
        <v>1376</v>
      </c>
      <c r="C95" s="430">
        <v>17</v>
      </c>
      <c r="D95" s="444" t="s">
        <v>12</v>
      </c>
      <c r="E95" s="435" t="s">
        <v>10713</v>
      </c>
      <c r="F95" s="471"/>
    </row>
    <row r="96" spans="1:6" ht="12.75" thickBot="1" x14ac:dyDescent="0.25">
      <c r="A96" s="363">
        <f t="shared" si="2"/>
        <v>90</v>
      </c>
      <c r="B96" s="363">
        <f t="shared" si="3"/>
        <v>1393</v>
      </c>
      <c r="C96" s="439">
        <v>150</v>
      </c>
      <c r="D96" s="440" t="s">
        <v>9</v>
      </c>
      <c r="E96" s="24" t="s">
        <v>50</v>
      </c>
      <c r="F96" s="292" t="s">
        <v>25</v>
      </c>
    </row>
    <row r="97" spans="1:6" ht="13.5" thickTop="1" thickBot="1" x14ac:dyDescent="0.25">
      <c r="A97" s="363">
        <f t="shared" si="2"/>
        <v>91</v>
      </c>
      <c r="B97" s="363">
        <f t="shared" si="3"/>
        <v>1543</v>
      </c>
      <c r="C97" s="463">
        <v>12</v>
      </c>
      <c r="D97" s="491" t="s">
        <v>9</v>
      </c>
      <c r="E97" s="496" t="s">
        <v>323</v>
      </c>
      <c r="F97" s="467" t="s">
        <v>4618</v>
      </c>
    </row>
    <row r="98" spans="1:6" ht="12.75" thickTop="1" x14ac:dyDescent="0.2">
      <c r="A98" s="119" t="s">
        <v>54</v>
      </c>
      <c r="B98" s="119"/>
      <c r="C98" s="370">
        <f>B97+C97-1</f>
        <v>1554</v>
      </c>
      <c r="D98" s="119"/>
      <c r="E98" s="146"/>
      <c r="F98" s="465"/>
    </row>
    <row r="101" spans="1:6" x14ac:dyDescent="0.2">
      <c r="A101" s="158"/>
      <c r="B101" s="158"/>
      <c r="C101" s="158"/>
      <c r="D101" s="159"/>
      <c r="E101" s="279"/>
      <c r="F101" s="277"/>
    </row>
    <row r="102" spans="1:6" x14ac:dyDescent="0.2">
      <c r="A102" s="158"/>
      <c r="B102" s="158"/>
      <c r="C102" s="158"/>
      <c r="D102" s="159"/>
      <c r="E102" s="279"/>
      <c r="F102" s="277"/>
    </row>
    <row r="103" spans="1:6" x14ac:dyDescent="0.2">
      <c r="A103" s="158"/>
      <c r="B103" s="158"/>
      <c r="C103" s="158"/>
      <c r="D103" s="159"/>
      <c r="E103" s="279"/>
      <c r="F103" s="277"/>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49"/>
  <sheetViews>
    <sheetView topLeftCell="A136" zoomScaleNormal="100" zoomScaleSheetLayoutView="80" workbookViewId="0">
      <selection activeCell="A149" sqref="A149:C14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4619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C7+B7</f>
        <v>3</v>
      </c>
      <c r="C8" s="430">
        <v>3</v>
      </c>
      <c r="D8" s="444" t="s">
        <v>12</v>
      </c>
      <c r="E8" s="445" t="s">
        <v>13</v>
      </c>
      <c r="F8" s="9">
        <v>220</v>
      </c>
    </row>
    <row r="9" spans="1:6" x14ac:dyDescent="0.2">
      <c r="A9" s="430">
        <f t="shared" si="0"/>
        <v>3</v>
      </c>
      <c r="B9" s="430">
        <f>C8+B8</f>
        <v>6</v>
      </c>
      <c r="C9" s="430">
        <v>2</v>
      </c>
      <c r="D9" s="444" t="s">
        <v>9</v>
      </c>
      <c r="E9" s="445" t="s">
        <v>14</v>
      </c>
      <c r="F9" s="10" t="s">
        <v>1759</v>
      </c>
    </row>
    <row r="10" spans="1:6" x14ac:dyDescent="0.2">
      <c r="A10" s="430">
        <f t="shared" si="0"/>
        <v>4</v>
      </c>
      <c r="B10" s="430">
        <f>B9+C9</f>
        <v>8</v>
      </c>
      <c r="C10" s="430">
        <v>1</v>
      </c>
      <c r="D10" s="444" t="s">
        <v>9</v>
      </c>
      <c r="E10" s="445" t="s">
        <v>16</v>
      </c>
      <c r="F10" s="10" t="s">
        <v>4450</v>
      </c>
    </row>
    <row r="11" spans="1:6" x14ac:dyDescent="0.2">
      <c r="A11" s="430">
        <f t="shared" si="0"/>
        <v>5</v>
      </c>
      <c r="B11" s="430">
        <v>9</v>
      </c>
      <c r="C11" s="430">
        <v>2</v>
      </c>
      <c r="D11" s="444" t="s">
        <v>12</v>
      </c>
      <c r="E11" s="445" t="s">
        <v>17</v>
      </c>
      <c r="F11" s="10" t="s">
        <v>3329</v>
      </c>
    </row>
    <row r="12" spans="1:6" x14ac:dyDescent="0.2">
      <c r="A12" s="430">
        <f t="shared" si="0"/>
        <v>6</v>
      </c>
      <c r="B12" s="430">
        <f>C11+B11</f>
        <v>11</v>
      </c>
      <c r="C12" s="430">
        <v>1</v>
      </c>
      <c r="D12" s="444" t="s">
        <v>9</v>
      </c>
      <c r="E12" s="445" t="s">
        <v>1810</v>
      </c>
      <c r="F12" s="9" t="s">
        <v>20</v>
      </c>
    </row>
    <row r="13" spans="1:6" x14ac:dyDescent="0.2">
      <c r="A13" s="430">
        <f t="shared" si="0"/>
        <v>7</v>
      </c>
      <c r="B13" s="430">
        <f t="shared" ref="B13:B76" si="1">C12+B12</f>
        <v>12</v>
      </c>
      <c r="C13" s="430">
        <v>1</v>
      </c>
      <c r="D13" s="444" t="s">
        <v>9</v>
      </c>
      <c r="E13" s="445" t="s">
        <v>3330</v>
      </c>
      <c r="F13" s="9" t="s">
        <v>22</v>
      </c>
    </row>
    <row r="14" spans="1:6" x14ac:dyDescent="0.2">
      <c r="A14" s="430">
        <f t="shared" si="0"/>
        <v>8</v>
      </c>
      <c r="B14" s="430">
        <f t="shared" si="1"/>
        <v>13</v>
      </c>
      <c r="C14" s="430">
        <v>3</v>
      </c>
      <c r="D14" s="444" t="s">
        <v>12</v>
      </c>
      <c r="E14" s="445" t="s">
        <v>23</v>
      </c>
      <c r="F14" s="9"/>
    </row>
    <row r="15" spans="1:6" ht="12.75" customHeight="1" x14ac:dyDescent="0.2">
      <c r="A15" s="430">
        <f t="shared" si="0"/>
        <v>9</v>
      </c>
      <c r="B15" s="430">
        <f t="shared" si="1"/>
        <v>16</v>
      </c>
      <c r="C15" s="430">
        <v>9</v>
      </c>
      <c r="D15" s="444" t="s">
        <v>9</v>
      </c>
      <c r="E15" s="445" t="s">
        <v>4276</v>
      </c>
      <c r="F15" s="9"/>
    </row>
    <row r="16" spans="1:6" x14ac:dyDescent="0.2">
      <c r="A16" s="430">
        <f t="shared" si="0"/>
        <v>10</v>
      </c>
      <c r="B16" s="430">
        <f t="shared" si="1"/>
        <v>25</v>
      </c>
      <c r="C16" s="430">
        <v>8</v>
      </c>
      <c r="D16" s="444" t="s">
        <v>12</v>
      </c>
      <c r="E16" s="445" t="s">
        <v>4620</v>
      </c>
      <c r="F16" s="9"/>
    </row>
    <row r="17" spans="1:6" ht="36" x14ac:dyDescent="0.2">
      <c r="A17" s="430">
        <f t="shared" si="0"/>
        <v>11</v>
      </c>
      <c r="B17" s="430">
        <f t="shared" si="1"/>
        <v>33</v>
      </c>
      <c r="C17" s="430">
        <v>17</v>
      </c>
      <c r="D17" s="444" t="s">
        <v>12</v>
      </c>
      <c r="E17" s="445" t="s">
        <v>4621</v>
      </c>
      <c r="F17" s="9"/>
    </row>
    <row r="18" spans="1:6" ht="36" x14ac:dyDescent="0.2">
      <c r="A18" s="430">
        <f t="shared" si="0"/>
        <v>12</v>
      </c>
      <c r="B18" s="430">
        <f t="shared" si="1"/>
        <v>50</v>
      </c>
      <c r="C18" s="430">
        <v>17</v>
      </c>
      <c r="D18" s="444" t="s">
        <v>12</v>
      </c>
      <c r="E18" s="445" t="s">
        <v>4622</v>
      </c>
      <c r="F18" s="9"/>
    </row>
    <row r="19" spans="1:6" ht="36" x14ac:dyDescent="0.2">
      <c r="A19" s="430">
        <f t="shared" si="0"/>
        <v>13</v>
      </c>
      <c r="B19" s="430">
        <f t="shared" si="1"/>
        <v>67</v>
      </c>
      <c r="C19" s="430">
        <v>17</v>
      </c>
      <c r="D19" s="444" t="s">
        <v>12</v>
      </c>
      <c r="E19" s="445" t="s">
        <v>4623</v>
      </c>
      <c r="F19" s="9"/>
    </row>
    <row r="20" spans="1:6" ht="36" x14ac:dyDescent="0.2">
      <c r="A20" s="430">
        <f t="shared" si="0"/>
        <v>14</v>
      </c>
      <c r="B20" s="430">
        <f t="shared" si="1"/>
        <v>84</v>
      </c>
      <c r="C20" s="430">
        <v>17</v>
      </c>
      <c r="D20" s="444" t="s">
        <v>12</v>
      </c>
      <c r="E20" s="445" t="s">
        <v>4624</v>
      </c>
      <c r="F20" s="9"/>
    </row>
    <row r="21" spans="1:6" ht="36" x14ac:dyDescent="0.2">
      <c r="A21" s="430">
        <f t="shared" si="0"/>
        <v>15</v>
      </c>
      <c r="B21" s="430">
        <f t="shared" si="1"/>
        <v>101</v>
      </c>
      <c r="C21" s="430">
        <v>17</v>
      </c>
      <c r="D21" s="444" t="s">
        <v>12</v>
      </c>
      <c r="E21" s="445" t="s">
        <v>4625</v>
      </c>
      <c r="F21" s="9"/>
    </row>
    <row r="22" spans="1:6" ht="36" x14ac:dyDescent="0.2">
      <c r="A22" s="430">
        <f t="shared" si="0"/>
        <v>16</v>
      </c>
      <c r="B22" s="430">
        <f t="shared" si="1"/>
        <v>118</v>
      </c>
      <c r="C22" s="430">
        <v>17</v>
      </c>
      <c r="D22" s="444" t="s">
        <v>12</v>
      </c>
      <c r="E22" s="445" t="s">
        <v>4626</v>
      </c>
      <c r="F22" s="9"/>
    </row>
    <row r="23" spans="1:6" ht="36" x14ac:dyDescent="0.2">
      <c r="A23" s="430">
        <f t="shared" si="0"/>
        <v>17</v>
      </c>
      <c r="B23" s="430">
        <f t="shared" si="1"/>
        <v>135</v>
      </c>
      <c r="C23" s="430">
        <v>17</v>
      </c>
      <c r="D23" s="444" t="s">
        <v>12</v>
      </c>
      <c r="E23" s="445" t="s">
        <v>4627</v>
      </c>
      <c r="F23" s="9"/>
    </row>
    <row r="24" spans="1:6" ht="36" x14ac:dyDescent="0.2">
      <c r="A24" s="430">
        <f t="shared" si="0"/>
        <v>18</v>
      </c>
      <c r="B24" s="430">
        <f t="shared" si="1"/>
        <v>152</v>
      </c>
      <c r="C24" s="430">
        <v>17</v>
      </c>
      <c r="D24" s="444" t="s">
        <v>12</v>
      </c>
      <c r="E24" s="445" t="s">
        <v>4628</v>
      </c>
      <c r="F24" s="9"/>
    </row>
    <row r="25" spans="1:6" ht="36" x14ac:dyDescent="0.2">
      <c r="A25" s="430">
        <f t="shared" si="0"/>
        <v>19</v>
      </c>
      <c r="B25" s="430">
        <f t="shared" si="1"/>
        <v>169</v>
      </c>
      <c r="C25" s="430">
        <v>17</v>
      </c>
      <c r="D25" s="444" t="s">
        <v>12</v>
      </c>
      <c r="E25" s="445" t="s">
        <v>4629</v>
      </c>
      <c r="F25" s="9"/>
    </row>
    <row r="26" spans="1:6" ht="36" x14ac:dyDescent="0.2">
      <c r="A26" s="430">
        <f t="shared" si="0"/>
        <v>20</v>
      </c>
      <c r="B26" s="430">
        <f t="shared" si="1"/>
        <v>186</v>
      </c>
      <c r="C26" s="430">
        <v>17</v>
      </c>
      <c r="D26" s="444" t="s">
        <v>12</v>
      </c>
      <c r="E26" s="445" t="s">
        <v>4630</v>
      </c>
      <c r="F26" s="9"/>
    </row>
    <row r="27" spans="1:6" ht="36" x14ac:dyDescent="0.2">
      <c r="A27" s="430">
        <f t="shared" si="0"/>
        <v>21</v>
      </c>
      <c r="B27" s="430">
        <f t="shared" si="1"/>
        <v>203</v>
      </c>
      <c r="C27" s="430">
        <v>17</v>
      </c>
      <c r="D27" s="444" t="s">
        <v>12</v>
      </c>
      <c r="E27" s="445" t="s">
        <v>4631</v>
      </c>
      <c r="F27" s="9"/>
    </row>
    <row r="28" spans="1:6" ht="36" x14ac:dyDescent="0.2">
      <c r="A28" s="430">
        <f t="shared" si="0"/>
        <v>22</v>
      </c>
      <c r="B28" s="430">
        <f t="shared" si="1"/>
        <v>220</v>
      </c>
      <c r="C28" s="430">
        <v>17</v>
      </c>
      <c r="D28" s="444" t="s">
        <v>12</v>
      </c>
      <c r="E28" s="445" t="s">
        <v>4632</v>
      </c>
      <c r="F28" s="9"/>
    </row>
    <row r="29" spans="1:6" ht="36" x14ac:dyDescent="0.2">
      <c r="A29" s="430">
        <f t="shared" si="0"/>
        <v>23</v>
      </c>
      <c r="B29" s="430">
        <f t="shared" si="1"/>
        <v>237</v>
      </c>
      <c r="C29" s="430">
        <v>17</v>
      </c>
      <c r="D29" s="444" t="s">
        <v>12</v>
      </c>
      <c r="E29" s="445" t="s">
        <v>4633</v>
      </c>
      <c r="F29" s="9"/>
    </row>
    <row r="30" spans="1:6" ht="36" x14ac:dyDescent="0.2">
      <c r="A30" s="430">
        <f t="shared" si="0"/>
        <v>24</v>
      </c>
      <c r="B30" s="430">
        <f t="shared" si="1"/>
        <v>254</v>
      </c>
      <c r="C30" s="430">
        <v>17</v>
      </c>
      <c r="D30" s="444" t="s">
        <v>12</v>
      </c>
      <c r="E30" s="445" t="s">
        <v>4634</v>
      </c>
      <c r="F30" s="9"/>
    </row>
    <row r="31" spans="1:6" ht="36" x14ac:dyDescent="0.2">
      <c r="A31" s="430">
        <f t="shared" si="0"/>
        <v>25</v>
      </c>
      <c r="B31" s="430">
        <f t="shared" si="1"/>
        <v>271</v>
      </c>
      <c r="C31" s="430">
        <v>17</v>
      </c>
      <c r="D31" s="444" t="s">
        <v>12</v>
      </c>
      <c r="E31" s="445" t="s">
        <v>4635</v>
      </c>
      <c r="F31" s="9"/>
    </row>
    <row r="32" spans="1:6" ht="36" x14ac:dyDescent="0.2">
      <c r="A32" s="430">
        <f t="shared" si="0"/>
        <v>26</v>
      </c>
      <c r="B32" s="430">
        <f t="shared" si="1"/>
        <v>288</v>
      </c>
      <c r="C32" s="430">
        <v>17</v>
      </c>
      <c r="D32" s="444" t="s">
        <v>12</v>
      </c>
      <c r="E32" s="445" t="s">
        <v>4636</v>
      </c>
      <c r="F32" s="134"/>
    </row>
    <row r="33" spans="1:6" ht="36" x14ac:dyDescent="0.2">
      <c r="A33" s="430">
        <f t="shared" si="0"/>
        <v>27</v>
      </c>
      <c r="B33" s="430">
        <f t="shared" si="1"/>
        <v>305</v>
      </c>
      <c r="C33" s="430">
        <v>17</v>
      </c>
      <c r="D33" s="444" t="s">
        <v>12</v>
      </c>
      <c r="E33" s="445" t="s">
        <v>4637</v>
      </c>
      <c r="F33" s="9"/>
    </row>
    <row r="34" spans="1:6" ht="36" x14ac:dyDescent="0.2">
      <c r="A34" s="430">
        <f t="shared" si="0"/>
        <v>28</v>
      </c>
      <c r="B34" s="430">
        <f t="shared" si="1"/>
        <v>322</v>
      </c>
      <c r="C34" s="430">
        <v>17</v>
      </c>
      <c r="D34" s="444" t="s">
        <v>12</v>
      </c>
      <c r="E34" s="445" t="s">
        <v>4638</v>
      </c>
      <c r="F34" s="9"/>
    </row>
    <row r="35" spans="1:6" ht="36" x14ac:dyDescent="0.2">
      <c r="A35" s="430">
        <f t="shared" si="0"/>
        <v>29</v>
      </c>
      <c r="B35" s="430">
        <f t="shared" si="1"/>
        <v>339</v>
      </c>
      <c r="C35" s="430">
        <v>17</v>
      </c>
      <c r="D35" s="444" t="s">
        <v>12</v>
      </c>
      <c r="E35" s="445" t="s">
        <v>4639</v>
      </c>
      <c r="F35" s="9"/>
    </row>
    <row r="36" spans="1:6" ht="36" x14ac:dyDescent="0.2">
      <c r="A36" s="430">
        <f t="shared" si="0"/>
        <v>30</v>
      </c>
      <c r="B36" s="430">
        <f t="shared" si="1"/>
        <v>356</v>
      </c>
      <c r="C36" s="430">
        <v>17</v>
      </c>
      <c r="D36" s="444" t="s">
        <v>12</v>
      </c>
      <c r="E36" s="445" t="s">
        <v>4640</v>
      </c>
      <c r="F36" s="9"/>
    </row>
    <row r="37" spans="1:6" ht="36" x14ac:dyDescent="0.2">
      <c r="A37" s="430">
        <f t="shared" si="0"/>
        <v>31</v>
      </c>
      <c r="B37" s="430">
        <f t="shared" si="1"/>
        <v>373</v>
      </c>
      <c r="C37" s="430">
        <v>17</v>
      </c>
      <c r="D37" s="444" t="s">
        <v>12</v>
      </c>
      <c r="E37" s="445" t="s">
        <v>4641</v>
      </c>
      <c r="F37" s="9"/>
    </row>
    <row r="38" spans="1:6" ht="36" x14ac:dyDescent="0.2">
      <c r="A38" s="430">
        <f t="shared" si="0"/>
        <v>32</v>
      </c>
      <c r="B38" s="430">
        <f t="shared" si="1"/>
        <v>390</v>
      </c>
      <c r="C38" s="430">
        <v>17</v>
      </c>
      <c r="D38" s="444" t="s">
        <v>12</v>
      </c>
      <c r="E38" s="445" t="s">
        <v>4642</v>
      </c>
      <c r="F38" s="9"/>
    </row>
    <row r="39" spans="1:6" ht="36" x14ac:dyDescent="0.2">
      <c r="A39" s="430">
        <f t="shared" si="0"/>
        <v>33</v>
      </c>
      <c r="B39" s="430">
        <f t="shared" si="1"/>
        <v>407</v>
      </c>
      <c r="C39" s="430">
        <v>17</v>
      </c>
      <c r="D39" s="444" t="s">
        <v>12</v>
      </c>
      <c r="E39" s="445" t="s">
        <v>4643</v>
      </c>
      <c r="F39" s="9"/>
    </row>
    <row r="40" spans="1:6" ht="36" x14ac:dyDescent="0.2">
      <c r="A40" s="430">
        <f t="shared" si="0"/>
        <v>34</v>
      </c>
      <c r="B40" s="430">
        <f t="shared" si="1"/>
        <v>424</v>
      </c>
      <c r="C40" s="430">
        <v>17</v>
      </c>
      <c r="D40" s="444" t="s">
        <v>12</v>
      </c>
      <c r="E40" s="445" t="s">
        <v>4644</v>
      </c>
      <c r="F40" s="9"/>
    </row>
    <row r="41" spans="1:6" ht="36" x14ac:dyDescent="0.2">
      <c r="A41" s="430">
        <f t="shared" si="0"/>
        <v>35</v>
      </c>
      <c r="B41" s="430">
        <f t="shared" si="1"/>
        <v>441</v>
      </c>
      <c r="C41" s="430">
        <v>17</v>
      </c>
      <c r="D41" s="444" t="s">
        <v>12</v>
      </c>
      <c r="E41" s="445" t="s">
        <v>4645</v>
      </c>
      <c r="F41" s="9"/>
    </row>
    <row r="42" spans="1:6" ht="36" x14ac:dyDescent="0.2">
      <c r="A42" s="430">
        <f t="shared" si="0"/>
        <v>36</v>
      </c>
      <c r="B42" s="430">
        <f t="shared" si="1"/>
        <v>458</v>
      </c>
      <c r="C42" s="430">
        <v>17</v>
      </c>
      <c r="D42" s="444" t="s">
        <v>12</v>
      </c>
      <c r="E42" s="445" t="s">
        <v>4646</v>
      </c>
      <c r="F42" s="9"/>
    </row>
    <row r="43" spans="1:6" ht="36" x14ac:dyDescent="0.2">
      <c r="A43" s="430">
        <f t="shared" si="0"/>
        <v>37</v>
      </c>
      <c r="B43" s="430">
        <f t="shared" si="1"/>
        <v>475</v>
      </c>
      <c r="C43" s="430">
        <v>17</v>
      </c>
      <c r="D43" s="444" t="s">
        <v>12</v>
      </c>
      <c r="E43" s="445" t="s">
        <v>4647</v>
      </c>
      <c r="F43" s="9"/>
    </row>
    <row r="44" spans="1:6" ht="36" x14ac:dyDescent="0.2">
      <c r="A44" s="430">
        <f t="shared" si="0"/>
        <v>38</v>
      </c>
      <c r="B44" s="430">
        <f t="shared" si="1"/>
        <v>492</v>
      </c>
      <c r="C44" s="430">
        <v>17</v>
      </c>
      <c r="D44" s="444" t="s">
        <v>12</v>
      </c>
      <c r="E44" s="445" t="s">
        <v>4648</v>
      </c>
      <c r="F44" s="9"/>
    </row>
    <row r="45" spans="1:6" ht="36" x14ac:dyDescent="0.2">
      <c r="A45" s="430">
        <f t="shared" si="0"/>
        <v>39</v>
      </c>
      <c r="B45" s="430">
        <f t="shared" si="1"/>
        <v>509</v>
      </c>
      <c r="C45" s="430">
        <v>17</v>
      </c>
      <c r="D45" s="444" t="s">
        <v>12</v>
      </c>
      <c r="E45" s="445" t="s">
        <v>4649</v>
      </c>
      <c r="F45" s="134"/>
    </row>
    <row r="46" spans="1:6" ht="36" x14ac:dyDescent="0.2">
      <c r="A46" s="430">
        <f t="shared" si="0"/>
        <v>40</v>
      </c>
      <c r="B46" s="430">
        <f t="shared" si="1"/>
        <v>526</v>
      </c>
      <c r="C46" s="430">
        <v>17</v>
      </c>
      <c r="D46" s="444" t="s">
        <v>12</v>
      </c>
      <c r="E46" s="445" t="s">
        <v>4650</v>
      </c>
      <c r="F46" s="9"/>
    </row>
    <row r="47" spans="1:6" ht="36" x14ac:dyDescent="0.2">
      <c r="A47" s="430">
        <f t="shared" si="0"/>
        <v>41</v>
      </c>
      <c r="B47" s="430">
        <f t="shared" si="1"/>
        <v>543</v>
      </c>
      <c r="C47" s="430">
        <v>17</v>
      </c>
      <c r="D47" s="444" t="s">
        <v>12</v>
      </c>
      <c r="E47" s="445" t="s">
        <v>4651</v>
      </c>
      <c r="F47" s="9"/>
    </row>
    <row r="48" spans="1:6" ht="36" x14ac:dyDescent="0.2">
      <c r="A48" s="430">
        <f t="shared" si="0"/>
        <v>42</v>
      </c>
      <c r="B48" s="430">
        <f t="shared" si="1"/>
        <v>560</v>
      </c>
      <c r="C48" s="430">
        <v>17</v>
      </c>
      <c r="D48" s="444" t="s">
        <v>12</v>
      </c>
      <c r="E48" s="445" t="s">
        <v>4652</v>
      </c>
      <c r="F48" s="9"/>
    </row>
    <row r="49" spans="1:6" ht="36" x14ac:dyDescent="0.2">
      <c r="A49" s="430">
        <f t="shared" si="0"/>
        <v>43</v>
      </c>
      <c r="B49" s="430">
        <f t="shared" si="1"/>
        <v>577</v>
      </c>
      <c r="C49" s="430">
        <v>17</v>
      </c>
      <c r="D49" s="444" t="s">
        <v>12</v>
      </c>
      <c r="E49" s="445" t="s">
        <v>4653</v>
      </c>
      <c r="F49" s="9"/>
    </row>
    <row r="50" spans="1:6" ht="36" x14ac:dyDescent="0.2">
      <c r="A50" s="430">
        <f t="shared" si="0"/>
        <v>44</v>
      </c>
      <c r="B50" s="430">
        <f t="shared" si="1"/>
        <v>594</v>
      </c>
      <c r="C50" s="430">
        <v>17</v>
      </c>
      <c r="D50" s="444" t="s">
        <v>12</v>
      </c>
      <c r="E50" s="445" t="s">
        <v>4654</v>
      </c>
      <c r="F50" s="9"/>
    </row>
    <row r="51" spans="1:6" ht="36" x14ac:dyDescent="0.2">
      <c r="A51" s="430">
        <f t="shared" si="0"/>
        <v>45</v>
      </c>
      <c r="B51" s="430">
        <f t="shared" si="1"/>
        <v>611</v>
      </c>
      <c r="C51" s="430">
        <v>17</v>
      </c>
      <c r="D51" s="444" t="s">
        <v>12</v>
      </c>
      <c r="E51" s="445" t="s">
        <v>4655</v>
      </c>
      <c r="F51" s="9"/>
    </row>
    <row r="52" spans="1:6" ht="36" x14ac:dyDescent="0.2">
      <c r="A52" s="430">
        <f t="shared" si="0"/>
        <v>46</v>
      </c>
      <c r="B52" s="430">
        <f t="shared" si="1"/>
        <v>628</v>
      </c>
      <c r="C52" s="430">
        <v>17</v>
      </c>
      <c r="D52" s="444" t="s">
        <v>12</v>
      </c>
      <c r="E52" s="445" t="s">
        <v>4656</v>
      </c>
      <c r="F52" s="9"/>
    </row>
    <row r="53" spans="1:6" ht="36" x14ac:dyDescent="0.2">
      <c r="A53" s="430">
        <f t="shared" si="0"/>
        <v>47</v>
      </c>
      <c r="B53" s="430">
        <f t="shared" si="1"/>
        <v>645</v>
      </c>
      <c r="C53" s="430">
        <v>17</v>
      </c>
      <c r="D53" s="444" t="s">
        <v>12</v>
      </c>
      <c r="E53" s="445" t="s">
        <v>4657</v>
      </c>
      <c r="F53" s="9"/>
    </row>
    <row r="54" spans="1:6" ht="36" x14ac:dyDescent="0.2">
      <c r="A54" s="430">
        <f t="shared" si="0"/>
        <v>48</v>
      </c>
      <c r="B54" s="430">
        <f t="shared" si="1"/>
        <v>662</v>
      </c>
      <c r="C54" s="430">
        <v>17</v>
      </c>
      <c r="D54" s="444" t="s">
        <v>12</v>
      </c>
      <c r="E54" s="445" t="s">
        <v>4658</v>
      </c>
      <c r="F54" s="9"/>
    </row>
    <row r="55" spans="1:6" ht="36" x14ac:dyDescent="0.2">
      <c r="A55" s="430">
        <f t="shared" si="0"/>
        <v>49</v>
      </c>
      <c r="B55" s="430">
        <f t="shared" si="1"/>
        <v>679</v>
      </c>
      <c r="C55" s="430">
        <v>17</v>
      </c>
      <c r="D55" s="444" t="s">
        <v>12</v>
      </c>
      <c r="E55" s="445" t="s">
        <v>4659</v>
      </c>
      <c r="F55" s="9"/>
    </row>
    <row r="56" spans="1:6" ht="36" x14ac:dyDescent="0.2">
      <c r="A56" s="430">
        <f t="shared" si="0"/>
        <v>50</v>
      </c>
      <c r="B56" s="430">
        <f t="shared" si="1"/>
        <v>696</v>
      </c>
      <c r="C56" s="430">
        <v>17</v>
      </c>
      <c r="D56" s="444" t="s">
        <v>12</v>
      </c>
      <c r="E56" s="445" t="s">
        <v>4660</v>
      </c>
      <c r="F56" s="9"/>
    </row>
    <row r="57" spans="1:6" ht="36" x14ac:dyDescent="0.2">
      <c r="A57" s="430">
        <f t="shared" si="0"/>
        <v>51</v>
      </c>
      <c r="B57" s="430">
        <f t="shared" si="1"/>
        <v>713</v>
      </c>
      <c r="C57" s="430">
        <v>17</v>
      </c>
      <c r="D57" s="444" t="s">
        <v>12</v>
      </c>
      <c r="E57" s="445" t="s">
        <v>4661</v>
      </c>
      <c r="F57" s="9"/>
    </row>
    <row r="58" spans="1:6" ht="36" x14ac:dyDescent="0.2">
      <c r="A58" s="430">
        <f t="shared" si="0"/>
        <v>52</v>
      </c>
      <c r="B58" s="430">
        <f t="shared" si="1"/>
        <v>730</v>
      </c>
      <c r="C58" s="430">
        <v>17</v>
      </c>
      <c r="D58" s="444" t="s">
        <v>12</v>
      </c>
      <c r="E58" s="445" t="s">
        <v>4662</v>
      </c>
      <c r="F58" s="9"/>
    </row>
    <row r="59" spans="1:6" ht="36" x14ac:dyDescent="0.2">
      <c r="A59" s="430">
        <f t="shared" si="0"/>
        <v>53</v>
      </c>
      <c r="B59" s="430">
        <f t="shared" si="1"/>
        <v>747</v>
      </c>
      <c r="C59" s="430">
        <v>17</v>
      </c>
      <c r="D59" s="444" t="s">
        <v>12</v>
      </c>
      <c r="E59" s="445" t="s">
        <v>4663</v>
      </c>
      <c r="F59" s="9"/>
    </row>
    <row r="60" spans="1:6" ht="36" x14ac:dyDescent="0.2">
      <c r="A60" s="430">
        <f t="shared" si="0"/>
        <v>54</v>
      </c>
      <c r="B60" s="430">
        <f t="shared" si="1"/>
        <v>764</v>
      </c>
      <c r="C60" s="430">
        <v>17</v>
      </c>
      <c r="D60" s="444" t="s">
        <v>12</v>
      </c>
      <c r="E60" s="445" t="s">
        <v>4664</v>
      </c>
      <c r="F60" s="9"/>
    </row>
    <row r="61" spans="1:6" ht="36" x14ac:dyDescent="0.2">
      <c r="A61" s="430">
        <f t="shared" si="0"/>
        <v>55</v>
      </c>
      <c r="B61" s="430">
        <f t="shared" si="1"/>
        <v>781</v>
      </c>
      <c r="C61" s="430">
        <v>17</v>
      </c>
      <c r="D61" s="444" t="s">
        <v>12</v>
      </c>
      <c r="E61" s="445" t="s">
        <v>4665</v>
      </c>
      <c r="F61" s="9"/>
    </row>
    <row r="62" spans="1:6" ht="36" x14ac:dyDescent="0.2">
      <c r="A62" s="430">
        <f t="shared" si="0"/>
        <v>56</v>
      </c>
      <c r="B62" s="430">
        <f t="shared" si="1"/>
        <v>798</v>
      </c>
      <c r="C62" s="430">
        <v>17</v>
      </c>
      <c r="D62" s="444" t="s">
        <v>12</v>
      </c>
      <c r="E62" s="445" t="s">
        <v>4666</v>
      </c>
      <c r="F62" s="9"/>
    </row>
    <row r="63" spans="1:6" ht="36" x14ac:dyDescent="0.2">
      <c r="A63" s="430">
        <f t="shared" si="0"/>
        <v>57</v>
      </c>
      <c r="B63" s="430">
        <f t="shared" si="1"/>
        <v>815</v>
      </c>
      <c r="C63" s="430">
        <v>17</v>
      </c>
      <c r="D63" s="444" t="s">
        <v>12</v>
      </c>
      <c r="E63" s="445" t="s">
        <v>4667</v>
      </c>
      <c r="F63" s="9"/>
    </row>
    <row r="64" spans="1:6" ht="36" x14ac:dyDescent="0.2">
      <c r="A64" s="430">
        <f t="shared" si="0"/>
        <v>58</v>
      </c>
      <c r="B64" s="430">
        <f t="shared" si="1"/>
        <v>832</v>
      </c>
      <c r="C64" s="430">
        <v>17</v>
      </c>
      <c r="D64" s="444" t="s">
        <v>12</v>
      </c>
      <c r="E64" s="445" t="s">
        <v>4668</v>
      </c>
      <c r="F64" s="9"/>
    </row>
    <row r="65" spans="1:6" ht="36" x14ac:dyDescent="0.2">
      <c r="A65" s="430">
        <f t="shared" si="0"/>
        <v>59</v>
      </c>
      <c r="B65" s="430">
        <f t="shared" si="1"/>
        <v>849</v>
      </c>
      <c r="C65" s="430">
        <v>17</v>
      </c>
      <c r="D65" s="444" t="s">
        <v>12</v>
      </c>
      <c r="E65" s="445" t="s">
        <v>4669</v>
      </c>
      <c r="F65" s="9"/>
    </row>
    <row r="66" spans="1:6" ht="36" x14ac:dyDescent="0.2">
      <c r="A66" s="430">
        <f t="shared" si="0"/>
        <v>60</v>
      </c>
      <c r="B66" s="430">
        <f t="shared" si="1"/>
        <v>866</v>
      </c>
      <c r="C66" s="430">
        <v>17</v>
      </c>
      <c r="D66" s="444" t="s">
        <v>12</v>
      </c>
      <c r="E66" s="445" t="s">
        <v>4670</v>
      </c>
      <c r="F66" s="9"/>
    </row>
    <row r="67" spans="1:6" ht="36" x14ac:dyDescent="0.2">
      <c r="A67" s="430">
        <f t="shared" si="0"/>
        <v>61</v>
      </c>
      <c r="B67" s="430">
        <f t="shared" si="1"/>
        <v>883</v>
      </c>
      <c r="C67" s="430">
        <v>17</v>
      </c>
      <c r="D67" s="444" t="s">
        <v>12</v>
      </c>
      <c r="E67" s="445" t="s">
        <v>4671</v>
      </c>
      <c r="F67" s="9"/>
    </row>
    <row r="68" spans="1:6" ht="36" x14ac:dyDescent="0.2">
      <c r="A68" s="430">
        <f t="shared" si="0"/>
        <v>62</v>
      </c>
      <c r="B68" s="430">
        <f t="shared" si="1"/>
        <v>900</v>
      </c>
      <c r="C68" s="430">
        <v>17</v>
      </c>
      <c r="D68" s="444" t="s">
        <v>12</v>
      </c>
      <c r="E68" s="445" t="s">
        <v>4672</v>
      </c>
      <c r="F68" s="9"/>
    </row>
    <row r="69" spans="1:6" ht="36" x14ac:dyDescent="0.2">
      <c r="A69" s="430">
        <f t="shared" si="0"/>
        <v>63</v>
      </c>
      <c r="B69" s="430">
        <f t="shared" si="1"/>
        <v>917</v>
      </c>
      <c r="C69" s="430">
        <v>17</v>
      </c>
      <c r="D69" s="444" t="s">
        <v>12</v>
      </c>
      <c r="E69" s="445" t="s">
        <v>4673</v>
      </c>
      <c r="F69" s="9"/>
    </row>
    <row r="70" spans="1:6" ht="36" x14ac:dyDescent="0.2">
      <c r="A70" s="430">
        <f t="shared" si="0"/>
        <v>64</v>
      </c>
      <c r="B70" s="430">
        <f t="shared" si="1"/>
        <v>934</v>
      </c>
      <c r="C70" s="430">
        <v>17</v>
      </c>
      <c r="D70" s="444" t="s">
        <v>12</v>
      </c>
      <c r="E70" s="445" t="s">
        <v>4674</v>
      </c>
      <c r="F70" s="9"/>
    </row>
    <row r="71" spans="1:6" ht="36" x14ac:dyDescent="0.2">
      <c r="A71" s="430">
        <f t="shared" si="0"/>
        <v>65</v>
      </c>
      <c r="B71" s="430">
        <f t="shared" si="1"/>
        <v>951</v>
      </c>
      <c r="C71" s="430">
        <v>17</v>
      </c>
      <c r="D71" s="444" t="s">
        <v>12</v>
      </c>
      <c r="E71" s="445" t="s">
        <v>4675</v>
      </c>
      <c r="F71" s="9"/>
    </row>
    <row r="72" spans="1:6" ht="36" x14ac:dyDescent="0.2">
      <c r="A72" s="430">
        <f t="shared" ref="A72:A135" si="2">+A71+1</f>
        <v>66</v>
      </c>
      <c r="B72" s="430">
        <f t="shared" si="1"/>
        <v>968</v>
      </c>
      <c r="C72" s="430">
        <v>17</v>
      </c>
      <c r="D72" s="444" t="s">
        <v>12</v>
      </c>
      <c r="E72" s="445" t="s">
        <v>4676</v>
      </c>
      <c r="F72" s="9"/>
    </row>
    <row r="73" spans="1:6" ht="36" x14ac:dyDescent="0.2">
      <c r="A73" s="430">
        <f t="shared" si="2"/>
        <v>67</v>
      </c>
      <c r="B73" s="430">
        <f t="shared" si="1"/>
        <v>985</v>
      </c>
      <c r="C73" s="430">
        <v>17</v>
      </c>
      <c r="D73" s="444" t="s">
        <v>12</v>
      </c>
      <c r="E73" s="445" t="s">
        <v>4677</v>
      </c>
      <c r="F73" s="9"/>
    </row>
    <row r="74" spans="1:6" ht="36" x14ac:dyDescent="0.2">
      <c r="A74" s="430">
        <f t="shared" si="2"/>
        <v>68</v>
      </c>
      <c r="B74" s="430">
        <f t="shared" si="1"/>
        <v>1002</v>
      </c>
      <c r="C74" s="430">
        <v>17</v>
      </c>
      <c r="D74" s="444" t="s">
        <v>12</v>
      </c>
      <c r="E74" s="445" t="s">
        <v>4678</v>
      </c>
      <c r="F74" s="9"/>
    </row>
    <row r="75" spans="1:6" ht="36" x14ac:dyDescent="0.2">
      <c r="A75" s="430">
        <f t="shared" si="2"/>
        <v>69</v>
      </c>
      <c r="B75" s="430">
        <f t="shared" si="1"/>
        <v>1019</v>
      </c>
      <c r="C75" s="430">
        <v>17</v>
      </c>
      <c r="D75" s="444" t="s">
        <v>12</v>
      </c>
      <c r="E75" s="445" t="s">
        <v>4679</v>
      </c>
      <c r="F75" s="9"/>
    </row>
    <row r="76" spans="1:6" ht="36" x14ac:dyDescent="0.2">
      <c r="A76" s="430">
        <f t="shared" si="2"/>
        <v>70</v>
      </c>
      <c r="B76" s="430">
        <f t="shared" si="1"/>
        <v>1036</v>
      </c>
      <c r="C76" s="447">
        <v>17</v>
      </c>
      <c r="D76" s="448" t="s">
        <v>12</v>
      </c>
      <c r="E76" s="446" t="s">
        <v>4680</v>
      </c>
      <c r="F76" s="292"/>
    </row>
    <row r="77" spans="1:6" ht="36" x14ac:dyDescent="0.2">
      <c r="A77" s="430">
        <f t="shared" si="2"/>
        <v>71</v>
      </c>
      <c r="B77" s="430">
        <f t="shared" ref="B77:B140" si="3">C76+B76</f>
        <v>1053</v>
      </c>
      <c r="C77" s="447">
        <v>17</v>
      </c>
      <c r="D77" s="448" t="s">
        <v>12</v>
      </c>
      <c r="E77" s="446" t="s">
        <v>4681</v>
      </c>
      <c r="F77" s="292"/>
    </row>
    <row r="78" spans="1:6" ht="36" x14ac:dyDescent="0.2">
      <c r="A78" s="430">
        <f t="shared" si="2"/>
        <v>72</v>
      </c>
      <c r="B78" s="430">
        <f t="shared" si="3"/>
        <v>1070</v>
      </c>
      <c r="C78" s="447">
        <v>17</v>
      </c>
      <c r="D78" s="448" t="s">
        <v>12</v>
      </c>
      <c r="E78" s="446" t="s">
        <v>4682</v>
      </c>
      <c r="F78" s="292"/>
    </row>
    <row r="79" spans="1:6" ht="36" x14ac:dyDescent="0.2">
      <c r="A79" s="430">
        <f t="shared" si="2"/>
        <v>73</v>
      </c>
      <c r="B79" s="430">
        <f t="shared" si="3"/>
        <v>1087</v>
      </c>
      <c r="C79" s="447">
        <v>17</v>
      </c>
      <c r="D79" s="448" t="s">
        <v>12</v>
      </c>
      <c r="E79" s="446" t="s">
        <v>4683</v>
      </c>
      <c r="F79" s="205"/>
    </row>
    <row r="80" spans="1:6" ht="36" x14ac:dyDescent="0.2">
      <c r="A80" s="430">
        <f t="shared" si="2"/>
        <v>74</v>
      </c>
      <c r="B80" s="430">
        <f t="shared" si="3"/>
        <v>1104</v>
      </c>
      <c r="C80" s="430">
        <v>17</v>
      </c>
      <c r="D80" s="444" t="s">
        <v>12</v>
      </c>
      <c r="E80" s="445" t="s">
        <v>4684</v>
      </c>
      <c r="F80" s="205"/>
    </row>
    <row r="81" spans="1:6" ht="36" x14ac:dyDescent="0.2">
      <c r="A81" s="430">
        <f t="shared" si="2"/>
        <v>75</v>
      </c>
      <c r="B81" s="430">
        <f t="shared" si="3"/>
        <v>1121</v>
      </c>
      <c r="C81" s="430">
        <v>17</v>
      </c>
      <c r="D81" s="444" t="s">
        <v>12</v>
      </c>
      <c r="E81" s="445" t="s">
        <v>4685</v>
      </c>
      <c r="F81" s="205"/>
    </row>
    <row r="82" spans="1:6" ht="36" x14ac:dyDescent="0.2">
      <c r="A82" s="430">
        <f t="shared" si="2"/>
        <v>76</v>
      </c>
      <c r="B82" s="430">
        <f t="shared" si="3"/>
        <v>1138</v>
      </c>
      <c r="C82" s="430">
        <v>17</v>
      </c>
      <c r="D82" s="444" t="s">
        <v>12</v>
      </c>
      <c r="E82" s="445" t="s">
        <v>4686</v>
      </c>
      <c r="F82" s="205"/>
    </row>
    <row r="83" spans="1:6" ht="36" x14ac:dyDescent="0.2">
      <c r="A83" s="430">
        <f t="shared" si="2"/>
        <v>77</v>
      </c>
      <c r="B83" s="430">
        <f t="shared" si="3"/>
        <v>1155</v>
      </c>
      <c r="C83" s="430">
        <v>17</v>
      </c>
      <c r="D83" s="444" t="s">
        <v>12</v>
      </c>
      <c r="E83" s="446" t="s">
        <v>4687</v>
      </c>
      <c r="F83" s="205"/>
    </row>
    <row r="84" spans="1:6" ht="36" x14ac:dyDescent="0.2">
      <c r="A84" s="430">
        <f t="shared" si="2"/>
        <v>78</v>
      </c>
      <c r="B84" s="430">
        <f t="shared" si="3"/>
        <v>1172</v>
      </c>
      <c r="C84" s="430">
        <v>17</v>
      </c>
      <c r="D84" s="444" t="s">
        <v>12</v>
      </c>
      <c r="E84" s="446" t="s">
        <v>4688</v>
      </c>
      <c r="F84" s="205"/>
    </row>
    <row r="85" spans="1:6" ht="36" x14ac:dyDescent="0.2">
      <c r="A85" s="430">
        <f t="shared" si="2"/>
        <v>79</v>
      </c>
      <c r="B85" s="430">
        <f t="shared" si="3"/>
        <v>1189</v>
      </c>
      <c r="C85" s="430">
        <v>17</v>
      </c>
      <c r="D85" s="444" t="s">
        <v>12</v>
      </c>
      <c r="E85" s="446" t="s">
        <v>4689</v>
      </c>
      <c r="F85" s="205"/>
    </row>
    <row r="86" spans="1:6" ht="36" x14ac:dyDescent="0.2">
      <c r="A86" s="430">
        <f t="shared" si="2"/>
        <v>80</v>
      </c>
      <c r="B86" s="430">
        <f t="shared" si="3"/>
        <v>1206</v>
      </c>
      <c r="C86" s="447">
        <v>17</v>
      </c>
      <c r="D86" s="448" t="s">
        <v>12</v>
      </c>
      <c r="E86" s="446" t="s">
        <v>4690</v>
      </c>
      <c r="F86" s="205"/>
    </row>
    <row r="87" spans="1:6" ht="36" x14ac:dyDescent="0.2">
      <c r="A87" s="430">
        <f t="shared" si="2"/>
        <v>81</v>
      </c>
      <c r="B87" s="430">
        <f t="shared" si="3"/>
        <v>1223</v>
      </c>
      <c r="C87" s="447">
        <v>17</v>
      </c>
      <c r="D87" s="448" t="s">
        <v>12</v>
      </c>
      <c r="E87" s="446" t="s">
        <v>4691</v>
      </c>
      <c r="F87" s="205"/>
    </row>
    <row r="88" spans="1:6" ht="36" x14ac:dyDescent="0.2">
      <c r="A88" s="430">
        <f t="shared" si="2"/>
        <v>82</v>
      </c>
      <c r="B88" s="430">
        <f t="shared" si="3"/>
        <v>1240</v>
      </c>
      <c r="C88" s="447">
        <v>17</v>
      </c>
      <c r="D88" s="448" t="s">
        <v>12</v>
      </c>
      <c r="E88" s="446" t="s">
        <v>4692</v>
      </c>
      <c r="F88" s="205"/>
    </row>
    <row r="89" spans="1:6" ht="36" x14ac:dyDescent="0.2">
      <c r="A89" s="430">
        <f t="shared" si="2"/>
        <v>83</v>
      </c>
      <c r="B89" s="430">
        <f t="shared" si="3"/>
        <v>1257</v>
      </c>
      <c r="C89" s="447">
        <v>17</v>
      </c>
      <c r="D89" s="448" t="s">
        <v>12</v>
      </c>
      <c r="E89" s="446" t="s">
        <v>4693</v>
      </c>
      <c r="F89" s="205"/>
    </row>
    <row r="90" spans="1:6" ht="36" x14ac:dyDescent="0.2">
      <c r="A90" s="430">
        <f t="shared" si="2"/>
        <v>84</v>
      </c>
      <c r="B90" s="430">
        <f t="shared" si="3"/>
        <v>1274</v>
      </c>
      <c r="C90" s="447">
        <v>17</v>
      </c>
      <c r="D90" s="448" t="s">
        <v>12</v>
      </c>
      <c r="E90" s="446" t="s">
        <v>4694</v>
      </c>
      <c r="F90" s="205"/>
    </row>
    <row r="91" spans="1:6" ht="36" x14ac:dyDescent="0.2">
      <c r="A91" s="430">
        <f t="shared" si="2"/>
        <v>85</v>
      </c>
      <c r="B91" s="430">
        <f t="shared" si="3"/>
        <v>1291</v>
      </c>
      <c r="C91" s="447">
        <v>17</v>
      </c>
      <c r="D91" s="448" t="s">
        <v>12</v>
      </c>
      <c r="E91" s="446" t="s">
        <v>4695</v>
      </c>
      <c r="F91" s="205"/>
    </row>
    <row r="92" spans="1:6" ht="36" x14ac:dyDescent="0.2">
      <c r="A92" s="447">
        <f t="shared" si="2"/>
        <v>86</v>
      </c>
      <c r="B92" s="447">
        <f t="shared" si="3"/>
        <v>1308</v>
      </c>
      <c r="C92" s="447">
        <v>17</v>
      </c>
      <c r="D92" s="448" t="s">
        <v>12</v>
      </c>
      <c r="E92" s="446" t="s">
        <v>4696</v>
      </c>
      <c r="F92" s="205"/>
    </row>
    <row r="93" spans="1:6" ht="36" x14ac:dyDescent="0.2">
      <c r="A93" s="447">
        <f t="shared" si="2"/>
        <v>87</v>
      </c>
      <c r="B93" s="447">
        <f t="shared" si="3"/>
        <v>1325</v>
      </c>
      <c r="C93" s="447">
        <v>17</v>
      </c>
      <c r="D93" s="448" t="s">
        <v>12</v>
      </c>
      <c r="E93" s="446" t="s">
        <v>4697</v>
      </c>
      <c r="F93" s="205"/>
    </row>
    <row r="94" spans="1:6" ht="36" x14ac:dyDescent="0.2">
      <c r="A94" s="447">
        <f t="shared" si="2"/>
        <v>88</v>
      </c>
      <c r="B94" s="447">
        <f t="shared" si="3"/>
        <v>1342</v>
      </c>
      <c r="C94" s="447">
        <v>17</v>
      </c>
      <c r="D94" s="448" t="s">
        <v>12</v>
      </c>
      <c r="E94" s="446" t="s">
        <v>4698</v>
      </c>
      <c r="F94" s="205"/>
    </row>
    <row r="95" spans="1:6" ht="36" x14ac:dyDescent="0.2">
      <c r="A95" s="447">
        <f t="shared" si="2"/>
        <v>89</v>
      </c>
      <c r="B95" s="447">
        <f t="shared" si="3"/>
        <v>1359</v>
      </c>
      <c r="C95" s="447">
        <v>17</v>
      </c>
      <c r="D95" s="448" t="s">
        <v>12</v>
      </c>
      <c r="E95" s="445" t="s">
        <v>6173</v>
      </c>
      <c r="F95" s="497"/>
    </row>
    <row r="96" spans="1:6" ht="36" x14ac:dyDescent="0.2">
      <c r="A96" s="447">
        <f t="shared" si="2"/>
        <v>90</v>
      </c>
      <c r="B96" s="447">
        <f t="shared" si="3"/>
        <v>1376</v>
      </c>
      <c r="C96" s="447">
        <v>17</v>
      </c>
      <c r="D96" s="448" t="s">
        <v>12</v>
      </c>
      <c r="E96" s="445" t="s">
        <v>6174</v>
      </c>
      <c r="F96" s="497"/>
    </row>
    <row r="97" spans="1:6" ht="36" x14ac:dyDescent="0.2">
      <c r="A97" s="447">
        <f t="shared" si="2"/>
        <v>91</v>
      </c>
      <c r="B97" s="447">
        <f t="shared" si="3"/>
        <v>1393</v>
      </c>
      <c r="C97" s="447">
        <v>17</v>
      </c>
      <c r="D97" s="448" t="s">
        <v>12</v>
      </c>
      <c r="E97" s="445" t="s">
        <v>6175</v>
      </c>
      <c r="F97" s="497"/>
    </row>
    <row r="98" spans="1:6" ht="36" x14ac:dyDescent="0.2">
      <c r="A98" s="447">
        <f t="shared" si="2"/>
        <v>92</v>
      </c>
      <c r="B98" s="447">
        <f t="shared" si="3"/>
        <v>1410</v>
      </c>
      <c r="C98" s="430">
        <v>17</v>
      </c>
      <c r="D98" s="444" t="s">
        <v>12</v>
      </c>
      <c r="E98" s="494" t="s">
        <v>12872</v>
      </c>
      <c r="F98" s="498"/>
    </row>
    <row r="99" spans="1:6" ht="36" x14ac:dyDescent="0.2">
      <c r="A99" s="447">
        <f t="shared" si="2"/>
        <v>93</v>
      </c>
      <c r="B99" s="447">
        <f t="shared" si="3"/>
        <v>1427</v>
      </c>
      <c r="C99" s="430">
        <v>17</v>
      </c>
      <c r="D99" s="444" t="s">
        <v>12</v>
      </c>
      <c r="E99" s="494" t="s">
        <v>12873</v>
      </c>
      <c r="F99" s="498"/>
    </row>
    <row r="100" spans="1:6" ht="36" x14ac:dyDescent="0.2">
      <c r="A100" s="447">
        <f t="shared" si="2"/>
        <v>94</v>
      </c>
      <c r="B100" s="447">
        <f t="shared" si="3"/>
        <v>1444</v>
      </c>
      <c r="C100" s="430">
        <v>17</v>
      </c>
      <c r="D100" s="444" t="s">
        <v>12</v>
      </c>
      <c r="E100" s="494" t="s">
        <v>12874</v>
      </c>
      <c r="F100" s="498"/>
    </row>
    <row r="101" spans="1:6" ht="36" x14ac:dyDescent="0.2">
      <c r="A101" s="363">
        <f t="shared" si="2"/>
        <v>95</v>
      </c>
      <c r="B101" s="363">
        <f t="shared" si="3"/>
        <v>1461</v>
      </c>
      <c r="C101" s="363">
        <v>17</v>
      </c>
      <c r="D101" s="360" t="s">
        <v>12</v>
      </c>
      <c r="E101" s="362" t="s">
        <v>12875</v>
      </c>
      <c r="F101" s="498"/>
    </row>
    <row r="102" spans="1:6" ht="36" x14ac:dyDescent="0.2">
      <c r="A102" s="363">
        <f t="shared" si="2"/>
        <v>96</v>
      </c>
      <c r="B102" s="363">
        <f t="shared" si="3"/>
        <v>1478</v>
      </c>
      <c r="C102" s="363">
        <v>17</v>
      </c>
      <c r="D102" s="360" t="s">
        <v>12</v>
      </c>
      <c r="E102" s="362" t="s">
        <v>12876</v>
      </c>
      <c r="F102" s="498"/>
    </row>
    <row r="103" spans="1:6" ht="36" x14ac:dyDescent="0.2">
      <c r="A103" s="363">
        <f t="shared" si="2"/>
        <v>97</v>
      </c>
      <c r="B103" s="363">
        <f t="shared" si="3"/>
        <v>1495</v>
      </c>
      <c r="C103" s="363">
        <v>17</v>
      </c>
      <c r="D103" s="360" t="s">
        <v>12</v>
      </c>
      <c r="E103" s="362" t="s">
        <v>12877</v>
      </c>
      <c r="F103" s="498"/>
    </row>
    <row r="104" spans="1:6" ht="36" x14ac:dyDescent="0.2">
      <c r="A104" s="363">
        <f t="shared" si="2"/>
        <v>98</v>
      </c>
      <c r="B104" s="363">
        <f t="shared" si="3"/>
        <v>1512</v>
      </c>
      <c r="C104" s="447">
        <v>17</v>
      </c>
      <c r="D104" s="448" t="s">
        <v>12</v>
      </c>
      <c r="E104" s="446" t="s">
        <v>4699</v>
      </c>
      <c r="F104" s="292"/>
    </row>
    <row r="105" spans="1:6" ht="36" x14ac:dyDescent="0.2">
      <c r="A105" s="363">
        <f t="shared" si="2"/>
        <v>99</v>
      </c>
      <c r="B105" s="363">
        <f t="shared" si="3"/>
        <v>1529</v>
      </c>
      <c r="C105" s="430">
        <v>17</v>
      </c>
      <c r="D105" s="444" t="s">
        <v>12</v>
      </c>
      <c r="E105" s="445" t="s">
        <v>4700</v>
      </c>
      <c r="F105" s="9"/>
    </row>
    <row r="106" spans="1:6" ht="36" x14ac:dyDescent="0.2">
      <c r="A106" s="363">
        <f t="shared" si="2"/>
        <v>100</v>
      </c>
      <c r="B106" s="363">
        <f t="shared" si="3"/>
        <v>1546</v>
      </c>
      <c r="C106" s="430">
        <v>17</v>
      </c>
      <c r="D106" s="444" t="s">
        <v>12</v>
      </c>
      <c r="E106" s="445" t="s">
        <v>4701</v>
      </c>
      <c r="F106" s="9"/>
    </row>
    <row r="107" spans="1:6" ht="48" x14ac:dyDescent="0.2">
      <c r="A107" s="363">
        <f t="shared" si="2"/>
        <v>101</v>
      </c>
      <c r="B107" s="363">
        <f t="shared" si="3"/>
        <v>1563</v>
      </c>
      <c r="C107" s="457">
        <v>17</v>
      </c>
      <c r="D107" s="448" t="s">
        <v>12</v>
      </c>
      <c r="E107" s="458" t="s">
        <v>11190</v>
      </c>
      <c r="F107" s="467"/>
    </row>
    <row r="108" spans="1:6" ht="36" x14ac:dyDescent="0.2">
      <c r="A108" s="363">
        <f t="shared" si="2"/>
        <v>102</v>
      </c>
      <c r="B108" s="363">
        <f t="shared" si="3"/>
        <v>1580</v>
      </c>
      <c r="C108" s="457">
        <v>17</v>
      </c>
      <c r="D108" s="448" t="s">
        <v>12</v>
      </c>
      <c r="E108" s="458" t="s">
        <v>11191</v>
      </c>
      <c r="F108" s="467"/>
    </row>
    <row r="109" spans="1:6" ht="48" x14ac:dyDescent="0.2">
      <c r="A109" s="363">
        <f t="shared" si="2"/>
        <v>103</v>
      </c>
      <c r="B109" s="363">
        <f t="shared" si="3"/>
        <v>1597</v>
      </c>
      <c r="C109" s="457">
        <v>17</v>
      </c>
      <c r="D109" s="448" t="s">
        <v>12</v>
      </c>
      <c r="E109" s="458" t="s">
        <v>11192</v>
      </c>
      <c r="F109" s="467"/>
    </row>
    <row r="110" spans="1:6" ht="48" x14ac:dyDescent="0.2">
      <c r="A110" s="363">
        <f t="shared" si="2"/>
        <v>104</v>
      </c>
      <c r="B110" s="363">
        <f t="shared" si="3"/>
        <v>1614</v>
      </c>
      <c r="C110" s="457">
        <v>17</v>
      </c>
      <c r="D110" s="448" t="s">
        <v>12</v>
      </c>
      <c r="E110" s="458" t="s">
        <v>11193</v>
      </c>
      <c r="F110" s="467"/>
    </row>
    <row r="111" spans="1:6" ht="36" x14ac:dyDescent="0.2">
      <c r="A111" s="363">
        <f t="shared" si="2"/>
        <v>105</v>
      </c>
      <c r="B111" s="363">
        <f t="shared" si="3"/>
        <v>1631</v>
      </c>
      <c r="C111" s="457">
        <v>17</v>
      </c>
      <c r="D111" s="448" t="s">
        <v>12</v>
      </c>
      <c r="E111" s="455" t="s">
        <v>11194</v>
      </c>
      <c r="F111" s="467"/>
    </row>
    <row r="112" spans="1:6" ht="48" x14ac:dyDescent="0.2">
      <c r="A112" s="363">
        <f t="shared" si="2"/>
        <v>106</v>
      </c>
      <c r="B112" s="363">
        <f t="shared" si="3"/>
        <v>1648</v>
      </c>
      <c r="C112" s="457">
        <v>17</v>
      </c>
      <c r="D112" s="448" t="s">
        <v>12</v>
      </c>
      <c r="E112" s="455" t="s">
        <v>11195</v>
      </c>
      <c r="F112" s="467"/>
    </row>
    <row r="113" spans="1:6" ht="48" x14ac:dyDescent="0.2">
      <c r="A113" s="363">
        <f t="shared" si="2"/>
        <v>107</v>
      </c>
      <c r="B113" s="363">
        <f t="shared" si="3"/>
        <v>1665</v>
      </c>
      <c r="C113" s="457">
        <v>17</v>
      </c>
      <c r="D113" s="448" t="s">
        <v>12</v>
      </c>
      <c r="E113" s="455" t="s">
        <v>11196</v>
      </c>
      <c r="F113" s="467"/>
    </row>
    <row r="114" spans="1:6" ht="38.450000000000003" customHeight="1" x14ac:dyDescent="0.2">
      <c r="A114" s="363">
        <f t="shared" si="2"/>
        <v>108</v>
      </c>
      <c r="B114" s="363">
        <f t="shared" si="3"/>
        <v>1682</v>
      </c>
      <c r="C114" s="457">
        <v>17</v>
      </c>
      <c r="D114" s="448" t="s">
        <v>12</v>
      </c>
      <c r="E114" s="455" t="s">
        <v>11197</v>
      </c>
      <c r="F114" s="467"/>
    </row>
    <row r="115" spans="1:6" ht="48" x14ac:dyDescent="0.2">
      <c r="A115" s="363">
        <f t="shared" si="2"/>
        <v>109</v>
      </c>
      <c r="B115" s="363">
        <f t="shared" si="3"/>
        <v>1699</v>
      </c>
      <c r="C115" s="457">
        <v>17</v>
      </c>
      <c r="D115" s="448" t="s">
        <v>12</v>
      </c>
      <c r="E115" s="455" t="s">
        <v>11198</v>
      </c>
      <c r="F115" s="467"/>
    </row>
    <row r="116" spans="1:6" ht="48" x14ac:dyDescent="0.2">
      <c r="A116" s="363">
        <f t="shared" si="2"/>
        <v>110</v>
      </c>
      <c r="B116" s="363">
        <f t="shared" si="3"/>
        <v>1716</v>
      </c>
      <c r="C116" s="457">
        <v>17</v>
      </c>
      <c r="D116" s="448" t="s">
        <v>12</v>
      </c>
      <c r="E116" s="455" t="s">
        <v>11199</v>
      </c>
      <c r="F116" s="467"/>
    </row>
    <row r="117" spans="1:6" ht="36" x14ac:dyDescent="0.2">
      <c r="A117" s="363">
        <f t="shared" si="2"/>
        <v>111</v>
      </c>
      <c r="B117" s="363">
        <f t="shared" si="3"/>
        <v>1733</v>
      </c>
      <c r="C117" s="457">
        <v>17</v>
      </c>
      <c r="D117" s="448" t="s">
        <v>12</v>
      </c>
      <c r="E117" s="455" t="s">
        <v>11200</v>
      </c>
      <c r="F117" s="467"/>
    </row>
    <row r="118" spans="1:6" ht="48" x14ac:dyDescent="0.2">
      <c r="A118" s="363">
        <f t="shared" si="2"/>
        <v>112</v>
      </c>
      <c r="B118" s="363">
        <f t="shared" si="3"/>
        <v>1750</v>
      </c>
      <c r="C118" s="457">
        <v>17</v>
      </c>
      <c r="D118" s="448" t="s">
        <v>12</v>
      </c>
      <c r="E118" s="455" t="s">
        <v>11201</v>
      </c>
      <c r="F118" s="467"/>
    </row>
    <row r="119" spans="1:6" ht="48" x14ac:dyDescent="0.2">
      <c r="A119" s="363">
        <f t="shared" si="2"/>
        <v>113</v>
      </c>
      <c r="B119" s="363">
        <f t="shared" si="3"/>
        <v>1767</v>
      </c>
      <c r="C119" s="457">
        <v>17</v>
      </c>
      <c r="D119" s="448" t="s">
        <v>12</v>
      </c>
      <c r="E119" s="455" t="s">
        <v>11202</v>
      </c>
      <c r="F119" s="437"/>
    </row>
    <row r="120" spans="1:6" ht="36" x14ac:dyDescent="0.2">
      <c r="A120" s="363">
        <f t="shared" si="2"/>
        <v>114</v>
      </c>
      <c r="B120" s="363">
        <f t="shared" si="3"/>
        <v>1784</v>
      </c>
      <c r="C120" s="457">
        <v>17</v>
      </c>
      <c r="D120" s="448" t="s">
        <v>12</v>
      </c>
      <c r="E120" s="455" t="s">
        <v>11203</v>
      </c>
      <c r="F120" s="437"/>
    </row>
    <row r="121" spans="1:6" ht="48" x14ac:dyDescent="0.2">
      <c r="A121" s="363">
        <f t="shared" si="2"/>
        <v>115</v>
      </c>
      <c r="B121" s="363">
        <f t="shared" si="3"/>
        <v>1801</v>
      </c>
      <c r="C121" s="457">
        <v>17</v>
      </c>
      <c r="D121" s="448" t="s">
        <v>12</v>
      </c>
      <c r="E121" s="455" t="s">
        <v>11204</v>
      </c>
      <c r="F121" s="437"/>
    </row>
    <row r="122" spans="1:6" ht="48" x14ac:dyDescent="0.2">
      <c r="A122" s="363">
        <f t="shared" si="2"/>
        <v>116</v>
      </c>
      <c r="B122" s="363">
        <f t="shared" si="3"/>
        <v>1818</v>
      </c>
      <c r="C122" s="457">
        <v>17</v>
      </c>
      <c r="D122" s="448" t="s">
        <v>12</v>
      </c>
      <c r="E122" s="455" t="s">
        <v>11205</v>
      </c>
      <c r="F122" s="437"/>
    </row>
    <row r="123" spans="1:6" ht="36" x14ac:dyDescent="0.2">
      <c r="A123" s="363">
        <f t="shared" si="2"/>
        <v>117</v>
      </c>
      <c r="B123" s="363">
        <f t="shared" si="3"/>
        <v>1835</v>
      </c>
      <c r="C123" s="457">
        <v>17</v>
      </c>
      <c r="D123" s="448" t="s">
        <v>12</v>
      </c>
      <c r="E123" s="455" t="s">
        <v>11206</v>
      </c>
      <c r="F123" s="437"/>
    </row>
    <row r="124" spans="1:6" ht="48" x14ac:dyDescent="0.2">
      <c r="A124" s="363">
        <f t="shared" si="2"/>
        <v>118</v>
      </c>
      <c r="B124" s="363">
        <f t="shared" si="3"/>
        <v>1852</v>
      </c>
      <c r="C124" s="457">
        <v>17</v>
      </c>
      <c r="D124" s="448" t="s">
        <v>12</v>
      </c>
      <c r="E124" s="455" t="s">
        <v>11207</v>
      </c>
      <c r="F124" s="437"/>
    </row>
    <row r="125" spans="1:6" ht="48" x14ac:dyDescent="0.2">
      <c r="A125" s="363">
        <f t="shared" si="2"/>
        <v>119</v>
      </c>
      <c r="B125" s="363">
        <f t="shared" si="3"/>
        <v>1869</v>
      </c>
      <c r="C125" s="456">
        <v>17</v>
      </c>
      <c r="D125" s="444" t="s">
        <v>12</v>
      </c>
      <c r="E125" s="461" t="s">
        <v>12878</v>
      </c>
      <c r="F125" s="471"/>
    </row>
    <row r="126" spans="1:6" ht="36" x14ac:dyDescent="0.2">
      <c r="A126" s="363">
        <f t="shared" si="2"/>
        <v>120</v>
      </c>
      <c r="B126" s="363">
        <f t="shared" si="3"/>
        <v>1886</v>
      </c>
      <c r="C126" s="456">
        <v>17</v>
      </c>
      <c r="D126" s="444" t="s">
        <v>12</v>
      </c>
      <c r="E126" s="461" t="s">
        <v>12879</v>
      </c>
      <c r="F126" s="471"/>
    </row>
    <row r="127" spans="1:6" ht="36" x14ac:dyDescent="0.2">
      <c r="A127" s="363">
        <f t="shared" si="2"/>
        <v>121</v>
      </c>
      <c r="B127" s="363">
        <f t="shared" si="3"/>
        <v>1903</v>
      </c>
      <c r="C127" s="456">
        <v>17</v>
      </c>
      <c r="D127" s="444" t="s">
        <v>12</v>
      </c>
      <c r="E127" s="461" t="s">
        <v>12880</v>
      </c>
      <c r="F127" s="471"/>
    </row>
    <row r="128" spans="1:6" ht="48" x14ac:dyDescent="0.2">
      <c r="A128" s="363">
        <f t="shared" si="2"/>
        <v>122</v>
      </c>
      <c r="B128" s="363">
        <f t="shared" si="3"/>
        <v>1920</v>
      </c>
      <c r="C128" s="456">
        <v>17</v>
      </c>
      <c r="D128" s="444" t="s">
        <v>12</v>
      </c>
      <c r="E128" s="461" t="s">
        <v>12881</v>
      </c>
      <c r="F128" s="471"/>
    </row>
    <row r="129" spans="1:6" ht="36" x14ac:dyDescent="0.2">
      <c r="A129" s="363">
        <f t="shared" si="2"/>
        <v>123</v>
      </c>
      <c r="B129" s="363">
        <f t="shared" si="3"/>
        <v>1937</v>
      </c>
      <c r="C129" s="456">
        <v>17</v>
      </c>
      <c r="D129" s="444" t="s">
        <v>12</v>
      </c>
      <c r="E129" s="461" t="s">
        <v>12882</v>
      </c>
      <c r="F129" s="471"/>
    </row>
    <row r="130" spans="1:6" ht="48" x14ac:dyDescent="0.2">
      <c r="A130" s="363">
        <f t="shared" si="2"/>
        <v>124</v>
      </c>
      <c r="B130" s="363">
        <f t="shared" si="3"/>
        <v>1954</v>
      </c>
      <c r="C130" s="456">
        <v>17</v>
      </c>
      <c r="D130" s="444" t="s">
        <v>12</v>
      </c>
      <c r="E130" s="461" t="s">
        <v>12883</v>
      </c>
      <c r="F130" s="471"/>
    </row>
    <row r="131" spans="1:6" ht="48" x14ac:dyDescent="0.2">
      <c r="A131" s="363">
        <f t="shared" si="2"/>
        <v>125</v>
      </c>
      <c r="B131" s="363">
        <f t="shared" si="3"/>
        <v>1971</v>
      </c>
      <c r="C131" s="414">
        <v>17</v>
      </c>
      <c r="D131" s="360" t="s">
        <v>12</v>
      </c>
      <c r="E131" s="372" t="s">
        <v>12884</v>
      </c>
      <c r="F131" s="375"/>
    </row>
    <row r="132" spans="1:6" ht="36" x14ac:dyDescent="0.2">
      <c r="A132" s="363">
        <f t="shared" si="2"/>
        <v>126</v>
      </c>
      <c r="B132" s="363">
        <f t="shared" si="3"/>
        <v>1988</v>
      </c>
      <c r="C132" s="414">
        <v>17</v>
      </c>
      <c r="D132" s="360" t="s">
        <v>12</v>
      </c>
      <c r="E132" s="372" t="s">
        <v>12885</v>
      </c>
      <c r="F132" s="375"/>
    </row>
    <row r="133" spans="1:6" ht="48" x14ac:dyDescent="0.2">
      <c r="A133" s="363">
        <f t="shared" si="2"/>
        <v>127</v>
      </c>
      <c r="B133" s="363">
        <f t="shared" si="3"/>
        <v>2005</v>
      </c>
      <c r="C133" s="414">
        <v>17</v>
      </c>
      <c r="D133" s="360" t="s">
        <v>12</v>
      </c>
      <c r="E133" s="372" t="s">
        <v>12886</v>
      </c>
      <c r="F133" s="375"/>
    </row>
    <row r="134" spans="1:6" ht="48" x14ac:dyDescent="0.2">
      <c r="A134" s="363">
        <f t="shared" si="2"/>
        <v>128</v>
      </c>
      <c r="B134" s="363">
        <f t="shared" si="3"/>
        <v>2022</v>
      </c>
      <c r="C134" s="414">
        <v>17</v>
      </c>
      <c r="D134" s="360" t="s">
        <v>12</v>
      </c>
      <c r="E134" s="372" t="s">
        <v>12887</v>
      </c>
      <c r="F134" s="375"/>
    </row>
    <row r="135" spans="1:6" ht="36" x14ac:dyDescent="0.2">
      <c r="A135" s="363">
        <f t="shared" si="2"/>
        <v>129</v>
      </c>
      <c r="B135" s="363">
        <f t="shared" si="3"/>
        <v>2039</v>
      </c>
      <c r="C135" s="414">
        <v>17</v>
      </c>
      <c r="D135" s="360" t="s">
        <v>12</v>
      </c>
      <c r="E135" s="372" t="s">
        <v>12888</v>
      </c>
      <c r="F135" s="375"/>
    </row>
    <row r="136" spans="1:6" ht="48" x14ac:dyDescent="0.2">
      <c r="A136" s="363">
        <f t="shared" ref="A136:A144" si="4">+A135+1</f>
        <v>130</v>
      </c>
      <c r="B136" s="363">
        <f t="shared" si="3"/>
        <v>2056</v>
      </c>
      <c r="C136" s="414">
        <v>17</v>
      </c>
      <c r="D136" s="360" t="s">
        <v>12</v>
      </c>
      <c r="E136" s="372" t="s">
        <v>12889</v>
      </c>
      <c r="F136" s="375"/>
    </row>
    <row r="137" spans="1:6" ht="48" x14ac:dyDescent="0.2">
      <c r="A137" s="363">
        <f t="shared" si="4"/>
        <v>131</v>
      </c>
      <c r="B137" s="363">
        <f t="shared" si="3"/>
        <v>2073</v>
      </c>
      <c r="C137" s="457">
        <v>17</v>
      </c>
      <c r="D137" s="448" t="s">
        <v>12</v>
      </c>
      <c r="E137" s="455" t="s">
        <v>11208</v>
      </c>
      <c r="F137" s="467"/>
    </row>
    <row r="138" spans="1:6" ht="36" x14ac:dyDescent="0.2">
      <c r="A138" s="363">
        <f t="shared" si="4"/>
        <v>132</v>
      </c>
      <c r="B138" s="363">
        <f t="shared" si="3"/>
        <v>2090</v>
      </c>
      <c r="C138" s="457">
        <v>17</v>
      </c>
      <c r="D138" s="448" t="s">
        <v>12</v>
      </c>
      <c r="E138" s="455" t="s">
        <v>11209</v>
      </c>
      <c r="F138" s="467"/>
    </row>
    <row r="139" spans="1:6" ht="48" x14ac:dyDescent="0.2">
      <c r="A139" s="363">
        <f t="shared" si="4"/>
        <v>133</v>
      </c>
      <c r="B139" s="363">
        <f t="shared" si="3"/>
        <v>2107</v>
      </c>
      <c r="C139" s="457">
        <v>17</v>
      </c>
      <c r="D139" s="448" t="s">
        <v>12</v>
      </c>
      <c r="E139" s="455" t="s">
        <v>11210</v>
      </c>
      <c r="F139" s="467"/>
    </row>
    <row r="140" spans="1:6" ht="48" x14ac:dyDescent="0.2">
      <c r="A140" s="363">
        <f t="shared" si="4"/>
        <v>134</v>
      </c>
      <c r="B140" s="363">
        <f t="shared" si="3"/>
        <v>2124</v>
      </c>
      <c r="C140" s="457">
        <v>17</v>
      </c>
      <c r="D140" s="448" t="s">
        <v>12</v>
      </c>
      <c r="E140" s="455" t="s">
        <v>11211</v>
      </c>
      <c r="F140" s="467"/>
    </row>
    <row r="141" spans="1:6" ht="36" x14ac:dyDescent="0.2">
      <c r="A141" s="363">
        <f t="shared" si="4"/>
        <v>135</v>
      </c>
      <c r="B141" s="363">
        <f t="shared" ref="B141:B144" si="5">C140+B140</f>
        <v>2141</v>
      </c>
      <c r="C141" s="457">
        <v>17</v>
      </c>
      <c r="D141" s="448" t="s">
        <v>12</v>
      </c>
      <c r="E141" s="455" t="s">
        <v>11212</v>
      </c>
      <c r="F141" s="467"/>
    </row>
    <row r="142" spans="1:6" ht="48" x14ac:dyDescent="0.2">
      <c r="A142" s="363">
        <f t="shared" si="4"/>
        <v>136</v>
      </c>
      <c r="B142" s="363">
        <f t="shared" si="5"/>
        <v>2158</v>
      </c>
      <c r="C142" s="457">
        <v>17</v>
      </c>
      <c r="D142" s="448" t="s">
        <v>12</v>
      </c>
      <c r="E142" s="455" t="s">
        <v>11213</v>
      </c>
      <c r="F142" s="467"/>
    </row>
    <row r="143" spans="1:6" ht="12.75" thickBot="1" x14ac:dyDescent="0.25">
      <c r="A143" s="363">
        <f t="shared" si="4"/>
        <v>137</v>
      </c>
      <c r="B143" s="363">
        <f t="shared" si="5"/>
        <v>2175</v>
      </c>
      <c r="C143" s="439">
        <v>150</v>
      </c>
      <c r="D143" s="440" t="s">
        <v>9</v>
      </c>
      <c r="E143" s="24" t="s">
        <v>50</v>
      </c>
      <c r="F143" s="292" t="s">
        <v>25</v>
      </c>
    </row>
    <row r="144" spans="1:6" ht="13.5" thickTop="1" thickBot="1" x14ac:dyDescent="0.25">
      <c r="A144" s="363">
        <f t="shared" si="4"/>
        <v>138</v>
      </c>
      <c r="B144" s="363">
        <f t="shared" si="5"/>
        <v>2325</v>
      </c>
      <c r="C144" s="441">
        <v>12</v>
      </c>
      <c r="D144" s="452" t="s">
        <v>9</v>
      </c>
      <c r="E144" s="442" t="s">
        <v>323</v>
      </c>
      <c r="F144" s="474" t="s">
        <v>4702</v>
      </c>
    </row>
    <row r="145" spans="1:5" ht="12.75" thickTop="1" x14ac:dyDescent="0.2">
      <c r="A145" s="119" t="s">
        <v>54</v>
      </c>
      <c r="B145" s="119"/>
      <c r="C145" s="370">
        <f>B144+C144-1</f>
        <v>2336</v>
      </c>
      <c r="D145" s="119"/>
      <c r="E145" s="146"/>
    </row>
    <row r="149" spans="1:5" x14ac:dyDescent="0.2">
      <c r="A149" s="804" t="s">
        <v>15167</v>
      </c>
      <c r="B149" s="804"/>
      <c r="C149" s="804"/>
    </row>
  </sheetData>
  <mergeCells count="5">
    <mergeCell ref="A3:B3"/>
    <mergeCell ref="C3:F3"/>
    <mergeCell ref="A4:B4"/>
    <mergeCell ref="C4:F5"/>
    <mergeCell ref="A149:C149"/>
  </mergeCells>
  <printOptions horizontalCentered="1"/>
  <pageMargins left="0.75" right="0.75" top="0.39370078740157483" bottom="0.39370078740157483" header="0" footer="0"/>
  <pageSetup paperSize="9" scale="92" fitToHeight="0" orientation="landscape" r:id="rId1"/>
  <headerFooter alignWithMargins="0">
    <oddFooter>&amp;L&amp;A&amp;R&amp;P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68"/>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x14ac:dyDescent="0.2">
      <c r="A4" s="796" t="str">
        <f>+T22001000!A4</f>
        <v>Versión 0.2</v>
      </c>
      <c r="B4" s="796"/>
      <c r="C4" s="794" t="s">
        <v>326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4.25" customHeight="1" x14ac:dyDescent="0.2">
      <c r="A7" s="30">
        <v>1</v>
      </c>
      <c r="B7" s="30">
        <v>1</v>
      </c>
      <c r="C7" s="30">
        <v>2</v>
      </c>
      <c r="D7" s="31" t="s">
        <v>9</v>
      </c>
      <c r="E7" s="88" t="s">
        <v>10</v>
      </c>
      <c r="F7" s="43" t="s">
        <v>11</v>
      </c>
    </row>
    <row r="8" spans="1:6" s="64" customFormat="1" x14ac:dyDescent="0.2">
      <c r="A8" s="30">
        <f t="shared" ref="A8:A13" si="0">+A7+1</f>
        <v>2</v>
      </c>
      <c r="B8" s="30">
        <f t="shared" ref="B8:B13" si="1">C7+B7</f>
        <v>3</v>
      </c>
      <c r="C8" s="30">
        <v>3</v>
      </c>
      <c r="D8" s="31" t="s">
        <v>12</v>
      </c>
      <c r="E8" s="88" t="s">
        <v>13</v>
      </c>
      <c r="F8" s="43">
        <v>220</v>
      </c>
    </row>
    <row r="9" spans="1:6" s="64" customFormat="1" x14ac:dyDescent="0.2">
      <c r="A9" s="30">
        <f t="shared" si="0"/>
        <v>3</v>
      </c>
      <c r="B9" s="30">
        <f t="shared" si="1"/>
        <v>6</v>
      </c>
      <c r="C9" s="30">
        <v>2</v>
      </c>
      <c r="D9" s="31" t="s">
        <v>9</v>
      </c>
      <c r="E9" s="88" t="s">
        <v>14</v>
      </c>
      <c r="F9" s="89" t="s">
        <v>283</v>
      </c>
    </row>
    <row r="10" spans="1:6" s="64" customFormat="1" x14ac:dyDescent="0.2">
      <c r="A10" s="30">
        <f t="shared" si="0"/>
        <v>4</v>
      </c>
      <c r="B10" s="30">
        <f t="shared" si="1"/>
        <v>8</v>
      </c>
      <c r="C10" s="30">
        <v>1</v>
      </c>
      <c r="D10" s="31" t="s">
        <v>9</v>
      </c>
      <c r="E10" s="88" t="s">
        <v>16</v>
      </c>
      <c r="F10" s="89" t="s">
        <v>327</v>
      </c>
    </row>
    <row r="11" spans="1:6" s="64" customFormat="1" x14ac:dyDescent="0.2">
      <c r="A11" s="30">
        <f t="shared" si="0"/>
        <v>5</v>
      </c>
      <c r="B11" s="30">
        <f t="shared" si="1"/>
        <v>9</v>
      </c>
      <c r="C11" s="30">
        <v>2</v>
      </c>
      <c r="D11" s="31" t="s">
        <v>12</v>
      </c>
      <c r="E11" s="88" t="s">
        <v>17</v>
      </c>
      <c r="F11" s="89" t="s">
        <v>18</v>
      </c>
    </row>
    <row r="12" spans="1:6" s="64" customFormat="1" ht="13.5" customHeight="1" x14ac:dyDescent="0.2">
      <c r="A12" s="30">
        <f t="shared" si="0"/>
        <v>6</v>
      </c>
      <c r="B12" s="30">
        <f t="shared" si="1"/>
        <v>11</v>
      </c>
      <c r="C12" s="30">
        <v>1</v>
      </c>
      <c r="D12" s="31" t="s">
        <v>9</v>
      </c>
      <c r="E12" s="88" t="s">
        <v>19</v>
      </c>
      <c r="F12" s="90" t="s">
        <v>20</v>
      </c>
    </row>
    <row r="13" spans="1:6" s="64" customFormat="1" ht="14.25" customHeight="1" x14ac:dyDescent="0.2">
      <c r="A13" s="30">
        <f t="shared" si="0"/>
        <v>7</v>
      </c>
      <c r="B13" s="30">
        <f t="shared" si="1"/>
        <v>12</v>
      </c>
      <c r="C13" s="30">
        <v>1</v>
      </c>
      <c r="D13" s="31" t="s">
        <v>9</v>
      </c>
      <c r="E13" s="88" t="s">
        <v>284</v>
      </c>
      <c r="F13" s="43"/>
    </row>
    <row r="14" spans="1:6" s="64" customFormat="1" ht="13.5" customHeight="1" x14ac:dyDescent="0.2">
      <c r="A14" s="99">
        <f t="shared" ref="A14:A67" si="2">A13+1</f>
        <v>8</v>
      </c>
      <c r="B14" s="99">
        <f t="shared" ref="B14:B67" si="3">B13+C13</f>
        <v>13</v>
      </c>
      <c r="C14" s="19">
        <v>3</v>
      </c>
      <c r="D14" s="33" t="s">
        <v>12</v>
      </c>
      <c r="E14" s="91" t="s">
        <v>23</v>
      </c>
      <c r="F14" s="43"/>
    </row>
    <row r="15" spans="1:6" s="64" customFormat="1" x14ac:dyDescent="0.2">
      <c r="A15" s="99">
        <f t="shared" si="2"/>
        <v>9</v>
      </c>
      <c r="B15" s="99">
        <f t="shared" si="3"/>
        <v>16</v>
      </c>
      <c r="C15" s="19">
        <v>17</v>
      </c>
      <c r="D15" s="33" t="s">
        <v>285</v>
      </c>
      <c r="E15" s="91" t="s">
        <v>328</v>
      </c>
      <c r="F15" s="43"/>
    </row>
    <row r="16" spans="1:6" s="64" customFormat="1" x14ac:dyDescent="0.2">
      <c r="A16" s="99">
        <f t="shared" si="2"/>
        <v>10</v>
      </c>
      <c r="B16" s="99">
        <f t="shared" si="3"/>
        <v>33</v>
      </c>
      <c r="C16" s="19">
        <v>17</v>
      </c>
      <c r="D16" s="33" t="s">
        <v>285</v>
      </c>
      <c r="E16" s="91" t="s">
        <v>329</v>
      </c>
      <c r="F16" s="43"/>
    </row>
    <row r="17" spans="1:6" s="64" customFormat="1" x14ac:dyDescent="0.2">
      <c r="A17" s="99">
        <f t="shared" si="2"/>
        <v>11</v>
      </c>
      <c r="B17" s="99">
        <f t="shared" si="3"/>
        <v>50</v>
      </c>
      <c r="C17" s="19">
        <v>17</v>
      </c>
      <c r="D17" s="33" t="s">
        <v>285</v>
      </c>
      <c r="E17" s="91" t="s">
        <v>330</v>
      </c>
      <c r="F17" s="43"/>
    </row>
    <row r="18" spans="1:6" s="64" customFormat="1" x14ac:dyDescent="0.2">
      <c r="A18" s="99">
        <f t="shared" si="2"/>
        <v>12</v>
      </c>
      <c r="B18" s="99">
        <f t="shared" si="3"/>
        <v>67</v>
      </c>
      <c r="C18" s="19">
        <v>17</v>
      </c>
      <c r="D18" s="33" t="s">
        <v>285</v>
      </c>
      <c r="E18" s="91" t="s">
        <v>331</v>
      </c>
      <c r="F18" s="32"/>
    </row>
    <row r="19" spans="1:6" s="64" customFormat="1" x14ac:dyDescent="0.2">
      <c r="A19" s="99">
        <f t="shared" si="2"/>
        <v>13</v>
      </c>
      <c r="B19" s="99">
        <f t="shared" si="3"/>
        <v>84</v>
      </c>
      <c r="C19" s="19">
        <v>17</v>
      </c>
      <c r="D19" s="33" t="s">
        <v>285</v>
      </c>
      <c r="E19" s="91" t="s">
        <v>332</v>
      </c>
      <c r="F19" s="32"/>
    </row>
    <row r="20" spans="1:6" s="64" customFormat="1" x14ac:dyDescent="0.2">
      <c r="A20" s="99">
        <f t="shared" si="2"/>
        <v>14</v>
      </c>
      <c r="B20" s="99">
        <f t="shared" si="3"/>
        <v>101</v>
      </c>
      <c r="C20" s="19">
        <v>17</v>
      </c>
      <c r="D20" s="33" t="s">
        <v>285</v>
      </c>
      <c r="E20" s="91" t="s">
        <v>333</v>
      </c>
      <c r="F20" s="43"/>
    </row>
    <row r="21" spans="1:6" s="64" customFormat="1" x14ac:dyDescent="0.2">
      <c r="A21" s="99">
        <f t="shared" si="2"/>
        <v>15</v>
      </c>
      <c r="B21" s="99">
        <f t="shared" si="3"/>
        <v>118</v>
      </c>
      <c r="C21" s="19">
        <v>17</v>
      </c>
      <c r="D21" s="33" t="s">
        <v>285</v>
      </c>
      <c r="E21" s="91" t="s">
        <v>334</v>
      </c>
      <c r="F21" s="43"/>
    </row>
    <row r="22" spans="1:6" s="64" customFormat="1" x14ac:dyDescent="0.2">
      <c r="A22" s="99">
        <f t="shared" si="2"/>
        <v>16</v>
      </c>
      <c r="B22" s="99">
        <f t="shared" si="3"/>
        <v>135</v>
      </c>
      <c r="C22" s="19">
        <v>17</v>
      </c>
      <c r="D22" s="33" t="s">
        <v>285</v>
      </c>
      <c r="E22" s="91" t="s">
        <v>335</v>
      </c>
      <c r="F22" s="32"/>
    </row>
    <row r="23" spans="1:6" s="64" customFormat="1" x14ac:dyDescent="0.2">
      <c r="A23" s="99">
        <f t="shared" si="2"/>
        <v>17</v>
      </c>
      <c r="B23" s="99">
        <f t="shared" si="3"/>
        <v>152</v>
      </c>
      <c r="C23" s="19">
        <v>17</v>
      </c>
      <c r="D23" s="33" t="s">
        <v>285</v>
      </c>
      <c r="E23" s="67" t="s">
        <v>336</v>
      </c>
      <c r="F23" s="32"/>
    </row>
    <row r="24" spans="1:6" s="64" customFormat="1" x14ac:dyDescent="0.2">
      <c r="A24" s="99">
        <f t="shared" si="2"/>
        <v>18</v>
      </c>
      <c r="B24" s="99">
        <f t="shared" si="3"/>
        <v>169</v>
      </c>
      <c r="C24" s="19">
        <v>17</v>
      </c>
      <c r="D24" s="33" t="s">
        <v>285</v>
      </c>
      <c r="E24" s="67" t="s">
        <v>337</v>
      </c>
      <c r="F24" s="32"/>
    </row>
    <row r="25" spans="1:6" s="64" customFormat="1" x14ac:dyDescent="0.2">
      <c r="A25" s="99">
        <f t="shared" si="2"/>
        <v>19</v>
      </c>
      <c r="B25" s="99">
        <f t="shared" si="3"/>
        <v>186</v>
      </c>
      <c r="C25" s="19">
        <v>17</v>
      </c>
      <c r="D25" s="33" t="s">
        <v>285</v>
      </c>
      <c r="E25" s="67" t="s">
        <v>338</v>
      </c>
      <c r="F25" s="32"/>
    </row>
    <row r="26" spans="1:6" s="64" customFormat="1" x14ac:dyDescent="0.2">
      <c r="A26" s="99">
        <f t="shared" si="2"/>
        <v>20</v>
      </c>
      <c r="B26" s="99">
        <f t="shared" si="3"/>
        <v>203</v>
      </c>
      <c r="C26" s="19">
        <v>17</v>
      </c>
      <c r="D26" s="33" t="s">
        <v>285</v>
      </c>
      <c r="E26" s="67" t="s">
        <v>339</v>
      </c>
      <c r="F26" s="32"/>
    </row>
    <row r="27" spans="1:6" s="64" customFormat="1" x14ac:dyDescent="0.2">
      <c r="A27" s="99">
        <f t="shared" si="2"/>
        <v>21</v>
      </c>
      <c r="B27" s="99">
        <f t="shared" si="3"/>
        <v>220</v>
      </c>
      <c r="C27" s="37">
        <v>17</v>
      </c>
      <c r="D27" s="45" t="s">
        <v>285</v>
      </c>
      <c r="E27" s="67" t="s">
        <v>340</v>
      </c>
      <c r="F27" s="47"/>
    </row>
    <row r="28" spans="1:6" s="64" customFormat="1" x14ac:dyDescent="0.2">
      <c r="A28" s="99">
        <f t="shared" si="2"/>
        <v>22</v>
      </c>
      <c r="B28" s="99">
        <f t="shared" si="3"/>
        <v>237</v>
      </c>
      <c r="C28" s="19">
        <v>17</v>
      </c>
      <c r="D28" s="33" t="s">
        <v>285</v>
      </c>
      <c r="E28" s="91" t="s">
        <v>341</v>
      </c>
      <c r="F28" s="43"/>
    </row>
    <row r="29" spans="1:6" s="64" customFormat="1" x14ac:dyDescent="0.2">
      <c r="A29" s="99">
        <f t="shared" si="2"/>
        <v>23</v>
      </c>
      <c r="B29" s="99">
        <f t="shared" si="3"/>
        <v>254</v>
      </c>
      <c r="C29" s="19">
        <v>17</v>
      </c>
      <c r="D29" s="33" t="s">
        <v>285</v>
      </c>
      <c r="E29" s="91" t="s">
        <v>342</v>
      </c>
      <c r="F29" s="43"/>
    </row>
    <row r="30" spans="1:6" s="64" customFormat="1" x14ac:dyDescent="0.2">
      <c r="A30" s="99">
        <f t="shared" si="2"/>
        <v>24</v>
      </c>
      <c r="B30" s="99">
        <f t="shared" si="3"/>
        <v>271</v>
      </c>
      <c r="C30" s="19">
        <v>17</v>
      </c>
      <c r="D30" s="33" t="s">
        <v>285</v>
      </c>
      <c r="E30" s="91" t="s">
        <v>343</v>
      </c>
      <c r="F30" s="43"/>
    </row>
    <row r="31" spans="1:6" s="64" customFormat="1" x14ac:dyDescent="0.2">
      <c r="A31" s="99">
        <f t="shared" si="2"/>
        <v>25</v>
      </c>
      <c r="B31" s="99">
        <f t="shared" si="3"/>
        <v>288</v>
      </c>
      <c r="C31" s="19">
        <v>17</v>
      </c>
      <c r="D31" s="33" t="s">
        <v>285</v>
      </c>
      <c r="E31" s="91" t="s">
        <v>344</v>
      </c>
      <c r="F31" s="43"/>
    </row>
    <row r="32" spans="1:6" s="64" customFormat="1" x14ac:dyDescent="0.2">
      <c r="A32" s="99">
        <f t="shared" si="2"/>
        <v>26</v>
      </c>
      <c r="B32" s="99">
        <f t="shared" si="3"/>
        <v>305</v>
      </c>
      <c r="C32" s="19">
        <v>17</v>
      </c>
      <c r="D32" s="33" t="s">
        <v>285</v>
      </c>
      <c r="E32" s="91" t="s">
        <v>345</v>
      </c>
      <c r="F32" s="43"/>
    </row>
    <row r="33" spans="1:6" s="64" customFormat="1" x14ac:dyDescent="0.2">
      <c r="A33" s="99">
        <f t="shared" si="2"/>
        <v>27</v>
      </c>
      <c r="B33" s="99">
        <f t="shared" si="3"/>
        <v>322</v>
      </c>
      <c r="C33" s="19">
        <v>17</v>
      </c>
      <c r="D33" s="33" t="s">
        <v>285</v>
      </c>
      <c r="E33" s="91" t="s">
        <v>346</v>
      </c>
      <c r="F33" s="43"/>
    </row>
    <row r="34" spans="1:6" s="64" customFormat="1" x14ac:dyDescent="0.2">
      <c r="A34" s="99">
        <f t="shared" si="2"/>
        <v>28</v>
      </c>
      <c r="B34" s="99">
        <f t="shared" si="3"/>
        <v>339</v>
      </c>
      <c r="C34" s="19">
        <v>17</v>
      </c>
      <c r="D34" s="33" t="s">
        <v>285</v>
      </c>
      <c r="E34" s="91" t="s">
        <v>347</v>
      </c>
      <c r="F34" s="43"/>
    </row>
    <row r="35" spans="1:6" s="64" customFormat="1" x14ac:dyDescent="0.2">
      <c r="A35" s="99">
        <f t="shared" si="2"/>
        <v>29</v>
      </c>
      <c r="B35" s="99">
        <f t="shared" si="3"/>
        <v>356</v>
      </c>
      <c r="C35" s="19">
        <v>17</v>
      </c>
      <c r="D35" s="33" t="s">
        <v>285</v>
      </c>
      <c r="E35" s="91" t="s">
        <v>348</v>
      </c>
      <c r="F35" s="43"/>
    </row>
    <row r="36" spans="1:6" s="64" customFormat="1" x14ac:dyDescent="0.2">
      <c r="A36" s="99">
        <f t="shared" si="2"/>
        <v>30</v>
      </c>
      <c r="B36" s="99">
        <f t="shared" si="3"/>
        <v>373</v>
      </c>
      <c r="C36" s="19">
        <v>17</v>
      </c>
      <c r="D36" s="33" t="s">
        <v>285</v>
      </c>
      <c r="E36" s="91" t="s">
        <v>349</v>
      </c>
      <c r="F36" s="43"/>
    </row>
    <row r="37" spans="1:6" s="64" customFormat="1" x14ac:dyDescent="0.2">
      <c r="A37" s="99">
        <f t="shared" si="2"/>
        <v>31</v>
      </c>
      <c r="B37" s="99">
        <f t="shared" si="3"/>
        <v>390</v>
      </c>
      <c r="C37" s="19">
        <v>17</v>
      </c>
      <c r="D37" s="33" t="s">
        <v>285</v>
      </c>
      <c r="E37" s="91" t="s">
        <v>350</v>
      </c>
      <c r="F37" s="43"/>
    </row>
    <row r="38" spans="1:6" s="64" customFormat="1" x14ac:dyDescent="0.2">
      <c r="A38" s="99">
        <f t="shared" si="2"/>
        <v>32</v>
      </c>
      <c r="B38" s="99">
        <f t="shared" si="3"/>
        <v>407</v>
      </c>
      <c r="C38" s="19">
        <v>17</v>
      </c>
      <c r="D38" s="33" t="s">
        <v>285</v>
      </c>
      <c r="E38" s="91" t="s">
        <v>351</v>
      </c>
      <c r="F38" s="43"/>
    </row>
    <row r="39" spans="1:6" s="64" customFormat="1" x14ac:dyDescent="0.2">
      <c r="A39" s="99">
        <f t="shared" si="2"/>
        <v>33</v>
      </c>
      <c r="B39" s="99">
        <f t="shared" si="3"/>
        <v>424</v>
      </c>
      <c r="C39" s="19">
        <v>17</v>
      </c>
      <c r="D39" s="33" t="s">
        <v>285</v>
      </c>
      <c r="E39" s="91" t="s">
        <v>352</v>
      </c>
      <c r="F39" s="43"/>
    </row>
    <row r="40" spans="1:6" s="64" customFormat="1" x14ac:dyDescent="0.2">
      <c r="A40" s="99">
        <f t="shared" si="2"/>
        <v>34</v>
      </c>
      <c r="B40" s="99">
        <f t="shared" si="3"/>
        <v>441</v>
      </c>
      <c r="C40" s="19">
        <v>17</v>
      </c>
      <c r="D40" s="33" t="s">
        <v>285</v>
      </c>
      <c r="E40" s="91" t="s">
        <v>353</v>
      </c>
      <c r="F40" s="43"/>
    </row>
    <row r="41" spans="1:6" s="64" customFormat="1" x14ac:dyDescent="0.2">
      <c r="A41" s="99">
        <f t="shared" si="2"/>
        <v>35</v>
      </c>
      <c r="B41" s="99">
        <f t="shared" si="3"/>
        <v>458</v>
      </c>
      <c r="C41" s="19">
        <v>17</v>
      </c>
      <c r="D41" s="33" t="s">
        <v>285</v>
      </c>
      <c r="E41" s="91" t="s">
        <v>354</v>
      </c>
      <c r="F41" s="43"/>
    </row>
    <row r="42" spans="1:6" s="64" customFormat="1" x14ac:dyDescent="0.2">
      <c r="A42" s="99">
        <f t="shared" si="2"/>
        <v>36</v>
      </c>
      <c r="B42" s="99">
        <f t="shared" si="3"/>
        <v>475</v>
      </c>
      <c r="C42" s="19">
        <v>17</v>
      </c>
      <c r="D42" s="33" t="s">
        <v>285</v>
      </c>
      <c r="E42" s="91" t="s">
        <v>355</v>
      </c>
      <c r="F42" s="43"/>
    </row>
    <row r="43" spans="1:6" s="64" customFormat="1" x14ac:dyDescent="0.2">
      <c r="A43" s="99">
        <f t="shared" si="2"/>
        <v>37</v>
      </c>
      <c r="B43" s="99">
        <f t="shared" si="3"/>
        <v>492</v>
      </c>
      <c r="C43" s="19">
        <v>17</v>
      </c>
      <c r="D43" s="33" t="s">
        <v>285</v>
      </c>
      <c r="E43" s="91" t="s">
        <v>356</v>
      </c>
      <c r="F43" s="43"/>
    </row>
    <row r="44" spans="1:6" s="64" customFormat="1" x14ac:dyDescent="0.2">
      <c r="A44" s="99">
        <f t="shared" si="2"/>
        <v>38</v>
      </c>
      <c r="B44" s="99">
        <f t="shared" si="3"/>
        <v>509</v>
      </c>
      <c r="C44" s="19">
        <v>17</v>
      </c>
      <c r="D44" s="33" t="s">
        <v>285</v>
      </c>
      <c r="E44" s="91" t="s">
        <v>357</v>
      </c>
      <c r="F44" s="43"/>
    </row>
    <row r="45" spans="1:6" s="64" customFormat="1" x14ac:dyDescent="0.2">
      <c r="A45" s="99">
        <f t="shared" si="2"/>
        <v>39</v>
      </c>
      <c r="B45" s="99">
        <f t="shared" si="3"/>
        <v>526</v>
      </c>
      <c r="C45" s="19">
        <v>17</v>
      </c>
      <c r="D45" s="33" t="s">
        <v>285</v>
      </c>
      <c r="E45" s="91" t="s">
        <v>358</v>
      </c>
      <c r="F45" s="43"/>
    </row>
    <row r="46" spans="1:6" s="64" customFormat="1" x14ac:dyDescent="0.2">
      <c r="A46" s="99">
        <f t="shared" si="2"/>
        <v>40</v>
      </c>
      <c r="B46" s="99">
        <f t="shared" si="3"/>
        <v>543</v>
      </c>
      <c r="C46" s="19">
        <v>17</v>
      </c>
      <c r="D46" s="33" t="s">
        <v>285</v>
      </c>
      <c r="E46" s="91" t="s">
        <v>359</v>
      </c>
      <c r="F46" s="43"/>
    </row>
    <row r="47" spans="1:6" s="64" customFormat="1" x14ac:dyDescent="0.2">
      <c r="A47" s="99">
        <f t="shared" si="2"/>
        <v>41</v>
      </c>
      <c r="B47" s="99">
        <f t="shared" si="3"/>
        <v>560</v>
      </c>
      <c r="C47" s="19">
        <v>17</v>
      </c>
      <c r="D47" s="33" t="s">
        <v>285</v>
      </c>
      <c r="E47" s="91" t="s">
        <v>360</v>
      </c>
      <c r="F47" s="43"/>
    </row>
    <row r="48" spans="1:6" s="64" customFormat="1" x14ac:dyDescent="0.2">
      <c r="A48" s="99">
        <f t="shared" si="2"/>
        <v>42</v>
      </c>
      <c r="B48" s="99">
        <f t="shared" si="3"/>
        <v>577</v>
      </c>
      <c r="C48" s="19">
        <v>17</v>
      </c>
      <c r="D48" s="33" t="s">
        <v>285</v>
      </c>
      <c r="E48" s="91" t="s">
        <v>361</v>
      </c>
      <c r="F48" s="43"/>
    </row>
    <row r="49" spans="1:6" s="64" customFormat="1" x14ac:dyDescent="0.2">
      <c r="A49" s="99">
        <f t="shared" si="2"/>
        <v>43</v>
      </c>
      <c r="B49" s="99">
        <f t="shared" si="3"/>
        <v>594</v>
      </c>
      <c r="C49" s="19">
        <v>17</v>
      </c>
      <c r="D49" s="33" t="s">
        <v>285</v>
      </c>
      <c r="E49" s="91" t="s">
        <v>362</v>
      </c>
      <c r="F49" s="43"/>
    </row>
    <row r="50" spans="1:6" s="64" customFormat="1" x14ac:dyDescent="0.2">
      <c r="A50" s="99">
        <f t="shared" si="2"/>
        <v>44</v>
      </c>
      <c r="B50" s="99">
        <f t="shared" si="3"/>
        <v>611</v>
      </c>
      <c r="C50" s="19">
        <v>17</v>
      </c>
      <c r="D50" s="33" t="s">
        <v>285</v>
      </c>
      <c r="E50" s="91" t="s">
        <v>363</v>
      </c>
      <c r="F50" s="43"/>
    </row>
    <row r="51" spans="1:6" s="64" customFormat="1" x14ac:dyDescent="0.2">
      <c r="A51" s="99">
        <f t="shared" si="2"/>
        <v>45</v>
      </c>
      <c r="B51" s="99">
        <f t="shared" si="3"/>
        <v>628</v>
      </c>
      <c r="C51" s="19">
        <v>17</v>
      </c>
      <c r="D51" s="33" t="s">
        <v>285</v>
      </c>
      <c r="E51" s="91" t="s">
        <v>364</v>
      </c>
      <c r="F51" s="32"/>
    </row>
    <row r="52" spans="1:6" s="64" customFormat="1" x14ac:dyDescent="0.2">
      <c r="A52" s="99">
        <f t="shared" si="2"/>
        <v>46</v>
      </c>
      <c r="B52" s="99">
        <f t="shared" si="3"/>
        <v>645</v>
      </c>
      <c r="C52" s="19">
        <v>17</v>
      </c>
      <c r="D52" s="33" t="s">
        <v>285</v>
      </c>
      <c r="E52" s="91" t="s">
        <v>365</v>
      </c>
      <c r="F52" s="32"/>
    </row>
    <row r="53" spans="1:6" s="64" customFormat="1" x14ac:dyDescent="0.2">
      <c r="A53" s="99">
        <f t="shared" si="2"/>
        <v>47</v>
      </c>
      <c r="B53" s="99">
        <f t="shared" si="3"/>
        <v>662</v>
      </c>
      <c r="C53" s="19">
        <v>17</v>
      </c>
      <c r="D53" s="33" t="s">
        <v>285</v>
      </c>
      <c r="E53" s="91" t="s">
        <v>366</v>
      </c>
      <c r="F53" s="43"/>
    </row>
    <row r="54" spans="1:6" s="64" customFormat="1" x14ac:dyDescent="0.2">
      <c r="A54" s="99">
        <f t="shared" si="2"/>
        <v>48</v>
      </c>
      <c r="B54" s="99">
        <f t="shared" si="3"/>
        <v>679</v>
      </c>
      <c r="C54" s="19">
        <v>17</v>
      </c>
      <c r="D54" s="33" t="s">
        <v>285</v>
      </c>
      <c r="E54" s="91" t="s">
        <v>367</v>
      </c>
      <c r="F54" s="43"/>
    </row>
    <row r="55" spans="1:6" s="64" customFormat="1" x14ac:dyDescent="0.2">
      <c r="A55" s="99">
        <f t="shared" si="2"/>
        <v>49</v>
      </c>
      <c r="B55" s="99">
        <f t="shared" si="3"/>
        <v>696</v>
      </c>
      <c r="C55" s="19">
        <v>17</v>
      </c>
      <c r="D55" s="33" t="s">
        <v>285</v>
      </c>
      <c r="E55" s="91" t="s">
        <v>368</v>
      </c>
      <c r="F55" s="43"/>
    </row>
    <row r="56" spans="1:6" s="64" customFormat="1" x14ac:dyDescent="0.2">
      <c r="A56" s="99">
        <f t="shared" si="2"/>
        <v>50</v>
      </c>
      <c r="B56" s="99">
        <f t="shared" si="3"/>
        <v>713</v>
      </c>
      <c r="C56" s="19">
        <v>17</v>
      </c>
      <c r="D56" s="33" t="s">
        <v>285</v>
      </c>
      <c r="E56" s="91" t="s">
        <v>369</v>
      </c>
      <c r="F56" s="43"/>
    </row>
    <row r="57" spans="1:6" s="64" customFormat="1" x14ac:dyDescent="0.2">
      <c r="A57" s="99">
        <f t="shared" si="2"/>
        <v>51</v>
      </c>
      <c r="B57" s="99">
        <f t="shared" si="3"/>
        <v>730</v>
      </c>
      <c r="C57" s="19">
        <v>17</v>
      </c>
      <c r="D57" s="33" t="s">
        <v>285</v>
      </c>
      <c r="E57" s="91" t="s">
        <v>370</v>
      </c>
      <c r="F57" s="43"/>
    </row>
    <row r="58" spans="1:6" s="64" customFormat="1" x14ac:dyDescent="0.2">
      <c r="A58" s="99">
        <f t="shared" si="2"/>
        <v>52</v>
      </c>
      <c r="B58" s="99">
        <f t="shared" si="3"/>
        <v>747</v>
      </c>
      <c r="C58" s="19">
        <v>17</v>
      </c>
      <c r="D58" s="33" t="s">
        <v>285</v>
      </c>
      <c r="E58" s="91" t="s">
        <v>371</v>
      </c>
      <c r="F58" s="43"/>
    </row>
    <row r="59" spans="1:6" s="64" customFormat="1" x14ac:dyDescent="0.2">
      <c r="A59" s="99">
        <f t="shared" si="2"/>
        <v>53</v>
      </c>
      <c r="B59" s="99">
        <f t="shared" si="3"/>
        <v>764</v>
      </c>
      <c r="C59" s="19">
        <v>17</v>
      </c>
      <c r="D59" s="33" t="s">
        <v>285</v>
      </c>
      <c r="E59" s="91" t="s">
        <v>372</v>
      </c>
      <c r="F59" s="43"/>
    </row>
    <row r="60" spans="1:6" s="64" customFormat="1" x14ac:dyDescent="0.2">
      <c r="A60" s="99">
        <f t="shared" si="2"/>
        <v>54</v>
      </c>
      <c r="B60" s="99">
        <f t="shared" si="3"/>
        <v>781</v>
      </c>
      <c r="C60" s="19">
        <v>17</v>
      </c>
      <c r="D60" s="33" t="s">
        <v>285</v>
      </c>
      <c r="E60" s="91" t="s">
        <v>373</v>
      </c>
      <c r="F60" s="43"/>
    </row>
    <row r="61" spans="1:6" s="64" customFormat="1" x14ac:dyDescent="0.2">
      <c r="A61" s="99">
        <f t="shared" si="2"/>
        <v>55</v>
      </c>
      <c r="B61" s="99">
        <f t="shared" si="3"/>
        <v>798</v>
      </c>
      <c r="C61" s="19">
        <v>17</v>
      </c>
      <c r="D61" s="33" t="s">
        <v>285</v>
      </c>
      <c r="E61" s="91" t="s">
        <v>374</v>
      </c>
      <c r="F61" s="43"/>
    </row>
    <row r="62" spans="1:6" s="64" customFormat="1" x14ac:dyDescent="0.2">
      <c r="A62" s="99">
        <f t="shared" si="2"/>
        <v>56</v>
      </c>
      <c r="B62" s="99">
        <f t="shared" si="3"/>
        <v>815</v>
      </c>
      <c r="C62" s="19">
        <v>17</v>
      </c>
      <c r="D62" s="33" t="s">
        <v>285</v>
      </c>
      <c r="E62" s="91" t="s">
        <v>375</v>
      </c>
      <c r="F62" s="43"/>
    </row>
    <row r="63" spans="1:6" s="64" customFormat="1" x14ac:dyDescent="0.2">
      <c r="A63" s="99">
        <f t="shared" si="2"/>
        <v>57</v>
      </c>
      <c r="B63" s="99">
        <f t="shared" si="3"/>
        <v>832</v>
      </c>
      <c r="C63" s="19">
        <v>17</v>
      </c>
      <c r="D63" s="33" t="s">
        <v>285</v>
      </c>
      <c r="E63" s="91" t="s">
        <v>376</v>
      </c>
      <c r="F63" s="43"/>
    </row>
    <row r="64" spans="1:6" s="64" customFormat="1" x14ac:dyDescent="0.2">
      <c r="A64" s="99">
        <f t="shared" si="2"/>
        <v>58</v>
      </c>
      <c r="B64" s="99">
        <f t="shared" si="3"/>
        <v>849</v>
      </c>
      <c r="C64" s="19">
        <v>17</v>
      </c>
      <c r="D64" s="33" t="s">
        <v>285</v>
      </c>
      <c r="E64" s="91" t="s">
        <v>377</v>
      </c>
      <c r="F64" s="43"/>
    </row>
    <row r="65" spans="1:6" s="64" customFormat="1" x14ac:dyDescent="0.2">
      <c r="A65" s="99">
        <f t="shared" si="2"/>
        <v>59</v>
      </c>
      <c r="B65" s="99">
        <f t="shared" si="3"/>
        <v>866</v>
      </c>
      <c r="C65" s="19">
        <v>17</v>
      </c>
      <c r="D65" s="33" t="s">
        <v>285</v>
      </c>
      <c r="E65" s="91" t="s">
        <v>378</v>
      </c>
      <c r="F65" s="43"/>
    </row>
    <row r="66" spans="1:6" s="64" customFormat="1" ht="12.75" thickBot="1" x14ac:dyDescent="0.25">
      <c r="A66" s="70">
        <f t="shared" si="2"/>
        <v>60</v>
      </c>
      <c r="B66" s="70">
        <f t="shared" si="3"/>
        <v>883</v>
      </c>
      <c r="C66" s="78">
        <v>150</v>
      </c>
      <c r="D66" s="79" t="s">
        <v>9</v>
      </c>
      <c r="E66" s="29" t="s">
        <v>50</v>
      </c>
      <c r="F66" s="47" t="s">
        <v>25</v>
      </c>
    </row>
    <row r="67" spans="1:6" s="64" customFormat="1" ht="13.5" thickTop="1" thickBot="1" x14ac:dyDescent="0.25">
      <c r="A67" s="70">
        <f t="shared" si="2"/>
        <v>61</v>
      </c>
      <c r="B67" s="70">
        <f t="shared" si="3"/>
        <v>1033</v>
      </c>
      <c r="C67" s="94">
        <v>12</v>
      </c>
      <c r="D67" s="95" t="s">
        <v>9</v>
      </c>
      <c r="E67" s="96" t="s">
        <v>323</v>
      </c>
      <c r="F67" s="55" t="s">
        <v>379</v>
      </c>
    </row>
    <row r="68" spans="1:6" ht="12.75" thickTop="1" x14ac:dyDescent="0.2">
      <c r="A68" s="98" t="s">
        <v>54</v>
      </c>
      <c r="B68" s="98"/>
      <c r="C68" s="84">
        <f>B67+C67-1</f>
        <v>1044</v>
      </c>
      <c r="D68" s="98"/>
      <c r="E68" s="100"/>
      <c r="F68"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117"/>
  <sheetViews>
    <sheetView topLeftCell="A104" zoomScaleNormal="100" workbookViewId="0">
      <selection activeCell="I109" sqref="I109"/>
    </sheetView>
  </sheetViews>
  <sheetFormatPr baseColWidth="10" defaultRowHeight="12" x14ac:dyDescent="0.2"/>
  <cols>
    <col min="1" max="1" width="5.85546875" bestFit="1" customWidth="1"/>
    <col min="2" max="2" width="7" customWidth="1"/>
    <col min="3" max="3" width="6.140625" customWidth="1"/>
    <col min="5" max="5" width="103.7109375" customWidth="1"/>
    <col min="6" max="6" width="15.7109375" customWidth="1"/>
  </cols>
  <sheetData>
    <row r="1" spans="1:7" ht="21" x14ac:dyDescent="0.35">
      <c r="B1" s="1" t="s">
        <v>0</v>
      </c>
    </row>
    <row r="3" spans="1:7" ht="12.75" x14ac:dyDescent="0.2">
      <c r="A3" s="799" t="s">
        <v>1</v>
      </c>
      <c r="B3" s="799"/>
      <c r="C3" s="788" t="str">
        <f>+T22001000!C3</f>
        <v>Diseño de registro. 2025</v>
      </c>
      <c r="D3" s="788"/>
      <c r="E3" s="788"/>
      <c r="F3" s="789"/>
    </row>
    <row r="4" spans="1:7" x14ac:dyDescent="0.2">
      <c r="A4" s="796" t="str">
        <f>+T22001000!A4</f>
        <v>Versión 0.2</v>
      </c>
      <c r="B4" s="796"/>
      <c r="C4" s="794" t="s">
        <v>4703</v>
      </c>
      <c r="D4" s="794"/>
      <c r="E4" s="794"/>
      <c r="F4" s="792"/>
    </row>
    <row r="5" spans="1:7" ht="13.5" thickBot="1" x14ac:dyDescent="0.25">
      <c r="A5" s="2"/>
      <c r="B5" s="2"/>
      <c r="C5" s="792"/>
      <c r="D5" s="792"/>
      <c r="E5" s="792"/>
      <c r="F5" s="792"/>
    </row>
    <row r="6" spans="1:7" ht="12.75" x14ac:dyDescent="0.2">
      <c r="A6" s="3" t="s">
        <v>3</v>
      </c>
      <c r="B6" s="3" t="s">
        <v>4</v>
      </c>
      <c r="C6" s="3" t="s">
        <v>5</v>
      </c>
      <c r="D6" s="4" t="s">
        <v>6</v>
      </c>
      <c r="E6" s="5" t="s">
        <v>7</v>
      </c>
      <c r="F6" s="5" t="s">
        <v>8</v>
      </c>
    </row>
    <row r="7" spans="1:7" x14ac:dyDescent="0.2">
      <c r="A7" s="447">
        <v>1</v>
      </c>
      <c r="B7" s="447">
        <v>1</v>
      </c>
      <c r="C7" s="447">
        <v>2</v>
      </c>
      <c r="D7" s="448" t="s">
        <v>9</v>
      </c>
      <c r="E7" s="499" t="s">
        <v>10</v>
      </c>
      <c r="F7" s="292" t="s">
        <v>11</v>
      </c>
      <c r="G7" s="64"/>
    </row>
    <row r="8" spans="1:7" x14ac:dyDescent="0.2">
      <c r="A8" s="447">
        <f t="shared" ref="A8:A71" si="0">+A7+1</f>
        <v>2</v>
      </c>
      <c r="B8" s="447">
        <f t="shared" ref="B8:B71" si="1">C7+B7</f>
        <v>3</v>
      </c>
      <c r="C8" s="447">
        <v>3</v>
      </c>
      <c r="D8" s="448" t="s">
        <v>12</v>
      </c>
      <c r="E8" s="499" t="s">
        <v>13</v>
      </c>
      <c r="F8" s="292">
        <v>220</v>
      </c>
      <c r="G8" s="64"/>
    </row>
    <row r="9" spans="1:7" x14ac:dyDescent="0.2">
      <c r="A9" s="447">
        <f t="shared" si="0"/>
        <v>3</v>
      </c>
      <c r="B9" s="447">
        <f t="shared" si="1"/>
        <v>6</v>
      </c>
      <c r="C9" s="447">
        <v>2</v>
      </c>
      <c r="D9" s="448" t="s">
        <v>9</v>
      </c>
      <c r="E9" s="499" t="s">
        <v>14</v>
      </c>
      <c r="F9" s="486" t="s">
        <v>1759</v>
      </c>
      <c r="G9" s="64"/>
    </row>
    <row r="10" spans="1:7" x14ac:dyDescent="0.2">
      <c r="A10" s="447">
        <f t="shared" si="0"/>
        <v>4</v>
      </c>
      <c r="B10" s="447">
        <f t="shared" si="1"/>
        <v>8</v>
      </c>
      <c r="C10" s="447">
        <v>1</v>
      </c>
      <c r="D10" s="448" t="s">
        <v>9</v>
      </c>
      <c r="E10" s="499" t="s">
        <v>16</v>
      </c>
      <c r="F10" s="486" t="s">
        <v>4450</v>
      </c>
      <c r="G10" s="64"/>
    </row>
    <row r="11" spans="1:7" x14ac:dyDescent="0.2">
      <c r="A11" s="447">
        <f t="shared" si="0"/>
        <v>5</v>
      </c>
      <c r="B11" s="447">
        <f t="shared" si="1"/>
        <v>9</v>
      </c>
      <c r="C11" s="447">
        <v>2</v>
      </c>
      <c r="D11" s="448" t="s">
        <v>12</v>
      </c>
      <c r="E11" s="499" t="s">
        <v>17</v>
      </c>
      <c r="F11" s="486" t="s">
        <v>770</v>
      </c>
      <c r="G11" s="64"/>
    </row>
    <row r="12" spans="1:7" x14ac:dyDescent="0.2">
      <c r="A12" s="447">
        <f t="shared" si="0"/>
        <v>6</v>
      </c>
      <c r="B12" s="447">
        <f t="shared" si="1"/>
        <v>11</v>
      </c>
      <c r="C12" s="447">
        <v>1</v>
      </c>
      <c r="D12" s="448" t="s">
        <v>9</v>
      </c>
      <c r="E12" s="499" t="s">
        <v>19</v>
      </c>
      <c r="F12" s="486" t="s">
        <v>20</v>
      </c>
      <c r="G12" s="64"/>
    </row>
    <row r="13" spans="1:7" x14ac:dyDescent="0.2">
      <c r="A13" s="447">
        <f t="shared" si="0"/>
        <v>7</v>
      </c>
      <c r="B13" s="447">
        <f t="shared" si="1"/>
        <v>12</v>
      </c>
      <c r="C13" s="447">
        <v>1</v>
      </c>
      <c r="D13" s="448" t="s">
        <v>9</v>
      </c>
      <c r="E13" s="499" t="s">
        <v>3330</v>
      </c>
      <c r="F13" s="292" t="s">
        <v>22</v>
      </c>
      <c r="G13" s="64"/>
    </row>
    <row r="14" spans="1:7" x14ac:dyDescent="0.2">
      <c r="A14" s="447">
        <f t="shared" si="0"/>
        <v>8</v>
      </c>
      <c r="B14" s="447">
        <f t="shared" si="1"/>
        <v>13</v>
      </c>
      <c r="C14" s="447">
        <v>3</v>
      </c>
      <c r="D14" s="448" t="s">
        <v>12</v>
      </c>
      <c r="E14" s="499" t="s">
        <v>23</v>
      </c>
      <c r="F14" s="292"/>
      <c r="G14" s="64"/>
    </row>
    <row r="15" spans="1:7" x14ac:dyDescent="0.2">
      <c r="A15" s="447">
        <f t="shared" si="0"/>
        <v>9</v>
      </c>
      <c r="B15" s="447">
        <f t="shared" si="1"/>
        <v>16</v>
      </c>
      <c r="C15" s="447">
        <v>9</v>
      </c>
      <c r="D15" s="448" t="s">
        <v>9</v>
      </c>
      <c r="E15" s="499" t="s">
        <v>3331</v>
      </c>
      <c r="F15" s="292"/>
      <c r="G15" s="64"/>
    </row>
    <row r="16" spans="1:7" x14ac:dyDescent="0.2">
      <c r="A16" s="447">
        <f t="shared" si="0"/>
        <v>10</v>
      </c>
      <c r="B16" s="447">
        <f t="shared" si="1"/>
        <v>25</v>
      </c>
      <c r="C16" s="447">
        <v>8</v>
      </c>
      <c r="D16" s="448" t="s">
        <v>12</v>
      </c>
      <c r="E16" s="499" t="s">
        <v>4704</v>
      </c>
      <c r="F16" s="292"/>
      <c r="G16" s="64"/>
    </row>
    <row r="17" spans="1:7" ht="36" x14ac:dyDescent="0.2">
      <c r="A17" s="447">
        <f t="shared" si="0"/>
        <v>11</v>
      </c>
      <c r="B17" s="447">
        <f t="shared" si="1"/>
        <v>33</v>
      </c>
      <c r="C17" s="447">
        <v>17</v>
      </c>
      <c r="D17" s="448" t="s">
        <v>12</v>
      </c>
      <c r="E17" s="433" t="s">
        <v>4705</v>
      </c>
      <c r="F17" s="467"/>
      <c r="G17" s="64"/>
    </row>
    <row r="18" spans="1:7" ht="36" x14ac:dyDescent="0.2">
      <c r="A18" s="447">
        <f t="shared" si="0"/>
        <v>12</v>
      </c>
      <c r="B18" s="447">
        <f t="shared" si="1"/>
        <v>50</v>
      </c>
      <c r="C18" s="447">
        <v>17</v>
      </c>
      <c r="D18" s="448" t="s">
        <v>12</v>
      </c>
      <c r="E18" s="433" t="s">
        <v>4706</v>
      </c>
      <c r="F18" s="467"/>
      <c r="G18" s="64"/>
    </row>
    <row r="19" spans="1:7" ht="36" x14ac:dyDescent="0.2">
      <c r="A19" s="447">
        <f t="shared" si="0"/>
        <v>13</v>
      </c>
      <c r="B19" s="447">
        <f t="shared" si="1"/>
        <v>67</v>
      </c>
      <c r="C19" s="447">
        <v>17</v>
      </c>
      <c r="D19" s="448" t="s">
        <v>12</v>
      </c>
      <c r="E19" s="433" t="s">
        <v>4707</v>
      </c>
      <c r="F19" s="467"/>
      <c r="G19" s="64"/>
    </row>
    <row r="20" spans="1:7" ht="36" x14ac:dyDescent="0.2">
      <c r="A20" s="447">
        <f t="shared" si="0"/>
        <v>14</v>
      </c>
      <c r="B20" s="447">
        <f t="shared" si="1"/>
        <v>84</v>
      </c>
      <c r="C20" s="447">
        <v>17</v>
      </c>
      <c r="D20" s="448" t="s">
        <v>12</v>
      </c>
      <c r="E20" s="433" t="s">
        <v>4708</v>
      </c>
      <c r="F20" s="467"/>
      <c r="G20" s="64"/>
    </row>
    <row r="21" spans="1:7" ht="36" x14ac:dyDescent="0.2">
      <c r="A21" s="447">
        <f t="shared" si="0"/>
        <v>15</v>
      </c>
      <c r="B21" s="447">
        <f t="shared" si="1"/>
        <v>101</v>
      </c>
      <c r="C21" s="447">
        <v>17</v>
      </c>
      <c r="D21" s="448" t="s">
        <v>12</v>
      </c>
      <c r="E21" s="433" t="s">
        <v>4709</v>
      </c>
      <c r="F21" s="467"/>
      <c r="G21" s="64"/>
    </row>
    <row r="22" spans="1:7" ht="36" x14ac:dyDescent="0.2">
      <c r="A22" s="447">
        <f t="shared" si="0"/>
        <v>16</v>
      </c>
      <c r="B22" s="447">
        <f t="shared" si="1"/>
        <v>118</v>
      </c>
      <c r="C22" s="447">
        <v>17</v>
      </c>
      <c r="D22" s="448" t="s">
        <v>12</v>
      </c>
      <c r="E22" s="433" t="s">
        <v>4710</v>
      </c>
      <c r="F22" s="467"/>
      <c r="G22" s="64"/>
    </row>
    <row r="23" spans="1:7" ht="36" x14ac:dyDescent="0.2">
      <c r="A23" s="447">
        <f t="shared" si="0"/>
        <v>17</v>
      </c>
      <c r="B23" s="447">
        <f t="shared" si="1"/>
        <v>135</v>
      </c>
      <c r="C23" s="447">
        <v>17</v>
      </c>
      <c r="D23" s="448" t="s">
        <v>12</v>
      </c>
      <c r="E23" s="433" t="s">
        <v>4711</v>
      </c>
      <c r="F23" s="467"/>
      <c r="G23" s="64"/>
    </row>
    <row r="24" spans="1:7" ht="36" x14ac:dyDescent="0.2">
      <c r="A24" s="447">
        <f t="shared" si="0"/>
        <v>18</v>
      </c>
      <c r="B24" s="447">
        <f t="shared" si="1"/>
        <v>152</v>
      </c>
      <c r="C24" s="447">
        <v>17</v>
      </c>
      <c r="D24" s="448" t="s">
        <v>12</v>
      </c>
      <c r="E24" s="433" t="s">
        <v>4712</v>
      </c>
      <c r="F24" s="467"/>
      <c r="G24" s="64"/>
    </row>
    <row r="25" spans="1:7" ht="36" x14ac:dyDescent="0.2">
      <c r="A25" s="447">
        <f t="shared" si="0"/>
        <v>19</v>
      </c>
      <c r="B25" s="447">
        <f t="shared" si="1"/>
        <v>169</v>
      </c>
      <c r="C25" s="447">
        <v>17</v>
      </c>
      <c r="D25" s="448" t="s">
        <v>12</v>
      </c>
      <c r="E25" s="433" t="s">
        <v>4713</v>
      </c>
      <c r="F25" s="467"/>
      <c r="G25" s="64"/>
    </row>
    <row r="26" spans="1:7" ht="36" x14ac:dyDescent="0.2">
      <c r="A26" s="447">
        <f t="shared" si="0"/>
        <v>20</v>
      </c>
      <c r="B26" s="447">
        <f t="shared" si="1"/>
        <v>186</v>
      </c>
      <c r="C26" s="447">
        <v>17</v>
      </c>
      <c r="D26" s="448" t="s">
        <v>12</v>
      </c>
      <c r="E26" s="433" t="s">
        <v>4714</v>
      </c>
      <c r="F26" s="467"/>
      <c r="G26" s="64"/>
    </row>
    <row r="27" spans="1:7" ht="36" x14ac:dyDescent="0.2">
      <c r="A27" s="447">
        <f t="shared" si="0"/>
        <v>21</v>
      </c>
      <c r="B27" s="447">
        <f t="shared" si="1"/>
        <v>203</v>
      </c>
      <c r="C27" s="447">
        <v>17</v>
      </c>
      <c r="D27" s="448" t="s">
        <v>12</v>
      </c>
      <c r="E27" s="433" t="s">
        <v>4715</v>
      </c>
      <c r="F27" s="467"/>
      <c r="G27" s="64"/>
    </row>
    <row r="28" spans="1:7" ht="36" x14ac:dyDescent="0.2">
      <c r="A28" s="447">
        <f t="shared" si="0"/>
        <v>22</v>
      </c>
      <c r="B28" s="447">
        <f t="shared" si="1"/>
        <v>220</v>
      </c>
      <c r="C28" s="447">
        <v>17</v>
      </c>
      <c r="D28" s="448" t="s">
        <v>12</v>
      </c>
      <c r="E28" s="433" t="s">
        <v>4716</v>
      </c>
      <c r="F28" s="467"/>
      <c r="G28" s="64"/>
    </row>
    <row r="29" spans="1:7" ht="36" x14ac:dyDescent="0.2">
      <c r="A29" s="447">
        <f t="shared" si="0"/>
        <v>23</v>
      </c>
      <c r="B29" s="447">
        <f t="shared" si="1"/>
        <v>237</v>
      </c>
      <c r="C29" s="447">
        <v>17</v>
      </c>
      <c r="D29" s="448" t="s">
        <v>12</v>
      </c>
      <c r="E29" s="433" t="s">
        <v>4717</v>
      </c>
      <c r="F29" s="467"/>
      <c r="G29" s="64"/>
    </row>
    <row r="30" spans="1:7" ht="36" x14ac:dyDescent="0.2">
      <c r="A30" s="447">
        <f t="shared" si="0"/>
        <v>24</v>
      </c>
      <c r="B30" s="447">
        <f t="shared" si="1"/>
        <v>254</v>
      </c>
      <c r="C30" s="447">
        <v>17</v>
      </c>
      <c r="D30" s="448" t="s">
        <v>12</v>
      </c>
      <c r="E30" s="433" t="s">
        <v>4718</v>
      </c>
      <c r="F30" s="467"/>
      <c r="G30" s="64"/>
    </row>
    <row r="31" spans="1:7" ht="36" x14ac:dyDescent="0.2">
      <c r="A31" s="447">
        <f t="shared" si="0"/>
        <v>25</v>
      </c>
      <c r="B31" s="447">
        <f t="shared" si="1"/>
        <v>271</v>
      </c>
      <c r="C31" s="447">
        <v>17</v>
      </c>
      <c r="D31" s="448" t="s">
        <v>12</v>
      </c>
      <c r="E31" s="433" t="s">
        <v>4719</v>
      </c>
      <c r="F31" s="467"/>
      <c r="G31" s="64"/>
    </row>
    <row r="32" spans="1:7" ht="36" x14ac:dyDescent="0.2">
      <c r="A32" s="447">
        <f t="shared" si="0"/>
        <v>26</v>
      </c>
      <c r="B32" s="447">
        <f t="shared" si="1"/>
        <v>288</v>
      </c>
      <c r="C32" s="447">
        <v>17</v>
      </c>
      <c r="D32" s="448" t="s">
        <v>12</v>
      </c>
      <c r="E32" s="433" t="s">
        <v>4720</v>
      </c>
      <c r="F32" s="467"/>
      <c r="G32" s="64"/>
    </row>
    <row r="33" spans="1:7" ht="36" x14ac:dyDescent="0.2">
      <c r="A33" s="447">
        <f t="shared" si="0"/>
        <v>27</v>
      </c>
      <c r="B33" s="447">
        <f t="shared" si="1"/>
        <v>305</v>
      </c>
      <c r="C33" s="447">
        <v>17</v>
      </c>
      <c r="D33" s="448" t="s">
        <v>12</v>
      </c>
      <c r="E33" s="433" t="s">
        <v>4721</v>
      </c>
      <c r="F33" s="467"/>
      <c r="G33" s="64"/>
    </row>
    <row r="34" spans="1:7" ht="36" x14ac:dyDescent="0.2">
      <c r="A34" s="447">
        <f t="shared" si="0"/>
        <v>28</v>
      </c>
      <c r="B34" s="447">
        <f t="shared" si="1"/>
        <v>322</v>
      </c>
      <c r="C34" s="447">
        <v>17</v>
      </c>
      <c r="D34" s="448" t="s">
        <v>12</v>
      </c>
      <c r="E34" s="433" t="s">
        <v>4722</v>
      </c>
      <c r="F34" s="467"/>
      <c r="G34" s="64"/>
    </row>
    <row r="35" spans="1:7" ht="36" x14ac:dyDescent="0.2">
      <c r="A35" s="447">
        <f t="shared" si="0"/>
        <v>29</v>
      </c>
      <c r="B35" s="447">
        <f t="shared" si="1"/>
        <v>339</v>
      </c>
      <c r="C35" s="447">
        <v>17</v>
      </c>
      <c r="D35" s="448" t="s">
        <v>12</v>
      </c>
      <c r="E35" s="433" t="s">
        <v>4723</v>
      </c>
      <c r="F35" s="467"/>
      <c r="G35" s="64"/>
    </row>
    <row r="36" spans="1:7" ht="36" x14ac:dyDescent="0.2">
      <c r="A36" s="447">
        <f t="shared" si="0"/>
        <v>30</v>
      </c>
      <c r="B36" s="447">
        <f t="shared" si="1"/>
        <v>356</v>
      </c>
      <c r="C36" s="447">
        <v>17</v>
      </c>
      <c r="D36" s="448" t="s">
        <v>12</v>
      </c>
      <c r="E36" s="433" t="s">
        <v>4724</v>
      </c>
      <c r="F36" s="467"/>
      <c r="G36" s="64"/>
    </row>
    <row r="37" spans="1:7" ht="36" x14ac:dyDescent="0.2">
      <c r="A37" s="447">
        <f t="shared" si="0"/>
        <v>31</v>
      </c>
      <c r="B37" s="447">
        <f t="shared" si="1"/>
        <v>373</v>
      </c>
      <c r="C37" s="447">
        <v>17</v>
      </c>
      <c r="D37" s="448" t="s">
        <v>12</v>
      </c>
      <c r="E37" s="433" t="s">
        <v>4725</v>
      </c>
      <c r="F37" s="467"/>
      <c r="G37" s="64"/>
    </row>
    <row r="38" spans="1:7" ht="36" x14ac:dyDescent="0.2">
      <c r="A38" s="447">
        <f t="shared" si="0"/>
        <v>32</v>
      </c>
      <c r="B38" s="447">
        <f t="shared" si="1"/>
        <v>390</v>
      </c>
      <c r="C38" s="447">
        <v>17</v>
      </c>
      <c r="D38" s="448" t="s">
        <v>12</v>
      </c>
      <c r="E38" s="433" t="s">
        <v>4726</v>
      </c>
      <c r="F38" s="467"/>
      <c r="G38" s="64"/>
    </row>
    <row r="39" spans="1:7" ht="36" x14ac:dyDescent="0.2">
      <c r="A39" s="447">
        <f t="shared" si="0"/>
        <v>33</v>
      </c>
      <c r="B39" s="447">
        <f t="shared" si="1"/>
        <v>407</v>
      </c>
      <c r="C39" s="447">
        <v>17</v>
      </c>
      <c r="D39" s="448" t="s">
        <v>12</v>
      </c>
      <c r="E39" s="433" t="s">
        <v>4727</v>
      </c>
      <c r="F39" s="467"/>
      <c r="G39" s="64"/>
    </row>
    <row r="40" spans="1:7" ht="36" x14ac:dyDescent="0.2">
      <c r="A40" s="447">
        <f t="shared" si="0"/>
        <v>34</v>
      </c>
      <c r="B40" s="447">
        <f t="shared" si="1"/>
        <v>424</v>
      </c>
      <c r="C40" s="447">
        <v>17</v>
      </c>
      <c r="D40" s="448" t="s">
        <v>12</v>
      </c>
      <c r="E40" s="433" t="s">
        <v>4728</v>
      </c>
      <c r="F40" s="467"/>
      <c r="G40" s="64"/>
    </row>
    <row r="41" spans="1:7" ht="36" x14ac:dyDescent="0.2">
      <c r="A41" s="447">
        <f t="shared" si="0"/>
        <v>35</v>
      </c>
      <c r="B41" s="447">
        <f t="shared" si="1"/>
        <v>441</v>
      </c>
      <c r="C41" s="447">
        <v>17</v>
      </c>
      <c r="D41" s="448" t="s">
        <v>12</v>
      </c>
      <c r="E41" s="433" t="s">
        <v>4729</v>
      </c>
      <c r="F41" s="467"/>
      <c r="G41" s="64"/>
    </row>
    <row r="42" spans="1:7" ht="36" x14ac:dyDescent="0.2">
      <c r="A42" s="447">
        <f t="shared" si="0"/>
        <v>36</v>
      </c>
      <c r="B42" s="447">
        <f t="shared" si="1"/>
        <v>458</v>
      </c>
      <c r="C42" s="447">
        <v>17</v>
      </c>
      <c r="D42" s="448" t="s">
        <v>12</v>
      </c>
      <c r="E42" s="433" t="s">
        <v>4730</v>
      </c>
      <c r="F42" s="467"/>
      <c r="G42" s="64"/>
    </row>
    <row r="43" spans="1:7" ht="36" x14ac:dyDescent="0.2">
      <c r="A43" s="447">
        <f t="shared" si="0"/>
        <v>37</v>
      </c>
      <c r="B43" s="447">
        <f t="shared" si="1"/>
        <v>475</v>
      </c>
      <c r="C43" s="447">
        <v>17</v>
      </c>
      <c r="D43" s="448" t="s">
        <v>12</v>
      </c>
      <c r="E43" s="433" t="s">
        <v>4731</v>
      </c>
      <c r="F43" s="467"/>
      <c r="G43" s="64"/>
    </row>
    <row r="44" spans="1:7" ht="36" x14ac:dyDescent="0.2">
      <c r="A44" s="447">
        <f t="shared" si="0"/>
        <v>38</v>
      </c>
      <c r="B44" s="447">
        <f t="shared" si="1"/>
        <v>492</v>
      </c>
      <c r="C44" s="447">
        <v>17</v>
      </c>
      <c r="D44" s="448" t="s">
        <v>12</v>
      </c>
      <c r="E44" s="433" t="s">
        <v>4732</v>
      </c>
      <c r="F44" s="467"/>
      <c r="G44" s="64"/>
    </row>
    <row r="45" spans="1:7" ht="36" x14ac:dyDescent="0.2">
      <c r="A45" s="447">
        <f t="shared" si="0"/>
        <v>39</v>
      </c>
      <c r="B45" s="447">
        <f t="shared" si="1"/>
        <v>509</v>
      </c>
      <c r="C45" s="447">
        <v>17</v>
      </c>
      <c r="D45" s="448" t="s">
        <v>12</v>
      </c>
      <c r="E45" s="433" t="s">
        <v>4733</v>
      </c>
      <c r="F45" s="467"/>
      <c r="G45" s="64"/>
    </row>
    <row r="46" spans="1:7" ht="36" x14ac:dyDescent="0.2">
      <c r="A46" s="447">
        <f t="shared" si="0"/>
        <v>40</v>
      </c>
      <c r="B46" s="447">
        <f t="shared" si="1"/>
        <v>526</v>
      </c>
      <c r="C46" s="447">
        <v>17</v>
      </c>
      <c r="D46" s="448" t="s">
        <v>12</v>
      </c>
      <c r="E46" s="433" t="s">
        <v>4734</v>
      </c>
      <c r="F46" s="467"/>
      <c r="G46" s="64"/>
    </row>
    <row r="47" spans="1:7" ht="36" x14ac:dyDescent="0.2">
      <c r="A47" s="447">
        <f t="shared" si="0"/>
        <v>41</v>
      </c>
      <c r="B47" s="447">
        <f t="shared" si="1"/>
        <v>543</v>
      </c>
      <c r="C47" s="447">
        <v>17</v>
      </c>
      <c r="D47" s="448" t="s">
        <v>12</v>
      </c>
      <c r="E47" s="433" t="s">
        <v>4735</v>
      </c>
      <c r="F47" s="467"/>
      <c r="G47" s="64"/>
    </row>
    <row r="48" spans="1:7" ht="36" x14ac:dyDescent="0.2">
      <c r="A48" s="447">
        <f t="shared" si="0"/>
        <v>42</v>
      </c>
      <c r="B48" s="447">
        <f t="shared" si="1"/>
        <v>560</v>
      </c>
      <c r="C48" s="447">
        <v>17</v>
      </c>
      <c r="D48" s="448" t="s">
        <v>12</v>
      </c>
      <c r="E48" s="433" t="s">
        <v>4736</v>
      </c>
      <c r="F48" s="467"/>
      <c r="G48" s="64"/>
    </row>
    <row r="49" spans="1:7" ht="36" x14ac:dyDescent="0.2">
      <c r="A49" s="447">
        <f t="shared" si="0"/>
        <v>43</v>
      </c>
      <c r="B49" s="447">
        <f t="shared" si="1"/>
        <v>577</v>
      </c>
      <c r="C49" s="447">
        <v>17</v>
      </c>
      <c r="D49" s="448" t="s">
        <v>12</v>
      </c>
      <c r="E49" s="433" t="s">
        <v>4737</v>
      </c>
      <c r="F49" s="467"/>
      <c r="G49" s="64"/>
    </row>
    <row r="50" spans="1:7" ht="36" x14ac:dyDescent="0.2">
      <c r="A50" s="447">
        <f t="shared" si="0"/>
        <v>44</v>
      </c>
      <c r="B50" s="447">
        <f t="shared" si="1"/>
        <v>594</v>
      </c>
      <c r="C50" s="447">
        <v>17</v>
      </c>
      <c r="D50" s="448" t="s">
        <v>12</v>
      </c>
      <c r="E50" s="433" t="s">
        <v>4738</v>
      </c>
      <c r="F50" s="467"/>
      <c r="G50" s="64"/>
    </row>
    <row r="51" spans="1:7" ht="36" x14ac:dyDescent="0.2">
      <c r="A51" s="447">
        <f t="shared" si="0"/>
        <v>45</v>
      </c>
      <c r="B51" s="447">
        <f t="shared" si="1"/>
        <v>611</v>
      </c>
      <c r="C51" s="447">
        <v>17</v>
      </c>
      <c r="D51" s="448" t="s">
        <v>12</v>
      </c>
      <c r="E51" s="433" t="s">
        <v>4739</v>
      </c>
      <c r="F51" s="467"/>
      <c r="G51" s="64"/>
    </row>
    <row r="52" spans="1:7" ht="36" x14ac:dyDescent="0.2">
      <c r="A52" s="447">
        <f t="shared" si="0"/>
        <v>46</v>
      </c>
      <c r="B52" s="447">
        <f t="shared" si="1"/>
        <v>628</v>
      </c>
      <c r="C52" s="447">
        <v>17</v>
      </c>
      <c r="D52" s="448" t="s">
        <v>12</v>
      </c>
      <c r="E52" s="433" t="s">
        <v>4740</v>
      </c>
      <c r="F52" s="467"/>
      <c r="G52" s="64"/>
    </row>
    <row r="53" spans="1:7" ht="36" x14ac:dyDescent="0.2">
      <c r="A53" s="447">
        <f t="shared" si="0"/>
        <v>47</v>
      </c>
      <c r="B53" s="447">
        <f t="shared" si="1"/>
        <v>645</v>
      </c>
      <c r="C53" s="447">
        <v>17</v>
      </c>
      <c r="D53" s="448" t="s">
        <v>12</v>
      </c>
      <c r="E53" s="433" t="s">
        <v>4741</v>
      </c>
      <c r="F53" s="467"/>
      <c r="G53" s="64"/>
    </row>
    <row r="54" spans="1:7" ht="36" x14ac:dyDescent="0.2">
      <c r="A54" s="447">
        <f t="shared" si="0"/>
        <v>48</v>
      </c>
      <c r="B54" s="447">
        <f t="shared" si="1"/>
        <v>662</v>
      </c>
      <c r="C54" s="447">
        <v>17</v>
      </c>
      <c r="D54" s="448" t="s">
        <v>12</v>
      </c>
      <c r="E54" s="433" t="s">
        <v>4742</v>
      </c>
      <c r="F54" s="467"/>
      <c r="G54" s="64"/>
    </row>
    <row r="55" spans="1:7" ht="36" x14ac:dyDescent="0.2">
      <c r="A55" s="447">
        <f t="shared" si="0"/>
        <v>49</v>
      </c>
      <c r="B55" s="447">
        <f t="shared" si="1"/>
        <v>679</v>
      </c>
      <c r="C55" s="447">
        <v>17</v>
      </c>
      <c r="D55" s="448" t="s">
        <v>12</v>
      </c>
      <c r="E55" s="433" t="s">
        <v>4743</v>
      </c>
      <c r="F55" s="467"/>
      <c r="G55" s="64"/>
    </row>
    <row r="56" spans="1:7" ht="36" x14ac:dyDescent="0.2">
      <c r="A56" s="447">
        <f t="shared" si="0"/>
        <v>50</v>
      </c>
      <c r="B56" s="447">
        <f t="shared" si="1"/>
        <v>696</v>
      </c>
      <c r="C56" s="447">
        <v>17</v>
      </c>
      <c r="D56" s="448" t="s">
        <v>12</v>
      </c>
      <c r="E56" s="433" t="s">
        <v>4744</v>
      </c>
      <c r="F56" s="467"/>
      <c r="G56" s="64"/>
    </row>
    <row r="57" spans="1:7" ht="36" x14ac:dyDescent="0.2">
      <c r="A57" s="447">
        <f t="shared" si="0"/>
        <v>51</v>
      </c>
      <c r="B57" s="447">
        <f t="shared" si="1"/>
        <v>713</v>
      </c>
      <c r="C57" s="447">
        <v>17</v>
      </c>
      <c r="D57" s="448" t="s">
        <v>12</v>
      </c>
      <c r="E57" s="433" t="s">
        <v>4745</v>
      </c>
      <c r="F57" s="467"/>
      <c r="G57" s="64"/>
    </row>
    <row r="58" spans="1:7" ht="36" x14ac:dyDescent="0.2">
      <c r="A58" s="447">
        <f t="shared" si="0"/>
        <v>52</v>
      </c>
      <c r="B58" s="447">
        <f t="shared" si="1"/>
        <v>730</v>
      </c>
      <c r="C58" s="447">
        <v>17</v>
      </c>
      <c r="D58" s="448" t="s">
        <v>12</v>
      </c>
      <c r="E58" s="433" t="s">
        <v>4746</v>
      </c>
      <c r="F58" s="467"/>
      <c r="G58" s="64"/>
    </row>
    <row r="59" spans="1:7" ht="36" x14ac:dyDescent="0.2">
      <c r="A59" s="447">
        <f t="shared" si="0"/>
        <v>53</v>
      </c>
      <c r="B59" s="447">
        <f t="shared" si="1"/>
        <v>747</v>
      </c>
      <c r="C59" s="447">
        <v>17</v>
      </c>
      <c r="D59" s="448" t="s">
        <v>12</v>
      </c>
      <c r="E59" s="433" t="s">
        <v>4747</v>
      </c>
      <c r="F59" s="467"/>
      <c r="G59" s="64"/>
    </row>
    <row r="60" spans="1:7" ht="36" x14ac:dyDescent="0.2">
      <c r="A60" s="447">
        <f t="shared" si="0"/>
        <v>54</v>
      </c>
      <c r="B60" s="447">
        <f t="shared" si="1"/>
        <v>764</v>
      </c>
      <c r="C60" s="447">
        <v>17</v>
      </c>
      <c r="D60" s="448" t="s">
        <v>12</v>
      </c>
      <c r="E60" s="433" t="s">
        <v>4748</v>
      </c>
      <c r="F60" s="467"/>
      <c r="G60" s="64"/>
    </row>
    <row r="61" spans="1:7" ht="36" x14ac:dyDescent="0.2">
      <c r="A61" s="447">
        <f t="shared" si="0"/>
        <v>55</v>
      </c>
      <c r="B61" s="447">
        <f t="shared" si="1"/>
        <v>781</v>
      </c>
      <c r="C61" s="447">
        <v>17</v>
      </c>
      <c r="D61" s="448" t="s">
        <v>12</v>
      </c>
      <c r="E61" s="433" t="s">
        <v>4749</v>
      </c>
      <c r="F61" s="467"/>
      <c r="G61" s="64"/>
    </row>
    <row r="62" spans="1:7" ht="36" x14ac:dyDescent="0.2">
      <c r="A62" s="447">
        <f t="shared" si="0"/>
        <v>56</v>
      </c>
      <c r="B62" s="447">
        <f t="shared" si="1"/>
        <v>798</v>
      </c>
      <c r="C62" s="447">
        <v>17</v>
      </c>
      <c r="D62" s="448" t="s">
        <v>12</v>
      </c>
      <c r="E62" s="433" t="s">
        <v>4750</v>
      </c>
      <c r="F62" s="467"/>
      <c r="G62" s="64"/>
    </row>
    <row r="63" spans="1:7" ht="36" x14ac:dyDescent="0.2">
      <c r="A63" s="447">
        <f t="shared" si="0"/>
        <v>57</v>
      </c>
      <c r="B63" s="447">
        <f t="shared" si="1"/>
        <v>815</v>
      </c>
      <c r="C63" s="447">
        <v>17</v>
      </c>
      <c r="D63" s="448" t="s">
        <v>12</v>
      </c>
      <c r="E63" s="433" t="s">
        <v>4751</v>
      </c>
      <c r="F63" s="467"/>
      <c r="G63" s="64"/>
    </row>
    <row r="64" spans="1:7" ht="36" x14ac:dyDescent="0.2">
      <c r="A64" s="447">
        <f t="shared" si="0"/>
        <v>58</v>
      </c>
      <c r="B64" s="447">
        <f t="shared" si="1"/>
        <v>832</v>
      </c>
      <c r="C64" s="447">
        <v>17</v>
      </c>
      <c r="D64" s="448" t="s">
        <v>12</v>
      </c>
      <c r="E64" s="433" t="s">
        <v>4752</v>
      </c>
      <c r="F64" s="467"/>
      <c r="G64" s="64"/>
    </row>
    <row r="65" spans="1:7" ht="36" x14ac:dyDescent="0.2">
      <c r="A65" s="447">
        <f t="shared" si="0"/>
        <v>59</v>
      </c>
      <c r="B65" s="447">
        <f t="shared" si="1"/>
        <v>849</v>
      </c>
      <c r="C65" s="447">
        <v>17</v>
      </c>
      <c r="D65" s="448" t="s">
        <v>12</v>
      </c>
      <c r="E65" s="433" t="s">
        <v>4753</v>
      </c>
      <c r="F65" s="467"/>
      <c r="G65" s="64"/>
    </row>
    <row r="66" spans="1:7" ht="36" x14ac:dyDescent="0.2">
      <c r="A66" s="447">
        <f t="shared" si="0"/>
        <v>60</v>
      </c>
      <c r="B66" s="447">
        <f t="shared" si="1"/>
        <v>866</v>
      </c>
      <c r="C66" s="447">
        <v>17</v>
      </c>
      <c r="D66" s="448" t="s">
        <v>12</v>
      </c>
      <c r="E66" s="433" t="s">
        <v>4754</v>
      </c>
      <c r="F66" s="467"/>
      <c r="G66" s="64"/>
    </row>
    <row r="67" spans="1:7" ht="36" x14ac:dyDescent="0.2">
      <c r="A67" s="447">
        <f t="shared" si="0"/>
        <v>61</v>
      </c>
      <c r="B67" s="447">
        <f t="shared" si="1"/>
        <v>883</v>
      </c>
      <c r="C67" s="447">
        <v>17</v>
      </c>
      <c r="D67" s="448" t="s">
        <v>12</v>
      </c>
      <c r="E67" s="433" t="s">
        <v>4755</v>
      </c>
      <c r="F67" s="437"/>
      <c r="G67" s="64"/>
    </row>
    <row r="68" spans="1:7" ht="36" x14ac:dyDescent="0.2">
      <c r="A68" s="447">
        <f t="shared" si="0"/>
        <v>62</v>
      </c>
      <c r="B68" s="447">
        <f t="shared" si="1"/>
        <v>900</v>
      </c>
      <c r="C68" s="447">
        <v>17</v>
      </c>
      <c r="D68" s="448" t="s">
        <v>12</v>
      </c>
      <c r="E68" s="433" t="s">
        <v>4756</v>
      </c>
      <c r="F68" s="207"/>
      <c r="G68" s="64"/>
    </row>
    <row r="69" spans="1:7" ht="36" x14ac:dyDescent="0.2">
      <c r="A69" s="447">
        <f t="shared" si="0"/>
        <v>63</v>
      </c>
      <c r="B69" s="447">
        <f t="shared" si="1"/>
        <v>917</v>
      </c>
      <c r="C69" s="447">
        <v>17</v>
      </c>
      <c r="D69" s="448" t="s">
        <v>12</v>
      </c>
      <c r="E69" s="433" t="s">
        <v>4757</v>
      </c>
      <c r="F69" s="9"/>
      <c r="G69" s="64"/>
    </row>
    <row r="70" spans="1:7" ht="36" x14ac:dyDescent="0.2">
      <c r="A70" s="447">
        <f t="shared" si="0"/>
        <v>64</v>
      </c>
      <c r="B70" s="447">
        <f t="shared" si="1"/>
        <v>934</v>
      </c>
      <c r="C70" s="447">
        <v>17</v>
      </c>
      <c r="D70" s="448" t="s">
        <v>12</v>
      </c>
      <c r="E70" s="433" t="s">
        <v>4758</v>
      </c>
      <c r="F70" s="9"/>
      <c r="G70" s="64"/>
    </row>
    <row r="71" spans="1:7" ht="36" x14ac:dyDescent="0.2">
      <c r="A71" s="447">
        <f t="shared" si="0"/>
        <v>65</v>
      </c>
      <c r="B71" s="447">
        <f t="shared" si="1"/>
        <v>951</v>
      </c>
      <c r="C71" s="447">
        <v>17</v>
      </c>
      <c r="D71" s="448" t="s">
        <v>12</v>
      </c>
      <c r="E71" s="433" t="s">
        <v>4759</v>
      </c>
      <c r="F71" s="9"/>
      <c r="G71" s="64"/>
    </row>
    <row r="72" spans="1:7" ht="36" x14ac:dyDescent="0.2">
      <c r="A72" s="447">
        <f t="shared" ref="A72:A87" si="2">+A71+1</f>
        <v>66</v>
      </c>
      <c r="B72" s="447">
        <f t="shared" ref="B72:B87" si="3">C71+B71</f>
        <v>968</v>
      </c>
      <c r="C72" s="447">
        <v>17</v>
      </c>
      <c r="D72" s="448" t="s">
        <v>12</v>
      </c>
      <c r="E72" s="433" t="s">
        <v>4760</v>
      </c>
      <c r="F72" s="9"/>
      <c r="G72" s="64"/>
    </row>
    <row r="73" spans="1:7" ht="36" x14ac:dyDescent="0.2">
      <c r="A73" s="447">
        <f t="shared" si="2"/>
        <v>67</v>
      </c>
      <c r="B73" s="447">
        <f t="shared" si="3"/>
        <v>985</v>
      </c>
      <c r="C73" s="447">
        <v>17</v>
      </c>
      <c r="D73" s="448" t="s">
        <v>12</v>
      </c>
      <c r="E73" s="433" t="s">
        <v>4761</v>
      </c>
      <c r="F73" s="9"/>
      <c r="G73" s="64"/>
    </row>
    <row r="74" spans="1:7" ht="36" x14ac:dyDescent="0.2">
      <c r="A74" s="447">
        <f t="shared" si="2"/>
        <v>68</v>
      </c>
      <c r="B74" s="447">
        <f t="shared" si="3"/>
        <v>1002</v>
      </c>
      <c r="C74" s="447">
        <v>17</v>
      </c>
      <c r="D74" s="448" t="s">
        <v>12</v>
      </c>
      <c r="E74" s="433" t="s">
        <v>4762</v>
      </c>
      <c r="F74" s="9"/>
      <c r="G74" s="64"/>
    </row>
    <row r="75" spans="1:7" ht="36" x14ac:dyDescent="0.2">
      <c r="A75" s="447">
        <f t="shared" si="2"/>
        <v>69</v>
      </c>
      <c r="B75" s="447">
        <f t="shared" si="3"/>
        <v>1019</v>
      </c>
      <c r="C75" s="447">
        <v>17</v>
      </c>
      <c r="D75" s="448" t="s">
        <v>12</v>
      </c>
      <c r="E75" s="433" t="s">
        <v>4763</v>
      </c>
      <c r="F75" s="9"/>
      <c r="G75" s="64"/>
    </row>
    <row r="76" spans="1:7" ht="36" x14ac:dyDescent="0.2">
      <c r="A76" s="447">
        <f t="shared" si="2"/>
        <v>70</v>
      </c>
      <c r="B76" s="447">
        <f t="shared" si="3"/>
        <v>1036</v>
      </c>
      <c r="C76" s="447">
        <v>17</v>
      </c>
      <c r="D76" s="448" t="s">
        <v>12</v>
      </c>
      <c r="E76" s="433" t="s">
        <v>4764</v>
      </c>
      <c r="F76" s="9"/>
      <c r="G76" s="64"/>
    </row>
    <row r="77" spans="1:7" ht="36" x14ac:dyDescent="0.2">
      <c r="A77" s="447">
        <f t="shared" si="2"/>
        <v>71</v>
      </c>
      <c r="B77" s="447">
        <f t="shared" si="3"/>
        <v>1053</v>
      </c>
      <c r="C77" s="447">
        <v>17</v>
      </c>
      <c r="D77" s="448" t="s">
        <v>12</v>
      </c>
      <c r="E77" s="433" t="s">
        <v>4765</v>
      </c>
      <c r="F77" s="9"/>
      <c r="G77" s="64"/>
    </row>
    <row r="78" spans="1:7" ht="36" x14ac:dyDescent="0.2">
      <c r="A78" s="447">
        <f t="shared" si="2"/>
        <v>72</v>
      </c>
      <c r="B78" s="447">
        <f t="shared" si="3"/>
        <v>1070</v>
      </c>
      <c r="C78" s="447">
        <v>17</v>
      </c>
      <c r="D78" s="448" t="s">
        <v>12</v>
      </c>
      <c r="E78" s="433" t="s">
        <v>4766</v>
      </c>
      <c r="F78" s="9"/>
      <c r="G78" s="64"/>
    </row>
    <row r="79" spans="1:7" ht="36" x14ac:dyDescent="0.2">
      <c r="A79" s="447">
        <f t="shared" si="2"/>
        <v>73</v>
      </c>
      <c r="B79" s="447">
        <f t="shared" si="3"/>
        <v>1087</v>
      </c>
      <c r="C79" s="447">
        <v>17</v>
      </c>
      <c r="D79" s="448" t="s">
        <v>12</v>
      </c>
      <c r="E79" s="433" t="s">
        <v>4767</v>
      </c>
      <c r="F79" s="9"/>
      <c r="G79" s="64"/>
    </row>
    <row r="80" spans="1:7" ht="36" x14ac:dyDescent="0.2">
      <c r="A80" s="447">
        <f t="shared" si="2"/>
        <v>74</v>
      </c>
      <c r="B80" s="447">
        <f t="shared" si="3"/>
        <v>1104</v>
      </c>
      <c r="C80" s="447">
        <v>17</v>
      </c>
      <c r="D80" s="448" t="s">
        <v>12</v>
      </c>
      <c r="E80" s="433" t="s">
        <v>4768</v>
      </c>
      <c r="F80" s="9"/>
      <c r="G80" s="64"/>
    </row>
    <row r="81" spans="1:7" ht="36" x14ac:dyDescent="0.2">
      <c r="A81" s="447">
        <f t="shared" si="2"/>
        <v>75</v>
      </c>
      <c r="B81" s="447">
        <f t="shared" si="3"/>
        <v>1121</v>
      </c>
      <c r="C81" s="447">
        <v>17</v>
      </c>
      <c r="D81" s="448" t="s">
        <v>12</v>
      </c>
      <c r="E81" s="433" t="s">
        <v>4769</v>
      </c>
      <c r="F81" s="9"/>
      <c r="G81" s="64"/>
    </row>
    <row r="82" spans="1:7" ht="36" x14ac:dyDescent="0.2">
      <c r="A82" s="447">
        <f t="shared" si="2"/>
        <v>76</v>
      </c>
      <c r="B82" s="447">
        <f t="shared" si="3"/>
        <v>1138</v>
      </c>
      <c r="C82" s="447">
        <v>17</v>
      </c>
      <c r="D82" s="448" t="s">
        <v>12</v>
      </c>
      <c r="E82" s="433" t="s">
        <v>4770</v>
      </c>
      <c r="F82" s="9"/>
      <c r="G82" s="64"/>
    </row>
    <row r="83" spans="1:7" ht="36" x14ac:dyDescent="0.2">
      <c r="A83" s="447">
        <f t="shared" si="2"/>
        <v>77</v>
      </c>
      <c r="B83" s="447">
        <f t="shared" si="3"/>
        <v>1155</v>
      </c>
      <c r="C83" s="447">
        <v>17</v>
      </c>
      <c r="D83" s="448" t="s">
        <v>12</v>
      </c>
      <c r="E83" s="433" t="s">
        <v>4771</v>
      </c>
      <c r="F83" s="292"/>
      <c r="G83" s="64"/>
    </row>
    <row r="84" spans="1:7" ht="36" x14ac:dyDescent="0.2">
      <c r="A84" s="447">
        <f t="shared" si="2"/>
        <v>78</v>
      </c>
      <c r="B84" s="447">
        <f t="shared" si="3"/>
        <v>1172</v>
      </c>
      <c r="C84" s="447">
        <v>17</v>
      </c>
      <c r="D84" s="448" t="s">
        <v>12</v>
      </c>
      <c r="E84" s="433" t="s">
        <v>4772</v>
      </c>
      <c r="F84" s="292"/>
      <c r="G84" s="64"/>
    </row>
    <row r="85" spans="1:7" ht="36" x14ac:dyDescent="0.2">
      <c r="A85" s="447">
        <f t="shared" si="2"/>
        <v>79</v>
      </c>
      <c r="B85" s="447">
        <f t="shared" si="3"/>
        <v>1189</v>
      </c>
      <c r="C85" s="447">
        <v>17</v>
      </c>
      <c r="D85" s="448" t="s">
        <v>12</v>
      </c>
      <c r="E85" s="433" t="s">
        <v>4773</v>
      </c>
      <c r="F85" s="292"/>
      <c r="G85" s="64"/>
    </row>
    <row r="86" spans="1:7" ht="36" x14ac:dyDescent="0.2">
      <c r="A86" s="447">
        <f t="shared" si="2"/>
        <v>80</v>
      </c>
      <c r="B86" s="447">
        <f t="shared" si="3"/>
        <v>1206</v>
      </c>
      <c r="C86" s="447">
        <v>17</v>
      </c>
      <c r="D86" s="448" t="s">
        <v>12</v>
      </c>
      <c r="E86" s="435" t="s">
        <v>6176</v>
      </c>
      <c r="F86" s="9"/>
      <c r="G86" s="64"/>
    </row>
    <row r="87" spans="1:7" ht="36" x14ac:dyDescent="0.2">
      <c r="A87" s="447">
        <f t="shared" si="2"/>
        <v>81</v>
      </c>
      <c r="B87" s="447">
        <f t="shared" si="3"/>
        <v>1223</v>
      </c>
      <c r="C87" s="447">
        <v>17</v>
      </c>
      <c r="D87" s="448" t="s">
        <v>12</v>
      </c>
      <c r="E87" s="435" t="s">
        <v>6177</v>
      </c>
      <c r="F87" s="9"/>
      <c r="G87" s="64"/>
    </row>
    <row r="88" spans="1:7" ht="36" x14ac:dyDescent="0.2">
      <c r="A88" s="447">
        <f>+A87+1</f>
        <v>82</v>
      </c>
      <c r="B88" s="447">
        <f>C87+B87</f>
        <v>1240</v>
      </c>
      <c r="C88" s="447">
        <v>17</v>
      </c>
      <c r="D88" s="448" t="s">
        <v>12</v>
      </c>
      <c r="E88" s="435" t="s">
        <v>6178</v>
      </c>
      <c r="F88" s="9"/>
      <c r="G88" s="64"/>
    </row>
    <row r="89" spans="1:7" ht="36" x14ac:dyDescent="0.2">
      <c r="A89" s="447">
        <f t="shared" ref="A89:A111" si="4">+A88+1</f>
        <v>83</v>
      </c>
      <c r="B89" s="447">
        <f t="shared" ref="B89:B111" si="5">C88+B88</f>
        <v>1257</v>
      </c>
      <c r="C89" s="430">
        <v>17</v>
      </c>
      <c r="D89" s="444" t="s">
        <v>12</v>
      </c>
      <c r="E89" s="495" t="s">
        <v>12890</v>
      </c>
      <c r="F89" s="462"/>
      <c r="G89" s="64"/>
    </row>
    <row r="90" spans="1:7" ht="36" x14ac:dyDescent="0.2">
      <c r="A90" s="447">
        <f t="shared" si="4"/>
        <v>84</v>
      </c>
      <c r="B90" s="447">
        <f t="shared" si="5"/>
        <v>1274</v>
      </c>
      <c r="C90" s="430">
        <v>17</v>
      </c>
      <c r="D90" s="444" t="s">
        <v>12</v>
      </c>
      <c r="E90" s="495" t="s">
        <v>12891</v>
      </c>
      <c r="F90" s="462"/>
      <c r="G90" s="64"/>
    </row>
    <row r="91" spans="1:7" ht="36" x14ac:dyDescent="0.2">
      <c r="A91" s="447">
        <f t="shared" si="4"/>
        <v>85</v>
      </c>
      <c r="B91" s="447">
        <f t="shared" si="5"/>
        <v>1291</v>
      </c>
      <c r="C91" s="430">
        <v>17</v>
      </c>
      <c r="D91" s="444" t="s">
        <v>12</v>
      </c>
      <c r="E91" s="495" t="s">
        <v>12892</v>
      </c>
      <c r="F91" s="462"/>
      <c r="G91" s="64"/>
    </row>
    <row r="92" spans="1:7" ht="57.95" customHeight="1" x14ac:dyDescent="0.2">
      <c r="A92" s="363">
        <f t="shared" si="4"/>
        <v>86</v>
      </c>
      <c r="B92" s="363">
        <f t="shared" si="5"/>
        <v>1308</v>
      </c>
      <c r="C92" s="363">
        <v>17</v>
      </c>
      <c r="D92" s="360" t="s">
        <v>12</v>
      </c>
      <c r="E92" s="419" t="s">
        <v>12893</v>
      </c>
      <c r="F92" s="462"/>
      <c r="G92" s="64"/>
    </row>
    <row r="93" spans="1:7" ht="36" x14ac:dyDescent="0.2">
      <c r="A93" s="363">
        <f t="shared" si="4"/>
        <v>87</v>
      </c>
      <c r="B93" s="363">
        <f t="shared" si="5"/>
        <v>1325</v>
      </c>
      <c r="C93" s="363">
        <v>17</v>
      </c>
      <c r="D93" s="360" t="s">
        <v>12</v>
      </c>
      <c r="E93" s="419" t="s">
        <v>12894</v>
      </c>
      <c r="F93" s="462"/>
      <c r="G93" s="64"/>
    </row>
    <row r="94" spans="1:7" ht="36" x14ac:dyDescent="0.2">
      <c r="A94" s="363">
        <f t="shared" si="4"/>
        <v>88</v>
      </c>
      <c r="B94" s="363">
        <f t="shared" si="5"/>
        <v>1342</v>
      </c>
      <c r="C94" s="363">
        <v>17</v>
      </c>
      <c r="D94" s="360" t="s">
        <v>12</v>
      </c>
      <c r="E94" s="419" t="s">
        <v>12895</v>
      </c>
      <c r="F94" s="462"/>
      <c r="G94" s="64"/>
    </row>
    <row r="95" spans="1:7" ht="36" x14ac:dyDescent="0.2">
      <c r="A95" s="363">
        <f t="shared" si="4"/>
        <v>89</v>
      </c>
      <c r="B95" s="363">
        <f t="shared" si="5"/>
        <v>1359</v>
      </c>
      <c r="C95" s="447">
        <v>17</v>
      </c>
      <c r="D95" s="448" t="s">
        <v>12</v>
      </c>
      <c r="E95" s="433" t="s">
        <v>4774</v>
      </c>
      <c r="F95" s="9"/>
      <c r="G95" s="64"/>
    </row>
    <row r="96" spans="1:7" ht="24" x14ac:dyDescent="0.2">
      <c r="A96" s="363">
        <f t="shared" si="4"/>
        <v>90</v>
      </c>
      <c r="B96" s="363">
        <f t="shared" si="5"/>
        <v>1376</v>
      </c>
      <c r="C96" s="447">
        <v>17</v>
      </c>
      <c r="D96" s="448" t="s">
        <v>12</v>
      </c>
      <c r="E96" s="433" t="s">
        <v>4775</v>
      </c>
      <c r="F96" s="9"/>
      <c r="G96" s="64"/>
    </row>
    <row r="97" spans="1:7" ht="36" x14ac:dyDescent="0.2">
      <c r="A97" s="363">
        <f t="shared" si="4"/>
        <v>91</v>
      </c>
      <c r="B97" s="363">
        <f t="shared" si="5"/>
        <v>1393</v>
      </c>
      <c r="C97" s="447">
        <v>17</v>
      </c>
      <c r="D97" s="448" t="s">
        <v>12</v>
      </c>
      <c r="E97" s="433" t="s">
        <v>4776</v>
      </c>
      <c r="F97" s="9"/>
      <c r="G97" s="64"/>
    </row>
    <row r="98" spans="1:7" ht="60" x14ac:dyDescent="0.2">
      <c r="A98" s="363">
        <f t="shared" si="4"/>
        <v>92</v>
      </c>
      <c r="B98" s="363">
        <f t="shared" si="5"/>
        <v>1410</v>
      </c>
      <c r="C98" s="447">
        <v>17</v>
      </c>
      <c r="D98" s="448" t="s">
        <v>745</v>
      </c>
      <c r="E98" s="500" t="s">
        <v>11145</v>
      </c>
      <c r="F98" s="292"/>
      <c r="G98" s="64"/>
    </row>
    <row r="99" spans="1:7" ht="60" x14ac:dyDescent="0.2">
      <c r="A99" s="363">
        <f t="shared" si="4"/>
        <v>93</v>
      </c>
      <c r="B99" s="363">
        <f t="shared" si="5"/>
        <v>1427</v>
      </c>
      <c r="C99" s="447">
        <v>5</v>
      </c>
      <c r="D99" s="448" t="s">
        <v>12</v>
      </c>
      <c r="E99" s="500" t="s">
        <v>11146</v>
      </c>
      <c r="F99" s="292"/>
      <c r="G99" s="64"/>
    </row>
    <row r="100" spans="1:7" ht="48" x14ac:dyDescent="0.2">
      <c r="A100" s="363">
        <f t="shared" si="4"/>
        <v>94</v>
      </c>
      <c r="B100" s="363">
        <f t="shared" si="5"/>
        <v>1432</v>
      </c>
      <c r="C100" s="447">
        <v>17</v>
      </c>
      <c r="D100" s="448" t="s">
        <v>12</v>
      </c>
      <c r="E100" s="500" t="s">
        <v>11147</v>
      </c>
      <c r="F100" s="292"/>
      <c r="G100" s="64"/>
    </row>
    <row r="101" spans="1:7" ht="60" x14ac:dyDescent="0.2">
      <c r="A101" s="363">
        <f t="shared" si="4"/>
        <v>95</v>
      </c>
      <c r="B101" s="363">
        <f t="shared" si="5"/>
        <v>1449</v>
      </c>
      <c r="C101" s="430">
        <v>17</v>
      </c>
      <c r="D101" s="444" t="s">
        <v>12</v>
      </c>
      <c r="E101" s="500" t="s">
        <v>11148</v>
      </c>
      <c r="F101" s="462"/>
      <c r="G101" s="64"/>
    </row>
    <row r="102" spans="1:7" ht="48" x14ac:dyDescent="0.2">
      <c r="A102" s="363">
        <f t="shared" si="4"/>
        <v>96</v>
      </c>
      <c r="B102" s="363">
        <f t="shared" si="5"/>
        <v>1466</v>
      </c>
      <c r="C102" s="447">
        <v>17</v>
      </c>
      <c r="D102" s="448" t="s">
        <v>12</v>
      </c>
      <c r="E102" s="500" t="s">
        <v>11184</v>
      </c>
      <c r="F102" s="292"/>
      <c r="G102" s="64"/>
    </row>
    <row r="103" spans="1:7" ht="48" x14ac:dyDescent="0.2">
      <c r="A103" s="363">
        <f t="shared" si="4"/>
        <v>97</v>
      </c>
      <c r="B103" s="363">
        <f t="shared" si="5"/>
        <v>1483</v>
      </c>
      <c r="C103" s="447">
        <v>17</v>
      </c>
      <c r="D103" s="448" t="s">
        <v>12</v>
      </c>
      <c r="E103" s="501" t="s">
        <v>11149</v>
      </c>
      <c r="F103" s="467"/>
      <c r="G103" s="64"/>
    </row>
    <row r="104" spans="1:7" ht="60" x14ac:dyDescent="0.2">
      <c r="A104" s="363">
        <f t="shared" si="4"/>
        <v>98</v>
      </c>
      <c r="B104" s="363">
        <f t="shared" si="5"/>
        <v>1500</v>
      </c>
      <c r="C104" s="430">
        <v>17</v>
      </c>
      <c r="D104" s="444" t="s">
        <v>12</v>
      </c>
      <c r="E104" s="500" t="s">
        <v>11150</v>
      </c>
      <c r="F104" s="462"/>
      <c r="G104" s="64"/>
    </row>
    <row r="105" spans="1:7" ht="48" x14ac:dyDescent="0.2">
      <c r="A105" s="363">
        <f t="shared" si="4"/>
        <v>99</v>
      </c>
      <c r="B105" s="363">
        <f t="shared" si="5"/>
        <v>1517</v>
      </c>
      <c r="C105" s="447">
        <v>17</v>
      </c>
      <c r="D105" s="448" t="s">
        <v>12</v>
      </c>
      <c r="E105" s="501" t="s">
        <v>11215</v>
      </c>
      <c r="F105" s="467"/>
      <c r="G105" s="64"/>
    </row>
    <row r="106" spans="1:7" ht="48" x14ac:dyDescent="0.2">
      <c r="A106" s="363">
        <f t="shared" si="4"/>
        <v>100</v>
      </c>
      <c r="B106" s="363">
        <f t="shared" si="5"/>
        <v>1534</v>
      </c>
      <c r="C106" s="502">
        <v>1</v>
      </c>
      <c r="D106" s="448" t="s">
        <v>12</v>
      </c>
      <c r="E106" s="501" t="s">
        <v>11151</v>
      </c>
      <c r="F106" s="467" t="s">
        <v>4273</v>
      </c>
      <c r="G106" s="64"/>
    </row>
    <row r="107" spans="1:7" ht="96" x14ac:dyDescent="0.2">
      <c r="A107" s="363">
        <f t="shared" si="4"/>
        <v>101</v>
      </c>
      <c r="B107" s="363">
        <f t="shared" si="5"/>
        <v>1535</v>
      </c>
      <c r="C107" s="431">
        <v>1</v>
      </c>
      <c r="D107" s="444" t="s">
        <v>12</v>
      </c>
      <c r="E107" s="501" t="s">
        <v>11216</v>
      </c>
      <c r="F107" s="724" t="s">
        <v>15298</v>
      </c>
      <c r="G107" s="64"/>
    </row>
    <row r="108" spans="1:7" ht="96" x14ac:dyDescent="0.2">
      <c r="A108" s="363">
        <f t="shared" si="4"/>
        <v>102</v>
      </c>
      <c r="B108" s="363">
        <f t="shared" si="5"/>
        <v>1536</v>
      </c>
      <c r="C108" s="502">
        <v>1</v>
      </c>
      <c r="D108" s="448" t="s">
        <v>12</v>
      </c>
      <c r="E108" s="501" t="s">
        <v>11217</v>
      </c>
      <c r="F108" s="632" t="s">
        <v>15299</v>
      </c>
      <c r="G108" s="64"/>
    </row>
    <row r="109" spans="1:7" ht="96" x14ac:dyDescent="0.2">
      <c r="A109" s="363">
        <f t="shared" si="4"/>
        <v>103</v>
      </c>
      <c r="B109" s="363">
        <f t="shared" si="5"/>
        <v>1537</v>
      </c>
      <c r="C109" s="502">
        <v>1</v>
      </c>
      <c r="D109" s="448" t="s">
        <v>12</v>
      </c>
      <c r="E109" s="501" t="s">
        <v>11218</v>
      </c>
      <c r="F109" s="632" t="s">
        <v>15300</v>
      </c>
      <c r="G109" s="64"/>
    </row>
    <row r="110" spans="1:7" ht="12.75" thickBot="1" x14ac:dyDescent="0.25">
      <c r="A110" s="363">
        <f t="shared" si="4"/>
        <v>104</v>
      </c>
      <c r="B110" s="363">
        <f t="shared" si="5"/>
        <v>1538</v>
      </c>
      <c r="C110" s="439">
        <v>148</v>
      </c>
      <c r="D110" s="440" t="s">
        <v>9</v>
      </c>
      <c r="E110" s="24" t="s">
        <v>50</v>
      </c>
      <c r="F110" s="292" t="s">
        <v>25</v>
      </c>
      <c r="G110" s="64"/>
    </row>
    <row r="111" spans="1:7" ht="13.5" thickTop="1" thickBot="1" x14ac:dyDescent="0.25">
      <c r="A111" s="363">
        <f t="shared" si="4"/>
        <v>105</v>
      </c>
      <c r="B111" s="363">
        <f t="shared" si="5"/>
        <v>1686</v>
      </c>
      <c r="C111" s="463">
        <v>12</v>
      </c>
      <c r="D111" s="491" t="s">
        <v>4777</v>
      </c>
      <c r="E111" s="475" t="s">
        <v>323</v>
      </c>
      <c r="F111" s="474" t="s">
        <v>4778</v>
      </c>
    </row>
    <row r="112" spans="1:7" ht="12.75" thickTop="1" x14ac:dyDescent="0.2">
      <c r="A112" s="119" t="s">
        <v>54</v>
      </c>
      <c r="C112" s="370">
        <f>B111+C111-1</f>
        <v>1697</v>
      </c>
    </row>
    <row r="116" spans="1:5" x14ac:dyDescent="0.2">
      <c r="A116" s="804" t="s">
        <v>15167</v>
      </c>
      <c r="B116" s="804"/>
      <c r="C116" s="804"/>
      <c r="D116" s="805"/>
    </row>
    <row r="117" spans="1:5" x14ac:dyDescent="0.2">
      <c r="A117" s="804" t="s">
        <v>15310</v>
      </c>
      <c r="B117" s="804"/>
      <c r="C117" s="804"/>
      <c r="D117" s="804"/>
      <c r="E117" s="804"/>
    </row>
  </sheetData>
  <mergeCells count="6">
    <mergeCell ref="A117:E117"/>
    <mergeCell ref="A3:B3"/>
    <mergeCell ref="C3:F3"/>
    <mergeCell ref="A4:B4"/>
    <mergeCell ref="C4:F5"/>
    <mergeCell ref="A116:D116"/>
  </mergeCells>
  <pageMargins left="0.7" right="0.7" top="0.75" bottom="0.75" header="0.3" footer="0.3"/>
  <pageSetup paperSize="9" orientation="portrait"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48"/>
  <sheetViews>
    <sheetView topLeftCell="A137" zoomScaleNormal="100" workbookViewId="0">
      <selection activeCell="E148" sqref="E148"/>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9" ht="21" x14ac:dyDescent="0.35">
      <c r="B1" s="1" t="s">
        <v>0</v>
      </c>
    </row>
    <row r="3" spans="1:9" ht="12.75" x14ac:dyDescent="0.2">
      <c r="A3" s="799" t="s">
        <v>1</v>
      </c>
      <c r="B3" s="799"/>
      <c r="C3" s="788" t="str">
        <f>+T22001000!C3</f>
        <v>Diseño de registro. 2025</v>
      </c>
      <c r="D3" s="788"/>
      <c r="E3" s="788"/>
      <c r="F3" s="789"/>
    </row>
    <row r="4" spans="1:9" ht="13.35" customHeight="1" x14ac:dyDescent="0.2">
      <c r="A4" s="790" t="str">
        <f>+T22001000!A4</f>
        <v>Versión 0.2</v>
      </c>
      <c r="B4" s="790"/>
      <c r="C4" s="794" t="s">
        <v>4779</v>
      </c>
      <c r="D4" s="794"/>
      <c r="E4" s="794"/>
      <c r="F4" s="792"/>
    </row>
    <row r="5" spans="1:9" ht="13.5" thickBot="1" x14ac:dyDescent="0.25">
      <c r="A5" s="2"/>
      <c r="B5" s="2"/>
      <c r="C5" s="792"/>
      <c r="D5" s="792"/>
      <c r="E5" s="792"/>
      <c r="F5" s="792"/>
    </row>
    <row r="6" spans="1:9" ht="12.75" x14ac:dyDescent="0.2">
      <c r="A6" s="3" t="s">
        <v>3</v>
      </c>
      <c r="B6" s="3" t="s">
        <v>4</v>
      </c>
      <c r="C6" s="3" t="s">
        <v>5</v>
      </c>
      <c r="D6" s="4" t="s">
        <v>6</v>
      </c>
      <c r="E6" s="5" t="s">
        <v>7</v>
      </c>
      <c r="F6" s="5" t="s">
        <v>8</v>
      </c>
    </row>
    <row r="7" spans="1:9" x14ac:dyDescent="0.2">
      <c r="A7" s="430">
        <v>1</v>
      </c>
      <c r="B7" s="430">
        <v>1</v>
      </c>
      <c r="C7" s="430">
        <v>2</v>
      </c>
      <c r="D7" s="444" t="s">
        <v>9</v>
      </c>
      <c r="E7" s="445" t="s">
        <v>10</v>
      </c>
      <c r="F7" s="9" t="s">
        <v>11</v>
      </c>
      <c r="G7" s="64"/>
      <c r="H7" s="64"/>
      <c r="I7" s="64"/>
    </row>
    <row r="8" spans="1:9" x14ac:dyDescent="0.2">
      <c r="A8" s="430">
        <f t="shared" ref="A8:A71" si="0">+A7+1</f>
        <v>2</v>
      </c>
      <c r="B8" s="430">
        <f>C7+B7</f>
        <v>3</v>
      </c>
      <c r="C8" s="430">
        <v>3</v>
      </c>
      <c r="D8" s="444" t="s">
        <v>12</v>
      </c>
      <c r="E8" s="445" t="s">
        <v>13</v>
      </c>
      <c r="F8" s="9">
        <v>220</v>
      </c>
      <c r="G8" s="64"/>
      <c r="H8" s="64"/>
      <c r="I8" s="64"/>
    </row>
    <row r="9" spans="1:9" x14ac:dyDescent="0.2">
      <c r="A9" s="430">
        <f t="shared" si="0"/>
        <v>3</v>
      </c>
      <c r="B9" s="430">
        <f>C8+B8</f>
        <v>6</v>
      </c>
      <c r="C9" s="430">
        <v>2</v>
      </c>
      <c r="D9" s="444" t="s">
        <v>9</v>
      </c>
      <c r="E9" s="445" t="s">
        <v>14</v>
      </c>
      <c r="F9" s="10" t="s">
        <v>1759</v>
      </c>
      <c r="G9" s="64"/>
      <c r="H9" s="64"/>
      <c r="I9" s="64"/>
    </row>
    <row r="10" spans="1:9" x14ac:dyDescent="0.2">
      <c r="A10" s="430">
        <f t="shared" si="0"/>
        <v>4</v>
      </c>
      <c r="B10" s="430">
        <f>B9+C9</f>
        <v>8</v>
      </c>
      <c r="C10" s="430">
        <v>1</v>
      </c>
      <c r="D10" s="444" t="s">
        <v>9</v>
      </c>
      <c r="E10" s="445" t="s">
        <v>16</v>
      </c>
      <c r="F10" s="10" t="s">
        <v>4450</v>
      </c>
      <c r="G10" s="64"/>
      <c r="H10" s="64"/>
      <c r="I10" s="64"/>
    </row>
    <row r="11" spans="1:9" x14ac:dyDescent="0.2">
      <c r="A11" s="430">
        <f t="shared" si="0"/>
        <v>5</v>
      </c>
      <c r="B11" s="430">
        <v>9</v>
      </c>
      <c r="C11" s="430">
        <v>2</v>
      </c>
      <c r="D11" s="444" t="s">
        <v>12</v>
      </c>
      <c r="E11" s="445" t="s">
        <v>17</v>
      </c>
      <c r="F11" s="10" t="s">
        <v>3905</v>
      </c>
      <c r="G11" s="64"/>
      <c r="H11" s="64"/>
      <c r="I11" s="64"/>
    </row>
    <row r="12" spans="1:9" x14ac:dyDescent="0.2">
      <c r="A12" s="430">
        <f t="shared" si="0"/>
        <v>6</v>
      </c>
      <c r="B12" s="430">
        <f>C11+B11</f>
        <v>11</v>
      </c>
      <c r="C12" s="430">
        <v>1</v>
      </c>
      <c r="D12" s="444" t="s">
        <v>9</v>
      </c>
      <c r="E12" s="445" t="s">
        <v>1810</v>
      </c>
      <c r="F12" s="9" t="s">
        <v>20</v>
      </c>
      <c r="G12" s="64"/>
      <c r="H12" s="64"/>
      <c r="I12" s="64"/>
    </row>
    <row r="13" spans="1:9" x14ac:dyDescent="0.2">
      <c r="A13" s="430">
        <f t="shared" si="0"/>
        <v>7</v>
      </c>
      <c r="B13" s="430">
        <f t="shared" ref="B13:B76" si="1">C12+B12</f>
        <v>12</v>
      </c>
      <c r="C13" s="430">
        <v>1</v>
      </c>
      <c r="D13" s="444" t="s">
        <v>9</v>
      </c>
      <c r="E13" s="445" t="s">
        <v>3330</v>
      </c>
      <c r="F13" s="9" t="s">
        <v>22</v>
      </c>
      <c r="G13" s="64"/>
      <c r="H13" s="64"/>
      <c r="I13" s="64"/>
    </row>
    <row r="14" spans="1:9" x14ac:dyDescent="0.2">
      <c r="A14" s="430">
        <f t="shared" si="0"/>
        <v>8</v>
      </c>
      <c r="B14" s="430">
        <f t="shared" si="1"/>
        <v>13</v>
      </c>
      <c r="C14" s="430">
        <v>3</v>
      </c>
      <c r="D14" s="444" t="s">
        <v>12</v>
      </c>
      <c r="E14" s="445" t="s">
        <v>23</v>
      </c>
      <c r="F14" s="9"/>
      <c r="G14" s="64"/>
      <c r="H14" s="64"/>
      <c r="I14" s="64"/>
    </row>
    <row r="15" spans="1:9" x14ac:dyDescent="0.2">
      <c r="A15" s="430">
        <f t="shared" si="0"/>
        <v>9</v>
      </c>
      <c r="B15" s="430">
        <f t="shared" si="1"/>
        <v>16</v>
      </c>
      <c r="C15" s="430">
        <v>9</v>
      </c>
      <c r="D15" s="444" t="s">
        <v>9</v>
      </c>
      <c r="E15" s="445" t="s">
        <v>4276</v>
      </c>
      <c r="F15" s="9"/>
      <c r="G15" s="64"/>
      <c r="H15" s="64"/>
      <c r="I15" s="64"/>
    </row>
    <row r="16" spans="1:9" x14ac:dyDescent="0.2">
      <c r="A16" s="430">
        <f t="shared" si="0"/>
        <v>10</v>
      </c>
      <c r="B16" s="430">
        <f t="shared" si="1"/>
        <v>25</v>
      </c>
      <c r="C16" s="430">
        <v>8</v>
      </c>
      <c r="D16" s="444" t="s">
        <v>12</v>
      </c>
      <c r="E16" s="445" t="s">
        <v>4620</v>
      </c>
      <c r="F16" s="9"/>
      <c r="G16" s="64"/>
      <c r="H16" s="64"/>
      <c r="I16" s="64"/>
    </row>
    <row r="17" spans="1:9" ht="36" x14ac:dyDescent="0.2">
      <c r="A17" s="430">
        <f t="shared" si="0"/>
        <v>11</v>
      </c>
      <c r="B17" s="430">
        <f t="shared" si="1"/>
        <v>33</v>
      </c>
      <c r="C17" s="430">
        <v>17</v>
      </c>
      <c r="D17" s="444" t="s">
        <v>12</v>
      </c>
      <c r="E17" s="446" t="s">
        <v>4780</v>
      </c>
      <c r="F17" s="9"/>
      <c r="G17" s="64"/>
      <c r="H17" s="64"/>
      <c r="I17" s="64"/>
    </row>
    <row r="18" spans="1:9" ht="36" x14ac:dyDescent="0.2">
      <c r="A18" s="430">
        <f t="shared" si="0"/>
        <v>12</v>
      </c>
      <c r="B18" s="430">
        <f t="shared" si="1"/>
        <v>50</v>
      </c>
      <c r="C18" s="430">
        <v>17</v>
      </c>
      <c r="D18" s="444" t="s">
        <v>12</v>
      </c>
      <c r="E18" s="446" t="s">
        <v>4781</v>
      </c>
      <c r="F18" s="9"/>
      <c r="G18" s="64"/>
      <c r="H18" s="64"/>
      <c r="I18" s="64"/>
    </row>
    <row r="19" spans="1:9" ht="36" x14ac:dyDescent="0.2">
      <c r="A19" s="430">
        <f t="shared" si="0"/>
        <v>13</v>
      </c>
      <c r="B19" s="430">
        <f t="shared" si="1"/>
        <v>67</v>
      </c>
      <c r="C19" s="430">
        <v>17</v>
      </c>
      <c r="D19" s="444" t="s">
        <v>12</v>
      </c>
      <c r="E19" s="446" t="s">
        <v>4782</v>
      </c>
      <c r="F19" s="9"/>
      <c r="G19" s="64"/>
      <c r="H19" s="64"/>
      <c r="I19" s="64"/>
    </row>
    <row r="20" spans="1:9" ht="36" x14ac:dyDescent="0.2">
      <c r="A20" s="430">
        <f t="shared" si="0"/>
        <v>14</v>
      </c>
      <c r="B20" s="430">
        <f t="shared" si="1"/>
        <v>84</v>
      </c>
      <c r="C20" s="430">
        <v>17</v>
      </c>
      <c r="D20" s="444" t="s">
        <v>12</v>
      </c>
      <c r="E20" s="446" t="s">
        <v>4783</v>
      </c>
      <c r="F20" s="9"/>
      <c r="G20" s="64"/>
      <c r="H20" s="64"/>
      <c r="I20" s="64"/>
    </row>
    <row r="21" spans="1:9" ht="36" x14ac:dyDescent="0.2">
      <c r="A21" s="430">
        <f t="shared" si="0"/>
        <v>15</v>
      </c>
      <c r="B21" s="430">
        <f t="shared" si="1"/>
        <v>101</v>
      </c>
      <c r="C21" s="430">
        <v>17</v>
      </c>
      <c r="D21" s="444" t="s">
        <v>12</v>
      </c>
      <c r="E21" s="446" t="s">
        <v>4784</v>
      </c>
      <c r="F21" s="9"/>
      <c r="G21" s="64"/>
      <c r="H21" s="64"/>
      <c r="I21" s="64"/>
    </row>
    <row r="22" spans="1:9" ht="36" x14ac:dyDescent="0.2">
      <c r="A22" s="430">
        <f t="shared" si="0"/>
        <v>16</v>
      </c>
      <c r="B22" s="430">
        <f t="shared" si="1"/>
        <v>118</v>
      </c>
      <c r="C22" s="430">
        <v>17</v>
      </c>
      <c r="D22" s="444" t="s">
        <v>12</v>
      </c>
      <c r="E22" s="446" t="s">
        <v>4785</v>
      </c>
      <c r="F22" s="9"/>
      <c r="G22" s="64"/>
      <c r="H22" s="64"/>
      <c r="I22" s="64"/>
    </row>
    <row r="23" spans="1:9" ht="36" x14ac:dyDescent="0.2">
      <c r="A23" s="430">
        <f t="shared" si="0"/>
        <v>17</v>
      </c>
      <c r="B23" s="430">
        <f t="shared" si="1"/>
        <v>135</v>
      </c>
      <c r="C23" s="430">
        <v>17</v>
      </c>
      <c r="D23" s="444" t="s">
        <v>12</v>
      </c>
      <c r="E23" s="446" t="s">
        <v>4786</v>
      </c>
      <c r="F23" s="9"/>
      <c r="G23" s="64"/>
      <c r="H23" s="64"/>
      <c r="I23" s="64"/>
    </row>
    <row r="24" spans="1:9" ht="36" x14ac:dyDescent="0.2">
      <c r="A24" s="430">
        <f t="shared" si="0"/>
        <v>18</v>
      </c>
      <c r="B24" s="430">
        <f t="shared" si="1"/>
        <v>152</v>
      </c>
      <c r="C24" s="430">
        <v>17</v>
      </c>
      <c r="D24" s="444" t="s">
        <v>12</v>
      </c>
      <c r="E24" s="446" t="s">
        <v>4787</v>
      </c>
      <c r="F24" s="9"/>
      <c r="G24" s="64"/>
      <c r="H24" s="64"/>
      <c r="I24" s="64"/>
    </row>
    <row r="25" spans="1:9" ht="36" x14ac:dyDescent="0.2">
      <c r="A25" s="430">
        <f t="shared" si="0"/>
        <v>19</v>
      </c>
      <c r="B25" s="430">
        <f t="shared" si="1"/>
        <v>169</v>
      </c>
      <c r="C25" s="430">
        <v>17</v>
      </c>
      <c r="D25" s="444" t="s">
        <v>12</v>
      </c>
      <c r="E25" s="446" t="s">
        <v>4788</v>
      </c>
      <c r="F25" s="9"/>
      <c r="G25" s="64"/>
      <c r="H25" s="64"/>
      <c r="I25" s="64" t="s">
        <v>1798</v>
      </c>
    </row>
    <row r="26" spans="1:9" ht="36" x14ac:dyDescent="0.2">
      <c r="A26" s="430">
        <f t="shared" si="0"/>
        <v>20</v>
      </c>
      <c r="B26" s="430">
        <f t="shared" si="1"/>
        <v>186</v>
      </c>
      <c r="C26" s="430">
        <v>17</v>
      </c>
      <c r="D26" s="444" t="s">
        <v>12</v>
      </c>
      <c r="E26" s="446" t="s">
        <v>4789</v>
      </c>
      <c r="F26" s="9"/>
      <c r="G26" s="64"/>
      <c r="H26" s="64"/>
      <c r="I26" s="64"/>
    </row>
    <row r="27" spans="1:9" ht="36" x14ac:dyDescent="0.2">
      <c r="A27" s="430">
        <f t="shared" si="0"/>
        <v>21</v>
      </c>
      <c r="B27" s="430">
        <f t="shared" si="1"/>
        <v>203</v>
      </c>
      <c r="C27" s="430">
        <v>17</v>
      </c>
      <c r="D27" s="444" t="s">
        <v>12</v>
      </c>
      <c r="E27" s="446" t="s">
        <v>4790</v>
      </c>
      <c r="F27" s="9"/>
      <c r="G27" s="64"/>
      <c r="H27" s="64"/>
      <c r="I27" s="64"/>
    </row>
    <row r="28" spans="1:9" ht="36" x14ac:dyDescent="0.2">
      <c r="A28" s="430">
        <f t="shared" si="0"/>
        <v>22</v>
      </c>
      <c r="B28" s="430">
        <f t="shared" si="1"/>
        <v>220</v>
      </c>
      <c r="C28" s="430">
        <v>17</v>
      </c>
      <c r="D28" s="444" t="s">
        <v>12</v>
      </c>
      <c r="E28" s="446" t="s">
        <v>4791</v>
      </c>
      <c r="F28" s="9"/>
      <c r="G28" s="64"/>
      <c r="H28" s="64"/>
      <c r="I28" s="64"/>
    </row>
    <row r="29" spans="1:9" ht="36" x14ac:dyDescent="0.2">
      <c r="A29" s="430">
        <f t="shared" si="0"/>
        <v>23</v>
      </c>
      <c r="B29" s="430">
        <f t="shared" si="1"/>
        <v>237</v>
      </c>
      <c r="C29" s="430">
        <v>17</v>
      </c>
      <c r="D29" s="444" t="s">
        <v>12</v>
      </c>
      <c r="E29" s="446" t="s">
        <v>4792</v>
      </c>
      <c r="F29" s="9"/>
      <c r="G29" s="64"/>
      <c r="H29" s="64"/>
      <c r="I29" s="64"/>
    </row>
    <row r="30" spans="1:9" ht="36" x14ac:dyDescent="0.2">
      <c r="A30" s="430">
        <f t="shared" si="0"/>
        <v>24</v>
      </c>
      <c r="B30" s="430">
        <f t="shared" si="1"/>
        <v>254</v>
      </c>
      <c r="C30" s="430">
        <v>17</v>
      </c>
      <c r="D30" s="444" t="s">
        <v>12</v>
      </c>
      <c r="E30" s="446" t="s">
        <v>4793</v>
      </c>
      <c r="F30" s="9"/>
      <c r="G30" s="64"/>
      <c r="H30" s="64"/>
      <c r="I30" s="64"/>
    </row>
    <row r="31" spans="1:9" ht="36" x14ac:dyDescent="0.2">
      <c r="A31" s="430">
        <f t="shared" si="0"/>
        <v>25</v>
      </c>
      <c r="B31" s="430">
        <f t="shared" si="1"/>
        <v>271</v>
      </c>
      <c r="C31" s="430">
        <v>17</v>
      </c>
      <c r="D31" s="444" t="s">
        <v>12</v>
      </c>
      <c r="E31" s="446" t="s">
        <v>4794</v>
      </c>
      <c r="F31" s="9"/>
      <c r="G31" s="64"/>
      <c r="H31" s="64"/>
      <c r="I31" s="64"/>
    </row>
    <row r="32" spans="1:9" ht="36" x14ac:dyDescent="0.2">
      <c r="A32" s="430">
        <f t="shared" si="0"/>
        <v>26</v>
      </c>
      <c r="B32" s="430">
        <f t="shared" si="1"/>
        <v>288</v>
      </c>
      <c r="C32" s="430">
        <v>17</v>
      </c>
      <c r="D32" s="444" t="s">
        <v>12</v>
      </c>
      <c r="E32" s="446" t="s">
        <v>4795</v>
      </c>
      <c r="F32" s="134"/>
      <c r="G32" s="64"/>
      <c r="H32" s="64"/>
      <c r="I32" s="64"/>
    </row>
    <row r="33" spans="1:9" ht="36" x14ac:dyDescent="0.2">
      <c r="A33" s="430">
        <f t="shared" si="0"/>
        <v>27</v>
      </c>
      <c r="B33" s="430">
        <f t="shared" si="1"/>
        <v>305</v>
      </c>
      <c r="C33" s="430">
        <v>17</v>
      </c>
      <c r="D33" s="444" t="s">
        <v>12</v>
      </c>
      <c r="E33" s="446" t="s">
        <v>4796</v>
      </c>
      <c r="F33" s="9"/>
      <c r="G33" s="64"/>
      <c r="H33" s="64"/>
      <c r="I33" s="64"/>
    </row>
    <row r="34" spans="1:9" ht="36" x14ac:dyDescent="0.2">
      <c r="A34" s="430">
        <f t="shared" si="0"/>
        <v>28</v>
      </c>
      <c r="B34" s="430">
        <f t="shared" si="1"/>
        <v>322</v>
      </c>
      <c r="C34" s="430">
        <v>17</v>
      </c>
      <c r="D34" s="444" t="s">
        <v>12</v>
      </c>
      <c r="E34" s="446" t="s">
        <v>4797</v>
      </c>
      <c r="F34" s="9"/>
      <c r="G34" s="64"/>
      <c r="H34" s="64"/>
      <c r="I34" s="64"/>
    </row>
    <row r="35" spans="1:9" ht="36" x14ac:dyDescent="0.2">
      <c r="A35" s="430">
        <f t="shared" si="0"/>
        <v>29</v>
      </c>
      <c r="B35" s="430">
        <f t="shared" si="1"/>
        <v>339</v>
      </c>
      <c r="C35" s="430">
        <v>17</v>
      </c>
      <c r="D35" s="444" t="s">
        <v>12</v>
      </c>
      <c r="E35" s="446" t="s">
        <v>4798</v>
      </c>
      <c r="F35" s="9"/>
      <c r="G35" s="64"/>
      <c r="H35" s="64"/>
      <c r="I35" s="64"/>
    </row>
    <row r="36" spans="1:9" ht="36" x14ac:dyDescent="0.2">
      <c r="A36" s="430">
        <f t="shared" si="0"/>
        <v>30</v>
      </c>
      <c r="B36" s="430">
        <f t="shared" si="1"/>
        <v>356</v>
      </c>
      <c r="C36" s="430">
        <v>17</v>
      </c>
      <c r="D36" s="444" t="s">
        <v>12</v>
      </c>
      <c r="E36" s="446" t="s">
        <v>4799</v>
      </c>
      <c r="F36" s="9"/>
      <c r="G36" s="64"/>
      <c r="H36" s="64"/>
      <c r="I36" s="64"/>
    </row>
    <row r="37" spans="1:9" ht="36" x14ac:dyDescent="0.2">
      <c r="A37" s="430">
        <f t="shared" si="0"/>
        <v>31</v>
      </c>
      <c r="B37" s="430">
        <f t="shared" si="1"/>
        <v>373</v>
      </c>
      <c r="C37" s="430">
        <v>17</v>
      </c>
      <c r="D37" s="444" t="s">
        <v>12</v>
      </c>
      <c r="E37" s="446" t="s">
        <v>4800</v>
      </c>
      <c r="F37" s="9"/>
      <c r="G37" s="64"/>
      <c r="H37" s="64"/>
      <c r="I37" s="64"/>
    </row>
    <row r="38" spans="1:9" ht="36" x14ac:dyDescent="0.2">
      <c r="A38" s="430">
        <f t="shared" si="0"/>
        <v>32</v>
      </c>
      <c r="B38" s="430">
        <f t="shared" si="1"/>
        <v>390</v>
      </c>
      <c r="C38" s="430">
        <v>17</v>
      </c>
      <c r="D38" s="444" t="s">
        <v>12</v>
      </c>
      <c r="E38" s="446" t="s">
        <v>4801</v>
      </c>
      <c r="F38" s="9"/>
      <c r="G38" s="64"/>
      <c r="H38" s="64"/>
      <c r="I38" s="64"/>
    </row>
    <row r="39" spans="1:9" ht="36" x14ac:dyDescent="0.2">
      <c r="A39" s="430">
        <f t="shared" si="0"/>
        <v>33</v>
      </c>
      <c r="B39" s="430">
        <f t="shared" si="1"/>
        <v>407</v>
      </c>
      <c r="C39" s="430">
        <v>17</v>
      </c>
      <c r="D39" s="444" t="s">
        <v>12</v>
      </c>
      <c r="E39" s="446" t="s">
        <v>4802</v>
      </c>
      <c r="F39" s="9"/>
      <c r="G39" s="64"/>
      <c r="H39" s="64"/>
      <c r="I39" s="64"/>
    </row>
    <row r="40" spans="1:9" ht="36" x14ac:dyDescent="0.2">
      <c r="A40" s="430">
        <f t="shared" si="0"/>
        <v>34</v>
      </c>
      <c r="B40" s="430">
        <f t="shared" si="1"/>
        <v>424</v>
      </c>
      <c r="C40" s="430">
        <v>17</v>
      </c>
      <c r="D40" s="444" t="s">
        <v>12</v>
      </c>
      <c r="E40" s="446" t="s">
        <v>4803</v>
      </c>
      <c r="F40" s="9"/>
      <c r="G40" s="64"/>
      <c r="H40" s="64"/>
      <c r="I40" s="64"/>
    </row>
    <row r="41" spans="1:9" ht="36" x14ac:dyDescent="0.2">
      <c r="A41" s="430">
        <f t="shared" si="0"/>
        <v>35</v>
      </c>
      <c r="B41" s="430">
        <f t="shared" si="1"/>
        <v>441</v>
      </c>
      <c r="C41" s="430">
        <v>17</v>
      </c>
      <c r="D41" s="444" t="s">
        <v>12</v>
      </c>
      <c r="E41" s="446" t="s">
        <v>4804</v>
      </c>
      <c r="F41" s="9"/>
      <c r="G41" s="64"/>
      <c r="H41" s="64"/>
      <c r="I41" s="64"/>
    </row>
    <row r="42" spans="1:9" ht="36" x14ac:dyDescent="0.2">
      <c r="A42" s="430">
        <f t="shared" si="0"/>
        <v>36</v>
      </c>
      <c r="B42" s="430">
        <f t="shared" si="1"/>
        <v>458</v>
      </c>
      <c r="C42" s="430">
        <v>17</v>
      </c>
      <c r="D42" s="444" t="s">
        <v>12</v>
      </c>
      <c r="E42" s="446" t="s">
        <v>4805</v>
      </c>
      <c r="F42" s="9"/>
      <c r="G42" s="64"/>
      <c r="H42" s="64"/>
      <c r="I42" s="64"/>
    </row>
    <row r="43" spans="1:9" ht="36" x14ac:dyDescent="0.2">
      <c r="A43" s="430">
        <f t="shared" si="0"/>
        <v>37</v>
      </c>
      <c r="B43" s="430">
        <f t="shared" si="1"/>
        <v>475</v>
      </c>
      <c r="C43" s="430">
        <v>17</v>
      </c>
      <c r="D43" s="444" t="s">
        <v>12</v>
      </c>
      <c r="E43" s="446" t="s">
        <v>4806</v>
      </c>
      <c r="F43" s="9"/>
      <c r="G43" s="64"/>
      <c r="H43" s="64"/>
      <c r="I43" s="64"/>
    </row>
    <row r="44" spans="1:9" ht="36" x14ac:dyDescent="0.2">
      <c r="A44" s="430">
        <f t="shared" si="0"/>
        <v>38</v>
      </c>
      <c r="B44" s="430">
        <f t="shared" si="1"/>
        <v>492</v>
      </c>
      <c r="C44" s="430">
        <v>17</v>
      </c>
      <c r="D44" s="444" t="s">
        <v>12</v>
      </c>
      <c r="E44" s="446" t="s">
        <v>4807</v>
      </c>
      <c r="F44" s="9"/>
      <c r="G44" s="64"/>
      <c r="H44" s="64"/>
      <c r="I44" s="64"/>
    </row>
    <row r="45" spans="1:9" ht="36" x14ac:dyDescent="0.2">
      <c r="A45" s="430">
        <f t="shared" si="0"/>
        <v>39</v>
      </c>
      <c r="B45" s="430">
        <f t="shared" si="1"/>
        <v>509</v>
      </c>
      <c r="C45" s="430">
        <v>17</v>
      </c>
      <c r="D45" s="444" t="s">
        <v>12</v>
      </c>
      <c r="E45" s="446" t="s">
        <v>4808</v>
      </c>
      <c r="F45" s="134"/>
      <c r="G45" s="64"/>
      <c r="H45" s="64"/>
      <c r="I45" s="64"/>
    </row>
    <row r="46" spans="1:9" ht="36" x14ac:dyDescent="0.2">
      <c r="A46" s="430">
        <f t="shared" si="0"/>
        <v>40</v>
      </c>
      <c r="B46" s="430">
        <f t="shared" si="1"/>
        <v>526</v>
      </c>
      <c r="C46" s="430">
        <v>17</v>
      </c>
      <c r="D46" s="444" t="s">
        <v>12</v>
      </c>
      <c r="E46" s="446" t="s">
        <v>4809</v>
      </c>
      <c r="F46" s="9"/>
      <c r="G46" s="64"/>
      <c r="H46" s="64"/>
      <c r="I46" s="64"/>
    </row>
    <row r="47" spans="1:9" ht="36" x14ac:dyDescent="0.2">
      <c r="A47" s="430">
        <f t="shared" si="0"/>
        <v>41</v>
      </c>
      <c r="B47" s="430">
        <f t="shared" si="1"/>
        <v>543</v>
      </c>
      <c r="C47" s="430">
        <v>17</v>
      </c>
      <c r="D47" s="444" t="s">
        <v>12</v>
      </c>
      <c r="E47" s="446" t="s">
        <v>4810</v>
      </c>
      <c r="F47" s="9"/>
      <c r="G47" s="64"/>
      <c r="H47" s="64"/>
      <c r="I47" s="64"/>
    </row>
    <row r="48" spans="1:9" ht="36" x14ac:dyDescent="0.2">
      <c r="A48" s="430">
        <f t="shared" si="0"/>
        <v>42</v>
      </c>
      <c r="B48" s="430">
        <f t="shared" si="1"/>
        <v>560</v>
      </c>
      <c r="C48" s="430">
        <v>17</v>
      </c>
      <c r="D48" s="444" t="s">
        <v>12</v>
      </c>
      <c r="E48" s="446" t="s">
        <v>4811</v>
      </c>
      <c r="F48" s="9"/>
      <c r="G48" s="64"/>
      <c r="H48" s="64"/>
      <c r="I48" s="64"/>
    </row>
    <row r="49" spans="1:9" ht="36" x14ac:dyDescent="0.2">
      <c r="A49" s="430">
        <f t="shared" si="0"/>
        <v>43</v>
      </c>
      <c r="B49" s="430">
        <f t="shared" si="1"/>
        <v>577</v>
      </c>
      <c r="C49" s="430">
        <v>17</v>
      </c>
      <c r="D49" s="444" t="s">
        <v>12</v>
      </c>
      <c r="E49" s="446" t="s">
        <v>4812</v>
      </c>
      <c r="F49" s="9"/>
      <c r="G49" s="64"/>
      <c r="H49" s="64"/>
      <c r="I49" s="64"/>
    </row>
    <row r="50" spans="1:9" ht="36" x14ac:dyDescent="0.2">
      <c r="A50" s="430">
        <f t="shared" si="0"/>
        <v>44</v>
      </c>
      <c r="B50" s="430">
        <f t="shared" si="1"/>
        <v>594</v>
      </c>
      <c r="C50" s="430">
        <v>17</v>
      </c>
      <c r="D50" s="444" t="s">
        <v>12</v>
      </c>
      <c r="E50" s="446" t="s">
        <v>4813</v>
      </c>
      <c r="F50" s="9"/>
      <c r="G50" s="64"/>
      <c r="H50" s="64"/>
      <c r="I50" s="64"/>
    </row>
    <row r="51" spans="1:9" ht="36" x14ac:dyDescent="0.2">
      <c r="A51" s="430">
        <f t="shared" si="0"/>
        <v>45</v>
      </c>
      <c r="B51" s="430">
        <f t="shared" si="1"/>
        <v>611</v>
      </c>
      <c r="C51" s="430">
        <v>17</v>
      </c>
      <c r="D51" s="444" t="s">
        <v>12</v>
      </c>
      <c r="E51" s="446" t="s">
        <v>4814</v>
      </c>
      <c r="F51" s="9"/>
      <c r="G51" s="64"/>
      <c r="H51" s="64"/>
      <c r="I51" s="64"/>
    </row>
    <row r="52" spans="1:9" ht="36" x14ac:dyDescent="0.2">
      <c r="A52" s="430">
        <f t="shared" si="0"/>
        <v>46</v>
      </c>
      <c r="B52" s="430">
        <f t="shared" si="1"/>
        <v>628</v>
      </c>
      <c r="C52" s="430">
        <v>17</v>
      </c>
      <c r="D52" s="444" t="s">
        <v>12</v>
      </c>
      <c r="E52" s="446" t="s">
        <v>4815</v>
      </c>
      <c r="F52" s="9"/>
      <c r="G52" s="64"/>
      <c r="H52" s="64"/>
      <c r="I52" s="64"/>
    </row>
    <row r="53" spans="1:9" ht="36" x14ac:dyDescent="0.2">
      <c r="A53" s="430">
        <f t="shared" si="0"/>
        <v>47</v>
      </c>
      <c r="B53" s="430">
        <f t="shared" si="1"/>
        <v>645</v>
      </c>
      <c r="C53" s="430">
        <v>17</v>
      </c>
      <c r="D53" s="444" t="s">
        <v>12</v>
      </c>
      <c r="E53" s="446" t="s">
        <v>4816</v>
      </c>
      <c r="F53" s="9"/>
      <c r="G53" s="64"/>
      <c r="H53" s="64"/>
      <c r="I53" s="64"/>
    </row>
    <row r="54" spans="1:9" ht="36" x14ac:dyDescent="0.2">
      <c r="A54" s="430">
        <f t="shared" si="0"/>
        <v>48</v>
      </c>
      <c r="B54" s="430">
        <f t="shared" si="1"/>
        <v>662</v>
      </c>
      <c r="C54" s="430">
        <v>17</v>
      </c>
      <c r="D54" s="444" t="s">
        <v>12</v>
      </c>
      <c r="E54" s="446" t="s">
        <v>4817</v>
      </c>
      <c r="F54" s="9"/>
      <c r="G54" s="64"/>
      <c r="H54" s="64"/>
      <c r="I54" s="64"/>
    </row>
    <row r="55" spans="1:9" ht="36" x14ac:dyDescent="0.2">
      <c r="A55" s="430">
        <f t="shared" si="0"/>
        <v>49</v>
      </c>
      <c r="B55" s="430">
        <f t="shared" si="1"/>
        <v>679</v>
      </c>
      <c r="C55" s="430">
        <v>17</v>
      </c>
      <c r="D55" s="444" t="s">
        <v>12</v>
      </c>
      <c r="E55" s="446" t="s">
        <v>4818</v>
      </c>
      <c r="F55" s="9"/>
      <c r="G55" s="64"/>
      <c r="H55" s="64"/>
      <c r="I55" s="64"/>
    </row>
    <row r="56" spans="1:9" ht="36" x14ac:dyDescent="0.2">
      <c r="A56" s="430">
        <f t="shared" si="0"/>
        <v>50</v>
      </c>
      <c r="B56" s="430">
        <f t="shared" si="1"/>
        <v>696</v>
      </c>
      <c r="C56" s="430">
        <v>17</v>
      </c>
      <c r="D56" s="444" t="s">
        <v>12</v>
      </c>
      <c r="E56" s="446" t="s">
        <v>4819</v>
      </c>
      <c r="F56" s="9"/>
      <c r="G56" s="64"/>
      <c r="H56" s="64"/>
      <c r="I56" s="64"/>
    </row>
    <row r="57" spans="1:9" ht="36" x14ac:dyDescent="0.2">
      <c r="A57" s="430">
        <f t="shared" si="0"/>
        <v>51</v>
      </c>
      <c r="B57" s="430">
        <f t="shared" si="1"/>
        <v>713</v>
      </c>
      <c r="C57" s="430">
        <v>17</v>
      </c>
      <c r="D57" s="444" t="s">
        <v>12</v>
      </c>
      <c r="E57" s="446" t="s">
        <v>4820</v>
      </c>
      <c r="F57" s="9"/>
      <c r="G57" s="64"/>
      <c r="H57" s="64"/>
      <c r="I57" s="64"/>
    </row>
    <row r="58" spans="1:9" ht="36" x14ac:dyDescent="0.2">
      <c r="A58" s="430">
        <f t="shared" si="0"/>
        <v>52</v>
      </c>
      <c r="B58" s="430">
        <f t="shared" si="1"/>
        <v>730</v>
      </c>
      <c r="C58" s="430">
        <v>17</v>
      </c>
      <c r="D58" s="444" t="s">
        <v>12</v>
      </c>
      <c r="E58" s="446" t="s">
        <v>4821</v>
      </c>
      <c r="F58" s="9"/>
      <c r="G58" s="64"/>
      <c r="H58" s="64"/>
      <c r="I58" s="64"/>
    </row>
    <row r="59" spans="1:9" ht="36" x14ac:dyDescent="0.2">
      <c r="A59" s="430">
        <f t="shared" si="0"/>
        <v>53</v>
      </c>
      <c r="B59" s="430">
        <f t="shared" si="1"/>
        <v>747</v>
      </c>
      <c r="C59" s="430">
        <v>17</v>
      </c>
      <c r="D59" s="444" t="s">
        <v>12</v>
      </c>
      <c r="E59" s="446" t="s">
        <v>4822</v>
      </c>
      <c r="F59" s="9"/>
      <c r="G59" s="64"/>
      <c r="H59" s="64"/>
      <c r="I59" s="64"/>
    </row>
    <row r="60" spans="1:9" ht="36" x14ac:dyDescent="0.2">
      <c r="A60" s="430">
        <f t="shared" si="0"/>
        <v>54</v>
      </c>
      <c r="B60" s="430">
        <f t="shared" si="1"/>
        <v>764</v>
      </c>
      <c r="C60" s="430">
        <v>17</v>
      </c>
      <c r="D60" s="444" t="s">
        <v>12</v>
      </c>
      <c r="E60" s="446" t="s">
        <v>4823</v>
      </c>
      <c r="F60" s="9"/>
      <c r="G60" s="64"/>
      <c r="H60" s="64"/>
      <c r="I60" s="64"/>
    </row>
    <row r="61" spans="1:9" ht="36" x14ac:dyDescent="0.2">
      <c r="A61" s="430">
        <f t="shared" si="0"/>
        <v>55</v>
      </c>
      <c r="B61" s="430">
        <f t="shared" si="1"/>
        <v>781</v>
      </c>
      <c r="C61" s="430">
        <v>17</v>
      </c>
      <c r="D61" s="444" t="s">
        <v>12</v>
      </c>
      <c r="E61" s="446" t="s">
        <v>4824</v>
      </c>
      <c r="F61" s="9"/>
      <c r="G61" s="64"/>
      <c r="H61" s="64"/>
      <c r="I61" s="64"/>
    </row>
    <row r="62" spans="1:9" ht="36" x14ac:dyDescent="0.2">
      <c r="A62" s="430">
        <f t="shared" si="0"/>
        <v>56</v>
      </c>
      <c r="B62" s="430">
        <f t="shared" si="1"/>
        <v>798</v>
      </c>
      <c r="C62" s="430">
        <v>17</v>
      </c>
      <c r="D62" s="444" t="s">
        <v>12</v>
      </c>
      <c r="E62" s="446" t="s">
        <v>4825</v>
      </c>
      <c r="F62" s="9"/>
      <c r="G62" s="64"/>
      <c r="H62" s="64"/>
      <c r="I62" s="64"/>
    </row>
    <row r="63" spans="1:9" ht="36" x14ac:dyDescent="0.2">
      <c r="A63" s="430">
        <f t="shared" si="0"/>
        <v>57</v>
      </c>
      <c r="B63" s="430">
        <f t="shared" si="1"/>
        <v>815</v>
      </c>
      <c r="C63" s="430">
        <v>17</v>
      </c>
      <c r="D63" s="444" t="s">
        <v>12</v>
      </c>
      <c r="E63" s="446" t="s">
        <v>4826</v>
      </c>
      <c r="F63" s="9"/>
      <c r="G63" s="64"/>
      <c r="H63" s="64"/>
      <c r="I63" s="64"/>
    </row>
    <row r="64" spans="1:9" ht="36" x14ac:dyDescent="0.2">
      <c r="A64" s="430">
        <f t="shared" si="0"/>
        <v>58</v>
      </c>
      <c r="B64" s="430">
        <f t="shared" si="1"/>
        <v>832</v>
      </c>
      <c r="C64" s="430">
        <v>17</v>
      </c>
      <c r="D64" s="444" t="s">
        <v>12</v>
      </c>
      <c r="E64" s="446" t="s">
        <v>4827</v>
      </c>
      <c r="F64" s="9"/>
      <c r="G64" s="64"/>
      <c r="H64" s="64"/>
      <c r="I64" s="64"/>
    </row>
    <row r="65" spans="1:9" ht="36" x14ac:dyDescent="0.2">
      <c r="A65" s="430">
        <f t="shared" si="0"/>
        <v>59</v>
      </c>
      <c r="B65" s="430">
        <f t="shared" si="1"/>
        <v>849</v>
      </c>
      <c r="C65" s="430">
        <v>17</v>
      </c>
      <c r="D65" s="444" t="s">
        <v>12</v>
      </c>
      <c r="E65" s="446" t="s">
        <v>4828</v>
      </c>
      <c r="F65" s="9"/>
      <c r="G65" s="64"/>
      <c r="H65" s="64"/>
      <c r="I65" s="64"/>
    </row>
    <row r="66" spans="1:9" ht="36" x14ac:dyDescent="0.2">
      <c r="A66" s="430">
        <f t="shared" si="0"/>
        <v>60</v>
      </c>
      <c r="B66" s="430">
        <f t="shared" si="1"/>
        <v>866</v>
      </c>
      <c r="C66" s="430">
        <v>17</v>
      </c>
      <c r="D66" s="444" t="s">
        <v>12</v>
      </c>
      <c r="E66" s="446" t="s">
        <v>4829</v>
      </c>
      <c r="F66" s="9"/>
      <c r="G66" s="64"/>
      <c r="H66" s="64"/>
      <c r="I66" s="64"/>
    </row>
    <row r="67" spans="1:9" ht="36" x14ac:dyDescent="0.2">
      <c r="A67" s="430">
        <f t="shared" si="0"/>
        <v>61</v>
      </c>
      <c r="B67" s="430">
        <f t="shared" si="1"/>
        <v>883</v>
      </c>
      <c r="C67" s="430">
        <v>17</v>
      </c>
      <c r="D67" s="444" t="s">
        <v>12</v>
      </c>
      <c r="E67" s="446" t="s">
        <v>4830</v>
      </c>
      <c r="F67" s="9"/>
      <c r="G67" s="64"/>
      <c r="H67" s="64"/>
      <c r="I67" s="64"/>
    </row>
    <row r="68" spans="1:9" ht="36" x14ac:dyDescent="0.2">
      <c r="A68" s="430">
        <f t="shared" si="0"/>
        <v>62</v>
      </c>
      <c r="B68" s="430">
        <f t="shared" si="1"/>
        <v>900</v>
      </c>
      <c r="C68" s="430">
        <v>17</v>
      </c>
      <c r="D68" s="444" t="s">
        <v>12</v>
      </c>
      <c r="E68" s="446" t="s">
        <v>4831</v>
      </c>
      <c r="F68" s="9"/>
      <c r="G68" s="64"/>
      <c r="H68" s="64"/>
      <c r="I68" s="64"/>
    </row>
    <row r="69" spans="1:9" ht="36" x14ac:dyDescent="0.2">
      <c r="A69" s="430">
        <f t="shared" si="0"/>
        <v>63</v>
      </c>
      <c r="B69" s="430">
        <f t="shared" si="1"/>
        <v>917</v>
      </c>
      <c r="C69" s="430">
        <v>17</v>
      </c>
      <c r="D69" s="444" t="s">
        <v>12</v>
      </c>
      <c r="E69" s="446" t="s">
        <v>4832</v>
      </c>
      <c r="F69" s="9"/>
      <c r="G69" s="64"/>
      <c r="H69" s="64"/>
      <c r="I69" s="64"/>
    </row>
    <row r="70" spans="1:9" ht="36" x14ac:dyDescent="0.2">
      <c r="A70" s="430">
        <f t="shared" si="0"/>
        <v>64</v>
      </c>
      <c r="B70" s="430">
        <f t="shared" si="1"/>
        <v>934</v>
      </c>
      <c r="C70" s="430">
        <v>17</v>
      </c>
      <c r="D70" s="444" t="s">
        <v>12</v>
      </c>
      <c r="E70" s="446" t="s">
        <v>4833</v>
      </c>
      <c r="F70" s="9"/>
      <c r="G70" s="64"/>
      <c r="H70" s="64"/>
      <c r="I70" s="64"/>
    </row>
    <row r="71" spans="1:9" ht="36" x14ac:dyDescent="0.2">
      <c r="A71" s="430">
        <f t="shared" si="0"/>
        <v>65</v>
      </c>
      <c r="B71" s="430">
        <f t="shared" si="1"/>
        <v>951</v>
      </c>
      <c r="C71" s="430">
        <v>17</v>
      </c>
      <c r="D71" s="444" t="s">
        <v>12</v>
      </c>
      <c r="E71" s="446" t="s">
        <v>4834</v>
      </c>
      <c r="F71" s="9"/>
      <c r="G71" s="64"/>
      <c r="H71" s="64"/>
      <c r="I71" s="64"/>
    </row>
    <row r="72" spans="1:9" ht="36" x14ac:dyDescent="0.2">
      <c r="A72" s="430">
        <f t="shared" ref="A72:A135" si="2">+A71+1</f>
        <v>66</v>
      </c>
      <c r="B72" s="430">
        <f t="shared" si="1"/>
        <v>968</v>
      </c>
      <c r="C72" s="430">
        <v>17</v>
      </c>
      <c r="D72" s="444" t="s">
        <v>12</v>
      </c>
      <c r="E72" s="446" t="s">
        <v>4835</v>
      </c>
      <c r="F72" s="9"/>
      <c r="G72" s="64"/>
      <c r="H72" s="64"/>
      <c r="I72" s="64"/>
    </row>
    <row r="73" spans="1:9" ht="36" x14ac:dyDescent="0.2">
      <c r="A73" s="430">
        <f t="shared" si="2"/>
        <v>67</v>
      </c>
      <c r="B73" s="430">
        <f t="shared" si="1"/>
        <v>985</v>
      </c>
      <c r="C73" s="430">
        <v>17</v>
      </c>
      <c r="D73" s="444" t="s">
        <v>12</v>
      </c>
      <c r="E73" s="446" t="s">
        <v>4836</v>
      </c>
      <c r="F73" s="9"/>
      <c r="G73" s="64"/>
      <c r="H73" s="64"/>
      <c r="I73" s="64"/>
    </row>
    <row r="74" spans="1:9" ht="36" x14ac:dyDescent="0.2">
      <c r="A74" s="430">
        <f t="shared" si="2"/>
        <v>68</v>
      </c>
      <c r="B74" s="430">
        <f t="shared" si="1"/>
        <v>1002</v>
      </c>
      <c r="C74" s="430">
        <v>17</v>
      </c>
      <c r="D74" s="444" t="s">
        <v>12</v>
      </c>
      <c r="E74" s="446" t="s">
        <v>4837</v>
      </c>
      <c r="F74" s="9"/>
      <c r="G74" s="64"/>
      <c r="H74" s="64"/>
      <c r="I74" s="64"/>
    </row>
    <row r="75" spans="1:9" ht="36" x14ac:dyDescent="0.2">
      <c r="A75" s="430">
        <f t="shared" si="2"/>
        <v>69</v>
      </c>
      <c r="B75" s="430">
        <f t="shared" si="1"/>
        <v>1019</v>
      </c>
      <c r="C75" s="447">
        <v>17</v>
      </c>
      <c r="D75" s="448" t="s">
        <v>12</v>
      </c>
      <c r="E75" s="446" t="s">
        <v>4838</v>
      </c>
      <c r="F75" s="292"/>
      <c r="G75" s="64"/>
      <c r="H75" s="64"/>
      <c r="I75" s="64"/>
    </row>
    <row r="76" spans="1:9" ht="36" x14ac:dyDescent="0.2">
      <c r="A76" s="430">
        <f t="shared" si="2"/>
        <v>70</v>
      </c>
      <c r="B76" s="430">
        <f t="shared" si="1"/>
        <v>1036</v>
      </c>
      <c r="C76" s="447">
        <v>17</v>
      </c>
      <c r="D76" s="448" t="s">
        <v>12</v>
      </c>
      <c r="E76" s="446" t="s">
        <v>4839</v>
      </c>
      <c r="F76" s="292"/>
      <c r="G76" s="64"/>
      <c r="H76" s="64"/>
      <c r="I76" s="64"/>
    </row>
    <row r="77" spans="1:9" ht="36" x14ac:dyDescent="0.2">
      <c r="A77" s="430">
        <f t="shared" si="2"/>
        <v>71</v>
      </c>
      <c r="B77" s="430">
        <f t="shared" ref="B77:B140" si="3">C76+B76</f>
        <v>1053</v>
      </c>
      <c r="C77" s="447">
        <v>17</v>
      </c>
      <c r="D77" s="448" t="s">
        <v>12</v>
      </c>
      <c r="E77" s="446" t="s">
        <v>4840</v>
      </c>
      <c r="F77" s="292"/>
      <c r="G77" s="64"/>
      <c r="H77" s="64"/>
      <c r="I77" s="64"/>
    </row>
    <row r="78" spans="1:9" ht="36" x14ac:dyDescent="0.2">
      <c r="A78" s="430">
        <f t="shared" si="2"/>
        <v>72</v>
      </c>
      <c r="B78" s="430">
        <f t="shared" si="3"/>
        <v>1070</v>
      </c>
      <c r="C78" s="447">
        <v>17</v>
      </c>
      <c r="D78" s="448" t="s">
        <v>12</v>
      </c>
      <c r="E78" s="446" t="s">
        <v>4841</v>
      </c>
      <c r="F78" s="292"/>
      <c r="G78" s="64"/>
      <c r="H78" s="64"/>
      <c r="I78" s="64"/>
    </row>
    <row r="79" spans="1:9" ht="36" x14ac:dyDescent="0.2">
      <c r="A79" s="430">
        <f t="shared" si="2"/>
        <v>73</v>
      </c>
      <c r="B79" s="430">
        <f t="shared" si="3"/>
        <v>1087</v>
      </c>
      <c r="C79" s="447">
        <v>17</v>
      </c>
      <c r="D79" s="448" t="s">
        <v>12</v>
      </c>
      <c r="E79" s="446" t="s">
        <v>4842</v>
      </c>
      <c r="F79" s="292"/>
      <c r="G79" s="64"/>
      <c r="H79" s="64"/>
      <c r="I79" s="64"/>
    </row>
    <row r="80" spans="1:9" ht="36" x14ac:dyDescent="0.2">
      <c r="A80" s="430">
        <f t="shared" si="2"/>
        <v>74</v>
      </c>
      <c r="B80" s="430">
        <f t="shared" si="3"/>
        <v>1104</v>
      </c>
      <c r="C80" s="430">
        <v>17</v>
      </c>
      <c r="D80" s="444" t="s">
        <v>12</v>
      </c>
      <c r="E80" s="503" t="s">
        <v>11139</v>
      </c>
      <c r="F80" s="9"/>
      <c r="G80" s="64"/>
      <c r="H80" s="64"/>
      <c r="I80" s="64"/>
    </row>
    <row r="81" spans="1:9" ht="36" x14ac:dyDescent="0.2">
      <c r="A81" s="430">
        <f t="shared" si="2"/>
        <v>75</v>
      </c>
      <c r="B81" s="430">
        <f t="shared" si="3"/>
        <v>1121</v>
      </c>
      <c r="C81" s="430">
        <v>17</v>
      </c>
      <c r="D81" s="444" t="s">
        <v>12</v>
      </c>
      <c r="E81" s="503" t="s">
        <v>11140</v>
      </c>
      <c r="F81" s="9"/>
      <c r="G81" s="64"/>
      <c r="H81" s="64"/>
      <c r="I81" s="64"/>
    </row>
    <row r="82" spans="1:9" ht="36" x14ac:dyDescent="0.2">
      <c r="A82" s="430">
        <f t="shared" si="2"/>
        <v>76</v>
      </c>
      <c r="B82" s="430">
        <f t="shared" si="3"/>
        <v>1138</v>
      </c>
      <c r="C82" s="430">
        <v>17</v>
      </c>
      <c r="D82" s="444" t="s">
        <v>12</v>
      </c>
      <c r="E82" s="503" t="s">
        <v>11141</v>
      </c>
      <c r="F82" s="9"/>
      <c r="G82" s="64"/>
      <c r="H82" s="64"/>
      <c r="I82" s="64"/>
    </row>
    <row r="83" spans="1:9" ht="36" x14ac:dyDescent="0.2">
      <c r="A83" s="430">
        <f t="shared" si="2"/>
        <v>77</v>
      </c>
      <c r="B83" s="430">
        <f t="shared" si="3"/>
        <v>1155</v>
      </c>
      <c r="C83" s="430">
        <v>17</v>
      </c>
      <c r="D83" s="444" t="s">
        <v>12</v>
      </c>
      <c r="E83" s="446" t="s">
        <v>4843</v>
      </c>
      <c r="F83" s="292"/>
      <c r="G83" s="64"/>
      <c r="H83" s="64"/>
      <c r="I83" s="64"/>
    </row>
    <row r="84" spans="1:9" ht="36" x14ac:dyDescent="0.2">
      <c r="A84" s="430">
        <f t="shared" si="2"/>
        <v>78</v>
      </c>
      <c r="B84" s="430">
        <f t="shared" si="3"/>
        <v>1172</v>
      </c>
      <c r="C84" s="430">
        <v>17</v>
      </c>
      <c r="D84" s="444" t="s">
        <v>12</v>
      </c>
      <c r="E84" s="446" t="s">
        <v>4844</v>
      </c>
      <c r="F84" s="292"/>
      <c r="G84" s="64"/>
      <c r="H84" s="64"/>
      <c r="I84" s="64"/>
    </row>
    <row r="85" spans="1:9" ht="36" x14ac:dyDescent="0.2">
      <c r="A85" s="430">
        <f t="shared" si="2"/>
        <v>79</v>
      </c>
      <c r="B85" s="430">
        <f t="shared" si="3"/>
        <v>1189</v>
      </c>
      <c r="C85" s="430">
        <v>17</v>
      </c>
      <c r="D85" s="444" t="s">
        <v>12</v>
      </c>
      <c r="E85" s="446" t="s">
        <v>4845</v>
      </c>
      <c r="F85" s="292"/>
      <c r="G85" s="64"/>
      <c r="H85" s="64"/>
      <c r="I85" s="64"/>
    </row>
    <row r="86" spans="1:9" ht="36" x14ac:dyDescent="0.2">
      <c r="A86" s="430">
        <f t="shared" si="2"/>
        <v>80</v>
      </c>
      <c r="B86" s="430">
        <f t="shared" si="3"/>
        <v>1206</v>
      </c>
      <c r="C86" s="447">
        <v>17</v>
      </c>
      <c r="D86" s="448" t="s">
        <v>12</v>
      </c>
      <c r="E86" s="446" t="s">
        <v>4846</v>
      </c>
      <c r="F86" s="292"/>
      <c r="G86" s="64"/>
      <c r="H86" s="64"/>
      <c r="I86" s="64"/>
    </row>
    <row r="87" spans="1:9" ht="36" x14ac:dyDescent="0.2">
      <c r="A87" s="430">
        <f t="shared" si="2"/>
        <v>81</v>
      </c>
      <c r="B87" s="430">
        <f t="shared" si="3"/>
        <v>1223</v>
      </c>
      <c r="C87" s="447">
        <v>17</v>
      </c>
      <c r="D87" s="448" t="s">
        <v>12</v>
      </c>
      <c r="E87" s="446" t="s">
        <v>4847</v>
      </c>
      <c r="F87" s="292"/>
      <c r="G87" s="64"/>
      <c r="H87" s="64"/>
      <c r="I87" s="64"/>
    </row>
    <row r="88" spans="1:9" ht="36" x14ac:dyDescent="0.2">
      <c r="A88" s="430">
        <f t="shared" si="2"/>
        <v>82</v>
      </c>
      <c r="B88" s="430">
        <f t="shared" si="3"/>
        <v>1240</v>
      </c>
      <c r="C88" s="447">
        <v>17</v>
      </c>
      <c r="D88" s="448" t="s">
        <v>12</v>
      </c>
      <c r="E88" s="446" t="s">
        <v>4848</v>
      </c>
      <c r="F88" s="292"/>
      <c r="G88" s="64"/>
      <c r="H88" s="64"/>
      <c r="I88" s="64"/>
    </row>
    <row r="89" spans="1:9" ht="36" x14ac:dyDescent="0.2">
      <c r="A89" s="430">
        <f t="shared" si="2"/>
        <v>83</v>
      </c>
      <c r="B89" s="430">
        <f t="shared" si="3"/>
        <v>1257</v>
      </c>
      <c r="C89" s="447">
        <v>17</v>
      </c>
      <c r="D89" s="448" t="s">
        <v>12</v>
      </c>
      <c r="E89" s="446" t="s">
        <v>4849</v>
      </c>
      <c r="F89" s="292"/>
      <c r="G89" s="64"/>
      <c r="H89" s="64"/>
      <c r="I89" s="64"/>
    </row>
    <row r="90" spans="1:9" ht="36" x14ac:dyDescent="0.2">
      <c r="A90" s="430">
        <f t="shared" si="2"/>
        <v>84</v>
      </c>
      <c r="B90" s="430">
        <f t="shared" si="3"/>
        <v>1274</v>
      </c>
      <c r="C90" s="447">
        <v>17</v>
      </c>
      <c r="D90" s="448" t="s">
        <v>12</v>
      </c>
      <c r="E90" s="446" t="s">
        <v>4850</v>
      </c>
      <c r="F90" s="292"/>
      <c r="G90" s="64"/>
      <c r="H90" s="64"/>
      <c r="I90" s="64"/>
    </row>
    <row r="91" spans="1:9" ht="36" x14ac:dyDescent="0.2">
      <c r="A91" s="430">
        <f t="shared" si="2"/>
        <v>85</v>
      </c>
      <c r="B91" s="430">
        <f t="shared" si="3"/>
        <v>1291</v>
      </c>
      <c r="C91" s="447">
        <v>17</v>
      </c>
      <c r="D91" s="448" t="s">
        <v>12</v>
      </c>
      <c r="E91" s="446" t="s">
        <v>4851</v>
      </c>
      <c r="F91" s="292"/>
      <c r="G91" s="64"/>
      <c r="H91" s="64"/>
      <c r="I91" s="64"/>
    </row>
    <row r="92" spans="1:9" ht="36" x14ac:dyDescent="0.2">
      <c r="A92" s="447">
        <f t="shared" si="2"/>
        <v>86</v>
      </c>
      <c r="B92" s="447">
        <f t="shared" si="3"/>
        <v>1308</v>
      </c>
      <c r="C92" s="447">
        <v>17</v>
      </c>
      <c r="D92" s="448" t="s">
        <v>12</v>
      </c>
      <c r="E92" s="446" t="s">
        <v>4852</v>
      </c>
      <c r="F92" s="292"/>
      <c r="G92" s="64"/>
      <c r="H92" s="64"/>
      <c r="I92" s="64"/>
    </row>
    <row r="93" spans="1:9" ht="36" x14ac:dyDescent="0.2">
      <c r="A93" s="447">
        <f t="shared" si="2"/>
        <v>87</v>
      </c>
      <c r="B93" s="447">
        <f t="shared" si="3"/>
        <v>1325</v>
      </c>
      <c r="C93" s="447">
        <v>17</v>
      </c>
      <c r="D93" s="448" t="s">
        <v>12</v>
      </c>
      <c r="E93" s="446" t="s">
        <v>4853</v>
      </c>
      <c r="F93" s="292"/>
      <c r="G93" s="64"/>
      <c r="H93" s="64"/>
      <c r="I93" s="64"/>
    </row>
    <row r="94" spans="1:9" ht="36" x14ac:dyDescent="0.2">
      <c r="A94" s="447">
        <f t="shared" si="2"/>
        <v>88</v>
      </c>
      <c r="B94" s="447">
        <f t="shared" si="3"/>
        <v>1342</v>
      </c>
      <c r="C94" s="447">
        <v>17</v>
      </c>
      <c r="D94" s="448" t="s">
        <v>12</v>
      </c>
      <c r="E94" s="446" t="s">
        <v>4854</v>
      </c>
      <c r="F94" s="292"/>
      <c r="G94" s="64"/>
      <c r="H94" s="64"/>
      <c r="I94" s="64"/>
    </row>
    <row r="95" spans="1:9" ht="36" x14ac:dyDescent="0.2">
      <c r="A95" s="447">
        <f t="shared" si="2"/>
        <v>89</v>
      </c>
      <c r="B95" s="447">
        <f t="shared" si="3"/>
        <v>1359</v>
      </c>
      <c r="C95" s="447">
        <v>17</v>
      </c>
      <c r="D95" s="448" t="s">
        <v>12</v>
      </c>
      <c r="E95" s="503" t="s">
        <v>6179</v>
      </c>
      <c r="F95" s="9"/>
      <c r="G95" s="64"/>
      <c r="H95" s="64"/>
      <c r="I95" s="64"/>
    </row>
    <row r="96" spans="1:9" ht="36" x14ac:dyDescent="0.2">
      <c r="A96" s="447">
        <f t="shared" si="2"/>
        <v>90</v>
      </c>
      <c r="B96" s="447">
        <f t="shared" si="3"/>
        <v>1376</v>
      </c>
      <c r="C96" s="447">
        <v>17</v>
      </c>
      <c r="D96" s="448" t="s">
        <v>12</v>
      </c>
      <c r="E96" s="503" t="s">
        <v>6180</v>
      </c>
      <c r="F96" s="9"/>
      <c r="G96" s="64"/>
      <c r="H96" s="64"/>
      <c r="I96" s="64"/>
    </row>
    <row r="97" spans="1:9" ht="36" x14ac:dyDescent="0.2">
      <c r="A97" s="447">
        <f t="shared" si="2"/>
        <v>91</v>
      </c>
      <c r="B97" s="447">
        <f t="shared" si="3"/>
        <v>1393</v>
      </c>
      <c r="C97" s="447">
        <v>17</v>
      </c>
      <c r="D97" s="448" t="s">
        <v>12</v>
      </c>
      <c r="E97" s="503" t="s">
        <v>6181</v>
      </c>
      <c r="F97" s="9"/>
      <c r="G97" s="64"/>
      <c r="H97" s="64"/>
      <c r="I97" s="64"/>
    </row>
    <row r="98" spans="1:9" ht="36" x14ac:dyDescent="0.2">
      <c r="A98" s="537">
        <f t="shared" si="2"/>
        <v>92</v>
      </c>
      <c r="B98" s="537">
        <f t="shared" si="3"/>
        <v>1410</v>
      </c>
      <c r="C98" s="25">
        <v>17</v>
      </c>
      <c r="D98" s="27" t="s">
        <v>12</v>
      </c>
      <c r="E98" s="505" t="s">
        <v>12896</v>
      </c>
      <c r="F98" s="462"/>
      <c r="G98" s="64"/>
      <c r="H98" s="64"/>
      <c r="I98" s="64"/>
    </row>
    <row r="99" spans="1:9" ht="36" x14ac:dyDescent="0.2">
      <c r="A99" s="537">
        <f t="shared" si="2"/>
        <v>93</v>
      </c>
      <c r="B99" s="537">
        <f t="shared" si="3"/>
        <v>1427</v>
      </c>
      <c r="C99" s="25">
        <v>17</v>
      </c>
      <c r="D99" s="27" t="s">
        <v>12</v>
      </c>
      <c r="E99" s="505" t="s">
        <v>12897</v>
      </c>
      <c r="F99" s="462"/>
      <c r="G99" s="64"/>
      <c r="H99" s="64"/>
      <c r="I99" s="64"/>
    </row>
    <row r="100" spans="1:9" ht="36" x14ac:dyDescent="0.2">
      <c r="A100" s="537">
        <f t="shared" si="2"/>
        <v>94</v>
      </c>
      <c r="B100" s="537">
        <f t="shared" si="3"/>
        <v>1444</v>
      </c>
      <c r="C100" s="25">
        <v>17</v>
      </c>
      <c r="D100" s="27" t="s">
        <v>12</v>
      </c>
      <c r="E100" s="505" t="s">
        <v>12898</v>
      </c>
      <c r="F100" s="462"/>
      <c r="G100" s="64"/>
      <c r="H100" s="64"/>
      <c r="I100" s="64"/>
    </row>
    <row r="101" spans="1:9" ht="36" x14ac:dyDescent="0.2">
      <c r="A101" s="363">
        <f t="shared" si="2"/>
        <v>95</v>
      </c>
      <c r="B101" s="363">
        <f t="shared" si="3"/>
        <v>1461</v>
      </c>
      <c r="C101" s="363">
        <v>17</v>
      </c>
      <c r="D101" s="360" t="s">
        <v>12</v>
      </c>
      <c r="E101" s="362" t="s">
        <v>12899</v>
      </c>
      <c r="F101" s="462"/>
      <c r="G101" s="64"/>
      <c r="H101" s="64"/>
      <c r="I101" s="64"/>
    </row>
    <row r="102" spans="1:9" ht="36" x14ac:dyDescent="0.2">
      <c r="A102" s="363">
        <f t="shared" si="2"/>
        <v>96</v>
      </c>
      <c r="B102" s="363">
        <f t="shared" si="3"/>
        <v>1478</v>
      </c>
      <c r="C102" s="363">
        <v>17</v>
      </c>
      <c r="D102" s="360" t="s">
        <v>12</v>
      </c>
      <c r="E102" s="362" t="s">
        <v>12900</v>
      </c>
      <c r="F102" s="462"/>
      <c r="G102" s="64"/>
      <c r="H102" s="64"/>
      <c r="I102" s="64"/>
    </row>
    <row r="103" spans="1:9" ht="36" x14ac:dyDescent="0.2">
      <c r="A103" s="363">
        <f t="shared" si="2"/>
        <v>97</v>
      </c>
      <c r="B103" s="363">
        <f t="shared" si="3"/>
        <v>1495</v>
      </c>
      <c r="C103" s="363">
        <v>17</v>
      </c>
      <c r="D103" s="360" t="s">
        <v>12</v>
      </c>
      <c r="E103" s="362" t="s">
        <v>12901</v>
      </c>
      <c r="F103" s="462"/>
      <c r="G103" s="64"/>
      <c r="H103" s="64"/>
      <c r="I103" s="64"/>
    </row>
    <row r="104" spans="1:9" ht="36" x14ac:dyDescent="0.2">
      <c r="A104" s="363">
        <f t="shared" si="2"/>
        <v>98</v>
      </c>
      <c r="B104" s="363">
        <f t="shared" si="3"/>
        <v>1512</v>
      </c>
      <c r="C104" s="25">
        <v>17</v>
      </c>
      <c r="D104" s="444" t="s">
        <v>12</v>
      </c>
      <c r="E104" s="446" t="s">
        <v>4855</v>
      </c>
      <c r="F104" s="9"/>
      <c r="G104" s="64"/>
      <c r="H104" s="64"/>
      <c r="I104" s="64"/>
    </row>
    <row r="105" spans="1:9" ht="36" x14ac:dyDescent="0.2">
      <c r="A105" s="363">
        <f t="shared" si="2"/>
        <v>99</v>
      </c>
      <c r="B105" s="363">
        <f t="shared" si="3"/>
        <v>1529</v>
      </c>
      <c r="C105" s="25">
        <v>17</v>
      </c>
      <c r="D105" s="444" t="s">
        <v>12</v>
      </c>
      <c r="E105" s="446" t="s">
        <v>4856</v>
      </c>
      <c r="F105" s="9"/>
      <c r="G105" s="64"/>
      <c r="H105" s="64"/>
      <c r="I105" s="64"/>
    </row>
    <row r="106" spans="1:9" ht="36" x14ac:dyDescent="0.2">
      <c r="A106" s="363">
        <f t="shared" si="2"/>
        <v>100</v>
      </c>
      <c r="B106" s="363">
        <f t="shared" si="3"/>
        <v>1546</v>
      </c>
      <c r="C106" s="25">
        <v>17</v>
      </c>
      <c r="D106" s="444" t="s">
        <v>12</v>
      </c>
      <c r="E106" s="446" t="s">
        <v>4857</v>
      </c>
      <c r="F106" s="9"/>
      <c r="G106" s="64"/>
      <c r="H106" s="64"/>
      <c r="I106" s="64"/>
    </row>
    <row r="107" spans="1:9" ht="48" x14ac:dyDescent="0.2">
      <c r="A107" s="363">
        <f t="shared" si="2"/>
        <v>101</v>
      </c>
      <c r="B107" s="363">
        <f t="shared" si="3"/>
        <v>1563</v>
      </c>
      <c r="C107" s="506">
        <v>17</v>
      </c>
      <c r="D107" s="448" t="s">
        <v>12</v>
      </c>
      <c r="E107" s="458" t="s">
        <v>4858</v>
      </c>
      <c r="F107" s="292"/>
      <c r="G107" s="64"/>
      <c r="H107" s="64"/>
      <c r="I107" s="64"/>
    </row>
    <row r="108" spans="1:9" ht="36" x14ac:dyDescent="0.2">
      <c r="A108" s="363">
        <f t="shared" si="2"/>
        <v>102</v>
      </c>
      <c r="B108" s="363">
        <f t="shared" si="3"/>
        <v>1580</v>
      </c>
      <c r="C108" s="506">
        <v>17</v>
      </c>
      <c r="D108" s="448" t="s">
        <v>12</v>
      </c>
      <c r="E108" s="458" t="s">
        <v>4859</v>
      </c>
      <c r="F108" s="292"/>
      <c r="G108" s="64"/>
      <c r="H108" s="64"/>
      <c r="I108" s="64"/>
    </row>
    <row r="109" spans="1:9" ht="48" x14ac:dyDescent="0.2">
      <c r="A109" s="363">
        <f t="shared" si="2"/>
        <v>103</v>
      </c>
      <c r="B109" s="363">
        <f t="shared" si="3"/>
        <v>1597</v>
      </c>
      <c r="C109" s="457">
        <v>17</v>
      </c>
      <c r="D109" s="448" t="s">
        <v>12</v>
      </c>
      <c r="E109" s="458" t="s">
        <v>4860</v>
      </c>
      <c r="F109" s="292"/>
      <c r="G109" s="64"/>
      <c r="H109" s="64"/>
      <c r="I109" s="64"/>
    </row>
    <row r="110" spans="1:9" ht="60" x14ac:dyDescent="0.2">
      <c r="A110" s="363">
        <f t="shared" si="2"/>
        <v>104</v>
      </c>
      <c r="B110" s="363">
        <f t="shared" si="3"/>
        <v>1614</v>
      </c>
      <c r="C110" s="457">
        <v>17</v>
      </c>
      <c r="D110" s="448" t="s">
        <v>12</v>
      </c>
      <c r="E110" s="458" t="s">
        <v>4861</v>
      </c>
      <c r="F110" s="292"/>
      <c r="G110" s="64"/>
      <c r="H110" s="64"/>
      <c r="I110" s="64"/>
    </row>
    <row r="111" spans="1:9" ht="48" x14ac:dyDescent="0.2">
      <c r="A111" s="363">
        <f t="shared" si="2"/>
        <v>105</v>
      </c>
      <c r="B111" s="363">
        <f t="shared" si="3"/>
        <v>1631</v>
      </c>
      <c r="C111" s="457">
        <v>17</v>
      </c>
      <c r="D111" s="448" t="s">
        <v>12</v>
      </c>
      <c r="E111" s="458" t="s">
        <v>4862</v>
      </c>
      <c r="F111" s="292"/>
      <c r="G111" s="64"/>
      <c r="H111" s="64"/>
      <c r="I111" s="64"/>
    </row>
    <row r="112" spans="1:9" ht="48" x14ac:dyDescent="0.2">
      <c r="A112" s="363">
        <f t="shared" si="2"/>
        <v>106</v>
      </c>
      <c r="B112" s="363">
        <f t="shared" si="3"/>
        <v>1648</v>
      </c>
      <c r="C112" s="457">
        <v>17</v>
      </c>
      <c r="D112" s="448" t="s">
        <v>12</v>
      </c>
      <c r="E112" s="458" t="s">
        <v>4863</v>
      </c>
      <c r="F112" s="292"/>
      <c r="G112" s="64"/>
      <c r="H112" s="64"/>
      <c r="I112" s="64"/>
    </row>
    <row r="113" spans="1:9" ht="48" x14ac:dyDescent="0.2">
      <c r="A113" s="363">
        <f t="shared" si="2"/>
        <v>107</v>
      </c>
      <c r="B113" s="363">
        <f t="shared" si="3"/>
        <v>1665</v>
      </c>
      <c r="C113" s="457">
        <v>17</v>
      </c>
      <c r="D113" s="448" t="s">
        <v>12</v>
      </c>
      <c r="E113" s="458" t="s">
        <v>4864</v>
      </c>
      <c r="F113" s="292"/>
      <c r="G113" s="64"/>
      <c r="H113" s="64"/>
      <c r="I113" s="64"/>
    </row>
    <row r="114" spans="1:9" ht="36" x14ac:dyDescent="0.2">
      <c r="A114" s="363">
        <f t="shared" si="2"/>
        <v>108</v>
      </c>
      <c r="B114" s="363">
        <f t="shared" si="3"/>
        <v>1682</v>
      </c>
      <c r="C114" s="457">
        <v>17</v>
      </c>
      <c r="D114" s="448" t="s">
        <v>12</v>
      </c>
      <c r="E114" s="458" t="s">
        <v>4865</v>
      </c>
      <c r="F114" s="292"/>
      <c r="G114" s="64"/>
      <c r="H114" s="64"/>
      <c r="I114" s="64"/>
    </row>
    <row r="115" spans="1:9" ht="48" x14ac:dyDescent="0.2">
      <c r="A115" s="363">
        <f t="shared" si="2"/>
        <v>109</v>
      </c>
      <c r="B115" s="363">
        <f t="shared" si="3"/>
        <v>1699</v>
      </c>
      <c r="C115" s="457">
        <v>17</v>
      </c>
      <c r="D115" s="448" t="s">
        <v>12</v>
      </c>
      <c r="E115" s="458" t="s">
        <v>4866</v>
      </c>
      <c r="F115" s="292"/>
      <c r="G115" s="64"/>
      <c r="H115" s="64"/>
      <c r="I115" s="64"/>
    </row>
    <row r="116" spans="1:9" ht="60" x14ac:dyDescent="0.2">
      <c r="A116" s="363">
        <f t="shared" si="2"/>
        <v>110</v>
      </c>
      <c r="B116" s="363">
        <f t="shared" si="3"/>
        <v>1716</v>
      </c>
      <c r="C116" s="457">
        <v>17</v>
      </c>
      <c r="D116" s="448" t="s">
        <v>12</v>
      </c>
      <c r="E116" s="458" t="s">
        <v>4867</v>
      </c>
      <c r="F116" s="292"/>
      <c r="G116" s="64"/>
      <c r="H116" s="64"/>
      <c r="I116" s="64"/>
    </row>
    <row r="117" spans="1:9" ht="48" x14ac:dyDescent="0.2">
      <c r="A117" s="363">
        <f t="shared" si="2"/>
        <v>111</v>
      </c>
      <c r="B117" s="363">
        <f t="shared" si="3"/>
        <v>1733</v>
      </c>
      <c r="C117" s="457">
        <v>17</v>
      </c>
      <c r="D117" s="448" t="s">
        <v>12</v>
      </c>
      <c r="E117" s="458" t="s">
        <v>4868</v>
      </c>
      <c r="F117" s="292"/>
      <c r="G117" s="64"/>
      <c r="H117" s="64"/>
      <c r="I117" s="64"/>
    </row>
    <row r="118" spans="1:9" ht="48" x14ac:dyDescent="0.2">
      <c r="A118" s="363">
        <f t="shared" si="2"/>
        <v>112</v>
      </c>
      <c r="B118" s="363">
        <f t="shared" si="3"/>
        <v>1750</v>
      </c>
      <c r="C118" s="457">
        <v>17</v>
      </c>
      <c r="D118" s="448" t="s">
        <v>12</v>
      </c>
      <c r="E118" s="458" t="s">
        <v>4869</v>
      </c>
      <c r="F118" s="292"/>
      <c r="G118" s="64"/>
      <c r="H118" s="64"/>
      <c r="I118" s="64"/>
    </row>
    <row r="119" spans="1:9" ht="48" x14ac:dyDescent="0.2">
      <c r="A119" s="363">
        <f t="shared" si="2"/>
        <v>113</v>
      </c>
      <c r="B119" s="363">
        <f t="shared" si="3"/>
        <v>1767</v>
      </c>
      <c r="C119" s="457">
        <v>17</v>
      </c>
      <c r="D119" s="448" t="s">
        <v>12</v>
      </c>
      <c r="E119" s="507" t="s">
        <v>6182</v>
      </c>
      <c r="F119" s="9"/>
      <c r="G119" s="64"/>
      <c r="H119" s="64"/>
      <c r="I119" s="64"/>
    </row>
    <row r="120" spans="1:9" ht="36" x14ac:dyDescent="0.2">
      <c r="A120" s="363">
        <f t="shared" si="2"/>
        <v>114</v>
      </c>
      <c r="B120" s="363">
        <f t="shared" si="3"/>
        <v>1784</v>
      </c>
      <c r="C120" s="457">
        <v>17</v>
      </c>
      <c r="D120" s="448" t="s">
        <v>12</v>
      </c>
      <c r="E120" s="507" t="s">
        <v>6183</v>
      </c>
      <c r="F120" s="9"/>
      <c r="G120" s="64"/>
      <c r="H120" s="64"/>
      <c r="I120" s="64"/>
    </row>
    <row r="121" spans="1:9" ht="48" x14ac:dyDescent="0.2">
      <c r="A121" s="363">
        <f t="shared" si="2"/>
        <v>115</v>
      </c>
      <c r="B121" s="363">
        <f t="shared" si="3"/>
        <v>1801</v>
      </c>
      <c r="C121" s="457">
        <v>17</v>
      </c>
      <c r="D121" s="448" t="s">
        <v>12</v>
      </c>
      <c r="E121" s="507" t="s">
        <v>6184</v>
      </c>
      <c r="F121" s="9"/>
      <c r="G121" s="64"/>
      <c r="H121" s="64"/>
      <c r="I121" s="64"/>
    </row>
    <row r="122" spans="1:9" ht="48" x14ac:dyDescent="0.2">
      <c r="A122" s="363">
        <f t="shared" si="2"/>
        <v>116</v>
      </c>
      <c r="B122" s="363">
        <f t="shared" si="3"/>
        <v>1818</v>
      </c>
      <c r="C122" s="457">
        <v>17</v>
      </c>
      <c r="D122" s="448" t="s">
        <v>12</v>
      </c>
      <c r="E122" s="507" t="s">
        <v>6185</v>
      </c>
      <c r="F122" s="9"/>
      <c r="G122" s="64"/>
      <c r="H122" s="64"/>
      <c r="I122" s="64"/>
    </row>
    <row r="123" spans="1:9" ht="48" x14ac:dyDescent="0.2">
      <c r="A123" s="363">
        <f t="shared" si="2"/>
        <v>117</v>
      </c>
      <c r="B123" s="363">
        <f t="shared" si="3"/>
        <v>1835</v>
      </c>
      <c r="C123" s="457">
        <v>17</v>
      </c>
      <c r="D123" s="448" t="s">
        <v>12</v>
      </c>
      <c r="E123" s="507" t="s">
        <v>6186</v>
      </c>
      <c r="F123" s="9"/>
      <c r="G123" s="64"/>
      <c r="H123" s="64"/>
      <c r="I123" s="64"/>
    </row>
    <row r="124" spans="1:9" ht="48" x14ac:dyDescent="0.2">
      <c r="A124" s="363">
        <f t="shared" si="2"/>
        <v>118</v>
      </c>
      <c r="B124" s="363">
        <f t="shared" si="3"/>
        <v>1852</v>
      </c>
      <c r="C124" s="506">
        <v>17</v>
      </c>
      <c r="D124" s="508" t="s">
        <v>12</v>
      </c>
      <c r="E124" s="507" t="s">
        <v>6187</v>
      </c>
      <c r="F124" s="9"/>
      <c r="G124" s="64"/>
      <c r="H124" s="64"/>
      <c r="I124" s="64"/>
    </row>
    <row r="125" spans="1:9" ht="48" x14ac:dyDescent="0.2">
      <c r="A125" s="363">
        <f t="shared" si="2"/>
        <v>119</v>
      </c>
      <c r="B125" s="363">
        <f t="shared" si="3"/>
        <v>1869</v>
      </c>
      <c r="C125" s="509">
        <v>17</v>
      </c>
      <c r="D125" s="27" t="s">
        <v>12</v>
      </c>
      <c r="E125" s="510" t="s">
        <v>12902</v>
      </c>
      <c r="F125" s="462"/>
      <c r="G125" s="64"/>
      <c r="H125" s="64"/>
      <c r="I125" s="64"/>
    </row>
    <row r="126" spans="1:9" ht="36" x14ac:dyDescent="0.2">
      <c r="A126" s="363">
        <f t="shared" si="2"/>
        <v>120</v>
      </c>
      <c r="B126" s="363">
        <f t="shared" si="3"/>
        <v>1886</v>
      </c>
      <c r="C126" s="509">
        <v>17</v>
      </c>
      <c r="D126" s="27" t="s">
        <v>12</v>
      </c>
      <c r="E126" s="510" t="s">
        <v>12903</v>
      </c>
      <c r="F126" s="462"/>
      <c r="G126" s="64"/>
      <c r="H126" s="64"/>
      <c r="I126" s="64"/>
    </row>
    <row r="127" spans="1:9" ht="48" x14ac:dyDescent="0.2">
      <c r="A127" s="363">
        <f t="shared" si="2"/>
        <v>121</v>
      </c>
      <c r="B127" s="363">
        <f t="shared" si="3"/>
        <v>1903</v>
      </c>
      <c r="C127" s="509">
        <v>17</v>
      </c>
      <c r="D127" s="27" t="s">
        <v>12</v>
      </c>
      <c r="E127" s="510" t="s">
        <v>12904</v>
      </c>
      <c r="F127" s="462"/>
      <c r="G127" s="64"/>
      <c r="H127" s="64"/>
      <c r="I127" s="64"/>
    </row>
    <row r="128" spans="1:9" ht="48" x14ac:dyDescent="0.2">
      <c r="A128" s="363">
        <f t="shared" si="2"/>
        <v>122</v>
      </c>
      <c r="B128" s="363">
        <f t="shared" si="3"/>
        <v>1920</v>
      </c>
      <c r="C128" s="509">
        <v>17</v>
      </c>
      <c r="D128" s="27" t="s">
        <v>12</v>
      </c>
      <c r="E128" s="510" t="s">
        <v>12905</v>
      </c>
      <c r="F128" s="462"/>
      <c r="G128" s="64"/>
      <c r="H128" s="64"/>
      <c r="I128" s="64"/>
    </row>
    <row r="129" spans="1:9" ht="48" x14ac:dyDescent="0.2">
      <c r="A129" s="363">
        <f t="shared" si="2"/>
        <v>123</v>
      </c>
      <c r="B129" s="363">
        <f t="shared" si="3"/>
        <v>1937</v>
      </c>
      <c r="C129" s="509">
        <v>17</v>
      </c>
      <c r="D129" s="27" t="s">
        <v>12</v>
      </c>
      <c r="E129" s="510" t="s">
        <v>12906</v>
      </c>
      <c r="F129" s="462"/>
      <c r="G129" s="64"/>
      <c r="H129" s="64"/>
      <c r="I129" s="64"/>
    </row>
    <row r="130" spans="1:9" ht="48" x14ac:dyDescent="0.2">
      <c r="A130" s="363">
        <f t="shared" si="2"/>
        <v>124</v>
      </c>
      <c r="B130" s="363">
        <f t="shared" si="3"/>
        <v>1954</v>
      </c>
      <c r="C130" s="509">
        <v>17</v>
      </c>
      <c r="D130" s="27" t="s">
        <v>12</v>
      </c>
      <c r="E130" s="510" t="s">
        <v>12907</v>
      </c>
      <c r="F130" s="462"/>
      <c r="G130" s="64"/>
      <c r="H130" s="64"/>
      <c r="I130" s="64"/>
    </row>
    <row r="131" spans="1:9" ht="48" x14ac:dyDescent="0.2">
      <c r="A131" s="363">
        <f t="shared" si="2"/>
        <v>125</v>
      </c>
      <c r="B131" s="363">
        <f t="shared" si="3"/>
        <v>1971</v>
      </c>
      <c r="C131" s="414">
        <v>17</v>
      </c>
      <c r="D131" s="360" t="s">
        <v>12</v>
      </c>
      <c r="E131" s="372" t="s">
        <v>12908</v>
      </c>
      <c r="F131" s="462"/>
      <c r="G131" s="64"/>
      <c r="H131" s="64"/>
      <c r="I131" s="64"/>
    </row>
    <row r="132" spans="1:9" ht="36" x14ac:dyDescent="0.2">
      <c r="A132" s="363">
        <f t="shared" si="2"/>
        <v>126</v>
      </c>
      <c r="B132" s="363">
        <f t="shared" si="3"/>
        <v>1988</v>
      </c>
      <c r="C132" s="414">
        <v>17</v>
      </c>
      <c r="D132" s="360" t="s">
        <v>12</v>
      </c>
      <c r="E132" s="372" t="s">
        <v>12909</v>
      </c>
      <c r="F132" s="462"/>
      <c r="G132" s="64"/>
      <c r="H132" s="64"/>
      <c r="I132" s="64"/>
    </row>
    <row r="133" spans="1:9" ht="48" x14ac:dyDescent="0.2">
      <c r="A133" s="363">
        <f t="shared" si="2"/>
        <v>127</v>
      </c>
      <c r="B133" s="363">
        <f t="shared" si="3"/>
        <v>2005</v>
      </c>
      <c r="C133" s="414">
        <v>17</v>
      </c>
      <c r="D133" s="360" t="s">
        <v>12</v>
      </c>
      <c r="E133" s="372" t="s">
        <v>12910</v>
      </c>
      <c r="F133" s="462"/>
      <c r="G133" s="64"/>
      <c r="H133" s="64"/>
      <c r="I133" s="64"/>
    </row>
    <row r="134" spans="1:9" ht="48" x14ac:dyDescent="0.2">
      <c r="A134" s="363">
        <f t="shared" si="2"/>
        <v>128</v>
      </c>
      <c r="B134" s="363">
        <f t="shared" si="3"/>
        <v>2022</v>
      </c>
      <c r="C134" s="414">
        <v>17</v>
      </c>
      <c r="D134" s="360" t="s">
        <v>12</v>
      </c>
      <c r="E134" s="372" t="s">
        <v>12911</v>
      </c>
      <c r="F134" s="462"/>
      <c r="G134" s="64"/>
      <c r="H134" s="64"/>
      <c r="I134" s="64"/>
    </row>
    <row r="135" spans="1:9" ht="48" x14ac:dyDescent="0.2">
      <c r="A135" s="363">
        <f t="shared" si="2"/>
        <v>129</v>
      </c>
      <c r="B135" s="363">
        <f t="shared" si="3"/>
        <v>2039</v>
      </c>
      <c r="C135" s="414">
        <v>17</v>
      </c>
      <c r="D135" s="360" t="s">
        <v>12</v>
      </c>
      <c r="E135" s="372" t="s">
        <v>12912</v>
      </c>
      <c r="F135" s="462"/>
      <c r="G135" s="64"/>
      <c r="H135" s="64"/>
      <c r="I135" s="64"/>
    </row>
    <row r="136" spans="1:9" ht="48" x14ac:dyDescent="0.2">
      <c r="A136" s="363">
        <f t="shared" ref="A136:A144" si="4">+A135+1</f>
        <v>130</v>
      </c>
      <c r="B136" s="363">
        <f t="shared" si="3"/>
        <v>2056</v>
      </c>
      <c r="C136" s="414">
        <v>17</v>
      </c>
      <c r="D136" s="360" t="s">
        <v>12</v>
      </c>
      <c r="E136" s="372" t="s">
        <v>12913</v>
      </c>
      <c r="F136" s="462"/>
      <c r="G136" s="64"/>
      <c r="H136" s="64"/>
      <c r="I136" s="64"/>
    </row>
    <row r="137" spans="1:9" ht="48" x14ac:dyDescent="0.2">
      <c r="A137" s="363">
        <f t="shared" si="4"/>
        <v>131</v>
      </c>
      <c r="B137" s="363">
        <f t="shared" si="3"/>
        <v>2073</v>
      </c>
      <c r="C137" s="457">
        <v>17</v>
      </c>
      <c r="D137" s="448" t="s">
        <v>12</v>
      </c>
      <c r="E137" s="458" t="s">
        <v>4870</v>
      </c>
      <c r="F137" s="292"/>
      <c r="G137" s="64"/>
      <c r="H137" s="64"/>
      <c r="I137" s="64"/>
    </row>
    <row r="138" spans="1:9" ht="36" x14ac:dyDescent="0.2">
      <c r="A138" s="363">
        <f t="shared" si="4"/>
        <v>132</v>
      </c>
      <c r="B138" s="363">
        <f t="shared" si="3"/>
        <v>2090</v>
      </c>
      <c r="C138" s="457">
        <v>17</v>
      </c>
      <c r="D138" s="448" t="s">
        <v>12</v>
      </c>
      <c r="E138" s="458" t="s">
        <v>4871</v>
      </c>
      <c r="F138" s="292"/>
      <c r="G138" s="64"/>
      <c r="H138" s="64"/>
      <c r="I138" s="64"/>
    </row>
    <row r="139" spans="1:9" ht="48" x14ac:dyDescent="0.2">
      <c r="A139" s="363">
        <f t="shared" si="4"/>
        <v>133</v>
      </c>
      <c r="B139" s="363">
        <f t="shared" si="3"/>
        <v>2107</v>
      </c>
      <c r="C139" s="457">
        <v>17</v>
      </c>
      <c r="D139" s="448" t="s">
        <v>12</v>
      </c>
      <c r="E139" s="458" t="s">
        <v>4872</v>
      </c>
      <c r="F139" s="292"/>
      <c r="G139" s="64"/>
      <c r="H139" s="64"/>
      <c r="I139" s="64"/>
    </row>
    <row r="140" spans="1:9" ht="48" x14ac:dyDescent="0.2">
      <c r="A140" s="363">
        <f t="shared" si="4"/>
        <v>134</v>
      </c>
      <c r="B140" s="363">
        <f t="shared" si="3"/>
        <v>2124</v>
      </c>
      <c r="C140" s="457">
        <v>17</v>
      </c>
      <c r="D140" s="448" t="s">
        <v>12</v>
      </c>
      <c r="E140" s="458" t="s">
        <v>4873</v>
      </c>
      <c r="F140" s="292"/>
    </row>
    <row r="141" spans="1:9" ht="48" x14ac:dyDescent="0.2">
      <c r="A141" s="363">
        <f t="shared" si="4"/>
        <v>135</v>
      </c>
      <c r="B141" s="363">
        <f t="shared" ref="B141:B144" si="5">C140+B140</f>
        <v>2141</v>
      </c>
      <c r="C141" s="457">
        <v>17</v>
      </c>
      <c r="D141" s="448" t="s">
        <v>12</v>
      </c>
      <c r="E141" s="458" t="s">
        <v>4874</v>
      </c>
      <c r="F141" s="292"/>
    </row>
    <row r="142" spans="1:9" ht="48" x14ac:dyDescent="0.2">
      <c r="A142" s="363">
        <f t="shared" si="4"/>
        <v>136</v>
      </c>
      <c r="B142" s="363">
        <f t="shared" si="5"/>
        <v>2158</v>
      </c>
      <c r="C142" s="457">
        <v>17</v>
      </c>
      <c r="D142" s="448" t="s">
        <v>12</v>
      </c>
      <c r="E142" s="458" t="s">
        <v>4875</v>
      </c>
      <c r="F142" s="292"/>
    </row>
    <row r="143" spans="1:9" ht="12.75" thickBot="1" x14ac:dyDescent="0.25">
      <c r="A143" s="363">
        <f t="shared" si="4"/>
        <v>137</v>
      </c>
      <c r="B143" s="363">
        <f t="shared" si="5"/>
        <v>2175</v>
      </c>
      <c r="C143" s="439">
        <v>150</v>
      </c>
      <c r="D143" s="440" t="s">
        <v>9</v>
      </c>
      <c r="E143" s="24" t="s">
        <v>50</v>
      </c>
      <c r="F143" s="292" t="s">
        <v>25</v>
      </c>
    </row>
    <row r="144" spans="1:9" ht="13.5" thickTop="1" thickBot="1" x14ac:dyDescent="0.25">
      <c r="A144" s="363">
        <f t="shared" si="4"/>
        <v>138</v>
      </c>
      <c r="B144" s="363">
        <f t="shared" si="5"/>
        <v>2325</v>
      </c>
      <c r="C144" s="441">
        <v>12</v>
      </c>
      <c r="D144" s="452" t="s">
        <v>9</v>
      </c>
      <c r="E144" s="442" t="s">
        <v>323</v>
      </c>
      <c r="F144" s="9" t="s">
        <v>4876</v>
      </c>
    </row>
    <row r="145" spans="1:5" ht="12.75" thickTop="1" x14ac:dyDescent="0.2">
      <c r="A145" s="119" t="s">
        <v>54</v>
      </c>
      <c r="B145" s="119"/>
      <c r="C145" s="370">
        <f>B144+C144-1</f>
        <v>2336</v>
      </c>
      <c r="D145" s="119"/>
      <c r="E145" s="146"/>
    </row>
    <row r="148" spans="1:5" x14ac:dyDescent="0.2">
      <c r="A148" s="804" t="s">
        <v>15167</v>
      </c>
      <c r="B148" s="804"/>
      <c r="C148" s="804"/>
      <c r="D148" s="805"/>
    </row>
  </sheetData>
  <mergeCells count="5">
    <mergeCell ref="A3:B3"/>
    <mergeCell ref="C3:F3"/>
    <mergeCell ref="A4:B4"/>
    <mergeCell ref="C4:F5"/>
    <mergeCell ref="A148:D148"/>
  </mergeCells>
  <pageMargins left="0.7" right="0.7" top="0.75" bottom="0.75" header="0.3" footer="0.3"/>
  <pageSetup paperSize="9" orientation="portrait"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03"/>
  <sheetViews>
    <sheetView topLeftCell="A89" zoomScaleNormal="100" workbookViewId="0">
      <selection activeCell="E103" sqref="E10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0" t="str">
        <f>+T22001000!A4</f>
        <v>Versión 0.2</v>
      </c>
      <c r="B4" s="790"/>
      <c r="C4" s="794" t="s">
        <v>4877</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46" t="s">
        <v>10</v>
      </c>
      <c r="F7" s="292" t="s">
        <v>11</v>
      </c>
    </row>
    <row r="8" spans="1:6" x14ac:dyDescent="0.2">
      <c r="A8" s="447">
        <f t="shared" ref="A8:A71" si="0">+A7+1</f>
        <v>2</v>
      </c>
      <c r="B8" s="447">
        <f>C7+B7</f>
        <v>3</v>
      </c>
      <c r="C8" s="447">
        <v>3</v>
      </c>
      <c r="D8" s="448" t="s">
        <v>12</v>
      </c>
      <c r="E8" s="446" t="s">
        <v>13</v>
      </c>
      <c r="F8" s="292">
        <v>220</v>
      </c>
    </row>
    <row r="9" spans="1:6" x14ac:dyDescent="0.2">
      <c r="A9" s="447">
        <f t="shared" si="0"/>
        <v>3</v>
      </c>
      <c r="B9" s="447">
        <f>C8+B8</f>
        <v>6</v>
      </c>
      <c r="C9" s="447">
        <v>2</v>
      </c>
      <c r="D9" s="448" t="s">
        <v>9</v>
      </c>
      <c r="E9" s="446" t="s">
        <v>14</v>
      </c>
      <c r="F9" s="486" t="s">
        <v>1759</v>
      </c>
    </row>
    <row r="10" spans="1:6" x14ac:dyDescent="0.2">
      <c r="A10" s="447">
        <f t="shared" si="0"/>
        <v>4</v>
      </c>
      <c r="B10" s="447">
        <f>B9+C9</f>
        <v>8</v>
      </c>
      <c r="C10" s="447">
        <v>1</v>
      </c>
      <c r="D10" s="448" t="s">
        <v>9</v>
      </c>
      <c r="E10" s="446" t="s">
        <v>16</v>
      </c>
      <c r="F10" s="486" t="s">
        <v>4450</v>
      </c>
    </row>
    <row r="11" spans="1:6" x14ac:dyDescent="0.2">
      <c r="A11" s="447">
        <f t="shared" si="0"/>
        <v>5</v>
      </c>
      <c r="B11" s="447">
        <v>9</v>
      </c>
      <c r="C11" s="447">
        <v>2</v>
      </c>
      <c r="D11" s="448" t="s">
        <v>12</v>
      </c>
      <c r="E11" s="446" t="s">
        <v>17</v>
      </c>
      <c r="F11" s="486" t="s">
        <v>3999</v>
      </c>
    </row>
    <row r="12" spans="1:6" x14ac:dyDescent="0.2">
      <c r="A12" s="447">
        <f t="shared" si="0"/>
        <v>6</v>
      </c>
      <c r="B12" s="447">
        <f>C11+B11</f>
        <v>11</v>
      </c>
      <c r="C12" s="447">
        <v>1</v>
      </c>
      <c r="D12" s="448" t="s">
        <v>9</v>
      </c>
      <c r="E12" s="446" t="s">
        <v>1810</v>
      </c>
      <c r="F12" s="292" t="s">
        <v>20</v>
      </c>
    </row>
    <row r="13" spans="1:6" x14ac:dyDescent="0.2">
      <c r="A13" s="447">
        <f t="shared" si="0"/>
        <v>7</v>
      </c>
      <c r="B13" s="447">
        <f t="shared" ref="B13:B76" si="1">C12+B12</f>
        <v>12</v>
      </c>
      <c r="C13" s="447">
        <v>1</v>
      </c>
      <c r="D13" s="448" t="s">
        <v>9</v>
      </c>
      <c r="E13" s="446" t="s">
        <v>3330</v>
      </c>
      <c r="F13" s="292" t="s">
        <v>22</v>
      </c>
    </row>
    <row r="14" spans="1:6" x14ac:dyDescent="0.2">
      <c r="A14" s="447">
        <f t="shared" si="0"/>
        <v>8</v>
      </c>
      <c r="B14" s="447">
        <f t="shared" si="1"/>
        <v>13</v>
      </c>
      <c r="C14" s="447">
        <v>3</v>
      </c>
      <c r="D14" s="448" t="s">
        <v>12</v>
      </c>
      <c r="E14" s="446" t="s">
        <v>23</v>
      </c>
      <c r="F14" s="292"/>
    </row>
    <row r="15" spans="1:6" x14ac:dyDescent="0.2">
      <c r="A15" s="447">
        <f t="shared" si="0"/>
        <v>9</v>
      </c>
      <c r="B15" s="447">
        <f t="shared" si="1"/>
        <v>16</v>
      </c>
      <c r="C15" s="447">
        <v>9</v>
      </c>
      <c r="D15" s="448" t="s">
        <v>9</v>
      </c>
      <c r="E15" s="446" t="s">
        <v>4276</v>
      </c>
      <c r="F15" s="292"/>
    </row>
    <row r="16" spans="1:6" x14ac:dyDescent="0.2">
      <c r="A16" s="447">
        <f t="shared" si="0"/>
        <v>10</v>
      </c>
      <c r="B16" s="447">
        <f t="shared" si="1"/>
        <v>25</v>
      </c>
      <c r="C16" s="447">
        <v>8</v>
      </c>
      <c r="D16" s="448" t="s">
        <v>12</v>
      </c>
      <c r="E16" s="446" t="s">
        <v>4620</v>
      </c>
      <c r="F16" s="292"/>
    </row>
    <row r="17" spans="1:6" ht="36" x14ac:dyDescent="0.2">
      <c r="A17" s="447">
        <f t="shared" si="0"/>
        <v>11</v>
      </c>
      <c r="B17" s="447">
        <f t="shared" si="1"/>
        <v>33</v>
      </c>
      <c r="C17" s="447">
        <v>17</v>
      </c>
      <c r="D17" s="448" t="s">
        <v>12</v>
      </c>
      <c r="E17" s="446" t="s">
        <v>4878</v>
      </c>
      <c r="F17" s="292"/>
    </row>
    <row r="18" spans="1:6" ht="36" x14ac:dyDescent="0.2">
      <c r="A18" s="447">
        <f t="shared" si="0"/>
        <v>12</v>
      </c>
      <c r="B18" s="447">
        <f t="shared" si="1"/>
        <v>50</v>
      </c>
      <c r="C18" s="447">
        <v>17</v>
      </c>
      <c r="D18" s="448" t="s">
        <v>12</v>
      </c>
      <c r="E18" s="446" t="s">
        <v>4879</v>
      </c>
      <c r="F18" s="292"/>
    </row>
    <row r="19" spans="1:6" ht="36" x14ac:dyDescent="0.2">
      <c r="A19" s="447">
        <f t="shared" si="0"/>
        <v>13</v>
      </c>
      <c r="B19" s="447">
        <f t="shared" si="1"/>
        <v>67</v>
      </c>
      <c r="C19" s="447">
        <v>17</v>
      </c>
      <c r="D19" s="448" t="s">
        <v>12</v>
      </c>
      <c r="E19" s="446" t="s">
        <v>4880</v>
      </c>
      <c r="F19" s="9"/>
    </row>
    <row r="20" spans="1:6" ht="36" x14ac:dyDescent="0.2">
      <c r="A20" s="447">
        <f t="shared" si="0"/>
        <v>14</v>
      </c>
      <c r="B20" s="447">
        <f t="shared" si="1"/>
        <v>84</v>
      </c>
      <c r="C20" s="447">
        <v>17</v>
      </c>
      <c r="D20" s="448" t="s">
        <v>12</v>
      </c>
      <c r="E20" s="446" t="s">
        <v>4881</v>
      </c>
      <c r="F20" s="9"/>
    </row>
    <row r="21" spans="1:6" ht="36" x14ac:dyDescent="0.2">
      <c r="A21" s="447">
        <f t="shared" si="0"/>
        <v>15</v>
      </c>
      <c r="B21" s="447">
        <f t="shared" si="1"/>
        <v>101</v>
      </c>
      <c r="C21" s="447">
        <v>17</v>
      </c>
      <c r="D21" s="448" t="s">
        <v>12</v>
      </c>
      <c r="E21" s="446" t="s">
        <v>4882</v>
      </c>
      <c r="F21" s="9"/>
    </row>
    <row r="22" spans="1:6" ht="36" x14ac:dyDescent="0.2">
      <c r="A22" s="447">
        <f t="shared" si="0"/>
        <v>16</v>
      </c>
      <c r="B22" s="447">
        <f t="shared" si="1"/>
        <v>118</v>
      </c>
      <c r="C22" s="447">
        <v>17</v>
      </c>
      <c r="D22" s="448" t="s">
        <v>12</v>
      </c>
      <c r="E22" s="446" t="s">
        <v>4883</v>
      </c>
      <c r="F22" s="9"/>
    </row>
    <row r="23" spans="1:6" ht="36" x14ac:dyDescent="0.2">
      <c r="A23" s="447">
        <f t="shared" si="0"/>
        <v>17</v>
      </c>
      <c r="B23" s="447">
        <f t="shared" si="1"/>
        <v>135</v>
      </c>
      <c r="C23" s="447">
        <v>17</v>
      </c>
      <c r="D23" s="448" t="s">
        <v>12</v>
      </c>
      <c r="E23" s="446" t="s">
        <v>4884</v>
      </c>
      <c r="F23" s="9"/>
    </row>
    <row r="24" spans="1:6" ht="36" x14ac:dyDescent="0.2">
      <c r="A24" s="447">
        <f t="shared" si="0"/>
        <v>18</v>
      </c>
      <c r="B24" s="447">
        <f t="shared" si="1"/>
        <v>152</v>
      </c>
      <c r="C24" s="447">
        <v>17</v>
      </c>
      <c r="D24" s="448" t="s">
        <v>12</v>
      </c>
      <c r="E24" s="446" t="s">
        <v>4885</v>
      </c>
      <c r="F24" s="9"/>
    </row>
    <row r="25" spans="1:6" ht="36" x14ac:dyDescent="0.2">
      <c r="A25" s="447">
        <f t="shared" si="0"/>
        <v>19</v>
      </c>
      <c r="B25" s="447">
        <f t="shared" si="1"/>
        <v>169</v>
      </c>
      <c r="C25" s="447">
        <v>17</v>
      </c>
      <c r="D25" s="448" t="s">
        <v>12</v>
      </c>
      <c r="E25" s="446" t="s">
        <v>4886</v>
      </c>
      <c r="F25" s="9"/>
    </row>
    <row r="26" spans="1:6" ht="36" x14ac:dyDescent="0.2">
      <c r="A26" s="447">
        <f t="shared" si="0"/>
        <v>20</v>
      </c>
      <c r="B26" s="447">
        <f t="shared" si="1"/>
        <v>186</v>
      </c>
      <c r="C26" s="447">
        <v>17</v>
      </c>
      <c r="D26" s="448" t="s">
        <v>12</v>
      </c>
      <c r="E26" s="446" t="s">
        <v>4887</v>
      </c>
      <c r="F26" s="9"/>
    </row>
    <row r="27" spans="1:6" ht="36" x14ac:dyDescent="0.2">
      <c r="A27" s="447">
        <f t="shared" si="0"/>
        <v>21</v>
      </c>
      <c r="B27" s="447">
        <f t="shared" si="1"/>
        <v>203</v>
      </c>
      <c r="C27" s="447">
        <v>17</v>
      </c>
      <c r="D27" s="448" t="s">
        <v>12</v>
      </c>
      <c r="E27" s="446" t="s">
        <v>4888</v>
      </c>
      <c r="F27" s="9"/>
    </row>
    <row r="28" spans="1:6" ht="36" x14ac:dyDescent="0.2">
      <c r="A28" s="447">
        <f t="shared" si="0"/>
        <v>22</v>
      </c>
      <c r="B28" s="447">
        <f t="shared" si="1"/>
        <v>220</v>
      </c>
      <c r="C28" s="447">
        <v>17</v>
      </c>
      <c r="D28" s="448" t="s">
        <v>12</v>
      </c>
      <c r="E28" s="446" t="s">
        <v>4889</v>
      </c>
      <c r="F28" s="9"/>
    </row>
    <row r="29" spans="1:6" ht="36" x14ac:dyDescent="0.2">
      <c r="A29" s="447">
        <f t="shared" si="0"/>
        <v>23</v>
      </c>
      <c r="B29" s="447">
        <f t="shared" si="1"/>
        <v>237</v>
      </c>
      <c r="C29" s="447">
        <v>17</v>
      </c>
      <c r="D29" s="448" t="s">
        <v>12</v>
      </c>
      <c r="E29" s="446" t="s">
        <v>4890</v>
      </c>
      <c r="F29" s="9"/>
    </row>
    <row r="30" spans="1:6" ht="36" x14ac:dyDescent="0.2">
      <c r="A30" s="447">
        <f t="shared" si="0"/>
        <v>24</v>
      </c>
      <c r="B30" s="447">
        <f t="shared" si="1"/>
        <v>254</v>
      </c>
      <c r="C30" s="447">
        <v>17</v>
      </c>
      <c r="D30" s="448" t="s">
        <v>12</v>
      </c>
      <c r="E30" s="446" t="s">
        <v>4891</v>
      </c>
      <c r="F30" s="9"/>
    </row>
    <row r="31" spans="1:6" ht="36" x14ac:dyDescent="0.2">
      <c r="A31" s="447">
        <f t="shared" si="0"/>
        <v>25</v>
      </c>
      <c r="B31" s="447">
        <f t="shared" si="1"/>
        <v>271</v>
      </c>
      <c r="C31" s="447">
        <v>17</v>
      </c>
      <c r="D31" s="448" t="s">
        <v>12</v>
      </c>
      <c r="E31" s="446" t="s">
        <v>4892</v>
      </c>
      <c r="F31" s="9"/>
    </row>
    <row r="32" spans="1:6" ht="36" x14ac:dyDescent="0.2">
      <c r="A32" s="447">
        <f t="shared" si="0"/>
        <v>26</v>
      </c>
      <c r="B32" s="447">
        <f t="shared" si="1"/>
        <v>288</v>
      </c>
      <c r="C32" s="447">
        <v>17</v>
      </c>
      <c r="D32" s="448" t="s">
        <v>12</v>
      </c>
      <c r="E32" s="446" t="s">
        <v>4893</v>
      </c>
      <c r="F32" s="9"/>
    </row>
    <row r="33" spans="1:6" ht="36" x14ac:dyDescent="0.2">
      <c r="A33" s="447">
        <f t="shared" si="0"/>
        <v>27</v>
      </c>
      <c r="B33" s="447">
        <f t="shared" si="1"/>
        <v>305</v>
      </c>
      <c r="C33" s="447">
        <v>17</v>
      </c>
      <c r="D33" s="448" t="s">
        <v>12</v>
      </c>
      <c r="E33" s="446" t="s">
        <v>4894</v>
      </c>
      <c r="F33" s="9"/>
    </row>
    <row r="34" spans="1:6" ht="36" x14ac:dyDescent="0.2">
      <c r="A34" s="447">
        <f t="shared" si="0"/>
        <v>28</v>
      </c>
      <c r="B34" s="447">
        <f t="shared" si="1"/>
        <v>322</v>
      </c>
      <c r="C34" s="447">
        <v>17</v>
      </c>
      <c r="D34" s="448" t="s">
        <v>12</v>
      </c>
      <c r="E34" s="446" t="s">
        <v>4895</v>
      </c>
      <c r="F34" s="9"/>
    </row>
    <row r="35" spans="1:6" ht="36" x14ac:dyDescent="0.2">
      <c r="A35" s="447">
        <f t="shared" si="0"/>
        <v>29</v>
      </c>
      <c r="B35" s="447">
        <f t="shared" si="1"/>
        <v>339</v>
      </c>
      <c r="C35" s="447">
        <v>17</v>
      </c>
      <c r="D35" s="448" t="s">
        <v>12</v>
      </c>
      <c r="E35" s="446" t="s">
        <v>4896</v>
      </c>
      <c r="F35" s="9"/>
    </row>
    <row r="36" spans="1:6" ht="36" x14ac:dyDescent="0.2">
      <c r="A36" s="447">
        <f t="shared" si="0"/>
        <v>30</v>
      </c>
      <c r="B36" s="447">
        <f t="shared" si="1"/>
        <v>356</v>
      </c>
      <c r="C36" s="447">
        <v>17</v>
      </c>
      <c r="D36" s="448" t="s">
        <v>12</v>
      </c>
      <c r="E36" s="446" t="s">
        <v>4897</v>
      </c>
      <c r="F36" s="9"/>
    </row>
    <row r="37" spans="1:6" ht="36" x14ac:dyDescent="0.2">
      <c r="A37" s="447">
        <f t="shared" si="0"/>
        <v>31</v>
      </c>
      <c r="B37" s="447">
        <f t="shared" si="1"/>
        <v>373</v>
      </c>
      <c r="C37" s="447">
        <v>17</v>
      </c>
      <c r="D37" s="448" t="s">
        <v>12</v>
      </c>
      <c r="E37" s="446" t="s">
        <v>4898</v>
      </c>
      <c r="F37" s="9"/>
    </row>
    <row r="38" spans="1:6" ht="36" x14ac:dyDescent="0.2">
      <c r="A38" s="447">
        <f t="shared" si="0"/>
        <v>32</v>
      </c>
      <c r="B38" s="447">
        <f t="shared" si="1"/>
        <v>390</v>
      </c>
      <c r="C38" s="447">
        <v>17</v>
      </c>
      <c r="D38" s="448" t="s">
        <v>12</v>
      </c>
      <c r="E38" s="446" t="s">
        <v>4899</v>
      </c>
      <c r="F38" s="9"/>
    </row>
    <row r="39" spans="1:6" ht="36" x14ac:dyDescent="0.2">
      <c r="A39" s="447">
        <f t="shared" si="0"/>
        <v>33</v>
      </c>
      <c r="B39" s="447">
        <f t="shared" si="1"/>
        <v>407</v>
      </c>
      <c r="C39" s="447">
        <v>17</v>
      </c>
      <c r="D39" s="448" t="s">
        <v>12</v>
      </c>
      <c r="E39" s="446" t="s">
        <v>4900</v>
      </c>
      <c r="F39" s="9"/>
    </row>
    <row r="40" spans="1:6" ht="36" x14ac:dyDescent="0.2">
      <c r="A40" s="447">
        <f t="shared" si="0"/>
        <v>34</v>
      </c>
      <c r="B40" s="447">
        <f t="shared" si="1"/>
        <v>424</v>
      </c>
      <c r="C40" s="447">
        <v>17</v>
      </c>
      <c r="D40" s="448" t="s">
        <v>12</v>
      </c>
      <c r="E40" s="446" t="s">
        <v>4901</v>
      </c>
      <c r="F40" s="9"/>
    </row>
    <row r="41" spans="1:6" ht="36" x14ac:dyDescent="0.2">
      <c r="A41" s="447">
        <f t="shared" si="0"/>
        <v>35</v>
      </c>
      <c r="B41" s="447">
        <f t="shared" si="1"/>
        <v>441</v>
      </c>
      <c r="C41" s="447">
        <v>17</v>
      </c>
      <c r="D41" s="448" t="s">
        <v>12</v>
      </c>
      <c r="E41" s="446" t="s">
        <v>4902</v>
      </c>
      <c r="F41" s="9"/>
    </row>
    <row r="42" spans="1:6" ht="36" x14ac:dyDescent="0.2">
      <c r="A42" s="447">
        <f t="shared" si="0"/>
        <v>36</v>
      </c>
      <c r="B42" s="447">
        <f t="shared" si="1"/>
        <v>458</v>
      </c>
      <c r="C42" s="447">
        <v>17</v>
      </c>
      <c r="D42" s="448" t="s">
        <v>12</v>
      </c>
      <c r="E42" s="446" t="s">
        <v>4903</v>
      </c>
      <c r="F42" s="9"/>
    </row>
    <row r="43" spans="1:6" ht="36" x14ac:dyDescent="0.2">
      <c r="A43" s="447">
        <f t="shared" si="0"/>
        <v>37</v>
      </c>
      <c r="B43" s="447">
        <f t="shared" si="1"/>
        <v>475</v>
      </c>
      <c r="C43" s="447">
        <v>17</v>
      </c>
      <c r="D43" s="448" t="s">
        <v>12</v>
      </c>
      <c r="E43" s="446" t="s">
        <v>4904</v>
      </c>
      <c r="F43" s="9"/>
    </row>
    <row r="44" spans="1:6" ht="36" x14ac:dyDescent="0.2">
      <c r="A44" s="447">
        <f t="shared" si="0"/>
        <v>38</v>
      </c>
      <c r="B44" s="447">
        <f t="shared" si="1"/>
        <v>492</v>
      </c>
      <c r="C44" s="447">
        <v>17</v>
      </c>
      <c r="D44" s="448" t="s">
        <v>12</v>
      </c>
      <c r="E44" s="446" t="s">
        <v>4905</v>
      </c>
      <c r="F44" s="9"/>
    </row>
    <row r="45" spans="1:6" ht="36" x14ac:dyDescent="0.2">
      <c r="A45" s="447">
        <f t="shared" si="0"/>
        <v>39</v>
      </c>
      <c r="B45" s="447">
        <f t="shared" si="1"/>
        <v>509</v>
      </c>
      <c r="C45" s="447">
        <v>17</v>
      </c>
      <c r="D45" s="448" t="s">
        <v>12</v>
      </c>
      <c r="E45" s="446" t="s">
        <v>4906</v>
      </c>
      <c r="F45" s="9"/>
    </row>
    <row r="46" spans="1:6" ht="36" x14ac:dyDescent="0.2">
      <c r="A46" s="447">
        <f t="shared" si="0"/>
        <v>40</v>
      </c>
      <c r="B46" s="447">
        <f t="shared" si="1"/>
        <v>526</v>
      </c>
      <c r="C46" s="447">
        <v>17</v>
      </c>
      <c r="D46" s="448" t="s">
        <v>12</v>
      </c>
      <c r="E46" s="446" t="s">
        <v>4907</v>
      </c>
      <c r="F46" s="9"/>
    </row>
    <row r="47" spans="1:6" ht="36" x14ac:dyDescent="0.2">
      <c r="A47" s="447">
        <f t="shared" si="0"/>
        <v>41</v>
      </c>
      <c r="B47" s="447">
        <f t="shared" si="1"/>
        <v>543</v>
      </c>
      <c r="C47" s="447">
        <v>17</v>
      </c>
      <c r="D47" s="448" t="s">
        <v>12</v>
      </c>
      <c r="E47" s="446" t="s">
        <v>4908</v>
      </c>
      <c r="F47" s="9"/>
    </row>
    <row r="48" spans="1:6" ht="36" x14ac:dyDescent="0.2">
      <c r="A48" s="447">
        <f t="shared" si="0"/>
        <v>42</v>
      </c>
      <c r="B48" s="447">
        <f t="shared" si="1"/>
        <v>560</v>
      </c>
      <c r="C48" s="447">
        <v>17</v>
      </c>
      <c r="D48" s="448" t="s">
        <v>12</v>
      </c>
      <c r="E48" s="446" t="s">
        <v>4909</v>
      </c>
      <c r="F48" s="9"/>
    </row>
    <row r="49" spans="1:6" ht="36" x14ac:dyDescent="0.2">
      <c r="A49" s="447">
        <f t="shared" si="0"/>
        <v>43</v>
      </c>
      <c r="B49" s="447">
        <f t="shared" si="1"/>
        <v>577</v>
      </c>
      <c r="C49" s="447">
        <v>17</v>
      </c>
      <c r="D49" s="448" t="s">
        <v>12</v>
      </c>
      <c r="E49" s="446" t="s">
        <v>4910</v>
      </c>
      <c r="F49" s="9"/>
    </row>
    <row r="50" spans="1:6" ht="36" x14ac:dyDescent="0.2">
      <c r="A50" s="447">
        <f t="shared" si="0"/>
        <v>44</v>
      </c>
      <c r="B50" s="447">
        <f t="shared" si="1"/>
        <v>594</v>
      </c>
      <c r="C50" s="447">
        <v>17</v>
      </c>
      <c r="D50" s="448" t="s">
        <v>12</v>
      </c>
      <c r="E50" s="446" t="s">
        <v>4911</v>
      </c>
      <c r="F50" s="9"/>
    </row>
    <row r="51" spans="1:6" ht="36" x14ac:dyDescent="0.2">
      <c r="A51" s="447">
        <f t="shared" si="0"/>
        <v>45</v>
      </c>
      <c r="B51" s="447">
        <f t="shared" si="1"/>
        <v>611</v>
      </c>
      <c r="C51" s="447">
        <v>17</v>
      </c>
      <c r="D51" s="448" t="s">
        <v>12</v>
      </c>
      <c r="E51" s="446" t="s">
        <v>4912</v>
      </c>
      <c r="F51" s="9"/>
    </row>
    <row r="52" spans="1:6" ht="36" x14ac:dyDescent="0.2">
      <c r="A52" s="447">
        <f t="shared" si="0"/>
        <v>46</v>
      </c>
      <c r="B52" s="447">
        <f t="shared" si="1"/>
        <v>628</v>
      </c>
      <c r="C52" s="447">
        <v>17</v>
      </c>
      <c r="D52" s="448" t="s">
        <v>12</v>
      </c>
      <c r="E52" s="446" t="s">
        <v>4913</v>
      </c>
      <c r="F52" s="9"/>
    </row>
    <row r="53" spans="1:6" ht="36" x14ac:dyDescent="0.2">
      <c r="A53" s="447">
        <f t="shared" si="0"/>
        <v>47</v>
      </c>
      <c r="B53" s="447">
        <f t="shared" si="1"/>
        <v>645</v>
      </c>
      <c r="C53" s="447">
        <v>17</v>
      </c>
      <c r="D53" s="448" t="s">
        <v>12</v>
      </c>
      <c r="E53" s="446" t="s">
        <v>4914</v>
      </c>
      <c r="F53" s="9"/>
    </row>
    <row r="54" spans="1:6" ht="36" x14ac:dyDescent="0.2">
      <c r="A54" s="447">
        <f t="shared" si="0"/>
        <v>48</v>
      </c>
      <c r="B54" s="447">
        <f t="shared" si="1"/>
        <v>662</v>
      </c>
      <c r="C54" s="447">
        <v>17</v>
      </c>
      <c r="D54" s="448" t="s">
        <v>12</v>
      </c>
      <c r="E54" s="446" t="s">
        <v>4915</v>
      </c>
      <c r="F54" s="9"/>
    </row>
    <row r="55" spans="1:6" ht="36" x14ac:dyDescent="0.2">
      <c r="A55" s="447">
        <f t="shared" si="0"/>
        <v>49</v>
      </c>
      <c r="B55" s="447">
        <f t="shared" si="1"/>
        <v>679</v>
      </c>
      <c r="C55" s="447">
        <v>17</v>
      </c>
      <c r="D55" s="448" t="s">
        <v>12</v>
      </c>
      <c r="E55" s="446" t="s">
        <v>4916</v>
      </c>
      <c r="F55" s="9"/>
    </row>
    <row r="56" spans="1:6" ht="36" x14ac:dyDescent="0.2">
      <c r="A56" s="447">
        <f t="shared" si="0"/>
        <v>50</v>
      </c>
      <c r="B56" s="447">
        <f t="shared" si="1"/>
        <v>696</v>
      </c>
      <c r="C56" s="447">
        <v>17</v>
      </c>
      <c r="D56" s="448" t="s">
        <v>12</v>
      </c>
      <c r="E56" s="446" t="s">
        <v>4917</v>
      </c>
      <c r="F56" s="9"/>
    </row>
    <row r="57" spans="1:6" ht="36" x14ac:dyDescent="0.2">
      <c r="A57" s="447">
        <f t="shared" si="0"/>
        <v>51</v>
      </c>
      <c r="B57" s="447">
        <f t="shared" si="1"/>
        <v>713</v>
      </c>
      <c r="C57" s="447">
        <v>17</v>
      </c>
      <c r="D57" s="448" t="s">
        <v>12</v>
      </c>
      <c r="E57" s="446" t="s">
        <v>4918</v>
      </c>
      <c r="F57" s="9"/>
    </row>
    <row r="58" spans="1:6" ht="36" x14ac:dyDescent="0.2">
      <c r="A58" s="447">
        <f t="shared" si="0"/>
        <v>52</v>
      </c>
      <c r="B58" s="447">
        <f t="shared" si="1"/>
        <v>730</v>
      </c>
      <c r="C58" s="447">
        <v>17</v>
      </c>
      <c r="D58" s="448" t="s">
        <v>12</v>
      </c>
      <c r="E58" s="446" t="s">
        <v>4919</v>
      </c>
      <c r="F58" s="9"/>
    </row>
    <row r="59" spans="1:6" ht="36" x14ac:dyDescent="0.2">
      <c r="A59" s="447">
        <f t="shared" si="0"/>
        <v>53</v>
      </c>
      <c r="B59" s="447">
        <f t="shared" si="1"/>
        <v>747</v>
      </c>
      <c r="C59" s="447">
        <v>17</v>
      </c>
      <c r="D59" s="448" t="s">
        <v>12</v>
      </c>
      <c r="E59" s="446" t="s">
        <v>4920</v>
      </c>
      <c r="F59" s="9"/>
    </row>
    <row r="60" spans="1:6" ht="36" x14ac:dyDescent="0.2">
      <c r="A60" s="447">
        <f t="shared" si="0"/>
        <v>54</v>
      </c>
      <c r="B60" s="447">
        <f t="shared" si="1"/>
        <v>764</v>
      </c>
      <c r="C60" s="447">
        <v>17</v>
      </c>
      <c r="D60" s="448" t="s">
        <v>12</v>
      </c>
      <c r="E60" s="446" t="s">
        <v>4921</v>
      </c>
      <c r="F60" s="9"/>
    </row>
    <row r="61" spans="1:6" ht="36" x14ac:dyDescent="0.2">
      <c r="A61" s="447">
        <f t="shared" si="0"/>
        <v>55</v>
      </c>
      <c r="B61" s="447">
        <f t="shared" si="1"/>
        <v>781</v>
      </c>
      <c r="C61" s="447">
        <v>17</v>
      </c>
      <c r="D61" s="448" t="s">
        <v>12</v>
      </c>
      <c r="E61" s="446" t="s">
        <v>4922</v>
      </c>
      <c r="F61" s="9"/>
    </row>
    <row r="62" spans="1:6" ht="36" x14ac:dyDescent="0.2">
      <c r="A62" s="447">
        <f t="shared" si="0"/>
        <v>56</v>
      </c>
      <c r="B62" s="447">
        <f t="shared" si="1"/>
        <v>798</v>
      </c>
      <c r="C62" s="447">
        <v>17</v>
      </c>
      <c r="D62" s="448" t="s">
        <v>12</v>
      </c>
      <c r="E62" s="446" t="s">
        <v>4923</v>
      </c>
      <c r="F62" s="9"/>
    </row>
    <row r="63" spans="1:6" ht="36" x14ac:dyDescent="0.2">
      <c r="A63" s="447">
        <f t="shared" si="0"/>
        <v>57</v>
      </c>
      <c r="B63" s="447">
        <f t="shared" si="1"/>
        <v>815</v>
      </c>
      <c r="C63" s="447">
        <v>17</v>
      </c>
      <c r="D63" s="448" t="s">
        <v>12</v>
      </c>
      <c r="E63" s="446" t="s">
        <v>4924</v>
      </c>
      <c r="F63" s="9"/>
    </row>
    <row r="64" spans="1:6" ht="36" x14ac:dyDescent="0.2">
      <c r="A64" s="447">
        <f t="shared" si="0"/>
        <v>58</v>
      </c>
      <c r="B64" s="447">
        <f t="shared" si="1"/>
        <v>832</v>
      </c>
      <c r="C64" s="447">
        <v>17</v>
      </c>
      <c r="D64" s="448" t="s">
        <v>12</v>
      </c>
      <c r="E64" s="446" t="s">
        <v>4925</v>
      </c>
      <c r="F64" s="9"/>
    </row>
    <row r="65" spans="1:6" ht="36" x14ac:dyDescent="0.2">
      <c r="A65" s="447">
        <f t="shared" si="0"/>
        <v>59</v>
      </c>
      <c r="B65" s="447">
        <f t="shared" si="1"/>
        <v>849</v>
      </c>
      <c r="C65" s="447">
        <v>17</v>
      </c>
      <c r="D65" s="448" t="s">
        <v>12</v>
      </c>
      <c r="E65" s="446" t="s">
        <v>4926</v>
      </c>
      <c r="F65" s="9"/>
    </row>
    <row r="66" spans="1:6" ht="36" x14ac:dyDescent="0.2">
      <c r="A66" s="447">
        <f t="shared" si="0"/>
        <v>60</v>
      </c>
      <c r="B66" s="447">
        <f t="shared" si="1"/>
        <v>866</v>
      </c>
      <c r="C66" s="447">
        <v>17</v>
      </c>
      <c r="D66" s="448" t="s">
        <v>12</v>
      </c>
      <c r="E66" s="446" t="s">
        <v>4927</v>
      </c>
      <c r="F66" s="9"/>
    </row>
    <row r="67" spans="1:6" ht="36" x14ac:dyDescent="0.2">
      <c r="A67" s="447">
        <f t="shared" si="0"/>
        <v>61</v>
      </c>
      <c r="B67" s="447">
        <f t="shared" si="1"/>
        <v>883</v>
      </c>
      <c r="C67" s="447">
        <v>17</v>
      </c>
      <c r="D67" s="448" t="s">
        <v>12</v>
      </c>
      <c r="E67" s="446" t="s">
        <v>4928</v>
      </c>
      <c r="F67" s="9"/>
    </row>
    <row r="68" spans="1:6" ht="36" x14ac:dyDescent="0.2">
      <c r="A68" s="447">
        <f t="shared" si="0"/>
        <v>62</v>
      </c>
      <c r="B68" s="447">
        <f t="shared" si="1"/>
        <v>900</v>
      </c>
      <c r="C68" s="447">
        <v>17</v>
      </c>
      <c r="D68" s="448" t="s">
        <v>12</v>
      </c>
      <c r="E68" s="446" t="s">
        <v>4929</v>
      </c>
      <c r="F68" s="9"/>
    </row>
    <row r="69" spans="1:6" ht="36" x14ac:dyDescent="0.2">
      <c r="A69" s="447">
        <f t="shared" si="0"/>
        <v>63</v>
      </c>
      <c r="B69" s="447">
        <f t="shared" si="1"/>
        <v>917</v>
      </c>
      <c r="C69" s="447">
        <v>17</v>
      </c>
      <c r="D69" s="448" t="s">
        <v>12</v>
      </c>
      <c r="E69" s="446" t="s">
        <v>4930</v>
      </c>
      <c r="F69" s="9"/>
    </row>
    <row r="70" spans="1:6" ht="36" x14ac:dyDescent="0.2">
      <c r="A70" s="447">
        <f t="shared" si="0"/>
        <v>64</v>
      </c>
      <c r="B70" s="447">
        <f t="shared" si="1"/>
        <v>934</v>
      </c>
      <c r="C70" s="447">
        <v>17</v>
      </c>
      <c r="D70" s="448" t="s">
        <v>12</v>
      </c>
      <c r="E70" s="446" t="s">
        <v>4931</v>
      </c>
      <c r="F70" s="9"/>
    </row>
    <row r="71" spans="1:6" ht="36" x14ac:dyDescent="0.2">
      <c r="A71" s="447">
        <f t="shared" si="0"/>
        <v>65</v>
      </c>
      <c r="B71" s="447">
        <f t="shared" si="1"/>
        <v>951</v>
      </c>
      <c r="C71" s="447">
        <v>17</v>
      </c>
      <c r="D71" s="448" t="s">
        <v>12</v>
      </c>
      <c r="E71" s="446" t="s">
        <v>4932</v>
      </c>
      <c r="F71" s="437"/>
    </row>
    <row r="72" spans="1:6" ht="36" x14ac:dyDescent="0.2">
      <c r="A72" s="447">
        <f t="shared" ref="A72:A99" si="2">+A71+1</f>
        <v>66</v>
      </c>
      <c r="B72" s="447">
        <f t="shared" si="1"/>
        <v>968</v>
      </c>
      <c r="C72" s="447">
        <v>17</v>
      </c>
      <c r="D72" s="448" t="s">
        <v>12</v>
      </c>
      <c r="E72" s="446" t="s">
        <v>4933</v>
      </c>
      <c r="F72" s="207"/>
    </row>
    <row r="73" spans="1:6" ht="36" x14ac:dyDescent="0.2">
      <c r="A73" s="447">
        <f t="shared" si="2"/>
        <v>67</v>
      </c>
      <c r="B73" s="447">
        <f t="shared" si="1"/>
        <v>985</v>
      </c>
      <c r="C73" s="447">
        <v>17</v>
      </c>
      <c r="D73" s="448" t="s">
        <v>12</v>
      </c>
      <c r="E73" s="446" t="s">
        <v>4934</v>
      </c>
      <c r="F73" s="9"/>
    </row>
    <row r="74" spans="1:6" ht="36" x14ac:dyDescent="0.2">
      <c r="A74" s="447">
        <f t="shared" si="2"/>
        <v>68</v>
      </c>
      <c r="B74" s="447">
        <f t="shared" si="1"/>
        <v>1002</v>
      </c>
      <c r="C74" s="447">
        <v>17</v>
      </c>
      <c r="D74" s="448" t="s">
        <v>12</v>
      </c>
      <c r="E74" s="446" t="s">
        <v>4935</v>
      </c>
      <c r="F74" s="9"/>
    </row>
    <row r="75" spans="1:6" ht="36" x14ac:dyDescent="0.2">
      <c r="A75" s="447">
        <f t="shared" si="2"/>
        <v>69</v>
      </c>
      <c r="B75" s="447">
        <f t="shared" si="1"/>
        <v>1019</v>
      </c>
      <c r="C75" s="447">
        <v>17</v>
      </c>
      <c r="D75" s="448" t="s">
        <v>12</v>
      </c>
      <c r="E75" s="446" t="s">
        <v>4936</v>
      </c>
      <c r="F75" s="9"/>
    </row>
    <row r="76" spans="1:6" ht="36" x14ac:dyDescent="0.2">
      <c r="A76" s="447">
        <f t="shared" si="2"/>
        <v>70</v>
      </c>
      <c r="B76" s="447">
        <f t="shared" si="1"/>
        <v>1036</v>
      </c>
      <c r="C76" s="447">
        <v>17</v>
      </c>
      <c r="D76" s="448" t="s">
        <v>12</v>
      </c>
      <c r="E76" s="446" t="s">
        <v>4937</v>
      </c>
      <c r="F76" s="9"/>
    </row>
    <row r="77" spans="1:6" ht="36" x14ac:dyDescent="0.2">
      <c r="A77" s="447">
        <f t="shared" si="2"/>
        <v>71</v>
      </c>
      <c r="B77" s="447">
        <f t="shared" ref="B77:B99" si="3">C76+B76</f>
        <v>1053</v>
      </c>
      <c r="C77" s="447">
        <v>17</v>
      </c>
      <c r="D77" s="448" t="s">
        <v>12</v>
      </c>
      <c r="E77" s="446" t="s">
        <v>4938</v>
      </c>
      <c r="F77" s="9"/>
    </row>
    <row r="78" spans="1:6" ht="36" x14ac:dyDescent="0.2">
      <c r="A78" s="447">
        <f t="shared" si="2"/>
        <v>72</v>
      </c>
      <c r="B78" s="447">
        <f t="shared" si="3"/>
        <v>1070</v>
      </c>
      <c r="C78" s="447">
        <v>17</v>
      </c>
      <c r="D78" s="448" t="s">
        <v>12</v>
      </c>
      <c r="E78" s="426" t="s">
        <v>4939</v>
      </c>
      <c r="F78" s="9"/>
    </row>
    <row r="79" spans="1:6" ht="48" x14ac:dyDescent="0.2">
      <c r="A79" s="447">
        <f t="shared" si="2"/>
        <v>73</v>
      </c>
      <c r="B79" s="447">
        <f t="shared" si="3"/>
        <v>1087</v>
      </c>
      <c r="C79" s="447">
        <v>17</v>
      </c>
      <c r="D79" s="448" t="s">
        <v>12</v>
      </c>
      <c r="E79" s="446" t="s">
        <v>4940</v>
      </c>
      <c r="F79" s="9"/>
    </row>
    <row r="80" spans="1:6" ht="36" x14ac:dyDescent="0.2">
      <c r="A80" s="447">
        <f t="shared" si="2"/>
        <v>74</v>
      </c>
      <c r="B80" s="447">
        <f t="shared" si="3"/>
        <v>1104</v>
      </c>
      <c r="C80" s="447">
        <v>17</v>
      </c>
      <c r="D80" s="448" t="s">
        <v>12</v>
      </c>
      <c r="E80" s="446" t="s">
        <v>4941</v>
      </c>
      <c r="F80" s="9"/>
    </row>
    <row r="81" spans="1:6" ht="36" x14ac:dyDescent="0.2">
      <c r="A81" s="447">
        <f t="shared" si="2"/>
        <v>75</v>
      </c>
      <c r="B81" s="447">
        <f t="shared" si="3"/>
        <v>1121</v>
      </c>
      <c r="C81" s="447">
        <v>17</v>
      </c>
      <c r="D81" s="448" t="s">
        <v>12</v>
      </c>
      <c r="E81" s="446" t="s">
        <v>4942</v>
      </c>
      <c r="F81" s="9"/>
    </row>
    <row r="82" spans="1:6" ht="36" x14ac:dyDescent="0.2">
      <c r="A82" s="447">
        <f t="shared" si="2"/>
        <v>76</v>
      </c>
      <c r="B82" s="447">
        <f t="shared" si="3"/>
        <v>1138</v>
      </c>
      <c r="C82" s="447">
        <v>17</v>
      </c>
      <c r="D82" s="448" t="s">
        <v>12</v>
      </c>
      <c r="E82" s="446" t="s">
        <v>4943</v>
      </c>
      <c r="F82" s="9"/>
    </row>
    <row r="83" spans="1:6" ht="36" x14ac:dyDescent="0.2">
      <c r="A83" s="447">
        <f t="shared" si="2"/>
        <v>77</v>
      </c>
      <c r="B83" s="447">
        <f t="shared" si="3"/>
        <v>1155</v>
      </c>
      <c r="C83" s="447">
        <v>17</v>
      </c>
      <c r="D83" s="448" t="s">
        <v>12</v>
      </c>
      <c r="E83" s="446" t="s">
        <v>4944</v>
      </c>
      <c r="F83" s="9"/>
    </row>
    <row r="84" spans="1:6" ht="36" x14ac:dyDescent="0.2">
      <c r="A84" s="447">
        <f t="shared" si="2"/>
        <v>78</v>
      </c>
      <c r="B84" s="447">
        <f t="shared" si="3"/>
        <v>1172</v>
      </c>
      <c r="C84" s="447">
        <v>17</v>
      </c>
      <c r="D84" s="448" t="s">
        <v>12</v>
      </c>
      <c r="E84" s="446" t="s">
        <v>4945</v>
      </c>
      <c r="F84" s="9"/>
    </row>
    <row r="85" spans="1:6" ht="36" x14ac:dyDescent="0.2">
      <c r="A85" s="447">
        <f t="shared" si="2"/>
        <v>79</v>
      </c>
      <c r="B85" s="447">
        <f t="shared" si="3"/>
        <v>1189</v>
      </c>
      <c r="C85" s="447">
        <v>17</v>
      </c>
      <c r="D85" s="448" t="s">
        <v>12</v>
      </c>
      <c r="E85" s="446" t="s">
        <v>4946</v>
      </c>
      <c r="F85" s="9"/>
    </row>
    <row r="86" spans="1:6" ht="36" x14ac:dyDescent="0.2">
      <c r="A86" s="447">
        <f t="shared" si="2"/>
        <v>80</v>
      </c>
      <c r="B86" s="447">
        <f t="shared" si="3"/>
        <v>1206</v>
      </c>
      <c r="C86" s="447">
        <v>17</v>
      </c>
      <c r="D86" s="448" t="s">
        <v>12</v>
      </c>
      <c r="E86" s="445" t="s">
        <v>6188</v>
      </c>
      <c r="F86" s="9"/>
    </row>
    <row r="87" spans="1:6" ht="36" x14ac:dyDescent="0.2">
      <c r="A87" s="447">
        <f t="shared" si="2"/>
        <v>81</v>
      </c>
      <c r="B87" s="447">
        <f t="shared" si="3"/>
        <v>1223</v>
      </c>
      <c r="C87" s="447">
        <v>17</v>
      </c>
      <c r="D87" s="448" t="s">
        <v>12</v>
      </c>
      <c r="E87" s="445" t="s">
        <v>6189</v>
      </c>
      <c r="F87" s="9"/>
    </row>
    <row r="88" spans="1:6" ht="36" x14ac:dyDescent="0.2">
      <c r="A88" s="447">
        <f t="shared" si="2"/>
        <v>82</v>
      </c>
      <c r="B88" s="447">
        <f t="shared" si="3"/>
        <v>1240</v>
      </c>
      <c r="C88" s="447">
        <v>17</v>
      </c>
      <c r="D88" s="448" t="s">
        <v>12</v>
      </c>
      <c r="E88" s="445" t="s">
        <v>6190</v>
      </c>
      <c r="F88" s="9"/>
    </row>
    <row r="89" spans="1:6" ht="36" x14ac:dyDescent="0.2">
      <c r="A89" s="37">
        <f t="shared" si="2"/>
        <v>83</v>
      </c>
      <c r="B89" s="37">
        <f t="shared" si="3"/>
        <v>1257</v>
      </c>
      <c r="C89" s="430">
        <v>17</v>
      </c>
      <c r="D89" s="444" t="s">
        <v>12</v>
      </c>
      <c r="E89" s="494" t="s">
        <v>12914</v>
      </c>
      <c r="F89" s="462"/>
    </row>
    <row r="90" spans="1:6" ht="36" x14ac:dyDescent="0.2">
      <c r="A90" s="37">
        <f t="shared" si="2"/>
        <v>84</v>
      </c>
      <c r="B90" s="37">
        <f t="shared" si="3"/>
        <v>1274</v>
      </c>
      <c r="C90" s="430">
        <v>17</v>
      </c>
      <c r="D90" s="444" t="s">
        <v>12</v>
      </c>
      <c r="E90" s="494" t="s">
        <v>12915</v>
      </c>
      <c r="F90" s="462"/>
    </row>
    <row r="91" spans="1:6" ht="36" x14ac:dyDescent="0.2">
      <c r="A91" s="37">
        <f t="shared" si="2"/>
        <v>85</v>
      </c>
      <c r="B91" s="37">
        <f t="shared" si="3"/>
        <v>1291</v>
      </c>
      <c r="C91" s="430">
        <v>17</v>
      </c>
      <c r="D91" s="444" t="s">
        <v>12</v>
      </c>
      <c r="E91" s="494" t="s">
        <v>12916</v>
      </c>
      <c r="F91" s="462"/>
    </row>
    <row r="92" spans="1:6" ht="36" x14ac:dyDescent="0.2">
      <c r="A92" s="363">
        <f t="shared" si="2"/>
        <v>86</v>
      </c>
      <c r="B92" s="363">
        <f t="shared" si="3"/>
        <v>1308</v>
      </c>
      <c r="C92" s="363">
        <v>17</v>
      </c>
      <c r="D92" s="360" t="s">
        <v>12</v>
      </c>
      <c r="E92" s="362" t="s">
        <v>12917</v>
      </c>
      <c r="F92" s="462"/>
    </row>
    <row r="93" spans="1:6" ht="36" x14ac:dyDescent="0.2">
      <c r="A93" s="363">
        <f t="shared" si="2"/>
        <v>87</v>
      </c>
      <c r="B93" s="363">
        <f t="shared" si="3"/>
        <v>1325</v>
      </c>
      <c r="C93" s="363">
        <v>17</v>
      </c>
      <c r="D93" s="360" t="s">
        <v>12</v>
      </c>
      <c r="E93" s="362" t="s">
        <v>12918</v>
      </c>
      <c r="F93" s="462"/>
    </row>
    <row r="94" spans="1:6" ht="36" x14ac:dyDescent="0.2">
      <c r="A94" s="363">
        <f t="shared" si="2"/>
        <v>88</v>
      </c>
      <c r="B94" s="363">
        <f t="shared" si="3"/>
        <v>1342</v>
      </c>
      <c r="C94" s="363">
        <v>17</v>
      </c>
      <c r="D94" s="360" t="s">
        <v>12</v>
      </c>
      <c r="E94" s="362" t="s">
        <v>12919</v>
      </c>
      <c r="F94" s="462"/>
    </row>
    <row r="95" spans="1:6" ht="36" x14ac:dyDescent="0.2">
      <c r="A95" s="363">
        <f t="shared" si="2"/>
        <v>89</v>
      </c>
      <c r="B95" s="363">
        <f t="shared" si="3"/>
        <v>1359</v>
      </c>
      <c r="C95" s="447">
        <v>17</v>
      </c>
      <c r="D95" s="448" t="s">
        <v>12</v>
      </c>
      <c r="E95" s="446" t="s">
        <v>4947</v>
      </c>
      <c r="F95" s="9"/>
    </row>
    <row r="96" spans="1:6" ht="36" x14ac:dyDescent="0.2">
      <c r="A96" s="363">
        <f t="shared" si="2"/>
        <v>90</v>
      </c>
      <c r="B96" s="363">
        <f t="shared" si="3"/>
        <v>1376</v>
      </c>
      <c r="C96" s="447">
        <v>17</v>
      </c>
      <c r="D96" s="448" t="s">
        <v>12</v>
      </c>
      <c r="E96" s="446" t="s">
        <v>4948</v>
      </c>
      <c r="F96" s="292"/>
    </row>
    <row r="97" spans="1:6" ht="36" x14ac:dyDescent="0.2">
      <c r="A97" s="363">
        <f t="shared" si="2"/>
        <v>91</v>
      </c>
      <c r="B97" s="363">
        <f t="shared" si="3"/>
        <v>1393</v>
      </c>
      <c r="C97" s="447">
        <v>17</v>
      </c>
      <c r="D97" s="448" t="s">
        <v>12</v>
      </c>
      <c r="E97" s="446" t="s">
        <v>4949</v>
      </c>
      <c r="F97" s="292"/>
    </row>
    <row r="98" spans="1:6" ht="12.75" thickBot="1" x14ac:dyDescent="0.25">
      <c r="A98" s="363">
        <f t="shared" si="2"/>
        <v>92</v>
      </c>
      <c r="B98" s="363">
        <f t="shared" si="3"/>
        <v>1410</v>
      </c>
      <c r="C98" s="439">
        <v>150</v>
      </c>
      <c r="D98" s="440" t="s">
        <v>9</v>
      </c>
      <c r="E98" s="24" t="s">
        <v>50</v>
      </c>
      <c r="F98" s="292" t="s">
        <v>25</v>
      </c>
    </row>
    <row r="99" spans="1:6" ht="13.5" thickTop="1" thickBot="1" x14ac:dyDescent="0.25">
      <c r="A99" s="363">
        <f t="shared" si="2"/>
        <v>93</v>
      </c>
      <c r="B99" s="363">
        <f t="shared" si="3"/>
        <v>1560</v>
      </c>
      <c r="C99" s="463">
        <v>12</v>
      </c>
      <c r="D99" s="491" t="s">
        <v>9</v>
      </c>
      <c r="E99" s="496" t="s">
        <v>323</v>
      </c>
      <c r="F99" s="292" t="s">
        <v>4950</v>
      </c>
    </row>
    <row r="100" spans="1:6" ht="12.75" thickTop="1" x14ac:dyDescent="0.2">
      <c r="A100" s="119" t="s">
        <v>54</v>
      </c>
      <c r="B100" s="119"/>
      <c r="C100" s="370">
        <f>B99+C99-1</f>
        <v>1571</v>
      </c>
      <c r="D100" s="119"/>
      <c r="E100" s="146"/>
    </row>
    <row r="103" spans="1:6" x14ac:dyDescent="0.2">
      <c r="A103" s="804" t="s">
        <v>15167</v>
      </c>
      <c r="B103" s="804"/>
      <c r="C103" s="804"/>
      <c r="D103" s="805"/>
    </row>
  </sheetData>
  <mergeCells count="5">
    <mergeCell ref="A3:B3"/>
    <mergeCell ref="C3:F3"/>
    <mergeCell ref="A4:B4"/>
    <mergeCell ref="C4:F5"/>
    <mergeCell ref="A103:D103"/>
  </mergeCells>
  <pageMargins left="0.7" right="0.7" top="0.75" bottom="0.75" header="0.3" footer="0.3"/>
  <pageSetup paperSize="9"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44"/>
  <sheetViews>
    <sheetView zoomScaleNormal="100" workbookViewId="0">
      <selection activeCell="C4" sqref="C4:F5"/>
    </sheetView>
  </sheetViews>
  <sheetFormatPr baseColWidth="10" defaultRowHeight="12" x14ac:dyDescent="0.2"/>
  <cols>
    <col min="1" max="1" width="6.7109375" customWidth="1"/>
    <col min="2" max="2" width="6.85546875" customWidth="1"/>
    <col min="3" max="3" width="7.140625" customWidth="1"/>
    <col min="4" max="4" width="9.85546875" customWidth="1"/>
    <col min="5" max="5" width="102.85546875" customWidth="1"/>
    <col min="6" max="6" width="12.57031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4951</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7">
        <v>1</v>
      </c>
      <c r="B7" s="37">
        <v>1</v>
      </c>
      <c r="C7" s="37">
        <v>2</v>
      </c>
      <c r="D7" s="45" t="s">
        <v>9</v>
      </c>
      <c r="E7" s="143" t="s">
        <v>10</v>
      </c>
      <c r="F7" s="47" t="s">
        <v>11</v>
      </c>
    </row>
    <row r="8" spans="1:6" x14ac:dyDescent="0.2">
      <c r="A8" s="37">
        <f t="shared" ref="A8:A13" si="0">+A7+1</f>
        <v>2</v>
      </c>
      <c r="B8" s="37">
        <f t="shared" ref="B8:B13" si="1">C7+B7</f>
        <v>3</v>
      </c>
      <c r="C8" s="37">
        <v>3</v>
      </c>
      <c r="D8" s="45" t="s">
        <v>12</v>
      </c>
      <c r="E8" s="143" t="s">
        <v>13</v>
      </c>
      <c r="F8" s="47">
        <v>220</v>
      </c>
    </row>
    <row r="9" spans="1:6" x14ac:dyDescent="0.2">
      <c r="A9" s="37">
        <f t="shared" si="0"/>
        <v>3</v>
      </c>
      <c r="B9" s="37">
        <f t="shared" si="1"/>
        <v>6</v>
      </c>
      <c r="C9" s="37">
        <v>2</v>
      </c>
      <c r="D9" s="45" t="s">
        <v>9</v>
      </c>
      <c r="E9" s="143" t="s">
        <v>14</v>
      </c>
      <c r="F9" s="68" t="s">
        <v>1759</v>
      </c>
    </row>
    <row r="10" spans="1:6" x14ac:dyDescent="0.2">
      <c r="A10" s="37">
        <f t="shared" si="0"/>
        <v>4</v>
      </c>
      <c r="B10" s="37">
        <f t="shared" si="1"/>
        <v>8</v>
      </c>
      <c r="C10" s="37">
        <v>1</v>
      </c>
      <c r="D10" s="45" t="s">
        <v>9</v>
      </c>
      <c r="E10" s="143" t="s">
        <v>16</v>
      </c>
      <c r="F10" s="68" t="s">
        <v>4952</v>
      </c>
    </row>
    <row r="11" spans="1:6" x14ac:dyDescent="0.2">
      <c r="A11" s="37">
        <f t="shared" si="0"/>
        <v>5</v>
      </c>
      <c r="B11" s="37">
        <f t="shared" si="1"/>
        <v>9</v>
      </c>
      <c r="C11" s="37">
        <v>2</v>
      </c>
      <c r="D11" s="45" t="s">
        <v>12</v>
      </c>
      <c r="E11" s="143" t="s">
        <v>17</v>
      </c>
      <c r="F11" s="68" t="s">
        <v>18</v>
      </c>
    </row>
    <row r="12" spans="1:6" x14ac:dyDescent="0.2">
      <c r="A12" s="37">
        <f t="shared" si="0"/>
        <v>6</v>
      </c>
      <c r="B12" s="37">
        <f t="shared" si="1"/>
        <v>11</v>
      </c>
      <c r="C12" s="37">
        <v>1</v>
      </c>
      <c r="D12" s="45" t="s">
        <v>9</v>
      </c>
      <c r="E12" s="143" t="s">
        <v>19</v>
      </c>
      <c r="F12" s="68" t="s">
        <v>20</v>
      </c>
    </row>
    <row r="13" spans="1:6" x14ac:dyDescent="0.2">
      <c r="A13" s="37">
        <f t="shared" si="0"/>
        <v>7</v>
      </c>
      <c r="B13" s="37">
        <f t="shared" si="1"/>
        <v>12</v>
      </c>
      <c r="C13" s="37">
        <v>1</v>
      </c>
      <c r="D13" s="45" t="s">
        <v>9</v>
      </c>
      <c r="E13" s="143" t="s">
        <v>284</v>
      </c>
      <c r="F13" s="47" t="s">
        <v>22</v>
      </c>
    </row>
    <row r="14" spans="1:6" x14ac:dyDescent="0.2">
      <c r="A14" s="37">
        <f>A13+1</f>
        <v>8</v>
      </c>
      <c r="B14" s="37">
        <f>B13+C13</f>
        <v>13</v>
      </c>
      <c r="C14" s="37">
        <v>3</v>
      </c>
      <c r="D14" s="45" t="s">
        <v>12</v>
      </c>
      <c r="E14" s="143" t="s">
        <v>23</v>
      </c>
      <c r="F14" s="47"/>
    </row>
    <row r="15" spans="1:6" ht="24" x14ac:dyDescent="0.2">
      <c r="A15" s="19">
        <f t="shared" ref="A15:A43" si="2">A14+1</f>
        <v>9</v>
      </c>
      <c r="B15" s="19">
        <f t="shared" ref="B15:B43" si="3">B14+C14</f>
        <v>16</v>
      </c>
      <c r="C15" s="19">
        <v>17</v>
      </c>
      <c r="D15" s="33" t="s">
        <v>12</v>
      </c>
      <c r="E15" s="41" t="s">
        <v>4953</v>
      </c>
      <c r="F15" s="32"/>
    </row>
    <row r="16" spans="1:6" ht="24" x14ac:dyDescent="0.2">
      <c r="A16" s="19">
        <f t="shared" si="2"/>
        <v>10</v>
      </c>
      <c r="B16" s="19">
        <f t="shared" si="3"/>
        <v>33</v>
      </c>
      <c r="C16" s="19">
        <v>17</v>
      </c>
      <c r="D16" s="33" t="s">
        <v>12</v>
      </c>
      <c r="E16" s="41" t="s">
        <v>4954</v>
      </c>
      <c r="F16" s="32"/>
    </row>
    <row r="17" spans="1:6" ht="24" x14ac:dyDescent="0.2">
      <c r="A17" s="19">
        <f t="shared" si="2"/>
        <v>11</v>
      </c>
      <c r="B17" s="19">
        <f t="shared" si="3"/>
        <v>50</v>
      </c>
      <c r="C17" s="19">
        <v>17</v>
      </c>
      <c r="D17" s="33" t="s">
        <v>12</v>
      </c>
      <c r="E17" s="41" t="s">
        <v>4955</v>
      </c>
      <c r="F17" s="32"/>
    </row>
    <row r="18" spans="1:6" ht="24" x14ac:dyDescent="0.2">
      <c r="A18" s="19">
        <f t="shared" si="2"/>
        <v>12</v>
      </c>
      <c r="B18" s="19">
        <f t="shared" si="3"/>
        <v>67</v>
      </c>
      <c r="C18" s="19">
        <v>17</v>
      </c>
      <c r="D18" s="33" t="s">
        <v>12</v>
      </c>
      <c r="E18" s="41" t="s">
        <v>4956</v>
      </c>
      <c r="F18" s="32"/>
    </row>
    <row r="19" spans="1:6" ht="24" x14ac:dyDescent="0.2">
      <c r="A19" s="19">
        <f t="shared" si="2"/>
        <v>13</v>
      </c>
      <c r="B19" s="19">
        <f t="shared" si="3"/>
        <v>84</v>
      </c>
      <c r="C19" s="19">
        <v>17</v>
      </c>
      <c r="D19" s="33" t="s">
        <v>12</v>
      </c>
      <c r="E19" s="41" t="s">
        <v>4957</v>
      </c>
      <c r="F19" s="32"/>
    </row>
    <row r="20" spans="1:6" ht="36" x14ac:dyDescent="0.2">
      <c r="A20" s="19">
        <f t="shared" si="2"/>
        <v>14</v>
      </c>
      <c r="B20" s="19">
        <f t="shared" si="3"/>
        <v>101</v>
      </c>
      <c r="C20" s="19">
        <v>17</v>
      </c>
      <c r="D20" s="33" t="s">
        <v>12</v>
      </c>
      <c r="E20" s="209" t="s">
        <v>4958</v>
      </c>
      <c r="F20" s="32"/>
    </row>
    <row r="21" spans="1:6" ht="24" x14ac:dyDescent="0.2">
      <c r="A21" s="19">
        <f t="shared" si="2"/>
        <v>15</v>
      </c>
      <c r="B21" s="19">
        <f t="shared" si="3"/>
        <v>118</v>
      </c>
      <c r="C21" s="19">
        <v>17</v>
      </c>
      <c r="D21" s="33" t="s">
        <v>12</v>
      </c>
      <c r="E21" s="209" t="s">
        <v>4959</v>
      </c>
      <c r="F21" s="32"/>
    </row>
    <row r="22" spans="1:6" x14ac:dyDescent="0.2">
      <c r="A22" s="19">
        <f t="shared" si="2"/>
        <v>16</v>
      </c>
      <c r="B22" s="19">
        <f t="shared" si="3"/>
        <v>135</v>
      </c>
      <c r="C22" s="19">
        <v>17</v>
      </c>
      <c r="D22" s="33" t="s">
        <v>12</v>
      </c>
      <c r="E22" s="210" t="s">
        <v>4960</v>
      </c>
      <c r="F22" s="32"/>
    </row>
    <row r="23" spans="1:6" ht="24" x14ac:dyDescent="0.2">
      <c r="A23" s="19">
        <f t="shared" si="2"/>
        <v>17</v>
      </c>
      <c r="B23" s="19">
        <f t="shared" si="3"/>
        <v>152</v>
      </c>
      <c r="C23" s="19">
        <v>17</v>
      </c>
      <c r="D23" s="33" t="s">
        <v>12</v>
      </c>
      <c r="E23" s="209" t="s">
        <v>4961</v>
      </c>
      <c r="F23" s="32"/>
    </row>
    <row r="24" spans="1:6" x14ac:dyDescent="0.2">
      <c r="A24" s="19">
        <f t="shared" si="2"/>
        <v>18</v>
      </c>
      <c r="B24" s="19">
        <f t="shared" si="3"/>
        <v>169</v>
      </c>
      <c r="C24" s="19">
        <v>17</v>
      </c>
      <c r="D24" s="33" t="s">
        <v>12</v>
      </c>
      <c r="E24" s="209" t="s">
        <v>4962</v>
      </c>
      <c r="F24" s="32"/>
    </row>
    <row r="25" spans="1:6" x14ac:dyDescent="0.2">
      <c r="A25" s="19">
        <f t="shared" si="2"/>
        <v>19</v>
      </c>
      <c r="B25" s="19">
        <f t="shared" si="3"/>
        <v>186</v>
      </c>
      <c r="C25" s="19">
        <v>17</v>
      </c>
      <c r="D25" s="33" t="s">
        <v>12</v>
      </c>
      <c r="E25" s="209" t="s">
        <v>11143</v>
      </c>
      <c r="F25" s="32"/>
    </row>
    <row r="26" spans="1:6" x14ac:dyDescent="0.2">
      <c r="A26" s="19">
        <f t="shared" si="2"/>
        <v>20</v>
      </c>
      <c r="B26" s="19">
        <f t="shared" si="3"/>
        <v>203</v>
      </c>
      <c r="C26" s="19">
        <v>17</v>
      </c>
      <c r="D26" s="33" t="s">
        <v>285</v>
      </c>
      <c r="E26" s="209" t="s">
        <v>4963</v>
      </c>
      <c r="F26" s="32"/>
    </row>
    <row r="27" spans="1:6" x14ac:dyDescent="0.2">
      <c r="A27" s="19">
        <f t="shared" si="2"/>
        <v>21</v>
      </c>
      <c r="B27" s="19">
        <f t="shared" si="3"/>
        <v>220</v>
      </c>
      <c r="C27" s="19">
        <v>17</v>
      </c>
      <c r="D27" s="33" t="s">
        <v>285</v>
      </c>
      <c r="E27" s="209" t="s">
        <v>4964</v>
      </c>
      <c r="F27" s="32"/>
    </row>
    <row r="28" spans="1:6" ht="24" x14ac:dyDescent="0.2">
      <c r="A28" s="19">
        <f t="shared" si="2"/>
        <v>22</v>
      </c>
      <c r="B28" s="19">
        <f t="shared" si="3"/>
        <v>237</v>
      </c>
      <c r="C28" s="19">
        <v>17</v>
      </c>
      <c r="D28" s="33" t="s">
        <v>285</v>
      </c>
      <c r="E28" s="209" t="s">
        <v>4965</v>
      </c>
      <c r="F28" s="32"/>
    </row>
    <row r="29" spans="1:6" ht="24" x14ac:dyDescent="0.2">
      <c r="A29" s="19">
        <f t="shared" si="2"/>
        <v>23</v>
      </c>
      <c r="B29" s="19">
        <f t="shared" si="3"/>
        <v>254</v>
      </c>
      <c r="C29" s="19">
        <v>17</v>
      </c>
      <c r="D29" s="33" t="s">
        <v>285</v>
      </c>
      <c r="E29" s="209" t="s">
        <v>11142</v>
      </c>
      <c r="F29" s="32"/>
    </row>
    <row r="30" spans="1:6" ht="24" x14ac:dyDescent="0.2">
      <c r="A30" s="19">
        <f t="shared" si="2"/>
        <v>24</v>
      </c>
      <c r="B30" s="19">
        <f t="shared" si="3"/>
        <v>271</v>
      </c>
      <c r="C30" s="19">
        <v>17</v>
      </c>
      <c r="D30" s="33" t="s">
        <v>285</v>
      </c>
      <c r="E30" s="209" t="s">
        <v>4966</v>
      </c>
      <c r="F30" s="32"/>
    </row>
    <row r="31" spans="1:6" ht="24" x14ac:dyDescent="0.2">
      <c r="A31" s="19">
        <f t="shared" si="2"/>
        <v>25</v>
      </c>
      <c r="B31" s="19">
        <f t="shared" si="3"/>
        <v>288</v>
      </c>
      <c r="C31" s="19">
        <v>17</v>
      </c>
      <c r="D31" s="33" t="s">
        <v>285</v>
      </c>
      <c r="E31" s="209" t="s">
        <v>10836</v>
      </c>
      <c r="F31" s="260"/>
    </row>
    <row r="32" spans="1:6" ht="24" x14ac:dyDescent="0.2">
      <c r="A32" s="19">
        <f t="shared" si="2"/>
        <v>26</v>
      </c>
      <c r="B32" s="19">
        <f t="shared" si="3"/>
        <v>305</v>
      </c>
      <c r="C32" s="19">
        <v>17</v>
      </c>
      <c r="D32" s="33" t="s">
        <v>12</v>
      </c>
      <c r="E32" s="209" t="s">
        <v>4967</v>
      </c>
      <c r="F32" s="32"/>
    </row>
    <row r="33" spans="1:6" ht="24" x14ac:dyDescent="0.2">
      <c r="A33" s="19">
        <f t="shared" si="2"/>
        <v>27</v>
      </c>
      <c r="B33" s="19">
        <f t="shared" si="3"/>
        <v>322</v>
      </c>
      <c r="C33" s="19">
        <v>17</v>
      </c>
      <c r="D33" s="33" t="s">
        <v>12</v>
      </c>
      <c r="E33" s="209" t="s">
        <v>4968</v>
      </c>
      <c r="F33" s="32"/>
    </row>
    <row r="34" spans="1:6" ht="36" x14ac:dyDescent="0.2">
      <c r="A34" s="19">
        <f t="shared" si="2"/>
        <v>28</v>
      </c>
      <c r="B34" s="19">
        <f t="shared" si="3"/>
        <v>339</v>
      </c>
      <c r="C34" s="19">
        <v>17</v>
      </c>
      <c r="D34" s="33" t="s">
        <v>12</v>
      </c>
      <c r="E34" s="209" t="s">
        <v>10837</v>
      </c>
      <c r="F34" s="260"/>
    </row>
    <row r="35" spans="1:6" x14ac:dyDescent="0.2">
      <c r="A35" s="19">
        <f t="shared" si="2"/>
        <v>29</v>
      </c>
      <c r="B35" s="19">
        <f t="shared" si="3"/>
        <v>356</v>
      </c>
      <c r="C35" s="19">
        <v>17</v>
      </c>
      <c r="D35" s="33" t="s">
        <v>12</v>
      </c>
      <c r="E35" s="209" t="s">
        <v>6242</v>
      </c>
      <c r="F35" s="32"/>
    </row>
    <row r="36" spans="1:6" x14ac:dyDescent="0.2">
      <c r="A36" s="19">
        <f t="shared" si="2"/>
        <v>30</v>
      </c>
      <c r="B36" s="19">
        <f t="shared" si="3"/>
        <v>373</v>
      </c>
      <c r="C36" s="19">
        <v>17</v>
      </c>
      <c r="D36" s="33" t="s">
        <v>12</v>
      </c>
      <c r="E36" s="209" t="s">
        <v>6241</v>
      </c>
      <c r="F36" s="32"/>
    </row>
    <row r="37" spans="1:6" ht="24" x14ac:dyDescent="0.2">
      <c r="A37" s="19">
        <f t="shared" si="2"/>
        <v>31</v>
      </c>
      <c r="B37" s="19">
        <f t="shared" si="3"/>
        <v>390</v>
      </c>
      <c r="C37" s="19">
        <v>17</v>
      </c>
      <c r="D37" s="33" t="s">
        <v>12</v>
      </c>
      <c r="E37" s="209" t="s">
        <v>6236</v>
      </c>
      <c r="F37" s="32"/>
    </row>
    <row r="38" spans="1:6" ht="36" x14ac:dyDescent="0.2">
      <c r="A38" s="19">
        <f t="shared" si="2"/>
        <v>32</v>
      </c>
      <c r="B38" s="19">
        <f t="shared" si="3"/>
        <v>407</v>
      </c>
      <c r="C38" s="19">
        <v>17</v>
      </c>
      <c r="D38" s="33" t="s">
        <v>12</v>
      </c>
      <c r="E38" s="209" t="s">
        <v>6237</v>
      </c>
      <c r="F38" s="32"/>
    </row>
    <row r="39" spans="1:6" ht="24" x14ac:dyDescent="0.2">
      <c r="A39" s="19">
        <f t="shared" si="2"/>
        <v>33</v>
      </c>
      <c r="B39" s="19">
        <f t="shared" si="3"/>
        <v>424</v>
      </c>
      <c r="C39" s="19">
        <v>17</v>
      </c>
      <c r="D39" s="33" t="s">
        <v>12</v>
      </c>
      <c r="E39" s="209" t="s">
        <v>6238</v>
      </c>
      <c r="F39" s="32"/>
    </row>
    <row r="40" spans="1:6" ht="36" x14ac:dyDescent="0.2">
      <c r="A40" s="19">
        <f t="shared" si="2"/>
        <v>34</v>
      </c>
      <c r="B40" s="19">
        <f t="shared" si="3"/>
        <v>441</v>
      </c>
      <c r="C40" s="19">
        <v>17</v>
      </c>
      <c r="D40" s="33" t="s">
        <v>12</v>
      </c>
      <c r="E40" s="209" t="s">
        <v>6239</v>
      </c>
      <c r="F40" s="32"/>
    </row>
    <row r="41" spans="1:6" x14ac:dyDescent="0.2">
      <c r="A41" s="19">
        <f t="shared" si="2"/>
        <v>35</v>
      </c>
      <c r="B41" s="19">
        <f t="shared" si="3"/>
        <v>458</v>
      </c>
      <c r="C41" s="19">
        <v>17</v>
      </c>
      <c r="D41" s="33" t="s">
        <v>12</v>
      </c>
      <c r="E41" s="209" t="s">
        <v>6240</v>
      </c>
      <c r="F41" s="32"/>
    </row>
    <row r="42" spans="1:6" ht="12.75" thickBot="1" x14ac:dyDescent="0.25">
      <c r="A42" s="19">
        <f t="shared" si="2"/>
        <v>36</v>
      </c>
      <c r="B42" s="19">
        <f t="shared" si="3"/>
        <v>475</v>
      </c>
      <c r="C42" s="78">
        <v>150</v>
      </c>
      <c r="D42" s="79" t="s">
        <v>9</v>
      </c>
      <c r="E42" s="29" t="s">
        <v>50</v>
      </c>
      <c r="F42" s="47" t="s">
        <v>25</v>
      </c>
    </row>
    <row r="43" spans="1:6" ht="13.5" thickTop="1" thickBot="1" x14ac:dyDescent="0.25">
      <c r="A43" s="19">
        <f t="shared" si="2"/>
        <v>37</v>
      </c>
      <c r="B43" s="19">
        <f t="shared" si="3"/>
        <v>625</v>
      </c>
      <c r="C43" s="94">
        <v>12</v>
      </c>
      <c r="D43" s="95" t="s">
        <v>9</v>
      </c>
      <c r="E43" s="211" t="s">
        <v>323</v>
      </c>
      <c r="F43" s="97" t="s">
        <v>4969</v>
      </c>
    </row>
    <row r="44" spans="1:6" ht="12.75" thickTop="1" x14ac:dyDescent="0.2">
      <c r="A44" s="119" t="s">
        <v>54</v>
      </c>
      <c r="B44" s="119"/>
      <c r="C44" s="225">
        <f>B43+C43-1</f>
        <v>636</v>
      </c>
      <c r="D44" s="119"/>
      <c r="E44" s="146"/>
      <c r="F44" s="119"/>
    </row>
  </sheetData>
  <mergeCells count="4">
    <mergeCell ref="A3:B3"/>
    <mergeCell ref="C3:F3"/>
    <mergeCell ref="A4:B4"/>
    <mergeCell ref="C4:F5"/>
  </mergeCells>
  <pageMargins left="0.7" right="0.7" top="0.75" bottom="0.75" header="0.3" footer="0.3"/>
  <pageSetup paperSize="9" scale="92" orientation="landscape"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69"/>
  <sheetViews>
    <sheetView zoomScaleNormal="100" workbookViewId="0">
      <selection activeCell="E13" sqref="E13"/>
    </sheetView>
  </sheetViews>
  <sheetFormatPr baseColWidth="10" defaultRowHeight="12" x14ac:dyDescent="0.2"/>
  <cols>
    <col min="1" max="1" width="7.5703125" customWidth="1"/>
    <col min="2" max="2" width="6.85546875" customWidth="1"/>
    <col min="3" max="3" width="6.7109375" customWidth="1"/>
    <col min="4" max="4" width="10.7109375" customWidth="1"/>
    <col min="5" max="5" width="103.7109375" customWidth="1"/>
    <col min="6" max="6" width="12.5703125" customWidth="1"/>
  </cols>
  <sheetData>
    <row r="1" spans="1:6" ht="26.25" customHeight="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4970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1759</v>
      </c>
    </row>
    <row r="10" spans="1:6" x14ac:dyDescent="0.2">
      <c r="A10" s="430">
        <f t="shared" si="0"/>
        <v>4</v>
      </c>
      <c r="B10" s="430">
        <f t="shared" si="1"/>
        <v>8</v>
      </c>
      <c r="C10" s="430">
        <v>1</v>
      </c>
      <c r="D10" s="444" t="s">
        <v>9</v>
      </c>
      <c r="E10" s="445" t="s">
        <v>16</v>
      </c>
      <c r="F10" s="10" t="s">
        <v>285</v>
      </c>
    </row>
    <row r="11" spans="1:6" x14ac:dyDescent="0.2">
      <c r="A11" s="430">
        <f t="shared" si="0"/>
        <v>5</v>
      </c>
      <c r="B11" s="430">
        <f t="shared" si="1"/>
        <v>9</v>
      </c>
      <c r="C11" s="430">
        <v>2</v>
      </c>
      <c r="D11" s="444" t="s">
        <v>12</v>
      </c>
      <c r="E11" s="445" t="s">
        <v>17</v>
      </c>
      <c r="F11" s="10" t="s">
        <v>18</v>
      </c>
    </row>
    <row r="12" spans="1:6" x14ac:dyDescent="0.2">
      <c r="A12" s="430">
        <f t="shared" si="0"/>
        <v>6</v>
      </c>
      <c r="B12" s="430">
        <f t="shared" si="1"/>
        <v>11</v>
      </c>
      <c r="C12" s="430">
        <v>1</v>
      </c>
      <c r="D12" s="444" t="s">
        <v>9</v>
      </c>
      <c r="E12" s="445" t="s">
        <v>19</v>
      </c>
      <c r="F12" s="10" t="s">
        <v>20</v>
      </c>
    </row>
    <row r="13" spans="1:6" x14ac:dyDescent="0.2">
      <c r="A13" s="430">
        <f t="shared" si="0"/>
        <v>7</v>
      </c>
      <c r="B13" s="430">
        <f t="shared" si="1"/>
        <v>12</v>
      </c>
      <c r="C13" s="430">
        <v>1</v>
      </c>
      <c r="D13" s="444" t="s">
        <v>9</v>
      </c>
      <c r="E13" s="445" t="s">
        <v>284</v>
      </c>
      <c r="F13" s="9" t="s">
        <v>22</v>
      </c>
    </row>
    <row r="14" spans="1:6" x14ac:dyDescent="0.2">
      <c r="A14" s="430">
        <f t="shared" si="0"/>
        <v>8</v>
      </c>
      <c r="B14" s="430">
        <f t="shared" si="1"/>
        <v>13</v>
      </c>
      <c r="C14" s="430">
        <v>3</v>
      </c>
      <c r="D14" s="444" t="s">
        <v>12</v>
      </c>
      <c r="E14" s="445" t="s">
        <v>23</v>
      </c>
      <c r="F14" s="9"/>
    </row>
    <row r="15" spans="1:6" ht="24" x14ac:dyDescent="0.2">
      <c r="A15" s="430">
        <f t="shared" si="0"/>
        <v>9</v>
      </c>
      <c r="B15" s="430">
        <f t="shared" si="1"/>
        <v>16</v>
      </c>
      <c r="C15" s="430">
        <v>17</v>
      </c>
      <c r="D15" s="444" t="s">
        <v>12</v>
      </c>
      <c r="E15" s="511" t="s">
        <v>4971</v>
      </c>
      <c r="F15" s="9"/>
    </row>
    <row r="16" spans="1:6" ht="23.25" customHeight="1" x14ac:dyDescent="0.2">
      <c r="A16" s="430">
        <f t="shared" si="0"/>
        <v>10</v>
      </c>
      <c r="B16" s="430">
        <f t="shared" si="1"/>
        <v>33</v>
      </c>
      <c r="C16" s="430">
        <v>17</v>
      </c>
      <c r="D16" s="444" t="s">
        <v>12</v>
      </c>
      <c r="E16" s="511" t="s">
        <v>4972</v>
      </c>
      <c r="F16" s="9"/>
    </row>
    <row r="17" spans="1:6" ht="24" x14ac:dyDescent="0.2">
      <c r="A17" s="430">
        <f t="shared" si="0"/>
        <v>11</v>
      </c>
      <c r="B17" s="430">
        <f t="shared" si="1"/>
        <v>50</v>
      </c>
      <c r="C17" s="430">
        <v>17</v>
      </c>
      <c r="D17" s="444" t="s">
        <v>12</v>
      </c>
      <c r="E17" s="511" t="s">
        <v>4973</v>
      </c>
      <c r="F17" s="9"/>
    </row>
    <row r="18" spans="1:6" ht="24" x14ac:dyDescent="0.2">
      <c r="A18" s="430">
        <f t="shared" si="0"/>
        <v>12</v>
      </c>
      <c r="B18" s="430">
        <f t="shared" si="1"/>
        <v>67</v>
      </c>
      <c r="C18" s="430">
        <v>17</v>
      </c>
      <c r="D18" s="444" t="s">
        <v>12</v>
      </c>
      <c r="E18" s="511" t="s">
        <v>4974</v>
      </c>
      <c r="F18" s="9"/>
    </row>
    <row r="19" spans="1:6" ht="24" x14ac:dyDescent="0.2">
      <c r="A19" s="430">
        <f t="shared" si="0"/>
        <v>13</v>
      </c>
      <c r="B19" s="430">
        <f t="shared" si="1"/>
        <v>84</v>
      </c>
      <c r="C19" s="430">
        <v>17</v>
      </c>
      <c r="D19" s="444" t="s">
        <v>12</v>
      </c>
      <c r="E19" s="511" t="s">
        <v>4975</v>
      </c>
      <c r="F19" s="9"/>
    </row>
    <row r="20" spans="1:6" ht="24" x14ac:dyDescent="0.2">
      <c r="A20" s="430">
        <f t="shared" si="0"/>
        <v>14</v>
      </c>
      <c r="B20" s="430">
        <f t="shared" si="1"/>
        <v>101</v>
      </c>
      <c r="C20" s="430">
        <v>17</v>
      </c>
      <c r="D20" s="444" t="s">
        <v>12</v>
      </c>
      <c r="E20" s="511" t="s">
        <v>4976</v>
      </c>
      <c r="F20" s="9"/>
    </row>
    <row r="21" spans="1:6" ht="36" x14ac:dyDescent="0.2">
      <c r="A21" s="430">
        <f t="shared" si="0"/>
        <v>15</v>
      </c>
      <c r="B21" s="430">
        <f t="shared" si="1"/>
        <v>118</v>
      </c>
      <c r="C21" s="430">
        <v>17</v>
      </c>
      <c r="D21" s="444" t="s">
        <v>12</v>
      </c>
      <c r="E21" s="511" t="s">
        <v>4977</v>
      </c>
      <c r="F21" s="9"/>
    </row>
    <row r="22" spans="1:6" ht="24" x14ac:dyDescent="0.2">
      <c r="A22" s="430">
        <f t="shared" si="0"/>
        <v>16</v>
      </c>
      <c r="B22" s="430">
        <f t="shared" si="1"/>
        <v>135</v>
      </c>
      <c r="C22" s="430">
        <v>17</v>
      </c>
      <c r="D22" s="444" t="s">
        <v>12</v>
      </c>
      <c r="E22" s="511" t="s">
        <v>4978</v>
      </c>
      <c r="F22" s="9"/>
    </row>
    <row r="23" spans="1:6" ht="24" x14ac:dyDescent="0.2">
      <c r="A23" s="430">
        <f t="shared" si="0"/>
        <v>17</v>
      </c>
      <c r="B23" s="430">
        <f t="shared" si="1"/>
        <v>152</v>
      </c>
      <c r="C23" s="430">
        <v>17</v>
      </c>
      <c r="D23" s="444" t="s">
        <v>12</v>
      </c>
      <c r="E23" s="511" t="s">
        <v>4979</v>
      </c>
      <c r="F23" s="9"/>
    </row>
    <row r="24" spans="1:6" ht="36" x14ac:dyDescent="0.2">
      <c r="A24" s="430">
        <f t="shared" si="0"/>
        <v>18</v>
      </c>
      <c r="B24" s="430">
        <f t="shared" si="1"/>
        <v>169</v>
      </c>
      <c r="C24" s="430">
        <v>17</v>
      </c>
      <c r="D24" s="444" t="s">
        <v>12</v>
      </c>
      <c r="E24" s="511" t="s">
        <v>4980</v>
      </c>
      <c r="F24" s="9"/>
    </row>
    <row r="25" spans="1:6" ht="36" x14ac:dyDescent="0.2">
      <c r="A25" s="430">
        <f t="shared" si="0"/>
        <v>19</v>
      </c>
      <c r="B25" s="430">
        <f t="shared" si="1"/>
        <v>186</v>
      </c>
      <c r="C25" s="430">
        <v>17</v>
      </c>
      <c r="D25" s="444" t="s">
        <v>12</v>
      </c>
      <c r="E25" s="511" t="s">
        <v>4981</v>
      </c>
      <c r="F25" s="9"/>
    </row>
    <row r="26" spans="1:6" ht="24" x14ac:dyDescent="0.2">
      <c r="A26" s="430">
        <f t="shared" si="0"/>
        <v>20</v>
      </c>
      <c r="B26" s="430">
        <f t="shared" si="1"/>
        <v>203</v>
      </c>
      <c r="C26" s="430">
        <v>17</v>
      </c>
      <c r="D26" s="444" t="s">
        <v>12</v>
      </c>
      <c r="E26" s="511" t="s">
        <v>4982</v>
      </c>
      <c r="F26" s="9"/>
    </row>
    <row r="27" spans="1:6" ht="24" x14ac:dyDescent="0.2">
      <c r="A27" s="430">
        <f t="shared" si="0"/>
        <v>21</v>
      </c>
      <c r="B27" s="430">
        <f t="shared" si="1"/>
        <v>220</v>
      </c>
      <c r="C27" s="430">
        <v>17</v>
      </c>
      <c r="D27" s="444" t="s">
        <v>12</v>
      </c>
      <c r="E27" s="511" t="s">
        <v>4983</v>
      </c>
      <c r="F27" s="9"/>
    </row>
    <row r="28" spans="1:6" ht="24" x14ac:dyDescent="0.2">
      <c r="A28" s="430">
        <f t="shared" si="0"/>
        <v>22</v>
      </c>
      <c r="B28" s="430">
        <f t="shared" si="1"/>
        <v>237</v>
      </c>
      <c r="C28" s="430">
        <v>17</v>
      </c>
      <c r="D28" s="444" t="s">
        <v>12</v>
      </c>
      <c r="E28" s="511" t="s">
        <v>4984</v>
      </c>
      <c r="F28" s="9"/>
    </row>
    <row r="29" spans="1:6" ht="24" x14ac:dyDescent="0.2">
      <c r="A29" s="430">
        <f t="shared" si="0"/>
        <v>23</v>
      </c>
      <c r="B29" s="430">
        <f t="shared" si="1"/>
        <v>254</v>
      </c>
      <c r="C29" s="430">
        <v>17</v>
      </c>
      <c r="D29" s="444" t="s">
        <v>12</v>
      </c>
      <c r="E29" s="511" t="s">
        <v>4985</v>
      </c>
      <c r="F29" s="9"/>
    </row>
    <row r="30" spans="1:6" ht="24" x14ac:dyDescent="0.2">
      <c r="A30" s="430">
        <f t="shared" si="0"/>
        <v>24</v>
      </c>
      <c r="B30" s="430">
        <f t="shared" si="1"/>
        <v>271</v>
      </c>
      <c r="C30" s="430">
        <v>17</v>
      </c>
      <c r="D30" s="444" t="s">
        <v>12</v>
      </c>
      <c r="E30" s="479" t="s">
        <v>4986</v>
      </c>
      <c r="F30" s="9"/>
    </row>
    <row r="31" spans="1:6" ht="24" x14ac:dyDescent="0.2">
      <c r="A31" s="430">
        <f t="shared" si="0"/>
        <v>25</v>
      </c>
      <c r="B31" s="430">
        <f t="shared" si="1"/>
        <v>288</v>
      </c>
      <c r="C31" s="430">
        <v>17</v>
      </c>
      <c r="D31" s="444" t="s">
        <v>12</v>
      </c>
      <c r="E31" s="511" t="s">
        <v>4987</v>
      </c>
      <c r="F31" s="9"/>
    </row>
    <row r="32" spans="1:6" ht="24" x14ac:dyDescent="0.2">
      <c r="A32" s="430">
        <f t="shared" si="0"/>
        <v>26</v>
      </c>
      <c r="B32" s="430">
        <f t="shared" si="1"/>
        <v>305</v>
      </c>
      <c r="C32" s="430">
        <v>17</v>
      </c>
      <c r="D32" s="444" t="s">
        <v>12</v>
      </c>
      <c r="E32" s="511" t="s">
        <v>4988</v>
      </c>
      <c r="F32" s="9"/>
    </row>
    <row r="33" spans="1:6" ht="24" x14ac:dyDescent="0.2">
      <c r="A33" s="430">
        <f t="shared" si="0"/>
        <v>27</v>
      </c>
      <c r="B33" s="430">
        <f t="shared" si="1"/>
        <v>322</v>
      </c>
      <c r="C33" s="430">
        <v>17</v>
      </c>
      <c r="D33" s="444" t="s">
        <v>12</v>
      </c>
      <c r="E33" s="511" t="s">
        <v>4989</v>
      </c>
      <c r="F33" s="9"/>
    </row>
    <row r="34" spans="1:6" ht="24" x14ac:dyDescent="0.2">
      <c r="A34" s="430">
        <f t="shared" si="0"/>
        <v>28</v>
      </c>
      <c r="B34" s="430">
        <f t="shared" si="1"/>
        <v>339</v>
      </c>
      <c r="C34" s="430">
        <v>17</v>
      </c>
      <c r="D34" s="444" t="s">
        <v>12</v>
      </c>
      <c r="E34" s="512" t="s">
        <v>4990</v>
      </c>
      <c r="F34" s="9"/>
    </row>
    <row r="35" spans="1:6" ht="24" x14ac:dyDescent="0.2">
      <c r="A35" s="430">
        <f t="shared" si="0"/>
        <v>29</v>
      </c>
      <c r="B35" s="430">
        <f t="shared" si="1"/>
        <v>356</v>
      </c>
      <c r="C35" s="447">
        <v>17</v>
      </c>
      <c r="D35" s="448" t="s">
        <v>12</v>
      </c>
      <c r="E35" s="512" t="s">
        <v>4991</v>
      </c>
      <c r="F35" s="292"/>
    </row>
    <row r="36" spans="1:6" ht="24" x14ac:dyDescent="0.2">
      <c r="A36" s="430">
        <f t="shared" si="0"/>
        <v>30</v>
      </c>
      <c r="B36" s="430">
        <f t="shared" si="1"/>
        <v>373</v>
      </c>
      <c r="C36" s="447">
        <v>17</v>
      </c>
      <c r="D36" s="448" t="s">
        <v>12</v>
      </c>
      <c r="E36" s="512" t="s">
        <v>4992</v>
      </c>
      <c r="F36" s="292"/>
    </row>
    <row r="37" spans="1:6" ht="24" x14ac:dyDescent="0.2">
      <c r="A37" s="430">
        <f t="shared" si="0"/>
        <v>31</v>
      </c>
      <c r="B37" s="430">
        <f t="shared" si="1"/>
        <v>390</v>
      </c>
      <c r="C37" s="447">
        <v>17</v>
      </c>
      <c r="D37" s="448" t="s">
        <v>12</v>
      </c>
      <c r="E37" s="512" t="s">
        <v>4993</v>
      </c>
      <c r="F37" s="292"/>
    </row>
    <row r="38" spans="1:6" ht="24" x14ac:dyDescent="0.2">
      <c r="A38" s="430">
        <f t="shared" si="0"/>
        <v>32</v>
      </c>
      <c r="B38" s="430">
        <f t="shared" si="1"/>
        <v>407</v>
      </c>
      <c r="C38" s="447">
        <v>17</v>
      </c>
      <c r="D38" s="448" t="s">
        <v>12</v>
      </c>
      <c r="E38" s="512" t="s">
        <v>4994</v>
      </c>
      <c r="F38" s="292"/>
    </row>
    <row r="39" spans="1:6" ht="24" x14ac:dyDescent="0.2">
      <c r="A39" s="430">
        <f t="shared" si="0"/>
        <v>33</v>
      </c>
      <c r="B39" s="430">
        <f t="shared" si="1"/>
        <v>424</v>
      </c>
      <c r="C39" s="447">
        <v>17</v>
      </c>
      <c r="D39" s="448" t="s">
        <v>12</v>
      </c>
      <c r="E39" s="511" t="s">
        <v>4995</v>
      </c>
      <c r="F39" s="292"/>
    </row>
    <row r="40" spans="1:6" ht="24" x14ac:dyDescent="0.2">
      <c r="A40" s="430">
        <f t="shared" si="0"/>
        <v>34</v>
      </c>
      <c r="B40" s="430">
        <f t="shared" si="1"/>
        <v>441</v>
      </c>
      <c r="C40" s="430">
        <v>17</v>
      </c>
      <c r="D40" s="444" t="s">
        <v>12</v>
      </c>
      <c r="E40" s="511" t="s">
        <v>4996</v>
      </c>
      <c r="F40" s="9"/>
    </row>
    <row r="41" spans="1:6" ht="24" x14ac:dyDescent="0.2">
      <c r="A41" s="430">
        <f t="shared" si="0"/>
        <v>35</v>
      </c>
      <c r="B41" s="430">
        <f t="shared" si="1"/>
        <v>458</v>
      </c>
      <c r="C41" s="430">
        <v>17</v>
      </c>
      <c r="D41" s="444" t="s">
        <v>12</v>
      </c>
      <c r="E41" s="511" t="s">
        <v>4997</v>
      </c>
      <c r="F41" s="9"/>
    </row>
    <row r="42" spans="1:6" ht="24" x14ac:dyDescent="0.2">
      <c r="A42" s="430">
        <f t="shared" si="0"/>
        <v>36</v>
      </c>
      <c r="B42" s="430">
        <f t="shared" si="1"/>
        <v>475</v>
      </c>
      <c r="C42" s="430">
        <v>17</v>
      </c>
      <c r="D42" s="444" t="s">
        <v>12</v>
      </c>
      <c r="E42" s="511" t="s">
        <v>4998</v>
      </c>
      <c r="F42" s="9"/>
    </row>
    <row r="43" spans="1:6" ht="24" x14ac:dyDescent="0.2">
      <c r="A43" s="430">
        <f t="shared" si="0"/>
        <v>37</v>
      </c>
      <c r="B43" s="430">
        <f t="shared" si="1"/>
        <v>492</v>
      </c>
      <c r="C43" s="430">
        <v>17</v>
      </c>
      <c r="D43" s="444" t="s">
        <v>12</v>
      </c>
      <c r="E43" s="511" t="s">
        <v>4999</v>
      </c>
      <c r="F43" s="9"/>
    </row>
    <row r="44" spans="1:6" ht="24" x14ac:dyDescent="0.2">
      <c r="A44" s="430">
        <f t="shared" si="0"/>
        <v>38</v>
      </c>
      <c r="B44" s="430">
        <f t="shared" si="1"/>
        <v>509</v>
      </c>
      <c r="C44" s="430">
        <v>17</v>
      </c>
      <c r="D44" s="444" t="s">
        <v>12</v>
      </c>
      <c r="E44" s="512" t="s">
        <v>5000</v>
      </c>
      <c r="F44" s="292"/>
    </row>
    <row r="45" spans="1:6" ht="24" x14ac:dyDescent="0.2">
      <c r="A45" s="430">
        <f t="shared" si="0"/>
        <v>39</v>
      </c>
      <c r="B45" s="430">
        <f t="shared" si="1"/>
        <v>526</v>
      </c>
      <c r="C45" s="430">
        <v>17</v>
      </c>
      <c r="D45" s="444" t="s">
        <v>12</v>
      </c>
      <c r="E45" s="512" t="s">
        <v>5001</v>
      </c>
      <c r="F45" s="292"/>
    </row>
    <row r="46" spans="1:6" ht="24" x14ac:dyDescent="0.2">
      <c r="A46" s="430">
        <f t="shared" si="0"/>
        <v>40</v>
      </c>
      <c r="B46" s="430">
        <f t="shared" si="1"/>
        <v>543</v>
      </c>
      <c r="C46" s="430">
        <v>17</v>
      </c>
      <c r="D46" s="444" t="s">
        <v>12</v>
      </c>
      <c r="E46" s="512" t="s">
        <v>5002</v>
      </c>
      <c r="F46" s="292"/>
    </row>
    <row r="47" spans="1:6" ht="24" x14ac:dyDescent="0.2">
      <c r="A47" s="430">
        <f t="shared" si="0"/>
        <v>41</v>
      </c>
      <c r="B47" s="430">
        <f t="shared" si="1"/>
        <v>560</v>
      </c>
      <c r="C47" s="430">
        <v>17</v>
      </c>
      <c r="D47" s="444" t="s">
        <v>12</v>
      </c>
      <c r="E47" s="512" t="s">
        <v>5003</v>
      </c>
      <c r="F47" s="292"/>
    </row>
    <row r="48" spans="1:6" ht="24" x14ac:dyDescent="0.2">
      <c r="A48" s="430">
        <f t="shared" si="0"/>
        <v>42</v>
      </c>
      <c r="B48" s="430">
        <f t="shared" si="1"/>
        <v>577</v>
      </c>
      <c r="C48" s="430">
        <v>17</v>
      </c>
      <c r="D48" s="444" t="s">
        <v>12</v>
      </c>
      <c r="E48" s="512" t="s">
        <v>5004</v>
      </c>
      <c r="F48" s="292"/>
    </row>
    <row r="49" spans="1:6" ht="24" x14ac:dyDescent="0.2">
      <c r="A49" s="430">
        <f t="shared" si="0"/>
        <v>43</v>
      </c>
      <c r="B49" s="430">
        <f t="shared" si="1"/>
        <v>594</v>
      </c>
      <c r="C49" s="430">
        <v>17</v>
      </c>
      <c r="D49" s="444" t="s">
        <v>12</v>
      </c>
      <c r="E49" s="512" t="s">
        <v>5005</v>
      </c>
      <c r="F49" s="292"/>
    </row>
    <row r="50" spans="1:6" ht="24" x14ac:dyDescent="0.2">
      <c r="A50" s="430">
        <f t="shared" si="0"/>
        <v>44</v>
      </c>
      <c r="B50" s="430">
        <f t="shared" si="1"/>
        <v>611</v>
      </c>
      <c r="C50" s="430">
        <v>17</v>
      </c>
      <c r="D50" s="444" t="s">
        <v>12</v>
      </c>
      <c r="E50" s="512" t="s">
        <v>5006</v>
      </c>
      <c r="F50" s="292"/>
    </row>
    <row r="51" spans="1:6" ht="24" x14ac:dyDescent="0.2">
      <c r="A51" s="430">
        <f t="shared" si="0"/>
        <v>45</v>
      </c>
      <c r="B51" s="430">
        <f t="shared" si="1"/>
        <v>628</v>
      </c>
      <c r="C51" s="430">
        <v>17</v>
      </c>
      <c r="D51" s="444" t="s">
        <v>12</v>
      </c>
      <c r="E51" s="512" t="s">
        <v>5007</v>
      </c>
      <c r="F51" s="292"/>
    </row>
    <row r="52" spans="1:6" ht="24" x14ac:dyDescent="0.2">
      <c r="A52" s="430">
        <f t="shared" si="0"/>
        <v>46</v>
      </c>
      <c r="B52" s="430">
        <f t="shared" si="1"/>
        <v>645</v>
      </c>
      <c r="C52" s="430">
        <v>17</v>
      </c>
      <c r="D52" s="444" t="s">
        <v>12</v>
      </c>
      <c r="E52" s="512" t="s">
        <v>5008</v>
      </c>
      <c r="F52" s="292"/>
    </row>
    <row r="53" spans="1:6" ht="24" x14ac:dyDescent="0.2">
      <c r="A53" s="430">
        <f t="shared" si="0"/>
        <v>47</v>
      </c>
      <c r="B53" s="430">
        <f t="shared" si="1"/>
        <v>662</v>
      </c>
      <c r="C53" s="430">
        <v>17</v>
      </c>
      <c r="D53" s="444" t="s">
        <v>12</v>
      </c>
      <c r="E53" s="512" t="s">
        <v>5009</v>
      </c>
      <c r="F53" s="292"/>
    </row>
    <row r="54" spans="1:6" ht="24" x14ac:dyDescent="0.2">
      <c r="A54" s="430">
        <f t="shared" si="0"/>
        <v>48</v>
      </c>
      <c r="B54" s="430">
        <f t="shared" si="1"/>
        <v>679</v>
      </c>
      <c r="C54" s="447">
        <v>17</v>
      </c>
      <c r="D54" s="448" t="s">
        <v>12</v>
      </c>
      <c r="E54" s="512" t="s">
        <v>5010</v>
      </c>
      <c r="F54" s="292"/>
    </row>
    <row r="55" spans="1:6" ht="24" x14ac:dyDescent="0.2">
      <c r="A55" s="430">
        <f t="shared" si="0"/>
        <v>49</v>
      </c>
      <c r="B55" s="430">
        <f t="shared" si="1"/>
        <v>696</v>
      </c>
      <c r="C55" s="447">
        <v>17</v>
      </c>
      <c r="D55" s="448" t="s">
        <v>12</v>
      </c>
      <c r="E55" s="512" t="s">
        <v>5011</v>
      </c>
      <c r="F55" s="292"/>
    </row>
    <row r="56" spans="1:6" ht="24" x14ac:dyDescent="0.2">
      <c r="A56" s="430">
        <f t="shared" si="0"/>
        <v>50</v>
      </c>
      <c r="B56" s="430">
        <f t="shared" si="1"/>
        <v>713</v>
      </c>
      <c r="C56" s="430">
        <v>17</v>
      </c>
      <c r="D56" s="444" t="s">
        <v>12</v>
      </c>
      <c r="E56" s="512" t="s">
        <v>5012</v>
      </c>
      <c r="F56" s="292"/>
    </row>
    <row r="57" spans="1:6" ht="24" x14ac:dyDescent="0.2">
      <c r="A57" s="430">
        <f t="shared" si="0"/>
        <v>51</v>
      </c>
      <c r="B57" s="430">
        <f t="shared" si="1"/>
        <v>730</v>
      </c>
      <c r="C57" s="430">
        <v>17</v>
      </c>
      <c r="D57" s="444" t="s">
        <v>12</v>
      </c>
      <c r="E57" s="512" t="s">
        <v>5013</v>
      </c>
      <c r="F57" s="292"/>
    </row>
    <row r="58" spans="1:6" ht="24" x14ac:dyDescent="0.2">
      <c r="A58" s="430">
        <f t="shared" si="0"/>
        <v>52</v>
      </c>
      <c r="B58" s="430">
        <f t="shared" si="1"/>
        <v>747</v>
      </c>
      <c r="C58" s="430">
        <v>17</v>
      </c>
      <c r="D58" s="444" t="s">
        <v>12</v>
      </c>
      <c r="E58" s="512" t="s">
        <v>5014</v>
      </c>
      <c r="F58" s="292"/>
    </row>
    <row r="59" spans="1:6" ht="24" x14ac:dyDescent="0.2">
      <c r="A59" s="447">
        <f t="shared" si="0"/>
        <v>53</v>
      </c>
      <c r="B59" s="447">
        <f t="shared" si="1"/>
        <v>764</v>
      </c>
      <c r="C59" s="447">
        <v>17</v>
      </c>
      <c r="D59" s="448" t="s">
        <v>12</v>
      </c>
      <c r="E59" s="512" t="s">
        <v>5015</v>
      </c>
      <c r="F59" s="292"/>
    </row>
    <row r="60" spans="1:6" ht="24" x14ac:dyDescent="0.2">
      <c r="A60" s="447">
        <f t="shared" si="0"/>
        <v>54</v>
      </c>
      <c r="B60" s="447">
        <f t="shared" si="1"/>
        <v>781</v>
      </c>
      <c r="C60" s="447">
        <v>17</v>
      </c>
      <c r="D60" s="448" t="s">
        <v>12</v>
      </c>
      <c r="E60" s="512" t="s">
        <v>5016</v>
      </c>
      <c r="F60" s="292"/>
    </row>
    <row r="61" spans="1:6" ht="24" x14ac:dyDescent="0.2">
      <c r="A61" s="430">
        <f t="shared" si="0"/>
        <v>55</v>
      </c>
      <c r="B61" s="430">
        <f t="shared" si="1"/>
        <v>798</v>
      </c>
      <c r="C61" s="447">
        <v>17</v>
      </c>
      <c r="D61" s="448" t="s">
        <v>12</v>
      </c>
      <c r="E61" s="512" t="s">
        <v>5017</v>
      </c>
      <c r="F61" s="292"/>
    </row>
    <row r="62" spans="1:6" ht="24" x14ac:dyDescent="0.2">
      <c r="A62" s="430">
        <f t="shared" si="0"/>
        <v>56</v>
      </c>
      <c r="B62" s="430">
        <f t="shared" si="1"/>
        <v>815</v>
      </c>
      <c r="C62" s="447">
        <v>17</v>
      </c>
      <c r="D62" s="448" t="s">
        <v>12</v>
      </c>
      <c r="E62" s="512" t="s">
        <v>5018</v>
      </c>
      <c r="F62" s="292"/>
    </row>
    <row r="63" spans="1:6" ht="24" x14ac:dyDescent="0.2">
      <c r="A63" s="430">
        <f t="shared" si="0"/>
        <v>57</v>
      </c>
      <c r="B63" s="430">
        <f t="shared" si="1"/>
        <v>832</v>
      </c>
      <c r="C63" s="447">
        <v>17</v>
      </c>
      <c r="D63" s="448" t="s">
        <v>12</v>
      </c>
      <c r="E63" s="512" t="s">
        <v>5019</v>
      </c>
      <c r="F63" s="292"/>
    </row>
    <row r="64" spans="1:6" s="156" customFormat="1" ht="24" x14ac:dyDescent="0.2">
      <c r="A64" s="447">
        <f t="shared" si="0"/>
        <v>58</v>
      </c>
      <c r="B64" s="447">
        <f t="shared" si="1"/>
        <v>849</v>
      </c>
      <c r="C64" s="447">
        <v>17</v>
      </c>
      <c r="D64" s="448" t="s">
        <v>12</v>
      </c>
      <c r="E64" s="511" t="s">
        <v>6191</v>
      </c>
      <c r="F64" s="9"/>
    </row>
    <row r="65" spans="1:6" ht="24" x14ac:dyDescent="0.2">
      <c r="A65" s="447">
        <f t="shared" si="0"/>
        <v>59</v>
      </c>
      <c r="B65" s="447">
        <f t="shared" si="1"/>
        <v>866</v>
      </c>
      <c r="C65" s="447">
        <v>17</v>
      </c>
      <c r="D65" s="448" t="s">
        <v>12</v>
      </c>
      <c r="E65" s="511" t="s">
        <v>6192</v>
      </c>
      <c r="F65" s="9"/>
    </row>
    <row r="66" spans="1:6" ht="24" x14ac:dyDescent="0.2">
      <c r="A66" s="447">
        <f t="shared" si="0"/>
        <v>60</v>
      </c>
      <c r="B66" s="447">
        <f t="shared" si="1"/>
        <v>883</v>
      </c>
      <c r="C66" s="430">
        <v>17</v>
      </c>
      <c r="D66" s="444" t="s">
        <v>12</v>
      </c>
      <c r="E66" s="511" t="s">
        <v>6193</v>
      </c>
      <c r="F66" s="9"/>
    </row>
    <row r="67" spans="1:6" ht="24" x14ac:dyDescent="0.2">
      <c r="A67" s="447">
        <f t="shared" si="0"/>
        <v>61</v>
      </c>
      <c r="B67" s="447">
        <f t="shared" si="1"/>
        <v>900</v>
      </c>
      <c r="C67" s="430">
        <v>17</v>
      </c>
      <c r="D67" s="444" t="s">
        <v>12</v>
      </c>
      <c r="E67" s="511" t="s">
        <v>6194</v>
      </c>
      <c r="F67" s="9"/>
    </row>
    <row r="68" spans="1:6" ht="24" x14ac:dyDescent="0.2">
      <c r="A68" s="447">
        <f t="shared" si="0"/>
        <v>62</v>
      </c>
      <c r="B68" s="447">
        <f t="shared" si="1"/>
        <v>917</v>
      </c>
      <c r="C68" s="430">
        <v>17</v>
      </c>
      <c r="D68" s="444" t="s">
        <v>12</v>
      </c>
      <c r="E68" s="511" t="s">
        <v>6195</v>
      </c>
      <c r="F68" s="9"/>
    </row>
    <row r="69" spans="1:6" ht="24" x14ac:dyDescent="0.2">
      <c r="A69" s="447">
        <f t="shared" si="0"/>
        <v>63</v>
      </c>
      <c r="B69" s="447">
        <f t="shared" si="1"/>
        <v>934</v>
      </c>
      <c r="C69" s="430">
        <v>17</v>
      </c>
      <c r="D69" s="444" t="s">
        <v>12</v>
      </c>
      <c r="E69" s="513" t="s">
        <v>12920</v>
      </c>
      <c r="F69" s="462"/>
    </row>
    <row r="70" spans="1:6" ht="24" x14ac:dyDescent="0.2">
      <c r="A70" s="447">
        <f t="shared" si="0"/>
        <v>64</v>
      </c>
      <c r="B70" s="447">
        <f t="shared" si="1"/>
        <v>951</v>
      </c>
      <c r="C70" s="430">
        <v>17</v>
      </c>
      <c r="D70" s="444" t="s">
        <v>12</v>
      </c>
      <c r="E70" s="513" t="s">
        <v>12921</v>
      </c>
      <c r="F70" s="462"/>
    </row>
    <row r="71" spans="1:6" ht="24" x14ac:dyDescent="0.2">
      <c r="A71" s="447">
        <f t="shared" si="0"/>
        <v>65</v>
      </c>
      <c r="B71" s="447">
        <f t="shared" si="1"/>
        <v>968</v>
      </c>
      <c r="C71" s="447">
        <v>17</v>
      </c>
      <c r="D71" s="448" t="s">
        <v>12</v>
      </c>
      <c r="E71" s="513" t="s">
        <v>12922</v>
      </c>
      <c r="F71" s="9"/>
    </row>
    <row r="72" spans="1:6" ht="24" x14ac:dyDescent="0.2">
      <c r="A72" s="447">
        <f t="shared" ref="A72:A111" si="2">+A71+1</f>
        <v>66</v>
      </c>
      <c r="B72" s="447">
        <f t="shared" ref="B72:B111" si="3">C71+B71</f>
        <v>985</v>
      </c>
      <c r="C72" s="447">
        <v>17</v>
      </c>
      <c r="D72" s="448" t="s">
        <v>12</v>
      </c>
      <c r="E72" s="513" t="s">
        <v>12923</v>
      </c>
      <c r="F72" s="9"/>
    </row>
    <row r="73" spans="1:6" ht="24" x14ac:dyDescent="0.2">
      <c r="A73" s="447">
        <f t="shared" si="2"/>
        <v>67</v>
      </c>
      <c r="B73" s="447">
        <f t="shared" si="3"/>
        <v>1002</v>
      </c>
      <c r="C73" s="447">
        <v>17</v>
      </c>
      <c r="D73" s="448" t="s">
        <v>12</v>
      </c>
      <c r="E73" s="513" t="s">
        <v>12924</v>
      </c>
      <c r="F73" s="9"/>
    </row>
    <row r="74" spans="1:6" ht="24" x14ac:dyDescent="0.2">
      <c r="A74" s="363">
        <f t="shared" si="2"/>
        <v>68</v>
      </c>
      <c r="B74" s="363">
        <f t="shared" si="3"/>
        <v>1019</v>
      </c>
      <c r="C74" s="363">
        <v>17</v>
      </c>
      <c r="D74" s="360" t="s">
        <v>12</v>
      </c>
      <c r="E74" s="514" t="s">
        <v>12925</v>
      </c>
      <c r="F74" s="400"/>
    </row>
    <row r="75" spans="1:6" ht="24" x14ac:dyDescent="0.2">
      <c r="A75" s="363">
        <f t="shared" si="2"/>
        <v>69</v>
      </c>
      <c r="B75" s="363">
        <f t="shared" si="3"/>
        <v>1036</v>
      </c>
      <c r="C75" s="363">
        <v>17</v>
      </c>
      <c r="D75" s="360" t="s">
        <v>12</v>
      </c>
      <c r="E75" s="514" t="s">
        <v>12926</v>
      </c>
      <c r="F75" s="400"/>
    </row>
    <row r="76" spans="1:6" ht="24" x14ac:dyDescent="0.2">
      <c r="A76" s="363">
        <f t="shared" si="2"/>
        <v>70</v>
      </c>
      <c r="B76" s="363">
        <f t="shared" si="3"/>
        <v>1053</v>
      </c>
      <c r="C76" s="430">
        <v>17</v>
      </c>
      <c r="D76" s="444" t="s">
        <v>12</v>
      </c>
      <c r="E76" s="513" t="s">
        <v>14414</v>
      </c>
      <c r="F76" s="471"/>
    </row>
    <row r="77" spans="1:6" ht="24" x14ac:dyDescent="0.2">
      <c r="A77" s="363">
        <f t="shared" si="2"/>
        <v>71</v>
      </c>
      <c r="B77" s="363">
        <f t="shared" si="3"/>
        <v>1070</v>
      </c>
      <c r="C77" s="430">
        <v>17</v>
      </c>
      <c r="D77" s="444" t="s">
        <v>12</v>
      </c>
      <c r="E77" s="513" t="s">
        <v>14415</v>
      </c>
      <c r="F77" s="471"/>
    </row>
    <row r="78" spans="1:6" ht="24" x14ac:dyDescent="0.2">
      <c r="A78" s="363">
        <f t="shared" si="2"/>
        <v>72</v>
      </c>
      <c r="B78" s="363">
        <f t="shared" si="3"/>
        <v>1087</v>
      </c>
      <c r="C78" s="430">
        <v>17</v>
      </c>
      <c r="D78" s="444" t="s">
        <v>12</v>
      </c>
      <c r="E78" s="513" t="s">
        <v>14416</v>
      </c>
      <c r="F78" s="471"/>
    </row>
    <row r="79" spans="1:6" ht="24" x14ac:dyDescent="0.2">
      <c r="A79" s="363">
        <f t="shared" si="2"/>
        <v>73</v>
      </c>
      <c r="B79" s="363">
        <f t="shared" si="3"/>
        <v>1104</v>
      </c>
      <c r="C79" s="363">
        <v>17</v>
      </c>
      <c r="D79" s="360" t="s">
        <v>12</v>
      </c>
      <c r="E79" s="514" t="s">
        <v>12927</v>
      </c>
      <c r="F79" s="375"/>
    </row>
    <row r="80" spans="1:6" ht="24" x14ac:dyDescent="0.2">
      <c r="A80" s="363">
        <f t="shared" si="2"/>
        <v>74</v>
      </c>
      <c r="B80" s="363">
        <f t="shared" si="3"/>
        <v>1121</v>
      </c>
      <c r="C80" s="363">
        <v>17</v>
      </c>
      <c r="D80" s="360" t="s">
        <v>12</v>
      </c>
      <c r="E80" s="514" t="s">
        <v>12928</v>
      </c>
      <c r="F80" s="375"/>
    </row>
    <row r="81" spans="1:6" ht="24" x14ac:dyDescent="0.2">
      <c r="A81" s="363">
        <f t="shared" si="2"/>
        <v>75</v>
      </c>
      <c r="B81" s="363">
        <f t="shared" si="3"/>
        <v>1138</v>
      </c>
      <c r="C81" s="363">
        <v>17</v>
      </c>
      <c r="D81" s="360" t="s">
        <v>12</v>
      </c>
      <c r="E81" s="514" t="s">
        <v>12929</v>
      </c>
      <c r="F81" s="375"/>
    </row>
    <row r="82" spans="1:6" ht="24" x14ac:dyDescent="0.2">
      <c r="A82" s="363">
        <f t="shared" si="2"/>
        <v>76</v>
      </c>
      <c r="B82" s="363">
        <f t="shared" si="3"/>
        <v>1155</v>
      </c>
      <c r="C82" s="430">
        <v>17</v>
      </c>
      <c r="D82" s="444" t="s">
        <v>12</v>
      </c>
      <c r="E82" s="515" t="s">
        <v>10714</v>
      </c>
      <c r="F82" s="471"/>
    </row>
    <row r="83" spans="1:6" ht="24" x14ac:dyDescent="0.2">
      <c r="A83" s="363">
        <f t="shared" si="2"/>
        <v>77</v>
      </c>
      <c r="B83" s="363">
        <f t="shared" si="3"/>
        <v>1172</v>
      </c>
      <c r="C83" s="430">
        <v>17</v>
      </c>
      <c r="D83" s="444" t="s">
        <v>12</v>
      </c>
      <c r="E83" s="515" t="s">
        <v>10715</v>
      </c>
      <c r="F83" s="471"/>
    </row>
    <row r="84" spans="1:6" ht="24" x14ac:dyDescent="0.2">
      <c r="A84" s="363">
        <f t="shared" si="2"/>
        <v>78</v>
      </c>
      <c r="B84" s="363">
        <f t="shared" si="3"/>
        <v>1189</v>
      </c>
      <c r="C84" s="430">
        <v>17</v>
      </c>
      <c r="D84" s="444" t="s">
        <v>12</v>
      </c>
      <c r="E84" s="515" t="s">
        <v>10716</v>
      </c>
      <c r="F84" s="471"/>
    </row>
    <row r="85" spans="1:6" ht="24" x14ac:dyDescent="0.2">
      <c r="A85" s="363">
        <f t="shared" si="2"/>
        <v>79</v>
      </c>
      <c r="B85" s="363">
        <f t="shared" si="3"/>
        <v>1206</v>
      </c>
      <c r="C85" s="430">
        <v>17</v>
      </c>
      <c r="D85" s="444" t="s">
        <v>12</v>
      </c>
      <c r="E85" s="515" t="s">
        <v>10717</v>
      </c>
      <c r="F85" s="471"/>
    </row>
    <row r="86" spans="1:6" ht="24" x14ac:dyDescent="0.2">
      <c r="A86" s="363">
        <f t="shared" si="2"/>
        <v>80</v>
      </c>
      <c r="B86" s="363">
        <f t="shared" si="3"/>
        <v>1223</v>
      </c>
      <c r="C86" s="430">
        <v>17</v>
      </c>
      <c r="D86" s="444" t="s">
        <v>12</v>
      </c>
      <c r="E86" s="515" t="s">
        <v>10718</v>
      </c>
      <c r="F86" s="471"/>
    </row>
    <row r="87" spans="1:6" ht="24" x14ac:dyDescent="0.2">
      <c r="A87" s="363">
        <f t="shared" si="2"/>
        <v>81</v>
      </c>
      <c r="B87" s="363">
        <f t="shared" si="3"/>
        <v>1240</v>
      </c>
      <c r="C87" s="431">
        <v>17</v>
      </c>
      <c r="D87" s="434" t="s">
        <v>12</v>
      </c>
      <c r="E87" s="516" t="s">
        <v>5020</v>
      </c>
      <c r="F87" s="214"/>
    </row>
    <row r="88" spans="1:6" ht="24" x14ac:dyDescent="0.2">
      <c r="A88" s="363">
        <f t="shared" si="2"/>
        <v>82</v>
      </c>
      <c r="B88" s="363">
        <f t="shared" si="3"/>
        <v>1257</v>
      </c>
      <c r="C88" s="431">
        <v>17</v>
      </c>
      <c r="D88" s="434" t="s">
        <v>12</v>
      </c>
      <c r="E88" s="516" t="s">
        <v>5021</v>
      </c>
      <c r="F88" s="214"/>
    </row>
    <row r="89" spans="1:6" ht="24" x14ac:dyDescent="0.2">
      <c r="A89" s="363">
        <f t="shared" si="2"/>
        <v>83</v>
      </c>
      <c r="B89" s="363">
        <f t="shared" si="3"/>
        <v>1274</v>
      </c>
      <c r="C89" s="431">
        <v>17</v>
      </c>
      <c r="D89" s="434" t="s">
        <v>12</v>
      </c>
      <c r="E89" s="516" t="s">
        <v>5022</v>
      </c>
      <c r="F89" s="214"/>
    </row>
    <row r="90" spans="1:6" ht="24" x14ac:dyDescent="0.2">
      <c r="A90" s="363">
        <f t="shared" si="2"/>
        <v>84</v>
      </c>
      <c r="B90" s="363">
        <f t="shared" si="3"/>
        <v>1291</v>
      </c>
      <c r="C90" s="431">
        <v>17</v>
      </c>
      <c r="D90" s="434" t="s">
        <v>12</v>
      </c>
      <c r="E90" s="516" t="s">
        <v>5023</v>
      </c>
      <c r="F90" s="214"/>
    </row>
    <row r="91" spans="1:6" ht="24" x14ac:dyDescent="0.2">
      <c r="A91" s="363">
        <f t="shared" si="2"/>
        <v>85</v>
      </c>
      <c r="B91" s="363">
        <f t="shared" si="3"/>
        <v>1308</v>
      </c>
      <c r="C91" s="431">
        <v>17</v>
      </c>
      <c r="D91" s="434" t="s">
        <v>12</v>
      </c>
      <c r="E91" s="516" t="s">
        <v>5024</v>
      </c>
      <c r="F91" s="214"/>
    </row>
    <row r="92" spans="1:6" ht="24" x14ac:dyDescent="0.2">
      <c r="A92" s="363">
        <f t="shared" si="2"/>
        <v>86</v>
      </c>
      <c r="B92" s="363">
        <f t="shared" si="3"/>
        <v>1325</v>
      </c>
      <c r="C92" s="502">
        <v>17</v>
      </c>
      <c r="D92" s="432" t="s">
        <v>12</v>
      </c>
      <c r="E92" s="516" t="s">
        <v>5025</v>
      </c>
      <c r="F92" s="214"/>
    </row>
    <row r="93" spans="1:6" ht="24" x14ac:dyDescent="0.2">
      <c r="A93" s="363">
        <f t="shared" si="2"/>
        <v>87</v>
      </c>
      <c r="B93" s="363">
        <f t="shared" si="3"/>
        <v>1342</v>
      </c>
      <c r="C93" s="502">
        <v>17</v>
      </c>
      <c r="D93" s="432" t="s">
        <v>12</v>
      </c>
      <c r="E93" s="516" t="s">
        <v>5026</v>
      </c>
      <c r="F93" s="214"/>
    </row>
    <row r="94" spans="1:6" ht="24" x14ac:dyDescent="0.2">
      <c r="A94" s="363">
        <f t="shared" si="2"/>
        <v>88</v>
      </c>
      <c r="B94" s="363">
        <f t="shared" si="3"/>
        <v>1359</v>
      </c>
      <c r="C94" s="502">
        <v>17</v>
      </c>
      <c r="D94" s="432" t="s">
        <v>12</v>
      </c>
      <c r="E94" s="516" t="s">
        <v>5027</v>
      </c>
      <c r="F94" s="214"/>
    </row>
    <row r="95" spans="1:6" ht="24" x14ac:dyDescent="0.2">
      <c r="A95" s="363">
        <f t="shared" si="2"/>
        <v>89</v>
      </c>
      <c r="B95" s="363">
        <f t="shared" si="3"/>
        <v>1376</v>
      </c>
      <c r="C95" s="502">
        <v>17</v>
      </c>
      <c r="D95" s="432" t="s">
        <v>12</v>
      </c>
      <c r="E95" s="515" t="s">
        <v>6196</v>
      </c>
      <c r="F95" s="214"/>
    </row>
    <row r="96" spans="1:6" ht="24" x14ac:dyDescent="0.2">
      <c r="A96" s="363">
        <f t="shared" si="2"/>
        <v>90</v>
      </c>
      <c r="B96" s="363">
        <f t="shared" si="3"/>
        <v>1393</v>
      </c>
      <c r="C96" s="502">
        <v>17</v>
      </c>
      <c r="D96" s="432" t="s">
        <v>12</v>
      </c>
      <c r="E96" s="515" t="s">
        <v>6197</v>
      </c>
      <c r="F96" s="214"/>
    </row>
    <row r="97" spans="1:6" ht="24" x14ac:dyDescent="0.2">
      <c r="A97" s="363">
        <f t="shared" si="2"/>
        <v>91</v>
      </c>
      <c r="B97" s="363">
        <f t="shared" si="3"/>
        <v>1410</v>
      </c>
      <c r="C97" s="502">
        <v>17</v>
      </c>
      <c r="D97" s="432" t="s">
        <v>12</v>
      </c>
      <c r="E97" s="515" t="s">
        <v>6198</v>
      </c>
      <c r="F97" s="214"/>
    </row>
    <row r="98" spans="1:6" ht="24" x14ac:dyDescent="0.2">
      <c r="A98" s="363">
        <f t="shared" si="2"/>
        <v>92</v>
      </c>
      <c r="B98" s="363">
        <f t="shared" si="3"/>
        <v>1427</v>
      </c>
      <c r="C98" s="502">
        <v>17</v>
      </c>
      <c r="D98" s="432" t="s">
        <v>12</v>
      </c>
      <c r="E98" s="517" t="s">
        <v>12930</v>
      </c>
      <c r="F98" s="518"/>
    </row>
    <row r="99" spans="1:6" ht="24" x14ac:dyDescent="0.2">
      <c r="A99" s="363">
        <f t="shared" si="2"/>
        <v>93</v>
      </c>
      <c r="B99" s="363">
        <f t="shared" si="3"/>
        <v>1444</v>
      </c>
      <c r="C99" s="502">
        <v>17</v>
      </c>
      <c r="D99" s="432" t="s">
        <v>12</v>
      </c>
      <c r="E99" s="517" t="s">
        <v>12931</v>
      </c>
      <c r="F99" s="518"/>
    </row>
    <row r="100" spans="1:6" ht="24" x14ac:dyDescent="0.2">
      <c r="A100" s="363">
        <f t="shared" si="2"/>
        <v>94</v>
      </c>
      <c r="B100" s="363">
        <f t="shared" si="3"/>
        <v>1461</v>
      </c>
      <c r="C100" s="502">
        <v>17</v>
      </c>
      <c r="D100" s="432" t="s">
        <v>12</v>
      </c>
      <c r="E100" s="517" t="s">
        <v>12932</v>
      </c>
      <c r="F100" s="518"/>
    </row>
    <row r="101" spans="1:6" ht="24" x14ac:dyDescent="0.2">
      <c r="A101" s="363">
        <f t="shared" si="2"/>
        <v>95</v>
      </c>
      <c r="B101" s="363">
        <f t="shared" si="3"/>
        <v>1478</v>
      </c>
      <c r="C101" s="431">
        <v>17</v>
      </c>
      <c r="D101" s="434" t="s">
        <v>12</v>
      </c>
      <c r="E101" s="517" t="s">
        <v>12933</v>
      </c>
      <c r="F101" s="519"/>
    </row>
    <row r="102" spans="1:6" ht="24" x14ac:dyDescent="0.2">
      <c r="A102" s="363">
        <f t="shared" si="2"/>
        <v>96</v>
      </c>
      <c r="B102" s="363">
        <f t="shared" si="3"/>
        <v>1495</v>
      </c>
      <c r="C102" s="431">
        <v>17</v>
      </c>
      <c r="D102" s="434" t="s">
        <v>12</v>
      </c>
      <c r="E102" s="517" t="s">
        <v>12934</v>
      </c>
      <c r="F102" s="519"/>
    </row>
    <row r="103" spans="1:6" ht="24" x14ac:dyDescent="0.2">
      <c r="A103" s="363">
        <f t="shared" si="2"/>
        <v>97</v>
      </c>
      <c r="B103" s="363">
        <f t="shared" si="3"/>
        <v>1512</v>
      </c>
      <c r="C103" s="431">
        <v>17</v>
      </c>
      <c r="D103" s="434" t="s">
        <v>12</v>
      </c>
      <c r="E103" s="517" t="s">
        <v>12935</v>
      </c>
      <c r="F103" s="519"/>
    </row>
    <row r="104" spans="1:6" ht="24" x14ac:dyDescent="0.2">
      <c r="A104" s="363">
        <f t="shared" si="2"/>
        <v>98</v>
      </c>
      <c r="B104" s="363">
        <f t="shared" si="3"/>
        <v>1529</v>
      </c>
      <c r="C104" s="364">
        <v>17</v>
      </c>
      <c r="D104" s="365" t="s">
        <v>12</v>
      </c>
      <c r="E104" s="520" t="s">
        <v>12936</v>
      </c>
      <c r="F104" s="720"/>
    </row>
    <row r="105" spans="1:6" ht="24" x14ac:dyDescent="0.2">
      <c r="A105" s="363">
        <f t="shared" si="2"/>
        <v>99</v>
      </c>
      <c r="B105" s="363">
        <f t="shared" si="3"/>
        <v>1546</v>
      </c>
      <c r="C105" s="364">
        <v>17</v>
      </c>
      <c r="D105" s="365" t="s">
        <v>12</v>
      </c>
      <c r="E105" s="520" t="s">
        <v>12937</v>
      </c>
      <c r="F105" s="720"/>
    </row>
    <row r="106" spans="1:6" ht="24" x14ac:dyDescent="0.2">
      <c r="A106" s="363">
        <f t="shared" si="2"/>
        <v>100</v>
      </c>
      <c r="B106" s="363">
        <f t="shared" si="3"/>
        <v>1563</v>
      </c>
      <c r="C106" s="364">
        <v>17</v>
      </c>
      <c r="D106" s="365" t="s">
        <v>12</v>
      </c>
      <c r="E106" s="520" t="s">
        <v>12938</v>
      </c>
      <c r="F106" s="720"/>
    </row>
    <row r="107" spans="1:6" ht="24" x14ac:dyDescent="0.2">
      <c r="A107" s="363">
        <f t="shared" si="2"/>
        <v>101</v>
      </c>
      <c r="B107" s="363">
        <f t="shared" si="3"/>
        <v>1580</v>
      </c>
      <c r="C107" s="431">
        <v>17</v>
      </c>
      <c r="D107" s="434" t="s">
        <v>12</v>
      </c>
      <c r="E107" s="515" t="s">
        <v>10719</v>
      </c>
      <c r="F107" s="519"/>
    </row>
    <row r="108" spans="1:6" ht="24" x14ac:dyDescent="0.2">
      <c r="A108" s="363">
        <f t="shared" si="2"/>
        <v>102</v>
      </c>
      <c r="B108" s="363">
        <f t="shared" si="3"/>
        <v>1597</v>
      </c>
      <c r="C108" s="431">
        <v>17</v>
      </c>
      <c r="D108" s="434" t="s">
        <v>12</v>
      </c>
      <c r="E108" s="515" t="s">
        <v>10720</v>
      </c>
      <c r="F108" s="519"/>
    </row>
    <row r="109" spans="1:6" ht="24" x14ac:dyDescent="0.2">
      <c r="A109" s="363">
        <f t="shared" si="2"/>
        <v>103</v>
      </c>
      <c r="B109" s="363">
        <f t="shared" si="3"/>
        <v>1614</v>
      </c>
      <c r="C109" s="431">
        <v>17</v>
      </c>
      <c r="D109" s="434" t="s">
        <v>12</v>
      </c>
      <c r="E109" s="515" t="s">
        <v>10721</v>
      </c>
      <c r="F109" s="519"/>
    </row>
    <row r="110" spans="1:6" ht="12.75" thickBot="1" x14ac:dyDescent="0.25">
      <c r="A110" s="363">
        <f t="shared" si="2"/>
        <v>104</v>
      </c>
      <c r="B110" s="363">
        <f t="shared" si="3"/>
        <v>1631</v>
      </c>
      <c r="C110" s="439">
        <v>150</v>
      </c>
      <c r="D110" s="440" t="s">
        <v>9</v>
      </c>
      <c r="E110" s="215" t="s">
        <v>50</v>
      </c>
      <c r="F110" s="292" t="s">
        <v>25</v>
      </c>
    </row>
    <row r="111" spans="1:6" ht="13.5" thickTop="1" thickBot="1" x14ac:dyDescent="0.25">
      <c r="A111" s="363">
        <f t="shared" si="2"/>
        <v>105</v>
      </c>
      <c r="B111" s="363">
        <f t="shared" si="3"/>
        <v>1781</v>
      </c>
      <c r="C111" s="441">
        <v>12</v>
      </c>
      <c r="D111" s="452" t="s">
        <v>9</v>
      </c>
      <c r="E111" s="216" t="s">
        <v>439</v>
      </c>
      <c r="F111" s="454" t="s">
        <v>5028</v>
      </c>
    </row>
    <row r="112" spans="1:6" ht="12.75" thickTop="1" x14ac:dyDescent="0.2">
      <c r="A112" s="119" t="s">
        <v>54</v>
      </c>
      <c r="B112" s="119"/>
      <c r="C112" s="370">
        <f>B111+C111-1</f>
        <v>1792</v>
      </c>
      <c r="D112" s="119"/>
      <c r="E112" s="146"/>
      <c r="F112" s="119"/>
    </row>
    <row r="115" spans="1:5" x14ac:dyDescent="0.2">
      <c r="A115" s="158"/>
      <c r="B115" s="158"/>
      <c r="C115" s="158"/>
      <c r="D115" s="159"/>
      <c r="E115" s="340"/>
    </row>
    <row r="116" spans="1:5" x14ac:dyDescent="0.2">
      <c r="A116" s="158"/>
      <c r="B116" s="158"/>
      <c r="C116" s="158"/>
      <c r="D116" s="159"/>
      <c r="E116" s="340"/>
    </row>
    <row r="117" spans="1:5" x14ac:dyDescent="0.2">
      <c r="A117" s="158"/>
      <c r="B117" s="158"/>
      <c r="C117" s="158"/>
      <c r="D117" s="159"/>
      <c r="E117" s="340"/>
    </row>
    <row r="118" spans="1:5" x14ac:dyDescent="0.2">
      <c r="A118" s="158"/>
      <c r="B118" s="158"/>
      <c r="C118" s="158"/>
      <c r="D118" s="159"/>
      <c r="E118" s="340"/>
    </row>
    <row r="119" spans="1:5" x14ac:dyDescent="0.2">
      <c r="A119" s="158"/>
      <c r="B119" s="158"/>
      <c r="C119" s="158"/>
      <c r="D119" s="159"/>
      <c r="E119" s="340"/>
    </row>
    <row r="120" spans="1:5" x14ac:dyDescent="0.2">
      <c r="A120" s="277"/>
      <c r="B120" s="277"/>
      <c r="C120" s="277"/>
      <c r="D120" s="277"/>
      <c r="E120" s="277"/>
    </row>
    <row r="121" spans="1:5" x14ac:dyDescent="0.2">
      <c r="A121" s="277"/>
      <c r="B121" s="277"/>
      <c r="C121" s="277"/>
      <c r="D121" s="277"/>
      <c r="E121" s="277"/>
    </row>
    <row r="122" spans="1:5" x14ac:dyDescent="0.2">
      <c r="A122" s="158"/>
      <c r="B122" s="158"/>
      <c r="C122" s="158"/>
      <c r="D122" s="159"/>
      <c r="E122" s="340"/>
    </row>
    <row r="123" spans="1:5" x14ac:dyDescent="0.2">
      <c r="A123" s="158"/>
      <c r="B123" s="158"/>
      <c r="C123" s="158"/>
      <c r="D123" s="159"/>
      <c r="E123" s="340"/>
    </row>
    <row r="124" spans="1:5" x14ac:dyDescent="0.2">
      <c r="A124" s="158"/>
      <c r="B124" s="158"/>
      <c r="C124" s="158"/>
      <c r="D124" s="159"/>
      <c r="E124" s="340"/>
    </row>
    <row r="125" spans="1:5" x14ac:dyDescent="0.2">
      <c r="A125" s="277"/>
      <c r="B125" s="277"/>
      <c r="C125" s="277"/>
      <c r="D125" s="277"/>
      <c r="E125" s="277"/>
    </row>
    <row r="126" spans="1:5" x14ac:dyDescent="0.2">
      <c r="A126" s="277"/>
      <c r="B126" s="277"/>
      <c r="C126" s="277"/>
      <c r="D126" s="277"/>
      <c r="E126" s="277"/>
    </row>
    <row r="127" spans="1:5" x14ac:dyDescent="0.2">
      <c r="A127" s="277"/>
      <c r="B127" s="277"/>
      <c r="C127" s="277"/>
      <c r="D127" s="277"/>
      <c r="E127" s="277"/>
    </row>
    <row r="128" spans="1:5" x14ac:dyDescent="0.2">
      <c r="A128" s="277"/>
      <c r="B128" s="277"/>
      <c r="C128" s="277"/>
      <c r="D128" s="277"/>
      <c r="E128" s="277"/>
    </row>
    <row r="129" spans="1:5" x14ac:dyDescent="0.2">
      <c r="A129" s="277"/>
      <c r="B129" s="277"/>
      <c r="C129" s="277"/>
      <c r="D129" s="277"/>
      <c r="E129" s="277"/>
    </row>
    <row r="130" spans="1:5" x14ac:dyDescent="0.2">
      <c r="A130" s="277"/>
      <c r="B130" s="277"/>
      <c r="C130" s="277"/>
      <c r="D130" s="277"/>
      <c r="E130" s="277"/>
    </row>
    <row r="131" spans="1:5" x14ac:dyDescent="0.2">
      <c r="A131" s="277"/>
      <c r="B131" s="277"/>
      <c r="C131" s="277"/>
      <c r="D131" s="277"/>
      <c r="E131" s="277"/>
    </row>
    <row r="132" spans="1:5" x14ac:dyDescent="0.2">
      <c r="A132" s="277"/>
      <c r="B132" s="277"/>
      <c r="C132" s="277"/>
      <c r="D132" s="277"/>
      <c r="E132" s="277"/>
    </row>
    <row r="133" spans="1:5" x14ac:dyDescent="0.2">
      <c r="A133" s="277"/>
      <c r="B133" s="277"/>
      <c r="C133" s="277"/>
      <c r="D133" s="277"/>
      <c r="E133" s="277"/>
    </row>
    <row r="134" spans="1:5" x14ac:dyDescent="0.2">
      <c r="A134" s="277"/>
      <c r="B134" s="277"/>
      <c r="C134" s="277"/>
      <c r="D134" s="277"/>
      <c r="E134" s="277"/>
    </row>
    <row r="135" spans="1:5" x14ac:dyDescent="0.2">
      <c r="A135" s="277"/>
      <c r="B135" s="277"/>
      <c r="C135" s="277"/>
      <c r="D135" s="277"/>
      <c r="E135" s="277"/>
    </row>
    <row r="136" spans="1:5" x14ac:dyDescent="0.2">
      <c r="A136" s="277"/>
      <c r="B136" s="277"/>
      <c r="C136" s="277"/>
      <c r="D136" s="277"/>
      <c r="E136" s="277"/>
    </row>
    <row r="137" spans="1:5" x14ac:dyDescent="0.2">
      <c r="A137" s="277"/>
      <c r="B137" s="277"/>
      <c r="C137" s="277"/>
      <c r="D137" s="277"/>
      <c r="E137" s="277"/>
    </row>
    <row r="138" spans="1:5" x14ac:dyDescent="0.2">
      <c r="A138" s="277"/>
      <c r="B138" s="277"/>
      <c r="C138" s="277"/>
      <c r="D138" s="277"/>
      <c r="E138" s="277"/>
    </row>
    <row r="139" spans="1:5" x14ac:dyDescent="0.2">
      <c r="A139" s="277"/>
      <c r="B139" s="277"/>
      <c r="C139" s="277"/>
      <c r="D139" s="277"/>
      <c r="E139" s="277"/>
    </row>
    <row r="140" spans="1:5" x14ac:dyDescent="0.2">
      <c r="A140" s="277"/>
      <c r="B140" s="277"/>
      <c r="C140" s="277"/>
      <c r="D140" s="277"/>
      <c r="E140" s="277"/>
    </row>
    <row r="141" spans="1:5" x14ac:dyDescent="0.2">
      <c r="A141" s="277"/>
      <c r="B141" s="277"/>
      <c r="C141" s="277"/>
      <c r="D141" s="277"/>
      <c r="E141" s="277"/>
    </row>
    <row r="142" spans="1:5" x14ac:dyDescent="0.2">
      <c r="A142" s="277"/>
      <c r="B142" s="277"/>
      <c r="C142" s="277"/>
      <c r="D142" s="277"/>
      <c r="E142" s="277"/>
    </row>
    <row r="143" spans="1:5" x14ac:dyDescent="0.2">
      <c r="A143" s="277"/>
      <c r="B143" s="277"/>
      <c r="C143" s="277"/>
      <c r="D143" s="277"/>
      <c r="E143" s="277"/>
    </row>
    <row r="144" spans="1:5" x14ac:dyDescent="0.2">
      <c r="A144" s="277"/>
      <c r="B144" s="277"/>
      <c r="C144" s="277"/>
      <c r="D144" s="277"/>
      <c r="E144" s="277"/>
    </row>
    <row r="145" spans="1:5" x14ac:dyDescent="0.2">
      <c r="A145" s="277"/>
      <c r="B145" s="277"/>
      <c r="C145" s="277"/>
      <c r="D145" s="277"/>
      <c r="E145" s="277"/>
    </row>
    <row r="146" spans="1:5" x14ac:dyDescent="0.2">
      <c r="A146" s="277"/>
      <c r="B146" s="277"/>
      <c r="C146" s="277"/>
      <c r="D146" s="277"/>
      <c r="E146" s="277"/>
    </row>
    <row r="147" spans="1:5" x14ac:dyDescent="0.2">
      <c r="A147" s="277"/>
      <c r="B147" s="277"/>
      <c r="C147" s="277"/>
      <c r="D147" s="277"/>
      <c r="E147" s="277"/>
    </row>
    <row r="148" spans="1:5" x14ac:dyDescent="0.2">
      <c r="A148" s="277"/>
      <c r="B148" s="277"/>
      <c r="C148" s="277"/>
      <c r="D148" s="277"/>
      <c r="E148" s="277"/>
    </row>
    <row r="149" spans="1:5" x14ac:dyDescent="0.2">
      <c r="A149" s="277"/>
      <c r="B149" s="277"/>
      <c r="C149" s="277"/>
      <c r="D149" s="277"/>
      <c r="E149" s="277"/>
    </row>
    <row r="150" spans="1:5" x14ac:dyDescent="0.2">
      <c r="A150" s="277"/>
      <c r="B150" s="277"/>
      <c r="C150" s="277"/>
      <c r="D150" s="277"/>
      <c r="E150" s="277"/>
    </row>
    <row r="151" spans="1:5" x14ac:dyDescent="0.2">
      <c r="A151" s="277"/>
      <c r="B151" s="277"/>
      <c r="C151" s="277"/>
      <c r="D151" s="277"/>
      <c r="E151" s="277"/>
    </row>
    <row r="152" spans="1:5" x14ac:dyDescent="0.2">
      <c r="A152" s="277"/>
      <c r="B152" s="277"/>
      <c r="C152" s="277"/>
      <c r="D152" s="277"/>
      <c r="E152" s="277"/>
    </row>
    <row r="153" spans="1:5" x14ac:dyDescent="0.2">
      <c r="A153" s="277"/>
      <c r="B153" s="277"/>
      <c r="C153" s="277"/>
      <c r="D153" s="277"/>
      <c r="E153" s="277"/>
    </row>
    <row r="154" spans="1:5" x14ac:dyDescent="0.2">
      <c r="A154" s="277"/>
      <c r="B154" s="277"/>
      <c r="C154" s="277"/>
      <c r="D154" s="277"/>
      <c r="E154" s="277"/>
    </row>
    <row r="155" spans="1:5" x14ac:dyDescent="0.2">
      <c r="A155" s="277"/>
      <c r="B155" s="277"/>
      <c r="C155" s="277"/>
      <c r="D155" s="277"/>
      <c r="E155" s="277"/>
    </row>
    <row r="156" spans="1:5" x14ac:dyDescent="0.2">
      <c r="A156" s="277"/>
      <c r="B156" s="277"/>
      <c r="C156" s="277"/>
      <c r="D156" s="277"/>
      <c r="E156" s="277"/>
    </row>
    <row r="157" spans="1:5" x14ac:dyDescent="0.2">
      <c r="A157" s="277"/>
      <c r="B157" s="277"/>
      <c r="C157" s="277"/>
      <c r="D157" s="277"/>
      <c r="E157" s="277"/>
    </row>
    <row r="158" spans="1:5" x14ac:dyDescent="0.2">
      <c r="A158" s="277"/>
      <c r="B158" s="277"/>
      <c r="C158" s="277"/>
      <c r="D158" s="277"/>
      <c r="E158" s="277"/>
    </row>
    <row r="159" spans="1:5" x14ac:dyDescent="0.2">
      <c r="A159" s="277"/>
      <c r="B159" s="277"/>
      <c r="C159" s="277"/>
      <c r="D159" s="277"/>
      <c r="E159" s="277"/>
    </row>
    <row r="160" spans="1:5" x14ac:dyDescent="0.2">
      <c r="A160" s="277"/>
      <c r="B160" s="277"/>
      <c r="C160" s="277"/>
      <c r="D160" s="277"/>
      <c r="E160" s="277"/>
    </row>
    <row r="161" spans="1:5" x14ac:dyDescent="0.2">
      <c r="A161" s="277"/>
      <c r="B161" s="277"/>
      <c r="C161" s="277"/>
      <c r="D161" s="277"/>
      <c r="E161" s="277"/>
    </row>
    <row r="162" spans="1:5" x14ac:dyDescent="0.2">
      <c r="A162" s="277"/>
      <c r="B162" s="277"/>
      <c r="C162" s="277"/>
      <c r="D162" s="277"/>
      <c r="E162" s="277"/>
    </row>
    <row r="163" spans="1:5" x14ac:dyDescent="0.2">
      <c r="A163" s="277"/>
      <c r="B163" s="277"/>
      <c r="C163" s="277"/>
      <c r="D163" s="277"/>
      <c r="E163" s="277"/>
    </row>
    <row r="164" spans="1:5" x14ac:dyDescent="0.2">
      <c r="A164" s="277"/>
      <c r="B164" s="277"/>
      <c r="C164" s="277"/>
      <c r="D164" s="277"/>
      <c r="E164" s="277"/>
    </row>
    <row r="165" spans="1:5" x14ac:dyDescent="0.2">
      <c r="A165" s="277"/>
      <c r="B165" s="277"/>
      <c r="C165" s="277"/>
      <c r="D165" s="277"/>
      <c r="E165" s="277"/>
    </row>
    <row r="166" spans="1:5" x14ac:dyDescent="0.2">
      <c r="A166" s="277"/>
      <c r="B166" s="277"/>
      <c r="C166" s="277"/>
      <c r="D166" s="277"/>
      <c r="E166" s="277"/>
    </row>
    <row r="167" spans="1:5" x14ac:dyDescent="0.2">
      <c r="A167" s="277"/>
      <c r="B167" s="277"/>
      <c r="C167" s="277"/>
      <c r="D167" s="277"/>
      <c r="E167" s="277"/>
    </row>
    <row r="168" spans="1:5" x14ac:dyDescent="0.2">
      <c r="A168" s="277"/>
      <c r="B168" s="277"/>
      <c r="C168" s="277"/>
      <c r="D168" s="277"/>
      <c r="E168" s="277"/>
    </row>
    <row r="169" spans="1:5" x14ac:dyDescent="0.2">
      <c r="A169" s="277"/>
      <c r="B169" s="277"/>
      <c r="C169" s="277"/>
      <c r="D169" s="277"/>
      <c r="E169" s="277"/>
    </row>
  </sheetData>
  <mergeCells count="4">
    <mergeCell ref="A3:B3"/>
    <mergeCell ref="C3:F3"/>
    <mergeCell ref="A4:B4"/>
    <mergeCell ref="C4:F5"/>
  </mergeCells>
  <pageMargins left="0.7" right="0.7" top="0.75" bottom="0.75" header="0.3" footer="0.3"/>
  <pageSetup paperSize="9" scale="9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17"/>
  <sheetViews>
    <sheetView topLeftCell="A105" zoomScaleNormal="100" workbookViewId="0">
      <selection activeCell="E117" sqref="E117"/>
    </sheetView>
  </sheetViews>
  <sheetFormatPr baseColWidth="10" defaultRowHeight="12" x14ac:dyDescent="0.2"/>
  <cols>
    <col min="1" max="1" width="7.5703125" customWidth="1"/>
    <col min="2" max="2" width="6.85546875" customWidth="1"/>
    <col min="3" max="3" width="6.7109375" customWidth="1"/>
    <col min="4" max="4" width="10.7109375" customWidth="1"/>
    <col min="5" max="5" width="103.7109375" customWidth="1"/>
    <col min="6" max="6" width="12.5703125" customWidth="1"/>
  </cols>
  <sheetData>
    <row r="1" spans="1:6" ht="26.25" customHeight="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4970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1759</v>
      </c>
    </row>
    <row r="10" spans="1:6" x14ac:dyDescent="0.2">
      <c r="A10" s="430">
        <f t="shared" si="0"/>
        <v>4</v>
      </c>
      <c r="B10" s="430">
        <f t="shared" si="1"/>
        <v>8</v>
      </c>
      <c r="C10" s="430">
        <v>1</v>
      </c>
      <c r="D10" s="444" t="s">
        <v>9</v>
      </c>
      <c r="E10" s="445" t="s">
        <v>16</v>
      </c>
      <c r="F10" s="10" t="s">
        <v>285</v>
      </c>
    </row>
    <row r="11" spans="1:6" x14ac:dyDescent="0.2">
      <c r="A11" s="430">
        <f t="shared" si="0"/>
        <v>5</v>
      </c>
      <c r="B11" s="430">
        <f t="shared" si="1"/>
        <v>9</v>
      </c>
      <c r="C11" s="430">
        <v>2</v>
      </c>
      <c r="D11" s="444" t="s">
        <v>12</v>
      </c>
      <c r="E11" s="445" t="s">
        <v>17</v>
      </c>
      <c r="F11" s="10" t="s">
        <v>3329</v>
      </c>
    </row>
    <row r="12" spans="1:6" x14ac:dyDescent="0.2">
      <c r="A12" s="430">
        <f t="shared" si="0"/>
        <v>6</v>
      </c>
      <c r="B12" s="430">
        <f t="shared" si="1"/>
        <v>11</v>
      </c>
      <c r="C12" s="430">
        <v>1</v>
      </c>
      <c r="D12" s="444" t="s">
        <v>9</v>
      </c>
      <c r="E12" s="445" t="s">
        <v>19</v>
      </c>
      <c r="F12" s="10" t="s">
        <v>20</v>
      </c>
    </row>
    <row r="13" spans="1:6" x14ac:dyDescent="0.2">
      <c r="A13" s="430">
        <f t="shared" si="0"/>
        <v>7</v>
      </c>
      <c r="B13" s="430">
        <f t="shared" si="1"/>
        <v>12</v>
      </c>
      <c r="C13" s="430">
        <v>1</v>
      </c>
      <c r="D13" s="444" t="s">
        <v>9</v>
      </c>
      <c r="E13" s="445" t="s">
        <v>284</v>
      </c>
      <c r="F13" s="9" t="s">
        <v>22</v>
      </c>
    </row>
    <row r="14" spans="1:6"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445" t="s">
        <v>5029</v>
      </c>
      <c r="F15" s="9"/>
    </row>
    <row r="16" spans="1:6" x14ac:dyDescent="0.2">
      <c r="A16" s="430">
        <f t="shared" si="0"/>
        <v>10</v>
      </c>
      <c r="B16" s="430">
        <f t="shared" si="1"/>
        <v>25</v>
      </c>
      <c r="C16" s="430">
        <v>8</v>
      </c>
      <c r="D16" s="444" t="s">
        <v>12</v>
      </c>
      <c r="E16" s="445" t="s">
        <v>5030</v>
      </c>
      <c r="F16" s="9"/>
    </row>
    <row r="17" spans="1:6" ht="36" x14ac:dyDescent="0.2">
      <c r="A17" s="430">
        <f t="shared" si="0"/>
        <v>11</v>
      </c>
      <c r="B17" s="430">
        <f t="shared" si="1"/>
        <v>33</v>
      </c>
      <c r="C17" s="430">
        <v>17</v>
      </c>
      <c r="D17" s="444" t="s">
        <v>12</v>
      </c>
      <c r="E17" s="511" t="s">
        <v>5031</v>
      </c>
      <c r="F17" s="9"/>
    </row>
    <row r="18" spans="1:6" ht="23.25" customHeight="1" x14ac:dyDescent="0.2">
      <c r="A18" s="430">
        <f t="shared" si="0"/>
        <v>12</v>
      </c>
      <c r="B18" s="430">
        <f t="shared" si="1"/>
        <v>50</v>
      </c>
      <c r="C18" s="430">
        <v>17</v>
      </c>
      <c r="D18" s="444" t="s">
        <v>12</v>
      </c>
      <c r="E18" s="511" t="s">
        <v>5032</v>
      </c>
      <c r="F18" s="9"/>
    </row>
    <row r="19" spans="1:6" ht="24" x14ac:dyDescent="0.2">
      <c r="A19" s="430">
        <f t="shared" si="0"/>
        <v>13</v>
      </c>
      <c r="B19" s="430">
        <f t="shared" si="1"/>
        <v>67</v>
      </c>
      <c r="C19" s="430">
        <v>17</v>
      </c>
      <c r="D19" s="444" t="s">
        <v>12</v>
      </c>
      <c r="E19" s="511" t="s">
        <v>5033</v>
      </c>
      <c r="F19" s="9"/>
    </row>
    <row r="20" spans="1:6" ht="36" x14ac:dyDescent="0.2">
      <c r="A20" s="430">
        <f t="shared" si="0"/>
        <v>14</v>
      </c>
      <c r="B20" s="430">
        <f t="shared" si="1"/>
        <v>84</v>
      </c>
      <c r="C20" s="430">
        <v>17</v>
      </c>
      <c r="D20" s="444" t="s">
        <v>12</v>
      </c>
      <c r="E20" s="511" t="s">
        <v>5034</v>
      </c>
      <c r="F20" s="9"/>
    </row>
    <row r="21" spans="1:6" ht="24" x14ac:dyDescent="0.2">
      <c r="A21" s="430">
        <f t="shared" si="0"/>
        <v>15</v>
      </c>
      <c r="B21" s="430">
        <f t="shared" si="1"/>
        <v>101</v>
      </c>
      <c r="C21" s="430">
        <v>17</v>
      </c>
      <c r="D21" s="444" t="s">
        <v>12</v>
      </c>
      <c r="E21" s="511" t="s">
        <v>5035</v>
      </c>
      <c r="F21" s="9"/>
    </row>
    <row r="22" spans="1:6" ht="24" x14ac:dyDescent="0.2">
      <c r="A22" s="430">
        <f t="shared" si="0"/>
        <v>16</v>
      </c>
      <c r="B22" s="430">
        <f t="shared" si="1"/>
        <v>118</v>
      </c>
      <c r="C22" s="430">
        <v>17</v>
      </c>
      <c r="D22" s="444" t="s">
        <v>12</v>
      </c>
      <c r="E22" s="511" t="s">
        <v>5036</v>
      </c>
      <c r="F22" s="9"/>
    </row>
    <row r="23" spans="1:6" ht="36" x14ac:dyDescent="0.2">
      <c r="A23" s="430">
        <f t="shared" si="0"/>
        <v>17</v>
      </c>
      <c r="B23" s="430">
        <f t="shared" si="1"/>
        <v>135</v>
      </c>
      <c r="C23" s="430">
        <v>17</v>
      </c>
      <c r="D23" s="444" t="s">
        <v>12</v>
      </c>
      <c r="E23" s="511" t="s">
        <v>5037</v>
      </c>
      <c r="F23" s="9"/>
    </row>
    <row r="24" spans="1:6" ht="24" x14ac:dyDescent="0.2">
      <c r="A24" s="430">
        <f t="shared" si="0"/>
        <v>18</v>
      </c>
      <c r="B24" s="430">
        <f t="shared" si="1"/>
        <v>152</v>
      </c>
      <c r="C24" s="430">
        <v>17</v>
      </c>
      <c r="D24" s="444" t="s">
        <v>12</v>
      </c>
      <c r="E24" s="511" t="s">
        <v>5038</v>
      </c>
      <c r="F24" s="9"/>
    </row>
    <row r="25" spans="1:6" ht="24" x14ac:dyDescent="0.2">
      <c r="A25" s="430">
        <f t="shared" si="0"/>
        <v>19</v>
      </c>
      <c r="B25" s="430">
        <f t="shared" si="1"/>
        <v>169</v>
      </c>
      <c r="C25" s="430">
        <v>17</v>
      </c>
      <c r="D25" s="444" t="s">
        <v>12</v>
      </c>
      <c r="E25" s="511" t="s">
        <v>5039</v>
      </c>
      <c r="F25" s="9"/>
    </row>
    <row r="26" spans="1:6" ht="36" x14ac:dyDescent="0.2">
      <c r="A26" s="430">
        <f t="shared" si="0"/>
        <v>20</v>
      </c>
      <c r="B26" s="430">
        <f t="shared" si="1"/>
        <v>186</v>
      </c>
      <c r="C26" s="430">
        <v>17</v>
      </c>
      <c r="D26" s="444" t="s">
        <v>12</v>
      </c>
      <c r="E26" s="511" t="s">
        <v>5040</v>
      </c>
      <c r="F26" s="9"/>
    </row>
    <row r="27" spans="1:6" ht="36" x14ac:dyDescent="0.2">
      <c r="A27" s="430">
        <f t="shared" si="0"/>
        <v>21</v>
      </c>
      <c r="B27" s="430">
        <f t="shared" si="1"/>
        <v>203</v>
      </c>
      <c r="C27" s="430">
        <v>17</v>
      </c>
      <c r="D27" s="444" t="s">
        <v>12</v>
      </c>
      <c r="E27" s="511" t="s">
        <v>5041</v>
      </c>
      <c r="F27" s="9"/>
    </row>
    <row r="28" spans="1:6" ht="24" x14ac:dyDescent="0.2">
      <c r="A28" s="430">
        <f t="shared" si="0"/>
        <v>22</v>
      </c>
      <c r="B28" s="430">
        <f t="shared" si="1"/>
        <v>220</v>
      </c>
      <c r="C28" s="430">
        <v>17</v>
      </c>
      <c r="D28" s="444" t="s">
        <v>12</v>
      </c>
      <c r="E28" s="511" t="s">
        <v>5042</v>
      </c>
      <c r="F28" s="9"/>
    </row>
    <row r="29" spans="1:6" ht="24" x14ac:dyDescent="0.2">
      <c r="A29" s="430">
        <f t="shared" si="0"/>
        <v>23</v>
      </c>
      <c r="B29" s="430">
        <f t="shared" si="1"/>
        <v>237</v>
      </c>
      <c r="C29" s="430">
        <v>17</v>
      </c>
      <c r="D29" s="444" t="s">
        <v>12</v>
      </c>
      <c r="E29" s="511" t="s">
        <v>5043</v>
      </c>
      <c r="F29" s="9"/>
    </row>
    <row r="30" spans="1:6" ht="24" x14ac:dyDescent="0.2">
      <c r="A30" s="430">
        <f t="shared" si="0"/>
        <v>24</v>
      </c>
      <c r="B30" s="430">
        <f t="shared" si="1"/>
        <v>254</v>
      </c>
      <c r="C30" s="447">
        <v>17</v>
      </c>
      <c r="D30" s="448" t="s">
        <v>12</v>
      </c>
      <c r="E30" s="512" t="s">
        <v>5044</v>
      </c>
      <c r="F30" s="292"/>
    </row>
    <row r="31" spans="1:6" ht="36" x14ac:dyDescent="0.2">
      <c r="A31" s="430">
        <f t="shared" si="0"/>
        <v>25</v>
      </c>
      <c r="B31" s="430">
        <f t="shared" si="1"/>
        <v>271</v>
      </c>
      <c r="C31" s="447">
        <v>17</v>
      </c>
      <c r="D31" s="448" t="s">
        <v>12</v>
      </c>
      <c r="E31" s="512" t="s">
        <v>5045</v>
      </c>
      <c r="F31" s="292"/>
    </row>
    <row r="32" spans="1:6" ht="36" x14ac:dyDescent="0.2">
      <c r="A32" s="430">
        <f t="shared" si="0"/>
        <v>26</v>
      </c>
      <c r="B32" s="430">
        <f t="shared" si="1"/>
        <v>288</v>
      </c>
      <c r="C32" s="447">
        <v>17</v>
      </c>
      <c r="D32" s="448" t="s">
        <v>12</v>
      </c>
      <c r="E32" s="512" t="s">
        <v>5046</v>
      </c>
      <c r="F32" s="292"/>
    </row>
    <row r="33" spans="1:6" ht="24" x14ac:dyDescent="0.2">
      <c r="A33" s="430">
        <f t="shared" si="0"/>
        <v>27</v>
      </c>
      <c r="B33" s="430">
        <f t="shared" si="1"/>
        <v>305</v>
      </c>
      <c r="C33" s="447">
        <v>17</v>
      </c>
      <c r="D33" s="448" t="s">
        <v>12</v>
      </c>
      <c r="E33" s="512" t="s">
        <v>5047</v>
      </c>
      <c r="F33" s="292"/>
    </row>
    <row r="34" spans="1:6" ht="24" x14ac:dyDescent="0.2">
      <c r="A34" s="430">
        <f t="shared" si="0"/>
        <v>28</v>
      </c>
      <c r="B34" s="430">
        <f t="shared" si="1"/>
        <v>322</v>
      </c>
      <c r="C34" s="447">
        <v>17</v>
      </c>
      <c r="D34" s="448" t="s">
        <v>12</v>
      </c>
      <c r="E34" s="512" t="s">
        <v>5048</v>
      </c>
      <c r="F34" s="292"/>
    </row>
    <row r="35" spans="1:6" ht="24" x14ac:dyDescent="0.2">
      <c r="A35" s="430">
        <f t="shared" si="0"/>
        <v>29</v>
      </c>
      <c r="B35" s="430">
        <f t="shared" si="1"/>
        <v>339</v>
      </c>
      <c r="C35" s="447">
        <v>17</v>
      </c>
      <c r="D35" s="448" t="s">
        <v>12</v>
      </c>
      <c r="E35" s="512" t="s">
        <v>5049</v>
      </c>
      <c r="F35" s="292"/>
    </row>
    <row r="36" spans="1:6" ht="36" x14ac:dyDescent="0.2">
      <c r="A36" s="430">
        <f t="shared" si="0"/>
        <v>30</v>
      </c>
      <c r="B36" s="430">
        <f t="shared" si="1"/>
        <v>356</v>
      </c>
      <c r="C36" s="447">
        <v>17</v>
      </c>
      <c r="D36" s="448" t="s">
        <v>12</v>
      </c>
      <c r="E36" s="512" t="s">
        <v>5050</v>
      </c>
      <c r="F36" s="292"/>
    </row>
    <row r="37" spans="1:6" ht="36" x14ac:dyDescent="0.2">
      <c r="A37" s="430">
        <f t="shared" si="0"/>
        <v>31</v>
      </c>
      <c r="B37" s="430">
        <f t="shared" si="1"/>
        <v>373</v>
      </c>
      <c r="C37" s="447">
        <v>17</v>
      </c>
      <c r="D37" s="448" t="s">
        <v>12</v>
      </c>
      <c r="E37" s="512" t="s">
        <v>5051</v>
      </c>
      <c r="F37" s="292"/>
    </row>
    <row r="38" spans="1:6" ht="24" x14ac:dyDescent="0.2">
      <c r="A38" s="430">
        <f t="shared" si="0"/>
        <v>32</v>
      </c>
      <c r="B38" s="430">
        <f t="shared" si="1"/>
        <v>390</v>
      </c>
      <c r="C38" s="447">
        <v>17</v>
      </c>
      <c r="D38" s="448" t="s">
        <v>12</v>
      </c>
      <c r="E38" s="512" t="s">
        <v>5052</v>
      </c>
      <c r="F38" s="292"/>
    </row>
    <row r="39" spans="1:6" ht="24" x14ac:dyDescent="0.2">
      <c r="A39" s="430">
        <f t="shared" si="0"/>
        <v>33</v>
      </c>
      <c r="B39" s="430">
        <f t="shared" si="1"/>
        <v>407</v>
      </c>
      <c r="C39" s="447">
        <v>17</v>
      </c>
      <c r="D39" s="448" t="s">
        <v>12</v>
      </c>
      <c r="E39" s="512" t="s">
        <v>5053</v>
      </c>
      <c r="F39" s="292"/>
    </row>
    <row r="40" spans="1:6" ht="24" x14ac:dyDescent="0.2">
      <c r="A40" s="430">
        <f t="shared" si="0"/>
        <v>34</v>
      </c>
      <c r="B40" s="430">
        <f t="shared" si="1"/>
        <v>424</v>
      </c>
      <c r="C40" s="447">
        <v>17</v>
      </c>
      <c r="D40" s="448" t="s">
        <v>12</v>
      </c>
      <c r="E40" s="512" t="s">
        <v>5054</v>
      </c>
      <c r="F40" s="292"/>
    </row>
    <row r="41" spans="1:6" ht="36" x14ac:dyDescent="0.2">
      <c r="A41" s="430">
        <f t="shared" si="0"/>
        <v>35</v>
      </c>
      <c r="B41" s="430">
        <f t="shared" si="1"/>
        <v>441</v>
      </c>
      <c r="C41" s="447">
        <v>17</v>
      </c>
      <c r="D41" s="448" t="s">
        <v>12</v>
      </c>
      <c r="E41" s="511" t="s">
        <v>5055</v>
      </c>
      <c r="F41" s="292"/>
    </row>
    <row r="42" spans="1:6" ht="36" x14ac:dyDescent="0.2">
      <c r="A42" s="430">
        <f t="shared" si="0"/>
        <v>36</v>
      </c>
      <c r="B42" s="430">
        <f t="shared" si="1"/>
        <v>458</v>
      </c>
      <c r="C42" s="447">
        <v>17</v>
      </c>
      <c r="D42" s="448" t="s">
        <v>12</v>
      </c>
      <c r="E42" s="511" t="s">
        <v>5056</v>
      </c>
      <c r="F42" s="292"/>
    </row>
    <row r="43" spans="1:6" ht="24" x14ac:dyDescent="0.2">
      <c r="A43" s="430">
        <f t="shared" si="0"/>
        <v>37</v>
      </c>
      <c r="B43" s="430">
        <f t="shared" si="1"/>
        <v>475</v>
      </c>
      <c r="C43" s="447">
        <v>17</v>
      </c>
      <c r="D43" s="448" t="s">
        <v>12</v>
      </c>
      <c r="E43" s="511" t="s">
        <v>5057</v>
      </c>
      <c r="F43" s="292"/>
    </row>
    <row r="44" spans="1:6" ht="24" x14ac:dyDescent="0.2">
      <c r="A44" s="430">
        <f t="shared" si="0"/>
        <v>38</v>
      </c>
      <c r="B44" s="430">
        <f t="shared" si="1"/>
        <v>492</v>
      </c>
      <c r="C44" s="447">
        <v>17</v>
      </c>
      <c r="D44" s="448" t="s">
        <v>12</v>
      </c>
      <c r="E44" s="511" t="s">
        <v>5058</v>
      </c>
      <c r="F44" s="292"/>
    </row>
    <row r="45" spans="1:6" ht="24" x14ac:dyDescent="0.2">
      <c r="A45" s="430">
        <f t="shared" si="0"/>
        <v>39</v>
      </c>
      <c r="B45" s="430">
        <f t="shared" si="1"/>
        <v>509</v>
      </c>
      <c r="C45" s="447">
        <v>17</v>
      </c>
      <c r="D45" s="448" t="s">
        <v>12</v>
      </c>
      <c r="E45" s="511" t="s">
        <v>5059</v>
      </c>
      <c r="F45" s="205"/>
    </row>
    <row r="46" spans="1:6" ht="36" x14ac:dyDescent="0.2">
      <c r="A46" s="430">
        <f t="shared" si="0"/>
        <v>40</v>
      </c>
      <c r="B46" s="430">
        <f t="shared" si="1"/>
        <v>526</v>
      </c>
      <c r="C46" s="447">
        <v>17</v>
      </c>
      <c r="D46" s="448" t="s">
        <v>12</v>
      </c>
      <c r="E46" s="512" t="s">
        <v>5060</v>
      </c>
      <c r="F46" s="497"/>
    </row>
    <row r="47" spans="1:6" ht="36" x14ac:dyDescent="0.2">
      <c r="A47" s="430">
        <f t="shared" si="0"/>
        <v>41</v>
      </c>
      <c r="B47" s="430">
        <f t="shared" si="1"/>
        <v>543</v>
      </c>
      <c r="C47" s="447">
        <v>17</v>
      </c>
      <c r="D47" s="448" t="s">
        <v>12</v>
      </c>
      <c r="E47" s="512" t="s">
        <v>5061</v>
      </c>
      <c r="F47" s="497"/>
    </row>
    <row r="48" spans="1:6" ht="24" x14ac:dyDescent="0.2">
      <c r="A48" s="430">
        <f t="shared" si="0"/>
        <v>42</v>
      </c>
      <c r="B48" s="430">
        <f t="shared" si="1"/>
        <v>560</v>
      </c>
      <c r="C48" s="447">
        <v>17</v>
      </c>
      <c r="D48" s="448" t="s">
        <v>12</v>
      </c>
      <c r="E48" s="512" t="s">
        <v>5062</v>
      </c>
      <c r="F48" s="205"/>
    </row>
    <row r="49" spans="1:6" ht="24" x14ac:dyDescent="0.2">
      <c r="A49" s="430">
        <f t="shared" si="0"/>
        <v>43</v>
      </c>
      <c r="B49" s="430">
        <f t="shared" si="1"/>
        <v>577</v>
      </c>
      <c r="C49" s="447">
        <v>17</v>
      </c>
      <c r="D49" s="448" t="s">
        <v>12</v>
      </c>
      <c r="E49" s="512" t="s">
        <v>5063</v>
      </c>
      <c r="F49" s="205"/>
    </row>
    <row r="50" spans="1:6" ht="24" x14ac:dyDescent="0.2">
      <c r="A50" s="430">
        <f t="shared" si="0"/>
        <v>44</v>
      </c>
      <c r="B50" s="430">
        <f t="shared" si="1"/>
        <v>594</v>
      </c>
      <c r="C50" s="447">
        <v>17</v>
      </c>
      <c r="D50" s="448" t="s">
        <v>12</v>
      </c>
      <c r="E50" s="512" t="s">
        <v>5064</v>
      </c>
      <c r="F50" s="205"/>
    </row>
    <row r="51" spans="1:6" ht="24" x14ac:dyDescent="0.2">
      <c r="A51" s="430">
        <f t="shared" si="0"/>
        <v>45</v>
      </c>
      <c r="B51" s="430">
        <f t="shared" si="1"/>
        <v>611</v>
      </c>
      <c r="C51" s="447">
        <v>17</v>
      </c>
      <c r="D51" s="448" t="s">
        <v>12</v>
      </c>
      <c r="E51" s="512" t="s">
        <v>5065</v>
      </c>
      <c r="F51" s="205"/>
    </row>
    <row r="52" spans="1:6" ht="24" x14ac:dyDescent="0.2">
      <c r="A52" s="430">
        <f t="shared" si="0"/>
        <v>46</v>
      </c>
      <c r="B52" s="430">
        <f t="shared" si="1"/>
        <v>628</v>
      </c>
      <c r="C52" s="447">
        <v>17</v>
      </c>
      <c r="D52" s="448" t="s">
        <v>12</v>
      </c>
      <c r="E52" s="512" t="s">
        <v>5066</v>
      </c>
      <c r="F52" s="205"/>
    </row>
    <row r="53" spans="1:6" ht="24" x14ac:dyDescent="0.2">
      <c r="A53" s="430">
        <f t="shared" si="0"/>
        <v>47</v>
      </c>
      <c r="B53" s="430">
        <f t="shared" si="1"/>
        <v>645</v>
      </c>
      <c r="C53" s="430">
        <v>17</v>
      </c>
      <c r="D53" s="444" t="s">
        <v>12</v>
      </c>
      <c r="E53" s="512" t="s">
        <v>5067</v>
      </c>
      <c r="F53" s="497"/>
    </row>
    <row r="54" spans="1:6" ht="24" x14ac:dyDescent="0.2">
      <c r="A54" s="430">
        <f t="shared" si="0"/>
        <v>48</v>
      </c>
      <c r="B54" s="430">
        <f t="shared" si="1"/>
        <v>662</v>
      </c>
      <c r="C54" s="430">
        <v>17</v>
      </c>
      <c r="D54" s="444" t="s">
        <v>12</v>
      </c>
      <c r="E54" s="512" t="s">
        <v>5068</v>
      </c>
      <c r="F54" s="497"/>
    </row>
    <row r="55" spans="1:6" ht="24" x14ac:dyDescent="0.2">
      <c r="A55" s="430">
        <f t="shared" si="0"/>
        <v>49</v>
      </c>
      <c r="B55" s="430">
        <f t="shared" si="1"/>
        <v>679</v>
      </c>
      <c r="C55" s="430">
        <v>17</v>
      </c>
      <c r="D55" s="444" t="s">
        <v>12</v>
      </c>
      <c r="E55" s="512" t="s">
        <v>5069</v>
      </c>
      <c r="F55" s="497"/>
    </row>
    <row r="56" spans="1:6" ht="24" x14ac:dyDescent="0.2">
      <c r="A56" s="430">
        <f t="shared" si="0"/>
        <v>50</v>
      </c>
      <c r="B56" s="430">
        <f t="shared" si="1"/>
        <v>696</v>
      </c>
      <c r="C56" s="447">
        <v>17</v>
      </c>
      <c r="D56" s="448" t="s">
        <v>12</v>
      </c>
      <c r="E56" s="512" t="s">
        <v>5070</v>
      </c>
      <c r="F56" s="205"/>
    </row>
    <row r="57" spans="1:6" ht="24" x14ac:dyDescent="0.2">
      <c r="A57" s="430">
        <f t="shared" si="0"/>
        <v>51</v>
      </c>
      <c r="B57" s="430">
        <f t="shared" si="1"/>
        <v>713</v>
      </c>
      <c r="C57" s="447">
        <v>17</v>
      </c>
      <c r="D57" s="448" t="s">
        <v>12</v>
      </c>
      <c r="E57" s="512" t="s">
        <v>5071</v>
      </c>
      <c r="F57" s="205"/>
    </row>
    <row r="58" spans="1:6" ht="24" x14ac:dyDescent="0.2">
      <c r="A58" s="430">
        <f t="shared" si="0"/>
        <v>52</v>
      </c>
      <c r="B58" s="430">
        <f t="shared" si="1"/>
        <v>730</v>
      </c>
      <c r="C58" s="447">
        <v>17</v>
      </c>
      <c r="D58" s="448" t="s">
        <v>12</v>
      </c>
      <c r="E58" s="512" t="s">
        <v>5072</v>
      </c>
      <c r="F58" s="205"/>
    </row>
    <row r="59" spans="1:6" ht="24" x14ac:dyDescent="0.2">
      <c r="A59" s="430">
        <f t="shared" si="0"/>
        <v>53</v>
      </c>
      <c r="B59" s="430">
        <f t="shared" si="1"/>
        <v>747</v>
      </c>
      <c r="C59" s="447">
        <v>17</v>
      </c>
      <c r="D59" s="448" t="s">
        <v>12</v>
      </c>
      <c r="E59" s="512" t="s">
        <v>5073</v>
      </c>
      <c r="F59" s="205"/>
    </row>
    <row r="60" spans="1:6" ht="24" x14ac:dyDescent="0.2">
      <c r="A60" s="430">
        <f t="shared" si="0"/>
        <v>54</v>
      </c>
      <c r="B60" s="430">
        <f t="shared" si="1"/>
        <v>764</v>
      </c>
      <c r="C60" s="447">
        <v>17</v>
      </c>
      <c r="D60" s="448" t="s">
        <v>12</v>
      </c>
      <c r="E60" s="512" t="s">
        <v>5074</v>
      </c>
      <c r="F60" s="205"/>
    </row>
    <row r="61" spans="1:6" ht="24" x14ac:dyDescent="0.2">
      <c r="A61" s="447">
        <f t="shared" si="0"/>
        <v>55</v>
      </c>
      <c r="B61" s="447">
        <f t="shared" si="1"/>
        <v>781</v>
      </c>
      <c r="C61" s="447">
        <v>17</v>
      </c>
      <c r="D61" s="448" t="s">
        <v>12</v>
      </c>
      <c r="E61" s="512" t="s">
        <v>5075</v>
      </c>
      <c r="F61" s="205"/>
    </row>
    <row r="62" spans="1:6" ht="24" x14ac:dyDescent="0.2">
      <c r="A62" s="447">
        <f t="shared" si="0"/>
        <v>56</v>
      </c>
      <c r="B62" s="447">
        <f t="shared" si="1"/>
        <v>798</v>
      </c>
      <c r="C62" s="447">
        <v>17</v>
      </c>
      <c r="D62" s="448" t="s">
        <v>12</v>
      </c>
      <c r="E62" s="512" t="s">
        <v>5076</v>
      </c>
      <c r="F62" s="205"/>
    </row>
    <row r="63" spans="1:6" ht="24" x14ac:dyDescent="0.2">
      <c r="A63" s="430">
        <f t="shared" si="0"/>
        <v>57</v>
      </c>
      <c r="B63" s="430">
        <f t="shared" si="1"/>
        <v>815</v>
      </c>
      <c r="C63" s="447">
        <v>17</v>
      </c>
      <c r="D63" s="448" t="s">
        <v>12</v>
      </c>
      <c r="E63" s="512" t="s">
        <v>5077</v>
      </c>
      <c r="F63" s="205"/>
    </row>
    <row r="64" spans="1:6" ht="24" x14ac:dyDescent="0.2">
      <c r="A64" s="430">
        <f t="shared" si="0"/>
        <v>58</v>
      </c>
      <c r="B64" s="430">
        <f t="shared" si="1"/>
        <v>832</v>
      </c>
      <c r="C64" s="447">
        <v>17</v>
      </c>
      <c r="D64" s="448" t="s">
        <v>12</v>
      </c>
      <c r="E64" s="512" t="s">
        <v>5078</v>
      </c>
      <c r="F64" s="205"/>
    </row>
    <row r="65" spans="1:6" ht="24" x14ac:dyDescent="0.2">
      <c r="A65" s="430">
        <f t="shared" si="0"/>
        <v>59</v>
      </c>
      <c r="B65" s="430">
        <f t="shared" si="1"/>
        <v>849</v>
      </c>
      <c r="C65" s="447">
        <v>17</v>
      </c>
      <c r="D65" s="448" t="s">
        <v>12</v>
      </c>
      <c r="E65" s="512" t="s">
        <v>5079</v>
      </c>
      <c r="F65" s="205"/>
    </row>
    <row r="66" spans="1:6" s="156" customFormat="1" ht="24" x14ac:dyDescent="0.2">
      <c r="A66" s="447">
        <f t="shared" si="0"/>
        <v>60</v>
      </c>
      <c r="B66" s="447">
        <f t="shared" si="1"/>
        <v>866</v>
      </c>
      <c r="C66" s="447">
        <v>17</v>
      </c>
      <c r="D66" s="448" t="s">
        <v>12</v>
      </c>
      <c r="E66" s="511" t="s">
        <v>6199</v>
      </c>
      <c r="F66" s="497"/>
    </row>
    <row r="67" spans="1:6" ht="24" x14ac:dyDescent="0.2">
      <c r="A67" s="447">
        <f t="shared" si="0"/>
        <v>61</v>
      </c>
      <c r="B67" s="447">
        <f t="shared" si="1"/>
        <v>883</v>
      </c>
      <c r="C67" s="447">
        <v>17</v>
      </c>
      <c r="D67" s="448" t="s">
        <v>12</v>
      </c>
      <c r="E67" s="511" t="s">
        <v>6200</v>
      </c>
      <c r="F67" s="497"/>
    </row>
    <row r="68" spans="1:6" ht="24" x14ac:dyDescent="0.2">
      <c r="A68" s="447">
        <f t="shared" si="0"/>
        <v>62</v>
      </c>
      <c r="B68" s="447">
        <f t="shared" si="1"/>
        <v>900</v>
      </c>
      <c r="C68" s="447">
        <v>17</v>
      </c>
      <c r="D68" s="448" t="s">
        <v>12</v>
      </c>
      <c r="E68" s="511" t="s">
        <v>6201</v>
      </c>
      <c r="F68" s="205"/>
    </row>
    <row r="69" spans="1:6" ht="24" x14ac:dyDescent="0.2">
      <c r="A69" s="447">
        <f t="shared" si="0"/>
        <v>63</v>
      </c>
      <c r="B69" s="447">
        <f t="shared" si="1"/>
        <v>917</v>
      </c>
      <c r="C69" s="447">
        <v>17</v>
      </c>
      <c r="D69" s="448" t="s">
        <v>12</v>
      </c>
      <c r="E69" s="511" t="s">
        <v>6202</v>
      </c>
      <c r="F69" s="205"/>
    </row>
    <row r="70" spans="1:6" ht="24" x14ac:dyDescent="0.2">
      <c r="A70" s="447">
        <f t="shared" si="0"/>
        <v>64</v>
      </c>
      <c r="B70" s="447">
        <f t="shared" si="1"/>
        <v>934</v>
      </c>
      <c r="C70" s="447">
        <v>17</v>
      </c>
      <c r="D70" s="448" t="s">
        <v>12</v>
      </c>
      <c r="E70" s="511" t="s">
        <v>6203</v>
      </c>
      <c r="F70" s="205"/>
    </row>
    <row r="71" spans="1:6" ht="24" x14ac:dyDescent="0.2">
      <c r="A71" s="537">
        <f t="shared" si="0"/>
        <v>65</v>
      </c>
      <c r="B71" s="537">
        <f t="shared" si="1"/>
        <v>951</v>
      </c>
      <c r="C71" s="430">
        <v>17</v>
      </c>
      <c r="D71" s="444" t="s">
        <v>12</v>
      </c>
      <c r="E71" s="513" t="s">
        <v>12939</v>
      </c>
      <c r="F71" s="498"/>
    </row>
    <row r="72" spans="1:6" ht="24" x14ac:dyDescent="0.2">
      <c r="A72" s="537">
        <f t="shared" ref="A72:A113" si="2">+A71+1</f>
        <v>66</v>
      </c>
      <c r="B72" s="537">
        <f t="shared" ref="B72:B113" si="3">C71+B71</f>
        <v>968</v>
      </c>
      <c r="C72" s="430">
        <v>17</v>
      </c>
      <c r="D72" s="444" t="s">
        <v>12</v>
      </c>
      <c r="E72" s="513" t="s">
        <v>12940</v>
      </c>
      <c r="F72" s="498"/>
    </row>
    <row r="73" spans="1:6" ht="24" x14ac:dyDescent="0.2">
      <c r="A73" s="537">
        <f t="shared" si="2"/>
        <v>67</v>
      </c>
      <c r="B73" s="537">
        <f t="shared" si="3"/>
        <v>985</v>
      </c>
      <c r="C73" s="447">
        <v>17</v>
      </c>
      <c r="D73" s="448" t="s">
        <v>12</v>
      </c>
      <c r="E73" s="513" t="s">
        <v>12941</v>
      </c>
      <c r="F73" s="497"/>
    </row>
    <row r="74" spans="1:6" ht="24" x14ac:dyDescent="0.2">
      <c r="A74" s="447">
        <f t="shared" si="2"/>
        <v>68</v>
      </c>
      <c r="B74" s="447">
        <f t="shared" si="3"/>
        <v>1002</v>
      </c>
      <c r="C74" s="447">
        <v>17</v>
      </c>
      <c r="D74" s="448" t="s">
        <v>12</v>
      </c>
      <c r="E74" s="513" t="s">
        <v>12942</v>
      </c>
      <c r="F74" s="497"/>
    </row>
    <row r="75" spans="1:6" ht="24" x14ac:dyDescent="0.2">
      <c r="A75" s="447">
        <f t="shared" si="2"/>
        <v>69</v>
      </c>
      <c r="B75" s="447">
        <f t="shared" si="3"/>
        <v>1019</v>
      </c>
      <c r="C75" s="447">
        <v>17</v>
      </c>
      <c r="D75" s="448" t="s">
        <v>12</v>
      </c>
      <c r="E75" s="513" t="s">
        <v>12943</v>
      </c>
      <c r="F75" s="497"/>
    </row>
    <row r="76" spans="1:6" ht="24" x14ac:dyDescent="0.2">
      <c r="A76" s="363">
        <f t="shared" si="2"/>
        <v>70</v>
      </c>
      <c r="B76" s="363">
        <f t="shared" si="3"/>
        <v>1036</v>
      </c>
      <c r="C76" s="363">
        <v>17</v>
      </c>
      <c r="D76" s="360" t="s">
        <v>12</v>
      </c>
      <c r="E76" s="514" t="s">
        <v>12944</v>
      </c>
      <c r="F76" s="411"/>
    </row>
    <row r="77" spans="1:6" ht="24" x14ac:dyDescent="0.2">
      <c r="A77" s="363">
        <f t="shared" si="2"/>
        <v>71</v>
      </c>
      <c r="B77" s="363">
        <f t="shared" si="3"/>
        <v>1053</v>
      </c>
      <c r="C77" s="363">
        <v>17</v>
      </c>
      <c r="D77" s="360" t="s">
        <v>12</v>
      </c>
      <c r="E77" s="514" t="s">
        <v>12945</v>
      </c>
      <c r="F77" s="411"/>
    </row>
    <row r="78" spans="1:6" ht="24" x14ac:dyDescent="0.2">
      <c r="A78" s="363">
        <f t="shared" si="2"/>
        <v>72</v>
      </c>
      <c r="B78" s="363">
        <f t="shared" si="3"/>
        <v>1070</v>
      </c>
      <c r="C78" s="430">
        <v>17</v>
      </c>
      <c r="D78" s="444" t="s">
        <v>12</v>
      </c>
      <c r="E78" s="513" t="s">
        <v>14417</v>
      </c>
      <c r="F78" s="498"/>
    </row>
    <row r="79" spans="1:6" ht="24" x14ac:dyDescent="0.2">
      <c r="A79" s="363">
        <f t="shared" si="2"/>
        <v>73</v>
      </c>
      <c r="B79" s="363">
        <f t="shared" si="3"/>
        <v>1087</v>
      </c>
      <c r="C79" s="430">
        <v>17</v>
      </c>
      <c r="D79" s="444" t="s">
        <v>12</v>
      </c>
      <c r="E79" s="513" t="s">
        <v>14418</v>
      </c>
      <c r="F79" s="498"/>
    </row>
    <row r="80" spans="1:6" ht="24" x14ac:dyDescent="0.2">
      <c r="A80" s="363">
        <f t="shared" si="2"/>
        <v>74</v>
      </c>
      <c r="B80" s="363">
        <f t="shared" si="3"/>
        <v>1104</v>
      </c>
      <c r="C80" s="430">
        <v>17</v>
      </c>
      <c r="D80" s="444" t="s">
        <v>12</v>
      </c>
      <c r="E80" s="513" t="s">
        <v>14419</v>
      </c>
      <c r="F80" s="498"/>
    </row>
    <row r="81" spans="1:6" ht="24" x14ac:dyDescent="0.2">
      <c r="A81" s="363">
        <f t="shared" si="2"/>
        <v>75</v>
      </c>
      <c r="B81" s="363">
        <f t="shared" si="3"/>
        <v>1121</v>
      </c>
      <c r="C81" s="363">
        <v>17</v>
      </c>
      <c r="D81" s="360" t="s">
        <v>12</v>
      </c>
      <c r="E81" s="514" t="s">
        <v>12946</v>
      </c>
      <c r="F81" s="411"/>
    </row>
    <row r="82" spans="1:6" ht="24" x14ac:dyDescent="0.2">
      <c r="A82" s="363">
        <f t="shared" si="2"/>
        <v>76</v>
      </c>
      <c r="B82" s="363">
        <f t="shared" si="3"/>
        <v>1138</v>
      </c>
      <c r="C82" s="363">
        <v>17</v>
      </c>
      <c r="D82" s="360" t="s">
        <v>12</v>
      </c>
      <c r="E82" s="514" t="s">
        <v>12947</v>
      </c>
      <c r="F82" s="411"/>
    </row>
    <row r="83" spans="1:6" ht="24" x14ac:dyDescent="0.2">
      <c r="A83" s="363">
        <f t="shared" si="2"/>
        <v>77</v>
      </c>
      <c r="B83" s="363">
        <f t="shared" si="3"/>
        <v>1155</v>
      </c>
      <c r="C83" s="363">
        <v>17</v>
      </c>
      <c r="D83" s="360" t="s">
        <v>12</v>
      </c>
      <c r="E83" s="514" t="s">
        <v>12948</v>
      </c>
      <c r="F83" s="411"/>
    </row>
    <row r="84" spans="1:6" ht="24" x14ac:dyDescent="0.2">
      <c r="A84" s="363">
        <f t="shared" si="2"/>
        <v>78</v>
      </c>
      <c r="B84" s="363">
        <f t="shared" si="3"/>
        <v>1172</v>
      </c>
      <c r="C84" s="447">
        <v>17</v>
      </c>
      <c r="D84" s="448" t="s">
        <v>12</v>
      </c>
      <c r="E84" s="512" t="s">
        <v>5080</v>
      </c>
      <c r="F84" s="292"/>
    </row>
    <row r="85" spans="1:6" ht="24" x14ac:dyDescent="0.2">
      <c r="A85" s="363">
        <f t="shared" si="2"/>
        <v>79</v>
      </c>
      <c r="B85" s="363">
        <f t="shared" si="3"/>
        <v>1189</v>
      </c>
      <c r="C85" s="430">
        <v>17</v>
      </c>
      <c r="D85" s="444" t="s">
        <v>12</v>
      </c>
      <c r="E85" s="511" t="s">
        <v>5081</v>
      </c>
      <c r="F85" s="9"/>
    </row>
    <row r="86" spans="1:6" ht="24" x14ac:dyDescent="0.2">
      <c r="A86" s="363">
        <f t="shared" si="2"/>
        <v>80</v>
      </c>
      <c r="B86" s="363">
        <f t="shared" si="3"/>
        <v>1206</v>
      </c>
      <c r="C86" s="430">
        <v>17</v>
      </c>
      <c r="D86" s="444" t="s">
        <v>12</v>
      </c>
      <c r="E86" s="511" t="s">
        <v>5082</v>
      </c>
      <c r="F86" s="9"/>
    </row>
    <row r="87" spans="1:6" ht="24" x14ac:dyDescent="0.2">
      <c r="A87" s="363">
        <f t="shared" si="2"/>
        <v>81</v>
      </c>
      <c r="B87" s="363">
        <f t="shared" si="3"/>
        <v>1223</v>
      </c>
      <c r="C87" s="430">
        <v>17</v>
      </c>
      <c r="D87" s="444" t="s">
        <v>12</v>
      </c>
      <c r="E87" s="511" t="s">
        <v>5083</v>
      </c>
      <c r="F87" s="9"/>
    </row>
    <row r="88" spans="1:6" ht="24" x14ac:dyDescent="0.2">
      <c r="A88" s="363">
        <f t="shared" si="2"/>
        <v>82</v>
      </c>
      <c r="B88" s="363">
        <f t="shared" si="3"/>
        <v>1240</v>
      </c>
      <c r="C88" s="430">
        <v>17</v>
      </c>
      <c r="D88" s="444" t="s">
        <v>12</v>
      </c>
      <c r="E88" s="511" t="s">
        <v>5084</v>
      </c>
      <c r="F88" s="9"/>
    </row>
    <row r="89" spans="1:6" ht="36" x14ac:dyDescent="0.2">
      <c r="A89" s="363">
        <f t="shared" si="2"/>
        <v>83</v>
      </c>
      <c r="B89" s="363">
        <f t="shared" si="3"/>
        <v>1257</v>
      </c>
      <c r="C89" s="430">
        <v>17</v>
      </c>
      <c r="D89" s="444" t="s">
        <v>12</v>
      </c>
      <c r="E89" s="212" t="s">
        <v>14420</v>
      </c>
      <c r="F89" s="9"/>
    </row>
    <row r="90" spans="1:6" ht="24" x14ac:dyDescent="0.2">
      <c r="A90" s="363">
        <f t="shared" si="2"/>
        <v>84</v>
      </c>
      <c r="B90" s="363">
        <f t="shared" si="3"/>
        <v>1274</v>
      </c>
      <c r="C90" s="430">
        <v>17</v>
      </c>
      <c r="D90" s="444" t="s">
        <v>12</v>
      </c>
      <c r="E90" s="212" t="s">
        <v>14421</v>
      </c>
      <c r="F90" s="9"/>
    </row>
    <row r="91" spans="1:6" ht="36" x14ac:dyDescent="0.2">
      <c r="A91" s="363">
        <f t="shared" si="2"/>
        <v>85</v>
      </c>
      <c r="B91" s="363">
        <f t="shared" si="3"/>
        <v>1291</v>
      </c>
      <c r="C91" s="447">
        <v>17</v>
      </c>
      <c r="D91" s="448" t="s">
        <v>12</v>
      </c>
      <c r="E91" s="512" t="s">
        <v>5085</v>
      </c>
      <c r="F91" s="292"/>
    </row>
    <row r="92" spans="1:6" ht="24" x14ac:dyDescent="0.2">
      <c r="A92" s="363">
        <f t="shared" si="2"/>
        <v>86</v>
      </c>
      <c r="B92" s="363">
        <f t="shared" si="3"/>
        <v>1308</v>
      </c>
      <c r="C92" s="447">
        <v>17</v>
      </c>
      <c r="D92" s="448" t="s">
        <v>12</v>
      </c>
      <c r="E92" s="512" t="s">
        <v>5086</v>
      </c>
      <c r="F92" s="292"/>
    </row>
    <row r="93" spans="1:6" ht="24" x14ac:dyDescent="0.2">
      <c r="A93" s="363">
        <f t="shared" si="2"/>
        <v>87</v>
      </c>
      <c r="B93" s="363">
        <f t="shared" si="3"/>
        <v>1325</v>
      </c>
      <c r="C93" s="447">
        <v>17</v>
      </c>
      <c r="D93" s="448" t="s">
        <v>12</v>
      </c>
      <c r="E93" s="512" t="s">
        <v>5087</v>
      </c>
      <c r="F93" s="292"/>
    </row>
    <row r="94" spans="1:6" ht="36" x14ac:dyDescent="0.2">
      <c r="A94" s="363">
        <f t="shared" si="2"/>
        <v>88</v>
      </c>
      <c r="B94" s="363">
        <f t="shared" si="3"/>
        <v>1342</v>
      </c>
      <c r="C94" s="447">
        <v>17</v>
      </c>
      <c r="D94" s="448" t="s">
        <v>12</v>
      </c>
      <c r="E94" s="512" t="s">
        <v>5088</v>
      </c>
      <c r="F94" s="292"/>
    </row>
    <row r="95" spans="1:6" ht="24" x14ac:dyDescent="0.2">
      <c r="A95" s="363">
        <f t="shared" si="2"/>
        <v>89</v>
      </c>
      <c r="B95" s="363">
        <f t="shared" si="3"/>
        <v>1359</v>
      </c>
      <c r="C95" s="447">
        <v>17</v>
      </c>
      <c r="D95" s="448" t="s">
        <v>12</v>
      </c>
      <c r="E95" s="512" t="s">
        <v>5089</v>
      </c>
      <c r="F95" s="292"/>
    </row>
    <row r="96" spans="1:6" ht="24" x14ac:dyDescent="0.2">
      <c r="A96" s="363">
        <f t="shared" si="2"/>
        <v>90</v>
      </c>
      <c r="B96" s="363">
        <f t="shared" si="3"/>
        <v>1376</v>
      </c>
      <c r="C96" s="447">
        <v>17</v>
      </c>
      <c r="D96" s="448" t="s">
        <v>12</v>
      </c>
      <c r="E96" s="512" t="s">
        <v>5090</v>
      </c>
      <c r="F96" s="292"/>
    </row>
    <row r="97" spans="1:6" s="64" customFormat="1" ht="36" x14ac:dyDescent="0.2">
      <c r="A97" s="363">
        <f t="shared" si="2"/>
        <v>91</v>
      </c>
      <c r="B97" s="363">
        <f t="shared" si="3"/>
        <v>1393</v>
      </c>
      <c r="C97" s="447">
        <v>17</v>
      </c>
      <c r="D97" s="448" t="s">
        <v>12</v>
      </c>
      <c r="E97" s="511" t="s">
        <v>6204</v>
      </c>
      <c r="F97" s="292"/>
    </row>
    <row r="98" spans="1:6" s="64" customFormat="1" ht="24" x14ac:dyDescent="0.2">
      <c r="A98" s="363">
        <f t="shared" si="2"/>
        <v>92</v>
      </c>
      <c r="B98" s="363">
        <f t="shared" si="3"/>
        <v>1410</v>
      </c>
      <c r="C98" s="447">
        <v>17</v>
      </c>
      <c r="D98" s="448" t="s">
        <v>12</v>
      </c>
      <c r="E98" s="511" t="s">
        <v>6205</v>
      </c>
      <c r="F98" s="292"/>
    </row>
    <row r="99" spans="1:6" ht="24" x14ac:dyDescent="0.2">
      <c r="A99" s="363">
        <f t="shared" si="2"/>
        <v>93</v>
      </c>
      <c r="B99" s="363">
        <f t="shared" si="3"/>
        <v>1427</v>
      </c>
      <c r="C99" s="447">
        <v>17</v>
      </c>
      <c r="D99" s="448" t="s">
        <v>12</v>
      </c>
      <c r="E99" s="511" t="s">
        <v>6206</v>
      </c>
      <c r="F99" s="292"/>
    </row>
    <row r="100" spans="1:6" ht="36" x14ac:dyDescent="0.2">
      <c r="A100" s="363">
        <f t="shared" si="2"/>
        <v>94</v>
      </c>
      <c r="B100" s="363">
        <f t="shared" si="3"/>
        <v>1444</v>
      </c>
      <c r="C100" s="447">
        <v>17</v>
      </c>
      <c r="D100" s="448" t="s">
        <v>12</v>
      </c>
      <c r="E100" s="513" t="s">
        <v>12949</v>
      </c>
      <c r="F100" s="9"/>
    </row>
    <row r="101" spans="1:6" ht="24" x14ac:dyDescent="0.2">
      <c r="A101" s="363">
        <f t="shared" si="2"/>
        <v>95</v>
      </c>
      <c r="B101" s="363">
        <f t="shared" si="3"/>
        <v>1461</v>
      </c>
      <c r="C101" s="447">
        <v>17</v>
      </c>
      <c r="D101" s="448" t="s">
        <v>12</v>
      </c>
      <c r="E101" s="513" t="s">
        <v>12950</v>
      </c>
      <c r="F101" s="9"/>
    </row>
    <row r="102" spans="1:6" ht="24" x14ac:dyDescent="0.2">
      <c r="A102" s="363">
        <f t="shared" si="2"/>
        <v>96</v>
      </c>
      <c r="B102" s="363">
        <f t="shared" si="3"/>
        <v>1478</v>
      </c>
      <c r="C102" s="447">
        <v>17</v>
      </c>
      <c r="D102" s="448" t="s">
        <v>12</v>
      </c>
      <c r="E102" s="513" t="s">
        <v>12951</v>
      </c>
      <c r="F102" s="9"/>
    </row>
    <row r="103" spans="1:6" ht="36" x14ac:dyDescent="0.2">
      <c r="A103" s="363">
        <f t="shared" si="2"/>
        <v>97</v>
      </c>
      <c r="B103" s="363">
        <f t="shared" si="3"/>
        <v>1495</v>
      </c>
      <c r="C103" s="430">
        <v>17</v>
      </c>
      <c r="D103" s="444" t="s">
        <v>12</v>
      </c>
      <c r="E103" s="513" t="s">
        <v>12952</v>
      </c>
      <c r="F103" s="462"/>
    </row>
    <row r="104" spans="1:6" ht="24" x14ac:dyDescent="0.2">
      <c r="A104" s="363">
        <f t="shared" si="2"/>
        <v>98</v>
      </c>
      <c r="B104" s="363">
        <f t="shared" si="3"/>
        <v>1512</v>
      </c>
      <c r="C104" s="430">
        <v>17</v>
      </c>
      <c r="D104" s="444" t="s">
        <v>12</v>
      </c>
      <c r="E104" s="513" t="s">
        <v>12953</v>
      </c>
      <c r="F104" s="462"/>
    </row>
    <row r="105" spans="1:6" ht="36" x14ac:dyDescent="0.2">
      <c r="A105" s="363">
        <f t="shared" si="2"/>
        <v>99</v>
      </c>
      <c r="B105" s="363">
        <f t="shared" si="3"/>
        <v>1529</v>
      </c>
      <c r="C105" s="430">
        <v>17</v>
      </c>
      <c r="D105" s="444" t="s">
        <v>12</v>
      </c>
      <c r="E105" s="513" t="s">
        <v>12954</v>
      </c>
      <c r="F105" s="462"/>
    </row>
    <row r="106" spans="1:6" ht="36" x14ac:dyDescent="0.2">
      <c r="A106" s="363">
        <f t="shared" si="2"/>
        <v>100</v>
      </c>
      <c r="B106" s="363">
        <f t="shared" si="3"/>
        <v>1546</v>
      </c>
      <c r="C106" s="363">
        <v>17</v>
      </c>
      <c r="D106" s="360" t="s">
        <v>12</v>
      </c>
      <c r="E106" s="514" t="s">
        <v>12955</v>
      </c>
      <c r="F106" s="449"/>
    </row>
    <row r="107" spans="1:6" ht="24" x14ac:dyDescent="0.2">
      <c r="A107" s="363">
        <f t="shared" si="2"/>
        <v>101</v>
      </c>
      <c r="B107" s="363">
        <f t="shared" si="3"/>
        <v>1563</v>
      </c>
      <c r="C107" s="363">
        <v>17</v>
      </c>
      <c r="D107" s="360" t="s">
        <v>12</v>
      </c>
      <c r="E107" s="514" t="s">
        <v>12956</v>
      </c>
      <c r="F107" s="449"/>
    </row>
    <row r="108" spans="1:6" ht="24" x14ac:dyDescent="0.2">
      <c r="A108" s="363">
        <f t="shared" si="2"/>
        <v>102</v>
      </c>
      <c r="B108" s="363">
        <f t="shared" si="3"/>
        <v>1580</v>
      </c>
      <c r="C108" s="363">
        <v>17</v>
      </c>
      <c r="D108" s="360" t="s">
        <v>12</v>
      </c>
      <c r="E108" s="514" t="s">
        <v>12957</v>
      </c>
      <c r="F108" s="449"/>
    </row>
    <row r="109" spans="1:6" ht="36" x14ac:dyDescent="0.2">
      <c r="A109" s="363">
        <f t="shared" si="2"/>
        <v>103</v>
      </c>
      <c r="B109" s="363">
        <f t="shared" si="3"/>
        <v>1597</v>
      </c>
      <c r="C109" s="447">
        <v>17</v>
      </c>
      <c r="D109" s="448" t="s">
        <v>12</v>
      </c>
      <c r="E109" s="512" t="s">
        <v>5091</v>
      </c>
      <c r="F109" s="292"/>
    </row>
    <row r="110" spans="1:6" ht="24" x14ac:dyDescent="0.2">
      <c r="A110" s="363">
        <f t="shared" si="2"/>
        <v>104</v>
      </c>
      <c r="B110" s="363">
        <f t="shared" si="3"/>
        <v>1614</v>
      </c>
      <c r="C110" s="430">
        <v>17</v>
      </c>
      <c r="D110" s="444" t="s">
        <v>12</v>
      </c>
      <c r="E110" s="511" t="s">
        <v>5092</v>
      </c>
      <c r="F110" s="9"/>
    </row>
    <row r="111" spans="1:6" ht="24" x14ac:dyDescent="0.2">
      <c r="A111" s="363">
        <f t="shared" si="2"/>
        <v>105</v>
      </c>
      <c r="B111" s="363">
        <f t="shared" si="3"/>
        <v>1631</v>
      </c>
      <c r="C111" s="430">
        <v>17</v>
      </c>
      <c r="D111" s="444" t="s">
        <v>12</v>
      </c>
      <c r="E111" s="511" t="s">
        <v>5093</v>
      </c>
      <c r="F111" s="9"/>
    </row>
    <row r="112" spans="1:6" ht="12.75" thickBot="1" x14ac:dyDescent="0.25">
      <c r="A112" s="363">
        <f t="shared" si="2"/>
        <v>106</v>
      </c>
      <c r="B112" s="363">
        <f t="shared" si="3"/>
        <v>1648</v>
      </c>
      <c r="C112" s="439">
        <v>150</v>
      </c>
      <c r="D112" s="440" t="s">
        <v>9</v>
      </c>
      <c r="E112" s="24" t="s">
        <v>50</v>
      </c>
      <c r="F112" s="292" t="s">
        <v>25</v>
      </c>
    </row>
    <row r="113" spans="1:6" ht="13.5" thickTop="1" thickBot="1" x14ac:dyDescent="0.25">
      <c r="A113" s="363">
        <f t="shared" si="2"/>
        <v>107</v>
      </c>
      <c r="B113" s="363">
        <f t="shared" si="3"/>
        <v>1798</v>
      </c>
      <c r="C113" s="441">
        <v>12</v>
      </c>
      <c r="D113" s="452" t="s">
        <v>9</v>
      </c>
      <c r="E113" s="442" t="s">
        <v>439</v>
      </c>
      <c r="F113" s="454" t="s">
        <v>5094</v>
      </c>
    </row>
    <row r="114" spans="1:6" ht="12.75" thickTop="1" x14ac:dyDescent="0.2">
      <c r="A114" s="119" t="s">
        <v>54</v>
      </c>
      <c r="B114" s="119"/>
      <c r="C114" s="370">
        <f>B113+C113-1</f>
        <v>1809</v>
      </c>
      <c r="D114" s="119"/>
      <c r="E114" s="146"/>
      <c r="F114" s="119"/>
    </row>
    <row r="117" spans="1:6" x14ac:dyDescent="0.2">
      <c r="A117" s="804" t="s">
        <v>15167</v>
      </c>
      <c r="B117" s="804"/>
      <c r="C117" s="804"/>
      <c r="D117" s="805"/>
    </row>
  </sheetData>
  <mergeCells count="5">
    <mergeCell ref="A3:B3"/>
    <mergeCell ref="C3:F3"/>
    <mergeCell ref="A4:B4"/>
    <mergeCell ref="C4:F5"/>
    <mergeCell ref="A117:D11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127"/>
  <sheetViews>
    <sheetView topLeftCell="A93" zoomScaleNormal="100" workbookViewId="0">
      <selection activeCell="E108" sqref="E108"/>
    </sheetView>
  </sheetViews>
  <sheetFormatPr baseColWidth="10" defaultRowHeight="12" x14ac:dyDescent="0.2"/>
  <cols>
    <col min="1" max="1" width="8.140625" customWidth="1"/>
    <col min="2" max="2" width="7.5703125" customWidth="1"/>
    <col min="3" max="3" width="7.85546875" customWidth="1"/>
    <col min="5" max="5" width="98.7109375" customWidth="1"/>
    <col min="6" max="6" width="11.425781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4970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3.5" customHeight="1"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1759</v>
      </c>
    </row>
    <row r="10" spans="1:6" x14ac:dyDescent="0.2">
      <c r="A10" s="430">
        <f t="shared" si="0"/>
        <v>4</v>
      </c>
      <c r="B10" s="430">
        <f t="shared" si="1"/>
        <v>8</v>
      </c>
      <c r="C10" s="430">
        <v>1</v>
      </c>
      <c r="D10" s="444" t="s">
        <v>9</v>
      </c>
      <c r="E10" s="445" t="s">
        <v>16</v>
      </c>
      <c r="F10" s="10" t="s">
        <v>5095</v>
      </c>
    </row>
    <row r="11" spans="1:6" x14ac:dyDescent="0.2">
      <c r="A11" s="430">
        <f t="shared" si="0"/>
        <v>5</v>
      </c>
      <c r="B11" s="430">
        <f t="shared" si="1"/>
        <v>9</v>
      </c>
      <c r="C11" s="430">
        <v>2</v>
      </c>
      <c r="D11" s="444" t="s">
        <v>12</v>
      </c>
      <c r="E11" s="445" t="s">
        <v>17</v>
      </c>
      <c r="F11" s="10" t="s">
        <v>18</v>
      </c>
    </row>
    <row r="12" spans="1:6" ht="12.75" customHeight="1" x14ac:dyDescent="0.2">
      <c r="A12" s="430">
        <f t="shared" si="0"/>
        <v>6</v>
      </c>
      <c r="B12" s="430">
        <f t="shared" si="1"/>
        <v>11</v>
      </c>
      <c r="C12" s="430">
        <v>1</v>
      </c>
      <c r="D12" s="444" t="s">
        <v>9</v>
      </c>
      <c r="E12" s="445" t="s">
        <v>19</v>
      </c>
      <c r="F12" s="10" t="s">
        <v>20</v>
      </c>
    </row>
    <row r="13" spans="1:6" ht="14.25" customHeight="1" x14ac:dyDescent="0.2">
      <c r="A13" s="430">
        <f t="shared" si="0"/>
        <v>7</v>
      </c>
      <c r="B13" s="430">
        <f t="shared" si="1"/>
        <v>12</v>
      </c>
      <c r="C13" s="430">
        <v>1</v>
      </c>
      <c r="D13" s="444" t="s">
        <v>9</v>
      </c>
      <c r="E13" s="445" t="s">
        <v>284</v>
      </c>
      <c r="F13" s="9" t="s">
        <v>22</v>
      </c>
    </row>
    <row r="14" spans="1:6" ht="14.25" customHeight="1" x14ac:dyDescent="0.2">
      <c r="A14" s="430">
        <f t="shared" si="0"/>
        <v>8</v>
      </c>
      <c r="B14" s="430">
        <f t="shared" si="1"/>
        <v>13</v>
      </c>
      <c r="C14" s="430">
        <v>3</v>
      </c>
      <c r="D14" s="444" t="s">
        <v>12</v>
      </c>
      <c r="E14" s="445" t="s">
        <v>23</v>
      </c>
      <c r="F14" s="9"/>
    </row>
    <row r="15" spans="1:6" ht="36" x14ac:dyDescent="0.2">
      <c r="A15" s="430">
        <f t="shared" si="0"/>
        <v>9</v>
      </c>
      <c r="B15" s="430">
        <f t="shared" si="1"/>
        <v>16</v>
      </c>
      <c r="C15" s="430">
        <v>17</v>
      </c>
      <c r="D15" s="444" t="s">
        <v>12</v>
      </c>
      <c r="E15" s="511" t="s">
        <v>5096</v>
      </c>
      <c r="F15" s="9"/>
    </row>
    <row r="16" spans="1:6" ht="24" x14ac:dyDescent="0.2">
      <c r="A16" s="430">
        <f t="shared" si="0"/>
        <v>10</v>
      </c>
      <c r="B16" s="430">
        <f t="shared" si="1"/>
        <v>33</v>
      </c>
      <c r="C16" s="430">
        <v>17</v>
      </c>
      <c r="D16" s="444" t="s">
        <v>12</v>
      </c>
      <c r="E16" s="511" t="s">
        <v>5097</v>
      </c>
      <c r="F16" s="9"/>
    </row>
    <row r="17" spans="1:6" ht="24" x14ac:dyDescent="0.2">
      <c r="A17" s="430">
        <f t="shared" si="0"/>
        <v>11</v>
      </c>
      <c r="B17" s="430">
        <f t="shared" si="1"/>
        <v>50</v>
      </c>
      <c r="C17" s="430">
        <v>17</v>
      </c>
      <c r="D17" s="444" t="s">
        <v>12</v>
      </c>
      <c r="E17" s="511" t="s">
        <v>5098</v>
      </c>
      <c r="F17" s="9"/>
    </row>
    <row r="18" spans="1:6" ht="36" x14ac:dyDescent="0.2">
      <c r="A18" s="430">
        <f t="shared" si="0"/>
        <v>12</v>
      </c>
      <c r="B18" s="430">
        <f t="shared" si="1"/>
        <v>67</v>
      </c>
      <c r="C18" s="430">
        <v>17</v>
      </c>
      <c r="D18" s="444" t="s">
        <v>12</v>
      </c>
      <c r="E18" s="511" t="s">
        <v>5099</v>
      </c>
      <c r="F18" s="9"/>
    </row>
    <row r="19" spans="1:6" ht="24" x14ac:dyDescent="0.2">
      <c r="A19" s="430">
        <f t="shared" si="0"/>
        <v>13</v>
      </c>
      <c r="B19" s="430">
        <f t="shared" si="1"/>
        <v>84</v>
      </c>
      <c r="C19" s="430">
        <v>17</v>
      </c>
      <c r="D19" s="444" t="s">
        <v>12</v>
      </c>
      <c r="E19" s="511" t="s">
        <v>5100</v>
      </c>
      <c r="F19" s="9"/>
    </row>
    <row r="20" spans="1:6" ht="24" x14ac:dyDescent="0.2">
      <c r="A20" s="430">
        <f t="shared" si="0"/>
        <v>14</v>
      </c>
      <c r="B20" s="430">
        <f t="shared" si="1"/>
        <v>101</v>
      </c>
      <c r="C20" s="430">
        <v>17</v>
      </c>
      <c r="D20" s="444" t="s">
        <v>12</v>
      </c>
      <c r="E20" s="511" t="s">
        <v>5101</v>
      </c>
      <c r="F20" s="9"/>
    </row>
    <row r="21" spans="1:6" ht="36" x14ac:dyDescent="0.2">
      <c r="A21" s="430">
        <f t="shared" si="0"/>
        <v>15</v>
      </c>
      <c r="B21" s="430">
        <f t="shared" si="1"/>
        <v>118</v>
      </c>
      <c r="C21" s="430">
        <v>17</v>
      </c>
      <c r="D21" s="444" t="s">
        <v>12</v>
      </c>
      <c r="E21" s="511" t="s">
        <v>5102</v>
      </c>
      <c r="F21" s="9"/>
    </row>
    <row r="22" spans="1:6" ht="24" x14ac:dyDescent="0.2">
      <c r="A22" s="430">
        <f t="shared" si="0"/>
        <v>16</v>
      </c>
      <c r="B22" s="430">
        <f t="shared" si="1"/>
        <v>135</v>
      </c>
      <c r="C22" s="430">
        <v>17</v>
      </c>
      <c r="D22" s="444" t="s">
        <v>12</v>
      </c>
      <c r="E22" s="511" t="s">
        <v>5103</v>
      </c>
      <c r="F22" s="9"/>
    </row>
    <row r="23" spans="1:6" ht="24" x14ac:dyDescent="0.2">
      <c r="A23" s="430">
        <f t="shared" si="0"/>
        <v>17</v>
      </c>
      <c r="B23" s="430">
        <f t="shared" si="1"/>
        <v>152</v>
      </c>
      <c r="C23" s="430">
        <v>17</v>
      </c>
      <c r="D23" s="444" t="s">
        <v>12</v>
      </c>
      <c r="E23" s="511" t="s">
        <v>5104</v>
      </c>
      <c r="F23" s="9"/>
    </row>
    <row r="24" spans="1:6" ht="36" x14ac:dyDescent="0.2">
      <c r="A24" s="430">
        <f t="shared" si="0"/>
        <v>18</v>
      </c>
      <c r="B24" s="430">
        <f t="shared" si="1"/>
        <v>169</v>
      </c>
      <c r="C24" s="430">
        <v>17</v>
      </c>
      <c r="D24" s="444" t="s">
        <v>12</v>
      </c>
      <c r="E24" s="511" t="s">
        <v>5105</v>
      </c>
      <c r="F24" s="9"/>
    </row>
    <row r="25" spans="1:6" ht="36" x14ac:dyDescent="0.2">
      <c r="A25" s="430">
        <f t="shared" si="0"/>
        <v>19</v>
      </c>
      <c r="B25" s="430">
        <f t="shared" si="1"/>
        <v>186</v>
      </c>
      <c r="C25" s="430">
        <v>17</v>
      </c>
      <c r="D25" s="444" t="s">
        <v>12</v>
      </c>
      <c r="E25" s="511" t="s">
        <v>5106</v>
      </c>
      <c r="F25" s="9"/>
    </row>
    <row r="26" spans="1:6" ht="24" x14ac:dyDescent="0.2">
      <c r="A26" s="430">
        <f t="shared" si="0"/>
        <v>20</v>
      </c>
      <c r="B26" s="430">
        <f t="shared" si="1"/>
        <v>203</v>
      </c>
      <c r="C26" s="430">
        <v>17</v>
      </c>
      <c r="D26" s="444" t="s">
        <v>12</v>
      </c>
      <c r="E26" s="511" t="s">
        <v>5107</v>
      </c>
      <c r="F26" s="9"/>
    </row>
    <row r="27" spans="1:6" ht="36" x14ac:dyDescent="0.2">
      <c r="A27" s="430">
        <f t="shared" si="0"/>
        <v>21</v>
      </c>
      <c r="B27" s="430">
        <f t="shared" si="1"/>
        <v>220</v>
      </c>
      <c r="C27" s="430">
        <v>17</v>
      </c>
      <c r="D27" s="444" t="s">
        <v>12</v>
      </c>
      <c r="E27" s="511" t="s">
        <v>5108</v>
      </c>
      <c r="F27" s="9"/>
    </row>
    <row r="28" spans="1:6" ht="24" x14ac:dyDescent="0.2">
      <c r="A28" s="430">
        <f t="shared" si="0"/>
        <v>22</v>
      </c>
      <c r="B28" s="430">
        <f t="shared" si="1"/>
        <v>237</v>
      </c>
      <c r="C28" s="430">
        <v>17</v>
      </c>
      <c r="D28" s="444" t="s">
        <v>12</v>
      </c>
      <c r="E28" s="511" t="s">
        <v>5109</v>
      </c>
      <c r="F28" s="9"/>
    </row>
    <row r="29" spans="1:6" ht="36" x14ac:dyDescent="0.2">
      <c r="A29" s="430">
        <f t="shared" si="0"/>
        <v>23</v>
      </c>
      <c r="B29" s="430">
        <f t="shared" si="1"/>
        <v>254</v>
      </c>
      <c r="C29" s="430">
        <v>17</v>
      </c>
      <c r="D29" s="444" t="s">
        <v>12</v>
      </c>
      <c r="E29" s="511" t="s">
        <v>5110</v>
      </c>
      <c r="F29" s="9"/>
    </row>
    <row r="30" spans="1:6" ht="36" x14ac:dyDescent="0.2">
      <c r="A30" s="430">
        <f t="shared" si="0"/>
        <v>24</v>
      </c>
      <c r="B30" s="430">
        <f t="shared" si="1"/>
        <v>271</v>
      </c>
      <c r="C30" s="447">
        <v>17</v>
      </c>
      <c r="D30" s="448" t="s">
        <v>12</v>
      </c>
      <c r="E30" s="512" t="s">
        <v>5111</v>
      </c>
      <c r="F30" s="292"/>
    </row>
    <row r="31" spans="1:6" ht="24" x14ac:dyDescent="0.2">
      <c r="A31" s="430">
        <f t="shared" si="0"/>
        <v>25</v>
      </c>
      <c r="B31" s="430">
        <f t="shared" si="1"/>
        <v>288</v>
      </c>
      <c r="C31" s="447">
        <v>17</v>
      </c>
      <c r="D31" s="448" t="s">
        <v>12</v>
      </c>
      <c r="E31" s="512" t="s">
        <v>5112</v>
      </c>
      <c r="F31" s="292"/>
    </row>
    <row r="32" spans="1:6" ht="36" x14ac:dyDescent="0.2">
      <c r="A32" s="430">
        <f t="shared" si="0"/>
        <v>26</v>
      </c>
      <c r="B32" s="430">
        <f t="shared" si="1"/>
        <v>305</v>
      </c>
      <c r="C32" s="447">
        <v>17</v>
      </c>
      <c r="D32" s="448" t="s">
        <v>12</v>
      </c>
      <c r="E32" s="512" t="s">
        <v>5113</v>
      </c>
      <c r="F32" s="292"/>
    </row>
    <row r="33" spans="1:6" ht="24" x14ac:dyDescent="0.2">
      <c r="A33" s="430">
        <f t="shared" si="0"/>
        <v>27</v>
      </c>
      <c r="B33" s="430">
        <f t="shared" si="1"/>
        <v>322</v>
      </c>
      <c r="C33" s="447">
        <v>17</v>
      </c>
      <c r="D33" s="448" t="s">
        <v>12</v>
      </c>
      <c r="E33" s="512" t="s">
        <v>5114</v>
      </c>
      <c r="F33" s="292"/>
    </row>
    <row r="34" spans="1:6" ht="36" x14ac:dyDescent="0.2">
      <c r="A34" s="430">
        <f t="shared" si="0"/>
        <v>28</v>
      </c>
      <c r="B34" s="430">
        <f t="shared" si="1"/>
        <v>339</v>
      </c>
      <c r="C34" s="447">
        <v>17</v>
      </c>
      <c r="D34" s="448" t="s">
        <v>12</v>
      </c>
      <c r="E34" s="512" t="s">
        <v>5115</v>
      </c>
      <c r="F34" s="292"/>
    </row>
    <row r="35" spans="1:6" ht="36" x14ac:dyDescent="0.2">
      <c r="A35" s="430">
        <f t="shared" si="0"/>
        <v>29</v>
      </c>
      <c r="B35" s="430">
        <f t="shared" si="1"/>
        <v>356</v>
      </c>
      <c r="C35" s="447">
        <v>17</v>
      </c>
      <c r="D35" s="448" t="s">
        <v>12</v>
      </c>
      <c r="E35" s="512" t="s">
        <v>5116</v>
      </c>
      <c r="F35" s="292"/>
    </row>
    <row r="36" spans="1:6" ht="24" x14ac:dyDescent="0.2">
      <c r="A36" s="430">
        <f t="shared" si="0"/>
        <v>30</v>
      </c>
      <c r="B36" s="430">
        <f t="shared" si="1"/>
        <v>373</v>
      </c>
      <c r="C36" s="447">
        <v>17</v>
      </c>
      <c r="D36" s="448" t="s">
        <v>12</v>
      </c>
      <c r="E36" s="512" t="s">
        <v>5117</v>
      </c>
      <c r="F36" s="292"/>
    </row>
    <row r="37" spans="1:6" ht="36" x14ac:dyDescent="0.2">
      <c r="A37" s="430">
        <f t="shared" si="0"/>
        <v>31</v>
      </c>
      <c r="B37" s="430">
        <f t="shared" si="1"/>
        <v>390</v>
      </c>
      <c r="C37" s="447">
        <v>17</v>
      </c>
      <c r="D37" s="448" t="s">
        <v>12</v>
      </c>
      <c r="E37" s="512" t="s">
        <v>5118</v>
      </c>
      <c r="F37" s="292"/>
    </row>
    <row r="38" spans="1:6" ht="24" x14ac:dyDescent="0.2">
      <c r="A38" s="430">
        <f t="shared" si="0"/>
        <v>32</v>
      </c>
      <c r="B38" s="430">
        <f t="shared" si="1"/>
        <v>407</v>
      </c>
      <c r="C38" s="447">
        <v>17</v>
      </c>
      <c r="D38" s="448" t="s">
        <v>12</v>
      </c>
      <c r="E38" s="512" t="s">
        <v>5119</v>
      </c>
      <c r="F38" s="205"/>
    </row>
    <row r="39" spans="1:6" ht="36" x14ac:dyDescent="0.2">
      <c r="A39" s="430">
        <f t="shared" si="0"/>
        <v>33</v>
      </c>
      <c r="B39" s="430">
        <f t="shared" si="1"/>
        <v>424</v>
      </c>
      <c r="C39" s="430">
        <v>17</v>
      </c>
      <c r="D39" s="444" t="s">
        <v>12</v>
      </c>
      <c r="E39" s="511" t="s">
        <v>5120</v>
      </c>
      <c r="F39" s="497"/>
    </row>
    <row r="40" spans="1:6" ht="36" x14ac:dyDescent="0.2">
      <c r="A40" s="430">
        <f t="shared" si="0"/>
        <v>34</v>
      </c>
      <c r="B40" s="430">
        <f t="shared" si="1"/>
        <v>441</v>
      </c>
      <c r="C40" s="430">
        <v>17</v>
      </c>
      <c r="D40" s="444" t="s">
        <v>12</v>
      </c>
      <c r="E40" s="511" t="s">
        <v>5121</v>
      </c>
      <c r="F40" s="497"/>
    </row>
    <row r="41" spans="1:6" ht="24" x14ac:dyDescent="0.2">
      <c r="A41" s="430">
        <f t="shared" si="0"/>
        <v>35</v>
      </c>
      <c r="B41" s="430">
        <f t="shared" si="1"/>
        <v>458</v>
      </c>
      <c r="C41" s="430">
        <v>17</v>
      </c>
      <c r="D41" s="444" t="s">
        <v>12</v>
      </c>
      <c r="E41" s="511" t="s">
        <v>5122</v>
      </c>
      <c r="F41" s="497"/>
    </row>
    <row r="42" spans="1:6" ht="36" x14ac:dyDescent="0.2">
      <c r="A42" s="430">
        <f t="shared" si="0"/>
        <v>36</v>
      </c>
      <c r="B42" s="430">
        <f t="shared" si="1"/>
        <v>475</v>
      </c>
      <c r="C42" s="430">
        <v>17</v>
      </c>
      <c r="D42" s="444" t="s">
        <v>12</v>
      </c>
      <c r="E42" s="511" t="s">
        <v>5123</v>
      </c>
      <c r="F42" s="497"/>
    </row>
    <row r="43" spans="1:6" ht="24" x14ac:dyDescent="0.2">
      <c r="A43" s="430">
        <f t="shared" si="0"/>
        <v>37</v>
      </c>
      <c r="B43" s="430">
        <f t="shared" si="1"/>
        <v>492</v>
      </c>
      <c r="C43" s="430">
        <v>17</v>
      </c>
      <c r="D43" s="444" t="s">
        <v>12</v>
      </c>
      <c r="E43" s="511" t="s">
        <v>5124</v>
      </c>
      <c r="F43" s="497"/>
    </row>
    <row r="44" spans="1:6" ht="36" x14ac:dyDescent="0.2">
      <c r="A44" s="430">
        <f t="shared" si="0"/>
        <v>38</v>
      </c>
      <c r="B44" s="430">
        <f t="shared" si="1"/>
        <v>509</v>
      </c>
      <c r="C44" s="430">
        <v>17</v>
      </c>
      <c r="D44" s="444" t="s">
        <v>12</v>
      </c>
      <c r="E44" s="512" t="s">
        <v>5125</v>
      </c>
      <c r="F44" s="497"/>
    </row>
    <row r="45" spans="1:6" ht="36" x14ac:dyDescent="0.2">
      <c r="A45" s="430">
        <f t="shared" si="0"/>
        <v>39</v>
      </c>
      <c r="B45" s="430">
        <f t="shared" si="1"/>
        <v>526</v>
      </c>
      <c r="C45" s="430">
        <v>17</v>
      </c>
      <c r="D45" s="444" t="s">
        <v>12</v>
      </c>
      <c r="E45" s="512" t="s">
        <v>5126</v>
      </c>
      <c r="F45" s="497"/>
    </row>
    <row r="46" spans="1:6" ht="24" x14ac:dyDescent="0.2">
      <c r="A46" s="430">
        <f t="shared" si="0"/>
        <v>40</v>
      </c>
      <c r="B46" s="430">
        <f t="shared" si="1"/>
        <v>543</v>
      </c>
      <c r="C46" s="430">
        <v>17</v>
      </c>
      <c r="D46" s="444" t="s">
        <v>12</v>
      </c>
      <c r="E46" s="512" t="s">
        <v>5127</v>
      </c>
      <c r="F46" s="497"/>
    </row>
    <row r="47" spans="1:6" ht="36" x14ac:dyDescent="0.2">
      <c r="A47" s="430">
        <f t="shared" si="0"/>
        <v>41</v>
      </c>
      <c r="B47" s="430">
        <f t="shared" si="1"/>
        <v>560</v>
      </c>
      <c r="C47" s="430">
        <v>17</v>
      </c>
      <c r="D47" s="444" t="s">
        <v>12</v>
      </c>
      <c r="E47" s="512" t="s">
        <v>5128</v>
      </c>
      <c r="F47" s="497"/>
    </row>
    <row r="48" spans="1:6" ht="24" x14ac:dyDescent="0.2">
      <c r="A48" s="430">
        <f t="shared" si="0"/>
        <v>42</v>
      </c>
      <c r="B48" s="430">
        <f t="shared" si="1"/>
        <v>577</v>
      </c>
      <c r="C48" s="430">
        <v>17</v>
      </c>
      <c r="D48" s="444" t="s">
        <v>12</v>
      </c>
      <c r="E48" s="512" t="s">
        <v>5129</v>
      </c>
      <c r="F48" s="497"/>
    </row>
    <row r="49" spans="1:6" ht="36" x14ac:dyDescent="0.2">
      <c r="A49" s="430">
        <f t="shared" si="0"/>
        <v>43</v>
      </c>
      <c r="B49" s="430">
        <f t="shared" si="1"/>
        <v>594</v>
      </c>
      <c r="C49" s="447">
        <v>17</v>
      </c>
      <c r="D49" s="448" t="s">
        <v>12</v>
      </c>
      <c r="E49" s="512" t="s">
        <v>5130</v>
      </c>
      <c r="F49" s="205"/>
    </row>
    <row r="50" spans="1:6" ht="36" x14ac:dyDescent="0.2">
      <c r="A50" s="430">
        <f t="shared" si="0"/>
        <v>44</v>
      </c>
      <c r="B50" s="430">
        <f t="shared" si="1"/>
        <v>611</v>
      </c>
      <c r="C50" s="447">
        <v>17</v>
      </c>
      <c r="D50" s="448" t="s">
        <v>12</v>
      </c>
      <c r="E50" s="512" t="s">
        <v>5131</v>
      </c>
      <c r="F50" s="205"/>
    </row>
    <row r="51" spans="1:6" ht="24" x14ac:dyDescent="0.2">
      <c r="A51" s="430">
        <f t="shared" si="0"/>
        <v>45</v>
      </c>
      <c r="B51" s="430">
        <f t="shared" si="1"/>
        <v>628</v>
      </c>
      <c r="C51" s="447">
        <v>17</v>
      </c>
      <c r="D51" s="448" t="s">
        <v>12</v>
      </c>
      <c r="E51" s="512" t="s">
        <v>5132</v>
      </c>
      <c r="F51" s="205"/>
    </row>
    <row r="52" spans="1:6" ht="36" x14ac:dyDescent="0.2">
      <c r="A52" s="430">
        <f t="shared" si="0"/>
        <v>46</v>
      </c>
      <c r="B52" s="430">
        <f t="shared" si="1"/>
        <v>645</v>
      </c>
      <c r="C52" s="447">
        <v>17</v>
      </c>
      <c r="D52" s="448" t="s">
        <v>12</v>
      </c>
      <c r="E52" s="512" t="s">
        <v>5133</v>
      </c>
      <c r="F52" s="205"/>
    </row>
    <row r="53" spans="1:6" ht="24" x14ac:dyDescent="0.2">
      <c r="A53" s="430">
        <f t="shared" si="0"/>
        <v>47</v>
      </c>
      <c r="B53" s="430">
        <f t="shared" si="1"/>
        <v>662</v>
      </c>
      <c r="C53" s="447">
        <v>17</v>
      </c>
      <c r="D53" s="448" t="s">
        <v>12</v>
      </c>
      <c r="E53" s="512" t="s">
        <v>5134</v>
      </c>
      <c r="F53" s="205"/>
    </row>
    <row r="54" spans="1:6" ht="36" x14ac:dyDescent="0.2">
      <c r="A54" s="430">
        <f t="shared" si="0"/>
        <v>48</v>
      </c>
      <c r="B54" s="430">
        <f t="shared" si="1"/>
        <v>679</v>
      </c>
      <c r="C54" s="447">
        <v>17</v>
      </c>
      <c r="D54" s="448" t="s">
        <v>12</v>
      </c>
      <c r="E54" s="512" t="s">
        <v>5135</v>
      </c>
      <c r="F54" s="205"/>
    </row>
    <row r="55" spans="1:6" ht="36" x14ac:dyDescent="0.2">
      <c r="A55" s="430">
        <f t="shared" si="0"/>
        <v>49</v>
      </c>
      <c r="B55" s="430">
        <f t="shared" si="1"/>
        <v>696</v>
      </c>
      <c r="C55" s="447">
        <v>17</v>
      </c>
      <c r="D55" s="448" t="s">
        <v>12</v>
      </c>
      <c r="E55" s="512" t="s">
        <v>5136</v>
      </c>
      <c r="F55" s="205"/>
    </row>
    <row r="56" spans="1:6" ht="24" x14ac:dyDescent="0.2">
      <c r="A56" s="430">
        <f t="shared" si="0"/>
        <v>50</v>
      </c>
      <c r="B56" s="430">
        <f t="shared" si="1"/>
        <v>713</v>
      </c>
      <c r="C56" s="447">
        <v>17</v>
      </c>
      <c r="D56" s="448" t="s">
        <v>12</v>
      </c>
      <c r="E56" s="512" t="s">
        <v>5137</v>
      </c>
      <c r="F56" s="205"/>
    </row>
    <row r="57" spans="1:6" ht="36" x14ac:dyDescent="0.2">
      <c r="A57" s="430">
        <f t="shared" si="0"/>
        <v>51</v>
      </c>
      <c r="B57" s="430">
        <f t="shared" si="1"/>
        <v>730</v>
      </c>
      <c r="C57" s="447">
        <v>17</v>
      </c>
      <c r="D57" s="448" t="s">
        <v>12</v>
      </c>
      <c r="E57" s="512" t="s">
        <v>5138</v>
      </c>
      <c r="F57" s="205"/>
    </row>
    <row r="58" spans="1:6" ht="24" x14ac:dyDescent="0.2">
      <c r="A58" s="430">
        <f t="shared" si="0"/>
        <v>52</v>
      </c>
      <c r="B58" s="430">
        <f t="shared" si="1"/>
        <v>747</v>
      </c>
      <c r="C58" s="447">
        <v>17</v>
      </c>
      <c r="D58" s="448" t="s">
        <v>12</v>
      </c>
      <c r="E58" s="512" t="s">
        <v>5139</v>
      </c>
      <c r="F58" s="205"/>
    </row>
    <row r="59" spans="1:6" ht="36" x14ac:dyDescent="0.2">
      <c r="A59" s="447">
        <f t="shared" si="0"/>
        <v>53</v>
      </c>
      <c r="B59" s="447">
        <f t="shared" si="1"/>
        <v>764</v>
      </c>
      <c r="C59" s="447">
        <v>17</v>
      </c>
      <c r="D59" s="448" t="s">
        <v>12</v>
      </c>
      <c r="E59" s="512" t="s">
        <v>5140</v>
      </c>
      <c r="F59" s="205"/>
    </row>
    <row r="60" spans="1:6" ht="36" x14ac:dyDescent="0.2">
      <c r="A60" s="447">
        <f t="shared" si="0"/>
        <v>54</v>
      </c>
      <c r="B60" s="447">
        <f t="shared" si="1"/>
        <v>781</v>
      </c>
      <c r="C60" s="447">
        <v>17</v>
      </c>
      <c r="D60" s="448" t="s">
        <v>12</v>
      </c>
      <c r="E60" s="512" t="s">
        <v>5141</v>
      </c>
      <c r="F60" s="205"/>
    </row>
    <row r="61" spans="1:6" ht="24" x14ac:dyDescent="0.2">
      <c r="A61" s="447">
        <f t="shared" si="0"/>
        <v>55</v>
      </c>
      <c r="B61" s="447">
        <f t="shared" si="1"/>
        <v>798</v>
      </c>
      <c r="C61" s="447">
        <v>17</v>
      </c>
      <c r="D61" s="448" t="s">
        <v>12</v>
      </c>
      <c r="E61" s="512" t="s">
        <v>5142</v>
      </c>
      <c r="F61" s="205"/>
    </row>
    <row r="62" spans="1:6" ht="36" x14ac:dyDescent="0.2">
      <c r="A62" s="447">
        <f t="shared" si="0"/>
        <v>56</v>
      </c>
      <c r="B62" s="447">
        <f t="shared" si="1"/>
        <v>815</v>
      </c>
      <c r="C62" s="447">
        <v>17</v>
      </c>
      <c r="D62" s="448" t="s">
        <v>12</v>
      </c>
      <c r="E62" s="512" t="s">
        <v>5143</v>
      </c>
      <c r="F62" s="205"/>
    </row>
    <row r="63" spans="1:6" ht="24" x14ac:dyDescent="0.2">
      <c r="A63" s="447">
        <f t="shared" si="0"/>
        <v>57</v>
      </c>
      <c r="B63" s="447">
        <f t="shared" si="1"/>
        <v>832</v>
      </c>
      <c r="C63" s="447">
        <v>17</v>
      </c>
      <c r="D63" s="448" t="s">
        <v>12</v>
      </c>
      <c r="E63" s="512" t="s">
        <v>5144</v>
      </c>
      <c r="F63" s="205"/>
    </row>
    <row r="64" spans="1:6" ht="36" x14ac:dyDescent="0.2">
      <c r="A64" s="447">
        <f t="shared" si="0"/>
        <v>58</v>
      </c>
      <c r="B64" s="447">
        <f t="shared" si="1"/>
        <v>849</v>
      </c>
      <c r="C64" s="447">
        <v>17</v>
      </c>
      <c r="D64" s="448" t="s">
        <v>12</v>
      </c>
      <c r="E64" s="511" t="s">
        <v>6207</v>
      </c>
      <c r="F64" s="497"/>
    </row>
    <row r="65" spans="1:6" ht="36" x14ac:dyDescent="0.2">
      <c r="A65" s="447">
        <f t="shared" si="0"/>
        <v>59</v>
      </c>
      <c r="B65" s="447">
        <f t="shared" si="1"/>
        <v>866</v>
      </c>
      <c r="C65" s="447">
        <v>17</v>
      </c>
      <c r="D65" s="448" t="s">
        <v>12</v>
      </c>
      <c r="E65" s="511" t="s">
        <v>6208</v>
      </c>
      <c r="F65" s="497"/>
    </row>
    <row r="66" spans="1:6" ht="24" x14ac:dyDescent="0.2">
      <c r="A66" s="447">
        <f t="shared" si="0"/>
        <v>60</v>
      </c>
      <c r="B66" s="447">
        <f t="shared" si="1"/>
        <v>883</v>
      </c>
      <c r="C66" s="447">
        <v>17</v>
      </c>
      <c r="D66" s="448" t="s">
        <v>12</v>
      </c>
      <c r="E66" s="511" t="s">
        <v>6209</v>
      </c>
      <c r="F66" s="497"/>
    </row>
    <row r="67" spans="1:6" ht="36" x14ac:dyDescent="0.2">
      <c r="A67" s="447">
        <f t="shared" si="0"/>
        <v>61</v>
      </c>
      <c r="B67" s="447">
        <f t="shared" si="1"/>
        <v>900</v>
      </c>
      <c r="C67" s="447">
        <v>17</v>
      </c>
      <c r="D67" s="448" t="s">
        <v>12</v>
      </c>
      <c r="E67" s="511" t="s">
        <v>6210</v>
      </c>
      <c r="F67" s="497"/>
    </row>
    <row r="68" spans="1:6" ht="24" x14ac:dyDescent="0.2">
      <c r="A68" s="447">
        <f t="shared" si="0"/>
        <v>62</v>
      </c>
      <c r="B68" s="447">
        <f t="shared" si="1"/>
        <v>917</v>
      </c>
      <c r="C68" s="447">
        <v>17</v>
      </c>
      <c r="D68" s="448" t="s">
        <v>12</v>
      </c>
      <c r="E68" s="511" t="s">
        <v>6211</v>
      </c>
      <c r="F68" s="497"/>
    </row>
    <row r="69" spans="1:6" ht="36" x14ac:dyDescent="0.2">
      <c r="A69" s="447">
        <f t="shared" si="0"/>
        <v>63</v>
      </c>
      <c r="B69" s="447">
        <f t="shared" si="1"/>
        <v>934</v>
      </c>
      <c r="C69" s="430">
        <v>17</v>
      </c>
      <c r="D69" s="444" t="s">
        <v>12</v>
      </c>
      <c r="E69" s="513" t="s">
        <v>12958</v>
      </c>
      <c r="F69" s="519"/>
    </row>
    <row r="70" spans="1:6" ht="36" x14ac:dyDescent="0.2">
      <c r="A70" s="447">
        <f t="shared" si="0"/>
        <v>64</v>
      </c>
      <c r="B70" s="447">
        <f t="shared" si="1"/>
        <v>951</v>
      </c>
      <c r="C70" s="430">
        <v>17</v>
      </c>
      <c r="D70" s="444" t="s">
        <v>12</v>
      </c>
      <c r="E70" s="513" t="s">
        <v>12959</v>
      </c>
      <c r="F70" s="519"/>
    </row>
    <row r="71" spans="1:6" ht="24" x14ac:dyDescent="0.2">
      <c r="A71" s="447">
        <f t="shared" si="0"/>
        <v>65</v>
      </c>
      <c r="B71" s="447">
        <f t="shared" si="1"/>
        <v>968</v>
      </c>
      <c r="C71" s="430">
        <v>17</v>
      </c>
      <c r="D71" s="444" t="s">
        <v>12</v>
      </c>
      <c r="E71" s="513" t="s">
        <v>12960</v>
      </c>
      <c r="F71" s="519"/>
    </row>
    <row r="72" spans="1:6" ht="36" x14ac:dyDescent="0.2">
      <c r="A72" s="447">
        <f t="shared" ref="A72:A105" si="2">+A71+1</f>
        <v>66</v>
      </c>
      <c r="B72" s="447">
        <f t="shared" ref="B72:B105" si="3">C71+B71</f>
        <v>985</v>
      </c>
      <c r="C72" s="430">
        <v>17</v>
      </c>
      <c r="D72" s="444" t="s">
        <v>12</v>
      </c>
      <c r="E72" s="513" t="s">
        <v>12961</v>
      </c>
      <c r="F72" s="519"/>
    </row>
    <row r="73" spans="1:6" ht="24" x14ac:dyDescent="0.2">
      <c r="A73" s="19">
        <f t="shared" si="2"/>
        <v>67</v>
      </c>
      <c r="B73" s="19">
        <f t="shared" si="3"/>
        <v>1002</v>
      </c>
      <c r="C73" s="430">
        <v>17</v>
      </c>
      <c r="D73" s="444" t="s">
        <v>12</v>
      </c>
      <c r="E73" s="513" t="s">
        <v>12962</v>
      </c>
      <c r="F73" s="519"/>
    </row>
    <row r="74" spans="1:6" ht="36" x14ac:dyDescent="0.2">
      <c r="A74" s="363">
        <f t="shared" si="2"/>
        <v>68</v>
      </c>
      <c r="B74" s="363">
        <f t="shared" si="3"/>
        <v>1019</v>
      </c>
      <c r="C74" s="363">
        <v>17</v>
      </c>
      <c r="D74" s="360" t="s">
        <v>12</v>
      </c>
      <c r="E74" s="514" t="s">
        <v>12963</v>
      </c>
      <c r="F74" s="720"/>
    </row>
    <row r="75" spans="1:6" ht="36" x14ac:dyDescent="0.2">
      <c r="A75" s="363">
        <f t="shared" si="2"/>
        <v>69</v>
      </c>
      <c r="B75" s="363">
        <f t="shared" si="3"/>
        <v>1036</v>
      </c>
      <c r="C75" s="363">
        <v>17</v>
      </c>
      <c r="D75" s="360" t="s">
        <v>12</v>
      </c>
      <c r="E75" s="514" t="s">
        <v>12964</v>
      </c>
      <c r="F75" s="720"/>
    </row>
    <row r="76" spans="1:6" ht="24" x14ac:dyDescent="0.2">
      <c r="A76" s="363">
        <f t="shared" si="2"/>
        <v>70</v>
      </c>
      <c r="B76" s="363">
        <f t="shared" si="3"/>
        <v>1053</v>
      </c>
      <c r="C76" s="363">
        <v>17</v>
      </c>
      <c r="D76" s="360" t="s">
        <v>12</v>
      </c>
      <c r="E76" s="514" t="s">
        <v>12965</v>
      </c>
      <c r="F76" s="720"/>
    </row>
    <row r="77" spans="1:6" ht="36" x14ac:dyDescent="0.2">
      <c r="A77" s="363">
        <f t="shared" si="2"/>
        <v>71</v>
      </c>
      <c r="B77" s="363">
        <f t="shared" si="3"/>
        <v>1070</v>
      </c>
      <c r="C77" s="363">
        <v>17</v>
      </c>
      <c r="D77" s="360" t="s">
        <v>12</v>
      </c>
      <c r="E77" s="514" t="s">
        <v>12966</v>
      </c>
      <c r="F77" s="720"/>
    </row>
    <row r="78" spans="1:6" ht="36" x14ac:dyDescent="0.2">
      <c r="A78" s="363">
        <f t="shared" si="2"/>
        <v>72</v>
      </c>
      <c r="B78" s="363">
        <f t="shared" si="3"/>
        <v>1087</v>
      </c>
      <c r="C78" s="363">
        <v>17</v>
      </c>
      <c r="D78" s="360" t="s">
        <v>12</v>
      </c>
      <c r="E78" s="514" t="s">
        <v>12967</v>
      </c>
      <c r="F78" s="720"/>
    </row>
    <row r="79" spans="1:6" ht="36" x14ac:dyDescent="0.2">
      <c r="A79" s="363">
        <f t="shared" si="2"/>
        <v>73</v>
      </c>
      <c r="B79" s="363">
        <f t="shared" si="3"/>
        <v>1104</v>
      </c>
      <c r="C79" s="430">
        <v>17</v>
      </c>
      <c r="D79" s="444" t="s">
        <v>12</v>
      </c>
      <c r="E79" s="515" t="s">
        <v>10722</v>
      </c>
      <c r="F79" s="519"/>
    </row>
    <row r="80" spans="1:6" ht="24" x14ac:dyDescent="0.2">
      <c r="A80" s="363">
        <f t="shared" si="2"/>
        <v>74</v>
      </c>
      <c r="B80" s="363">
        <f t="shared" si="3"/>
        <v>1121</v>
      </c>
      <c r="C80" s="430">
        <v>17</v>
      </c>
      <c r="D80" s="444" t="s">
        <v>12</v>
      </c>
      <c r="E80" s="515" t="s">
        <v>10723</v>
      </c>
      <c r="F80" s="519"/>
    </row>
    <row r="81" spans="1:6" ht="24" x14ac:dyDescent="0.2">
      <c r="A81" s="363">
        <f t="shared" si="2"/>
        <v>75</v>
      </c>
      <c r="B81" s="363">
        <f t="shared" si="3"/>
        <v>1138</v>
      </c>
      <c r="C81" s="430">
        <v>17</v>
      </c>
      <c r="D81" s="444" t="s">
        <v>12</v>
      </c>
      <c r="E81" s="515" t="s">
        <v>10724</v>
      </c>
      <c r="F81" s="519"/>
    </row>
    <row r="82" spans="1:6" ht="24" x14ac:dyDescent="0.2">
      <c r="A82" s="363">
        <f t="shared" si="2"/>
        <v>76</v>
      </c>
      <c r="B82" s="363">
        <f t="shared" si="3"/>
        <v>1155</v>
      </c>
      <c r="C82" s="430">
        <v>17</v>
      </c>
      <c r="D82" s="444" t="s">
        <v>12</v>
      </c>
      <c r="E82" s="515" t="s">
        <v>10725</v>
      </c>
      <c r="F82" s="519"/>
    </row>
    <row r="83" spans="1:6" ht="24" x14ac:dyDescent="0.2">
      <c r="A83" s="363">
        <f t="shared" si="2"/>
        <v>77</v>
      </c>
      <c r="B83" s="363">
        <f t="shared" si="3"/>
        <v>1172</v>
      </c>
      <c r="C83" s="430">
        <v>17</v>
      </c>
      <c r="D83" s="444" t="s">
        <v>12</v>
      </c>
      <c r="E83" s="515" t="s">
        <v>10726</v>
      </c>
      <c r="F83" s="519"/>
    </row>
    <row r="84" spans="1:6" ht="36" x14ac:dyDescent="0.2">
      <c r="A84" s="363">
        <f t="shared" si="2"/>
        <v>78</v>
      </c>
      <c r="B84" s="363">
        <f t="shared" si="3"/>
        <v>1189</v>
      </c>
      <c r="C84" s="502">
        <v>17</v>
      </c>
      <c r="D84" s="432" t="s">
        <v>12</v>
      </c>
      <c r="E84" s="213" t="s">
        <v>14422</v>
      </c>
      <c r="F84" s="214"/>
    </row>
    <row r="85" spans="1:6" ht="36" x14ac:dyDescent="0.2">
      <c r="A85" s="363">
        <f t="shared" si="2"/>
        <v>79</v>
      </c>
      <c r="B85" s="363">
        <f t="shared" si="3"/>
        <v>1206</v>
      </c>
      <c r="C85" s="502">
        <v>17</v>
      </c>
      <c r="D85" s="432" t="s">
        <v>12</v>
      </c>
      <c r="E85" s="213" t="s">
        <v>14423</v>
      </c>
      <c r="F85" s="214"/>
    </row>
    <row r="86" spans="1:6" ht="36" x14ac:dyDescent="0.2">
      <c r="A86" s="363">
        <f t="shared" si="2"/>
        <v>80</v>
      </c>
      <c r="B86" s="363">
        <f t="shared" si="3"/>
        <v>1223</v>
      </c>
      <c r="C86" s="502">
        <v>17</v>
      </c>
      <c r="D86" s="432" t="s">
        <v>12</v>
      </c>
      <c r="E86" s="516" t="s">
        <v>5145</v>
      </c>
      <c r="F86" s="214"/>
    </row>
    <row r="87" spans="1:6" ht="36" x14ac:dyDescent="0.2">
      <c r="A87" s="363">
        <f t="shared" si="2"/>
        <v>81</v>
      </c>
      <c r="B87" s="363">
        <f t="shared" si="3"/>
        <v>1240</v>
      </c>
      <c r="C87" s="502">
        <v>17</v>
      </c>
      <c r="D87" s="432" t="s">
        <v>12</v>
      </c>
      <c r="E87" s="516" t="s">
        <v>5146</v>
      </c>
      <c r="F87" s="214"/>
    </row>
    <row r="88" spans="1:6" ht="36" x14ac:dyDescent="0.2">
      <c r="A88" s="363">
        <f t="shared" si="2"/>
        <v>82</v>
      </c>
      <c r="B88" s="363">
        <f t="shared" si="3"/>
        <v>1257</v>
      </c>
      <c r="C88" s="502">
        <v>17</v>
      </c>
      <c r="D88" s="432" t="s">
        <v>12</v>
      </c>
      <c r="E88" s="516" t="s">
        <v>5147</v>
      </c>
      <c r="F88" s="214"/>
    </row>
    <row r="89" spans="1:6" ht="36" x14ac:dyDescent="0.2">
      <c r="A89" s="363">
        <f t="shared" si="2"/>
        <v>83</v>
      </c>
      <c r="B89" s="363">
        <f t="shared" si="3"/>
        <v>1274</v>
      </c>
      <c r="C89" s="502">
        <v>17</v>
      </c>
      <c r="D89" s="432" t="s">
        <v>12</v>
      </c>
      <c r="E89" s="516" t="s">
        <v>5148</v>
      </c>
      <c r="F89" s="214"/>
    </row>
    <row r="90" spans="1:6" ht="36" x14ac:dyDescent="0.2">
      <c r="A90" s="363">
        <f t="shared" si="2"/>
        <v>84</v>
      </c>
      <c r="B90" s="363">
        <f t="shared" si="3"/>
        <v>1291</v>
      </c>
      <c r="C90" s="502">
        <v>17</v>
      </c>
      <c r="D90" s="432" t="s">
        <v>12</v>
      </c>
      <c r="E90" s="516" t="s">
        <v>5149</v>
      </c>
      <c r="F90" s="214"/>
    </row>
    <row r="91" spans="1:6" ht="36" x14ac:dyDescent="0.2">
      <c r="A91" s="363">
        <f t="shared" si="2"/>
        <v>85</v>
      </c>
      <c r="B91" s="363">
        <f t="shared" si="3"/>
        <v>1308</v>
      </c>
      <c r="C91" s="502">
        <v>17</v>
      </c>
      <c r="D91" s="432" t="s">
        <v>12</v>
      </c>
      <c r="E91" s="516" t="s">
        <v>5150</v>
      </c>
      <c r="F91" s="214"/>
    </row>
    <row r="92" spans="1:6" ht="36" x14ac:dyDescent="0.2">
      <c r="A92" s="363">
        <f t="shared" si="2"/>
        <v>86</v>
      </c>
      <c r="B92" s="363">
        <f t="shared" si="3"/>
        <v>1325</v>
      </c>
      <c r="C92" s="502">
        <v>17</v>
      </c>
      <c r="D92" s="432" t="s">
        <v>12</v>
      </c>
      <c r="E92" s="515" t="s">
        <v>6212</v>
      </c>
      <c r="F92" s="518"/>
    </row>
    <row r="93" spans="1:6" ht="36" x14ac:dyDescent="0.2">
      <c r="A93" s="363">
        <f t="shared" si="2"/>
        <v>87</v>
      </c>
      <c r="B93" s="363">
        <f t="shared" si="3"/>
        <v>1342</v>
      </c>
      <c r="C93" s="502">
        <v>17</v>
      </c>
      <c r="D93" s="432" t="s">
        <v>12</v>
      </c>
      <c r="E93" s="515" t="s">
        <v>6213</v>
      </c>
      <c r="F93" s="518"/>
    </row>
    <row r="94" spans="1:6" ht="36" x14ac:dyDescent="0.2">
      <c r="A94" s="363">
        <f t="shared" si="2"/>
        <v>88</v>
      </c>
      <c r="B94" s="363">
        <f t="shared" si="3"/>
        <v>1359</v>
      </c>
      <c r="C94" s="502">
        <v>17</v>
      </c>
      <c r="D94" s="432" t="s">
        <v>12</v>
      </c>
      <c r="E94" s="515" t="s">
        <v>6214</v>
      </c>
      <c r="F94" s="518"/>
    </row>
    <row r="95" spans="1:6" ht="36" x14ac:dyDescent="0.2">
      <c r="A95" s="363">
        <f t="shared" si="2"/>
        <v>89</v>
      </c>
      <c r="B95" s="363">
        <f t="shared" si="3"/>
        <v>1376</v>
      </c>
      <c r="C95" s="431">
        <v>17</v>
      </c>
      <c r="D95" s="434" t="s">
        <v>12</v>
      </c>
      <c r="E95" s="517" t="s">
        <v>12968</v>
      </c>
      <c r="F95" s="519"/>
    </row>
    <row r="96" spans="1:6" ht="36" x14ac:dyDescent="0.2">
      <c r="A96" s="363">
        <f t="shared" si="2"/>
        <v>90</v>
      </c>
      <c r="B96" s="363">
        <f t="shared" si="3"/>
        <v>1393</v>
      </c>
      <c r="C96" s="431">
        <v>17</v>
      </c>
      <c r="D96" s="434" t="s">
        <v>12</v>
      </c>
      <c r="E96" s="517" t="s">
        <v>12969</v>
      </c>
      <c r="F96" s="519"/>
    </row>
    <row r="97" spans="1:6" ht="36" x14ac:dyDescent="0.2">
      <c r="A97" s="363">
        <f t="shared" si="2"/>
        <v>91</v>
      </c>
      <c r="B97" s="363">
        <f t="shared" si="3"/>
        <v>1410</v>
      </c>
      <c r="C97" s="431">
        <v>17</v>
      </c>
      <c r="D97" s="434" t="s">
        <v>12</v>
      </c>
      <c r="E97" s="517" t="s">
        <v>12970</v>
      </c>
      <c r="F97" s="519"/>
    </row>
    <row r="98" spans="1:6" ht="36" x14ac:dyDescent="0.2">
      <c r="A98" s="363">
        <f t="shared" si="2"/>
        <v>92</v>
      </c>
      <c r="B98" s="363">
        <f t="shared" si="3"/>
        <v>1427</v>
      </c>
      <c r="C98" s="364">
        <v>17</v>
      </c>
      <c r="D98" s="365" t="s">
        <v>12</v>
      </c>
      <c r="E98" s="520" t="s">
        <v>12971</v>
      </c>
      <c r="F98" s="720"/>
    </row>
    <row r="99" spans="1:6" ht="36" x14ac:dyDescent="0.2">
      <c r="A99" s="363">
        <f t="shared" si="2"/>
        <v>93</v>
      </c>
      <c r="B99" s="363">
        <f t="shared" si="3"/>
        <v>1444</v>
      </c>
      <c r="C99" s="364">
        <v>17</v>
      </c>
      <c r="D99" s="365" t="s">
        <v>12</v>
      </c>
      <c r="E99" s="520" t="s">
        <v>12972</v>
      </c>
      <c r="F99" s="720"/>
    </row>
    <row r="100" spans="1:6" ht="36" x14ac:dyDescent="0.2">
      <c r="A100" s="363">
        <f t="shared" si="2"/>
        <v>94</v>
      </c>
      <c r="B100" s="363">
        <f t="shared" si="3"/>
        <v>1461</v>
      </c>
      <c r="C100" s="364">
        <v>17</v>
      </c>
      <c r="D100" s="365" t="s">
        <v>12</v>
      </c>
      <c r="E100" s="520" t="s">
        <v>12973</v>
      </c>
      <c r="F100" s="720"/>
    </row>
    <row r="101" spans="1:6" ht="36" x14ac:dyDescent="0.2">
      <c r="A101" s="363">
        <f t="shared" si="2"/>
        <v>95</v>
      </c>
      <c r="B101" s="363">
        <f t="shared" si="3"/>
        <v>1478</v>
      </c>
      <c r="C101" s="431">
        <v>17</v>
      </c>
      <c r="D101" s="434" t="s">
        <v>12</v>
      </c>
      <c r="E101" s="515" t="s">
        <v>10727</v>
      </c>
      <c r="F101" s="519"/>
    </row>
    <row r="102" spans="1:6" ht="24" x14ac:dyDescent="0.2">
      <c r="A102" s="363">
        <f t="shared" si="2"/>
        <v>96</v>
      </c>
      <c r="B102" s="363">
        <f t="shared" si="3"/>
        <v>1495</v>
      </c>
      <c r="C102" s="431">
        <v>17</v>
      </c>
      <c r="D102" s="434" t="s">
        <v>12</v>
      </c>
      <c r="E102" s="515" t="s">
        <v>10728</v>
      </c>
      <c r="F102" s="519"/>
    </row>
    <row r="103" spans="1:6" ht="36" x14ac:dyDescent="0.2">
      <c r="A103" s="363">
        <f t="shared" si="2"/>
        <v>97</v>
      </c>
      <c r="B103" s="363">
        <f t="shared" si="3"/>
        <v>1512</v>
      </c>
      <c r="C103" s="431">
        <v>17</v>
      </c>
      <c r="D103" s="434" t="s">
        <v>12</v>
      </c>
      <c r="E103" s="515" t="s">
        <v>10729</v>
      </c>
      <c r="F103" s="519"/>
    </row>
    <row r="104" spans="1:6" ht="12.75" thickBot="1" x14ac:dyDescent="0.25">
      <c r="A104" s="363">
        <f t="shared" si="2"/>
        <v>98</v>
      </c>
      <c r="B104" s="363">
        <f t="shared" si="3"/>
        <v>1529</v>
      </c>
      <c r="C104" s="439">
        <v>150</v>
      </c>
      <c r="D104" s="440" t="s">
        <v>9</v>
      </c>
      <c r="E104" s="24" t="s">
        <v>50</v>
      </c>
      <c r="F104" s="9" t="s">
        <v>25</v>
      </c>
    </row>
    <row r="105" spans="1:6" ht="13.5" thickTop="1" thickBot="1" x14ac:dyDescent="0.25">
      <c r="A105" s="363">
        <f t="shared" si="2"/>
        <v>99</v>
      </c>
      <c r="B105" s="363">
        <f t="shared" si="3"/>
        <v>1679</v>
      </c>
      <c r="C105" s="441">
        <v>12</v>
      </c>
      <c r="D105" s="452" t="s">
        <v>9</v>
      </c>
      <c r="E105" s="217" t="s">
        <v>323</v>
      </c>
      <c r="F105" s="454" t="s">
        <v>5151</v>
      </c>
    </row>
    <row r="106" spans="1:6" ht="12.75" thickTop="1" x14ac:dyDescent="0.2">
      <c r="A106" s="119" t="s">
        <v>54</v>
      </c>
      <c r="B106" s="119"/>
      <c r="C106" s="370">
        <f>B105+C105-1</f>
        <v>1690</v>
      </c>
      <c r="D106" s="119"/>
      <c r="E106" s="146"/>
      <c r="F106" s="119"/>
    </row>
    <row r="109" spans="1:6" x14ac:dyDescent="0.2">
      <c r="A109" s="277"/>
      <c r="B109" s="277"/>
      <c r="C109" s="277"/>
      <c r="D109" s="277"/>
      <c r="E109" s="340"/>
      <c r="F109" s="277"/>
    </row>
    <row r="110" spans="1:6" x14ac:dyDescent="0.2">
      <c r="A110" s="158"/>
      <c r="B110" s="158"/>
      <c r="C110" s="158"/>
      <c r="D110" s="159"/>
      <c r="E110" s="340"/>
      <c r="F110" s="341"/>
    </row>
    <row r="111" spans="1:6" x14ac:dyDescent="0.2">
      <c r="A111" s="158"/>
      <c r="B111" s="158"/>
      <c r="C111" s="158"/>
      <c r="D111" s="159"/>
      <c r="E111" s="340"/>
      <c r="F111" s="341"/>
    </row>
    <row r="112" spans="1:6" x14ac:dyDescent="0.2">
      <c r="A112" s="158"/>
      <c r="B112" s="158"/>
      <c r="C112" s="158"/>
      <c r="D112" s="159"/>
      <c r="E112" s="340"/>
      <c r="F112" s="341"/>
    </row>
    <row r="113" spans="1:6" x14ac:dyDescent="0.2">
      <c r="A113" s="158"/>
      <c r="B113" s="158"/>
      <c r="C113" s="158"/>
      <c r="D113" s="159"/>
      <c r="E113" s="340"/>
      <c r="F113" s="341"/>
    </row>
    <row r="114" spans="1:6" x14ac:dyDescent="0.2">
      <c r="A114" s="158"/>
      <c r="B114" s="158"/>
      <c r="C114" s="158"/>
      <c r="D114" s="159"/>
      <c r="E114" s="277"/>
      <c r="F114" s="341"/>
    </row>
    <row r="115" spans="1:6" x14ac:dyDescent="0.2">
      <c r="A115" s="277"/>
      <c r="B115" s="277"/>
      <c r="C115" s="277"/>
      <c r="D115" s="277"/>
      <c r="E115" s="277"/>
      <c r="F115" s="277"/>
    </row>
    <row r="116" spans="1:6" x14ac:dyDescent="0.2">
      <c r="A116" s="277"/>
      <c r="B116" s="277"/>
      <c r="C116" s="277"/>
      <c r="D116" s="277"/>
      <c r="E116" s="277"/>
      <c r="F116" s="277"/>
    </row>
    <row r="117" spans="1:6" x14ac:dyDescent="0.2">
      <c r="A117" s="158"/>
      <c r="B117" s="158"/>
      <c r="C117" s="158"/>
      <c r="D117" s="159"/>
      <c r="E117" s="340"/>
      <c r="F117" s="277"/>
    </row>
    <row r="118" spans="1:6" x14ac:dyDescent="0.2">
      <c r="A118" s="158"/>
      <c r="B118" s="158"/>
      <c r="C118" s="158"/>
      <c r="D118" s="159"/>
      <c r="E118" s="340"/>
      <c r="F118" s="277"/>
    </row>
    <row r="119" spans="1:6" x14ac:dyDescent="0.2">
      <c r="A119" s="158"/>
      <c r="B119" s="158"/>
      <c r="C119" s="158"/>
      <c r="D119" s="159"/>
      <c r="E119" s="340"/>
      <c r="F119" s="277"/>
    </row>
    <row r="120" spans="1:6" x14ac:dyDescent="0.2">
      <c r="A120" s="277"/>
      <c r="B120" s="277"/>
      <c r="C120" s="277"/>
      <c r="D120" s="277"/>
      <c r="E120" s="277"/>
      <c r="F120" s="277"/>
    </row>
    <row r="121" spans="1:6" x14ac:dyDescent="0.2">
      <c r="A121" s="277"/>
      <c r="B121" s="277"/>
      <c r="C121" s="277"/>
      <c r="D121" s="277"/>
      <c r="E121" s="277"/>
      <c r="F121" s="277"/>
    </row>
    <row r="122" spans="1:6" x14ac:dyDescent="0.2">
      <c r="A122" s="277"/>
      <c r="B122" s="277"/>
      <c r="C122" s="277"/>
      <c r="D122" s="277"/>
      <c r="E122" s="277"/>
      <c r="F122" s="277"/>
    </row>
    <row r="123" spans="1:6" x14ac:dyDescent="0.2">
      <c r="A123" s="277"/>
      <c r="B123" s="277"/>
      <c r="C123" s="277"/>
      <c r="D123" s="277"/>
      <c r="E123" s="277"/>
      <c r="F123" s="277"/>
    </row>
    <row r="124" spans="1:6" x14ac:dyDescent="0.2">
      <c r="A124" s="277"/>
      <c r="B124" s="277"/>
      <c r="C124" s="277"/>
      <c r="D124" s="277"/>
      <c r="E124" s="277"/>
      <c r="F124" s="277"/>
    </row>
    <row r="125" spans="1:6" x14ac:dyDescent="0.2">
      <c r="A125" s="277"/>
      <c r="B125" s="277"/>
      <c r="C125" s="277"/>
      <c r="D125" s="277"/>
      <c r="E125" s="277"/>
      <c r="F125" s="277"/>
    </row>
    <row r="126" spans="1:6" x14ac:dyDescent="0.2">
      <c r="A126" s="277"/>
      <c r="B126" s="277"/>
      <c r="C126" s="277"/>
      <c r="D126" s="277"/>
      <c r="E126" s="277"/>
      <c r="F126" s="277"/>
    </row>
    <row r="127" spans="1:6" x14ac:dyDescent="0.2">
      <c r="A127" s="277"/>
      <c r="B127" s="277"/>
      <c r="C127" s="277"/>
      <c r="D127" s="277"/>
      <c r="E127" s="277"/>
      <c r="F127" s="277"/>
    </row>
  </sheetData>
  <mergeCells count="4">
    <mergeCell ref="A3:B3"/>
    <mergeCell ref="C3:F3"/>
    <mergeCell ref="A4:B4"/>
    <mergeCell ref="C4:F5"/>
  </mergeCells>
  <pageMargins left="0.7" right="0.7" top="0.75" bottom="0.75" header="0.3" footer="0.3"/>
  <pageSetup paperSize="9" scale="9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124"/>
  <sheetViews>
    <sheetView topLeftCell="A94" zoomScaleNormal="100" workbookViewId="0">
      <selection activeCell="E118" sqref="E118"/>
    </sheetView>
  </sheetViews>
  <sheetFormatPr baseColWidth="10" defaultRowHeight="12" x14ac:dyDescent="0.2"/>
  <cols>
    <col min="1" max="3" width="7.140625" customWidth="1"/>
    <col min="5" max="5" width="103.140625" customWidth="1"/>
  </cols>
  <sheetData>
    <row r="1" spans="1:6" ht="21" x14ac:dyDescent="0.35">
      <c r="B1" s="1" t="s">
        <v>0</v>
      </c>
    </row>
    <row r="3" spans="1:6" ht="12.75" x14ac:dyDescent="0.2">
      <c r="A3" s="799" t="s">
        <v>1</v>
      </c>
      <c r="B3" s="799"/>
      <c r="C3" s="788" t="str">
        <f>+T22001000!C3</f>
        <v>Diseño de registro. 2025</v>
      </c>
      <c r="D3" s="788"/>
      <c r="E3" s="788"/>
      <c r="F3" s="789"/>
    </row>
    <row r="4" spans="1:6" ht="12.75" x14ac:dyDescent="0.2">
      <c r="A4" s="790" t="str">
        <f>+T22001000!A4</f>
        <v>Versión 0.2</v>
      </c>
      <c r="B4" s="790"/>
      <c r="C4" s="794" t="s">
        <v>5152</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3.5" customHeight="1" x14ac:dyDescent="0.2">
      <c r="A7" s="430">
        <v>1</v>
      </c>
      <c r="B7" s="430">
        <v>1</v>
      </c>
      <c r="C7" s="430">
        <v>2</v>
      </c>
      <c r="D7" s="444" t="s">
        <v>9</v>
      </c>
      <c r="E7" s="445" t="s">
        <v>10</v>
      </c>
      <c r="F7" s="9" t="s">
        <v>11</v>
      </c>
    </row>
    <row r="8" spans="1:6" x14ac:dyDescent="0.2">
      <c r="A8" s="430">
        <f t="shared" ref="A8:A72" si="0">+A7+1</f>
        <v>2</v>
      </c>
      <c r="B8" s="430">
        <f t="shared" ref="B8:B72" si="1">C7+B7</f>
        <v>3</v>
      </c>
      <c r="C8" s="430">
        <v>3</v>
      </c>
      <c r="D8" s="444" t="s">
        <v>12</v>
      </c>
      <c r="E8" s="445" t="s">
        <v>13</v>
      </c>
      <c r="F8" s="9">
        <v>220</v>
      </c>
    </row>
    <row r="9" spans="1:6" x14ac:dyDescent="0.2">
      <c r="A9" s="430">
        <f t="shared" si="0"/>
        <v>3</v>
      </c>
      <c r="B9" s="430">
        <f t="shared" si="1"/>
        <v>6</v>
      </c>
      <c r="C9" s="430">
        <v>2</v>
      </c>
      <c r="D9" s="444" t="s">
        <v>9</v>
      </c>
      <c r="E9" s="445" t="s">
        <v>14</v>
      </c>
      <c r="F9" s="10" t="s">
        <v>1759</v>
      </c>
    </row>
    <row r="10" spans="1:6" x14ac:dyDescent="0.2">
      <c r="A10" s="430">
        <f t="shared" si="0"/>
        <v>4</v>
      </c>
      <c r="B10" s="430">
        <f t="shared" si="1"/>
        <v>8</v>
      </c>
      <c r="C10" s="430">
        <v>1</v>
      </c>
      <c r="D10" s="444" t="s">
        <v>9</v>
      </c>
      <c r="E10" s="445" t="s">
        <v>16</v>
      </c>
      <c r="F10" s="10" t="s">
        <v>5095</v>
      </c>
    </row>
    <row r="11" spans="1:6" x14ac:dyDescent="0.2">
      <c r="A11" s="430">
        <f t="shared" si="0"/>
        <v>5</v>
      </c>
      <c r="B11" s="430">
        <f t="shared" si="1"/>
        <v>9</v>
      </c>
      <c r="C11" s="430">
        <v>2</v>
      </c>
      <c r="D11" s="444" t="s">
        <v>12</v>
      </c>
      <c r="E11" s="445" t="s">
        <v>17</v>
      </c>
      <c r="F11" s="10" t="s">
        <v>3329</v>
      </c>
    </row>
    <row r="12" spans="1:6" ht="13.5" customHeight="1" x14ac:dyDescent="0.2">
      <c r="A12" s="430">
        <f t="shared" si="0"/>
        <v>6</v>
      </c>
      <c r="B12" s="430">
        <f t="shared" si="1"/>
        <v>11</v>
      </c>
      <c r="C12" s="430">
        <v>1</v>
      </c>
      <c r="D12" s="444" t="s">
        <v>9</v>
      </c>
      <c r="E12" s="445" t="s">
        <v>19</v>
      </c>
      <c r="F12" s="10" t="s">
        <v>20</v>
      </c>
    </row>
    <row r="13" spans="1:6" ht="14.25" customHeight="1" x14ac:dyDescent="0.2">
      <c r="A13" s="430">
        <f t="shared" si="0"/>
        <v>7</v>
      </c>
      <c r="B13" s="430">
        <f t="shared" si="1"/>
        <v>12</v>
      </c>
      <c r="C13" s="430">
        <v>1</v>
      </c>
      <c r="D13" s="444" t="s">
        <v>9</v>
      </c>
      <c r="E13" s="445" t="s">
        <v>5153</v>
      </c>
      <c r="F13" s="9"/>
    </row>
    <row r="14" spans="1:6" ht="14.25" customHeight="1" x14ac:dyDescent="0.2">
      <c r="A14" s="430">
        <f t="shared" si="0"/>
        <v>8</v>
      </c>
      <c r="B14" s="430">
        <f t="shared" si="1"/>
        <v>13</v>
      </c>
      <c r="C14" s="430">
        <v>3</v>
      </c>
      <c r="D14" s="444" t="s">
        <v>12</v>
      </c>
      <c r="E14" s="445" t="s">
        <v>23</v>
      </c>
      <c r="F14" s="9"/>
    </row>
    <row r="15" spans="1:6" x14ac:dyDescent="0.2">
      <c r="A15" s="430">
        <f t="shared" si="0"/>
        <v>9</v>
      </c>
      <c r="B15" s="430">
        <f t="shared" si="1"/>
        <v>16</v>
      </c>
      <c r="C15" s="430">
        <v>9</v>
      </c>
      <c r="D15" s="444" t="s">
        <v>9</v>
      </c>
      <c r="E15" s="511" t="s">
        <v>5154</v>
      </c>
      <c r="F15" s="9"/>
    </row>
    <row r="16" spans="1:6" x14ac:dyDescent="0.2">
      <c r="A16" s="430">
        <f t="shared" si="0"/>
        <v>10</v>
      </c>
      <c r="B16" s="430">
        <f t="shared" si="1"/>
        <v>25</v>
      </c>
      <c r="C16" s="430">
        <v>8</v>
      </c>
      <c r="D16" s="444" t="s">
        <v>12</v>
      </c>
      <c r="E16" s="511" t="s">
        <v>5155</v>
      </c>
      <c r="F16" s="9" t="s">
        <v>22</v>
      </c>
    </row>
    <row r="17" spans="1:6" ht="36" x14ac:dyDescent="0.2">
      <c r="A17" s="430">
        <f t="shared" si="0"/>
        <v>11</v>
      </c>
      <c r="B17" s="430">
        <f t="shared" si="1"/>
        <v>33</v>
      </c>
      <c r="C17" s="430">
        <v>17</v>
      </c>
      <c r="D17" s="444" t="s">
        <v>12</v>
      </c>
      <c r="E17" s="511" t="s">
        <v>5156</v>
      </c>
      <c r="F17" s="9"/>
    </row>
    <row r="18" spans="1:6" ht="36" x14ac:dyDescent="0.2">
      <c r="A18" s="430">
        <f t="shared" si="0"/>
        <v>12</v>
      </c>
      <c r="B18" s="430">
        <f t="shared" si="1"/>
        <v>50</v>
      </c>
      <c r="C18" s="430">
        <v>17</v>
      </c>
      <c r="D18" s="444" t="s">
        <v>12</v>
      </c>
      <c r="E18" s="511" t="s">
        <v>5157</v>
      </c>
      <c r="F18" s="9"/>
    </row>
    <row r="19" spans="1:6" ht="36" x14ac:dyDescent="0.2">
      <c r="A19" s="430">
        <f t="shared" si="0"/>
        <v>13</v>
      </c>
      <c r="B19" s="430">
        <f t="shared" si="1"/>
        <v>67</v>
      </c>
      <c r="C19" s="430">
        <v>17</v>
      </c>
      <c r="D19" s="444" t="s">
        <v>12</v>
      </c>
      <c r="E19" s="511" t="s">
        <v>5158</v>
      </c>
      <c r="F19" s="9"/>
    </row>
    <row r="20" spans="1:6" ht="36" x14ac:dyDescent="0.2">
      <c r="A20" s="430">
        <f t="shared" si="0"/>
        <v>14</v>
      </c>
      <c r="B20" s="430">
        <f t="shared" si="1"/>
        <v>84</v>
      </c>
      <c r="C20" s="430">
        <v>17</v>
      </c>
      <c r="D20" s="444" t="s">
        <v>12</v>
      </c>
      <c r="E20" s="511" t="s">
        <v>5159</v>
      </c>
      <c r="F20" s="9"/>
    </row>
    <row r="21" spans="1:6" ht="36" x14ac:dyDescent="0.2">
      <c r="A21" s="430">
        <f t="shared" si="0"/>
        <v>15</v>
      </c>
      <c r="B21" s="430">
        <f t="shared" si="1"/>
        <v>101</v>
      </c>
      <c r="C21" s="430">
        <v>17</v>
      </c>
      <c r="D21" s="444" t="s">
        <v>12</v>
      </c>
      <c r="E21" s="511" t="s">
        <v>5160</v>
      </c>
      <c r="F21" s="9"/>
    </row>
    <row r="22" spans="1:6" ht="36" x14ac:dyDescent="0.2">
      <c r="A22" s="430">
        <f t="shared" si="0"/>
        <v>16</v>
      </c>
      <c r="B22" s="430">
        <f t="shared" si="1"/>
        <v>118</v>
      </c>
      <c r="C22" s="430">
        <v>17</v>
      </c>
      <c r="D22" s="444" t="s">
        <v>12</v>
      </c>
      <c r="E22" s="511" t="s">
        <v>5161</v>
      </c>
      <c r="F22" s="9"/>
    </row>
    <row r="23" spans="1:6" ht="36" x14ac:dyDescent="0.2">
      <c r="A23" s="430">
        <f t="shared" si="0"/>
        <v>17</v>
      </c>
      <c r="B23" s="430">
        <f t="shared" si="1"/>
        <v>135</v>
      </c>
      <c r="C23" s="430">
        <v>17</v>
      </c>
      <c r="D23" s="444" t="s">
        <v>12</v>
      </c>
      <c r="E23" s="511" t="s">
        <v>5162</v>
      </c>
      <c r="F23" s="9"/>
    </row>
    <row r="24" spans="1:6" ht="36" x14ac:dyDescent="0.2">
      <c r="A24" s="430">
        <f t="shared" si="0"/>
        <v>18</v>
      </c>
      <c r="B24" s="430">
        <f t="shared" si="1"/>
        <v>152</v>
      </c>
      <c r="C24" s="430">
        <v>17</v>
      </c>
      <c r="D24" s="444" t="s">
        <v>12</v>
      </c>
      <c r="E24" s="511" t="s">
        <v>5163</v>
      </c>
      <c r="F24" s="9"/>
    </row>
    <row r="25" spans="1:6" ht="36" x14ac:dyDescent="0.2">
      <c r="A25" s="430">
        <f t="shared" si="0"/>
        <v>19</v>
      </c>
      <c r="B25" s="430">
        <f t="shared" si="1"/>
        <v>169</v>
      </c>
      <c r="C25" s="430">
        <v>17</v>
      </c>
      <c r="D25" s="444" t="s">
        <v>12</v>
      </c>
      <c r="E25" s="511" t="s">
        <v>5164</v>
      </c>
      <c r="F25" s="9"/>
    </row>
    <row r="26" spans="1:6" ht="36" x14ac:dyDescent="0.2">
      <c r="A26" s="430">
        <f t="shared" si="0"/>
        <v>20</v>
      </c>
      <c r="B26" s="430">
        <f t="shared" si="1"/>
        <v>186</v>
      </c>
      <c r="C26" s="430">
        <v>17</v>
      </c>
      <c r="D26" s="444" t="s">
        <v>12</v>
      </c>
      <c r="E26" s="511" t="s">
        <v>5165</v>
      </c>
      <c r="F26" s="9"/>
    </row>
    <row r="27" spans="1:6" ht="36" x14ac:dyDescent="0.2">
      <c r="A27" s="430">
        <f t="shared" si="0"/>
        <v>21</v>
      </c>
      <c r="B27" s="430">
        <f t="shared" si="1"/>
        <v>203</v>
      </c>
      <c r="C27" s="430">
        <v>17</v>
      </c>
      <c r="D27" s="444" t="s">
        <v>12</v>
      </c>
      <c r="E27" s="511" t="s">
        <v>5166</v>
      </c>
      <c r="F27" s="9"/>
    </row>
    <row r="28" spans="1:6" ht="24" x14ac:dyDescent="0.2">
      <c r="A28" s="430">
        <f t="shared" si="0"/>
        <v>22</v>
      </c>
      <c r="B28" s="430">
        <f t="shared" si="1"/>
        <v>220</v>
      </c>
      <c r="C28" s="430">
        <v>17</v>
      </c>
      <c r="D28" s="444" t="s">
        <v>12</v>
      </c>
      <c r="E28" s="511" t="s">
        <v>5167</v>
      </c>
      <c r="F28" s="9"/>
    </row>
    <row r="29" spans="1:6" ht="36" x14ac:dyDescent="0.2">
      <c r="A29" s="430">
        <f t="shared" si="0"/>
        <v>23</v>
      </c>
      <c r="B29" s="430">
        <f t="shared" si="1"/>
        <v>237</v>
      </c>
      <c r="C29" s="430">
        <v>17</v>
      </c>
      <c r="D29" s="444" t="s">
        <v>12</v>
      </c>
      <c r="E29" s="511" t="s">
        <v>5168</v>
      </c>
      <c r="F29" s="9"/>
    </row>
    <row r="30" spans="1:6" ht="36" x14ac:dyDescent="0.2">
      <c r="A30" s="430">
        <f t="shared" si="0"/>
        <v>24</v>
      </c>
      <c r="B30" s="430">
        <f t="shared" si="1"/>
        <v>254</v>
      </c>
      <c r="C30" s="430">
        <v>17</v>
      </c>
      <c r="D30" s="444" t="s">
        <v>12</v>
      </c>
      <c r="E30" s="511" t="s">
        <v>5169</v>
      </c>
      <c r="F30" s="9"/>
    </row>
    <row r="31" spans="1:6" ht="36" x14ac:dyDescent="0.2">
      <c r="A31" s="430">
        <f t="shared" si="0"/>
        <v>25</v>
      </c>
      <c r="B31" s="430">
        <f t="shared" si="1"/>
        <v>271</v>
      </c>
      <c r="C31" s="430">
        <v>17</v>
      </c>
      <c r="D31" s="444" t="s">
        <v>12</v>
      </c>
      <c r="E31" s="511" t="s">
        <v>5170</v>
      </c>
      <c r="F31" s="9"/>
    </row>
    <row r="32" spans="1:6" ht="36" x14ac:dyDescent="0.2">
      <c r="A32" s="430">
        <f t="shared" si="0"/>
        <v>26</v>
      </c>
      <c r="B32" s="430">
        <f t="shared" si="1"/>
        <v>288</v>
      </c>
      <c r="C32" s="430">
        <v>17</v>
      </c>
      <c r="D32" s="444" t="s">
        <v>12</v>
      </c>
      <c r="E32" s="511" t="s">
        <v>5171</v>
      </c>
      <c r="F32" s="9"/>
    </row>
    <row r="33" spans="1:6" ht="24" x14ac:dyDescent="0.2">
      <c r="A33" s="430">
        <f t="shared" si="0"/>
        <v>27</v>
      </c>
      <c r="B33" s="430">
        <f t="shared" si="1"/>
        <v>305</v>
      </c>
      <c r="C33" s="430">
        <v>17</v>
      </c>
      <c r="D33" s="444" t="s">
        <v>12</v>
      </c>
      <c r="E33" s="511" t="s">
        <v>5172</v>
      </c>
      <c r="F33" s="292"/>
    </row>
    <row r="34" spans="1:6" ht="36" x14ac:dyDescent="0.2">
      <c r="A34" s="430">
        <f t="shared" si="0"/>
        <v>28</v>
      </c>
      <c r="B34" s="430">
        <f t="shared" si="1"/>
        <v>322</v>
      </c>
      <c r="C34" s="430">
        <v>17</v>
      </c>
      <c r="D34" s="444" t="s">
        <v>12</v>
      </c>
      <c r="E34" s="511" t="s">
        <v>5173</v>
      </c>
      <c r="F34" s="292"/>
    </row>
    <row r="35" spans="1:6" ht="36" x14ac:dyDescent="0.2">
      <c r="A35" s="430">
        <f t="shared" si="0"/>
        <v>29</v>
      </c>
      <c r="B35" s="430">
        <f t="shared" si="1"/>
        <v>339</v>
      </c>
      <c r="C35" s="430">
        <v>17</v>
      </c>
      <c r="D35" s="444" t="s">
        <v>12</v>
      </c>
      <c r="E35" s="511" t="s">
        <v>5174</v>
      </c>
      <c r="F35" s="292"/>
    </row>
    <row r="36" spans="1:6" ht="36" x14ac:dyDescent="0.2">
      <c r="A36" s="430">
        <f t="shared" si="0"/>
        <v>30</v>
      </c>
      <c r="B36" s="430">
        <f t="shared" si="1"/>
        <v>356</v>
      </c>
      <c r="C36" s="430">
        <v>17</v>
      </c>
      <c r="D36" s="444" t="s">
        <v>12</v>
      </c>
      <c r="E36" s="511" t="s">
        <v>5175</v>
      </c>
      <c r="F36" s="292"/>
    </row>
    <row r="37" spans="1:6" ht="36" x14ac:dyDescent="0.2">
      <c r="A37" s="430">
        <f t="shared" si="0"/>
        <v>31</v>
      </c>
      <c r="B37" s="430">
        <f t="shared" si="1"/>
        <v>373</v>
      </c>
      <c r="C37" s="430">
        <v>17</v>
      </c>
      <c r="D37" s="444" t="s">
        <v>12</v>
      </c>
      <c r="E37" s="511" t="s">
        <v>5176</v>
      </c>
      <c r="F37" s="292"/>
    </row>
    <row r="38" spans="1:6" ht="24" x14ac:dyDescent="0.2">
      <c r="A38" s="430">
        <f t="shared" si="0"/>
        <v>32</v>
      </c>
      <c r="B38" s="430">
        <f t="shared" si="1"/>
        <v>390</v>
      </c>
      <c r="C38" s="430">
        <v>17</v>
      </c>
      <c r="D38" s="444" t="s">
        <v>12</v>
      </c>
      <c r="E38" s="511" t="s">
        <v>5177</v>
      </c>
      <c r="F38" s="292"/>
    </row>
    <row r="39" spans="1:6" ht="36" x14ac:dyDescent="0.2">
      <c r="A39" s="430">
        <f t="shared" si="0"/>
        <v>33</v>
      </c>
      <c r="B39" s="430">
        <f t="shared" si="1"/>
        <v>407</v>
      </c>
      <c r="C39" s="430">
        <v>17</v>
      </c>
      <c r="D39" s="444" t="s">
        <v>12</v>
      </c>
      <c r="E39" s="511" t="s">
        <v>5178</v>
      </c>
      <c r="F39" s="292"/>
    </row>
    <row r="40" spans="1:6" ht="36" x14ac:dyDescent="0.2">
      <c r="A40" s="430">
        <f t="shared" si="0"/>
        <v>34</v>
      </c>
      <c r="B40" s="430">
        <f t="shared" si="1"/>
        <v>424</v>
      </c>
      <c r="C40" s="430">
        <v>17</v>
      </c>
      <c r="D40" s="444" t="s">
        <v>12</v>
      </c>
      <c r="E40" s="511" t="s">
        <v>5179</v>
      </c>
      <c r="F40" s="292"/>
    </row>
    <row r="41" spans="1:6" ht="36" x14ac:dyDescent="0.2">
      <c r="A41" s="430">
        <f t="shared" si="0"/>
        <v>35</v>
      </c>
      <c r="B41" s="430">
        <f t="shared" si="1"/>
        <v>441</v>
      </c>
      <c r="C41" s="430">
        <v>17</v>
      </c>
      <c r="D41" s="444" t="s">
        <v>12</v>
      </c>
      <c r="E41" s="511" t="s">
        <v>5180</v>
      </c>
      <c r="F41" s="292"/>
    </row>
    <row r="42" spans="1:6" ht="36" x14ac:dyDescent="0.2">
      <c r="A42" s="430">
        <f t="shared" si="0"/>
        <v>36</v>
      </c>
      <c r="B42" s="430">
        <f t="shared" si="1"/>
        <v>458</v>
      </c>
      <c r="C42" s="430">
        <v>17</v>
      </c>
      <c r="D42" s="444" t="s">
        <v>12</v>
      </c>
      <c r="E42" s="511" t="s">
        <v>5181</v>
      </c>
      <c r="F42" s="292"/>
    </row>
    <row r="43" spans="1:6" ht="24" x14ac:dyDescent="0.2">
      <c r="A43" s="430">
        <f t="shared" si="0"/>
        <v>37</v>
      </c>
      <c r="B43" s="430">
        <f t="shared" si="1"/>
        <v>475</v>
      </c>
      <c r="C43" s="430">
        <v>17</v>
      </c>
      <c r="D43" s="444" t="s">
        <v>12</v>
      </c>
      <c r="E43" s="511" t="s">
        <v>5182</v>
      </c>
      <c r="F43" s="292"/>
    </row>
    <row r="44" spans="1:6" ht="36" x14ac:dyDescent="0.2">
      <c r="A44" s="430">
        <f t="shared" si="0"/>
        <v>38</v>
      </c>
      <c r="B44" s="430">
        <f t="shared" si="1"/>
        <v>492</v>
      </c>
      <c r="C44" s="430">
        <v>17</v>
      </c>
      <c r="D44" s="444" t="s">
        <v>12</v>
      </c>
      <c r="E44" s="511" t="s">
        <v>5183</v>
      </c>
      <c r="F44" s="292"/>
    </row>
    <row r="45" spans="1:6" ht="36" x14ac:dyDescent="0.2">
      <c r="A45" s="430">
        <f t="shared" si="0"/>
        <v>39</v>
      </c>
      <c r="B45" s="430">
        <f t="shared" si="1"/>
        <v>509</v>
      </c>
      <c r="C45" s="430">
        <v>17</v>
      </c>
      <c r="D45" s="444" t="s">
        <v>12</v>
      </c>
      <c r="E45" s="511" t="s">
        <v>5184</v>
      </c>
      <c r="F45" s="292"/>
    </row>
    <row r="46" spans="1:6" ht="36" x14ac:dyDescent="0.2">
      <c r="A46" s="430">
        <f t="shared" si="0"/>
        <v>40</v>
      </c>
      <c r="B46" s="430">
        <f t="shared" si="1"/>
        <v>526</v>
      </c>
      <c r="C46" s="430">
        <v>17</v>
      </c>
      <c r="D46" s="444" t="s">
        <v>12</v>
      </c>
      <c r="E46" s="512" t="s">
        <v>5185</v>
      </c>
      <c r="F46" s="9"/>
    </row>
    <row r="47" spans="1:6" ht="36" x14ac:dyDescent="0.2">
      <c r="A47" s="430">
        <f t="shared" si="0"/>
        <v>41</v>
      </c>
      <c r="B47" s="430">
        <f t="shared" si="1"/>
        <v>543</v>
      </c>
      <c r="C47" s="430">
        <v>17</v>
      </c>
      <c r="D47" s="444" t="s">
        <v>12</v>
      </c>
      <c r="E47" s="512" t="s">
        <v>5186</v>
      </c>
      <c r="F47" s="9"/>
    </row>
    <row r="48" spans="1:6" ht="24" x14ac:dyDescent="0.2">
      <c r="A48" s="430">
        <f t="shared" si="0"/>
        <v>42</v>
      </c>
      <c r="B48" s="430">
        <f t="shared" si="1"/>
        <v>560</v>
      </c>
      <c r="C48" s="430">
        <v>17</v>
      </c>
      <c r="D48" s="444" t="s">
        <v>12</v>
      </c>
      <c r="E48" s="512" t="s">
        <v>5187</v>
      </c>
      <c r="F48" s="9"/>
    </row>
    <row r="49" spans="1:6" ht="36" x14ac:dyDescent="0.2">
      <c r="A49" s="430">
        <f t="shared" si="0"/>
        <v>43</v>
      </c>
      <c r="B49" s="430">
        <f t="shared" si="1"/>
        <v>577</v>
      </c>
      <c r="C49" s="430">
        <v>17</v>
      </c>
      <c r="D49" s="521" t="s">
        <v>12</v>
      </c>
      <c r="E49" s="512" t="s">
        <v>5188</v>
      </c>
      <c r="F49" s="9"/>
    </row>
    <row r="50" spans="1:6" ht="36" x14ac:dyDescent="0.2">
      <c r="A50" s="430">
        <f t="shared" si="0"/>
        <v>44</v>
      </c>
      <c r="B50" s="430">
        <f t="shared" si="1"/>
        <v>594</v>
      </c>
      <c r="C50" s="430">
        <v>17</v>
      </c>
      <c r="D50" s="444" t="s">
        <v>12</v>
      </c>
      <c r="E50" s="512" t="s">
        <v>5189</v>
      </c>
      <c r="F50" s="9"/>
    </row>
    <row r="51" spans="1:6" ht="36" x14ac:dyDescent="0.2">
      <c r="A51" s="430">
        <f t="shared" si="0"/>
        <v>45</v>
      </c>
      <c r="B51" s="430">
        <f t="shared" si="1"/>
        <v>611</v>
      </c>
      <c r="C51" s="447">
        <v>17</v>
      </c>
      <c r="D51" s="448" t="s">
        <v>12</v>
      </c>
      <c r="E51" s="512" t="s">
        <v>5190</v>
      </c>
      <c r="F51" s="9"/>
    </row>
    <row r="52" spans="1:6" ht="36" x14ac:dyDescent="0.2">
      <c r="A52" s="430">
        <f t="shared" si="0"/>
        <v>46</v>
      </c>
      <c r="B52" s="430">
        <f t="shared" si="1"/>
        <v>628</v>
      </c>
      <c r="C52" s="447">
        <v>17</v>
      </c>
      <c r="D52" s="448" t="s">
        <v>12</v>
      </c>
      <c r="E52" s="512" t="s">
        <v>5191</v>
      </c>
      <c r="F52" s="9"/>
    </row>
    <row r="53" spans="1:6" ht="24" x14ac:dyDescent="0.2">
      <c r="A53" s="430">
        <f t="shared" si="0"/>
        <v>47</v>
      </c>
      <c r="B53" s="430">
        <f t="shared" si="1"/>
        <v>645</v>
      </c>
      <c r="C53" s="447">
        <v>17</v>
      </c>
      <c r="D53" s="448" t="s">
        <v>12</v>
      </c>
      <c r="E53" s="512" t="s">
        <v>5192</v>
      </c>
      <c r="F53" s="9"/>
    </row>
    <row r="54" spans="1:6" ht="36" x14ac:dyDescent="0.2">
      <c r="A54" s="430">
        <f t="shared" si="0"/>
        <v>48</v>
      </c>
      <c r="B54" s="430">
        <f t="shared" si="1"/>
        <v>662</v>
      </c>
      <c r="C54" s="447">
        <v>17</v>
      </c>
      <c r="D54" s="448" t="s">
        <v>12</v>
      </c>
      <c r="E54" s="512" t="s">
        <v>5193</v>
      </c>
      <c r="F54" s="9"/>
    </row>
    <row r="55" spans="1:6" ht="36" x14ac:dyDescent="0.2">
      <c r="A55" s="430">
        <f t="shared" si="0"/>
        <v>49</v>
      </c>
      <c r="B55" s="430">
        <f t="shared" si="1"/>
        <v>679</v>
      </c>
      <c r="C55" s="447">
        <v>17</v>
      </c>
      <c r="D55" s="448" t="s">
        <v>12</v>
      </c>
      <c r="E55" s="512" t="s">
        <v>5194</v>
      </c>
      <c r="F55" s="9"/>
    </row>
    <row r="56" spans="1:6" ht="36" x14ac:dyDescent="0.2">
      <c r="A56" s="430">
        <f t="shared" si="0"/>
        <v>50</v>
      </c>
      <c r="B56" s="430">
        <f t="shared" si="1"/>
        <v>696</v>
      </c>
      <c r="C56" s="447">
        <v>17</v>
      </c>
      <c r="D56" s="448" t="s">
        <v>12</v>
      </c>
      <c r="E56" s="512" t="s">
        <v>5195</v>
      </c>
      <c r="F56" s="292"/>
    </row>
    <row r="57" spans="1:6" ht="36" x14ac:dyDescent="0.2">
      <c r="A57" s="430">
        <f t="shared" si="0"/>
        <v>51</v>
      </c>
      <c r="B57" s="430">
        <f t="shared" si="1"/>
        <v>713</v>
      </c>
      <c r="C57" s="447">
        <v>17</v>
      </c>
      <c r="D57" s="448" t="s">
        <v>12</v>
      </c>
      <c r="E57" s="512" t="s">
        <v>5196</v>
      </c>
      <c r="F57" s="292"/>
    </row>
    <row r="58" spans="1:6" ht="24" x14ac:dyDescent="0.2">
      <c r="A58" s="430">
        <f t="shared" si="0"/>
        <v>52</v>
      </c>
      <c r="B58" s="430">
        <f t="shared" si="1"/>
        <v>730</v>
      </c>
      <c r="C58" s="447">
        <v>17</v>
      </c>
      <c r="D58" s="448" t="s">
        <v>12</v>
      </c>
      <c r="E58" s="512" t="s">
        <v>5197</v>
      </c>
      <c r="F58" s="292"/>
    </row>
    <row r="59" spans="1:6" ht="36" x14ac:dyDescent="0.2">
      <c r="A59" s="430">
        <f t="shared" si="0"/>
        <v>53</v>
      </c>
      <c r="B59" s="430">
        <f t="shared" si="1"/>
        <v>747</v>
      </c>
      <c r="C59" s="447">
        <v>17</v>
      </c>
      <c r="D59" s="448" t="s">
        <v>12</v>
      </c>
      <c r="E59" s="512" t="s">
        <v>5198</v>
      </c>
      <c r="F59" s="292"/>
    </row>
    <row r="60" spans="1:6" ht="36" x14ac:dyDescent="0.2">
      <c r="A60" s="430">
        <f t="shared" si="0"/>
        <v>54</v>
      </c>
      <c r="B60" s="430">
        <f t="shared" si="1"/>
        <v>764</v>
      </c>
      <c r="C60" s="447">
        <v>17</v>
      </c>
      <c r="D60" s="448" t="s">
        <v>12</v>
      </c>
      <c r="E60" s="512" t="s">
        <v>5199</v>
      </c>
      <c r="F60" s="292"/>
    </row>
    <row r="61" spans="1:6" ht="36" x14ac:dyDescent="0.2">
      <c r="A61" s="447">
        <f t="shared" si="0"/>
        <v>55</v>
      </c>
      <c r="B61" s="447">
        <f t="shared" si="1"/>
        <v>781</v>
      </c>
      <c r="C61" s="447">
        <v>17</v>
      </c>
      <c r="D61" s="448" t="s">
        <v>12</v>
      </c>
      <c r="E61" s="512" t="s">
        <v>5200</v>
      </c>
      <c r="F61" s="292"/>
    </row>
    <row r="62" spans="1:6" ht="36" x14ac:dyDescent="0.2">
      <c r="A62" s="447">
        <f t="shared" si="0"/>
        <v>56</v>
      </c>
      <c r="B62" s="447">
        <f t="shared" si="1"/>
        <v>798</v>
      </c>
      <c r="C62" s="447">
        <v>17</v>
      </c>
      <c r="D62" s="448" t="s">
        <v>12</v>
      </c>
      <c r="E62" s="512" t="s">
        <v>5201</v>
      </c>
      <c r="F62" s="292"/>
    </row>
    <row r="63" spans="1:6" ht="24" x14ac:dyDescent="0.2">
      <c r="A63" s="447">
        <f t="shared" si="0"/>
        <v>57</v>
      </c>
      <c r="B63" s="447">
        <f t="shared" si="1"/>
        <v>815</v>
      </c>
      <c r="C63" s="447">
        <v>17</v>
      </c>
      <c r="D63" s="448" t="s">
        <v>12</v>
      </c>
      <c r="E63" s="512" t="s">
        <v>5202</v>
      </c>
      <c r="F63" s="292"/>
    </row>
    <row r="64" spans="1:6" ht="36" x14ac:dyDescent="0.2">
      <c r="A64" s="447">
        <f t="shared" si="0"/>
        <v>58</v>
      </c>
      <c r="B64" s="447">
        <f t="shared" si="1"/>
        <v>832</v>
      </c>
      <c r="C64" s="447">
        <v>17</v>
      </c>
      <c r="D64" s="448" t="s">
        <v>12</v>
      </c>
      <c r="E64" s="512" t="s">
        <v>5203</v>
      </c>
      <c r="F64" s="292"/>
    </row>
    <row r="65" spans="1:6" ht="36" x14ac:dyDescent="0.2">
      <c r="A65" s="447">
        <f t="shared" si="0"/>
        <v>59</v>
      </c>
      <c r="B65" s="447">
        <f t="shared" si="1"/>
        <v>849</v>
      </c>
      <c r="C65" s="447">
        <v>17</v>
      </c>
      <c r="D65" s="448" t="s">
        <v>12</v>
      </c>
      <c r="E65" s="512" t="s">
        <v>5204</v>
      </c>
      <c r="F65" s="292"/>
    </row>
    <row r="66" spans="1:6" ht="36" x14ac:dyDescent="0.2">
      <c r="A66" s="447">
        <f t="shared" si="0"/>
        <v>60</v>
      </c>
      <c r="B66" s="447">
        <f t="shared" si="1"/>
        <v>866</v>
      </c>
      <c r="C66" s="447">
        <v>17</v>
      </c>
      <c r="D66" s="448" t="s">
        <v>12</v>
      </c>
      <c r="E66" s="511" t="s">
        <v>6215</v>
      </c>
      <c r="F66" s="9"/>
    </row>
    <row r="67" spans="1:6" ht="36" x14ac:dyDescent="0.2">
      <c r="A67" s="447">
        <f t="shared" si="0"/>
        <v>61</v>
      </c>
      <c r="B67" s="447">
        <f t="shared" si="1"/>
        <v>883</v>
      </c>
      <c r="C67" s="447">
        <v>17</v>
      </c>
      <c r="D67" s="448" t="s">
        <v>12</v>
      </c>
      <c r="E67" s="511" t="s">
        <v>6216</v>
      </c>
      <c r="F67" s="9"/>
    </row>
    <row r="68" spans="1:6" ht="24" x14ac:dyDescent="0.2">
      <c r="A68" s="447">
        <f t="shared" si="0"/>
        <v>62</v>
      </c>
      <c r="B68" s="447">
        <f t="shared" si="1"/>
        <v>900</v>
      </c>
      <c r="C68" s="447">
        <v>17</v>
      </c>
      <c r="D68" s="448" t="s">
        <v>12</v>
      </c>
      <c r="E68" s="511" t="s">
        <v>6217</v>
      </c>
      <c r="F68" s="9"/>
    </row>
    <row r="69" spans="1:6" ht="36" x14ac:dyDescent="0.2">
      <c r="A69" s="447">
        <f t="shared" si="0"/>
        <v>63</v>
      </c>
      <c r="B69" s="447">
        <f t="shared" si="1"/>
        <v>917</v>
      </c>
      <c r="C69" s="447">
        <v>17</v>
      </c>
      <c r="D69" s="448" t="s">
        <v>12</v>
      </c>
      <c r="E69" s="511" t="s">
        <v>6218</v>
      </c>
      <c r="F69" s="9"/>
    </row>
    <row r="70" spans="1:6" ht="36" x14ac:dyDescent="0.2">
      <c r="A70" s="447">
        <f t="shared" si="0"/>
        <v>64</v>
      </c>
      <c r="B70" s="447">
        <f t="shared" si="1"/>
        <v>934</v>
      </c>
      <c r="C70" s="447">
        <v>17</v>
      </c>
      <c r="D70" s="448" t="s">
        <v>12</v>
      </c>
      <c r="E70" s="511" t="s">
        <v>6219</v>
      </c>
      <c r="F70" s="9"/>
    </row>
    <row r="71" spans="1:6" ht="36" x14ac:dyDescent="0.2">
      <c r="A71" s="722">
        <f t="shared" si="0"/>
        <v>65</v>
      </c>
      <c r="B71" s="722">
        <f t="shared" si="1"/>
        <v>951</v>
      </c>
      <c r="C71" s="430">
        <v>17</v>
      </c>
      <c r="D71" s="444" t="s">
        <v>12</v>
      </c>
      <c r="E71" s="513" t="s">
        <v>12974</v>
      </c>
      <c r="F71" s="462"/>
    </row>
    <row r="72" spans="1:6" ht="36" x14ac:dyDescent="0.2">
      <c r="A72" s="722">
        <f t="shared" si="0"/>
        <v>66</v>
      </c>
      <c r="B72" s="722">
        <f t="shared" si="1"/>
        <v>968</v>
      </c>
      <c r="C72" s="430">
        <v>17</v>
      </c>
      <c r="D72" s="444" t="s">
        <v>12</v>
      </c>
      <c r="E72" s="513" t="s">
        <v>12975</v>
      </c>
      <c r="F72" s="462"/>
    </row>
    <row r="73" spans="1:6" ht="24" x14ac:dyDescent="0.2">
      <c r="A73" s="722">
        <f t="shared" ref="A73:A120" si="2">+A72+1</f>
        <v>67</v>
      </c>
      <c r="B73" s="722">
        <f t="shared" ref="B73:B120" si="3">C72+B72</f>
        <v>985</v>
      </c>
      <c r="C73" s="430">
        <v>17</v>
      </c>
      <c r="D73" s="444" t="s">
        <v>12</v>
      </c>
      <c r="E73" s="513" t="s">
        <v>12976</v>
      </c>
      <c r="F73" s="462"/>
    </row>
    <row r="74" spans="1:6" ht="36" x14ac:dyDescent="0.2">
      <c r="A74" s="722">
        <f t="shared" si="2"/>
        <v>68</v>
      </c>
      <c r="B74" s="722">
        <f t="shared" si="3"/>
        <v>1002</v>
      </c>
      <c r="C74" s="430">
        <v>17</v>
      </c>
      <c r="D74" s="444" t="s">
        <v>12</v>
      </c>
      <c r="E74" s="513" t="s">
        <v>12977</v>
      </c>
      <c r="F74" s="462"/>
    </row>
    <row r="75" spans="1:6" ht="36" x14ac:dyDescent="0.2">
      <c r="A75" s="722">
        <f t="shared" si="2"/>
        <v>69</v>
      </c>
      <c r="B75" s="722">
        <f t="shared" si="3"/>
        <v>1019</v>
      </c>
      <c r="C75" s="430">
        <v>17</v>
      </c>
      <c r="D75" s="444" t="s">
        <v>12</v>
      </c>
      <c r="E75" s="513" t="s">
        <v>12978</v>
      </c>
      <c r="F75" s="462"/>
    </row>
    <row r="76" spans="1:6" ht="36" x14ac:dyDescent="0.2">
      <c r="A76" s="363">
        <f t="shared" si="2"/>
        <v>70</v>
      </c>
      <c r="B76" s="363">
        <f t="shared" si="3"/>
        <v>1036</v>
      </c>
      <c r="C76" s="363">
        <v>17</v>
      </c>
      <c r="D76" s="360" t="s">
        <v>12</v>
      </c>
      <c r="E76" s="514" t="s">
        <v>12979</v>
      </c>
      <c r="F76" s="400"/>
    </row>
    <row r="77" spans="1:6" ht="36" x14ac:dyDescent="0.2">
      <c r="A77" s="363">
        <f t="shared" si="2"/>
        <v>71</v>
      </c>
      <c r="B77" s="363">
        <f t="shared" si="3"/>
        <v>1053</v>
      </c>
      <c r="C77" s="363">
        <v>17</v>
      </c>
      <c r="D77" s="360" t="s">
        <v>12</v>
      </c>
      <c r="E77" s="514" t="s">
        <v>12980</v>
      </c>
      <c r="F77" s="400"/>
    </row>
    <row r="78" spans="1:6" ht="24" x14ac:dyDescent="0.2">
      <c r="A78" s="363">
        <f t="shared" si="2"/>
        <v>72</v>
      </c>
      <c r="B78" s="363">
        <f t="shared" si="3"/>
        <v>1070</v>
      </c>
      <c r="C78" s="363">
        <v>17</v>
      </c>
      <c r="D78" s="360" t="s">
        <v>12</v>
      </c>
      <c r="E78" s="514" t="s">
        <v>12981</v>
      </c>
      <c r="F78" s="400"/>
    </row>
    <row r="79" spans="1:6" ht="36" x14ac:dyDescent="0.2">
      <c r="A79" s="363">
        <f t="shared" si="2"/>
        <v>73</v>
      </c>
      <c r="B79" s="363">
        <f t="shared" si="3"/>
        <v>1087</v>
      </c>
      <c r="C79" s="363">
        <v>17</v>
      </c>
      <c r="D79" s="360" t="s">
        <v>12</v>
      </c>
      <c r="E79" s="514" t="s">
        <v>12982</v>
      </c>
      <c r="F79" s="400"/>
    </row>
    <row r="80" spans="1:6" ht="36" x14ac:dyDescent="0.2">
      <c r="A80" s="363">
        <f t="shared" si="2"/>
        <v>74</v>
      </c>
      <c r="B80" s="363">
        <f t="shared" si="3"/>
        <v>1104</v>
      </c>
      <c r="C80" s="363">
        <v>17</v>
      </c>
      <c r="D80" s="360" t="s">
        <v>12</v>
      </c>
      <c r="E80" s="514" t="s">
        <v>12983</v>
      </c>
      <c r="F80" s="400"/>
    </row>
    <row r="81" spans="1:6" ht="36" x14ac:dyDescent="0.2">
      <c r="A81" s="363">
        <f t="shared" si="2"/>
        <v>75</v>
      </c>
      <c r="B81" s="363">
        <f t="shared" si="3"/>
        <v>1121</v>
      </c>
      <c r="C81" s="430">
        <v>17</v>
      </c>
      <c r="D81" s="444" t="s">
        <v>12</v>
      </c>
      <c r="E81" s="511" t="s">
        <v>5205</v>
      </c>
      <c r="F81" s="9"/>
    </row>
    <row r="82" spans="1:6" ht="36" x14ac:dyDescent="0.2">
      <c r="A82" s="363">
        <f t="shared" si="2"/>
        <v>76</v>
      </c>
      <c r="B82" s="363">
        <f t="shared" si="3"/>
        <v>1138</v>
      </c>
      <c r="C82" s="430">
        <v>17</v>
      </c>
      <c r="D82" s="444" t="s">
        <v>12</v>
      </c>
      <c r="E82" s="511" t="s">
        <v>5206</v>
      </c>
      <c r="F82" s="9"/>
    </row>
    <row r="83" spans="1:6" ht="24" x14ac:dyDescent="0.2">
      <c r="A83" s="363">
        <f t="shared" si="2"/>
        <v>77</v>
      </c>
      <c r="B83" s="363">
        <f t="shared" si="3"/>
        <v>1155</v>
      </c>
      <c r="C83" s="430">
        <v>17</v>
      </c>
      <c r="D83" s="444" t="s">
        <v>12</v>
      </c>
      <c r="E83" s="511" t="s">
        <v>5207</v>
      </c>
      <c r="F83" s="9"/>
    </row>
    <row r="84" spans="1:6" ht="36" x14ac:dyDescent="0.2">
      <c r="A84" s="363">
        <f t="shared" si="2"/>
        <v>78</v>
      </c>
      <c r="B84" s="363">
        <f t="shared" si="3"/>
        <v>1172</v>
      </c>
      <c r="C84" s="430">
        <v>17</v>
      </c>
      <c r="D84" s="444" t="s">
        <v>12</v>
      </c>
      <c r="E84" s="511" t="s">
        <v>5208</v>
      </c>
      <c r="F84" s="9"/>
    </row>
    <row r="85" spans="1:6" ht="36" x14ac:dyDescent="0.2">
      <c r="A85" s="363">
        <f t="shared" si="2"/>
        <v>79</v>
      </c>
      <c r="B85" s="363">
        <f t="shared" si="3"/>
        <v>1189</v>
      </c>
      <c r="C85" s="430">
        <v>17</v>
      </c>
      <c r="D85" s="444" t="s">
        <v>12</v>
      </c>
      <c r="E85" s="511" t="s">
        <v>5209</v>
      </c>
      <c r="F85" s="9"/>
    </row>
    <row r="86" spans="1:6" ht="36" x14ac:dyDescent="0.2">
      <c r="A86" s="363">
        <f t="shared" si="2"/>
        <v>80</v>
      </c>
      <c r="B86" s="363">
        <f t="shared" si="3"/>
        <v>1206</v>
      </c>
      <c r="C86" s="447">
        <v>17</v>
      </c>
      <c r="D86" s="448" t="s">
        <v>12</v>
      </c>
      <c r="E86" s="512" t="s">
        <v>5210</v>
      </c>
      <c r="F86" s="205"/>
    </row>
    <row r="87" spans="1:6" ht="36" x14ac:dyDescent="0.2">
      <c r="A87" s="363">
        <f t="shared" si="2"/>
        <v>81</v>
      </c>
      <c r="B87" s="363">
        <f t="shared" si="3"/>
        <v>1223</v>
      </c>
      <c r="C87" s="447">
        <v>17</v>
      </c>
      <c r="D87" s="448" t="s">
        <v>12</v>
      </c>
      <c r="E87" s="512" t="s">
        <v>5211</v>
      </c>
      <c r="F87" s="205"/>
    </row>
    <row r="88" spans="1:6" ht="36" x14ac:dyDescent="0.2">
      <c r="A88" s="363">
        <f t="shared" si="2"/>
        <v>82</v>
      </c>
      <c r="B88" s="363">
        <f t="shared" si="3"/>
        <v>1240</v>
      </c>
      <c r="C88" s="447">
        <v>17</v>
      </c>
      <c r="D88" s="448" t="s">
        <v>12</v>
      </c>
      <c r="E88" s="512" t="s">
        <v>5212</v>
      </c>
      <c r="F88" s="205"/>
    </row>
    <row r="89" spans="1:6" ht="36" x14ac:dyDescent="0.2">
      <c r="A89" s="363">
        <f t="shared" si="2"/>
        <v>83</v>
      </c>
      <c r="B89" s="363">
        <f t="shared" si="3"/>
        <v>1257</v>
      </c>
      <c r="C89" s="447">
        <v>17</v>
      </c>
      <c r="D89" s="448" t="s">
        <v>12</v>
      </c>
      <c r="E89" s="512" t="s">
        <v>5213</v>
      </c>
      <c r="F89" s="205"/>
    </row>
    <row r="90" spans="1:6" ht="36" x14ac:dyDescent="0.2">
      <c r="A90" s="363">
        <f t="shared" si="2"/>
        <v>84</v>
      </c>
      <c r="B90" s="363">
        <f t="shared" si="3"/>
        <v>1274</v>
      </c>
      <c r="C90" s="447">
        <v>17</v>
      </c>
      <c r="D90" s="448" t="s">
        <v>12</v>
      </c>
      <c r="E90" s="512" t="s">
        <v>5214</v>
      </c>
      <c r="F90" s="205"/>
    </row>
    <row r="91" spans="1:6" ht="36" x14ac:dyDescent="0.2">
      <c r="A91" s="363">
        <f t="shared" si="2"/>
        <v>85</v>
      </c>
      <c r="B91" s="363">
        <f t="shared" si="3"/>
        <v>1291</v>
      </c>
      <c r="C91" s="447">
        <v>17</v>
      </c>
      <c r="D91" s="448" t="s">
        <v>12</v>
      </c>
      <c r="E91" s="512" t="s">
        <v>5215</v>
      </c>
      <c r="F91" s="205"/>
    </row>
    <row r="92" spans="1:6" ht="36" x14ac:dyDescent="0.2">
      <c r="A92" s="363">
        <f t="shared" si="2"/>
        <v>86</v>
      </c>
      <c r="B92" s="363">
        <f t="shared" si="3"/>
        <v>1308</v>
      </c>
      <c r="C92" s="447">
        <v>17</v>
      </c>
      <c r="D92" s="448" t="s">
        <v>12</v>
      </c>
      <c r="E92" s="512" t="s">
        <v>5216</v>
      </c>
      <c r="F92" s="205"/>
    </row>
    <row r="93" spans="1:6" ht="36" x14ac:dyDescent="0.2">
      <c r="A93" s="363">
        <f t="shared" si="2"/>
        <v>87</v>
      </c>
      <c r="B93" s="363">
        <f t="shared" si="3"/>
        <v>1325</v>
      </c>
      <c r="C93" s="447">
        <v>17</v>
      </c>
      <c r="D93" s="448" t="s">
        <v>12</v>
      </c>
      <c r="E93" s="512" t="s">
        <v>5217</v>
      </c>
      <c r="F93" s="205"/>
    </row>
    <row r="94" spans="1:6" ht="36" x14ac:dyDescent="0.2">
      <c r="A94" s="363">
        <f t="shared" si="2"/>
        <v>88</v>
      </c>
      <c r="B94" s="363">
        <f t="shared" si="3"/>
        <v>1342</v>
      </c>
      <c r="C94" s="447">
        <v>17</v>
      </c>
      <c r="D94" s="448" t="s">
        <v>12</v>
      </c>
      <c r="E94" s="511" t="s">
        <v>6220</v>
      </c>
      <c r="F94" s="497"/>
    </row>
    <row r="95" spans="1:6" ht="36" x14ac:dyDescent="0.2">
      <c r="A95" s="363">
        <f t="shared" si="2"/>
        <v>89</v>
      </c>
      <c r="B95" s="363">
        <f t="shared" si="3"/>
        <v>1359</v>
      </c>
      <c r="C95" s="447">
        <v>17</v>
      </c>
      <c r="D95" s="448" t="s">
        <v>12</v>
      </c>
      <c r="E95" s="511" t="s">
        <v>6221</v>
      </c>
      <c r="F95" s="497"/>
    </row>
    <row r="96" spans="1:6" ht="36" x14ac:dyDescent="0.2">
      <c r="A96" s="363">
        <f t="shared" si="2"/>
        <v>90</v>
      </c>
      <c r="B96" s="363">
        <f t="shared" si="3"/>
        <v>1376</v>
      </c>
      <c r="C96" s="447">
        <v>17</v>
      </c>
      <c r="D96" s="448" t="s">
        <v>12</v>
      </c>
      <c r="E96" s="511" t="s">
        <v>6222</v>
      </c>
      <c r="F96" s="497"/>
    </row>
    <row r="97" spans="1:6" ht="36" x14ac:dyDescent="0.2">
      <c r="A97" s="363">
        <f t="shared" si="2"/>
        <v>91</v>
      </c>
      <c r="B97" s="363">
        <f t="shared" si="3"/>
        <v>1393</v>
      </c>
      <c r="C97" s="430">
        <v>17</v>
      </c>
      <c r="D97" s="444" t="s">
        <v>12</v>
      </c>
      <c r="E97" s="513" t="s">
        <v>12984</v>
      </c>
      <c r="F97" s="498"/>
    </row>
    <row r="98" spans="1:6" ht="36" x14ac:dyDescent="0.2">
      <c r="A98" s="363">
        <f t="shared" si="2"/>
        <v>92</v>
      </c>
      <c r="B98" s="363">
        <f t="shared" si="3"/>
        <v>1410</v>
      </c>
      <c r="C98" s="430">
        <v>17</v>
      </c>
      <c r="D98" s="444" t="s">
        <v>12</v>
      </c>
      <c r="E98" s="513" t="s">
        <v>12985</v>
      </c>
      <c r="F98" s="498"/>
    </row>
    <row r="99" spans="1:6" ht="36" x14ac:dyDescent="0.2">
      <c r="A99" s="363">
        <f t="shared" si="2"/>
        <v>93</v>
      </c>
      <c r="B99" s="363">
        <f t="shared" si="3"/>
        <v>1427</v>
      </c>
      <c r="C99" s="430">
        <v>17</v>
      </c>
      <c r="D99" s="444" t="s">
        <v>12</v>
      </c>
      <c r="E99" s="513" t="s">
        <v>12986</v>
      </c>
      <c r="F99" s="498"/>
    </row>
    <row r="100" spans="1:6" ht="36" x14ac:dyDescent="0.2">
      <c r="A100" s="363">
        <f t="shared" si="2"/>
        <v>94</v>
      </c>
      <c r="B100" s="363">
        <f t="shared" si="3"/>
        <v>1444</v>
      </c>
      <c r="C100" s="363">
        <v>17</v>
      </c>
      <c r="D100" s="360" t="s">
        <v>12</v>
      </c>
      <c r="E100" s="514" t="s">
        <v>12987</v>
      </c>
      <c r="F100" s="411"/>
    </row>
    <row r="101" spans="1:6" ht="36" x14ac:dyDescent="0.2">
      <c r="A101" s="363">
        <f t="shared" si="2"/>
        <v>95</v>
      </c>
      <c r="B101" s="363">
        <f t="shared" si="3"/>
        <v>1461</v>
      </c>
      <c r="C101" s="363">
        <v>17</v>
      </c>
      <c r="D101" s="360" t="s">
        <v>12</v>
      </c>
      <c r="E101" s="514" t="s">
        <v>12988</v>
      </c>
      <c r="F101" s="411"/>
    </row>
    <row r="102" spans="1:6" ht="36" x14ac:dyDescent="0.2">
      <c r="A102" s="363">
        <f t="shared" si="2"/>
        <v>96</v>
      </c>
      <c r="B102" s="363">
        <f t="shared" si="3"/>
        <v>1478</v>
      </c>
      <c r="C102" s="363">
        <v>17</v>
      </c>
      <c r="D102" s="360" t="s">
        <v>12</v>
      </c>
      <c r="E102" s="514" t="s">
        <v>12989</v>
      </c>
      <c r="F102" s="411"/>
    </row>
    <row r="103" spans="1:6" ht="36" x14ac:dyDescent="0.2">
      <c r="A103" s="363">
        <f t="shared" si="2"/>
        <v>97</v>
      </c>
      <c r="B103" s="363">
        <f t="shared" si="3"/>
        <v>1495</v>
      </c>
      <c r="C103" s="430">
        <v>17</v>
      </c>
      <c r="D103" s="444" t="s">
        <v>12</v>
      </c>
      <c r="E103" s="511" t="s">
        <v>5218</v>
      </c>
      <c r="F103" s="292"/>
    </row>
    <row r="104" spans="1:6" ht="36" x14ac:dyDescent="0.2">
      <c r="A104" s="363">
        <f t="shared" si="2"/>
        <v>98</v>
      </c>
      <c r="B104" s="363">
        <f t="shared" si="3"/>
        <v>1512</v>
      </c>
      <c r="C104" s="430">
        <v>17</v>
      </c>
      <c r="D104" s="444" t="s">
        <v>12</v>
      </c>
      <c r="E104" s="511" t="s">
        <v>5219</v>
      </c>
      <c r="F104" s="9"/>
    </row>
    <row r="105" spans="1:6" ht="36" x14ac:dyDescent="0.2">
      <c r="A105" s="363">
        <f t="shared" si="2"/>
        <v>99</v>
      </c>
      <c r="B105" s="363">
        <f t="shared" si="3"/>
        <v>1529</v>
      </c>
      <c r="C105" s="430">
        <v>17</v>
      </c>
      <c r="D105" s="444" t="s">
        <v>12</v>
      </c>
      <c r="E105" s="511" t="s">
        <v>5220</v>
      </c>
      <c r="F105" s="9"/>
    </row>
    <row r="106" spans="1:6" ht="36" x14ac:dyDescent="0.2">
      <c r="A106" s="363">
        <f t="shared" si="2"/>
        <v>100</v>
      </c>
      <c r="B106" s="363">
        <f t="shared" si="3"/>
        <v>1546</v>
      </c>
      <c r="C106" s="431">
        <v>17</v>
      </c>
      <c r="D106" s="434" t="s">
        <v>12</v>
      </c>
      <c r="E106" s="515" t="s">
        <v>15274</v>
      </c>
      <c r="F106" s="437"/>
    </row>
    <row r="107" spans="1:6" ht="36" x14ac:dyDescent="0.2">
      <c r="A107" s="363">
        <f t="shared" si="2"/>
        <v>101</v>
      </c>
      <c r="B107" s="363">
        <f t="shared" si="3"/>
        <v>1563</v>
      </c>
      <c r="C107" s="431">
        <v>17</v>
      </c>
      <c r="D107" s="434" t="s">
        <v>12</v>
      </c>
      <c r="E107" s="515" t="s">
        <v>15275</v>
      </c>
      <c r="F107" s="437"/>
    </row>
    <row r="108" spans="1:6" ht="36" x14ac:dyDescent="0.2">
      <c r="A108" s="363">
        <f t="shared" si="2"/>
        <v>102</v>
      </c>
      <c r="B108" s="363">
        <f t="shared" si="3"/>
        <v>1580</v>
      </c>
      <c r="C108" s="431">
        <v>17</v>
      </c>
      <c r="D108" s="434" t="s">
        <v>12</v>
      </c>
      <c r="E108" s="515" t="s">
        <v>15276</v>
      </c>
      <c r="F108" s="437"/>
    </row>
    <row r="109" spans="1:6" ht="48" x14ac:dyDescent="0.2">
      <c r="A109" s="363">
        <f t="shared" si="2"/>
        <v>103</v>
      </c>
      <c r="B109" s="363">
        <f t="shared" si="3"/>
        <v>1597</v>
      </c>
      <c r="C109" s="431">
        <v>17</v>
      </c>
      <c r="D109" s="434" t="s">
        <v>12</v>
      </c>
      <c r="E109" s="515" t="s">
        <v>15277</v>
      </c>
      <c r="F109" s="437"/>
    </row>
    <row r="110" spans="1:6" ht="36" x14ac:dyDescent="0.2">
      <c r="A110" s="363">
        <f t="shared" si="2"/>
        <v>104</v>
      </c>
      <c r="B110" s="363">
        <f t="shared" si="3"/>
        <v>1614</v>
      </c>
      <c r="C110" s="431">
        <v>17</v>
      </c>
      <c r="D110" s="434" t="s">
        <v>12</v>
      </c>
      <c r="E110" s="515" t="s">
        <v>15278</v>
      </c>
      <c r="F110" s="437"/>
    </row>
    <row r="111" spans="1:6" ht="36" x14ac:dyDescent="0.2">
      <c r="A111" s="363">
        <f t="shared" si="2"/>
        <v>105</v>
      </c>
      <c r="B111" s="363">
        <f t="shared" si="3"/>
        <v>1631</v>
      </c>
      <c r="C111" s="431">
        <v>17</v>
      </c>
      <c r="D111" s="434" t="s">
        <v>12</v>
      </c>
      <c r="E111" s="516" t="s">
        <v>15279</v>
      </c>
      <c r="F111" s="437"/>
    </row>
    <row r="112" spans="1:6" ht="36" x14ac:dyDescent="0.2">
      <c r="A112" s="363">
        <f t="shared" si="2"/>
        <v>106</v>
      </c>
      <c r="B112" s="363">
        <f t="shared" si="3"/>
        <v>1648</v>
      </c>
      <c r="C112" s="431">
        <v>17</v>
      </c>
      <c r="D112" s="434" t="s">
        <v>12</v>
      </c>
      <c r="E112" s="515" t="s">
        <v>15280</v>
      </c>
      <c r="F112" s="437"/>
    </row>
    <row r="113" spans="1:6" ht="36" x14ac:dyDescent="0.2">
      <c r="A113" s="363">
        <f t="shared" si="2"/>
        <v>107</v>
      </c>
      <c r="B113" s="363">
        <f t="shared" si="3"/>
        <v>1665</v>
      </c>
      <c r="C113" s="431">
        <v>17</v>
      </c>
      <c r="D113" s="434" t="s">
        <v>12</v>
      </c>
      <c r="E113" s="515" t="s">
        <v>15281</v>
      </c>
      <c r="F113" s="437"/>
    </row>
    <row r="114" spans="1:6" ht="48" x14ac:dyDescent="0.2">
      <c r="A114" s="363">
        <f t="shared" si="2"/>
        <v>108</v>
      </c>
      <c r="B114" s="363">
        <f t="shared" si="3"/>
        <v>1682</v>
      </c>
      <c r="C114" s="431">
        <v>17</v>
      </c>
      <c r="D114" s="434" t="s">
        <v>12</v>
      </c>
      <c r="E114" s="515" t="s">
        <v>15282</v>
      </c>
      <c r="F114" s="437"/>
    </row>
    <row r="115" spans="1:6" ht="36" x14ac:dyDescent="0.2">
      <c r="A115" s="363">
        <f t="shared" si="2"/>
        <v>109</v>
      </c>
      <c r="B115" s="363">
        <f t="shared" si="3"/>
        <v>1699</v>
      </c>
      <c r="C115" s="431">
        <v>17</v>
      </c>
      <c r="D115" s="434" t="s">
        <v>12</v>
      </c>
      <c r="E115" s="515" t="s">
        <v>15283</v>
      </c>
      <c r="F115" s="437"/>
    </row>
    <row r="116" spans="1:6" ht="36" x14ac:dyDescent="0.2">
      <c r="A116" s="363">
        <f t="shared" si="2"/>
        <v>110</v>
      </c>
      <c r="B116" s="363">
        <f t="shared" si="3"/>
        <v>1716</v>
      </c>
      <c r="C116" s="431">
        <v>17</v>
      </c>
      <c r="D116" s="434" t="s">
        <v>12</v>
      </c>
      <c r="E116" s="515" t="s">
        <v>15284</v>
      </c>
      <c r="F116" s="437"/>
    </row>
    <row r="117" spans="1:6" ht="36" x14ac:dyDescent="0.2">
      <c r="A117" s="363">
        <f t="shared" si="2"/>
        <v>111</v>
      </c>
      <c r="B117" s="363">
        <f t="shared" si="3"/>
        <v>1733</v>
      </c>
      <c r="C117" s="431">
        <v>17</v>
      </c>
      <c r="D117" s="434" t="s">
        <v>12</v>
      </c>
      <c r="E117" s="515" t="s">
        <v>15285</v>
      </c>
      <c r="F117" s="437"/>
    </row>
    <row r="118" spans="1:6" ht="36" x14ac:dyDescent="0.2">
      <c r="A118" s="363">
        <f t="shared" si="2"/>
        <v>112</v>
      </c>
      <c r="B118" s="363">
        <f t="shared" si="3"/>
        <v>1750</v>
      </c>
      <c r="C118" s="431">
        <v>17</v>
      </c>
      <c r="D118" s="434" t="s">
        <v>12</v>
      </c>
      <c r="E118" s="515" t="s">
        <v>15286</v>
      </c>
      <c r="F118" s="437"/>
    </row>
    <row r="119" spans="1:6" ht="12.75" thickBot="1" x14ac:dyDescent="0.25">
      <c r="A119" s="363">
        <f t="shared" si="2"/>
        <v>113</v>
      </c>
      <c r="B119" s="363">
        <f t="shared" si="3"/>
        <v>1767</v>
      </c>
      <c r="C119" s="439">
        <v>150</v>
      </c>
      <c r="D119" s="440" t="s">
        <v>9</v>
      </c>
      <c r="E119" s="24" t="s">
        <v>50</v>
      </c>
      <c r="F119" s="292" t="s">
        <v>25</v>
      </c>
    </row>
    <row r="120" spans="1:6" ht="13.5" thickTop="1" thickBot="1" x14ac:dyDescent="0.25">
      <c r="A120" s="363">
        <f t="shared" si="2"/>
        <v>114</v>
      </c>
      <c r="B120" s="363">
        <f t="shared" si="3"/>
        <v>1917</v>
      </c>
      <c r="C120" s="441">
        <v>12</v>
      </c>
      <c r="D120" s="452" t="s">
        <v>9</v>
      </c>
      <c r="E120" s="442" t="s">
        <v>323</v>
      </c>
      <c r="F120" s="454" t="s">
        <v>5221</v>
      </c>
    </row>
    <row r="121" spans="1:6" ht="12.75" thickTop="1" x14ac:dyDescent="0.2">
      <c r="A121" s="119" t="s">
        <v>54</v>
      </c>
      <c r="B121" s="119"/>
      <c r="C121" s="370">
        <f>B120+C120-1</f>
        <v>1928</v>
      </c>
      <c r="D121" s="119"/>
      <c r="E121" s="146"/>
      <c r="F121" s="119"/>
    </row>
    <row r="124" spans="1:6" x14ac:dyDescent="0.2">
      <c r="A124" s="804" t="s">
        <v>15167</v>
      </c>
      <c r="B124" s="804"/>
      <c r="C124" s="804"/>
      <c r="D124" s="805"/>
      <c r="E124" s="781"/>
    </row>
  </sheetData>
  <mergeCells count="5">
    <mergeCell ref="A3:B3"/>
    <mergeCell ref="C3:F3"/>
    <mergeCell ref="A4:B4"/>
    <mergeCell ref="C4:F5"/>
    <mergeCell ref="A124:D124"/>
  </mergeCells>
  <pageMargins left="0.70866141732283461" right="0.70866141732283461" top="0.74803149606299213" bottom="0.74803149606299213" header="0.31496062992125984" footer="0.31496062992125984"/>
  <pageSetup paperSize="9" scale="9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112"/>
  <sheetViews>
    <sheetView topLeftCell="A104" zoomScaleNormal="100" workbookViewId="0">
      <selection activeCell="E112" sqref="E112"/>
    </sheetView>
  </sheetViews>
  <sheetFormatPr baseColWidth="10" defaultRowHeight="12" x14ac:dyDescent="0.2"/>
  <cols>
    <col min="1" max="3" width="7.140625" customWidth="1"/>
    <col min="5" max="5" width="103.140625" customWidth="1"/>
  </cols>
  <sheetData>
    <row r="1" spans="1:7" ht="21" x14ac:dyDescent="0.35">
      <c r="B1" s="1" t="s">
        <v>0</v>
      </c>
    </row>
    <row r="3" spans="1:7" ht="12.75" x14ac:dyDescent="0.2">
      <c r="A3" s="799" t="s">
        <v>1</v>
      </c>
      <c r="B3" s="799"/>
      <c r="C3" s="788" t="str">
        <f>+T22001000!C3</f>
        <v>Diseño de registro. 2025</v>
      </c>
      <c r="D3" s="788"/>
      <c r="E3" s="788"/>
      <c r="F3" s="789"/>
    </row>
    <row r="4" spans="1:7" ht="12.75" x14ac:dyDescent="0.2">
      <c r="A4" s="790" t="str">
        <f>+T22001000!A4</f>
        <v>Versión 0.2</v>
      </c>
      <c r="B4" s="790"/>
      <c r="C4" s="794" t="s">
        <v>5152</v>
      </c>
      <c r="D4" s="794"/>
      <c r="E4" s="794"/>
      <c r="F4" s="792"/>
    </row>
    <row r="5" spans="1:7" ht="13.5" thickBot="1" x14ac:dyDescent="0.25">
      <c r="A5" s="2"/>
      <c r="B5" s="2"/>
      <c r="C5" s="792"/>
      <c r="D5" s="792"/>
      <c r="E5" s="792"/>
      <c r="F5" s="792"/>
    </row>
    <row r="6" spans="1:7" ht="12.75" x14ac:dyDescent="0.2">
      <c r="A6" s="3" t="s">
        <v>3</v>
      </c>
      <c r="B6" s="3" t="s">
        <v>4</v>
      </c>
      <c r="C6" s="3" t="s">
        <v>5</v>
      </c>
      <c r="D6" s="4" t="s">
        <v>6</v>
      </c>
      <c r="E6" s="5" t="s">
        <v>7</v>
      </c>
      <c r="F6" s="5" t="s">
        <v>8</v>
      </c>
    </row>
    <row r="7" spans="1:7" ht="13.5" customHeight="1" x14ac:dyDescent="0.2">
      <c r="A7" s="430">
        <v>1</v>
      </c>
      <c r="B7" s="430">
        <v>1</v>
      </c>
      <c r="C7" s="430">
        <v>2</v>
      </c>
      <c r="D7" s="444" t="s">
        <v>9</v>
      </c>
      <c r="E7" s="445" t="s">
        <v>10</v>
      </c>
      <c r="F7" s="9" t="s">
        <v>11</v>
      </c>
      <c r="G7" s="64"/>
    </row>
    <row r="8" spans="1:7" x14ac:dyDescent="0.2">
      <c r="A8" s="430">
        <f t="shared" ref="A8:A13" si="0">+A7+1</f>
        <v>2</v>
      </c>
      <c r="B8" s="430">
        <f t="shared" ref="B8:B13" si="1">C7+B7</f>
        <v>3</v>
      </c>
      <c r="C8" s="430">
        <v>3</v>
      </c>
      <c r="D8" s="444" t="s">
        <v>12</v>
      </c>
      <c r="E8" s="445" t="s">
        <v>13</v>
      </c>
      <c r="F8" s="9">
        <v>220</v>
      </c>
      <c r="G8" s="64"/>
    </row>
    <row r="9" spans="1:7" x14ac:dyDescent="0.2">
      <c r="A9" s="430">
        <f t="shared" si="0"/>
        <v>3</v>
      </c>
      <c r="B9" s="430">
        <f t="shared" si="1"/>
        <v>6</v>
      </c>
      <c r="C9" s="430">
        <v>2</v>
      </c>
      <c r="D9" s="444" t="s">
        <v>9</v>
      </c>
      <c r="E9" s="445" t="s">
        <v>14</v>
      </c>
      <c r="F9" s="10" t="s">
        <v>1759</v>
      </c>
      <c r="G9" s="64"/>
    </row>
    <row r="10" spans="1:7" x14ac:dyDescent="0.2">
      <c r="A10" s="430">
        <f t="shared" si="0"/>
        <v>4</v>
      </c>
      <c r="B10" s="430">
        <f t="shared" si="1"/>
        <v>8</v>
      </c>
      <c r="C10" s="430">
        <v>1</v>
      </c>
      <c r="D10" s="444" t="s">
        <v>9</v>
      </c>
      <c r="E10" s="445" t="s">
        <v>16</v>
      </c>
      <c r="F10" s="10" t="s">
        <v>5095</v>
      </c>
      <c r="G10" s="64"/>
    </row>
    <row r="11" spans="1:7" x14ac:dyDescent="0.2">
      <c r="A11" s="430">
        <f t="shared" si="0"/>
        <v>5</v>
      </c>
      <c r="B11" s="430">
        <f t="shared" si="1"/>
        <v>9</v>
      </c>
      <c r="C11" s="430">
        <v>2</v>
      </c>
      <c r="D11" s="444" t="s">
        <v>12</v>
      </c>
      <c r="E11" s="445" t="s">
        <v>17</v>
      </c>
      <c r="F11" s="10" t="s">
        <v>3905</v>
      </c>
      <c r="G11" s="64"/>
    </row>
    <row r="12" spans="1:7" ht="13.5" customHeight="1" x14ac:dyDescent="0.2">
      <c r="A12" s="430">
        <f t="shared" si="0"/>
        <v>6</v>
      </c>
      <c r="B12" s="430">
        <f t="shared" si="1"/>
        <v>11</v>
      </c>
      <c r="C12" s="430">
        <v>1</v>
      </c>
      <c r="D12" s="444" t="s">
        <v>9</v>
      </c>
      <c r="E12" s="445" t="s">
        <v>19</v>
      </c>
      <c r="F12" s="10" t="s">
        <v>20</v>
      </c>
      <c r="G12" s="64"/>
    </row>
    <row r="13" spans="1:7" ht="14.25" customHeight="1" x14ac:dyDescent="0.2">
      <c r="A13" s="430">
        <f t="shared" si="0"/>
        <v>7</v>
      </c>
      <c r="B13" s="430">
        <f t="shared" si="1"/>
        <v>12</v>
      </c>
      <c r="C13" s="430">
        <v>1</v>
      </c>
      <c r="D13" s="444" t="s">
        <v>9</v>
      </c>
      <c r="E13" s="445" t="s">
        <v>5153</v>
      </c>
      <c r="F13" s="9"/>
      <c r="G13" s="64"/>
    </row>
    <row r="14" spans="1:7" ht="14.25" customHeight="1" x14ac:dyDescent="0.2">
      <c r="A14" s="430">
        <f>A13+1</f>
        <v>8</v>
      </c>
      <c r="B14" s="430">
        <f>B13+C13</f>
        <v>13</v>
      </c>
      <c r="C14" s="430">
        <v>3</v>
      </c>
      <c r="D14" s="444" t="s">
        <v>12</v>
      </c>
      <c r="E14" s="445" t="s">
        <v>23</v>
      </c>
      <c r="F14" s="9"/>
      <c r="G14" s="64"/>
    </row>
    <row r="15" spans="1:7" x14ac:dyDescent="0.2">
      <c r="A15" s="430">
        <f t="shared" ref="A15:A78" si="2">A14+1</f>
        <v>9</v>
      </c>
      <c r="B15" s="430">
        <f t="shared" ref="B15:B78" si="3">B14+C14</f>
        <v>16</v>
      </c>
      <c r="C15" s="430">
        <v>9</v>
      </c>
      <c r="D15" s="444" t="s">
        <v>9</v>
      </c>
      <c r="E15" s="511" t="s">
        <v>5154</v>
      </c>
      <c r="F15" s="9"/>
      <c r="G15" s="64"/>
    </row>
    <row r="16" spans="1:7" x14ac:dyDescent="0.2">
      <c r="A16" s="430">
        <f t="shared" si="2"/>
        <v>10</v>
      </c>
      <c r="B16" s="430">
        <f t="shared" si="3"/>
        <v>25</v>
      </c>
      <c r="C16" s="430">
        <v>8</v>
      </c>
      <c r="D16" s="444" t="s">
        <v>12</v>
      </c>
      <c r="E16" s="511" t="s">
        <v>5155</v>
      </c>
      <c r="F16" s="9" t="s">
        <v>22</v>
      </c>
      <c r="G16" s="64"/>
    </row>
    <row r="17" spans="1:7" ht="36" x14ac:dyDescent="0.2">
      <c r="A17" s="430">
        <f t="shared" si="2"/>
        <v>11</v>
      </c>
      <c r="B17" s="430">
        <f t="shared" si="3"/>
        <v>33</v>
      </c>
      <c r="C17" s="430">
        <v>17</v>
      </c>
      <c r="D17" s="444" t="s">
        <v>12</v>
      </c>
      <c r="E17" s="511" t="s">
        <v>5222</v>
      </c>
      <c r="F17" s="9"/>
      <c r="G17" s="69"/>
    </row>
    <row r="18" spans="1:7" ht="36" x14ac:dyDescent="0.2">
      <c r="A18" s="430">
        <f t="shared" si="2"/>
        <v>12</v>
      </c>
      <c r="B18" s="430">
        <f t="shared" si="3"/>
        <v>50</v>
      </c>
      <c r="C18" s="430">
        <v>17</v>
      </c>
      <c r="D18" s="444" t="s">
        <v>12</v>
      </c>
      <c r="E18" s="511" t="s">
        <v>5223</v>
      </c>
      <c r="F18" s="9"/>
      <c r="G18" s="69"/>
    </row>
    <row r="19" spans="1:7" ht="36" x14ac:dyDescent="0.2">
      <c r="A19" s="430">
        <f t="shared" si="2"/>
        <v>13</v>
      </c>
      <c r="B19" s="430">
        <f t="shared" si="3"/>
        <v>67</v>
      </c>
      <c r="C19" s="430">
        <v>17</v>
      </c>
      <c r="D19" s="444" t="s">
        <v>12</v>
      </c>
      <c r="E19" s="511" t="s">
        <v>5224</v>
      </c>
      <c r="F19" s="9"/>
      <c r="G19" s="69"/>
    </row>
    <row r="20" spans="1:7" ht="36" x14ac:dyDescent="0.2">
      <c r="A20" s="430">
        <f t="shared" si="2"/>
        <v>14</v>
      </c>
      <c r="B20" s="430">
        <f t="shared" si="3"/>
        <v>84</v>
      </c>
      <c r="C20" s="430">
        <v>17</v>
      </c>
      <c r="D20" s="444" t="s">
        <v>12</v>
      </c>
      <c r="E20" s="511" t="s">
        <v>5225</v>
      </c>
      <c r="F20" s="9"/>
      <c r="G20" s="69"/>
    </row>
    <row r="21" spans="1:7" ht="36" x14ac:dyDescent="0.2">
      <c r="A21" s="430">
        <f t="shared" si="2"/>
        <v>15</v>
      </c>
      <c r="B21" s="430">
        <f t="shared" si="3"/>
        <v>101</v>
      </c>
      <c r="C21" s="430">
        <v>17</v>
      </c>
      <c r="D21" s="444" t="s">
        <v>12</v>
      </c>
      <c r="E21" s="511" t="s">
        <v>5226</v>
      </c>
      <c r="F21" s="9"/>
      <c r="G21" s="69"/>
    </row>
    <row r="22" spans="1:7" ht="36" x14ac:dyDescent="0.2">
      <c r="A22" s="430">
        <f t="shared" si="2"/>
        <v>16</v>
      </c>
      <c r="B22" s="430">
        <f t="shared" si="3"/>
        <v>118</v>
      </c>
      <c r="C22" s="430">
        <v>17</v>
      </c>
      <c r="D22" s="444" t="s">
        <v>12</v>
      </c>
      <c r="E22" s="511" t="s">
        <v>5227</v>
      </c>
      <c r="F22" s="9"/>
      <c r="G22" s="69"/>
    </row>
    <row r="23" spans="1:7" ht="36" x14ac:dyDescent="0.2">
      <c r="A23" s="430">
        <f t="shared" si="2"/>
        <v>17</v>
      </c>
      <c r="B23" s="430">
        <f t="shared" si="3"/>
        <v>135</v>
      </c>
      <c r="C23" s="430">
        <v>17</v>
      </c>
      <c r="D23" s="444" t="s">
        <v>12</v>
      </c>
      <c r="E23" s="511" t="s">
        <v>5228</v>
      </c>
      <c r="F23" s="9"/>
      <c r="G23" s="69"/>
    </row>
    <row r="24" spans="1:7" ht="36" x14ac:dyDescent="0.2">
      <c r="A24" s="430">
        <f t="shared" si="2"/>
        <v>18</v>
      </c>
      <c r="B24" s="430">
        <f t="shared" si="3"/>
        <v>152</v>
      </c>
      <c r="C24" s="430">
        <v>17</v>
      </c>
      <c r="D24" s="444" t="s">
        <v>12</v>
      </c>
      <c r="E24" s="511" t="s">
        <v>5229</v>
      </c>
      <c r="F24" s="9"/>
      <c r="G24" s="69"/>
    </row>
    <row r="25" spans="1:7" ht="36" x14ac:dyDescent="0.2">
      <c r="A25" s="430">
        <f t="shared" si="2"/>
        <v>19</v>
      </c>
      <c r="B25" s="430">
        <f t="shared" si="3"/>
        <v>169</v>
      </c>
      <c r="C25" s="430">
        <v>17</v>
      </c>
      <c r="D25" s="444" t="s">
        <v>12</v>
      </c>
      <c r="E25" s="511" t="s">
        <v>5230</v>
      </c>
      <c r="F25" s="9"/>
      <c r="G25" s="69"/>
    </row>
    <row r="26" spans="1:7" ht="36" x14ac:dyDescent="0.2">
      <c r="A26" s="430">
        <f t="shared" si="2"/>
        <v>20</v>
      </c>
      <c r="B26" s="430">
        <f t="shared" si="3"/>
        <v>186</v>
      </c>
      <c r="C26" s="430">
        <v>17</v>
      </c>
      <c r="D26" s="444" t="s">
        <v>12</v>
      </c>
      <c r="E26" s="511" t="s">
        <v>5231</v>
      </c>
      <c r="F26" s="9"/>
      <c r="G26" s="69"/>
    </row>
    <row r="27" spans="1:7" ht="36" x14ac:dyDescent="0.2">
      <c r="A27" s="430">
        <f t="shared" si="2"/>
        <v>21</v>
      </c>
      <c r="B27" s="430">
        <f t="shared" si="3"/>
        <v>203</v>
      </c>
      <c r="C27" s="430">
        <v>17</v>
      </c>
      <c r="D27" s="444" t="s">
        <v>12</v>
      </c>
      <c r="E27" s="511" t="s">
        <v>5232</v>
      </c>
      <c r="F27" s="9"/>
      <c r="G27" s="69"/>
    </row>
    <row r="28" spans="1:7" ht="36" x14ac:dyDescent="0.2">
      <c r="A28" s="430">
        <f t="shared" si="2"/>
        <v>22</v>
      </c>
      <c r="B28" s="430">
        <f t="shared" si="3"/>
        <v>220</v>
      </c>
      <c r="C28" s="430">
        <v>17</v>
      </c>
      <c r="D28" s="444" t="s">
        <v>12</v>
      </c>
      <c r="E28" s="511" t="s">
        <v>5233</v>
      </c>
      <c r="F28" s="9"/>
      <c r="G28" s="69"/>
    </row>
    <row r="29" spans="1:7" ht="36" x14ac:dyDescent="0.2">
      <c r="A29" s="430">
        <f t="shared" si="2"/>
        <v>23</v>
      </c>
      <c r="B29" s="430">
        <f t="shared" si="3"/>
        <v>237</v>
      </c>
      <c r="C29" s="430">
        <v>17</v>
      </c>
      <c r="D29" s="444" t="s">
        <v>12</v>
      </c>
      <c r="E29" s="511" t="s">
        <v>5234</v>
      </c>
      <c r="F29" s="9"/>
      <c r="G29" s="69"/>
    </row>
    <row r="30" spans="1:7" ht="36" x14ac:dyDescent="0.2">
      <c r="A30" s="430">
        <f t="shared" si="2"/>
        <v>24</v>
      </c>
      <c r="B30" s="430">
        <f t="shared" si="3"/>
        <v>254</v>
      </c>
      <c r="C30" s="430">
        <v>17</v>
      </c>
      <c r="D30" s="444" t="s">
        <v>12</v>
      </c>
      <c r="E30" s="512" t="s">
        <v>5235</v>
      </c>
      <c r="F30" s="9"/>
      <c r="G30" s="69"/>
    </row>
    <row r="31" spans="1:7" ht="36" x14ac:dyDescent="0.2">
      <c r="A31" s="430">
        <f t="shared" si="2"/>
        <v>25</v>
      </c>
      <c r="B31" s="430">
        <f t="shared" si="3"/>
        <v>271</v>
      </c>
      <c r="C31" s="430">
        <v>17</v>
      </c>
      <c r="D31" s="444" t="s">
        <v>12</v>
      </c>
      <c r="E31" s="511" t="s">
        <v>5236</v>
      </c>
      <c r="F31" s="9"/>
      <c r="G31" s="69"/>
    </row>
    <row r="32" spans="1:7" ht="36" x14ac:dyDescent="0.2">
      <c r="A32" s="430">
        <f t="shared" si="2"/>
        <v>26</v>
      </c>
      <c r="B32" s="430">
        <f t="shared" si="3"/>
        <v>288</v>
      </c>
      <c r="C32" s="430">
        <v>17</v>
      </c>
      <c r="D32" s="444" t="s">
        <v>12</v>
      </c>
      <c r="E32" s="511" t="s">
        <v>5237</v>
      </c>
      <c r="F32" s="9"/>
      <c r="G32" s="69"/>
    </row>
    <row r="33" spans="1:7" ht="36" x14ac:dyDescent="0.2">
      <c r="A33" s="430">
        <f t="shared" si="2"/>
        <v>27</v>
      </c>
      <c r="B33" s="430">
        <f t="shared" si="3"/>
        <v>305</v>
      </c>
      <c r="C33" s="430">
        <v>17</v>
      </c>
      <c r="D33" s="444" t="s">
        <v>12</v>
      </c>
      <c r="E33" s="511" t="s">
        <v>5238</v>
      </c>
      <c r="F33" s="9"/>
      <c r="G33" s="69"/>
    </row>
    <row r="34" spans="1:7" ht="36" x14ac:dyDescent="0.2">
      <c r="A34" s="430">
        <f t="shared" si="2"/>
        <v>28</v>
      </c>
      <c r="B34" s="430">
        <f t="shared" si="3"/>
        <v>322</v>
      </c>
      <c r="C34" s="430">
        <v>17</v>
      </c>
      <c r="D34" s="444" t="s">
        <v>12</v>
      </c>
      <c r="E34" s="511" t="s">
        <v>5239</v>
      </c>
      <c r="F34" s="9"/>
      <c r="G34" s="69"/>
    </row>
    <row r="35" spans="1:7" ht="36" x14ac:dyDescent="0.2">
      <c r="A35" s="430">
        <f t="shared" si="2"/>
        <v>29</v>
      </c>
      <c r="B35" s="430">
        <f t="shared" si="3"/>
        <v>339</v>
      </c>
      <c r="C35" s="430">
        <v>17</v>
      </c>
      <c r="D35" s="444" t="s">
        <v>12</v>
      </c>
      <c r="E35" s="512" t="s">
        <v>5240</v>
      </c>
      <c r="F35" s="9"/>
      <c r="G35" s="69"/>
    </row>
    <row r="36" spans="1:7" ht="36" x14ac:dyDescent="0.2">
      <c r="A36" s="430">
        <f t="shared" si="2"/>
        <v>30</v>
      </c>
      <c r="B36" s="430">
        <f t="shared" si="3"/>
        <v>356</v>
      </c>
      <c r="C36" s="430">
        <v>17</v>
      </c>
      <c r="D36" s="444" t="s">
        <v>12</v>
      </c>
      <c r="E36" s="511" t="s">
        <v>5241</v>
      </c>
      <c r="F36" s="9"/>
      <c r="G36" s="69"/>
    </row>
    <row r="37" spans="1:7" ht="36" x14ac:dyDescent="0.2">
      <c r="A37" s="430">
        <f t="shared" si="2"/>
        <v>31</v>
      </c>
      <c r="B37" s="430">
        <f t="shared" si="3"/>
        <v>373</v>
      </c>
      <c r="C37" s="430">
        <v>17</v>
      </c>
      <c r="D37" s="444" t="s">
        <v>12</v>
      </c>
      <c r="E37" s="511" t="s">
        <v>5242</v>
      </c>
      <c r="F37" s="9"/>
      <c r="G37" s="69"/>
    </row>
    <row r="38" spans="1:7" ht="36" x14ac:dyDescent="0.2">
      <c r="A38" s="430">
        <f t="shared" si="2"/>
        <v>32</v>
      </c>
      <c r="B38" s="430">
        <f t="shared" si="3"/>
        <v>390</v>
      </c>
      <c r="C38" s="430">
        <v>17</v>
      </c>
      <c r="D38" s="444" t="s">
        <v>12</v>
      </c>
      <c r="E38" s="511" t="s">
        <v>5243</v>
      </c>
      <c r="F38" s="9"/>
      <c r="G38" s="69"/>
    </row>
    <row r="39" spans="1:7" ht="36" x14ac:dyDescent="0.2">
      <c r="A39" s="430">
        <f t="shared" si="2"/>
        <v>33</v>
      </c>
      <c r="B39" s="430">
        <f t="shared" si="3"/>
        <v>407</v>
      </c>
      <c r="C39" s="430">
        <v>17</v>
      </c>
      <c r="D39" s="444" t="s">
        <v>12</v>
      </c>
      <c r="E39" s="511" t="s">
        <v>5244</v>
      </c>
      <c r="F39" s="9"/>
      <c r="G39" s="69"/>
    </row>
    <row r="40" spans="1:7" ht="36" x14ac:dyDescent="0.2">
      <c r="A40" s="430">
        <f t="shared" si="2"/>
        <v>34</v>
      </c>
      <c r="B40" s="430">
        <f t="shared" si="3"/>
        <v>424</v>
      </c>
      <c r="C40" s="430">
        <v>17</v>
      </c>
      <c r="D40" s="444" t="s">
        <v>12</v>
      </c>
      <c r="E40" s="512" t="s">
        <v>5245</v>
      </c>
      <c r="F40" s="9"/>
      <c r="G40" s="69"/>
    </row>
    <row r="41" spans="1:7" ht="36" x14ac:dyDescent="0.2">
      <c r="A41" s="430">
        <f t="shared" si="2"/>
        <v>35</v>
      </c>
      <c r="B41" s="430">
        <f t="shared" si="3"/>
        <v>441</v>
      </c>
      <c r="C41" s="430">
        <v>17</v>
      </c>
      <c r="D41" s="444" t="s">
        <v>12</v>
      </c>
      <c r="E41" s="511" t="s">
        <v>5246</v>
      </c>
      <c r="F41" s="9"/>
      <c r="G41" s="69"/>
    </row>
    <row r="42" spans="1:7" ht="36" x14ac:dyDescent="0.2">
      <c r="A42" s="430">
        <f t="shared" si="2"/>
        <v>36</v>
      </c>
      <c r="B42" s="430">
        <f t="shared" si="3"/>
        <v>458</v>
      </c>
      <c r="C42" s="430">
        <v>17</v>
      </c>
      <c r="D42" s="444" t="s">
        <v>12</v>
      </c>
      <c r="E42" s="511" t="s">
        <v>5247</v>
      </c>
      <c r="F42" s="9"/>
      <c r="G42" s="69"/>
    </row>
    <row r="43" spans="1:7" ht="36" x14ac:dyDescent="0.2">
      <c r="A43" s="430">
        <f t="shared" si="2"/>
        <v>37</v>
      </c>
      <c r="B43" s="430">
        <f t="shared" si="3"/>
        <v>475</v>
      </c>
      <c r="C43" s="430">
        <v>17</v>
      </c>
      <c r="D43" s="444" t="s">
        <v>12</v>
      </c>
      <c r="E43" s="511" t="s">
        <v>5248</v>
      </c>
      <c r="F43" s="9"/>
      <c r="G43" s="69"/>
    </row>
    <row r="44" spans="1:7" ht="36" x14ac:dyDescent="0.2">
      <c r="A44" s="430">
        <f t="shared" si="2"/>
        <v>38</v>
      </c>
      <c r="B44" s="430">
        <f t="shared" si="3"/>
        <v>492</v>
      </c>
      <c r="C44" s="430">
        <v>17</v>
      </c>
      <c r="D44" s="444" t="s">
        <v>12</v>
      </c>
      <c r="E44" s="511" t="s">
        <v>5249</v>
      </c>
      <c r="F44" s="9"/>
      <c r="G44" s="69"/>
    </row>
    <row r="45" spans="1:7" ht="36" x14ac:dyDescent="0.2">
      <c r="A45" s="430">
        <f t="shared" si="2"/>
        <v>39</v>
      </c>
      <c r="B45" s="430">
        <f t="shared" si="3"/>
        <v>509</v>
      </c>
      <c r="C45" s="430">
        <v>17</v>
      </c>
      <c r="D45" s="444" t="s">
        <v>12</v>
      </c>
      <c r="E45" s="512" t="s">
        <v>5250</v>
      </c>
      <c r="F45" s="9"/>
      <c r="G45" s="69"/>
    </row>
    <row r="46" spans="1:7" ht="36" x14ac:dyDescent="0.2">
      <c r="A46" s="430">
        <f t="shared" si="2"/>
        <v>40</v>
      </c>
      <c r="B46" s="430">
        <f t="shared" si="3"/>
        <v>526</v>
      </c>
      <c r="C46" s="430">
        <v>17</v>
      </c>
      <c r="D46" s="444" t="s">
        <v>12</v>
      </c>
      <c r="E46" s="512" t="s">
        <v>5251</v>
      </c>
      <c r="F46" s="9"/>
      <c r="G46" s="69"/>
    </row>
    <row r="47" spans="1:7" ht="36" x14ac:dyDescent="0.2">
      <c r="A47" s="430">
        <f t="shared" si="2"/>
        <v>41</v>
      </c>
      <c r="B47" s="430">
        <f t="shared" si="3"/>
        <v>543</v>
      </c>
      <c r="C47" s="430">
        <v>17</v>
      </c>
      <c r="D47" s="444" t="s">
        <v>12</v>
      </c>
      <c r="E47" s="512" t="s">
        <v>5252</v>
      </c>
      <c r="F47" s="9"/>
      <c r="G47" s="69"/>
    </row>
    <row r="48" spans="1:7" ht="36" x14ac:dyDescent="0.2">
      <c r="A48" s="430">
        <f t="shared" si="2"/>
        <v>42</v>
      </c>
      <c r="B48" s="430">
        <f t="shared" si="3"/>
        <v>560</v>
      </c>
      <c r="C48" s="430">
        <v>17</v>
      </c>
      <c r="D48" s="444" t="s">
        <v>12</v>
      </c>
      <c r="E48" s="512" t="s">
        <v>5253</v>
      </c>
      <c r="F48" s="9"/>
      <c r="G48" s="69"/>
    </row>
    <row r="49" spans="1:7" ht="36" x14ac:dyDescent="0.2">
      <c r="A49" s="430">
        <f t="shared" si="2"/>
        <v>43</v>
      </c>
      <c r="B49" s="430">
        <f t="shared" si="3"/>
        <v>577</v>
      </c>
      <c r="C49" s="430">
        <v>17</v>
      </c>
      <c r="D49" s="444" t="s">
        <v>12</v>
      </c>
      <c r="E49" s="512" t="s">
        <v>5254</v>
      </c>
      <c r="F49" s="9"/>
      <c r="G49" s="69"/>
    </row>
    <row r="50" spans="1:7" ht="36" x14ac:dyDescent="0.2">
      <c r="A50" s="430">
        <f t="shared" si="2"/>
        <v>44</v>
      </c>
      <c r="B50" s="430">
        <f t="shared" si="3"/>
        <v>594</v>
      </c>
      <c r="C50" s="430">
        <v>17</v>
      </c>
      <c r="D50" s="444" t="s">
        <v>12</v>
      </c>
      <c r="E50" s="512" t="s">
        <v>5255</v>
      </c>
      <c r="F50" s="9"/>
      <c r="G50" s="69"/>
    </row>
    <row r="51" spans="1:7" ht="36" x14ac:dyDescent="0.2">
      <c r="A51" s="430">
        <f t="shared" si="2"/>
        <v>45</v>
      </c>
      <c r="B51" s="430">
        <f t="shared" si="3"/>
        <v>611</v>
      </c>
      <c r="C51" s="447">
        <v>17</v>
      </c>
      <c r="D51" s="448" t="s">
        <v>12</v>
      </c>
      <c r="E51" s="512" t="s">
        <v>5256</v>
      </c>
      <c r="F51" s="292"/>
      <c r="G51" s="69"/>
    </row>
    <row r="52" spans="1:7" ht="36" x14ac:dyDescent="0.2">
      <c r="A52" s="430">
        <f t="shared" si="2"/>
        <v>46</v>
      </c>
      <c r="B52" s="430">
        <f t="shared" si="3"/>
        <v>628</v>
      </c>
      <c r="C52" s="447">
        <v>17</v>
      </c>
      <c r="D52" s="448" t="s">
        <v>12</v>
      </c>
      <c r="E52" s="512" t="s">
        <v>5257</v>
      </c>
      <c r="F52" s="292"/>
      <c r="G52" s="69"/>
    </row>
    <row r="53" spans="1:7" ht="36" x14ac:dyDescent="0.2">
      <c r="A53" s="430">
        <f t="shared" si="2"/>
        <v>47</v>
      </c>
      <c r="B53" s="430">
        <f t="shared" si="3"/>
        <v>645</v>
      </c>
      <c r="C53" s="447">
        <v>17</v>
      </c>
      <c r="D53" s="448" t="s">
        <v>12</v>
      </c>
      <c r="E53" s="512" t="s">
        <v>5258</v>
      </c>
      <c r="F53" s="292"/>
      <c r="G53" s="69"/>
    </row>
    <row r="54" spans="1:7" ht="36" x14ac:dyDescent="0.2">
      <c r="A54" s="430">
        <f t="shared" si="2"/>
        <v>48</v>
      </c>
      <c r="B54" s="430">
        <f t="shared" si="3"/>
        <v>662</v>
      </c>
      <c r="C54" s="447">
        <v>17</v>
      </c>
      <c r="D54" s="448" t="s">
        <v>12</v>
      </c>
      <c r="E54" s="512" t="s">
        <v>5259</v>
      </c>
      <c r="F54" s="292"/>
      <c r="G54" s="69"/>
    </row>
    <row r="55" spans="1:7" ht="36" x14ac:dyDescent="0.2">
      <c r="A55" s="430">
        <f t="shared" si="2"/>
        <v>49</v>
      </c>
      <c r="B55" s="430">
        <f t="shared" si="3"/>
        <v>679</v>
      </c>
      <c r="C55" s="447">
        <v>17</v>
      </c>
      <c r="D55" s="448" t="s">
        <v>12</v>
      </c>
      <c r="E55" s="512" t="s">
        <v>5260</v>
      </c>
      <c r="F55" s="292"/>
      <c r="G55" s="69"/>
    </row>
    <row r="56" spans="1:7" ht="36" x14ac:dyDescent="0.2">
      <c r="A56" s="430">
        <f t="shared" si="2"/>
        <v>50</v>
      </c>
      <c r="B56" s="430">
        <f t="shared" si="3"/>
        <v>696</v>
      </c>
      <c r="C56" s="447">
        <v>17</v>
      </c>
      <c r="D56" s="448" t="s">
        <v>12</v>
      </c>
      <c r="E56" s="512" t="s">
        <v>5261</v>
      </c>
      <c r="F56" s="292"/>
      <c r="G56" s="69"/>
    </row>
    <row r="57" spans="1:7" ht="36" x14ac:dyDescent="0.2">
      <c r="A57" s="430">
        <f t="shared" si="2"/>
        <v>51</v>
      </c>
      <c r="B57" s="430">
        <f t="shared" si="3"/>
        <v>713</v>
      </c>
      <c r="C57" s="447">
        <v>17</v>
      </c>
      <c r="D57" s="448" t="s">
        <v>12</v>
      </c>
      <c r="E57" s="512" t="s">
        <v>5262</v>
      </c>
      <c r="F57" s="292"/>
      <c r="G57" s="69"/>
    </row>
    <row r="58" spans="1:7" ht="36" x14ac:dyDescent="0.2">
      <c r="A58" s="430">
        <f t="shared" si="2"/>
        <v>52</v>
      </c>
      <c r="B58" s="430">
        <f t="shared" si="3"/>
        <v>730</v>
      </c>
      <c r="C58" s="447">
        <v>17</v>
      </c>
      <c r="D58" s="448" t="s">
        <v>12</v>
      </c>
      <c r="E58" s="512" t="s">
        <v>5263</v>
      </c>
      <c r="F58" s="292"/>
      <c r="G58" s="69"/>
    </row>
    <row r="59" spans="1:7" ht="36" x14ac:dyDescent="0.2">
      <c r="A59" s="430">
        <f t="shared" si="2"/>
        <v>53</v>
      </c>
      <c r="B59" s="430">
        <f t="shared" si="3"/>
        <v>747</v>
      </c>
      <c r="C59" s="447">
        <v>17</v>
      </c>
      <c r="D59" s="448" t="s">
        <v>12</v>
      </c>
      <c r="E59" s="512" t="s">
        <v>5264</v>
      </c>
      <c r="F59" s="292"/>
      <c r="G59" s="69"/>
    </row>
    <row r="60" spans="1:7" ht="36" x14ac:dyDescent="0.2">
      <c r="A60" s="430">
        <f t="shared" si="2"/>
        <v>54</v>
      </c>
      <c r="B60" s="430">
        <f t="shared" si="3"/>
        <v>764</v>
      </c>
      <c r="C60" s="447">
        <v>17</v>
      </c>
      <c r="D60" s="448" t="s">
        <v>12</v>
      </c>
      <c r="E60" s="512" t="s">
        <v>5265</v>
      </c>
      <c r="F60" s="292"/>
      <c r="G60" s="69"/>
    </row>
    <row r="61" spans="1:7" ht="36" x14ac:dyDescent="0.2">
      <c r="A61" s="447">
        <f t="shared" si="2"/>
        <v>55</v>
      </c>
      <c r="B61" s="447">
        <f t="shared" si="3"/>
        <v>781</v>
      </c>
      <c r="C61" s="447">
        <v>17</v>
      </c>
      <c r="D61" s="448" t="s">
        <v>12</v>
      </c>
      <c r="E61" s="512" t="s">
        <v>5266</v>
      </c>
      <c r="F61" s="292"/>
      <c r="G61" s="69"/>
    </row>
    <row r="62" spans="1:7" ht="36" x14ac:dyDescent="0.2">
      <c r="A62" s="447">
        <f t="shared" si="2"/>
        <v>56</v>
      </c>
      <c r="B62" s="447">
        <f t="shared" si="3"/>
        <v>798</v>
      </c>
      <c r="C62" s="447">
        <v>17</v>
      </c>
      <c r="D62" s="448" t="s">
        <v>12</v>
      </c>
      <c r="E62" s="512" t="s">
        <v>5267</v>
      </c>
      <c r="F62" s="292"/>
      <c r="G62" s="69"/>
    </row>
    <row r="63" spans="1:7" ht="36" x14ac:dyDescent="0.2">
      <c r="A63" s="447">
        <f t="shared" si="2"/>
        <v>57</v>
      </c>
      <c r="B63" s="447">
        <f t="shared" si="3"/>
        <v>815</v>
      </c>
      <c r="C63" s="447">
        <v>17</v>
      </c>
      <c r="D63" s="448" t="s">
        <v>12</v>
      </c>
      <c r="E63" s="512" t="s">
        <v>5268</v>
      </c>
      <c r="F63" s="292"/>
      <c r="G63" s="69"/>
    </row>
    <row r="64" spans="1:7" ht="36" x14ac:dyDescent="0.2">
      <c r="A64" s="447">
        <f t="shared" si="2"/>
        <v>58</v>
      </c>
      <c r="B64" s="447">
        <f t="shared" si="3"/>
        <v>832</v>
      </c>
      <c r="C64" s="447">
        <v>17</v>
      </c>
      <c r="D64" s="448" t="s">
        <v>12</v>
      </c>
      <c r="E64" s="512" t="s">
        <v>5269</v>
      </c>
      <c r="F64" s="292"/>
      <c r="G64" s="69"/>
    </row>
    <row r="65" spans="1:7" ht="36" x14ac:dyDescent="0.2">
      <c r="A65" s="447">
        <f t="shared" si="2"/>
        <v>59</v>
      </c>
      <c r="B65" s="447">
        <f t="shared" si="3"/>
        <v>849</v>
      </c>
      <c r="C65" s="447">
        <v>17</v>
      </c>
      <c r="D65" s="448" t="s">
        <v>12</v>
      </c>
      <c r="E65" s="512" t="s">
        <v>5270</v>
      </c>
      <c r="F65" s="292"/>
      <c r="G65" s="69"/>
    </row>
    <row r="66" spans="1:7" ht="36" x14ac:dyDescent="0.2">
      <c r="A66" s="447">
        <f t="shared" si="2"/>
        <v>60</v>
      </c>
      <c r="B66" s="447">
        <f t="shared" si="3"/>
        <v>866</v>
      </c>
      <c r="C66" s="447">
        <v>17</v>
      </c>
      <c r="D66" s="448" t="s">
        <v>12</v>
      </c>
      <c r="E66" s="511" t="s">
        <v>6223</v>
      </c>
      <c r="F66" s="9"/>
      <c r="G66" s="69"/>
    </row>
    <row r="67" spans="1:7" ht="36" x14ac:dyDescent="0.2">
      <c r="A67" s="447">
        <f t="shared" si="2"/>
        <v>61</v>
      </c>
      <c r="B67" s="447">
        <f t="shared" si="3"/>
        <v>883</v>
      </c>
      <c r="C67" s="447">
        <v>17</v>
      </c>
      <c r="D67" s="448" t="s">
        <v>12</v>
      </c>
      <c r="E67" s="511" t="s">
        <v>6224</v>
      </c>
      <c r="F67" s="9"/>
      <c r="G67" s="69"/>
    </row>
    <row r="68" spans="1:7" ht="36" x14ac:dyDescent="0.2">
      <c r="A68" s="447">
        <f t="shared" si="2"/>
        <v>62</v>
      </c>
      <c r="B68" s="447">
        <f t="shared" si="3"/>
        <v>900</v>
      </c>
      <c r="C68" s="447">
        <v>17</v>
      </c>
      <c r="D68" s="448" t="s">
        <v>12</v>
      </c>
      <c r="E68" s="511" t="s">
        <v>6225</v>
      </c>
      <c r="F68" s="9"/>
      <c r="G68" s="69"/>
    </row>
    <row r="69" spans="1:7" ht="36" x14ac:dyDescent="0.2">
      <c r="A69" s="447">
        <f t="shared" si="2"/>
        <v>63</v>
      </c>
      <c r="B69" s="447">
        <f t="shared" si="3"/>
        <v>917</v>
      </c>
      <c r="C69" s="447">
        <v>17</v>
      </c>
      <c r="D69" s="448" t="s">
        <v>12</v>
      </c>
      <c r="E69" s="511" t="s">
        <v>6226</v>
      </c>
      <c r="F69" s="9"/>
      <c r="G69" s="69"/>
    </row>
    <row r="70" spans="1:7" ht="36" x14ac:dyDescent="0.2">
      <c r="A70" s="447">
        <f t="shared" si="2"/>
        <v>64</v>
      </c>
      <c r="B70" s="447">
        <f t="shared" si="3"/>
        <v>934</v>
      </c>
      <c r="C70" s="447">
        <v>17</v>
      </c>
      <c r="D70" s="448" t="s">
        <v>12</v>
      </c>
      <c r="E70" s="511" t="s">
        <v>6227</v>
      </c>
      <c r="F70" s="9"/>
      <c r="G70" s="69"/>
    </row>
    <row r="71" spans="1:7" ht="36" x14ac:dyDescent="0.2">
      <c r="A71" s="722">
        <f t="shared" si="2"/>
        <v>65</v>
      </c>
      <c r="B71" s="722">
        <f t="shared" si="3"/>
        <v>951</v>
      </c>
      <c r="C71" s="430">
        <v>17</v>
      </c>
      <c r="D71" s="444" t="s">
        <v>12</v>
      </c>
      <c r="E71" s="513" t="s">
        <v>12990</v>
      </c>
      <c r="F71" s="462"/>
      <c r="G71" s="69"/>
    </row>
    <row r="72" spans="1:7" ht="36" x14ac:dyDescent="0.2">
      <c r="A72" s="722">
        <f t="shared" si="2"/>
        <v>66</v>
      </c>
      <c r="B72" s="722">
        <f t="shared" si="3"/>
        <v>968</v>
      </c>
      <c r="C72" s="430">
        <v>17</v>
      </c>
      <c r="D72" s="444" t="s">
        <v>12</v>
      </c>
      <c r="E72" s="513" t="s">
        <v>12991</v>
      </c>
      <c r="F72" s="462"/>
      <c r="G72" s="69"/>
    </row>
    <row r="73" spans="1:7" ht="36" x14ac:dyDescent="0.2">
      <c r="A73" s="722">
        <f t="shared" si="2"/>
        <v>67</v>
      </c>
      <c r="B73" s="722">
        <f t="shared" si="3"/>
        <v>985</v>
      </c>
      <c r="C73" s="430">
        <v>17</v>
      </c>
      <c r="D73" s="444" t="s">
        <v>12</v>
      </c>
      <c r="E73" s="513" t="s">
        <v>12992</v>
      </c>
      <c r="F73" s="462"/>
      <c r="G73" s="69"/>
    </row>
    <row r="74" spans="1:7" ht="36" x14ac:dyDescent="0.2">
      <c r="A74" s="722">
        <f t="shared" si="2"/>
        <v>68</v>
      </c>
      <c r="B74" s="722">
        <f t="shared" si="3"/>
        <v>1002</v>
      </c>
      <c r="C74" s="430">
        <v>17</v>
      </c>
      <c r="D74" s="444" t="s">
        <v>12</v>
      </c>
      <c r="E74" s="513" t="s">
        <v>12993</v>
      </c>
      <c r="F74" s="462"/>
      <c r="G74" s="69"/>
    </row>
    <row r="75" spans="1:7" ht="36" x14ac:dyDescent="0.2">
      <c r="A75" s="722">
        <f t="shared" si="2"/>
        <v>69</v>
      </c>
      <c r="B75" s="722">
        <f t="shared" si="3"/>
        <v>1019</v>
      </c>
      <c r="C75" s="430">
        <v>17</v>
      </c>
      <c r="D75" s="444" t="s">
        <v>12</v>
      </c>
      <c r="E75" s="513" t="s">
        <v>12994</v>
      </c>
      <c r="F75" s="462"/>
      <c r="G75" s="69"/>
    </row>
    <row r="76" spans="1:7" ht="36" x14ac:dyDescent="0.2">
      <c r="A76" s="363">
        <f t="shared" si="2"/>
        <v>70</v>
      </c>
      <c r="B76" s="363">
        <f t="shared" si="3"/>
        <v>1036</v>
      </c>
      <c r="C76" s="363">
        <v>17</v>
      </c>
      <c r="D76" s="360" t="s">
        <v>12</v>
      </c>
      <c r="E76" s="514" t="s">
        <v>12995</v>
      </c>
      <c r="F76" s="400"/>
      <c r="G76" s="69"/>
    </row>
    <row r="77" spans="1:7" ht="36" x14ac:dyDescent="0.2">
      <c r="A77" s="363">
        <f t="shared" si="2"/>
        <v>71</v>
      </c>
      <c r="B77" s="363">
        <f t="shared" si="3"/>
        <v>1053</v>
      </c>
      <c r="C77" s="363">
        <v>17</v>
      </c>
      <c r="D77" s="360" t="s">
        <v>12</v>
      </c>
      <c r="E77" s="514" t="s">
        <v>12996</v>
      </c>
      <c r="F77" s="400"/>
      <c r="G77" s="69"/>
    </row>
    <row r="78" spans="1:7" ht="36" x14ac:dyDescent="0.2">
      <c r="A78" s="363">
        <f t="shared" si="2"/>
        <v>72</v>
      </c>
      <c r="B78" s="363">
        <f t="shared" si="3"/>
        <v>1070</v>
      </c>
      <c r="C78" s="363">
        <v>17</v>
      </c>
      <c r="D78" s="360" t="s">
        <v>12</v>
      </c>
      <c r="E78" s="514" t="s">
        <v>12997</v>
      </c>
      <c r="F78" s="400"/>
      <c r="G78" s="69"/>
    </row>
    <row r="79" spans="1:7" ht="36" x14ac:dyDescent="0.2">
      <c r="A79" s="363">
        <f t="shared" ref="A79:A107" si="4">A78+1</f>
        <v>73</v>
      </c>
      <c r="B79" s="363">
        <f t="shared" ref="B79:B107" si="5">B78+C78</f>
        <v>1087</v>
      </c>
      <c r="C79" s="363">
        <v>17</v>
      </c>
      <c r="D79" s="360" t="s">
        <v>12</v>
      </c>
      <c r="E79" s="514" t="s">
        <v>12998</v>
      </c>
      <c r="F79" s="400"/>
      <c r="G79" s="69"/>
    </row>
    <row r="80" spans="1:7" ht="36" x14ac:dyDescent="0.2">
      <c r="A80" s="363">
        <f t="shared" si="4"/>
        <v>74</v>
      </c>
      <c r="B80" s="363">
        <f t="shared" si="5"/>
        <v>1104</v>
      </c>
      <c r="C80" s="363">
        <v>17</v>
      </c>
      <c r="D80" s="360" t="s">
        <v>12</v>
      </c>
      <c r="E80" s="514" t="s">
        <v>12999</v>
      </c>
      <c r="F80" s="400"/>
      <c r="G80" s="69"/>
    </row>
    <row r="81" spans="1:7" ht="36" x14ac:dyDescent="0.2">
      <c r="A81" s="363">
        <f t="shared" si="4"/>
        <v>75</v>
      </c>
      <c r="B81" s="363">
        <f t="shared" si="5"/>
        <v>1121</v>
      </c>
      <c r="C81" s="430">
        <v>17</v>
      </c>
      <c r="D81" s="444" t="s">
        <v>12</v>
      </c>
      <c r="E81" s="511" t="s">
        <v>5271</v>
      </c>
      <c r="F81" s="9"/>
      <c r="G81" s="69"/>
    </row>
    <row r="82" spans="1:7" ht="36" x14ac:dyDescent="0.2">
      <c r="A82" s="363">
        <f t="shared" si="4"/>
        <v>76</v>
      </c>
      <c r="B82" s="363">
        <f t="shared" si="5"/>
        <v>1138</v>
      </c>
      <c r="C82" s="430">
        <v>17</v>
      </c>
      <c r="D82" s="444" t="s">
        <v>12</v>
      </c>
      <c r="E82" s="511" t="s">
        <v>5272</v>
      </c>
      <c r="F82" s="9"/>
      <c r="G82" s="69"/>
    </row>
    <row r="83" spans="1:7" ht="36" x14ac:dyDescent="0.2">
      <c r="A83" s="363">
        <f t="shared" si="4"/>
        <v>77</v>
      </c>
      <c r="B83" s="363">
        <f t="shared" si="5"/>
        <v>1155</v>
      </c>
      <c r="C83" s="430">
        <v>17</v>
      </c>
      <c r="D83" s="444" t="s">
        <v>12</v>
      </c>
      <c r="E83" s="511" t="s">
        <v>5273</v>
      </c>
      <c r="F83" s="9"/>
      <c r="G83" s="69"/>
    </row>
    <row r="84" spans="1:7" ht="36" x14ac:dyDescent="0.2">
      <c r="A84" s="363">
        <f t="shared" si="4"/>
        <v>78</v>
      </c>
      <c r="B84" s="363">
        <f t="shared" si="5"/>
        <v>1172</v>
      </c>
      <c r="C84" s="430">
        <v>17</v>
      </c>
      <c r="D84" s="444" t="s">
        <v>12</v>
      </c>
      <c r="E84" s="511" t="s">
        <v>5274</v>
      </c>
      <c r="F84" s="9"/>
      <c r="G84" s="69"/>
    </row>
    <row r="85" spans="1:7" ht="36" x14ac:dyDescent="0.2">
      <c r="A85" s="363">
        <f t="shared" si="4"/>
        <v>79</v>
      </c>
      <c r="B85" s="363">
        <f t="shared" si="5"/>
        <v>1189</v>
      </c>
      <c r="C85" s="430">
        <v>17</v>
      </c>
      <c r="D85" s="444" t="s">
        <v>12</v>
      </c>
      <c r="E85" s="511" t="s">
        <v>5275</v>
      </c>
      <c r="F85" s="9"/>
      <c r="G85" s="69"/>
    </row>
    <row r="86" spans="1:7" ht="36" x14ac:dyDescent="0.2">
      <c r="A86" s="363">
        <f t="shared" si="4"/>
        <v>80</v>
      </c>
      <c r="B86" s="363">
        <f t="shared" si="5"/>
        <v>1206</v>
      </c>
      <c r="C86" s="447">
        <v>17</v>
      </c>
      <c r="D86" s="448" t="s">
        <v>12</v>
      </c>
      <c r="E86" s="512" t="s">
        <v>5276</v>
      </c>
      <c r="F86" s="205"/>
      <c r="G86" s="69"/>
    </row>
    <row r="87" spans="1:7" ht="36" x14ac:dyDescent="0.2">
      <c r="A87" s="363">
        <f t="shared" si="4"/>
        <v>81</v>
      </c>
      <c r="B87" s="363">
        <f t="shared" si="5"/>
        <v>1223</v>
      </c>
      <c r="C87" s="447">
        <v>17</v>
      </c>
      <c r="D87" s="448" t="s">
        <v>12</v>
      </c>
      <c r="E87" s="512" t="s">
        <v>5277</v>
      </c>
      <c r="F87" s="205"/>
      <c r="G87" s="69"/>
    </row>
    <row r="88" spans="1:7" ht="36" x14ac:dyDescent="0.2">
      <c r="A88" s="363">
        <f t="shared" si="4"/>
        <v>82</v>
      </c>
      <c r="B88" s="363">
        <f t="shared" si="5"/>
        <v>1240</v>
      </c>
      <c r="C88" s="447">
        <v>17</v>
      </c>
      <c r="D88" s="448" t="s">
        <v>12</v>
      </c>
      <c r="E88" s="512" t="s">
        <v>5278</v>
      </c>
      <c r="F88" s="205"/>
      <c r="G88" s="69"/>
    </row>
    <row r="89" spans="1:7" ht="36" x14ac:dyDescent="0.2">
      <c r="A89" s="363">
        <f t="shared" si="4"/>
        <v>83</v>
      </c>
      <c r="B89" s="363">
        <f t="shared" si="5"/>
        <v>1257</v>
      </c>
      <c r="C89" s="447">
        <v>17</v>
      </c>
      <c r="D89" s="448" t="s">
        <v>12</v>
      </c>
      <c r="E89" s="512" t="s">
        <v>5279</v>
      </c>
      <c r="F89" s="205"/>
      <c r="G89" s="69"/>
    </row>
    <row r="90" spans="1:7" ht="36" x14ac:dyDescent="0.2">
      <c r="A90" s="363">
        <f t="shared" si="4"/>
        <v>84</v>
      </c>
      <c r="B90" s="363">
        <f t="shared" si="5"/>
        <v>1274</v>
      </c>
      <c r="C90" s="447">
        <v>17</v>
      </c>
      <c r="D90" s="448" t="s">
        <v>12</v>
      </c>
      <c r="E90" s="512" t="s">
        <v>5280</v>
      </c>
      <c r="F90" s="205"/>
      <c r="G90" s="69"/>
    </row>
    <row r="91" spans="1:7" ht="36" x14ac:dyDescent="0.2">
      <c r="A91" s="363">
        <f t="shared" si="4"/>
        <v>85</v>
      </c>
      <c r="B91" s="363">
        <f t="shared" si="5"/>
        <v>1291</v>
      </c>
      <c r="C91" s="447">
        <v>17</v>
      </c>
      <c r="D91" s="448" t="s">
        <v>12</v>
      </c>
      <c r="E91" s="512" t="s">
        <v>5281</v>
      </c>
      <c r="F91" s="205"/>
      <c r="G91" s="69"/>
    </row>
    <row r="92" spans="1:7" ht="36" x14ac:dyDescent="0.2">
      <c r="A92" s="363">
        <f t="shared" si="4"/>
        <v>86</v>
      </c>
      <c r="B92" s="363">
        <f t="shared" si="5"/>
        <v>1308</v>
      </c>
      <c r="C92" s="447">
        <v>17</v>
      </c>
      <c r="D92" s="448" t="s">
        <v>12</v>
      </c>
      <c r="E92" s="512" t="s">
        <v>5282</v>
      </c>
      <c r="F92" s="205"/>
      <c r="G92" s="64"/>
    </row>
    <row r="93" spans="1:7" ht="36" x14ac:dyDescent="0.2">
      <c r="A93" s="363">
        <f t="shared" si="4"/>
        <v>87</v>
      </c>
      <c r="B93" s="363">
        <f t="shared" si="5"/>
        <v>1325</v>
      </c>
      <c r="C93" s="447">
        <v>17</v>
      </c>
      <c r="D93" s="448" t="s">
        <v>12</v>
      </c>
      <c r="E93" s="512" t="s">
        <v>5283</v>
      </c>
      <c r="F93" s="205"/>
      <c r="G93" s="64"/>
    </row>
    <row r="94" spans="1:7" ht="36" x14ac:dyDescent="0.2">
      <c r="A94" s="363">
        <f t="shared" si="4"/>
        <v>88</v>
      </c>
      <c r="B94" s="363">
        <f t="shared" si="5"/>
        <v>1342</v>
      </c>
      <c r="C94" s="447">
        <v>17</v>
      </c>
      <c r="D94" s="448" t="s">
        <v>12</v>
      </c>
      <c r="E94" s="511" t="s">
        <v>6228</v>
      </c>
      <c r="F94" s="497"/>
      <c r="G94" s="64"/>
    </row>
    <row r="95" spans="1:7" ht="36" x14ac:dyDescent="0.2">
      <c r="A95" s="363">
        <f t="shared" si="4"/>
        <v>89</v>
      </c>
      <c r="B95" s="363">
        <f t="shared" si="5"/>
        <v>1359</v>
      </c>
      <c r="C95" s="447">
        <v>17</v>
      </c>
      <c r="D95" s="448" t="s">
        <v>12</v>
      </c>
      <c r="E95" s="511" t="s">
        <v>6229</v>
      </c>
      <c r="F95" s="497"/>
      <c r="G95" s="64"/>
    </row>
    <row r="96" spans="1:7" ht="36" x14ac:dyDescent="0.2">
      <c r="A96" s="363">
        <f t="shared" si="4"/>
        <v>90</v>
      </c>
      <c r="B96" s="363">
        <f t="shared" si="5"/>
        <v>1376</v>
      </c>
      <c r="C96" s="447">
        <v>17</v>
      </c>
      <c r="D96" s="448" t="s">
        <v>12</v>
      </c>
      <c r="E96" s="511" t="s">
        <v>6230</v>
      </c>
      <c r="F96" s="497"/>
      <c r="G96" s="64"/>
    </row>
    <row r="97" spans="1:7" ht="36" x14ac:dyDescent="0.2">
      <c r="A97" s="363">
        <f t="shared" si="4"/>
        <v>91</v>
      </c>
      <c r="B97" s="363">
        <f t="shared" si="5"/>
        <v>1393</v>
      </c>
      <c r="C97" s="430">
        <v>17</v>
      </c>
      <c r="D97" s="444" t="s">
        <v>12</v>
      </c>
      <c r="E97" s="513" t="s">
        <v>13000</v>
      </c>
      <c r="F97" s="498"/>
      <c r="G97" s="64"/>
    </row>
    <row r="98" spans="1:7" ht="36" x14ac:dyDescent="0.2">
      <c r="A98" s="363">
        <f t="shared" si="4"/>
        <v>92</v>
      </c>
      <c r="B98" s="363">
        <f t="shared" si="5"/>
        <v>1410</v>
      </c>
      <c r="C98" s="430">
        <v>17</v>
      </c>
      <c r="D98" s="444" t="s">
        <v>12</v>
      </c>
      <c r="E98" s="513" t="s">
        <v>13001</v>
      </c>
      <c r="F98" s="498"/>
      <c r="G98" s="64"/>
    </row>
    <row r="99" spans="1:7" ht="36" x14ac:dyDescent="0.2">
      <c r="A99" s="363">
        <f t="shared" si="4"/>
        <v>93</v>
      </c>
      <c r="B99" s="363">
        <f t="shared" si="5"/>
        <v>1427</v>
      </c>
      <c r="C99" s="430">
        <v>17</v>
      </c>
      <c r="D99" s="444" t="s">
        <v>12</v>
      </c>
      <c r="E99" s="513" t="s">
        <v>13002</v>
      </c>
      <c r="F99" s="498"/>
      <c r="G99" s="64"/>
    </row>
    <row r="100" spans="1:7" ht="36" x14ac:dyDescent="0.2">
      <c r="A100" s="363">
        <f t="shared" si="4"/>
        <v>94</v>
      </c>
      <c r="B100" s="363">
        <f t="shared" si="5"/>
        <v>1444</v>
      </c>
      <c r="C100" s="363">
        <v>17</v>
      </c>
      <c r="D100" s="360" t="s">
        <v>12</v>
      </c>
      <c r="E100" s="514" t="s">
        <v>13003</v>
      </c>
      <c r="F100" s="411"/>
      <c r="G100" s="64"/>
    </row>
    <row r="101" spans="1:7" ht="36" x14ac:dyDescent="0.2">
      <c r="A101" s="363">
        <f t="shared" si="4"/>
        <v>95</v>
      </c>
      <c r="B101" s="363">
        <f t="shared" si="5"/>
        <v>1461</v>
      </c>
      <c r="C101" s="363">
        <v>17</v>
      </c>
      <c r="D101" s="360" t="s">
        <v>12</v>
      </c>
      <c r="E101" s="514" t="s">
        <v>13004</v>
      </c>
      <c r="F101" s="411"/>
      <c r="G101" s="64"/>
    </row>
    <row r="102" spans="1:7" ht="36" x14ac:dyDescent="0.2">
      <c r="A102" s="363">
        <f t="shared" si="4"/>
        <v>96</v>
      </c>
      <c r="B102" s="363">
        <f t="shared" si="5"/>
        <v>1478</v>
      </c>
      <c r="C102" s="363">
        <v>17</v>
      </c>
      <c r="D102" s="360" t="s">
        <v>12</v>
      </c>
      <c r="E102" s="514" t="s">
        <v>13005</v>
      </c>
      <c r="F102" s="411"/>
      <c r="G102" s="64"/>
    </row>
    <row r="103" spans="1:7" ht="36" x14ac:dyDescent="0.2">
      <c r="A103" s="363">
        <f t="shared" si="4"/>
        <v>97</v>
      </c>
      <c r="B103" s="363">
        <f t="shared" si="5"/>
        <v>1495</v>
      </c>
      <c r="C103" s="430">
        <v>17</v>
      </c>
      <c r="D103" s="444" t="s">
        <v>12</v>
      </c>
      <c r="E103" s="511" t="s">
        <v>5284</v>
      </c>
      <c r="F103" s="9"/>
      <c r="G103" s="64"/>
    </row>
    <row r="104" spans="1:7" ht="36" x14ac:dyDescent="0.2">
      <c r="A104" s="363">
        <f t="shared" si="4"/>
        <v>98</v>
      </c>
      <c r="B104" s="363">
        <f t="shared" si="5"/>
        <v>1512</v>
      </c>
      <c r="C104" s="430">
        <v>17</v>
      </c>
      <c r="D104" s="444" t="s">
        <v>12</v>
      </c>
      <c r="E104" s="511" t="s">
        <v>5285</v>
      </c>
      <c r="F104" s="9"/>
    </row>
    <row r="105" spans="1:7" ht="36" x14ac:dyDescent="0.2">
      <c r="A105" s="363">
        <f t="shared" si="4"/>
        <v>99</v>
      </c>
      <c r="B105" s="363">
        <f t="shared" si="5"/>
        <v>1529</v>
      </c>
      <c r="C105" s="430">
        <v>17</v>
      </c>
      <c r="D105" s="444" t="s">
        <v>12</v>
      </c>
      <c r="E105" s="511" t="s">
        <v>5286</v>
      </c>
      <c r="F105" s="9"/>
    </row>
    <row r="106" spans="1:7" ht="12.75" thickBot="1" x14ac:dyDescent="0.25">
      <c r="A106" s="363">
        <f t="shared" si="4"/>
        <v>100</v>
      </c>
      <c r="B106" s="363">
        <f t="shared" si="5"/>
        <v>1546</v>
      </c>
      <c r="C106" s="439">
        <v>150</v>
      </c>
      <c r="D106" s="440" t="s">
        <v>9</v>
      </c>
      <c r="E106" s="24" t="s">
        <v>50</v>
      </c>
      <c r="F106" s="292" t="s">
        <v>25</v>
      </c>
    </row>
    <row r="107" spans="1:7" ht="13.5" thickTop="1" thickBot="1" x14ac:dyDescent="0.25">
      <c r="A107" s="363">
        <f t="shared" si="4"/>
        <v>101</v>
      </c>
      <c r="B107" s="363">
        <f t="shared" si="5"/>
        <v>1696</v>
      </c>
      <c r="C107" s="441">
        <v>12</v>
      </c>
      <c r="D107" s="452" t="s">
        <v>9</v>
      </c>
      <c r="E107" s="442" t="s">
        <v>323</v>
      </c>
      <c r="F107" s="454" t="s">
        <v>5287</v>
      </c>
    </row>
    <row r="108" spans="1:7" ht="12.75" thickTop="1" x14ac:dyDescent="0.2">
      <c r="A108" s="119" t="s">
        <v>54</v>
      </c>
      <c r="B108" s="119"/>
      <c r="C108" s="370">
        <f>B107+C107-1</f>
        <v>1707</v>
      </c>
      <c r="D108" s="119"/>
      <c r="E108" s="146"/>
      <c r="F108" s="119"/>
    </row>
    <row r="112" spans="1:7" x14ac:dyDescent="0.2">
      <c r="A112" s="804" t="s">
        <v>15167</v>
      </c>
      <c r="B112" s="804"/>
      <c r="C112" s="804"/>
      <c r="D112" s="805"/>
    </row>
  </sheetData>
  <mergeCells count="5">
    <mergeCell ref="A3:B3"/>
    <mergeCell ref="C3:F3"/>
    <mergeCell ref="A4:B4"/>
    <mergeCell ref="C4:F5"/>
    <mergeCell ref="A112:D112"/>
  </mergeCells>
  <pageMargins left="0.70866141732283461" right="0.70866141732283461" top="0.74803149606299213" bottom="0.74803149606299213" header="0.31496062992125984" footer="0.31496062992125984"/>
  <pageSetup paperSize="9" scale="9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38"/>
  <sheetViews>
    <sheetView zoomScaleNormal="100" zoomScaleSheetLayoutView="80" workbookViewId="0">
      <selection activeCell="E16" sqref="E16"/>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x14ac:dyDescent="0.2">
      <c r="A4" s="796" t="str">
        <f>+T22001000!A4</f>
        <v>Versión 0.2</v>
      </c>
      <c r="B4" s="796"/>
      <c r="C4" s="794" t="s">
        <v>5288</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102" t="s">
        <v>10</v>
      </c>
      <c r="F7" s="43" t="s">
        <v>11</v>
      </c>
    </row>
    <row r="8" spans="1:6" x14ac:dyDescent="0.2">
      <c r="A8" s="30">
        <f t="shared" ref="A8:A13" si="0">+A7+1</f>
        <v>2</v>
      </c>
      <c r="B8" s="30">
        <f t="shared" ref="B8:B13" si="1">C7+B7</f>
        <v>3</v>
      </c>
      <c r="C8" s="30">
        <v>3</v>
      </c>
      <c r="D8" s="31" t="s">
        <v>12</v>
      </c>
      <c r="E8" s="102" t="s">
        <v>13</v>
      </c>
      <c r="F8" s="43">
        <v>220</v>
      </c>
    </row>
    <row r="9" spans="1:6" x14ac:dyDescent="0.2">
      <c r="A9" s="30">
        <f t="shared" si="0"/>
        <v>3</v>
      </c>
      <c r="B9" s="30">
        <f t="shared" si="1"/>
        <v>6</v>
      </c>
      <c r="C9" s="30">
        <v>2</v>
      </c>
      <c r="D9" s="31" t="s">
        <v>9</v>
      </c>
      <c r="E9" s="102" t="s">
        <v>14</v>
      </c>
      <c r="F9" s="89" t="s">
        <v>5289</v>
      </c>
    </row>
    <row r="10" spans="1:6" x14ac:dyDescent="0.2">
      <c r="A10" s="30">
        <f t="shared" si="0"/>
        <v>4</v>
      </c>
      <c r="B10" s="30">
        <f t="shared" si="1"/>
        <v>8</v>
      </c>
      <c r="C10" s="30">
        <v>1</v>
      </c>
      <c r="D10" s="31" t="s">
        <v>9</v>
      </c>
      <c r="E10" s="102" t="s">
        <v>16</v>
      </c>
      <c r="F10" s="89" t="s">
        <v>220</v>
      </c>
    </row>
    <row r="11" spans="1:6" x14ac:dyDescent="0.2">
      <c r="A11" s="30">
        <f t="shared" si="0"/>
        <v>5</v>
      </c>
      <c r="B11" s="30">
        <f t="shared" si="1"/>
        <v>9</v>
      </c>
      <c r="C11" s="30">
        <v>2</v>
      </c>
      <c r="D11" s="31" t="s">
        <v>12</v>
      </c>
      <c r="E11" s="102" t="s">
        <v>17</v>
      </c>
      <c r="F11" s="89" t="s">
        <v>18</v>
      </c>
    </row>
    <row r="12" spans="1:6" x14ac:dyDescent="0.2">
      <c r="A12" s="30">
        <f t="shared" si="0"/>
        <v>6</v>
      </c>
      <c r="B12" s="30">
        <f t="shared" si="1"/>
        <v>11</v>
      </c>
      <c r="C12" s="30">
        <v>1</v>
      </c>
      <c r="D12" s="31" t="s">
        <v>9</v>
      </c>
      <c r="E12" s="102" t="s">
        <v>19</v>
      </c>
      <c r="F12" s="90" t="s">
        <v>20</v>
      </c>
    </row>
    <row r="13" spans="1:6" x14ac:dyDescent="0.2">
      <c r="A13" s="30">
        <f t="shared" si="0"/>
        <v>7</v>
      </c>
      <c r="B13" s="30">
        <f t="shared" si="1"/>
        <v>12</v>
      </c>
      <c r="C13" s="30">
        <v>1</v>
      </c>
      <c r="D13" s="31" t="s">
        <v>9</v>
      </c>
      <c r="E13" s="102" t="s">
        <v>284</v>
      </c>
      <c r="F13" s="43"/>
    </row>
    <row r="14" spans="1:6" x14ac:dyDescent="0.2">
      <c r="A14" s="99">
        <f t="shared" ref="A14:A37" si="2">A13+1</f>
        <v>8</v>
      </c>
      <c r="B14" s="99">
        <f t="shared" ref="B14:B37" si="3">B13+C13</f>
        <v>13</v>
      </c>
      <c r="C14" s="19">
        <v>3</v>
      </c>
      <c r="D14" s="33" t="s">
        <v>12</v>
      </c>
      <c r="E14" s="103" t="s">
        <v>23</v>
      </c>
      <c r="F14" s="43"/>
    </row>
    <row r="15" spans="1:6" ht="24" x14ac:dyDescent="0.2">
      <c r="A15" s="92">
        <f t="shared" si="2"/>
        <v>9</v>
      </c>
      <c r="B15" s="92">
        <f t="shared" si="3"/>
        <v>16</v>
      </c>
      <c r="C15" s="19">
        <v>17</v>
      </c>
      <c r="D15" s="33" t="s">
        <v>285</v>
      </c>
      <c r="E15" s="103" t="s">
        <v>5290</v>
      </c>
      <c r="F15" s="32"/>
    </row>
    <row r="16" spans="1:6" ht="24" x14ac:dyDescent="0.2">
      <c r="A16" s="92">
        <f t="shared" si="2"/>
        <v>10</v>
      </c>
      <c r="B16" s="92">
        <f t="shared" si="3"/>
        <v>33</v>
      </c>
      <c r="C16" s="19">
        <v>17</v>
      </c>
      <c r="D16" s="33" t="s">
        <v>285</v>
      </c>
      <c r="E16" s="152" t="s">
        <v>5291</v>
      </c>
      <c r="F16" s="218"/>
    </row>
    <row r="17" spans="1:6" x14ac:dyDescent="0.2">
      <c r="A17" s="92">
        <f t="shared" si="2"/>
        <v>11</v>
      </c>
      <c r="B17" s="99">
        <f t="shared" si="3"/>
        <v>50</v>
      </c>
      <c r="C17" s="19">
        <v>17</v>
      </c>
      <c r="D17" s="33" t="s">
        <v>285</v>
      </c>
      <c r="E17" s="103" t="s">
        <v>5292</v>
      </c>
      <c r="F17" s="43"/>
    </row>
    <row r="18" spans="1:6" x14ac:dyDescent="0.2">
      <c r="A18" s="92">
        <f t="shared" si="2"/>
        <v>12</v>
      </c>
      <c r="B18" s="99">
        <f t="shared" si="3"/>
        <v>67</v>
      </c>
      <c r="C18" s="19">
        <v>17</v>
      </c>
      <c r="D18" s="33" t="s">
        <v>285</v>
      </c>
      <c r="E18" s="152" t="s">
        <v>5293</v>
      </c>
      <c r="F18" s="218"/>
    </row>
    <row r="19" spans="1:6" ht="24" x14ac:dyDescent="0.2">
      <c r="A19" s="92">
        <f t="shared" si="2"/>
        <v>13</v>
      </c>
      <c r="B19" s="99">
        <f>B18+C18</f>
        <v>84</v>
      </c>
      <c r="C19" s="19">
        <v>17</v>
      </c>
      <c r="D19" s="33" t="s">
        <v>285</v>
      </c>
      <c r="E19" s="103" t="s">
        <v>14881</v>
      </c>
      <c r="F19" s="43"/>
    </row>
    <row r="20" spans="1:6" x14ac:dyDescent="0.2">
      <c r="A20" s="92">
        <f t="shared" si="2"/>
        <v>14</v>
      </c>
      <c r="B20" s="99">
        <f t="shared" si="3"/>
        <v>101</v>
      </c>
      <c r="C20" s="19">
        <v>17</v>
      </c>
      <c r="D20" s="33" t="s">
        <v>285</v>
      </c>
      <c r="E20" s="103" t="s">
        <v>5294</v>
      </c>
      <c r="F20" s="43"/>
    </row>
    <row r="21" spans="1:6" ht="24" x14ac:dyDescent="0.2">
      <c r="A21" s="92">
        <f t="shared" si="2"/>
        <v>15</v>
      </c>
      <c r="B21" s="99">
        <f t="shared" si="3"/>
        <v>118</v>
      </c>
      <c r="C21" s="19">
        <v>17</v>
      </c>
      <c r="D21" s="33" t="s">
        <v>285</v>
      </c>
      <c r="E21" s="103" t="s">
        <v>11138</v>
      </c>
      <c r="F21" s="43"/>
    </row>
    <row r="22" spans="1:6" ht="24" x14ac:dyDescent="0.2">
      <c r="A22" s="92">
        <f t="shared" si="2"/>
        <v>16</v>
      </c>
      <c r="B22" s="99">
        <f t="shared" si="3"/>
        <v>135</v>
      </c>
      <c r="C22" s="19">
        <v>17</v>
      </c>
      <c r="D22" s="33" t="s">
        <v>285</v>
      </c>
      <c r="E22" s="103" t="s">
        <v>5295</v>
      </c>
      <c r="F22" s="43"/>
    </row>
    <row r="23" spans="1:6" ht="24" x14ac:dyDescent="0.2">
      <c r="A23" s="92">
        <f t="shared" si="2"/>
        <v>17</v>
      </c>
      <c r="B23" s="99">
        <f t="shared" si="3"/>
        <v>152</v>
      </c>
      <c r="C23" s="19">
        <v>17</v>
      </c>
      <c r="D23" s="33" t="s">
        <v>285</v>
      </c>
      <c r="E23" s="103" t="s">
        <v>5296</v>
      </c>
      <c r="F23" s="43"/>
    </row>
    <row r="24" spans="1:6" ht="24" x14ac:dyDescent="0.2">
      <c r="A24" s="92">
        <f t="shared" si="2"/>
        <v>18</v>
      </c>
      <c r="B24" s="99">
        <f t="shared" si="3"/>
        <v>169</v>
      </c>
      <c r="C24" s="19">
        <v>17</v>
      </c>
      <c r="D24" s="33" t="s">
        <v>285</v>
      </c>
      <c r="E24" s="103" t="s">
        <v>5297</v>
      </c>
      <c r="F24" s="43"/>
    </row>
    <row r="25" spans="1:6" ht="24" x14ac:dyDescent="0.2">
      <c r="A25" s="92">
        <f t="shared" si="2"/>
        <v>19</v>
      </c>
      <c r="B25" s="99">
        <f t="shared" si="3"/>
        <v>186</v>
      </c>
      <c r="C25" s="19">
        <v>17</v>
      </c>
      <c r="D25" s="33" t="s">
        <v>285</v>
      </c>
      <c r="E25" s="103" t="s">
        <v>5298</v>
      </c>
      <c r="F25" s="43"/>
    </row>
    <row r="26" spans="1:6" ht="24" x14ac:dyDescent="0.2">
      <c r="A26" s="92">
        <f t="shared" si="2"/>
        <v>20</v>
      </c>
      <c r="B26" s="99">
        <f t="shared" si="3"/>
        <v>203</v>
      </c>
      <c r="C26" s="19">
        <v>17</v>
      </c>
      <c r="D26" s="33" t="s">
        <v>285</v>
      </c>
      <c r="E26" s="103" t="s">
        <v>5299</v>
      </c>
      <c r="F26" s="43"/>
    </row>
    <row r="27" spans="1:6" ht="24" x14ac:dyDescent="0.2">
      <c r="A27" s="92">
        <f t="shared" si="2"/>
        <v>21</v>
      </c>
      <c r="B27" s="99">
        <f t="shared" si="3"/>
        <v>220</v>
      </c>
      <c r="C27" s="19">
        <v>17</v>
      </c>
      <c r="D27" s="33" t="s">
        <v>285</v>
      </c>
      <c r="E27" s="219" t="s">
        <v>5300</v>
      </c>
      <c r="F27" s="218"/>
    </row>
    <row r="28" spans="1:6" ht="24" x14ac:dyDescent="0.2">
      <c r="A28" s="92">
        <f t="shared" si="2"/>
        <v>22</v>
      </c>
      <c r="B28" s="99">
        <f t="shared" si="3"/>
        <v>237</v>
      </c>
      <c r="C28" s="19">
        <v>17</v>
      </c>
      <c r="D28" s="33" t="s">
        <v>285</v>
      </c>
      <c r="E28" s="102" t="s">
        <v>5301</v>
      </c>
      <c r="F28" s="43"/>
    </row>
    <row r="29" spans="1:6" x14ac:dyDescent="0.2">
      <c r="A29" s="92">
        <f t="shared" si="2"/>
        <v>23</v>
      </c>
      <c r="B29" s="99">
        <f t="shared" si="3"/>
        <v>254</v>
      </c>
      <c r="C29" s="19">
        <v>17</v>
      </c>
      <c r="D29" s="33" t="s">
        <v>285</v>
      </c>
      <c r="E29" s="103" t="s">
        <v>5302</v>
      </c>
      <c r="F29" s="43"/>
    </row>
    <row r="30" spans="1:6" x14ac:dyDescent="0.2">
      <c r="A30" s="92">
        <f t="shared" si="2"/>
        <v>24</v>
      </c>
      <c r="B30" s="99">
        <f t="shared" si="3"/>
        <v>271</v>
      </c>
      <c r="C30" s="19">
        <v>17</v>
      </c>
      <c r="D30" s="33" t="s">
        <v>285</v>
      </c>
      <c r="E30" s="103" t="s">
        <v>5303</v>
      </c>
      <c r="F30" s="43"/>
    </row>
    <row r="31" spans="1:6" ht="24" x14ac:dyDescent="0.2">
      <c r="A31" s="92">
        <f t="shared" si="2"/>
        <v>25</v>
      </c>
      <c r="B31" s="220">
        <f t="shared" si="3"/>
        <v>288</v>
      </c>
      <c r="C31" s="196">
        <v>17</v>
      </c>
      <c r="D31" s="33" t="s">
        <v>285</v>
      </c>
      <c r="E31" s="152" t="s">
        <v>5304</v>
      </c>
      <c r="F31" s="218"/>
    </row>
    <row r="32" spans="1:6" ht="24" x14ac:dyDescent="0.2">
      <c r="A32" s="92">
        <f t="shared" si="2"/>
        <v>26</v>
      </c>
      <c r="B32" s="220">
        <f t="shared" si="3"/>
        <v>305</v>
      </c>
      <c r="C32" s="196">
        <v>17</v>
      </c>
      <c r="D32" s="33" t="s">
        <v>285</v>
      </c>
      <c r="E32" s="152" t="s">
        <v>5305</v>
      </c>
      <c r="F32" s="163"/>
    </row>
    <row r="33" spans="1:6" x14ac:dyDescent="0.2">
      <c r="A33" s="92">
        <f t="shared" si="2"/>
        <v>27</v>
      </c>
      <c r="B33" s="99">
        <f t="shared" si="3"/>
        <v>322</v>
      </c>
      <c r="C33" s="19">
        <v>17</v>
      </c>
      <c r="D33" s="33" t="s">
        <v>285</v>
      </c>
      <c r="E33" s="103" t="s">
        <v>5306</v>
      </c>
      <c r="F33" s="43"/>
    </row>
    <row r="34" spans="1:6" x14ac:dyDescent="0.2">
      <c r="A34" s="92">
        <f t="shared" si="2"/>
        <v>28</v>
      </c>
      <c r="B34" s="99">
        <f t="shared" si="3"/>
        <v>339</v>
      </c>
      <c r="C34" s="19">
        <v>17</v>
      </c>
      <c r="D34" s="33" t="s">
        <v>285</v>
      </c>
      <c r="E34" s="103" t="s">
        <v>5307</v>
      </c>
      <c r="F34" s="43"/>
    </row>
    <row r="35" spans="1:6" x14ac:dyDescent="0.2">
      <c r="A35" s="92">
        <f t="shared" si="2"/>
        <v>29</v>
      </c>
      <c r="B35" s="99">
        <f t="shared" si="3"/>
        <v>356</v>
      </c>
      <c r="C35" s="19">
        <v>17</v>
      </c>
      <c r="D35" s="33" t="s">
        <v>285</v>
      </c>
      <c r="E35" s="103" t="s">
        <v>5308</v>
      </c>
      <c r="F35" s="43"/>
    </row>
    <row r="36" spans="1:6" ht="12.75" thickBot="1" x14ac:dyDescent="0.25">
      <c r="A36" s="70">
        <f t="shared" si="2"/>
        <v>30</v>
      </c>
      <c r="B36" s="70">
        <f t="shared" si="3"/>
        <v>373</v>
      </c>
      <c r="C36" s="78">
        <v>150</v>
      </c>
      <c r="D36" s="79" t="s">
        <v>9</v>
      </c>
      <c r="E36" s="29" t="s">
        <v>50</v>
      </c>
      <c r="F36" s="47" t="s">
        <v>25</v>
      </c>
    </row>
    <row r="37" spans="1:6" ht="13.5" thickTop="1" thickBot="1" x14ac:dyDescent="0.25">
      <c r="A37" s="70">
        <f t="shared" si="2"/>
        <v>31</v>
      </c>
      <c r="B37" s="70">
        <f t="shared" si="3"/>
        <v>523</v>
      </c>
      <c r="C37" s="94">
        <v>12</v>
      </c>
      <c r="D37" s="95" t="s">
        <v>9</v>
      </c>
      <c r="E37" s="106" t="s">
        <v>323</v>
      </c>
      <c r="F37" s="97" t="s">
        <v>5309</v>
      </c>
    </row>
    <row r="38" spans="1:6" ht="12.75" thickTop="1" x14ac:dyDescent="0.2">
      <c r="A38" s="119" t="s">
        <v>54</v>
      </c>
      <c r="B38" s="119"/>
      <c r="C38" s="84">
        <f>B37+C37-1</f>
        <v>534</v>
      </c>
      <c r="D38" s="119"/>
      <c r="E38" s="146"/>
      <c r="F38" s="119"/>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4"/>
  <sheetViews>
    <sheetView zoomScaleNormal="100" zoomScaleSheetLayoutView="80" workbookViewId="0">
      <selection activeCell="E6" sqref="E6"/>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x14ac:dyDescent="0.2">
      <c r="A4" s="796" t="str">
        <f>+T22001000!A4</f>
        <v>Versión 0.2</v>
      </c>
      <c r="B4" s="796"/>
      <c r="C4" s="794" t="s">
        <v>380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x14ac:dyDescent="0.2">
      <c r="A7" s="30">
        <v>1</v>
      </c>
      <c r="B7" s="30">
        <v>1</v>
      </c>
      <c r="C7" s="30">
        <v>2</v>
      </c>
      <c r="D7" s="31" t="s">
        <v>9</v>
      </c>
      <c r="E7" s="88" t="s">
        <v>10</v>
      </c>
      <c r="F7" s="43" t="s">
        <v>11</v>
      </c>
    </row>
    <row r="8" spans="1:6" s="64" customFormat="1" x14ac:dyDescent="0.2">
      <c r="A8" s="30">
        <f t="shared" ref="A8:A71" si="0">+A7+1</f>
        <v>2</v>
      </c>
      <c r="B8" s="30">
        <f t="shared" ref="B8:B13" si="1">C7+B7</f>
        <v>3</v>
      </c>
      <c r="C8" s="30">
        <v>3</v>
      </c>
      <c r="D8" s="31" t="s">
        <v>12</v>
      </c>
      <c r="E8" s="88" t="s">
        <v>13</v>
      </c>
      <c r="F8" s="43">
        <v>220</v>
      </c>
    </row>
    <row r="9" spans="1:6" s="64" customFormat="1" x14ac:dyDescent="0.2">
      <c r="A9" s="37">
        <f t="shared" si="0"/>
        <v>3</v>
      </c>
      <c r="B9" s="37">
        <f t="shared" si="1"/>
        <v>6</v>
      </c>
      <c r="C9" s="37">
        <v>2</v>
      </c>
      <c r="D9" s="45" t="s">
        <v>9</v>
      </c>
      <c r="E9" s="67" t="s">
        <v>14</v>
      </c>
      <c r="F9" s="68" t="s">
        <v>381</v>
      </c>
    </row>
    <row r="10" spans="1:6" s="64" customFormat="1" x14ac:dyDescent="0.2">
      <c r="A10" s="37">
        <f t="shared" si="0"/>
        <v>4</v>
      </c>
      <c r="B10" s="37">
        <f t="shared" si="1"/>
        <v>8</v>
      </c>
      <c r="C10" s="37">
        <v>1</v>
      </c>
      <c r="D10" s="45" t="s">
        <v>9</v>
      </c>
      <c r="E10" s="67" t="s">
        <v>16</v>
      </c>
      <c r="F10" s="68" t="s">
        <v>220</v>
      </c>
    </row>
    <row r="11" spans="1:6" s="64" customFormat="1" x14ac:dyDescent="0.2">
      <c r="A11" s="30">
        <f t="shared" si="0"/>
        <v>5</v>
      </c>
      <c r="B11" s="30">
        <f t="shared" si="1"/>
        <v>9</v>
      </c>
      <c r="C11" s="30">
        <v>2</v>
      </c>
      <c r="D11" s="31" t="s">
        <v>12</v>
      </c>
      <c r="E11" s="88" t="s">
        <v>17</v>
      </c>
      <c r="F11" s="89" t="s">
        <v>18</v>
      </c>
    </row>
    <row r="12" spans="1:6" s="64" customFormat="1" x14ac:dyDescent="0.2">
      <c r="A12" s="30">
        <f t="shared" si="0"/>
        <v>6</v>
      </c>
      <c r="B12" s="30">
        <f t="shared" si="1"/>
        <v>11</v>
      </c>
      <c r="C12" s="30">
        <v>1</v>
      </c>
      <c r="D12" s="31" t="s">
        <v>9</v>
      </c>
      <c r="E12" s="88" t="s">
        <v>19</v>
      </c>
      <c r="F12" s="90" t="s">
        <v>20</v>
      </c>
    </row>
    <row r="13" spans="1:6" s="64" customFormat="1" x14ac:dyDescent="0.2">
      <c r="A13" s="30">
        <f t="shared" si="0"/>
        <v>7</v>
      </c>
      <c r="B13" s="30">
        <f t="shared" si="1"/>
        <v>12</v>
      </c>
      <c r="C13" s="30">
        <v>1</v>
      </c>
      <c r="D13" s="31" t="s">
        <v>9</v>
      </c>
      <c r="E13" s="88" t="s">
        <v>284</v>
      </c>
      <c r="F13" s="43"/>
    </row>
    <row r="14" spans="1:6" s="64" customFormat="1" x14ac:dyDescent="0.2">
      <c r="A14" s="30">
        <f t="shared" si="0"/>
        <v>8</v>
      </c>
      <c r="B14" s="99">
        <f t="shared" ref="B14:B73" si="2">B13+C13</f>
        <v>13</v>
      </c>
      <c r="C14" s="19">
        <v>3</v>
      </c>
      <c r="D14" s="33" t="s">
        <v>12</v>
      </c>
      <c r="E14" s="91" t="s">
        <v>23</v>
      </c>
      <c r="F14" s="43"/>
    </row>
    <row r="15" spans="1:6" s="64" customFormat="1" x14ac:dyDescent="0.2">
      <c r="A15" s="30">
        <f t="shared" si="0"/>
        <v>9</v>
      </c>
      <c r="B15" s="99">
        <f t="shared" si="2"/>
        <v>16</v>
      </c>
      <c r="C15" s="19">
        <v>17</v>
      </c>
      <c r="D15" s="33" t="s">
        <v>285</v>
      </c>
      <c r="E15" s="41" t="s">
        <v>382</v>
      </c>
      <c r="F15" s="43"/>
    </row>
    <row r="16" spans="1:6" s="64" customFormat="1" x14ac:dyDescent="0.2">
      <c r="A16" s="30">
        <f t="shared" si="0"/>
        <v>10</v>
      </c>
      <c r="B16" s="99">
        <f t="shared" si="2"/>
        <v>33</v>
      </c>
      <c r="C16" s="19">
        <v>17</v>
      </c>
      <c r="D16" s="33" t="s">
        <v>285</v>
      </c>
      <c r="E16" s="41" t="s">
        <v>383</v>
      </c>
      <c r="F16" s="43"/>
    </row>
    <row r="17" spans="1:6" s="64" customFormat="1" x14ac:dyDescent="0.2">
      <c r="A17" s="30">
        <f t="shared" si="0"/>
        <v>11</v>
      </c>
      <c r="B17" s="99">
        <f t="shared" si="2"/>
        <v>50</v>
      </c>
      <c r="C17" s="19">
        <v>17</v>
      </c>
      <c r="D17" s="33" t="s">
        <v>285</v>
      </c>
      <c r="E17" s="41" t="s">
        <v>384</v>
      </c>
      <c r="F17" s="43"/>
    </row>
    <row r="18" spans="1:6" s="64" customFormat="1" ht="24" x14ac:dyDescent="0.2">
      <c r="A18" s="30">
        <f t="shared" si="0"/>
        <v>12</v>
      </c>
      <c r="B18" s="99">
        <f t="shared" si="2"/>
        <v>67</v>
      </c>
      <c r="C18" s="19">
        <v>17</v>
      </c>
      <c r="D18" s="33" t="s">
        <v>285</v>
      </c>
      <c r="E18" s="41" t="s">
        <v>385</v>
      </c>
      <c r="F18" s="32"/>
    </row>
    <row r="19" spans="1:6" s="64" customFormat="1" ht="24" x14ac:dyDescent="0.2">
      <c r="A19" s="30">
        <f t="shared" si="0"/>
        <v>13</v>
      </c>
      <c r="B19" s="99">
        <f t="shared" si="2"/>
        <v>84</v>
      </c>
      <c r="C19" s="19">
        <v>17</v>
      </c>
      <c r="D19" s="33" t="s">
        <v>285</v>
      </c>
      <c r="E19" s="41" t="s">
        <v>386</v>
      </c>
      <c r="F19" s="32"/>
    </row>
    <row r="20" spans="1:6" s="64" customFormat="1" ht="24" x14ac:dyDescent="0.2">
      <c r="A20" s="30">
        <f t="shared" si="0"/>
        <v>14</v>
      </c>
      <c r="B20" s="99">
        <f t="shared" si="2"/>
        <v>101</v>
      </c>
      <c r="C20" s="19">
        <v>17</v>
      </c>
      <c r="D20" s="33" t="s">
        <v>285</v>
      </c>
      <c r="E20" s="41" t="s">
        <v>387</v>
      </c>
      <c r="F20" s="32"/>
    </row>
    <row r="21" spans="1:6" s="64" customFormat="1" ht="24" x14ac:dyDescent="0.2">
      <c r="A21" s="30">
        <f t="shared" si="0"/>
        <v>15</v>
      </c>
      <c r="B21" s="99">
        <f t="shared" si="2"/>
        <v>118</v>
      </c>
      <c r="C21" s="19">
        <v>17</v>
      </c>
      <c r="D21" s="33" t="s">
        <v>285</v>
      </c>
      <c r="E21" s="41" t="s">
        <v>388</v>
      </c>
      <c r="F21" s="32"/>
    </row>
    <row r="22" spans="1:6" s="64" customFormat="1" x14ac:dyDescent="0.2">
      <c r="A22" s="30">
        <f t="shared" si="0"/>
        <v>16</v>
      </c>
      <c r="B22" s="99">
        <f t="shared" si="2"/>
        <v>135</v>
      </c>
      <c r="C22" s="19">
        <v>17</v>
      </c>
      <c r="D22" s="33" t="s">
        <v>285</v>
      </c>
      <c r="E22" s="41" t="s">
        <v>389</v>
      </c>
      <c r="F22" s="32"/>
    </row>
    <row r="23" spans="1:6" s="64" customFormat="1" x14ac:dyDescent="0.2">
      <c r="A23" s="30">
        <f t="shared" si="0"/>
        <v>17</v>
      </c>
      <c r="B23" s="99">
        <f t="shared" si="2"/>
        <v>152</v>
      </c>
      <c r="C23" s="19">
        <v>17</v>
      </c>
      <c r="D23" s="33" t="s">
        <v>285</v>
      </c>
      <c r="E23" s="41" t="s">
        <v>390</v>
      </c>
      <c r="F23" s="43"/>
    </row>
    <row r="24" spans="1:6" s="64" customFormat="1" x14ac:dyDescent="0.2">
      <c r="A24" s="30">
        <f t="shared" si="0"/>
        <v>18</v>
      </c>
      <c r="B24" s="99">
        <f t="shared" si="2"/>
        <v>169</v>
      </c>
      <c r="C24" s="19">
        <v>17</v>
      </c>
      <c r="D24" s="33" t="s">
        <v>285</v>
      </c>
      <c r="E24" s="41" t="s">
        <v>391</v>
      </c>
      <c r="F24" s="43"/>
    </row>
    <row r="25" spans="1:6" s="64" customFormat="1" x14ac:dyDescent="0.2">
      <c r="A25" s="30">
        <f t="shared" si="0"/>
        <v>19</v>
      </c>
      <c r="B25" s="99">
        <f t="shared" si="2"/>
        <v>186</v>
      </c>
      <c r="C25" s="19">
        <v>17</v>
      </c>
      <c r="D25" s="33" t="s">
        <v>285</v>
      </c>
      <c r="E25" s="41" t="s">
        <v>392</v>
      </c>
      <c r="F25" s="43"/>
    </row>
    <row r="26" spans="1:6" s="64" customFormat="1" x14ac:dyDescent="0.2">
      <c r="A26" s="30">
        <f t="shared" si="0"/>
        <v>20</v>
      </c>
      <c r="B26" s="99">
        <f t="shared" si="2"/>
        <v>203</v>
      </c>
      <c r="C26" s="19">
        <v>17</v>
      </c>
      <c r="D26" s="33" t="s">
        <v>285</v>
      </c>
      <c r="E26" s="41" t="s">
        <v>393</v>
      </c>
      <c r="F26" s="43"/>
    </row>
    <row r="27" spans="1:6" s="64" customFormat="1" x14ac:dyDescent="0.2">
      <c r="A27" s="30">
        <f t="shared" si="0"/>
        <v>21</v>
      </c>
      <c r="B27" s="99">
        <f t="shared" si="2"/>
        <v>220</v>
      </c>
      <c r="C27" s="19">
        <v>17</v>
      </c>
      <c r="D27" s="33" t="s">
        <v>285</v>
      </c>
      <c r="E27" s="41" t="s">
        <v>394</v>
      </c>
      <c r="F27" s="32"/>
    </row>
    <row r="28" spans="1:6" s="64" customFormat="1" x14ac:dyDescent="0.2">
      <c r="A28" s="30">
        <f t="shared" si="0"/>
        <v>22</v>
      </c>
      <c r="B28" s="99">
        <f t="shared" si="2"/>
        <v>237</v>
      </c>
      <c r="C28" s="19">
        <v>17</v>
      </c>
      <c r="D28" s="33" t="s">
        <v>285</v>
      </c>
      <c r="E28" s="41" t="s">
        <v>395</v>
      </c>
      <c r="F28" s="32"/>
    </row>
    <row r="29" spans="1:6" s="64" customFormat="1" x14ac:dyDescent="0.2">
      <c r="A29" s="30">
        <f t="shared" si="0"/>
        <v>23</v>
      </c>
      <c r="B29" s="99">
        <f t="shared" si="2"/>
        <v>254</v>
      </c>
      <c r="C29" s="19">
        <v>17</v>
      </c>
      <c r="D29" s="33" t="s">
        <v>285</v>
      </c>
      <c r="E29" s="41" t="s">
        <v>396</v>
      </c>
      <c r="F29" s="43"/>
    </row>
    <row r="30" spans="1:6" s="64" customFormat="1" x14ac:dyDescent="0.2">
      <c r="A30" s="30">
        <f t="shared" si="0"/>
        <v>24</v>
      </c>
      <c r="B30" s="99">
        <f t="shared" si="2"/>
        <v>271</v>
      </c>
      <c r="C30" s="19">
        <v>17</v>
      </c>
      <c r="D30" s="33" t="s">
        <v>285</v>
      </c>
      <c r="E30" s="41" t="s">
        <v>397</v>
      </c>
      <c r="F30" s="43"/>
    </row>
    <row r="31" spans="1:6" s="64" customFormat="1" x14ac:dyDescent="0.2">
      <c r="A31" s="30">
        <f t="shared" si="0"/>
        <v>25</v>
      </c>
      <c r="B31" s="99">
        <f t="shared" si="2"/>
        <v>288</v>
      </c>
      <c r="C31" s="19">
        <v>17</v>
      </c>
      <c r="D31" s="33" t="s">
        <v>285</v>
      </c>
      <c r="E31" s="41" t="s">
        <v>398</v>
      </c>
      <c r="F31" s="43"/>
    </row>
    <row r="32" spans="1:6" s="64" customFormat="1" x14ac:dyDescent="0.2">
      <c r="A32" s="30">
        <f t="shared" si="0"/>
        <v>26</v>
      </c>
      <c r="B32" s="99">
        <f t="shared" si="2"/>
        <v>305</v>
      </c>
      <c r="C32" s="19">
        <v>17</v>
      </c>
      <c r="D32" s="33" t="s">
        <v>285</v>
      </c>
      <c r="E32" s="41" t="s">
        <v>399</v>
      </c>
      <c r="F32" s="43"/>
    </row>
    <row r="33" spans="1:6" s="64" customFormat="1" ht="24" x14ac:dyDescent="0.2">
      <c r="A33" s="30">
        <f t="shared" si="0"/>
        <v>27</v>
      </c>
      <c r="B33" s="99">
        <f t="shared" si="2"/>
        <v>322</v>
      </c>
      <c r="C33" s="19">
        <v>17</v>
      </c>
      <c r="D33" s="33" t="s">
        <v>285</v>
      </c>
      <c r="E33" s="41" t="s">
        <v>400</v>
      </c>
      <c r="F33" s="43"/>
    </row>
    <row r="34" spans="1:6" s="64" customFormat="1" x14ac:dyDescent="0.2">
      <c r="A34" s="30">
        <f t="shared" si="0"/>
        <v>28</v>
      </c>
      <c r="B34" s="99">
        <f t="shared" si="2"/>
        <v>339</v>
      </c>
      <c r="C34" s="19">
        <v>17</v>
      </c>
      <c r="D34" s="33" t="s">
        <v>285</v>
      </c>
      <c r="E34" s="41" t="s">
        <v>401</v>
      </c>
      <c r="F34" s="43"/>
    </row>
    <row r="35" spans="1:6" s="64" customFormat="1" x14ac:dyDescent="0.2">
      <c r="A35" s="30">
        <f t="shared" si="0"/>
        <v>29</v>
      </c>
      <c r="B35" s="99">
        <f t="shared" si="2"/>
        <v>356</v>
      </c>
      <c r="C35" s="19">
        <v>17</v>
      </c>
      <c r="D35" s="33" t="s">
        <v>285</v>
      </c>
      <c r="E35" s="41" t="s">
        <v>402</v>
      </c>
      <c r="F35" s="43"/>
    </row>
    <row r="36" spans="1:6" s="64" customFormat="1" x14ac:dyDescent="0.2">
      <c r="A36" s="30">
        <f t="shared" si="0"/>
        <v>30</v>
      </c>
      <c r="B36" s="99">
        <f t="shared" si="2"/>
        <v>373</v>
      </c>
      <c r="C36" s="19">
        <v>17</v>
      </c>
      <c r="D36" s="33" t="s">
        <v>285</v>
      </c>
      <c r="E36" s="41" t="s">
        <v>403</v>
      </c>
      <c r="F36" s="43"/>
    </row>
    <row r="37" spans="1:6" s="64" customFormat="1" x14ac:dyDescent="0.2">
      <c r="A37" s="30">
        <f t="shared" si="0"/>
        <v>31</v>
      </c>
      <c r="B37" s="99">
        <f t="shared" si="2"/>
        <v>390</v>
      </c>
      <c r="C37" s="19">
        <v>17</v>
      </c>
      <c r="D37" s="33" t="s">
        <v>285</v>
      </c>
      <c r="E37" s="41" t="s">
        <v>404</v>
      </c>
      <c r="F37" s="43"/>
    </row>
    <row r="38" spans="1:6" s="64" customFormat="1" ht="24" x14ac:dyDescent="0.2">
      <c r="A38" s="30">
        <f t="shared" si="0"/>
        <v>32</v>
      </c>
      <c r="B38" s="99">
        <f t="shared" si="2"/>
        <v>407</v>
      </c>
      <c r="C38" s="19">
        <v>17</v>
      </c>
      <c r="D38" s="33" t="s">
        <v>285</v>
      </c>
      <c r="E38" s="41" t="s">
        <v>405</v>
      </c>
      <c r="F38" s="43"/>
    </row>
    <row r="39" spans="1:6" s="64" customFormat="1" x14ac:dyDescent="0.2">
      <c r="A39" s="30">
        <f t="shared" si="0"/>
        <v>33</v>
      </c>
      <c r="B39" s="99">
        <f t="shared" si="2"/>
        <v>424</v>
      </c>
      <c r="C39" s="19">
        <v>17</v>
      </c>
      <c r="D39" s="33" t="s">
        <v>285</v>
      </c>
      <c r="E39" s="41" t="s">
        <v>406</v>
      </c>
      <c r="F39" s="43"/>
    </row>
    <row r="40" spans="1:6" s="64" customFormat="1" x14ac:dyDescent="0.2">
      <c r="A40" s="30">
        <f t="shared" si="0"/>
        <v>34</v>
      </c>
      <c r="B40" s="99">
        <f t="shared" si="2"/>
        <v>441</v>
      </c>
      <c r="C40" s="19">
        <v>17</v>
      </c>
      <c r="D40" s="33" t="s">
        <v>285</v>
      </c>
      <c r="E40" s="41" t="s">
        <v>407</v>
      </c>
      <c r="F40" s="43"/>
    </row>
    <row r="41" spans="1:6" s="64" customFormat="1" x14ac:dyDescent="0.2">
      <c r="A41" s="30">
        <f t="shared" si="0"/>
        <v>35</v>
      </c>
      <c r="B41" s="99">
        <f t="shared" si="2"/>
        <v>458</v>
      </c>
      <c r="C41" s="19">
        <v>17</v>
      </c>
      <c r="D41" s="33" t="s">
        <v>285</v>
      </c>
      <c r="E41" s="41" t="s">
        <v>408</v>
      </c>
      <c r="F41" s="32"/>
    </row>
    <row r="42" spans="1:6" s="64" customFormat="1" x14ac:dyDescent="0.2">
      <c r="A42" s="30">
        <f t="shared" si="0"/>
        <v>36</v>
      </c>
      <c r="B42" s="99">
        <f t="shared" si="2"/>
        <v>475</v>
      </c>
      <c r="C42" s="19">
        <v>17</v>
      </c>
      <c r="D42" s="33" t="s">
        <v>285</v>
      </c>
      <c r="E42" s="41" t="s">
        <v>409</v>
      </c>
      <c r="F42" s="43"/>
    </row>
    <row r="43" spans="1:6" s="64" customFormat="1" x14ac:dyDescent="0.2">
      <c r="A43" s="30">
        <f t="shared" si="0"/>
        <v>37</v>
      </c>
      <c r="B43" s="99">
        <f t="shared" si="2"/>
        <v>492</v>
      </c>
      <c r="C43" s="19">
        <v>17</v>
      </c>
      <c r="D43" s="33" t="s">
        <v>285</v>
      </c>
      <c r="E43" s="41" t="s">
        <v>410</v>
      </c>
      <c r="F43" s="43"/>
    </row>
    <row r="44" spans="1:6" s="64" customFormat="1" ht="24" x14ac:dyDescent="0.2">
      <c r="A44" s="30">
        <f t="shared" si="0"/>
        <v>38</v>
      </c>
      <c r="B44" s="99">
        <f t="shared" si="2"/>
        <v>509</v>
      </c>
      <c r="C44" s="19">
        <v>17</v>
      </c>
      <c r="D44" s="33" t="s">
        <v>285</v>
      </c>
      <c r="E44" s="41" t="s">
        <v>411</v>
      </c>
      <c r="F44" s="43"/>
    </row>
    <row r="45" spans="1:6" s="64" customFormat="1" x14ac:dyDescent="0.2">
      <c r="A45" s="30">
        <f t="shared" si="0"/>
        <v>39</v>
      </c>
      <c r="B45" s="99">
        <f t="shared" si="2"/>
        <v>526</v>
      </c>
      <c r="C45" s="19">
        <v>17</v>
      </c>
      <c r="D45" s="33" t="s">
        <v>285</v>
      </c>
      <c r="E45" s="41" t="s">
        <v>412</v>
      </c>
      <c r="F45" s="43"/>
    </row>
    <row r="46" spans="1:6" s="64" customFormat="1" x14ac:dyDescent="0.2">
      <c r="A46" s="30">
        <f t="shared" si="0"/>
        <v>40</v>
      </c>
      <c r="B46" s="99">
        <f t="shared" si="2"/>
        <v>543</v>
      </c>
      <c r="C46" s="19">
        <v>17</v>
      </c>
      <c r="D46" s="33" t="s">
        <v>285</v>
      </c>
      <c r="E46" s="41" t="s">
        <v>413</v>
      </c>
      <c r="F46" s="43"/>
    </row>
    <row r="47" spans="1:6" s="64" customFormat="1" x14ac:dyDescent="0.2">
      <c r="A47" s="30">
        <f t="shared" si="0"/>
        <v>41</v>
      </c>
      <c r="B47" s="99">
        <f t="shared" si="2"/>
        <v>560</v>
      </c>
      <c r="C47" s="19">
        <v>17</v>
      </c>
      <c r="D47" s="33" t="s">
        <v>285</v>
      </c>
      <c r="E47" s="41" t="s">
        <v>414</v>
      </c>
      <c r="F47" s="43"/>
    </row>
    <row r="48" spans="1:6" s="64" customFormat="1" x14ac:dyDescent="0.2">
      <c r="A48" s="30">
        <f t="shared" si="0"/>
        <v>42</v>
      </c>
      <c r="B48" s="99">
        <f t="shared" si="2"/>
        <v>577</v>
      </c>
      <c r="C48" s="19">
        <v>17</v>
      </c>
      <c r="D48" s="33" t="s">
        <v>285</v>
      </c>
      <c r="E48" s="41" t="s">
        <v>415</v>
      </c>
      <c r="F48" s="43"/>
    </row>
    <row r="49" spans="1:6" s="64" customFormat="1" x14ac:dyDescent="0.2">
      <c r="A49" s="37">
        <f t="shared" si="0"/>
        <v>43</v>
      </c>
      <c r="B49" s="70">
        <f t="shared" si="2"/>
        <v>594</v>
      </c>
      <c r="C49" s="37">
        <v>17</v>
      </c>
      <c r="D49" s="45" t="s">
        <v>285</v>
      </c>
      <c r="E49" s="29" t="s">
        <v>416</v>
      </c>
      <c r="F49" s="47"/>
    </row>
    <row r="50" spans="1:6" s="64" customFormat="1" x14ac:dyDescent="0.2">
      <c r="A50" s="37">
        <f t="shared" si="0"/>
        <v>44</v>
      </c>
      <c r="B50" s="70">
        <f t="shared" si="2"/>
        <v>611</v>
      </c>
      <c r="C50" s="37">
        <v>17</v>
      </c>
      <c r="D50" s="45" t="s">
        <v>285</v>
      </c>
      <c r="E50" s="29" t="s">
        <v>417</v>
      </c>
      <c r="F50" s="47"/>
    </row>
    <row r="51" spans="1:6" s="64" customFormat="1" x14ac:dyDescent="0.2">
      <c r="A51" s="37">
        <f t="shared" si="0"/>
        <v>45</v>
      </c>
      <c r="B51" s="70">
        <f t="shared" si="2"/>
        <v>628</v>
      </c>
      <c r="C51" s="37">
        <v>17</v>
      </c>
      <c r="D51" s="45" t="s">
        <v>285</v>
      </c>
      <c r="E51" s="29" t="s">
        <v>418</v>
      </c>
      <c r="F51" s="47"/>
    </row>
    <row r="52" spans="1:6" s="64" customFormat="1" x14ac:dyDescent="0.2">
      <c r="A52" s="37">
        <f t="shared" si="0"/>
        <v>46</v>
      </c>
      <c r="B52" s="70">
        <f t="shared" si="2"/>
        <v>645</v>
      </c>
      <c r="C52" s="37">
        <v>17</v>
      </c>
      <c r="D52" s="45" t="s">
        <v>285</v>
      </c>
      <c r="E52" s="29" t="s">
        <v>419</v>
      </c>
      <c r="F52" s="47"/>
    </row>
    <row r="53" spans="1:6" s="64" customFormat="1" ht="24" x14ac:dyDescent="0.2">
      <c r="A53" s="30">
        <f t="shared" si="0"/>
        <v>47</v>
      </c>
      <c r="B53" s="99">
        <f t="shared" si="2"/>
        <v>662</v>
      </c>
      <c r="C53" s="19">
        <v>17</v>
      </c>
      <c r="D53" s="33" t="s">
        <v>285</v>
      </c>
      <c r="E53" s="41" t="s">
        <v>420</v>
      </c>
      <c r="F53" s="43"/>
    </row>
    <row r="54" spans="1:6" s="64" customFormat="1" x14ac:dyDescent="0.2">
      <c r="A54" s="30">
        <f t="shared" si="0"/>
        <v>48</v>
      </c>
      <c r="B54" s="99">
        <f t="shared" si="2"/>
        <v>679</v>
      </c>
      <c r="C54" s="19">
        <v>17</v>
      </c>
      <c r="D54" s="33" t="s">
        <v>285</v>
      </c>
      <c r="E54" s="41" t="s">
        <v>421</v>
      </c>
      <c r="F54" s="43"/>
    </row>
    <row r="55" spans="1:6" s="64" customFormat="1" x14ac:dyDescent="0.2">
      <c r="A55" s="30">
        <f t="shared" si="0"/>
        <v>49</v>
      </c>
      <c r="B55" s="99">
        <f t="shared" si="2"/>
        <v>696</v>
      </c>
      <c r="C55" s="19">
        <v>17</v>
      </c>
      <c r="D55" s="33" t="s">
        <v>285</v>
      </c>
      <c r="E55" s="41" t="s">
        <v>422</v>
      </c>
      <c r="F55" s="32"/>
    </row>
    <row r="56" spans="1:6" s="64" customFormat="1" x14ac:dyDescent="0.2">
      <c r="A56" s="30">
        <f t="shared" si="0"/>
        <v>50</v>
      </c>
      <c r="B56" s="99">
        <f t="shared" si="2"/>
        <v>713</v>
      </c>
      <c r="C56" s="19">
        <v>17</v>
      </c>
      <c r="D56" s="33" t="s">
        <v>285</v>
      </c>
      <c r="E56" s="41" t="s">
        <v>423</v>
      </c>
      <c r="F56" s="43"/>
    </row>
    <row r="57" spans="1:6" s="64" customFormat="1" x14ac:dyDescent="0.2">
      <c r="A57" s="30">
        <f t="shared" si="0"/>
        <v>51</v>
      </c>
      <c r="B57" s="99">
        <f t="shared" si="2"/>
        <v>730</v>
      </c>
      <c r="C57" s="19">
        <v>17</v>
      </c>
      <c r="D57" s="33" t="s">
        <v>285</v>
      </c>
      <c r="E57" s="41" t="s">
        <v>424</v>
      </c>
      <c r="F57" s="43"/>
    </row>
    <row r="58" spans="1:6" s="64" customFormat="1" x14ac:dyDescent="0.2">
      <c r="A58" s="30">
        <f t="shared" si="0"/>
        <v>52</v>
      </c>
      <c r="B58" s="99">
        <f t="shared" si="2"/>
        <v>747</v>
      </c>
      <c r="C58" s="19">
        <v>17</v>
      </c>
      <c r="D58" s="33" t="s">
        <v>285</v>
      </c>
      <c r="E58" s="41" t="s">
        <v>425</v>
      </c>
      <c r="F58" s="43"/>
    </row>
    <row r="59" spans="1:6" s="64" customFormat="1" x14ac:dyDescent="0.2">
      <c r="A59" s="30">
        <f t="shared" si="0"/>
        <v>53</v>
      </c>
      <c r="B59" s="99">
        <f t="shared" si="2"/>
        <v>764</v>
      </c>
      <c r="C59" s="19">
        <v>17</v>
      </c>
      <c r="D59" s="33" t="s">
        <v>285</v>
      </c>
      <c r="E59" s="41" t="s">
        <v>426</v>
      </c>
      <c r="F59" s="43"/>
    </row>
    <row r="60" spans="1:6" s="64" customFormat="1" x14ac:dyDescent="0.2">
      <c r="A60" s="30">
        <f t="shared" si="0"/>
        <v>54</v>
      </c>
      <c r="B60" s="99">
        <f t="shared" si="2"/>
        <v>781</v>
      </c>
      <c r="C60" s="19">
        <v>17</v>
      </c>
      <c r="D60" s="33" t="s">
        <v>285</v>
      </c>
      <c r="E60" s="41" t="s">
        <v>427</v>
      </c>
      <c r="F60" s="43"/>
    </row>
    <row r="61" spans="1:6" s="64" customFormat="1" ht="24" x14ac:dyDescent="0.2">
      <c r="A61" s="30">
        <f t="shared" si="0"/>
        <v>55</v>
      </c>
      <c r="B61" s="99">
        <f t="shared" si="2"/>
        <v>798</v>
      </c>
      <c r="C61" s="19">
        <v>17</v>
      </c>
      <c r="D61" s="33" t="s">
        <v>285</v>
      </c>
      <c r="E61" s="41" t="s">
        <v>428</v>
      </c>
      <c r="F61" s="43"/>
    </row>
    <row r="62" spans="1:6" s="64" customFormat="1" ht="24" x14ac:dyDescent="0.2">
      <c r="A62" s="30">
        <f t="shared" si="0"/>
        <v>56</v>
      </c>
      <c r="B62" s="99">
        <f t="shared" si="2"/>
        <v>815</v>
      </c>
      <c r="C62" s="19">
        <v>17</v>
      </c>
      <c r="D62" s="33" t="s">
        <v>285</v>
      </c>
      <c r="E62" s="41" t="s">
        <v>429</v>
      </c>
      <c r="F62" s="43"/>
    </row>
    <row r="63" spans="1:6" s="64" customFormat="1" ht="24" x14ac:dyDescent="0.2">
      <c r="A63" s="30">
        <f t="shared" si="0"/>
        <v>57</v>
      </c>
      <c r="B63" s="99">
        <f t="shared" si="2"/>
        <v>832</v>
      </c>
      <c r="C63" s="19">
        <v>17</v>
      </c>
      <c r="D63" s="33" t="s">
        <v>285</v>
      </c>
      <c r="E63" s="41" t="s">
        <v>430</v>
      </c>
      <c r="F63" s="43"/>
    </row>
    <row r="64" spans="1:6" s="64" customFormat="1" ht="24" x14ac:dyDescent="0.2">
      <c r="A64" s="30">
        <f t="shared" si="0"/>
        <v>58</v>
      </c>
      <c r="B64" s="99">
        <f t="shared" si="2"/>
        <v>849</v>
      </c>
      <c r="C64" s="19">
        <v>17</v>
      </c>
      <c r="D64" s="33" t="s">
        <v>285</v>
      </c>
      <c r="E64" s="41" t="s">
        <v>431</v>
      </c>
      <c r="F64" s="43"/>
    </row>
    <row r="65" spans="1:6" s="64" customFormat="1" ht="24" x14ac:dyDescent="0.2">
      <c r="A65" s="30">
        <f t="shared" si="0"/>
        <v>59</v>
      </c>
      <c r="B65" s="99">
        <f t="shared" si="2"/>
        <v>866</v>
      </c>
      <c r="C65" s="19">
        <v>17</v>
      </c>
      <c r="D65" s="33" t="s">
        <v>285</v>
      </c>
      <c r="E65" s="41" t="s">
        <v>432</v>
      </c>
      <c r="F65" s="43"/>
    </row>
    <row r="66" spans="1:6" s="64" customFormat="1" x14ac:dyDescent="0.2">
      <c r="A66" s="30">
        <f t="shared" si="0"/>
        <v>60</v>
      </c>
      <c r="B66" s="99">
        <f t="shared" si="2"/>
        <v>883</v>
      </c>
      <c r="C66" s="19">
        <v>17</v>
      </c>
      <c r="D66" s="33" t="s">
        <v>285</v>
      </c>
      <c r="E66" s="41" t="s">
        <v>433</v>
      </c>
      <c r="F66" s="43"/>
    </row>
    <row r="67" spans="1:6" s="64" customFormat="1" ht="24" x14ac:dyDescent="0.2">
      <c r="A67" s="30">
        <f t="shared" si="0"/>
        <v>61</v>
      </c>
      <c r="B67" s="99">
        <f t="shared" si="2"/>
        <v>900</v>
      </c>
      <c r="C67" s="19">
        <v>17</v>
      </c>
      <c r="D67" s="33" t="s">
        <v>285</v>
      </c>
      <c r="E67" s="41" t="s">
        <v>434</v>
      </c>
      <c r="F67" s="32"/>
    </row>
    <row r="68" spans="1:6" s="64" customFormat="1" ht="24" x14ac:dyDescent="0.2">
      <c r="A68" s="30">
        <f t="shared" si="0"/>
        <v>62</v>
      </c>
      <c r="B68" s="99">
        <f t="shared" si="2"/>
        <v>917</v>
      </c>
      <c r="C68" s="19">
        <v>17</v>
      </c>
      <c r="D68" s="33" t="s">
        <v>285</v>
      </c>
      <c r="E68" s="41" t="s">
        <v>435</v>
      </c>
      <c r="F68" s="32"/>
    </row>
    <row r="69" spans="1:6" s="64" customFormat="1" x14ac:dyDescent="0.2">
      <c r="A69" s="30">
        <f t="shared" si="0"/>
        <v>63</v>
      </c>
      <c r="B69" s="99">
        <f t="shared" si="2"/>
        <v>934</v>
      </c>
      <c r="C69" s="19">
        <v>17</v>
      </c>
      <c r="D69" s="33" t="s">
        <v>285</v>
      </c>
      <c r="E69" s="41" t="s">
        <v>436</v>
      </c>
      <c r="F69" s="43"/>
    </row>
    <row r="70" spans="1:6" s="64" customFormat="1" x14ac:dyDescent="0.2">
      <c r="A70" s="30">
        <f t="shared" si="0"/>
        <v>64</v>
      </c>
      <c r="B70" s="99">
        <f t="shared" si="2"/>
        <v>951</v>
      </c>
      <c r="C70" s="19">
        <v>17</v>
      </c>
      <c r="D70" s="33" t="s">
        <v>285</v>
      </c>
      <c r="E70" s="41" t="s">
        <v>437</v>
      </c>
      <c r="F70" s="43"/>
    </row>
    <row r="71" spans="1:6" s="64" customFormat="1" x14ac:dyDescent="0.2">
      <c r="A71" s="30">
        <f t="shared" si="0"/>
        <v>65</v>
      </c>
      <c r="B71" s="99">
        <f t="shared" si="2"/>
        <v>968</v>
      </c>
      <c r="C71" s="19">
        <v>17</v>
      </c>
      <c r="D71" s="33" t="s">
        <v>285</v>
      </c>
      <c r="E71" s="41" t="s">
        <v>438</v>
      </c>
      <c r="F71" s="43"/>
    </row>
    <row r="72" spans="1:6" s="64" customFormat="1" ht="12.75" thickBot="1" x14ac:dyDescent="0.25">
      <c r="A72" s="37">
        <f t="shared" ref="A72:A73" si="3">+A71+1</f>
        <v>66</v>
      </c>
      <c r="B72" s="70">
        <f t="shared" si="2"/>
        <v>985</v>
      </c>
      <c r="C72" s="78">
        <v>150</v>
      </c>
      <c r="D72" s="79" t="s">
        <v>9</v>
      </c>
      <c r="E72" s="29" t="s">
        <v>50</v>
      </c>
      <c r="F72" s="47" t="s">
        <v>25</v>
      </c>
    </row>
    <row r="73" spans="1:6" s="64" customFormat="1" ht="13.5" thickTop="1" thickBot="1" x14ac:dyDescent="0.25">
      <c r="A73" s="37">
        <f t="shared" si="3"/>
        <v>67</v>
      </c>
      <c r="B73" s="70">
        <f t="shared" si="2"/>
        <v>1135</v>
      </c>
      <c r="C73" s="94">
        <v>12</v>
      </c>
      <c r="D73" s="95" t="s">
        <v>9</v>
      </c>
      <c r="E73" s="96" t="s">
        <v>439</v>
      </c>
      <c r="F73" s="55" t="s">
        <v>440</v>
      </c>
    </row>
    <row r="74" spans="1:6" s="64" customFormat="1" ht="12.75" thickTop="1" x14ac:dyDescent="0.2">
      <c r="A74" s="98" t="s">
        <v>54</v>
      </c>
      <c r="B74" s="98"/>
      <c r="C74" s="84">
        <f>B73+C73-1</f>
        <v>1146</v>
      </c>
      <c r="D74" s="98"/>
      <c r="E74" s="100"/>
      <c r="F74"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72"/>
  <sheetViews>
    <sheetView zoomScaleNormal="100" workbookViewId="0">
      <selection activeCell="C17" sqref="C17"/>
    </sheetView>
  </sheetViews>
  <sheetFormatPr baseColWidth="10" defaultRowHeight="12" x14ac:dyDescent="0.2"/>
  <cols>
    <col min="1" max="1" width="7.140625" customWidth="1"/>
    <col min="2" max="2" width="6" customWidth="1"/>
    <col min="3" max="3" width="7.140625" customWidth="1"/>
    <col min="4" max="4" width="7.42578125" customWidth="1"/>
    <col min="5" max="5" width="109.85546875" customWidth="1"/>
  </cols>
  <sheetData>
    <row r="1" spans="1:6" ht="21" x14ac:dyDescent="0.35">
      <c r="B1" s="1" t="s">
        <v>0</v>
      </c>
    </row>
    <row r="3" spans="1:6" ht="12.75" x14ac:dyDescent="0.2">
      <c r="A3" s="799" t="s">
        <v>1</v>
      </c>
      <c r="B3" s="799"/>
      <c r="C3" s="788" t="str">
        <f>+T22001000!C3</f>
        <v>Diseño de registro. 2025</v>
      </c>
      <c r="D3" s="788"/>
      <c r="E3" s="788"/>
      <c r="F3" s="789"/>
    </row>
    <row r="4" spans="1:6" x14ac:dyDescent="0.2">
      <c r="A4" s="796" t="str">
        <f>+T22001000!A4</f>
        <v>Versión 0.2</v>
      </c>
      <c r="B4" s="796"/>
      <c r="C4" s="794" t="s">
        <v>5310</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6.5" customHeight="1" x14ac:dyDescent="0.2">
      <c r="A7" s="30">
        <v>1</v>
      </c>
      <c r="B7" s="30">
        <v>1</v>
      </c>
      <c r="C7" s="30">
        <v>2</v>
      </c>
      <c r="D7" s="31" t="s">
        <v>9</v>
      </c>
      <c r="E7" s="102" t="s">
        <v>10</v>
      </c>
      <c r="F7" s="43" t="s">
        <v>11</v>
      </c>
    </row>
    <row r="8" spans="1:6" x14ac:dyDescent="0.2">
      <c r="A8" s="30">
        <f t="shared" ref="A8:A13" si="0">+A7+1</f>
        <v>2</v>
      </c>
      <c r="B8" s="30">
        <f t="shared" ref="B8:B13" si="1">C7+B7</f>
        <v>3</v>
      </c>
      <c r="C8" s="30">
        <v>3</v>
      </c>
      <c r="D8" s="31" t="s">
        <v>12</v>
      </c>
      <c r="E8" s="102" t="s">
        <v>13</v>
      </c>
      <c r="F8" s="43">
        <v>220</v>
      </c>
    </row>
    <row r="9" spans="1:6" x14ac:dyDescent="0.2">
      <c r="A9" s="30">
        <f t="shared" si="0"/>
        <v>3</v>
      </c>
      <c r="B9" s="30">
        <f t="shared" si="1"/>
        <v>6</v>
      </c>
      <c r="C9" s="30">
        <v>2</v>
      </c>
      <c r="D9" s="31" t="s">
        <v>9</v>
      </c>
      <c r="E9" s="102" t="s">
        <v>14</v>
      </c>
      <c r="F9" s="89" t="s">
        <v>5289</v>
      </c>
    </row>
    <row r="10" spans="1:6" x14ac:dyDescent="0.2">
      <c r="A10" s="30">
        <f t="shared" si="0"/>
        <v>4</v>
      </c>
      <c r="B10" s="30">
        <f t="shared" si="1"/>
        <v>8</v>
      </c>
      <c r="C10" s="30">
        <v>1</v>
      </c>
      <c r="D10" s="31" t="s">
        <v>9</v>
      </c>
      <c r="E10" s="102" t="s">
        <v>16</v>
      </c>
      <c r="F10" s="89" t="s">
        <v>327</v>
      </c>
    </row>
    <row r="11" spans="1:6" x14ac:dyDescent="0.2">
      <c r="A11" s="30">
        <f t="shared" si="0"/>
        <v>5</v>
      </c>
      <c r="B11" s="30">
        <f t="shared" si="1"/>
        <v>9</v>
      </c>
      <c r="C11" s="30">
        <v>2</v>
      </c>
      <c r="D11" s="31" t="s">
        <v>12</v>
      </c>
      <c r="E11" s="102" t="s">
        <v>17</v>
      </c>
      <c r="F11" s="89" t="s">
        <v>18</v>
      </c>
    </row>
    <row r="12" spans="1:6" ht="15.75" customHeight="1" x14ac:dyDescent="0.2">
      <c r="A12" s="30">
        <f t="shared" si="0"/>
        <v>6</v>
      </c>
      <c r="B12" s="30">
        <f t="shared" si="1"/>
        <v>11</v>
      </c>
      <c r="C12" s="30">
        <v>1</v>
      </c>
      <c r="D12" s="31" t="s">
        <v>9</v>
      </c>
      <c r="E12" s="102" t="s">
        <v>19</v>
      </c>
      <c r="F12" s="90" t="s">
        <v>20</v>
      </c>
    </row>
    <row r="13" spans="1:6" ht="14.25" customHeight="1" x14ac:dyDescent="0.2">
      <c r="A13" s="30">
        <f t="shared" si="0"/>
        <v>7</v>
      </c>
      <c r="B13" s="30">
        <f t="shared" si="1"/>
        <v>12</v>
      </c>
      <c r="C13" s="30">
        <v>1</v>
      </c>
      <c r="D13" s="31" t="s">
        <v>9</v>
      </c>
      <c r="E13" s="102" t="s">
        <v>284</v>
      </c>
      <c r="F13" s="43"/>
    </row>
    <row r="14" spans="1:6" ht="14.25" customHeight="1" x14ac:dyDescent="0.2">
      <c r="A14" s="19">
        <f>A13+1</f>
        <v>8</v>
      </c>
      <c r="B14" s="19">
        <f>B13+C13</f>
        <v>13</v>
      </c>
      <c r="C14" s="19">
        <v>3</v>
      </c>
      <c r="D14" s="33" t="s">
        <v>12</v>
      </c>
      <c r="E14" s="103" t="s">
        <v>23</v>
      </c>
      <c r="F14" s="32"/>
    </row>
    <row r="15" spans="1:6" x14ac:dyDescent="0.2">
      <c r="A15" s="99">
        <f>A14+1</f>
        <v>9</v>
      </c>
      <c r="B15" s="99">
        <f>B14+C14</f>
        <v>16</v>
      </c>
      <c r="C15" s="19">
        <v>17</v>
      </c>
      <c r="D15" s="33" t="s">
        <v>285</v>
      </c>
      <c r="E15" s="221" t="s">
        <v>5311</v>
      </c>
      <c r="F15" s="43"/>
    </row>
    <row r="16" spans="1:6" x14ac:dyDescent="0.2">
      <c r="A16" s="99">
        <f t="shared" ref="A16:A71" si="2">A15+1</f>
        <v>10</v>
      </c>
      <c r="B16" s="99">
        <f t="shared" ref="B16:B71" si="3">B15+C15</f>
        <v>33</v>
      </c>
      <c r="C16" s="19">
        <v>17</v>
      </c>
      <c r="D16" s="33" t="s">
        <v>285</v>
      </c>
      <c r="E16" s="222" t="s">
        <v>5312</v>
      </c>
      <c r="F16" s="43"/>
    </row>
    <row r="17" spans="1:6" x14ac:dyDescent="0.2">
      <c r="A17" s="99">
        <f t="shared" si="2"/>
        <v>11</v>
      </c>
      <c r="B17" s="99">
        <f t="shared" si="3"/>
        <v>50</v>
      </c>
      <c r="C17" s="19">
        <v>17</v>
      </c>
      <c r="D17" s="33" t="s">
        <v>285</v>
      </c>
      <c r="E17" s="122" t="s">
        <v>5313</v>
      </c>
      <c r="F17" s="43"/>
    </row>
    <row r="18" spans="1:6" x14ac:dyDescent="0.2">
      <c r="A18" s="99">
        <f t="shared" si="2"/>
        <v>12</v>
      </c>
      <c r="B18" s="99">
        <f t="shared" si="3"/>
        <v>67</v>
      </c>
      <c r="C18" s="19">
        <v>17</v>
      </c>
      <c r="D18" s="33" t="s">
        <v>285</v>
      </c>
      <c r="E18" s="221" t="s">
        <v>5314</v>
      </c>
      <c r="F18" s="43"/>
    </row>
    <row r="19" spans="1:6" x14ac:dyDescent="0.2">
      <c r="A19" s="99">
        <f t="shared" si="2"/>
        <v>13</v>
      </c>
      <c r="B19" s="99">
        <f t="shared" si="3"/>
        <v>84</v>
      </c>
      <c r="C19" s="19">
        <v>17</v>
      </c>
      <c r="D19" s="33" t="s">
        <v>12</v>
      </c>
      <c r="E19" s="221" t="s">
        <v>5315</v>
      </c>
      <c r="F19" s="43"/>
    </row>
    <row r="20" spans="1:6" x14ac:dyDescent="0.2">
      <c r="A20" s="99">
        <f t="shared" si="2"/>
        <v>14</v>
      </c>
      <c r="B20" s="99">
        <f t="shared" si="3"/>
        <v>101</v>
      </c>
      <c r="C20" s="19">
        <v>17</v>
      </c>
      <c r="D20" s="33" t="s">
        <v>12</v>
      </c>
      <c r="E20" s="221" t="s">
        <v>5316</v>
      </c>
      <c r="F20" s="43"/>
    </row>
    <row r="21" spans="1:6" x14ac:dyDescent="0.2">
      <c r="A21" s="99">
        <f t="shared" si="2"/>
        <v>15</v>
      </c>
      <c r="B21" s="99">
        <f t="shared" si="3"/>
        <v>118</v>
      </c>
      <c r="C21" s="19">
        <v>17</v>
      </c>
      <c r="D21" s="33" t="s">
        <v>12</v>
      </c>
      <c r="E21" s="212" t="s">
        <v>5317</v>
      </c>
      <c r="F21" s="43"/>
    </row>
    <row r="22" spans="1:6" x14ac:dyDescent="0.2">
      <c r="A22" s="99">
        <f t="shared" si="2"/>
        <v>16</v>
      </c>
      <c r="B22" s="99">
        <f t="shared" si="3"/>
        <v>135</v>
      </c>
      <c r="C22" s="19">
        <v>17</v>
      </c>
      <c r="D22" s="33" t="s">
        <v>12</v>
      </c>
      <c r="E22" s="212" t="s">
        <v>5318</v>
      </c>
      <c r="F22" s="43"/>
    </row>
    <row r="23" spans="1:6" x14ac:dyDescent="0.2">
      <c r="A23" s="99">
        <f t="shared" si="2"/>
        <v>17</v>
      </c>
      <c r="B23" s="99">
        <f t="shared" si="3"/>
        <v>152</v>
      </c>
      <c r="C23" s="19">
        <v>17</v>
      </c>
      <c r="D23" s="33" t="s">
        <v>12</v>
      </c>
      <c r="E23" s="223" t="s">
        <v>5319</v>
      </c>
      <c r="F23" s="43"/>
    </row>
    <row r="24" spans="1:6" x14ac:dyDescent="0.2">
      <c r="A24" s="99">
        <f t="shared" si="2"/>
        <v>18</v>
      </c>
      <c r="B24" s="99">
        <f t="shared" si="3"/>
        <v>169</v>
      </c>
      <c r="C24" s="19">
        <v>17</v>
      </c>
      <c r="D24" s="33" t="s">
        <v>12</v>
      </c>
      <c r="E24" s="221" t="s">
        <v>5320</v>
      </c>
      <c r="F24" s="43"/>
    </row>
    <row r="25" spans="1:6" x14ac:dyDescent="0.2">
      <c r="A25" s="99">
        <f t="shared" si="2"/>
        <v>19</v>
      </c>
      <c r="B25" s="99">
        <f t="shared" si="3"/>
        <v>186</v>
      </c>
      <c r="C25" s="19">
        <v>17</v>
      </c>
      <c r="D25" s="33" t="s">
        <v>285</v>
      </c>
      <c r="E25" s="221" t="s">
        <v>5321</v>
      </c>
      <c r="F25" s="43"/>
    </row>
    <row r="26" spans="1:6" x14ac:dyDescent="0.2">
      <c r="A26" s="99">
        <f t="shared" si="2"/>
        <v>20</v>
      </c>
      <c r="B26" s="99">
        <f t="shared" si="3"/>
        <v>203</v>
      </c>
      <c r="C26" s="19">
        <v>17</v>
      </c>
      <c r="D26" s="33" t="s">
        <v>12</v>
      </c>
      <c r="E26" s="221" t="s">
        <v>5322</v>
      </c>
      <c r="F26" s="43"/>
    </row>
    <row r="27" spans="1:6" x14ac:dyDescent="0.2">
      <c r="A27" s="99">
        <f t="shared" si="2"/>
        <v>21</v>
      </c>
      <c r="B27" s="99">
        <f t="shared" si="3"/>
        <v>220</v>
      </c>
      <c r="C27" s="19">
        <v>17</v>
      </c>
      <c r="D27" s="33" t="s">
        <v>12</v>
      </c>
      <c r="E27" s="221" t="s">
        <v>5323</v>
      </c>
      <c r="F27" s="43"/>
    </row>
    <row r="28" spans="1:6" x14ac:dyDescent="0.2">
      <c r="A28" s="99">
        <f t="shared" si="2"/>
        <v>22</v>
      </c>
      <c r="B28" s="99">
        <f t="shared" si="3"/>
        <v>237</v>
      </c>
      <c r="C28" s="19">
        <v>17</v>
      </c>
      <c r="D28" s="33" t="s">
        <v>12</v>
      </c>
      <c r="E28" s="221" t="s">
        <v>5324</v>
      </c>
      <c r="F28" s="43"/>
    </row>
    <row r="29" spans="1:6" x14ac:dyDescent="0.2">
      <c r="A29" s="99">
        <f t="shared" si="2"/>
        <v>23</v>
      </c>
      <c r="B29" s="99">
        <f t="shared" si="3"/>
        <v>254</v>
      </c>
      <c r="C29" s="19">
        <v>17</v>
      </c>
      <c r="D29" s="33" t="s">
        <v>12</v>
      </c>
      <c r="E29" s="221" t="s">
        <v>5325</v>
      </c>
      <c r="F29" s="43"/>
    </row>
    <row r="30" spans="1:6" x14ac:dyDescent="0.2">
      <c r="A30" s="99">
        <f t="shared" si="2"/>
        <v>24</v>
      </c>
      <c r="B30" s="99">
        <f t="shared" si="3"/>
        <v>271</v>
      </c>
      <c r="C30" s="19">
        <v>17</v>
      </c>
      <c r="D30" s="33" t="s">
        <v>12</v>
      </c>
      <c r="E30" s="221" t="s">
        <v>5326</v>
      </c>
      <c r="F30" s="43"/>
    </row>
    <row r="31" spans="1:6" x14ac:dyDescent="0.2">
      <c r="A31" s="99">
        <f t="shared" si="2"/>
        <v>25</v>
      </c>
      <c r="B31" s="99">
        <f t="shared" si="3"/>
        <v>288</v>
      </c>
      <c r="C31" s="19">
        <v>17</v>
      </c>
      <c r="D31" s="33" t="s">
        <v>12</v>
      </c>
      <c r="E31" s="221" t="s">
        <v>5327</v>
      </c>
      <c r="F31" s="43"/>
    </row>
    <row r="32" spans="1:6" x14ac:dyDescent="0.2">
      <c r="A32" s="99">
        <f t="shared" si="2"/>
        <v>26</v>
      </c>
      <c r="B32" s="99">
        <f t="shared" si="3"/>
        <v>305</v>
      </c>
      <c r="C32" s="19">
        <v>17</v>
      </c>
      <c r="D32" s="33" t="s">
        <v>285</v>
      </c>
      <c r="E32" s="221" t="s">
        <v>5328</v>
      </c>
      <c r="F32" s="43"/>
    </row>
    <row r="33" spans="1:6" x14ac:dyDescent="0.2">
      <c r="A33" s="99">
        <f t="shared" si="2"/>
        <v>27</v>
      </c>
      <c r="B33" s="99">
        <f t="shared" si="3"/>
        <v>322</v>
      </c>
      <c r="C33" s="19">
        <v>17</v>
      </c>
      <c r="D33" s="33" t="s">
        <v>12</v>
      </c>
      <c r="E33" s="221" t="s">
        <v>5329</v>
      </c>
      <c r="F33" s="43"/>
    </row>
    <row r="34" spans="1:6" x14ac:dyDescent="0.2">
      <c r="A34" s="99">
        <f t="shared" si="2"/>
        <v>28</v>
      </c>
      <c r="B34" s="99">
        <f t="shared" si="3"/>
        <v>339</v>
      </c>
      <c r="C34" s="19">
        <v>17</v>
      </c>
      <c r="D34" s="33" t="s">
        <v>12</v>
      </c>
      <c r="E34" s="221" t="s">
        <v>5330</v>
      </c>
      <c r="F34" s="43"/>
    </row>
    <row r="35" spans="1:6" x14ac:dyDescent="0.2">
      <c r="A35" s="99">
        <f t="shared" si="2"/>
        <v>29</v>
      </c>
      <c r="B35" s="99">
        <f t="shared" si="3"/>
        <v>356</v>
      </c>
      <c r="C35" s="19">
        <v>17</v>
      </c>
      <c r="D35" s="33" t="s">
        <v>12</v>
      </c>
      <c r="E35" s="121" t="s">
        <v>5331</v>
      </c>
      <c r="F35" s="43"/>
    </row>
    <row r="36" spans="1:6" x14ac:dyDescent="0.2">
      <c r="A36" s="99">
        <f t="shared" si="2"/>
        <v>30</v>
      </c>
      <c r="B36" s="99">
        <f t="shared" si="3"/>
        <v>373</v>
      </c>
      <c r="C36" s="19">
        <v>17</v>
      </c>
      <c r="D36" s="33" t="s">
        <v>12</v>
      </c>
      <c r="E36" s="121" t="s">
        <v>5332</v>
      </c>
      <c r="F36" s="43"/>
    </row>
    <row r="37" spans="1:6" x14ac:dyDescent="0.2">
      <c r="A37" s="99">
        <f t="shared" si="2"/>
        <v>31</v>
      </c>
      <c r="B37" s="99">
        <f t="shared" si="3"/>
        <v>390</v>
      </c>
      <c r="C37" s="19">
        <v>17</v>
      </c>
      <c r="D37" s="33" t="s">
        <v>12</v>
      </c>
      <c r="E37" s="221" t="s">
        <v>5333</v>
      </c>
      <c r="F37" s="43"/>
    </row>
    <row r="38" spans="1:6" x14ac:dyDescent="0.2">
      <c r="A38" s="99">
        <f t="shared" si="2"/>
        <v>32</v>
      </c>
      <c r="B38" s="99">
        <f t="shared" si="3"/>
        <v>407</v>
      </c>
      <c r="C38" s="19">
        <v>17</v>
      </c>
      <c r="D38" s="33" t="s">
        <v>12</v>
      </c>
      <c r="E38" s="221" t="s">
        <v>5334</v>
      </c>
      <c r="F38" s="43"/>
    </row>
    <row r="39" spans="1:6" x14ac:dyDescent="0.2">
      <c r="A39" s="99">
        <f t="shared" si="2"/>
        <v>33</v>
      </c>
      <c r="B39" s="99">
        <f t="shared" si="3"/>
        <v>424</v>
      </c>
      <c r="C39" s="19">
        <v>17</v>
      </c>
      <c r="D39" s="33" t="s">
        <v>285</v>
      </c>
      <c r="E39" s="221" t="s">
        <v>5335</v>
      </c>
      <c r="F39" s="43"/>
    </row>
    <row r="40" spans="1:6" ht="24" x14ac:dyDescent="0.2">
      <c r="A40" s="99">
        <f t="shared" si="2"/>
        <v>34</v>
      </c>
      <c r="B40" s="99">
        <f t="shared" si="3"/>
        <v>441</v>
      </c>
      <c r="C40" s="19">
        <v>17</v>
      </c>
      <c r="D40" s="33" t="s">
        <v>12</v>
      </c>
      <c r="E40" s="121" t="s">
        <v>5336</v>
      </c>
      <c r="F40" s="43"/>
    </row>
    <row r="41" spans="1:6" ht="24" x14ac:dyDescent="0.2">
      <c r="A41" s="99">
        <f t="shared" si="2"/>
        <v>35</v>
      </c>
      <c r="B41" s="99">
        <f t="shared" si="3"/>
        <v>458</v>
      </c>
      <c r="C41" s="19">
        <v>17</v>
      </c>
      <c r="D41" s="33" t="s">
        <v>12</v>
      </c>
      <c r="E41" s="121" t="s">
        <v>5337</v>
      </c>
      <c r="F41" s="43"/>
    </row>
    <row r="42" spans="1:6" ht="24" x14ac:dyDescent="0.2">
      <c r="A42" s="99">
        <f t="shared" si="2"/>
        <v>36</v>
      </c>
      <c r="B42" s="99">
        <f t="shared" si="3"/>
        <v>475</v>
      </c>
      <c r="C42" s="19">
        <v>17</v>
      </c>
      <c r="D42" s="33" t="s">
        <v>12</v>
      </c>
      <c r="E42" s="121" t="s">
        <v>5338</v>
      </c>
      <c r="F42" s="43"/>
    </row>
    <row r="43" spans="1:6" ht="24" x14ac:dyDescent="0.2">
      <c r="A43" s="99">
        <f t="shared" si="2"/>
        <v>37</v>
      </c>
      <c r="B43" s="99">
        <f t="shared" si="3"/>
        <v>492</v>
      </c>
      <c r="C43" s="19">
        <v>17</v>
      </c>
      <c r="D43" s="33" t="s">
        <v>12</v>
      </c>
      <c r="E43" s="121" t="s">
        <v>5339</v>
      </c>
      <c r="F43" s="43"/>
    </row>
    <row r="44" spans="1:6" x14ac:dyDescent="0.2">
      <c r="A44" s="99">
        <f t="shared" si="2"/>
        <v>38</v>
      </c>
      <c r="B44" s="99">
        <f t="shared" si="3"/>
        <v>509</v>
      </c>
      <c r="C44" s="19">
        <v>17</v>
      </c>
      <c r="D44" s="33" t="s">
        <v>12</v>
      </c>
      <c r="E44" s="221" t="s">
        <v>5340</v>
      </c>
      <c r="F44" s="43"/>
    </row>
    <row r="45" spans="1:6" x14ac:dyDescent="0.2">
      <c r="A45" s="99">
        <f t="shared" si="2"/>
        <v>39</v>
      </c>
      <c r="B45" s="99">
        <f t="shared" si="3"/>
        <v>526</v>
      </c>
      <c r="C45" s="19">
        <v>17</v>
      </c>
      <c r="D45" s="33" t="s">
        <v>12</v>
      </c>
      <c r="E45" s="221" t="s">
        <v>5341</v>
      </c>
      <c r="F45" s="43"/>
    </row>
    <row r="46" spans="1:6" x14ac:dyDescent="0.2">
      <c r="A46" s="99">
        <f t="shared" si="2"/>
        <v>40</v>
      </c>
      <c r="B46" s="99">
        <f t="shared" si="3"/>
        <v>543</v>
      </c>
      <c r="C46" s="19">
        <v>17</v>
      </c>
      <c r="D46" s="33" t="s">
        <v>285</v>
      </c>
      <c r="E46" s="221" t="s">
        <v>5342</v>
      </c>
      <c r="F46" s="43"/>
    </row>
    <row r="47" spans="1:6" ht="24" x14ac:dyDescent="0.2">
      <c r="A47" s="99">
        <f t="shared" si="2"/>
        <v>41</v>
      </c>
      <c r="B47" s="99">
        <f t="shared" si="3"/>
        <v>560</v>
      </c>
      <c r="C47" s="19">
        <v>17</v>
      </c>
      <c r="D47" s="33" t="s">
        <v>12</v>
      </c>
      <c r="E47" s="121" t="s">
        <v>5343</v>
      </c>
      <c r="F47" s="43"/>
    </row>
    <row r="48" spans="1:6" ht="24" x14ac:dyDescent="0.2">
      <c r="A48" s="99">
        <f t="shared" si="2"/>
        <v>42</v>
      </c>
      <c r="B48" s="99">
        <f t="shared" si="3"/>
        <v>577</v>
      </c>
      <c r="C48" s="19">
        <v>17</v>
      </c>
      <c r="D48" s="33" t="s">
        <v>12</v>
      </c>
      <c r="E48" s="121" t="s">
        <v>5344</v>
      </c>
      <c r="F48" s="43"/>
    </row>
    <row r="49" spans="1:6" ht="24" x14ac:dyDescent="0.2">
      <c r="A49" s="99">
        <f t="shared" si="2"/>
        <v>43</v>
      </c>
      <c r="B49" s="99">
        <f t="shared" si="3"/>
        <v>594</v>
      </c>
      <c r="C49" s="19">
        <v>17</v>
      </c>
      <c r="D49" s="33" t="s">
        <v>12</v>
      </c>
      <c r="E49" s="121" t="s">
        <v>5345</v>
      </c>
      <c r="F49" s="43"/>
    </row>
    <row r="50" spans="1:6" ht="24" x14ac:dyDescent="0.2">
      <c r="A50" s="99">
        <f t="shared" si="2"/>
        <v>44</v>
      </c>
      <c r="B50" s="99">
        <f t="shared" si="3"/>
        <v>611</v>
      </c>
      <c r="C50" s="19">
        <v>17</v>
      </c>
      <c r="D50" s="33" t="s">
        <v>12</v>
      </c>
      <c r="E50" s="121" t="s">
        <v>5346</v>
      </c>
      <c r="F50" s="43"/>
    </row>
    <row r="51" spans="1:6" x14ac:dyDescent="0.2">
      <c r="A51" s="99">
        <f t="shared" si="2"/>
        <v>45</v>
      </c>
      <c r="B51" s="99">
        <f t="shared" si="3"/>
        <v>628</v>
      </c>
      <c r="C51" s="19">
        <v>17</v>
      </c>
      <c r="D51" s="33" t="s">
        <v>12</v>
      </c>
      <c r="E51" s="221" t="s">
        <v>5347</v>
      </c>
      <c r="F51" s="43"/>
    </row>
    <row r="52" spans="1:6" x14ac:dyDescent="0.2">
      <c r="A52" s="99">
        <f t="shared" si="2"/>
        <v>46</v>
      </c>
      <c r="B52" s="99">
        <f t="shared" si="3"/>
        <v>645</v>
      </c>
      <c r="C52" s="19">
        <v>17</v>
      </c>
      <c r="D52" s="33" t="s">
        <v>12</v>
      </c>
      <c r="E52" s="221" t="s">
        <v>5348</v>
      </c>
      <c r="F52" s="43"/>
    </row>
    <row r="53" spans="1:6" x14ac:dyDescent="0.2">
      <c r="A53" s="99">
        <f t="shared" si="2"/>
        <v>47</v>
      </c>
      <c r="B53" s="99">
        <f t="shared" si="3"/>
        <v>662</v>
      </c>
      <c r="C53" s="19">
        <v>17</v>
      </c>
      <c r="D53" s="33" t="s">
        <v>285</v>
      </c>
      <c r="E53" s="221" t="s">
        <v>5349</v>
      </c>
      <c r="F53" s="43"/>
    </row>
    <row r="54" spans="1:6" ht="24" x14ac:dyDescent="0.2">
      <c r="A54" s="99">
        <f t="shared" si="2"/>
        <v>48</v>
      </c>
      <c r="B54" s="99">
        <f t="shared" si="3"/>
        <v>679</v>
      </c>
      <c r="C54" s="19">
        <v>17</v>
      </c>
      <c r="D54" s="33" t="s">
        <v>12</v>
      </c>
      <c r="E54" s="121" t="s">
        <v>5350</v>
      </c>
      <c r="F54" s="43"/>
    </row>
    <row r="55" spans="1:6" ht="24" x14ac:dyDescent="0.2">
      <c r="A55" s="99">
        <f t="shared" si="2"/>
        <v>49</v>
      </c>
      <c r="B55" s="99">
        <f t="shared" si="3"/>
        <v>696</v>
      </c>
      <c r="C55" s="19">
        <v>17</v>
      </c>
      <c r="D55" s="33" t="s">
        <v>12</v>
      </c>
      <c r="E55" s="121" t="s">
        <v>5351</v>
      </c>
      <c r="F55" s="43"/>
    </row>
    <row r="56" spans="1:6" ht="24" x14ac:dyDescent="0.2">
      <c r="A56" s="99">
        <f t="shared" si="2"/>
        <v>50</v>
      </c>
      <c r="B56" s="99">
        <f t="shared" si="3"/>
        <v>713</v>
      </c>
      <c r="C56" s="19">
        <v>17</v>
      </c>
      <c r="D56" s="33" t="s">
        <v>12</v>
      </c>
      <c r="E56" s="121" t="s">
        <v>5352</v>
      </c>
      <c r="F56" s="43"/>
    </row>
    <row r="57" spans="1:6" ht="24" x14ac:dyDescent="0.2">
      <c r="A57" s="99">
        <f t="shared" si="2"/>
        <v>51</v>
      </c>
      <c r="B57" s="99">
        <f t="shared" si="3"/>
        <v>730</v>
      </c>
      <c r="C57" s="19">
        <v>17</v>
      </c>
      <c r="D57" s="33" t="s">
        <v>12</v>
      </c>
      <c r="E57" s="121" t="s">
        <v>5353</v>
      </c>
      <c r="F57" s="43"/>
    </row>
    <row r="58" spans="1:6" x14ac:dyDescent="0.2">
      <c r="A58" s="99">
        <f t="shared" si="2"/>
        <v>52</v>
      </c>
      <c r="B58" s="99">
        <f t="shared" si="3"/>
        <v>747</v>
      </c>
      <c r="C58" s="19">
        <v>17</v>
      </c>
      <c r="D58" s="33" t="s">
        <v>12</v>
      </c>
      <c r="E58" s="221" t="s">
        <v>5354</v>
      </c>
      <c r="F58" s="43"/>
    </row>
    <row r="59" spans="1:6" x14ac:dyDescent="0.2">
      <c r="A59" s="99">
        <f t="shared" si="2"/>
        <v>53</v>
      </c>
      <c r="B59" s="99">
        <f t="shared" si="3"/>
        <v>764</v>
      </c>
      <c r="C59" s="19">
        <v>17</v>
      </c>
      <c r="D59" s="33" t="s">
        <v>12</v>
      </c>
      <c r="E59" s="221" t="s">
        <v>5355</v>
      </c>
      <c r="F59" s="43"/>
    </row>
    <row r="60" spans="1:6" x14ac:dyDescent="0.2">
      <c r="A60" s="99">
        <f t="shared" si="2"/>
        <v>54</v>
      </c>
      <c r="B60" s="99">
        <f t="shared" si="3"/>
        <v>781</v>
      </c>
      <c r="C60" s="19">
        <v>17</v>
      </c>
      <c r="D60" s="33" t="s">
        <v>285</v>
      </c>
      <c r="E60" s="221" t="s">
        <v>5356</v>
      </c>
      <c r="F60" s="43"/>
    </row>
    <row r="61" spans="1:6" ht="24" x14ac:dyDescent="0.2">
      <c r="A61" s="99">
        <f t="shared" si="2"/>
        <v>55</v>
      </c>
      <c r="B61" s="99">
        <f t="shared" si="3"/>
        <v>798</v>
      </c>
      <c r="C61" s="19">
        <v>17</v>
      </c>
      <c r="D61" s="33" t="s">
        <v>12</v>
      </c>
      <c r="E61" s="121" t="s">
        <v>5357</v>
      </c>
      <c r="F61" s="43"/>
    </row>
    <row r="62" spans="1:6" ht="24" x14ac:dyDescent="0.2">
      <c r="A62" s="99">
        <f t="shared" si="2"/>
        <v>56</v>
      </c>
      <c r="B62" s="99">
        <f t="shared" si="3"/>
        <v>815</v>
      </c>
      <c r="C62" s="19">
        <v>17</v>
      </c>
      <c r="D62" s="33" t="s">
        <v>12</v>
      </c>
      <c r="E62" s="121" t="s">
        <v>5358</v>
      </c>
      <c r="F62" s="43"/>
    </row>
    <row r="63" spans="1:6" ht="24" x14ac:dyDescent="0.2">
      <c r="A63" s="99">
        <f t="shared" si="2"/>
        <v>57</v>
      </c>
      <c r="B63" s="99">
        <f t="shared" si="3"/>
        <v>832</v>
      </c>
      <c r="C63" s="19">
        <v>17</v>
      </c>
      <c r="D63" s="33" t="s">
        <v>12</v>
      </c>
      <c r="E63" s="121" t="s">
        <v>5359</v>
      </c>
      <c r="F63" s="43"/>
    </row>
    <row r="64" spans="1:6" ht="24" x14ac:dyDescent="0.2">
      <c r="A64" s="99">
        <f t="shared" si="2"/>
        <v>58</v>
      </c>
      <c r="B64" s="99">
        <f t="shared" si="3"/>
        <v>849</v>
      </c>
      <c r="C64" s="19">
        <v>17</v>
      </c>
      <c r="D64" s="33" t="s">
        <v>12</v>
      </c>
      <c r="E64" s="121" t="s">
        <v>5360</v>
      </c>
      <c r="F64" s="43"/>
    </row>
    <row r="65" spans="1:6" x14ac:dyDescent="0.2">
      <c r="A65" s="99">
        <f t="shared" si="2"/>
        <v>59</v>
      </c>
      <c r="B65" s="99">
        <f t="shared" si="3"/>
        <v>866</v>
      </c>
      <c r="C65" s="19">
        <v>17</v>
      </c>
      <c r="D65" s="33" t="s">
        <v>12</v>
      </c>
      <c r="E65" s="221" t="s">
        <v>5361</v>
      </c>
      <c r="F65" s="43"/>
    </row>
    <row r="66" spans="1:6" x14ac:dyDescent="0.2">
      <c r="A66" s="99">
        <f t="shared" si="2"/>
        <v>60</v>
      </c>
      <c r="B66" s="99">
        <f t="shared" si="3"/>
        <v>883</v>
      </c>
      <c r="C66" s="19">
        <v>17</v>
      </c>
      <c r="D66" s="33" t="s">
        <v>12</v>
      </c>
      <c r="E66" s="221" t="s">
        <v>5362</v>
      </c>
      <c r="F66" s="43"/>
    </row>
    <row r="67" spans="1:6" x14ac:dyDescent="0.2">
      <c r="A67" s="99">
        <f t="shared" si="2"/>
        <v>61</v>
      </c>
      <c r="B67" s="99">
        <f t="shared" si="3"/>
        <v>900</v>
      </c>
      <c r="C67" s="19">
        <v>17</v>
      </c>
      <c r="D67" s="33" t="s">
        <v>285</v>
      </c>
      <c r="E67" s="221" t="s">
        <v>5363</v>
      </c>
      <c r="F67" s="43"/>
    </row>
    <row r="68" spans="1:6" x14ac:dyDescent="0.2">
      <c r="A68" s="99">
        <f t="shared" si="2"/>
        <v>62</v>
      </c>
      <c r="B68" s="99">
        <f t="shared" si="3"/>
        <v>917</v>
      </c>
      <c r="C68" s="19">
        <v>17</v>
      </c>
      <c r="D68" s="33" t="s">
        <v>12</v>
      </c>
      <c r="E68" s="221" t="s">
        <v>5364</v>
      </c>
      <c r="F68" s="43"/>
    </row>
    <row r="69" spans="1:6" x14ac:dyDescent="0.2">
      <c r="A69" s="99">
        <f t="shared" si="2"/>
        <v>63</v>
      </c>
      <c r="B69" s="99">
        <f t="shared" si="3"/>
        <v>934</v>
      </c>
      <c r="C69" s="19">
        <v>17</v>
      </c>
      <c r="D69" s="33" t="s">
        <v>285</v>
      </c>
      <c r="E69" s="221" t="s">
        <v>5365</v>
      </c>
      <c r="F69" s="43"/>
    </row>
    <row r="70" spans="1:6" ht="12.75" thickBot="1" x14ac:dyDescent="0.25">
      <c r="A70" s="70">
        <f t="shared" si="2"/>
        <v>64</v>
      </c>
      <c r="B70" s="70">
        <f t="shared" si="3"/>
        <v>951</v>
      </c>
      <c r="C70" s="78">
        <v>150</v>
      </c>
      <c r="D70" s="79" t="s">
        <v>9</v>
      </c>
      <c r="E70" s="29" t="s">
        <v>50</v>
      </c>
      <c r="F70" s="47" t="s">
        <v>25</v>
      </c>
    </row>
    <row r="71" spans="1:6" ht="13.5" thickTop="1" thickBot="1" x14ac:dyDescent="0.25">
      <c r="A71" s="70">
        <f t="shared" si="2"/>
        <v>65</v>
      </c>
      <c r="B71" s="70">
        <f t="shared" si="3"/>
        <v>1101</v>
      </c>
      <c r="C71" s="94">
        <v>12</v>
      </c>
      <c r="D71" s="95" t="s">
        <v>9</v>
      </c>
      <c r="E71" s="106" t="s">
        <v>323</v>
      </c>
      <c r="F71" s="97" t="s">
        <v>5366</v>
      </c>
    </row>
    <row r="72" spans="1:6" ht="12.75" thickTop="1" x14ac:dyDescent="0.2">
      <c r="A72" s="119" t="s">
        <v>54</v>
      </c>
      <c r="B72" s="119"/>
      <c r="C72" s="84">
        <f>B71+C71-1</f>
        <v>1112</v>
      </c>
      <c r="D72" s="119"/>
      <c r="E72" s="146"/>
      <c r="F72" s="119"/>
    </row>
  </sheetData>
  <mergeCells count="4">
    <mergeCell ref="A3:B3"/>
    <mergeCell ref="C3:F3"/>
    <mergeCell ref="A4:B4"/>
    <mergeCell ref="C4:F5"/>
  </mergeCells>
  <pageMargins left="0.70866141732283461" right="0.70866141732283461" top="0.74803149606299213" bottom="0.74803149606299213" header="0.31496062992125984" footer="0.31496062992125984"/>
  <pageSetup paperSize="9" scale="9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82"/>
  <sheetViews>
    <sheetView topLeftCell="A74" zoomScaleNormal="100" zoomScaleSheetLayoutView="80" workbookViewId="0">
      <selection activeCell="J50" sqref="J50"/>
    </sheetView>
  </sheetViews>
  <sheetFormatPr baseColWidth="10" defaultRowHeight="12" x14ac:dyDescent="0.2"/>
  <cols>
    <col min="1" max="3" width="7.7109375" customWidth="1"/>
    <col min="4" max="4" width="10.7109375" customWidth="1"/>
    <col min="5" max="5" width="100"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6" t="str">
        <f>+T22001000!A4</f>
        <v>Versión 0.2</v>
      </c>
      <c r="B4" s="796"/>
      <c r="C4" s="794" t="s">
        <v>5367</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5.75" customHeight="1" x14ac:dyDescent="0.2">
      <c r="A7" s="30">
        <v>1</v>
      </c>
      <c r="B7" s="30">
        <v>1</v>
      </c>
      <c r="C7" s="30">
        <v>2</v>
      </c>
      <c r="D7" s="31" t="s">
        <v>9</v>
      </c>
      <c r="E7" s="173" t="s">
        <v>10</v>
      </c>
      <c r="F7" s="43" t="s">
        <v>11</v>
      </c>
    </row>
    <row r="8" spans="1:6" x14ac:dyDescent="0.2">
      <c r="A8" s="30">
        <f t="shared" ref="A8:A71" si="0">+A7+1</f>
        <v>2</v>
      </c>
      <c r="B8" s="30">
        <f t="shared" ref="B8:B71" si="1">C7+B7</f>
        <v>3</v>
      </c>
      <c r="C8" s="30">
        <v>3</v>
      </c>
      <c r="D8" s="31" t="s">
        <v>12</v>
      </c>
      <c r="E8" s="173" t="s">
        <v>13</v>
      </c>
      <c r="F8" s="43">
        <v>220</v>
      </c>
    </row>
    <row r="9" spans="1:6" x14ac:dyDescent="0.2">
      <c r="A9" s="30">
        <f t="shared" si="0"/>
        <v>3</v>
      </c>
      <c r="B9" s="30">
        <f t="shared" si="1"/>
        <v>6</v>
      </c>
      <c r="C9" s="30">
        <v>2</v>
      </c>
      <c r="D9" s="31" t="s">
        <v>9</v>
      </c>
      <c r="E9" s="173" t="s">
        <v>14</v>
      </c>
      <c r="F9" s="89" t="s">
        <v>5368</v>
      </c>
    </row>
    <row r="10" spans="1:6" x14ac:dyDescent="0.2">
      <c r="A10" s="30">
        <f t="shared" si="0"/>
        <v>4</v>
      </c>
      <c r="B10" s="30">
        <f t="shared" si="1"/>
        <v>8</v>
      </c>
      <c r="C10" s="30">
        <v>1</v>
      </c>
      <c r="D10" s="31" t="s">
        <v>9</v>
      </c>
      <c r="E10" s="173" t="s">
        <v>16</v>
      </c>
      <c r="F10" s="89" t="s">
        <v>61</v>
      </c>
    </row>
    <row r="11" spans="1:6" x14ac:dyDescent="0.2">
      <c r="A11" s="30">
        <f t="shared" si="0"/>
        <v>5</v>
      </c>
      <c r="B11" s="30">
        <f t="shared" si="1"/>
        <v>9</v>
      </c>
      <c r="C11" s="30">
        <v>2</v>
      </c>
      <c r="D11" s="31" t="s">
        <v>12</v>
      </c>
      <c r="E11" s="173" t="s">
        <v>17</v>
      </c>
      <c r="F11" s="89" t="s">
        <v>18</v>
      </c>
    </row>
    <row r="12" spans="1:6" ht="14.25" customHeight="1" x14ac:dyDescent="0.2">
      <c r="A12" s="30">
        <f t="shared" si="0"/>
        <v>6</v>
      </c>
      <c r="B12" s="30">
        <f t="shared" si="1"/>
        <v>11</v>
      </c>
      <c r="C12" s="30">
        <v>1</v>
      </c>
      <c r="D12" s="31" t="s">
        <v>9</v>
      </c>
      <c r="E12" s="173" t="s">
        <v>19</v>
      </c>
      <c r="F12" s="90" t="s">
        <v>20</v>
      </c>
    </row>
    <row r="13" spans="1:6" ht="15.75" customHeight="1" x14ac:dyDescent="0.2">
      <c r="A13" s="30">
        <f t="shared" si="0"/>
        <v>7</v>
      </c>
      <c r="B13" s="30">
        <f t="shared" si="1"/>
        <v>12</v>
      </c>
      <c r="C13" s="30">
        <v>1</v>
      </c>
      <c r="D13" s="31" t="s">
        <v>9</v>
      </c>
      <c r="E13" s="173" t="s">
        <v>284</v>
      </c>
      <c r="F13" s="43"/>
    </row>
    <row r="14" spans="1:6" ht="13.5" customHeight="1" x14ac:dyDescent="0.2">
      <c r="A14" s="30">
        <f t="shared" si="0"/>
        <v>8</v>
      </c>
      <c r="B14" s="30">
        <f t="shared" si="1"/>
        <v>13</v>
      </c>
      <c r="C14" s="19">
        <v>3</v>
      </c>
      <c r="D14" s="33" t="s">
        <v>12</v>
      </c>
      <c r="E14" s="166" t="s">
        <v>23</v>
      </c>
      <c r="F14" s="43"/>
    </row>
    <row r="15" spans="1:6" x14ac:dyDescent="0.2">
      <c r="A15" s="30">
        <f t="shared" si="0"/>
        <v>9</v>
      </c>
      <c r="B15" s="30">
        <f t="shared" si="1"/>
        <v>16</v>
      </c>
      <c r="C15" s="19">
        <v>17</v>
      </c>
      <c r="D15" s="33" t="s">
        <v>285</v>
      </c>
      <c r="E15" s="166" t="s">
        <v>5369</v>
      </c>
      <c r="F15" s="43"/>
    </row>
    <row r="16" spans="1:6" x14ac:dyDescent="0.2">
      <c r="A16" s="30">
        <f t="shared" si="0"/>
        <v>10</v>
      </c>
      <c r="B16" s="30">
        <f t="shared" si="1"/>
        <v>33</v>
      </c>
      <c r="C16" s="19">
        <v>17</v>
      </c>
      <c r="D16" s="33" t="s">
        <v>12</v>
      </c>
      <c r="E16" s="166" t="s">
        <v>5370</v>
      </c>
      <c r="F16" s="43"/>
    </row>
    <row r="17" spans="1:6" ht="24" x14ac:dyDescent="0.2">
      <c r="A17" s="30">
        <f t="shared" si="0"/>
        <v>11</v>
      </c>
      <c r="B17" s="30">
        <f t="shared" si="1"/>
        <v>50</v>
      </c>
      <c r="C17" s="19">
        <v>17</v>
      </c>
      <c r="D17" s="33" t="s">
        <v>12</v>
      </c>
      <c r="E17" s="166" t="s">
        <v>5371</v>
      </c>
      <c r="F17" s="32"/>
    </row>
    <row r="18" spans="1:6" ht="24" x14ac:dyDescent="0.2">
      <c r="A18" s="30">
        <f t="shared" si="0"/>
        <v>12</v>
      </c>
      <c r="B18" s="30">
        <f t="shared" si="1"/>
        <v>67</v>
      </c>
      <c r="C18" s="19">
        <v>17</v>
      </c>
      <c r="D18" s="33" t="s">
        <v>12</v>
      </c>
      <c r="E18" s="166" t="s">
        <v>5372</v>
      </c>
      <c r="F18" s="32"/>
    </row>
    <row r="19" spans="1:6" ht="24" x14ac:dyDescent="0.2">
      <c r="A19" s="30">
        <f t="shared" si="0"/>
        <v>13</v>
      </c>
      <c r="B19" s="30">
        <f t="shared" si="1"/>
        <v>84</v>
      </c>
      <c r="C19" s="19">
        <v>17</v>
      </c>
      <c r="D19" s="33" t="s">
        <v>12</v>
      </c>
      <c r="E19" s="166" t="s">
        <v>5373</v>
      </c>
      <c r="F19" s="32"/>
    </row>
    <row r="20" spans="1:6" ht="24" x14ac:dyDescent="0.2">
      <c r="A20" s="37">
        <f t="shared" si="0"/>
        <v>14</v>
      </c>
      <c r="B20" s="37">
        <f t="shared" si="1"/>
        <v>101</v>
      </c>
      <c r="C20" s="37">
        <v>17</v>
      </c>
      <c r="D20" s="45" t="s">
        <v>12</v>
      </c>
      <c r="E20" s="168" t="s">
        <v>5374</v>
      </c>
      <c r="F20" s="32"/>
    </row>
    <row r="21" spans="1:6" ht="24" x14ac:dyDescent="0.2">
      <c r="A21" s="37">
        <f t="shared" si="0"/>
        <v>15</v>
      </c>
      <c r="B21" s="37">
        <f t="shared" si="1"/>
        <v>118</v>
      </c>
      <c r="C21" s="19">
        <v>17</v>
      </c>
      <c r="D21" s="33" t="s">
        <v>12</v>
      </c>
      <c r="E21" s="166" t="s">
        <v>5375</v>
      </c>
      <c r="F21" s="32"/>
    </row>
    <row r="22" spans="1:6" ht="24" x14ac:dyDescent="0.2">
      <c r="A22" s="37">
        <f t="shared" si="0"/>
        <v>16</v>
      </c>
      <c r="B22" s="37">
        <f t="shared" si="1"/>
        <v>135</v>
      </c>
      <c r="C22" s="19">
        <v>17</v>
      </c>
      <c r="D22" s="33" t="s">
        <v>12</v>
      </c>
      <c r="E22" s="166" t="s">
        <v>5376</v>
      </c>
      <c r="F22" s="32"/>
    </row>
    <row r="23" spans="1:6" x14ac:dyDescent="0.2">
      <c r="A23" s="37">
        <f t="shared" si="0"/>
        <v>17</v>
      </c>
      <c r="B23" s="37">
        <f t="shared" si="1"/>
        <v>152</v>
      </c>
      <c r="C23" s="19">
        <v>17</v>
      </c>
      <c r="D23" s="33" t="s">
        <v>12</v>
      </c>
      <c r="E23" s="166" t="s">
        <v>5377</v>
      </c>
      <c r="F23" s="32"/>
    </row>
    <row r="24" spans="1:6" ht="24" x14ac:dyDescent="0.2">
      <c r="A24" s="37">
        <f t="shared" si="0"/>
        <v>18</v>
      </c>
      <c r="B24" s="37">
        <f t="shared" si="1"/>
        <v>169</v>
      </c>
      <c r="C24" s="19">
        <v>17</v>
      </c>
      <c r="D24" s="33" t="s">
        <v>12</v>
      </c>
      <c r="E24" s="168" t="s">
        <v>5378</v>
      </c>
      <c r="F24" s="32"/>
    </row>
    <row r="25" spans="1:6" ht="24" x14ac:dyDescent="0.2">
      <c r="A25" s="37">
        <f t="shared" si="0"/>
        <v>19</v>
      </c>
      <c r="B25" s="37">
        <f t="shared" si="1"/>
        <v>186</v>
      </c>
      <c r="C25" s="19">
        <v>17</v>
      </c>
      <c r="D25" s="33" t="s">
        <v>12</v>
      </c>
      <c r="E25" s="166" t="s">
        <v>5379</v>
      </c>
      <c r="F25" s="32"/>
    </row>
    <row r="26" spans="1:6" ht="24" x14ac:dyDescent="0.2">
      <c r="A26" s="37">
        <f t="shared" si="0"/>
        <v>20</v>
      </c>
      <c r="B26" s="37">
        <f t="shared" si="1"/>
        <v>203</v>
      </c>
      <c r="C26" s="19">
        <v>17</v>
      </c>
      <c r="D26" s="33" t="s">
        <v>12</v>
      </c>
      <c r="E26" s="166" t="s">
        <v>5380</v>
      </c>
      <c r="F26" s="32"/>
    </row>
    <row r="27" spans="1:6" ht="24" x14ac:dyDescent="0.2">
      <c r="A27" s="37">
        <f t="shared" si="0"/>
        <v>21</v>
      </c>
      <c r="B27" s="37">
        <f t="shared" si="1"/>
        <v>220</v>
      </c>
      <c r="C27" s="19">
        <v>17</v>
      </c>
      <c r="D27" s="33" t="s">
        <v>12</v>
      </c>
      <c r="E27" s="168" t="s">
        <v>5381</v>
      </c>
      <c r="F27" s="32"/>
    </row>
    <row r="28" spans="1:6" ht="24" x14ac:dyDescent="0.2">
      <c r="A28" s="37">
        <f t="shared" si="0"/>
        <v>22</v>
      </c>
      <c r="B28" s="37">
        <f t="shared" si="1"/>
        <v>237</v>
      </c>
      <c r="C28" s="19">
        <v>17</v>
      </c>
      <c r="D28" s="33" t="s">
        <v>12</v>
      </c>
      <c r="E28" s="373" t="s">
        <v>12482</v>
      </c>
      <c r="F28" s="32"/>
    </row>
    <row r="29" spans="1:6" ht="24" x14ac:dyDescent="0.2">
      <c r="A29" s="37">
        <f t="shared" si="0"/>
        <v>23</v>
      </c>
      <c r="B29" s="37">
        <f t="shared" si="1"/>
        <v>254</v>
      </c>
      <c r="C29" s="19">
        <v>17</v>
      </c>
      <c r="D29" s="33" t="s">
        <v>12</v>
      </c>
      <c r="E29" s="373" t="s">
        <v>12481</v>
      </c>
      <c r="F29" s="32"/>
    </row>
    <row r="30" spans="1:6" ht="24" x14ac:dyDescent="0.2">
      <c r="A30" s="37">
        <f t="shared" si="0"/>
        <v>24</v>
      </c>
      <c r="B30" s="37">
        <f t="shared" si="1"/>
        <v>271</v>
      </c>
      <c r="C30" s="19">
        <v>17</v>
      </c>
      <c r="D30" s="33" t="s">
        <v>12</v>
      </c>
      <c r="E30" s="168" t="s">
        <v>5382</v>
      </c>
      <c r="F30" s="32"/>
    </row>
    <row r="31" spans="1:6" ht="24" x14ac:dyDescent="0.2">
      <c r="A31" s="37">
        <f t="shared" si="0"/>
        <v>25</v>
      </c>
      <c r="B31" s="37">
        <f t="shared" si="1"/>
        <v>288</v>
      </c>
      <c r="C31" s="19">
        <v>17</v>
      </c>
      <c r="D31" s="33" t="s">
        <v>12</v>
      </c>
      <c r="E31" s="166" t="s">
        <v>5383</v>
      </c>
      <c r="F31" s="32"/>
    </row>
    <row r="32" spans="1:6" ht="24" x14ac:dyDescent="0.2">
      <c r="A32" s="37">
        <f t="shared" si="0"/>
        <v>26</v>
      </c>
      <c r="B32" s="37">
        <f t="shared" si="1"/>
        <v>305</v>
      </c>
      <c r="C32" s="19">
        <v>17</v>
      </c>
      <c r="D32" s="33" t="s">
        <v>12</v>
      </c>
      <c r="E32" s="166" t="s">
        <v>5384</v>
      </c>
      <c r="F32" s="32"/>
    </row>
    <row r="33" spans="1:6" x14ac:dyDescent="0.2">
      <c r="A33" s="37">
        <f t="shared" si="0"/>
        <v>27</v>
      </c>
      <c r="B33" s="37">
        <f t="shared" si="1"/>
        <v>322</v>
      </c>
      <c r="C33" s="19">
        <v>17</v>
      </c>
      <c r="D33" s="33" t="s">
        <v>12</v>
      </c>
      <c r="E33" s="168" t="s">
        <v>5385</v>
      </c>
      <c r="F33" s="32"/>
    </row>
    <row r="34" spans="1:6" x14ac:dyDescent="0.2">
      <c r="A34" s="37">
        <f t="shared" si="0"/>
        <v>28</v>
      </c>
      <c r="B34" s="37">
        <f t="shared" si="1"/>
        <v>339</v>
      </c>
      <c r="C34" s="37">
        <v>17</v>
      </c>
      <c r="D34" s="45" t="s">
        <v>12</v>
      </c>
      <c r="E34" s="168" t="s">
        <v>5386</v>
      </c>
      <c r="F34" s="47"/>
    </row>
    <row r="35" spans="1:6" x14ac:dyDescent="0.2">
      <c r="A35" s="37">
        <f t="shared" si="0"/>
        <v>29</v>
      </c>
      <c r="B35" s="37">
        <f t="shared" si="1"/>
        <v>356</v>
      </c>
      <c r="C35" s="37">
        <v>17</v>
      </c>
      <c r="D35" s="45" t="s">
        <v>12</v>
      </c>
      <c r="E35" s="168" t="s">
        <v>5387</v>
      </c>
      <c r="F35" s="47"/>
    </row>
    <row r="36" spans="1:6" x14ac:dyDescent="0.2">
      <c r="A36" s="37">
        <f t="shared" si="0"/>
        <v>30</v>
      </c>
      <c r="B36" s="37">
        <f t="shared" si="1"/>
        <v>373</v>
      </c>
      <c r="C36" s="19">
        <v>17</v>
      </c>
      <c r="D36" s="33" t="s">
        <v>12</v>
      </c>
      <c r="E36" s="168" t="s">
        <v>5388</v>
      </c>
      <c r="F36" s="32"/>
    </row>
    <row r="37" spans="1:6" ht="24" x14ac:dyDescent="0.2">
      <c r="A37" s="37">
        <f t="shared" si="0"/>
        <v>31</v>
      </c>
      <c r="B37" s="37">
        <f t="shared" si="1"/>
        <v>390</v>
      </c>
      <c r="C37" s="19">
        <v>17</v>
      </c>
      <c r="D37" s="33" t="s">
        <v>12</v>
      </c>
      <c r="E37" s="373" t="s">
        <v>12483</v>
      </c>
      <c r="F37" s="32"/>
    </row>
    <row r="38" spans="1:6" ht="24" x14ac:dyDescent="0.2">
      <c r="A38" s="37">
        <f t="shared" si="0"/>
        <v>32</v>
      </c>
      <c r="B38" s="37">
        <f t="shared" si="1"/>
        <v>407</v>
      </c>
      <c r="C38" s="19">
        <v>17</v>
      </c>
      <c r="D38" s="33" t="s">
        <v>12</v>
      </c>
      <c r="E38" s="168" t="s">
        <v>5389</v>
      </c>
      <c r="F38" s="32"/>
    </row>
    <row r="39" spans="1:6" ht="24" x14ac:dyDescent="0.2">
      <c r="A39" s="37">
        <f t="shared" si="0"/>
        <v>33</v>
      </c>
      <c r="B39" s="37">
        <f t="shared" si="1"/>
        <v>424</v>
      </c>
      <c r="C39" s="37">
        <v>17</v>
      </c>
      <c r="D39" s="45" t="s">
        <v>12</v>
      </c>
      <c r="E39" s="168" t="s">
        <v>5390</v>
      </c>
      <c r="F39" s="47"/>
    </row>
    <row r="40" spans="1:6" ht="24" x14ac:dyDescent="0.2">
      <c r="A40" s="37">
        <f t="shared" si="0"/>
        <v>34</v>
      </c>
      <c r="B40" s="37">
        <f t="shared" si="1"/>
        <v>441</v>
      </c>
      <c r="C40" s="37">
        <v>17</v>
      </c>
      <c r="D40" s="45" t="s">
        <v>12</v>
      </c>
      <c r="E40" s="168" t="s">
        <v>5391</v>
      </c>
      <c r="F40" s="47"/>
    </row>
    <row r="41" spans="1:6" x14ac:dyDescent="0.2">
      <c r="A41" s="37">
        <f t="shared" si="0"/>
        <v>35</v>
      </c>
      <c r="B41" s="37">
        <f t="shared" si="1"/>
        <v>458</v>
      </c>
      <c r="C41" s="19">
        <v>17</v>
      </c>
      <c r="D41" s="33" t="s">
        <v>12</v>
      </c>
      <c r="E41" s="373" t="s">
        <v>15272</v>
      </c>
      <c r="F41" s="32"/>
    </row>
    <row r="42" spans="1:6" ht="24" x14ac:dyDescent="0.2">
      <c r="A42" s="37">
        <f t="shared" si="0"/>
        <v>36</v>
      </c>
      <c r="B42" s="37">
        <f t="shared" si="1"/>
        <v>475</v>
      </c>
      <c r="C42" s="19">
        <v>17</v>
      </c>
      <c r="D42" s="33" t="s">
        <v>12</v>
      </c>
      <c r="E42" s="373" t="s">
        <v>15269</v>
      </c>
      <c r="F42" s="32"/>
    </row>
    <row r="43" spans="1:6" x14ac:dyDescent="0.2">
      <c r="A43" s="37">
        <f t="shared" si="0"/>
        <v>37</v>
      </c>
      <c r="B43" s="37">
        <f t="shared" si="1"/>
        <v>492</v>
      </c>
      <c r="C43" s="19">
        <v>17</v>
      </c>
      <c r="D43" s="33" t="s">
        <v>12</v>
      </c>
      <c r="E43" s="168" t="s">
        <v>5392</v>
      </c>
      <c r="F43" s="32"/>
    </row>
    <row r="44" spans="1:6" x14ac:dyDescent="0.2">
      <c r="A44" s="37">
        <f t="shared" si="0"/>
        <v>38</v>
      </c>
      <c r="B44" s="37">
        <f t="shared" si="1"/>
        <v>509</v>
      </c>
      <c r="C44" s="19">
        <v>17</v>
      </c>
      <c r="D44" s="33" t="s">
        <v>12</v>
      </c>
      <c r="E44" s="168" t="s">
        <v>5393</v>
      </c>
      <c r="F44" s="32"/>
    </row>
    <row r="45" spans="1:6" x14ac:dyDescent="0.2">
      <c r="A45" s="37">
        <f t="shared" si="0"/>
        <v>39</v>
      </c>
      <c r="B45" s="37">
        <f t="shared" si="1"/>
        <v>526</v>
      </c>
      <c r="C45" s="19">
        <v>17</v>
      </c>
      <c r="D45" s="33" t="s">
        <v>12</v>
      </c>
      <c r="E45" s="373" t="s">
        <v>15270</v>
      </c>
      <c r="F45" s="32"/>
    </row>
    <row r="46" spans="1:6" x14ac:dyDescent="0.2">
      <c r="A46" s="37">
        <f t="shared" si="0"/>
        <v>40</v>
      </c>
      <c r="B46" s="37">
        <f>C45+B45</f>
        <v>543</v>
      </c>
      <c r="C46" s="19">
        <v>17</v>
      </c>
      <c r="D46" s="33" t="s">
        <v>12</v>
      </c>
      <c r="E46" s="373" t="s">
        <v>15271</v>
      </c>
      <c r="F46" s="32"/>
    </row>
    <row r="47" spans="1:6" x14ac:dyDescent="0.2">
      <c r="A47" s="37">
        <f t="shared" si="0"/>
        <v>41</v>
      </c>
      <c r="B47" s="37">
        <f t="shared" ref="B47:B49" si="2">C46+B46</f>
        <v>560</v>
      </c>
      <c r="C47" s="37">
        <v>17</v>
      </c>
      <c r="D47" s="45" t="s">
        <v>12</v>
      </c>
      <c r="E47" s="168" t="s">
        <v>5394</v>
      </c>
      <c r="F47" s="47"/>
    </row>
    <row r="48" spans="1:6" x14ac:dyDescent="0.2">
      <c r="A48" s="37">
        <f t="shared" si="0"/>
        <v>42</v>
      </c>
      <c r="B48" s="37">
        <f t="shared" si="2"/>
        <v>577</v>
      </c>
      <c r="C48" s="19">
        <v>17</v>
      </c>
      <c r="D48" s="33" t="s">
        <v>12</v>
      </c>
      <c r="E48" s="168" t="s">
        <v>5395</v>
      </c>
      <c r="F48" s="32"/>
    </row>
    <row r="49" spans="1:6" x14ac:dyDescent="0.2">
      <c r="A49" s="37">
        <f t="shared" si="0"/>
        <v>43</v>
      </c>
      <c r="B49" s="37">
        <f t="shared" si="2"/>
        <v>594</v>
      </c>
      <c r="C49" s="19">
        <v>17</v>
      </c>
      <c r="D49" s="33" t="s">
        <v>12</v>
      </c>
      <c r="E49" s="166" t="s">
        <v>5396</v>
      </c>
      <c r="F49" s="32"/>
    </row>
    <row r="50" spans="1:6" ht="24" x14ac:dyDescent="0.2">
      <c r="A50" s="37">
        <f t="shared" si="0"/>
        <v>44</v>
      </c>
      <c r="B50" s="37">
        <f t="shared" si="1"/>
        <v>611</v>
      </c>
      <c r="C50" s="34">
        <v>17</v>
      </c>
      <c r="D50" s="35" t="s">
        <v>12</v>
      </c>
      <c r="E50" s="166" t="s">
        <v>5397</v>
      </c>
      <c r="F50" s="222"/>
    </row>
    <row r="51" spans="1:6" x14ac:dyDescent="0.2">
      <c r="A51" s="37">
        <f t="shared" si="0"/>
        <v>45</v>
      </c>
      <c r="B51" s="37">
        <f t="shared" si="1"/>
        <v>628</v>
      </c>
      <c r="C51" s="34">
        <v>17</v>
      </c>
      <c r="D51" s="35" t="s">
        <v>12</v>
      </c>
      <c r="E51" s="166" t="s">
        <v>5398</v>
      </c>
      <c r="F51" s="222"/>
    </row>
    <row r="52" spans="1:6" x14ac:dyDescent="0.2">
      <c r="A52" s="37">
        <f t="shared" si="0"/>
        <v>46</v>
      </c>
      <c r="B52" s="37">
        <f t="shared" si="1"/>
        <v>645</v>
      </c>
      <c r="C52" s="38">
        <v>17</v>
      </c>
      <c r="D52" s="39" t="s">
        <v>12</v>
      </c>
      <c r="E52" s="168" t="s">
        <v>5399</v>
      </c>
      <c r="F52" s="223"/>
    </row>
    <row r="53" spans="1:6" x14ac:dyDescent="0.2">
      <c r="A53" s="37">
        <f t="shared" si="0"/>
        <v>47</v>
      </c>
      <c r="B53" s="37">
        <f t="shared" si="1"/>
        <v>662</v>
      </c>
      <c r="C53" s="19">
        <v>17</v>
      </c>
      <c r="D53" s="33" t="s">
        <v>285</v>
      </c>
      <c r="E53" s="166" t="s">
        <v>5400</v>
      </c>
      <c r="F53" s="32"/>
    </row>
    <row r="54" spans="1:6" x14ac:dyDescent="0.2">
      <c r="A54" s="37">
        <f t="shared" si="0"/>
        <v>48</v>
      </c>
      <c r="B54" s="37">
        <f t="shared" si="1"/>
        <v>679</v>
      </c>
      <c r="C54" s="19">
        <v>17</v>
      </c>
      <c r="D54" s="33" t="s">
        <v>285</v>
      </c>
      <c r="E54" s="166" t="s">
        <v>5401</v>
      </c>
      <c r="F54" s="32"/>
    </row>
    <row r="55" spans="1:6" x14ac:dyDescent="0.2">
      <c r="A55" s="37">
        <f t="shared" si="0"/>
        <v>49</v>
      </c>
      <c r="B55" s="37">
        <f t="shared" si="1"/>
        <v>696</v>
      </c>
      <c r="C55" s="19">
        <v>17</v>
      </c>
      <c r="D55" s="33" t="s">
        <v>12</v>
      </c>
      <c r="E55" s="166" t="s">
        <v>5402</v>
      </c>
      <c r="F55" s="32"/>
    </row>
    <row r="56" spans="1:6" x14ac:dyDescent="0.2">
      <c r="A56" s="37">
        <f t="shared" si="0"/>
        <v>50</v>
      </c>
      <c r="B56" s="37">
        <f t="shared" si="1"/>
        <v>713</v>
      </c>
      <c r="C56" s="19">
        <v>17</v>
      </c>
      <c r="D56" s="33" t="s">
        <v>12</v>
      </c>
      <c r="E56" s="166" t="s">
        <v>5403</v>
      </c>
      <c r="F56" s="137"/>
    </row>
    <row r="57" spans="1:6" x14ac:dyDescent="0.2">
      <c r="A57" s="37">
        <f t="shared" si="0"/>
        <v>51</v>
      </c>
      <c r="B57" s="37">
        <f t="shared" si="1"/>
        <v>730</v>
      </c>
      <c r="C57" s="19">
        <v>17</v>
      </c>
      <c r="D57" s="33" t="s">
        <v>12</v>
      </c>
      <c r="E57" s="166" t="s">
        <v>5404</v>
      </c>
      <c r="F57" s="32"/>
    </row>
    <row r="58" spans="1:6" x14ac:dyDescent="0.2">
      <c r="A58" s="37">
        <f t="shared" si="0"/>
        <v>52</v>
      </c>
      <c r="B58" s="37">
        <f t="shared" si="1"/>
        <v>747</v>
      </c>
      <c r="C58" s="19">
        <v>17</v>
      </c>
      <c r="D58" s="33" t="s">
        <v>12</v>
      </c>
      <c r="E58" s="166" t="s">
        <v>5405</v>
      </c>
      <c r="F58" s="32"/>
    </row>
    <row r="59" spans="1:6" x14ac:dyDescent="0.2">
      <c r="A59" s="37">
        <f t="shared" si="0"/>
        <v>53</v>
      </c>
      <c r="B59" s="37">
        <f t="shared" si="1"/>
        <v>764</v>
      </c>
      <c r="C59" s="19">
        <v>17</v>
      </c>
      <c r="D59" s="33" t="s">
        <v>12</v>
      </c>
      <c r="E59" s="166" t="s">
        <v>5406</v>
      </c>
      <c r="F59" s="32"/>
    </row>
    <row r="60" spans="1:6" x14ac:dyDescent="0.2">
      <c r="A60" s="37">
        <f t="shared" si="0"/>
        <v>54</v>
      </c>
      <c r="B60" s="37">
        <f t="shared" si="1"/>
        <v>781</v>
      </c>
      <c r="C60" s="19">
        <v>17</v>
      </c>
      <c r="D60" s="33" t="s">
        <v>12</v>
      </c>
      <c r="E60" s="166" t="s">
        <v>5407</v>
      </c>
      <c r="F60" s="32"/>
    </row>
    <row r="61" spans="1:6" x14ac:dyDescent="0.2">
      <c r="A61" s="37">
        <f t="shared" si="0"/>
        <v>55</v>
      </c>
      <c r="B61" s="37">
        <f t="shared" si="1"/>
        <v>798</v>
      </c>
      <c r="C61" s="19">
        <v>17</v>
      </c>
      <c r="D61" s="33" t="s">
        <v>285</v>
      </c>
      <c r="E61" s="166" t="s">
        <v>5408</v>
      </c>
      <c r="F61" s="32"/>
    </row>
    <row r="62" spans="1:6" x14ac:dyDescent="0.2">
      <c r="A62" s="37">
        <f t="shared" si="0"/>
        <v>56</v>
      </c>
      <c r="B62" s="37">
        <f t="shared" si="1"/>
        <v>815</v>
      </c>
      <c r="C62" s="19">
        <v>17</v>
      </c>
      <c r="D62" s="33" t="s">
        <v>285</v>
      </c>
      <c r="E62" s="166" t="s">
        <v>5409</v>
      </c>
      <c r="F62" s="32"/>
    </row>
    <row r="63" spans="1:6" x14ac:dyDescent="0.2">
      <c r="A63" s="37">
        <f t="shared" si="0"/>
        <v>57</v>
      </c>
      <c r="B63" s="37">
        <f t="shared" si="1"/>
        <v>832</v>
      </c>
      <c r="C63" s="19">
        <v>17</v>
      </c>
      <c r="D63" s="33" t="s">
        <v>12</v>
      </c>
      <c r="E63" s="166" t="s">
        <v>5410</v>
      </c>
      <c r="F63" s="32"/>
    </row>
    <row r="64" spans="1:6" ht="24" x14ac:dyDescent="0.2">
      <c r="A64" s="37">
        <f t="shared" si="0"/>
        <v>58</v>
      </c>
      <c r="B64" s="37">
        <f t="shared" si="1"/>
        <v>849</v>
      </c>
      <c r="C64" s="19">
        <v>17</v>
      </c>
      <c r="D64" s="33" t="s">
        <v>12</v>
      </c>
      <c r="E64" s="166" t="s">
        <v>5411</v>
      </c>
      <c r="F64" s="32"/>
    </row>
    <row r="65" spans="1:6" x14ac:dyDescent="0.2">
      <c r="A65" s="37">
        <f t="shared" si="0"/>
        <v>59</v>
      </c>
      <c r="B65" s="37">
        <f t="shared" si="1"/>
        <v>866</v>
      </c>
      <c r="C65" s="19">
        <v>17</v>
      </c>
      <c r="D65" s="33" t="s">
        <v>12</v>
      </c>
      <c r="E65" s="166" t="s">
        <v>5412</v>
      </c>
      <c r="F65" s="32"/>
    </row>
    <row r="66" spans="1:6" x14ac:dyDescent="0.2">
      <c r="A66" s="37">
        <f t="shared" si="0"/>
        <v>60</v>
      </c>
      <c r="B66" s="37">
        <f t="shared" si="1"/>
        <v>883</v>
      </c>
      <c r="C66" s="19">
        <v>17</v>
      </c>
      <c r="D66" s="33" t="s">
        <v>12</v>
      </c>
      <c r="E66" s="166" t="s">
        <v>5413</v>
      </c>
      <c r="F66" s="32"/>
    </row>
    <row r="67" spans="1:6" ht="24" x14ac:dyDescent="0.2">
      <c r="A67" s="37">
        <f t="shared" si="0"/>
        <v>61</v>
      </c>
      <c r="B67" s="37">
        <f t="shared" si="1"/>
        <v>900</v>
      </c>
      <c r="C67" s="19">
        <v>17</v>
      </c>
      <c r="D67" s="33" t="s">
        <v>285</v>
      </c>
      <c r="E67" s="373" t="s">
        <v>12484</v>
      </c>
      <c r="F67" s="32"/>
    </row>
    <row r="68" spans="1:6" ht="24" x14ac:dyDescent="0.2">
      <c r="A68" s="37">
        <f t="shared" si="0"/>
        <v>62</v>
      </c>
      <c r="B68" s="37">
        <f t="shared" si="1"/>
        <v>917</v>
      </c>
      <c r="C68" s="19">
        <v>17</v>
      </c>
      <c r="D68" s="33" t="s">
        <v>12</v>
      </c>
      <c r="E68" s="168" t="s">
        <v>5414</v>
      </c>
      <c r="F68" s="32"/>
    </row>
    <row r="69" spans="1:6" ht="24" x14ac:dyDescent="0.2">
      <c r="A69" s="37">
        <f>+A68+1</f>
        <v>63</v>
      </c>
      <c r="B69" s="37">
        <f>C68+B68</f>
        <v>934</v>
      </c>
      <c r="C69" s="19">
        <v>17</v>
      </c>
      <c r="D69" s="33" t="s">
        <v>12</v>
      </c>
      <c r="E69" s="168" t="s">
        <v>5415</v>
      </c>
      <c r="F69" s="32"/>
    </row>
    <row r="70" spans="1:6" ht="24" x14ac:dyDescent="0.2">
      <c r="A70" s="37">
        <f t="shared" si="0"/>
        <v>64</v>
      </c>
      <c r="B70" s="37">
        <f t="shared" si="1"/>
        <v>951</v>
      </c>
      <c r="C70" s="19">
        <v>17</v>
      </c>
      <c r="D70" s="33" t="s">
        <v>12</v>
      </c>
      <c r="E70" s="166" t="s">
        <v>11225</v>
      </c>
      <c r="F70" s="32"/>
    </row>
    <row r="71" spans="1:6" ht="24" x14ac:dyDescent="0.2">
      <c r="A71" s="37">
        <f t="shared" si="0"/>
        <v>65</v>
      </c>
      <c r="B71" s="37">
        <f t="shared" si="1"/>
        <v>968</v>
      </c>
      <c r="C71" s="19">
        <v>17</v>
      </c>
      <c r="D71" s="33" t="s">
        <v>12</v>
      </c>
      <c r="E71" s="166" t="s">
        <v>11226</v>
      </c>
      <c r="F71" s="32"/>
    </row>
    <row r="72" spans="1:6" ht="24" x14ac:dyDescent="0.2">
      <c r="A72" s="37">
        <f t="shared" ref="A72:A79" si="3">+A71+1</f>
        <v>66</v>
      </c>
      <c r="B72" s="37">
        <f t="shared" ref="B72:B79" si="4">C71+B71</f>
        <v>985</v>
      </c>
      <c r="C72" s="19">
        <v>17</v>
      </c>
      <c r="D72" s="33" t="s">
        <v>12</v>
      </c>
      <c r="E72" s="166" t="s">
        <v>11227</v>
      </c>
      <c r="F72" s="32"/>
    </row>
    <row r="73" spans="1:6" ht="24" x14ac:dyDescent="0.2">
      <c r="A73" s="37">
        <f t="shared" si="3"/>
        <v>67</v>
      </c>
      <c r="B73" s="37">
        <f t="shared" si="4"/>
        <v>1002</v>
      </c>
      <c r="C73" s="37">
        <v>17</v>
      </c>
      <c r="D73" s="45" t="s">
        <v>12</v>
      </c>
      <c r="E73" s="168" t="s">
        <v>5416</v>
      </c>
      <c r="F73" s="47"/>
    </row>
    <row r="74" spans="1:6" ht="24" x14ac:dyDescent="0.2">
      <c r="A74" s="37">
        <f t="shared" si="3"/>
        <v>68</v>
      </c>
      <c r="B74" s="37">
        <f t="shared" si="4"/>
        <v>1019</v>
      </c>
      <c r="C74" s="37">
        <v>17</v>
      </c>
      <c r="D74" s="45" t="s">
        <v>12</v>
      </c>
      <c r="E74" s="168" t="s">
        <v>5417</v>
      </c>
      <c r="F74" s="47"/>
    </row>
    <row r="75" spans="1:6" ht="24" x14ac:dyDescent="0.2">
      <c r="A75" s="37">
        <f t="shared" si="3"/>
        <v>69</v>
      </c>
      <c r="B75" s="37">
        <f t="shared" si="4"/>
        <v>1036</v>
      </c>
      <c r="C75" s="37">
        <v>17</v>
      </c>
      <c r="D75" s="45" t="s">
        <v>12</v>
      </c>
      <c r="E75" s="168" t="s">
        <v>5418</v>
      </c>
      <c r="F75" s="47"/>
    </row>
    <row r="76" spans="1:6" x14ac:dyDescent="0.2">
      <c r="A76" s="37">
        <f t="shared" si="3"/>
        <v>70</v>
      </c>
      <c r="B76" s="37">
        <f t="shared" si="4"/>
        <v>1053</v>
      </c>
      <c r="C76" s="37">
        <v>17</v>
      </c>
      <c r="D76" s="45" t="s">
        <v>285</v>
      </c>
      <c r="E76" s="168" t="s">
        <v>5419</v>
      </c>
      <c r="F76" s="47"/>
    </row>
    <row r="77" spans="1:6" x14ac:dyDescent="0.2">
      <c r="A77" s="37">
        <f t="shared" si="3"/>
        <v>71</v>
      </c>
      <c r="B77" s="37">
        <f t="shared" si="4"/>
        <v>1070</v>
      </c>
      <c r="C77" s="37">
        <v>17</v>
      </c>
      <c r="D77" s="45" t="s">
        <v>285</v>
      </c>
      <c r="E77" s="168" t="s">
        <v>5420</v>
      </c>
      <c r="F77" s="47"/>
    </row>
    <row r="78" spans="1:6" x14ac:dyDescent="0.2">
      <c r="A78" s="37">
        <f t="shared" si="3"/>
        <v>72</v>
      </c>
      <c r="B78" s="37">
        <f t="shared" si="4"/>
        <v>1087</v>
      </c>
      <c r="C78" s="130">
        <v>150</v>
      </c>
      <c r="D78" s="49" t="s">
        <v>9</v>
      </c>
      <c r="E78" s="178" t="s">
        <v>5422</v>
      </c>
      <c r="F78" s="47" t="s">
        <v>25</v>
      </c>
    </row>
    <row r="79" spans="1:6" s="119" customFormat="1" ht="14.25" customHeight="1" thickBot="1" x14ac:dyDescent="0.25">
      <c r="A79" s="37">
        <f t="shared" si="3"/>
        <v>73</v>
      </c>
      <c r="B79" s="37">
        <f t="shared" si="4"/>
        <v>1237</v>
      </c>
      <c r="C79" s="94">
        <v>12</v>
      </c>
      <c r="D79" s="95" t="s">
        <v>9</v>
      </c>
      <c r="E79" s="96" t="s">
        <v>323</v>
      </c>
      <c r="F79" s="97" t="s">
        <v>5423</v>
      </c>
    </row>
    <row r="80" spans="1:6" ht="12.75" thickTop="1" x14ac:dyDescent="0.2">
      <c r="A80" s="148" t="s">
        <v>54</v>
      </c>
      <c r="B80" s="148"/>
      <c r="C80" s="225">
        <f>SUM(C7:C79)</f>
        <v>1248</v>
      </c>
      <c r="D80" s="98"/>
      <c r="E80" s="136"/>
      <c r="F80" s="98"/>
    </row>
    <row r="81" spans="1:6" x14ac:dyDescent="0.2">
      <c r="A81" s="64"/>
      <c r="B81" s="64"/>
      <c r="C81" s="64"/>
      <c r="D81" s="64"/>
      <c r="E81" s="64"/>
      <c r="F81" s="64"/>
    </row>
    <row r="82" spans="1:6" x14ac:dyDescent="0.2">
      <c r="A82" s="64"/>
      <c r="B82" s="64"/>
      <c r="C82" s="64"/>
      <c r="D82" s="64"/>
      <c r="E82" s="64"/>
      <c r="F82"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55"/>
  <sheetViews>
    <sheetView workbookViewId="0">
      <selection activeCell="J26" sqref="J26"/>
    </sheetView>
  </sheetViews>
  <sheetFormatPr baseColWidth="10" defaultRowHeight="12" x14ac:dyDescent="0.2"/>
  <cols>
    <col min="1" max="1" width="7.7109375" customWidth="1"/>
    <col min="4" max="4" width="11.42578125" customWidth="1"/>
    <col min="5" max="5" width="101.140625" customWidth="1"/>
  </cols>
  <sheetData>
    <row r="1" spans="1:6" ht="21" x14ac:dyDescent="0.35">
      <c r="B1" s="1" t="s">
        <v>0</v>
      </c>
    </row>
    <row r="3" spans="1:6" ht="12.75" x14ac:dyDescent="0.2">
      <c r="A3" s="799" t="s">
        <v>1</v>
      </c>
      <c r="B3" s="799"/>
      <c r="C3" s="788" t="str">
        <f>+T22001000!C3</f>
        <v>Diseño de registro. 2025</v>
      </c>
      <c r="D3" s="788"/>
      <c r="E3" s="788"/>
      <c r="F3" s="789"/>
    </row>
    <row r="4" spans="1:6" ht="13.35" customHeight="1" x14ac:dyDescent="0.2">
      <c r="A4" s="796" t="str">
        <f>+T22001000!A4</f>
        <v>Versión 0.2</v>
      </c>
      <c r="B4" s="796"/>
      <c r="C4" s="794" t="s">
        <v>5424</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5.75" customHeight="1" x14ac:dyDescent="0.2">
      <c r="A7" s="37">
        <v>1</v>
      </c>
      <c r="B7" s="37">
        <v>1</v>
      </c>
      <c r="C7" s="37">
        <v>2</v>
      </c>
      <c r="D7" s="45" t="s">
        <v>9</v>
      </c>
      <c r="E7" s="168" t="s">
        <v>10</v>
      </c>
      <c r="F7" s="47" t="s">
        <v>11</v>
      </c>
    </row>
    <row r="8" spans="1:6" x14ac:dyDescent="0.2">
      <c r="A8" s="37">
        <f t="shared" ref="A8:A52" si="0">+A7+1</f>
        <v>2</v>
      </c>
      <c r="B8" s="37">
        <f t="shared" ref="B8:B52" si="1">C7+B7</f>
        <v>3</v>
      </c>
      <c r="C8" s="37">
        <v>3</v>
      </c>
      <c r="D8" s="45" t="s">
        <v>12</v>
      </c>
      <c r="E8" s="168" t="s">
        <v>13</v>
      </c>
      <c r="F8" s="47">
        <v>220</v>
      </c>
    </row>
    <row r="9" spans="1:6" x14ac:dyDescent="0.2">
      <c r="A9" s="37">
        <f t="shared" si="0"/>
        <v>3</v>
      </c>
      <c r="B9" s="37">
        <f t="shared" si="1"/>
        <v>6</v>
      </c>
      <c r="C9" s="37">
        <v>2</v>
      </c>
      <c r="D9" s="45" t="s">
        <v>9</v>
      </c>
      <c r="E9" s="168" t="s">
        <v>14</v>
      </c>
      <c r="F9" s="68" t="s">
        <v>5368</v>
      </c>
    </row>
    <row r="10" spans="1:6" x14ac:dyDescent="0.2">
      <c r="A10" s="37">
        <f t="shared" si="0"/>
        <v>4</v>
      </c>
      <c r="B10" s="37">
        <f t="shared" si="1"/>
        <v>8</v>
      </c>
      <c r="C10" s="37">
        <v>1</v>
      </c>
      <c r="D10" s="45" t="s">
        <v>9</v>
      </c>
      <c r="E10" s="168" t="s">
        <v>16</v>
      </c>
      <c r="F10" s="68" t="s">
        <v>61</v>
      </c>
    </row>
    <row r="11" spans="1:6" x14ac:dyDescent="0.2">
      <c r="A11" s="37">
        <f t="shared" si="0"/>
        <v>5</v>
      </c>
      <c r="B11" s="37">
        <f t="shared" si="1"/>
        <v>9</v>
      </c>
      <c r="C11" s="37">
        <v>2</v>
      </c>
      <c r="D11" s="45" t="s">
        <v>12</v>
      </c>
      <c r="E11" s="168" t="s">
        <v>17</v>
      </c>
      <c r="F11" s="68" t="s">
        <v>15</v>
      </c>
    </row>
    <row r="12" spans="1:6" ht="14.25" customHeight="1" x14ac:dyDescent="0.2">
      <c r="A12" s="37">
        <f t="shared" si="0"/>
        <v>6</v>
      </c>
      <c r="B12" s="37">
        <f t="shared" si="1"/>
        <v>11</v>
      </c>
      <c r="C12" s="37">
        <v>1</v>
      </c>
      <c r="D12" s="45" t="s">
        <v>9</v>
      </c>
      <c r="E12" s="168" t="s">
        <v>19</v>
      </c>
      <c r="F12" s="68" t="s">
        <v>20</v>
      </c>
    </row>
    <row r="13" spans="1:6" ht="15.75" customHeight="1" x14ac:dyDescent="0.2">
      <c r="A13" s="37">
        <f t="shared" si="0"/>
        <v>7</v>
      </c>
      <c r="B13" s="37">
        <f t="shared" si="1"/>
        <v>12</v>
      </c>
      <c r="C13" s="37">
        <v>1</v>
      </c>
      <c r="D13" s="45" t="s">
        <v>9</v>
      </c>
      <c r="E13" s="168" t="s">
        <v>284</v>
      </c>
      <c r="F13" s="47"/>
    </row>
    <row r="14" spans="1:6" ht="13.5" customHeight="1" x14ac:dyDescent="0.2">
      <c r="A14" s="37">
        <f t="shared" si="0"/>
        <v>8</v>
      </c>
      <c r="B14" s="37">
        <f t="shared" si="1"/>
        <v>13</v>
      </c>
      <c r="C14" s="37">
        <v>3</v>
      </c>
      <c r="D14" s="45" t="s">
        <v>12</v>
      </c>
      <c r="E14" s="168" t="s">
        <v>23</v>
      </c>
      <c r="F14" s="47"/>
    </row>
    <row r="15" spans="1:6" ht="24" customHeight="1" x14ac:dyDescent="0.2">
      <c r="A15" s="37">
        <f t="shared" si="0"/>
        <v>9</v>
      </c>
      <c r="B15" s="37">
        <f t="shared" si="1"/>
        <v>16</v>
      </c>
      <c r="C15" s="37">
        <v>17</v>
      </c>
      <c r="D15" s="45" t="s">
        <v>285</v>
      </c>
      <c r="E15" s="373" t="s">
        <v>12488</v>
      </c>
      <c r="F15" s="47"/>
    </row>
    <row r="16" spans="1:6" ht="26.25" customHeight="1" x14ac:dyDescent="0.2">
      <c r="A16" s="37">
        <f t="shared" si="0"/>
        <v>10</v>
      </c>
      <c r="B16" s="37">
        <f t="shared" si="1"/>
        <v>33</v>
      </c>
      <c r="C16" s="37">
        <v>17</v>
      </c>
      <c r="D16" s="45" t="s">
        <v>12</v>
      </c>
      <c r="E16" s="373" t="s">
        <v>12485</v>
      </c>
      <c r="F16" s="47"/>
    </row>
    <row r="17" spans="1:6" ht="26.25" customHeight="1" x14ac:dyDescent="0.2">
      <c r="A17" s="37">
        <f t="shared" si="0"/>
        <v>11</v>
      </c>
      <c r="B17" s="37">
        <f t="shared" si="1"/>
        <v>50</v>
      </c>
      <c r="C17" s="37">
        <v>17</v>
      </c>
      <c r="D17" s="45" t="s">
        <v>12</v>
      </c>
      <c r="E17" s="373" t="s">
        <v>12486</v>
      </c>
      <c r="F17" s="47"/>
    </row>
    <row r="18" spans="1:6" ht="27.75" customHeight="1" x14ac:dyDescent="0.2">
      <c r="A18" s="37">
        <f t="shared" si="0"/>
        <v>12</v>
      </c>
      <c r="B18" s="37">
        <f t="shared" si="1"/>
        <v>67</v>
      </c>
      <c r="C18" s="37">
        <v>17</v>
      </c>
      <c r="D18" s="45" t="s">
        <v>12</v>
      </c>
      <c r="E18" s="373" t="s">
        <v>12487</v>
      </c>
      <c r="F18" s="47"/>
    </row>
    <row r="19" spans="1:6" ht="27.75" customHeight="1" x14ac:dyDescent="0.2">
      <c r="A19" s="37">
        <f t="shared" si="0"/>
        <v>13</v>
      </c>
      <c r="B19" s="37">
        <f t="shared" si="1"/>
        <v>84</v>
      </c>
      <c r="C19" s="37">
        <v>17</v>
      </c>
      <c r="D19" s="45" t="s">
        <v>285</v>
      </c>
      <c r="E19" s="168" t="s">
        <v>5425</v>
      </c>
      <c r="F19" s="47"/>
    </row>
    <row r="20" spans="1:6" ht="27" customHeight="1" x14ac:dyDescent="0.2">
      <c r="A20" s="37">
        <f t="shared" si="0"/>
        <v>14</v>
      </c>
      <c r="B20" s="37">
        <f t="shared" si="1"/>
        <v>101</v>
      </c>
      <c r="C20" s="37">
        <v>17</v>
      </c>
      <c r="D20" s="45" t="s">
        <v>285</v>
      </c>
      <c r="E20" s="168" t="s">
        <v>5426</v>
      </c>
      <c r="F20" s="47"/>
    </row>
    <row r="21" spans="1:6" ht="27.75" customHeight="1" x14ac:dyDescent="0.2">
      <c r="A21" s="37">
        <f t="shared" si="0"/>
        <v>15</v>
      </c>
      <c r="B21" s="37">
        <f t="shared" si="1"/>
        <v>118</v>
      </c>
      <c r="C21" s="37">
        <v>17</v>
      </c>
      <c r="D21" s="45" t="s">
        <v>12</v>
      </c>
      <c r="E21" s="168" t="s">
        <v>5427</v>
      </c>
      <c r="F21" s="47"/>
    </row>
    <row r="22" spans="1:6" ht="28.5" customHeight="1" x14ac:dyDescent="0.2">
      <c r="A22" s="37">
        <f t="shared" si="0"/>
        <v>16</v>
      </c>
      <c r="B22" s="37">
        <f t="shared" si="1"/>
        <v>135</v>
      </c>
      <c r="C22" s="37">
        <v>17</v>
      </c>
      <c r="D22" s="45" t="s">
        <v>12</v>
      </c>
      <c r="E22" s="168" t="s">
        <v>5428</v>
      </c>
      <c r="F22" s="47"/>
    </row>
    <row r="23" spans="1:6" ht="27" customHeight="1" x14ac:dyDescent="0.2">
      <c r="A23" s="37">
        <f t="shared" si="0"/>
        <v>17</v>
      </c>
      <c r="B23" s="37">
        <f t="shared" si="1"/>
        <v>152</v>
      </c>
      <c r="C23" s="37">
        <v>17</v>
      </c>
      <c r="D23" s="45" t="s">
        <v>12</v>
      </c>
      <c r="E23" s="168" t="s">
        <v>5429</v>
      </c>
      <c r="F23" s="47"/>
    </row>
    <row r="24" spans="1:6" ht="26.25" customHeight="1" x14ac:dyDescent="0.2">
      <c r="A24" s="37">
        <f t="shared" si="0"/>
        <v>18</v>
      </c>
      <c r="B24" s="37">
        <f t="shared" si="1"/>
        <v>169</v>
      </c>
      <c r="C24" s="37">
        <v>17</v>
      </c>
      <c r="D24" s="45" t="s">
        <v>12</v>
      </c>
      <c r="E24" s="168" t="s">
        <v>5430</v>
      </c>
      <c r="F24" s="47"/>
    </row>
    <row r="25" spans="1:6" ht="27.75" customHeight="1" x14ac:dyDescent="0.2">
      <c r="A25" s="37">
        <f t="shared" si="0"/>
        <v>19</v>
      </c>
      <c r="B25" s="37">
        <f t="shared" si="1"/>
        <v>186</v>
      </c>
      <c r="C25" s="37">
        <v>17</v>
      </c>
      <c r="D25" s="45" t="s">
        <v>12</v>
      </c>
      <c r="E25" s="168" t="s">
        <v>5431</v>
      </c>
      <c r="F25" s="47"/>
    </row>
    <row r="26" spans="1:6" ht="27" customHeight="1" x14ac:dyDescent="0.2">
      <c r="A26" s="37">
        <f t="shared" si="0"/>
        <v>20</v>
      </c>
      <c r="B26" s="37">
        <f t="shared" si="1"/>
        <v>203</v>
      </c>
      <c r="C26" s="37">
        <v>17</v>
      </c>
      <c r="D26" s="45" t="s">
        <v>12</v>
      </c>
      <c r="E26" s="168" t="s">
        <v>5432</v>
      </c>
      <c r="F26" s="47"/>
    </row>
    <row r="27" spans="1:6" ht="27.75" customHeight="1" x14ac:dyDescent="0.2">
      <c r="A27" s="37">
        <f t="shared" si="0"/>
        <v>21</v>
      </c>
      <c r="B27" s="37">
        <f t="shared" si="1"/>
        <v>220</v>
      </c>
      <c r="C27" s="37">
        <v>17</v>
      </c>
      <c r="D27" s="45" t="s">
        <v>285</v>
      </c>
      <c r="E27" s="168" t="s">
        <v>5433</v>
      </c>
      <c r="F27" s="47"/>
    </row>
    <row r="28" spans="1:6" ht="29.25" customHeight="1" x14ac:dyDescent="0.2">
      <c r="A28" s="37">
        <f t="shared" si="0"/>
        <v>22</v>
      </c>
      <c r="B28" s="37">
        <f t="shared" si="1"/>
        <v>237</v>
      </c>
      <c r="C28" s="37">
        <v>17</v>
      </c>
      <c r="D28" s="45" t="s">
        <v>285</v>
      </c>
      <c r="E28" s="168" t="s">
        <v>5434</v>
      </c>
      <c r="F28" s="47"/>
    </row>
    <row r="29" spans="1:6" ht="26.25" customHeight="1" x14ac:dyDescent="0.2">
      <c r="A29" s="37">
        <f t="shared" si="0"/>
        <v>23</v>
      </c>
      <c r="B29" s="37">
        <f t="shared" si="1"/>
        <v>254</v>
      </c>
      <c r="C29" s="37">
        <v>17</v>
      </c>
      <c r="D29" s="45" t="s">
        <v>285</v>
      </c>
      <c r="E29" s="373" t="s">
        <v>12489</v>
      </c>
      <c r="F29" s="47"/>
    </row>
    <row r="30" spans="1:6" ht="28.5" customHeight="1" x14ac:dyDescent="0.2">
      <c r="A30" s="37">
        <f t="shared" si="0"/>
        <v>24</v>
      </c>
      <c r="B30" s="37">
        <f t="shared" si="1"/>
        <v>271</v>
      </c>
      <c r="C30" s="37">
        <v>17</v>
      </c>
      <c r="D30" s="45" t="s">
        <v>285</v>
      </c>
      <c r="E30" s="373" t="s">
        <v>12490</v>
      </c>
      <c r="F30" s="47"/>
    </row>
    <row r="31" spans="1:6" ht="25.5" customHeight="1" x14ac:dyDescent="0.2">
      <c r="A31" s="37">
        <f t="shared" si="0"/>
        <v>25</v>
      </c>
      <c r="B31" s="37">
        <f t="shared" si="1"/>
        <v>288</v>
      </c>
      <c r="C31" s="37">
        <v>17</v>
      </c>
      <c r="D31" s="45" t="s">
        <v>285</v>
      </c>
      <c r="E31" s="168" t="s">
        <v>5435</v>
      </c>
      <c r="F31" s="47"/>
    </row>
    <row r="32" spans="1:6" ht="25.5" customHeight="1" x14ac:dyDescent="0.2">
      <c r="A32" s="37">
        <f t="shared" si="0"/>
        <v>26</v>
      </c>
      <c r="B32" s="37">
        <f t="shared" si="1"/>
        <v>305</v>
      </c>
      <c r="C32" s="37">
        <v>17</v>
      </c>
      <c r="D32" s="45" t="s">
        <v>285</v>
      </c>
      <c r="E32" s="168" t="s">
        <v>5436</v>
      </c>
      <c r="F32" s="47"/>
    </row>
    <row r="33" spans="1:6" ht="37.5" customHeight="1" x14ac:dyDescent="0.2">
      <c r="A33" s="37">
        <f t="shared" si="0"/>
        <v>27</v>
      </c>
      <c r="B33" s="37">
        <f t="shared" si="1"/>
        <v>322</v>
      </c>
      <c r="C33" s="37">
        <v>17</v>
      </c>
      <c r="D33" s="45" t="s">
        <v>12</v>
      </c>
      <c r="E33" s="168" t="s">
        <v>5437</v>
      </c>
      <c r="F33" s="47"/>
    </row>
    <row r="34" spans="1:6" ht="36" customHeight="1" x14ac:dyDescent="0.2">
      <c r="A34" s="37">
        <f t="shared" si="0"/>
        <v>28</v>
      </c>
      <c r="B34" s="37">
        <f t="shared" si="1"/>
        <v>339</v>
      </c>
      <c r="C34" s="37">
        <v>17</v>
      </c>
      <c r="D34" s="45" t="s">
        <v>12</v>
      </c>
      <c r="E34" s="168" t="s">
        <v>5438</v>
      </c>
      <c r="F34" s="47"/>
    </row>
    <row r="35" spans="1:6" ht="40.5" customHeight="1" x14ac:dyDescent="0.2">
      <c r="A35" s="37">
        <f t="shared" si="0"/>
        <v>29</v>
      </c>
      <c r="B35" s="37">
        <f t="shared" si="1"/>
        <v>356</v>
      </c>
      <c r="C35" s="37">
        <v>17</v>
      </c>
      <c r="D35" s="45" t="s">
        <v>12</v>
      </c>
      <c r="E35" s="168" t="s">
        <v>5439</v>
      </c>
      <c r="F35" s="47"/>
    </row>
    <row r="36" spans="1:6" ht="37.5" customHeight="1" x14ac:dyDescent="0.2">
      <c r="A36" s="37">
        <f t="shared" si="0"/>
        <v>30</v>
      </c>
      <c r="B36" s="37">
        <f t="shared" si="1"/>
        <v>373</v>
      </c>
      <c r="C36" s="37">
        <v>17</v>
      </c>
      <c r="D36" s="45" t="s">
        <v>12</v>
      </c>
      <c r="E36" s="168" t="s">
        <v>5440</v>
      </c>
      <c r="F36" s="47"/>
    </row>
    <row r="37" spans="1:6" ht="39" customHeight="1" x14ac:dyDescent="0.2">
      <c r="A37" s="37">
        <f t="shared" si="0"/>
        <v>31</v>
      </c>
      <c r="B37" s="37">
        <f t="shared" si="1"/>
        <v>390</v>
      </c>
      <c r="C37" s="37">
        <v>17</v>
      </c>
      <c r="D37" s="45" t="s">
        <v>12</v>
      </c>
      <c r="E37" s="168" t="s">
        <v>5441</v>
      </c>
      <c r="F37" s="47"/>
    </row>
    <row r="38" spans="1:6" ht="35.25" customHeight="1" x14ac:dyDescent="0.2">
      <c r="A38" s="37">
        <f t="shared" si="0"/>
        <v>32</v>
      </c>
      <c r="B38" s="37">
        <f t="shared" si="1"/>
        <v>407</v>
      </c>
      <c r="C38" s="37">
        <v>17</v>
      </c>
      <c r="D38" s="45" t="s">
        <v>12</v>
      </c>
      <c r="E38" s="168" t="s">
        <v>5442</v>
      </c>
      <c r="F38" s="47"/>
    </row>
    <row r="39" spans="1:6" ht="39" customHeight="1" x14ac:dyDescent="0.2">
      <c r="A39" s="37">
        <f t="shared" si="0"/>
        <v>33</v>
      </c>
      <c r="B39" s="37">
        <f t="shared" si="1"/>
        <v>424</v>
      </c>
      <c r="C39" s="37">
        <v>17</v>
      </c>
      <c r="D39" s="45" t="s">
        <v>12</v>
      </c>
      <c r="E39" s="168" t="s">
        <v>5443</v>
      </c>
      <c r="F39" s="47"/>
    </row>
    <row r="40" spans="1:6" ht="26.25" customHeight="1" x14ac:dyDescent="0.2">
      <c r="A40" s="37">
        <f t="shared" si="0"/>
        <v>34</v>
      </c>
      <c r="B40" s="37">
        <f t="shared" si="1"/>
        <v>441</v>
      </c>
      <c r="C40" s="37">
        <v>17</v>
      </c>
      <c r="D40" s="45" t="s">
        <v>12</v>
      </c>
      <c r="E40" s="168" t="s">
        <v>5444</v>
      </c>
      <c r="F40" s="47"/>
    </row>
    <row r="41" spans="1:6" ht="27" customHeight="1" x14ac:dyDescent="0.2">
      <c r="A41" s="37">
        <f t="shared" si="0"/>
        <v>35</v>
      </c>
      <c r="B41" s="37">
        <f t="shared" si="1"/>
        <v>458</v>
      </c>
      <c r="C41" s="37">
        <v>17</v>
      </c>
      <c r="D41" s="45" t="s">
        <v>12</v>
      </c>
      <c r="E41" s="168" t="s">
        <v>5445</v>
      </c>
      <c r="F41" s="47"/>
    </row>
    <row r="42" spans="1:6" ht="40.5" customHeight="1" x14ac:dyDescent="0.2">
      <c r="A42" s="37">
        <f t="shared" si="0"/>
        <v>36</v>
      </c>
      <c r="B42" s="37">
        <f t="shared" si="1"/>
        <v>475</v>
      </c>
      <c r="C42" s="37">
        <v>17</v>
      </c>
      <c r="D42" s="45" t="s">
        <v>12</v>
      </c>
      <c r="E42" s="168" t="s">
        <v>5446</v>
      </c>
      <c r="F42" s="47"/>
    </row>
    <row r="43" spans="1:6" ht="27.75" customHeight="1" x14ac:dyDescent="0.2">
      <c r="A43" s="37">
        <f t="shared" si="0"/>
        <v>37</v>
      </c>
      <c r="B43" s="37">
        <f t="shared" si="1"/>
        <v>492</v>
      </c>
      <c r="C43" s="37">
        <v>17</v>
      </c>
      <c r="D43" s="45" t="s">
        <v>12</v>
      </c>
      <c r="E43" s="168" t="s">
        <v>5447</v>
      </c>
      <c r="F43" s="47"/>
    </row>
    <row r="44" spans="1:6" ht="27" customHeight="1" x14ac:dyDescent="0.2">
      <c r="A44" s="37">
        <f t="shared" si="0"/>
        <v>38</v>
      </c>
      <c r="B44" s="37">
        <f t="shared" si="1"/>
        <v>509</v>
      </c>
      <c r="C44" s="37">
        <v>17</v>
      </c>
      <c r="D44" s="45" t="s">
        <v>12</v>
      </c>
      <c r="E44" s="168" t="s">
        <v>5448</v>
      </c>
      <c r="F44" s="47"/>
    </row>
    <row r="45" spans="1:6" ht="38.25" customHeight="1" x14ac:dyDescent="0.2">
      <c r="A45" s="37">
        <f t="shared" si="0"/>
        <v>39</v>
      </c>
      <c r="B45" s="37">
        <f t="shared" si="1"/>
        <v>526</v>
      </c>
      <c r="C45" s="37">
        <v>17</v>
      </c>
      <c r="D45" s="45" t="s">
        <v>12</v>
      </c>
      <c r="E45" s="168" t="s">
        <v>5449</v>
      </c>
      <c r="F45" s="47"/>
    </row>
    <row r="46" spans="1:6" ht="30" customHeight="1" x14ac:dyDescent="0.2">
      <c r="A46" s="37">
        <f t="shared" si="0"/>
        <v>40</v>
      </c>
      <c r="B46" s="37">
        <f t="shared" si="1"/>
        <v>543</v>
      </c>
      <c r="C46" s="37">
        <v>17</v>
      </c>
      <c r="D46" s="45" t="s">
        <v>12</v>
      </c>
      <c r="E46" s="168" t="s">
        <v>5450</v>
      </c>
      <c r="F46" s="47"/>
    </row>
    <row r="47" spans="1:6" ht="35.25" customHeight="1" x14ac:dyDescent="0.2">
      <c r="A47" s="37">
        <f t="shared" si="0"/>
        <v>41</v>
      </c>
      <c r="B47" s="37">
        <f t="shared" si="1"/>
        <v>560</v>
      </c>
      <c r="C47" s="37">
        <v>17</v>
      </c>
      <c r="D47" s="45" t="s">
        <v>12</v>
      </c>
      <c r="E47" s="168" t="s">
        <v>5451</v>
      </c>
      <c r="F47" s="47"/>
    </row>
    <row r="48" spans="1:6" ht="37.5" customHeight="1" x14ac:dyDescent="0.2">
      <c r="A48" s="37">
        <f t="shared" si="0"/>
        <v>42</v>
      </c>
      <c r="B48" s="37">
        <f t="shared" si="1"/>
        <v>577</v>
      </c>
      <c r="C48" s="38">
        <v>17</v>
      </c>
      <c r="D48" s="39" t="s">
        <v>12</v>
      </c>
      <c r="E48" s="168" t="s">
        <v>5452</v>
      </c>
      <c r="F48" s="223"/>
    </row>
    <row r="49" spans="1:6" ht="24.75" customHeight="1" x14ac:dyDescent="0.2">
      <c r="A49" s="37">
        <f t="shared" si="0"/>
        <v>43</v>
      </c>
      <c r="B49" s="37">
        <f t="shared" si="1"/>
        <v>594</v>
      </c>
      <c r="C49" s="38">
        <v>17</v>
      </c>
      <c r="D49" s="39" t="s">
        <v>12</v>
      </c>
      <c r="E49" s="168" t="s">
        <v>5453</v>
      </c>
      <c r="F49" s="223"/>
    </row>
    <row r="50" spans="1:6" ht="24.75" customHeight="1" x14ac:dyDescent="0.2">
      <c r="A50" s="37">
        <f t="shared" si="0"/>
        <v>44</v>
      </c>
      <c r="B50" s="37">
        <f t="shared" si="1"/>
        <v>611</v>
      </c>
      <c r="C50" s="37">
        <v>17</v>
      </c>
      <c r="D50" s="45" t="s">
        <v>285</v>
      </c>
      <c r="E50" s="168" t="s">
        <v>5454</v>
      </c>
      <c r="F50" s="47"/>
    </row>
    <row r="51" spans="1:6" ht="24.75" customHeight="1" thickBot="1" x14ac:dyDescent="0.25">
      <c r="A51" s="37">
        <f t="shared" si="0"/>
        <v>45</v>
      </c>
      <c r="B51" s="37">
        <f t="shared" si="1"/>
        <v>628</v>
      </c>
      <c r="C51" s="78">
        <v>150</v>
      </c>
      <c r="D51" s="79" t="s">
        <v>9</v>
      </c>
      <c r="E51" s="29" t="s">
        <v>50</v>
      </c>
      <c r="F51" s="47" t="s">
        <v>25</v>
      </c>
    </row>
    <row r="52" spans="1:6" s="119" customFormat="1" ht="14.25" customHeight="1" thickTop="1" thickBot="1" x14ac:dyDescent="0.25">
      <c r="A52" s="37">
        <f t="shared" si="0"/>
        <v>46</v>
      </c>
      <c r="B52" s="37">
        <f t="shared" si="1"/>
        <v>778</v>
      </c>
      <c r="C52" s="125">
        <v>12</v>
      </c>
      <c r="D52" s="126" t="s">
        <v>9</v>
      </c>
      <c r="E52" s="127" t="s">
        <v>323</v>
      </c>
      <c r="F52" s="128" t="s">
        <v>5455</v>
      </c>
    </row>
    <row r="53" spans="1:6" ht="12.75" thickTop="1" x14ac:dyDescent="0.2">
      <c r="A53" s="148" t="s">
        <v>54</v>
      </c>
      <c r="B53" s="148"/>
      <c r="C53" s="84">
        <f>B52+C52-1</f>
        <v>789</v>
      </c>
      <c r="D53" s="98"/>
      <c r="E53" s="136"/>
      <c r="F53" s="98"/>
    </row>
    <row r="54" spans="1:6" x14ac:dyDescent="0.2">
      <c r="A54" s="64"/>
      <c r="B54" s="64"/>
      <c r="C54" s="64"/>
      <c r="D54" s="64"/>
      <c r="E54" s="64"/>
      <c r="F54" s="64"/>
    </row>
    <row r="55" spans="1:6" x14ac:dyDescent="0.2">
      <c r="A55" s="64"/>
      <c r="B55" s="64"/>
      <c r="C55" s="64"/>
      <c r="D55" s="64"/>
      <c r="E55" s="64"/>
      <c r="F55" s="64"/>
    </row>
  </sheetData>
  <mergeCells count="4">
    <mergeCell ref="A3:B3"/>
    <mergeCell ref="C3:F3"/>
    <mergeCell ref="A4:B4"/>
    <mergeCell ref="C4:F5"/>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243"/>
  <sheetViews>
    <sheetView zoomScaleNormal="100" zoomScaleSheetLayoutView="80" workbookViewId="0">
      <selection activeCell="K10" sqref="K10"/>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788" t="str">
        <f>+T22001000!C3</f>
        <v>Diseño de registro. 2025</v>
      </c>
      <c r="D3" s="788"/>
      <c r="E3" s="788"/>
      <c r="F3" s="788"/>
    </row>
    <row r="4" spans="1:6" ht="13.35" customHeight="1" x14ac:dyDescent="0.2">
      <c r="A4" s="796" t="str">
        <f>+T22001000!A4</f>
        <v>Versión 0.2</v>
      </c>
      <c r="B4" s="796"/>
      <c r="C4" s="794" t="s">
        <v>5456</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ht="13.5" customHeight="1" x14ac:dyDescent="0.2">
      <c r="A7" s="30">
        <v>1</v>
      </c>
      <c r="B7" s="30">
        <v>1</v>
      </c>
      <c r="C7" s="30">
        <v>2</v>
      </c>
      <c r="D7" s="31" t="s">
        <v>9</v>
      </c>
      <c r="E7" s="88" t="s">
        <v>10</v>
      </c>
      <c r="F7" s="43" t="s">
        <v>11</v>
      </c>
    </row>
    <row r="8" spans="1:6" x14ac:dyDescent="0.2">
      <c r="A8" s="30">
        <f t="shared" ref="A8:A13" si="0">+A7+1</f>
        <v>2</v>
      </c>
      <c r="B8" s="30">
        <f t="shared" ref="B8:B13" si="1">C7+B7</f>
        <v>3</v>
      </c>
      <c r="C8" s="30">
        <v>3</v>
      </c>
      <c r="D8" s="31" t="s">
        <v>12</v>
      </c>
      <c r="E8" s="88" t="s">
        <v>13</v>
      </c>
      <c r="F8" s="43">
        <v>220</v>
      </c>
    </row>
    <row r="9" spans="1:6" x14ac:dyDescent="0.2">
      <c r="A9" s="30">
        <f t="shared" si="0"/>
        <v>3</v>
      </c>
      <c r="B9" s="30">
        <f t="shared" si="1"/>
        <v>6</v>
      </c>
      <c r="C9" s="30">
        <v>2</v>
      </c>
      <c r="D9" s="31" t="s">
        <v>9</v>
      </c>
      <c r="E9" s="88" t="s">
        <v>14</v>
      </c>
      <c r="F9" s="89" t="s">
        <v>3329</v>
      </c>
    </row>
    <row r="10" spans="1:6" x14ac:dyDescent="0.2">
      <c r="A10" s="30">
        <f t="shared" si="0"/>
        <v>4</v>
      </c>
      <c r="B10" s="30">
        <f t="shared" si="1"/>
        <v>8</v>
      </c>
      <c r="C10" s="30">
        <v>1</v>
      </c>
      <c r="D10" s="31" t="s">
        <v>9</v>
      </c>
      <c r="E10" s="88" t="s">
        <v>16</v>
      </c>
      <c r="F10" s="89" t="s">
        <v>61</v>
      </c>
    </row>
    <row r="11" spans="1:6" x14ac:dyDescent="0.2">
      <c r="A11" s="30">
        <f t="shared" si="0"/>
        <v>5</v>
      </c>
      <c r="B11" s="30">
        <f t="shared" si="1"/>
        <v>9</v>
      </c>
      <c r="C11" s="30">
        <v>2</v>
      </c>
      <c r="D11" s="31" t="s">
        <v>12</v>
      </c>
      <c r="E11" s="88" t="s">
        <v>17</v>
      </c>
      <c r="F11" s="89" t="s">
        <v>18</v>
      </c>
    </row>
    <row r="12" spans="1:6" ht="17.25" customHeight="1" x14ac:dyDescent="0.2">
      <c r="A12" s="30">
        <f t="shared" si="0"/>
        <v>6</v>
      </c>
      <c r="B12" s="30">
        <f t="shared" si="1"/>
        <v>11</v>
      </c>
      <c r="C12" s="30">
        <v>1</v>
      </c>
      <c r="D12" s="31" t="s">
        <v>9</v>
      </c>
      <c r="E12" s="88" t="s">
        <v>19</v>
      </c>
      <c r="F12" s="90" t="s">
        <v>20</v>
      </c>
    </row>
    <row r="13" spans="1:6" ht="18" customHeight="1" x14ac:dyDescent="0.2">
      <c r="A13" s="19">
        <f t="shared" si="0"/>
        <v>7</v>
      </c>
      <c r="B13" s="19">
        <f t="shared" si="1"/>
        <v>12</v>
      </c>
      <c r="C13" s="19">
        <v>1</v>
      </c>
      <c r="D13" s="33" t="s">
        <v>9</v>
      </c>
      <c r="E13" s="91" t="s">
        <v>21</v>
      </c>
      <c r="F13" s="32" t="s">
        <v>22</v>
      </c>
    </row>
    <row r="14" spans="1:6" ht="15.75" customHeight="1" x14ac:dyDescent="0.2">
      <c r="A14" s="92">
        <f t="shared" ref="A14:A77" si="2">A13+1</f>
        <v>8</v>
      </c>
      <c r="B14" s="92">
        <f t="shared" ref="B14:B77" si="3">B13+C13</f>
        <v>13</v>
      </c>
      <c r="C14" s="19">
        <v>3</v>
      </c>
      <c r="D14" s="33" t="s">
        <v>12</v>
      </c>
      <c r="E14" s="91" t="s">
        <v>23</v>
      </c>
      <c r="F14" s="32"/>
    </row>
    <row r="15" spans="1:6" x14ac:dyDescent="0.2">
      <c r="A15" s="92">
        <f t="shared" si="2"/>
        <v>9</v>
      </c>
      <c r="B15" s="92">
        <f t="shared" si="3"/>
        <v>16</v>
      </c>
      <c r="C15" s="19">
        <v>9</v>
      </c>
      <c r="D15" s="33" t="s">
        <v>9</v>
      </c>
      <c r="E15" s="91" t="s">
        <v>5457</v>
      </c>
      <c r="F15" s="32"/>
    </row>
    <row r="16" spans="1:6" x14ac:dyDescent="0.2">
      <c r="A16" s="92">
        <f t="shared" si="2"/>
        <v>10</v>
      </c>
      <c r="B16" s="92">
        <f t="shared" si="3"/>
        <v>25</v>
      </c>
      <c r="C16" s="19">
        <v>17</v>
      </c>
      <c r="D16" s="33" t="s">
        <v>12</v>
      </c>
      <c r="E16" s="67" t="s">
        <v>5458</v>
      </c>
      <c r="F16" s="32"/>
    </row>
    <row r="17" spans="1:6" x14ac:dyDescent="0.2">
      <c r="A17" s="92">
        <f t="shared" si="2"/>
        <v>11</v>
      </c>
      <c r="B17" s="92">
        <f t="shared" si="3"/>
        <v>42</v>
      </c>
      <c r="C17" s="19">
        <v>17</v>
      </c>
      <c r="D17" s="33" t="s">
        <v>12</v>
      </c>
      <c r="E17" s="91" t="s">
        <v>5459</v>
      </c>
      <c r="F17" s="32"/>
    </row>
    <row r="18" spans="1:6" x14ac:dyDescent="0.2">
      <c r="A18" s="92">
        <f t="shared" si="2"/>
        <v>12</v>
      </c>
      <c r="B18" s="92">
        <f t="shared" si="3"/>
        <v>59</v>
      </c>
      <c r="C18" s="19">
        <v>9</v>
      </c>
      <c r="D18" s="33" t="s">
        <v>9</v>
      </c>
      <c r="E18" s="91" t="s">
        <v>5460</v>
      </c>
      <c r="F18" s="32"/>
    </row>
    <row r="19" spans="1:6" x14ac:dyDescent="0.2">
      <c r="A19" s="92">
        <f t="shared" si="2"/>
        <v>13</v>
      </c>
      <c r="B19" s="92">
        <f t="shared" si="3"/>
        <v>68</v>
      </c>
      <c r="C19" s="19">
        <v>17</v>
      </c>
      <c r="D19" s="33" t="s">
        <v>12</v>
      </c>
      <c r="E19" s="67" t="s">
        <v>5461</v>
      </c>
      <c r="F19" s="32"/>
    </row>
    <row r="20" spans="1:6" x14ac:dyDescent="0.2">
      <c r="A20" s="92">
        <f t="shared" si="2"/>
        <v>14</v>
      </c>
      <c r="B20" s="92">
        <f t="shared" si="3"/>
        <v>85</v>
      </c>
      <c r="C20" s="19">
        <v>17</v>
      </c>
      <c r="D20" s="33" t="s">
        <v>12</v>
      </c>
      <c r="E20" s="91" t="s">
        <v>5462</v>
      </c>
      <c r="F20" s="32"/>
    </row>
    <row r="21" spans="1:6" x14ac:dyDescent="0.2">
      <c r="A21" s="92">
        <f t="shared" si="2"/>
        <v>15</v>
      </c>
      <c r="B21" s="92">
        <f t="shared" si="3"/>
        <v>102</v>
      </c>
      <c r="C21" s="19">
        <v>9</v>
      </c>
      <c r="D21" s="33" t="s">
        <v>9</v>
      </c>
      <c r="E21" s="91" t="s">
        <v>5463</v>
      </c>
      <c r="F21" s="32"/>
    </row>
    <row r="22" spans="1:6" x14ac:dyDescent="0.2">
      <c r="A22" s="92">
        <f t="shared" si="2"/>
        <v>16</v>
      </c>
      <c r="B22" s="92">
        <f t="shared" si="3"/>
        <v>111</v>
      </c>
      <c r="C22" s="19">
        <v>17</v>
      </c>
      <c r="D22" s="33" t="s">
        <v>12</v>
      </c>
      <c r="E22" s="67" t="s">
        <v>5464</v>
      </c>
      <c r="F22" s="32"/>
    </row>
    <row r="23" spans="1:6" x14ac:dyDescent="0.2">
      <c r="A23" s="92">
        <f t="shared" si="2"/>
        <v>17</v>
      </c>
      <c r="B23" s="92">
        <f t="shared" si="3"/>
        <v>128</v>
      </c>
      <c r="C23" s="19">
        <v>17</v>
      </c>
      <c r="D23" s="33" t="s">
        <v>12</v>
      </c>
      <c r="E23" s="91" t="s">
        <v>5465</v>
      </c>
      <c r="F23" s="32"/>
    </row>
    <row r="24" spans="1:6" x14ac:dyDescent="0.2">
      <c r="A24" s="92">
        <f t="shared" si="2"/>
        <v>18</v>
      </c>
      <c r="B24" s="92">
        <f t="shared" si="3"/>
        <v>145</v>
      </c>
      <c r="C24" s="19">
        <v>9</v>
      </c>
      <c r="D24" s="33" t="s">
        <v>9</v>
      </c>
      <c r="E24" s="91" t="s">
        <v>5466</v>
      </c>
      <c r="F24" s="32"/>
    </row>
    <row r="25" spans="1:6" x14ac:dyDescent="0.2">
      <c r="A25" s="92">
        <f t="shared" si="2"/>
        <v>19</v>
      </c>
      <c r="B25" s="92">
        <f t="shared" si="3"/>
        <v>154</v>
      </c>
      <c r="C25" s="19">
        <v>17</v>
      </c>
      <c r="D25" s="33" t="s">
        <v>12</v>
      </c>
      <c r="E25" s="67" t="s">
        <v>5467</v>
      </c>
      <c r="F25" s="32"/>
    </row>
    <row r="26" spans="1:6" x14ac:dyDescent="0.2">
      <c r="A26" s="92">
        <f t="shared" si="2"/>
        <v>20</v>
      </c>
      <c r="B26" s="92">
        <f t="shared" si="3"/>
        <v>171</v>
      </c>
      <c r="C26" s="19">
        <v>17</v>
      </c>
      <c r="D26" s="33" t="s">
        <v>12</v>
      </c>
      <c r="E26" s="91" t="s">
        <v>5468</v>
      </c>
      <c r="F26" s="32"/>
    </row>
    <row r="27" spans="1:6" x14ac:dyDescent="0.2">
      <c r="A27" s="92">
        <f t="shared" si="2"/>
        <v>21</v>
      </c>
      <c r="B27" s="92">
        <f t="shared" si="3"/>
        <v>188</v>
      </c>
      <c r="C27" s="19">
        <v>9</v>
      </c>
      <c r="D27" s="33" t="s">
        <v>9</v>
      </c>
      <c r="E27" s="91" t="s">
        <v>5469</v>
      </c>
      <c r="F27" s="32"/>
    </row>
    <row r="28" spans="1:6" x14ac:dyDescent="0.2">
      <c r="A28" s="92">
        <f t="shared" si="2"/>
        <v>22</v>
      </c>
      <c r="B28" s="92">
        <f t="shared" si="3"/>
        <v>197</v>
      </c>
      <c r="C28" s="19">
        <v>17</v>
      </c>
      <c r="D28" s="33" t="s">
        <v>12</v>
      </c>
      <c r="E28" s="67" t="s">
        <v>5470</v>
      </c>
      <c r="F28" s="32"/>
    </row>
    <row r="29" spans="1:6" x14ac:dyDescent="0.2">
      <c r="A29" s="92">
        <f t="shared" si="2"/>
        <v>23</v>
      </c>
      <c r="B29" s="92">
        <f t="shared" si="3"/>
        <v>214</v>
      </c>
      <c r="C29" s="19">
        <v>17</v>
      </c>
      <c r="D29" s="33" t="s">
        <v>12</v>
      </c>
      <c r="E29" s="91" t="s">
        <v>5471</v>
      </c>
      <c r="F29" s="32"/>
    </row>
    <row r="30" spans="1:6" x14ac:dyDescent="0.2">
      <c r="A30" s="92">
        <f t="shared" si="2"/>
        <v>24</v>
      </c>
      <c r="B30" s="92">
        <f t="shared" si="3"/>
        <v>231</v>
      </c>
      <c r="C30" s="19">
        <v>9</v>
      </c>
      <c r="D30" s="33" t="s">
        <v>9</v>
      </c>
      <c r="E30" s="91" t="s">
        <v>5472</v>
      </c>
      <c r="F30" s="32"/>
    </row>
    <row r="31" spans="1:6" x14ac:dyDescent="0.2">
      <c r="A31" s="92">
        <f t="shared" si="2"/>
        <v>25</v>
      </c>
      <c r="B31" s="92">
        <f t="shared" si="3"/>
        <v>240</v>
      </c>
      <c r="C31" s="19">
        <v>17</v>
      </c>
      <c r="D31" s="33" t="s">
        <v>12</v>
      </c>
      <c r="E31" s="67" t="s">
        <v>5473</v>
      </c>
      <c r="F31" s="137"/>
    </row>
    <row r="32" spans="1:6" x14ac:dyDescent="0.2">
      <c r="A32" s="92">
        <f t="shared" si="2"/>
        <v>26</v>
      </c>
      <c r="B32" s="92">
        <f t="shared" si="3"/>
        <v>257</v>
      </c>
      <c r="C32" s="19">
        <v>17</v>
      </c>
      <c r="D32" s="33" t="s">
        <v>12</v>
      </c>
      <c r="E32" s="91" t="s">
        <v>5474</v>
      </c>
      <c r="F32" s="32"/>
    </row>
    <row r="33" spans="1:6" x14ac:dyDescent="0.2">
      <c r="A33" s="92">
        <f t="shared" si="2"/>
        <v>27</v>
      </c>
      <c r="B33" s="92">
        <f t="shared" si="3"/>
        <v>274</v>
      </c>
      <c r="C33" s="19">
        <v>9</v>
      </c>
      <c r="D33" s="33" t="s">
        <v>9</v>
      </c>
      <c r="E33" s="91" t="s">
        <v>5475</v>
      </c>
      <c r="F33" s="32"/>
    </row>
    <row r="34" spans="1:6" x14ac:dyDescent="0.2">
      <c r="A34" s="92">
        <f t="shared" si="2"/>
        <v>28</v>
      </c>
      <c r="B34" s="92">
        <f t="shared" si="3"/>
        <v>283</v>
      </c>
      <c r="C34" s="19">
        <v>17</v>
      </c>
      <c r="D34" s="33" t="s">
        <v>12</v>
      </c>
      <c r="E34" s="67" t="s">
        <v>5476</v>
      </c>
      <c r="F34" s="32"/>
    </row>
    <row r="35" spans="1:6" x14ac:dyDescent="0.2">
      <c r="A35" s="92">
        <f t="shared" si="2"/>
        <v>29</v>
      </c>
      <c r="B35" s="92">
        <f t="shared" si="3"/>
        <v>300</v>
      </c>
      <c r="C35" s="19">
        <v>17</v>
      </c>
      <c r="D35" s="33" t="s">
        <v>12</v>
      </c>
      <c r="E35" s="91" t="s">
        <v>5477</v>
      </c>
      <c r="F35" s="32"/>
    </row>
    <row r="36" spans="1:6" x14ac:dyDescent="0.2">
      <c r="A36" s="92">
        <f t="shared" si="2"/>
        <v>30</v>
      </c>
      <c r="B36" s="92">
        <f t="shared" si="3"/>
        <v>317</v>
      </c>
      <c r="C36" s="19">
        <v>9</v>
      </c>
      <c r="D36" s="33" t="s">
        <v>9</v>
      </c>
      <c r="E36" s="91" t="s">
        <v>5478</v>
      </c>
      <c r="F36" s="32"/>
    </row>
    <row r="37" spans="1:6" x14ac:dyDescent="0.2">
      <c r="A37" s="92">
        <f t="shared" si="2"/>
        <v>31</v>
      </c>
      <c r="B37" s="92">
        <f t="shared" si="3"/>
        <v>326</v>
      </c>
      <c r="C37" s="19">
        <v>17</v>
      </c>
      <c r="D37" s="33" t="s">
        <v>12</v>
      </c>
      <c r="E37" s="67" t="s">
        <v>5479</v>
      </c>
      <c r="F37" s="32"/>
    </row>
    <row r="38" spans="1:6" x14ac:dyDescent="0.2">
      <c r="A38" s="92">
        <f t="shared" si="2"/>
        <v>32</v>
      </c>
      <c r="B38" s="92">
        <f t="shared" si="3"/>
        <v>343</v>
      </c>
      <c r="C38" s="19">
        <v>17</v>
      </c>
      <c r="D38" s="33" t="s">
        <v>12</v>
      </c>
      <c r="E38" s="91" t="s">
        <v>5480</v>
      </c>
      <c r="F38" s="32"/>
    </row>
    <row r="39" spans="1:6" x14ac:dyDescent="0.2">
      <c r="A39" s="92">
        <f t="shared" si="2"/>
        <v>33</v>
      </c>
      <c r="B39" s="92">
        <f t="shared" si="3"/>
        <v>360</v>
      </c>
      <c r="C39" s="19">
        <v>9</v>
      </c>
      <c r="D39" s="33" t="s">
        <v>9</v>
      </c>
      <c r="E39" s="91" t="s">
        <v>5481</v>
      </c>
      <c r="F39" s="32"/>
    </row>
    <row r="40" spans="1:6" x14ac:dyDescent="0.2">
      <c r="A40" s="92">
        <f t="shared" si="2"/>
        <v>34</v>
      </c>
      <c r="B40" s="92">
        <f t="shared" si="3"/>
        <v>369</v>
      </c>
      <c r="C40" s="19">
        <v>17</v>
      </c>
      <c r="D40" s="33" t="s">
        <v>12</v>
      </c>
      <c r="E40" s="67" t="s">
        <v>5482</v>
      </c>
      <c r="F40" s="32"/>
    </row>
    <row r="41" spans="1:6" x14ac:dyDescent="0.2">
      <c r="A41" s="92">
        <f t="shared" si="2"/>
        <v>35</v>
      </c>
      <c r="B41" s="92">
        <f t="shared" si="3"/>
        <v>386</v>
      </c>
      <c r="C41" s="19">
        <v>17</v>
      </c>
      <c r="D41" s="33" t="s">
        <v>12</v>
      </c>
      <c r="E41" s="91" t="s">
        <v>5483</v>
      </c>
      <c r="F41" s="32"/>
    </row>
    <row r="42" spans="1:6" x14ac:dyDescent="0.2">
      <c r="A42" s="92">
        <f t="shared" si="2"/>
        <v>36</v>
      </c>
      <c r="B42" s="92">
        <f t="shared" si="3"/>
        <v>403</v>
      </c>
      <c r="C42" s="19">
        <v>9</v>
      </c>
      <c r="D42" s="33" t="s">
        <v>9</v>
      </c>
      <c r="E42" s="91" t="s">
        <v>5484</v>
      </c>
      <c r="F42" s="32"/>
    </row>
    <row r="43" spans="1:6" x14ac:dyDescent="0.2">
      <c r="A43" s="92">
        <f t="shared" si="2"/>
        <v>37</v>
      </c>
      <c r="B43" s="92">
        <f t="shared" si="3"/>
        <v>412</v>
      </c>
      <c r="C43" s="19">
        <v>17</v>
      </c>
      <c r="D43" s="33" t="s">
        <v>12</v>
      </c>
      <c r="E43" s="67" t="s">
        <v>5485</v>
      </c>
      <c r="F43" s="32"/>
    </row>
    <row r="44" spans="1:6" x14ac:dyDescent="0.2">
      <c r="A44" s="92">
        <f t="shared" si="2"/>
        <v>38</v>
      </c>
      <c r="B44" s="92">
        <f t="shared" si="3"/>
        <v>429</v>
      </c>
      <c r="C44" s="19">
        <v>17</v>
      </c>
      <c r="D44" s="33" t="s">
        <v>12</v>
      </c>
      <c r="E44" s="91" t="s">
        <v>5486</v>
      </c>
      <c r="F44" s="137"/>
    </row>
    <row r="45" spans="1:6" x14ac:dyDescent="0.2">
      <c r="A45" s="92">
        <f t="shared" si="2"/>
        <v>39</v>
      </c>
      <c r="B45" s="92">
        <f t="shared" si="3"/>
        <v>446</v>
      </c>
      <c r="C45" s="19">
        <v>9</v>
      </c>
      <c r="D45" s="33" t="s">
        <v>9</v>
      </c>
      <c r="E45" s="91" t="s">
        <v>5487</v>
      </c>
      <c r="F45" s="32"/>
    </row>
    <row r="46" spans="1:6" x14ac:dyDescent="0.2">
      <c r="A46" s="92">
        <f t="shared" si="2"/>
        <v>40</v>
      </c>
      <c r="B46" s="92">
        <f t="shared" si="3"/>
        <v>455</v>
      </c>
      <c r="C46" s="19">
        <v>17</v>
      </c>
      <c r="D46" s="33" t="s">
        <v>12</v>
      </c>
      <c r="E46" s="67" t="s">
        <v>5488</v>
      </c>
      <c r="F46" s="32"/>
    </row>
    <row r="47" spans="1:6" x14ac:dyDescent="0.2">
      <c r="A47" s="92">
        <f t="shared" si="2"/>
        <v>41</v>
      </c>
      <c r="B47" s="92">
        <f t="shared" si="3"/>
        <v>472</v>
      </c>
      <c r="C47" s="19">
        <v>17</v>
      </c>
      <c r="D47" s="33" t="s">
        <v>12</v>
      </c>
      <c r="E47" s="67" t="s">
        <v>5489</v>
      </c>
      <c r="F47" s="32"/>
    </row>
    <row r="48" spans="1:6" x14ac:dyDescent="0.2">
      <c r="A48" s="92">
        <f t="shared" si="2"/>
        <v>42</v>
      </c>
      <c r="B48" s="92">
        <f t="shared" si="3"/>
        <v>489</v>
      </c>
      <c r="C48" s="19">
        <v>9</v>
      </c>
      <c r="D48" s="33" t="s">
        <v>9</v>
      </c>
      <c r="E48" s="91" t="s">
        <v>5490</v>
      </c>
      <c r="F48" s="32"/>
    </row>
    <row r="49" spans="1:6" x14ac:dyDescent="0.2">
      <c r="A49" s="92">
        <f t="shared" si="2"/>
        <v>43</v>
      </c>
      <c r="B49" s="92">
        <f t="shared" si="3"/>
        <v>498</v>
      </c>
      <c r="C49" s="19">
        <v>17</v>
      </c>
      <c r="D49" s="33" t="s">
        <v>12</v>
      </c>
      <c r="E49" s="67" t="s">
        <v>5491</v>
      </c>
      <c r="F49" s="32"/>
    </row>
    <row r="50" spans="1:6" x14ac:dyDescent="0.2">
      <c r="A50" s="92">
        <f t="shared" si="2"/>
        <v>44</v>
      </c>
      <c r="B50" s="92">
        <f t="shared" si="3"/>
        <v>515</v>
      </c>
      <c r="C50" s="19">
        <v>17</v>
      </c>
      <c r="D50" s="33" t="s">
        <v>12</v>
      </c>
      <c r="E50" s="91" t="s">
        <v>5492</v>
      </c>
      <c r="F50" s="32"/>
    </row>
    <row r="51" spans="1:6" x14ac:dyDescent="0.2">
      <c r="A51" s="92">
        <f t="shared" si="2"/>
        <v>45</v>
      </c>
      <c r="B51" s="92">
        <f t="shared" si="3"/>
        <v>532</v>
      </c>
      <c r="C51" s="19">
        <v>9</v>
      </c>
      <c r="D51" s="33" t="s">
        <v>9</v>
      </c>
      <c r="E51" s="91" t="s">
        <v>5493</v>
      </c>
      <c r="F51" s="32"/>
    </row>
    <row r="52" spans="1:6" x14ac:dyDescent="0.2">
      <c r="A52" s="92">
        <f t="shared" si="2"/>
        <v>46</v>
      </c>
      <c r="B52" s="92">
        <f t="shared" si="3"/>
        <v>541</v>
      </c>
      <c r="C52" s="19">
        <v>17</v>
      </c>
      <c r="D52" s="33" t="s">
        <v>12</v>
      </c>
      <c r="E52" s="67" t="s">
        <v>5494</v>
      </c>
      <c r="F52" s="32"/>
    </row>
    <row r="53" spans="1:6" x14ac:dyDescent="0.2">
      <c r="A53" s="92">
        <f t="shared" si="2"/>
        <v>47</v>
      </c>
      <c r="B53" s="92">
        <f t="shared" si="3"/>
        <v>558</v>
      </c>
      <c r="C53" s="19">
        <v>17</v>
      </c>
      <c r="D53" s="33" t="s">
        <v>12</v>
      </c>
      <c r="E53" s="91" t="s">
        <v>5495</v>
      </c>
      <c r="F53" s="32"/>
    </row>
    <row r="54" spans="1:6" x14ac:dyDescent="0.2">
      <c r="A54" s="92">
        <f t="shared" si="2"/>
        <v>48</v>
      </c>
      <c r="B54" s="92">
        <f t="shared" si="3"/>
        <v>575</v>
      </c>
      <c r="C54" s="19">
        <v>9</v>
      </c>
      <c r="D54" s="33" t="s">
        <v>9</v>
      </c>
      <c r="E54" s="91" t="s">
        <v>5496</v>
      </c>
      <c r="F54" s="32"/>
    </row>
    <row r="55" spans="1:6" x14ac:dyDescent="0.2">
      <c r="A55" s="92">
        <f t="shared" si="2"/>
        <v>49</v>
      </c>
      <c r="B55" s="92">
        <f t="shared" si="3"/>
        <v>584</v>
      </c>
      <c r="C55" s="19">
        <v>17</v>
      </c>
      <c r="D55" s="33" t="s">
        <v>12</v>
      </c>
      <c r="E55" s="67" t="s">
        <v>5497</v>
      </c>
      <c r="F55" s="32"/>
    </row>
    <row r="56" spans="1:6" x14ac:dyDescent="0.2">
      <c r="A56" s="92">
        <f t="shared" si="2"/>
        <v>50</v>
      </c>
      <c r="B56" s="92">
        <f t="shared" si="3"/>
        <v>601</v>
      </c>
      <c r="C56" s="19">
        <v>17</v>
      </c>
      <c r="D56" s="33" t="s">
        <v>12</v>
      </c>
      <c r="E56" s="91" t="s">
        <v>5498</v>
      </c>
      <c r="F56" s="32"/>
    </row>
    <row r="57" spans="1:6" x14ac:dyDescent="0.2">
      <c r="A57" s="92">
        <f t="shared" si="2"/>
        <v>51</v>
      </c>
      <c r="B57" s="92">
        <f t="shared" si="3"/>
        <v>618</v>
      </c>
      <c r="C57" s="19">
        <v>9</v>
      </c>
      <c r="D57" s="33" t="s">
        <v>9</v>
      </c>
      <c r="E57" s="91" t="s">
        <v>5499</v>
      </c>
      <c r="F57" s="32"/>
    </row>
    <row r="58" spans="1:6" x14ac:dyDescent="0.2">
      <c r="A58" s="92">
        <f t="shared" si="2"/>
        <v>52</v>
      </c>
      <c r="B58" s="92">
        <f t="shared" si="3"/>
        <v>627</v>
      </c>
      <c r="C58" s="19">
        <v>17</v>
      </c>
      <c r="D58" s="33" t="s">
        <v>12</v>
      </c>
      <c r="E58" s="67" t="s">
        <v>5500</v>
      </c>
      <c r="F58" s="32"/>
    </row>
    <row r="59" spans="1:6" x14ac:dyDescent="0.2">
      <c r="A59" s="92">
        <f t="shared" si="2"/>
        <v>53</v>
      </c>
      <c r="B59" s="92">
        <f t="shared" si="3"/>
        <v>644</v>
      </c>
      <c r="C59" s="19">
        <v>17</v>
      </c>
      <c r="D59" s="33" t="s">
        <v>12</v>
      </c>
      <c r="E59" s="91" t="s">
        <v>5501</v>
      </c>
      <c r="F59" s="32"/>
    </row>
    <row r="60" spans="1:6" x14ac:dyDescent="0.2">
      <c r="A60" s="92">
        <f t="shared" si="2"/>
        <v>54</v>
      </c>
      <c r="B60" s="92">
        <f t="shared" si="3"/>
        <v>661</v>
      </c>
      <c r="C60" s="19">
        <v>9</v>
      </c>
      <c r="D60" s="33" t="s">
        <v>9</v>
      </c>
      <c r="E60" s="91" t="s">
        <v>5502</v>
      </c>
      <c r="F60" s="32"/>
    </row>
    <row r="61" spans="1:6" x14ac:dyDescent="0.2">
      <c r="A61" s="92">
        <f t="shared" si="2"/>
        <v>55</v>
      </c>
      <c r="B61" s="92">
        <f t="shared" si="3"/>
        <v>670</v>
      </c>
      <c r="C61" s="19">
        <v>17</v>
      </c>
      <c r="D61" s="33" t="s">
        <v>12</v>
      </c>
      <c r="E61" s="67" t="s">
        <v>5503</v>
      </c>
      <c r="F61" s="32"/>
    </row>
    <row r="62" spans="1:6" x14ac:dyDescent="0.2">
      <c r="A62" s="92">
        <f t="shared" si="2"/>
        <v>56</v>
      </c>
      <c r="B62" s="92">
        <f t="shared" si="3"/>
        <v>687</v>
      </c>
      <c r="C62" s="19">
        <v>17</v>
      </c>
      <c r="D62" s="33" t="s">
        <v>12</v>
      </c>
      <c r="E62" s="91" t="s">
        <v>5504</v>
      </c>
      <c r="F62" s="32"/>
    </row>
    <row r="63" spans="1:6" x14ac:dyDescent="0.2">
      <c r="A63" s="92">
        <f t="shared" si="2"/>
        <v>57</v>
      </c>
      <c r="B63" s="92">
        <f t="shared" si="3"/>
        <v>704</v>
      </c>
      <c r="C63" s="19">
        <v>9</v>
      </c>
      <c r="D63" s="33" t="s">
        <v>9</v>
      </c>
      <c r="E63" s="91" t="s">
        <v>5505</v>
      </c>
      <c r="F63" s="32"/>
    </row>
    <row r="64" spans="1:6" x14ac:dyDescent="0.2">
      <c r="A64" s="92">
        <f t="shared" si="2"/>
        <v>58</v>
      </c>
      <c r="B64" s="92">
        <f t="shared" si="3"/>
        <v>713</v>
      </c>
      <c r="C64" s="19">
        <v>17</v>
      </c>
      <c r="D64" s="33" t="s">
        <v>12</v>
      </c>
      <c r="E64" s="67" t="s">
        <v>5506</v>
      </c>
      <c r="F64" s="32"/>
    </row>
    <row r="65" spans="1:6" x14ac:dyDescent="0.2">
      <c r="A65" s="92">
        <f t="shared" si="2"/>
        <v>59</v>
      </c>
      <c r="B65" s="92">
        <f t="shared" si="3"/>
        <v>730</v>
      </c>
      <c r="C65" s="19">
        <v>17</v>
      </c>
      <c r="D65" s="33" t="s">
        <v>12</v>
      </c>
      <c r="E65" s="91" t="s">
        <v>5507</v>
      </c>
      <c r="F65" s="32"/>
    </row>
    <row r="66" spans="1:6" x14ac:dyDescent="0.2">
      <c r="A66" s="92">
        <f t="shared" si="2"/>
        <v>60</v>
      </c>
      <c r="B66" s="92">
        <f t="shared" si="3"/>
        <v>747</v>
      </c>
      <c r="C66" s="19">
        <v>9</v>
      </c>
      <c r="D66" s="33" t="s">
        <v>9</v>
      </c>
      <c r="E66" s="91" t="s">
        <v>5508</v>
      </c>
      <c r="F66" s="32"/>
    </row>
    <row r="67" spans="1:6" x14ac:dyDescent="0.2">
      <c r="A67" s="92">
        <f t="shared" si="2"/>
        <v>61</v>
      </c>
      <c r="B67" s="92">
        <f t="shared" si="3"/>
        <v>756</v>
      </c>
      <c r="C67" s="19">
        <v>17</v>
      </c>
      <c r="D67" s="33" t="s">
        <v>12</v>
      </c>
      <c r="E67" s="67" t="s">
        <v>5509</v>
      </c>
      <c r="F67" s="32"/>
    </row>
    <row r="68" spans="1:6" x14ac:dyDescent="0.2">
      <c r="A68" s="92">
        <f t="shared" si="2"/>
        <v>62</v>
      </c>
      <c r="B68" s="92">
        <f t="shared" si="3"/>
        <v>773</v>
      </c>
      <c r="C68" s="19">
        <v>17</v>
      </c>
      <c r="D68" s="33" t="s">
        <v>12</v>
      </c>
      <c r="E68" s="91" t="s">
        <v>5510</v>
      </c>
      <c r="F68" s="32"/>
    </row>
    <row r="69" spans="1:6" x14ac:dyDescent="0.2">
      <c r="A69" s="92">
        <f t="shared" si="2"/>
        <v>63</v>
      </c>
      <c r="B69" s="92">
        <f t="shared" si="3"/>
        <v>790</v>
      </c>
      <c r="C69" s="19">
        <v>9</v>
      </c>
      <c r="D69" s="33" t="s">
        <v>9</v>
      </c>
      <c r="E69" s="91" t="s">
        <v>5511</v>
      </c>
      <c r="F69" s="32"/>
    </row>
    <row r="70" spans="1:6" x14ac:dyDescent="0.2">
      <c r="A70" s="92">
        <f t="shared" si="2"/>
        <v>64</v>
      </c>
      <c r="B70" s="92">
        <f t="shared" si="3"/>
        <v>799</v>
      </c>
      <c r="C70" s="19">
        <v>17</v>
      </c>
      <c r="D70" s="33" t="s">
        <v>12</v>
      </c>
      <c r="E70" s="67" t="s">
        <v>5512</v>
      </c>
      <c r="F70" s="32"/>
    </row>
    <row r="71" spans="1:6" x14ac:dyDescent="0.2">
      <c r="A71" s="92">
        <f t="shared" si="2"/>
        <v>65</v>
      </c>
      <c r="B71" s="92">
        <f t="shared" si="3"/>
        <v>816</v>
      </c>
      <c r="C71" s="19">
        <v>17</v>
      </c>
      <c r="D71" s="33" t="s">
        <v>12</v>
      </c>
      <c r="E71" s="91" t="s">
        <v>5513</v>
      </c>
      <c r="F71" s="32"/>
    </row>
    <row r="72" spans="1:6" x14ac:dyDescent="0.2">
      <c r="A72" s="92">
        <f t="shared" si="2"/>
        <v>66</v>
      </c>
      <c r="B72" s="92">
        <f t="shared" si="3"/>
        <v>833</v>
      </c>
      <c r="C72" s="19">
        <v>9</v>
      </c>
      <c r="D72" s="33" t="s">
        <v>9</v>
      </c>
      <c r="E72" s="91" t="s">
        <v>5514</v>
      </c>
      <c r="F72" s="32"/>
    </row>
    <row r="73" spans="1:6" x14ac:dyDescent="0.2">
      <c r="A73" s="92">
        <f t="shared" si="2"/>
        <v>67</v>
      </c>
      <c r="B73" s="92">
        <f t="shared" si="3"/>
        <v>842</v>
      </c>
      <c r="C73" s="19">
        <v>17</v>
      </c>
      <c r="D73" s="33" t="s">
        <v>12</v>
      </c>
      <c r="E73" s="67" t="s">
        <v>5515</v>
      </c>
      <c r="F73" s="32"/>
    </row>
    <row r="74" spans="1:6" x14ac:dyDescent="0.2">
      <c r="A74" s="92">
        <f t="shared" si="2"/>
        <v>68</v>
      </c>
      <c r="B74" s="92">
        <f t="shared" si="3"/>
        <v>859</v>
      </c>
      <c r="C74" s="19">
        <v>17</v>
      </c>
      <c r="D74" s="33" t="s">
        <v>12</v>
      </c>
      <c r="E74" s="91" t="s">
        <v>5516</v>
      </c>
      <c r="F74" s="32"/>
    </row>
    <row r="75" spans="1:6" x14ac:dyDescent="0.2">
      <c r="A75" s="92">
        <f t="shared" si="2"/>
        <v>69</v>
      </c>
      <c r="B75" s="92">
        <f t="shared" si="3"/>
        <v>876</v>
      </c>
      <c r="C75" s="19">
        <v>9</v>
      </c>
      <c r="D75" s="33" t="s">
        <v>9</v>
      </c>
      <c r="E75" s="91" t="s">
        <v>5517</v>
      </c>
      <c r="F75" s="32"/>
    </row>
    <row r="76" spans="1:6" x14ac:dyDescent="0.2">
      <c r="A76" s="92">
        <f t="shared" si="2"/>
        <v>70</v>
      </c>
      <c r="B76" s="92">
        <f t="shared" si="3"/>
        <v>885</v>
      </c>
      <c r="C76" s="19">
        <v>17</v>
      </c>
      <c r="D76" s="33" t="s">
        <v>12</v>
      </c>
      <c r="E76" s="67" t="s">
        <v>5518</v>
      </c>
      <c r="F76" s="32"/>
    </row>
    <row r="77" spans="1:6" x14ac:dyDescent="0.2">
      <c r="A77" s="92">
        <f t="shared" si="2"/>
        <v>71</v>
      </c>
      <c r="B77" s="92">
        <f t="shared" si="3"/>
        <v>902</v>
      </c>
      <c r="C77" s="19">
        <v>17</v>
      </c>
      <c r="D77" s="33" t="s">
        <v>12</v>
      </c>
      <c r="E77" s="91" t="s">
        <v>5519</v>
      </c>
      <c r="F77" s="32"/>
    </row>
    <row r="78" spans="1:6" x14ac:dyDescent="0.2">
      <c r="A78" s="92">
        <f t="shared" ref="A78:A103" si="4">A77+1</f>
        <v>72</v>
      </c>
      <c r="B78" s="92">
        <f t="shared" ref="B78:B102" si="5">B77+C77</f>
        <v>919</v>
      </c>
      <c r="C78" s="19">
        <v>9</v>
      </c>
      <c r="D78" s="33" t="s">
        <v>9</v>
      </c>
      <c r="E78" s="91" t="s">
        <v>5520</v>
      </c>
      <c r="F78" s="32"/>
    </row>
    <row r="79" spans="1:6" x14ac:dyDescent="0.2">
      <c r="A79" s="92">
        <f t="shared" si="4"/>
        <v>73</v>
      </c>
      <c r="B79" s="92">
        <f t="shared" si="5"/>
        <v>928</v>
      </c>
      <c r="C79" s="19">
        <v>17</v>
      </c>
      <c r="D79" s="33" t="s">
        <v>12</v>
      </c>
      <c r="E79" s="67" t="s">
        <v>5521</v>
      </c>
      <c r="F79" s="32"/>
    </row>
    <row r="80" spans="1:6" x14ac:dyDescent="0.2">
      <c r="A80" s="92">
        <f t="shared" si="4"/>
        <v>74</v>
      </c>
      <c r="B80" s="92">
        <f t="shared" si="5"/>
        <v>945</v>
      </c>
      <c r="C80" s="19">
        <v>17</v>
      </c>
      <c r="D80" s="33" t="s">
        <v>12</v>
      </c>
      <c r="E80" s="91" t="s">
        <v>5522</v>
      </c>
      <c r="F80" s="32"/>
    </row>
    <row r="81" spans="1:6" x14ac:dyDescent="0.2">
      <c r="A81" s="92">
        <f t="shared" si="4"/>
        <v>75</v>
      </c>
      <c r="B81" s="92">
        <f t="shared" si="5"/>
        <v>962</v>
      </c>
      <c r="C81" s="19">
        <v>9</v>
      </c>
      <c r="D81" s="33" t="s">
        <v>9</v>
      </c>
      <c r="E81" s="91" t="s">
        <v>5523</v>
      </c>
      <c r="F81" s="32"/>
    </row>
    <row r="82" spans="1:6" x14ac:dyDescent="0.2">
      <c r="A82" s="92">
        <f t="shared" si="4"/>
        <v>76</v>
      </c>
      <c r="B82" s="92">
        <f t="shared" si="5"/>
        <v>971</v>
      </c>
      <c r="C82" s="19">
        <v>17</v>
      </c>
      <c r="D82" s="33" t="s">
        <v>12</v>
      </c>
      <c r="E82" s="67" t="s">
        <v>5524</v>
      </c>
      <c r="F82" s="32"/>
    </row>
    <row r="83" spans="1:6" x14ac:dyDescent="0.2">
      <c r="A83" s="92">
        <f t="shared" si="4"/>
        <v>77</v>
      </c>
      <c r="B83" s="92">
        <f t="shared" si="5"/>
        <v>988</v>
      </c>
      <c r="C83" s="19">
        <v>17</v>
      </c>
      <c r="D83" s="33" t="s">
        <v>12</v>
      </c>
      <c r="E83" s="91" t="s">
        <v>5525</v>
      </c>
      <c r="F83" s="32"/>
    </row>
    <row r="84" spans="1:6" x14ac:dyDescent="0.2">
      <c r="A84" s="92">
        <f t="shared" si="4"/>
        <v>78</v>
      </c>
      <c r="B84" s="92">
        <f t="shared" si="5"/>
        <v>1005</v>
      </c>
      <c r="C84" s="19">
        <v>9</v>
      </c>
      <c r="D84" s="33" t="s">
        <v>9</v>
      </c>
      <c r="E84" s="91" t="s">
        <v>5526</v>
      </c>
      <c r="F84" s="32"/>
    </row>
    <row r="85" spans="1:6" x14ac:dyDescent="0.2">
      <c r="A85" s="92">
        <f t="shared" si="4"/>
        <v>79</v>
      </c>
      <c r="B85" s="92">
        <f t="shared" si="5"/>
        <v>1014</v>
      </c>
      <c r="C85" s="19">
        <v>17</v>
      </c>
      <c r="D85" s="33" t="s">
        <v>12</v>
      </c>
      <c r="E85" s="67" t="s">
        <v>5527</v>
      </c>
      <c r="F85" s="32"/>
    </row>
    <row r="86" spans="1:6" x14ac:dyDescent="0.2">
      <c r="A86" s="92">
        <f t="shared" si="4"/>
        <v>80</v>
      </c>
      <c r="B86" s="92">
        <f t="shared" si="5"/>
        <v>1031</v>
      </c>
      <c r="C86" s="19">
        <v>17</v>
      </c>
      <c r="D86" s="33" t="s">
        <v>12</v>
      </c>
      <c r="E86" s="91" t="s">
        <v>5528</v>
      </c>
      <c r="F86" s="32"/>
    </row>
    <row r="87" spans="1:6" x14ac:dyDescent="0.2">
      <c r="A87" s="92">
        <f t="shared" si="4"/>
        <v>81</v>
      </c>
      <c r="B87" s="92">
        <f t="shared" si="5"/>
        <v>1048</v>
      </c>
      <c r="C87" s="19">
        <v>9</v>
      </c>
      <c r="D87" s="33" t="s">
        <v>9</v>
      </c>
      <c r="E87" s="91" t="s">
        <v>5529</v>
      </c>
      <c r="F87" s="32"/>
    </row>
    <row r="88" spans="1:6" x14ac:dyDescent="0.2">
      <c r="A88" s="92">
        <f t="shared" si="4"/>
        <v>82</v>
      </c>
      <c r="B88" s="92">
        <f t="shared" si="5"/>
        <v>1057</v>
      </c>
      <c r="C88" s="19">
        <v>17</v>
      </c>
      <c r="D88" s="33" t="s">
        <v>12</v>
      </c>
      <c r="E88" s="67" t="s">
        <v>5530</v>
      </c>
      <c r="F88" s="32"/>
    </row>
    <row r="89" spans="1:6" x14ac:dyDescent="0.2">
      <c r="A89" s="92">
        <f t="shared" si="4"/>
        <v>83</v>
      </c>
      <c r="B89" s="92">
        <f t="shared" si="5"/>
        <v>1074</v>
      </c>
      <c r="C89" s="19">
        <v>17</v>
      </c>
      <c r="D89" s="33" t="s">
        <v>12</v>
      </c>
      <c r="E89" s="91" t="s">
        <v>5531</v>
      </c>
      <c r="F89" s="32"/>
    </row>
    <row r="90" spans="1:6" x14ac:dyDescent="0.2">
      <c r="A90" s="92">
        <f t="shared" si="4"/>
        <v>84</v>
      </c>
      <c r="B90" s="92">
        <f t="shared" si="5"/>
        <v>1091</v>
      </c>
      <c r="C90" s="19">
        <v>9</v>
      </c>
      <c r="D90" s="33" t="s">
        <v>9</v>
      </c>
      <c r="E90" s="91" t="s">
        <v>5532</v>
      </c>
      <c r="F90" s="32"/>
    </row>
    <row r="91" spans="1:6" x14ac:dyDescent="0.2">
      <c r="A91" s="92">
        <f t="shared" si="4"/>
        <v>85</v>
      </c>
      <c r="B91" s="92">
        <f t="shared" si="5"/>
        <v>1100</v>
      </c>
      <c r="C91" s="19">
        <v>17</v>
      </c>
      <c r="D91" s="33" t="s">
        <v>12</v>
      </c>
      <c r="E91" s="67" t="s">
        <v>5533</v>
      </c>
      <c r="F91" s="32"/>
    </row>
    <row r="92" spans="1:6" x14ac:dyDescent="0.2">
      <c r="A92" s="92">
        <f t="shared" si="4"/>
        <v>86</v>
      </c>
      <c r="B92" s="92">
        <f t="shared" si="5"/>
        <v>1117</v>
      </c>
      <c r="C92" s="19">
        <v>17</v>
      </c>
      <c r="D92" s="33" t="s">
        <v>12</v>
      </c>
      <c r="E92" s="91" t="s">
        <v>5534</v>
      </c>
      <c r="F92" s="32"/>
    </row>
    <row r="93" spans="1:6" x14ac:dyDescent="0.2">
      <c r="A93" s="92">
        <f t="shared" si="4"/>
        <v>87</v>
      </c>
      <c r="B93" s="92">
        <f t="shared" si="5"/>
        <v>1134</v>
      </c>
      <c r="C93" s="19">
        <v>9</v>
      </c>
      <c r="D93" s="33" t="s">
        <v>9</v>
      </c>
      <c r="E93" s="91" t="s">
        <v>5535</v>
      </c>
      <c r="F93" s="32"/>
    </row>
    <row r="94" spans="1:6" x14ac:dyDescent="0.2">
      <c r="A94" s="92">
        <f t="shared" si="4"/>
        <v>88</v>
      </c>
      <c r="B94" s="92">
        <f t="shared" si="5"/>
        <v>1143</v>
      </c>
      <c r="C94" s="19">
        <v>17</v>
      </c>
      <c r="D94" s="33" t="s">
        <v>12</v>
      </c>
      <c r="E94" s="67" t="s">
        <v>5536</v>
      </c>
      <c r="F94" s="32"/>
    </row>
    <row r="95" spans="1:6" x14ac:dyDescent="0.2">
      <c r="A95" s="92">
        <f t="shared" si="4"/>
        <v>89</v>
      </c>
      <c r="B95" s="92">
        <f t="shared" si="5"/>
        <v>1160</v>
      </c>
      <c r="C95" s="19">
        <v>17</v>
      </c>
      <c r="D95" s="33" t="s">
        <v>12</v>
      </c>
      <c r="E95" s="91" t="s">
        <v>5537</v>
      </c>
      <c r="F95" s="32"/>
    </row>
    <row r="96" spans="1:6" x14ac:dyDescent="0.2">
      <c r="A96" s="92">
        <f t="shared" si="4"/>
        <v>90</v>
      </c>
      <c r="B96" s="92">
        <f t="shared" si="5"/>
        <v>1177</v>
      </c>
      <c r="C96" s="19">
        <v>9</v>
      </c>
      <c r="D96" s="33" t="s">
        <v>9</v>
      </c>
      <c r="E96" s="91" t="s">
        <v>5538</v>
      </c>
      <c r="F96" s="32"/>
    </row>
    <row r="97" spans="1:6" x14ac:dyDescent="0.2">
      <c r="A97" s="92">
        <f t="shared" si="4"/>
        <v>91</v>
      </c>
      <c r="B97" s="92">
        <f t="shared" si="5"/>
        <v>1186</v>
      </c>
      <c r="C97" s="19">
        <v>17</v>
      </c>
      <c r="D97" s="33" t="s">
        <v>12</v>
      </c>
      <c r="E97" s="67" t="s">
        <v>5539</v>
      </c>
      <c r="F97" s="32"/>
    </row>
    <row r="98" spans="1:6" x14ac:dyDescent="0.2">
      <c r="A98" s="92">
        <f t="shared" si="4"/>
        <v>92</v>
      </c>
      <c r="B98" s="92">
        <f t="shared" si="5"/>
        <v>1203</v>
      </c>
      <c r="C98" s="19">
        <v>17</v>
      </c>
      <c r="D98" s="33" t="s">
        <v>12</v>
      </c>
      <c r="E98" s="91" t="s">
        <v>5540</v>
      </c>
      <c r="F98" s="32"/>
    </row>
    <row r="99" spans="1:6" x14ac:dyDescent="0.2">
      <c r="A99" s="92">
        <f t="shared" si="4"/>
        <v>93</v>
      </c>
      <c r="B99" s="92">
        <f t="shared" si="5"/>
        <v>1220</v>
      </c>
      <c r="C99" s="19">
        <v>9</v>
      </c>
      <c r="D99" s="33" t="s">
        <v>9</v>
      </c>
      <c r="E99" s="91" t="s">
        <v>5541</v>
      </c>
      <c r="F99" s="32"/>
    </row>
    <row r="100" spans="1:6" x14ac:dyDescent="0.2">
      <c r="A100" s="92">
        <f t="shared" si="4"/>
        <v>94</v>
      </c>
      <c r="B100" s="92">
        <f t="shared" si="5"/>
        <v>1229</v>
      </c>
      <c r="C100" s="19">
        <v>17</v>
      </c>
      <c r="D100" s="33" t="s">
        <v>12</v>
      </c>
      <c r="E100" s="67" t="s">
        <v>5542</v>
      </c>
      <c r="F100" s="32"/>
    </row>
    <row r="101" spans="1:6" x14ac:dyDescent="0.2">
      <c r="A101" s="92">
        <f t="shared" si="4"/>
        <v>95</v>
      </c>
      <c r="B101" s="92">
        <f t="shared" si="5"/>
        <v>1246</v>
      </c>
      <c r="C101" s="19">
        <v>17</v>
      </c>
      <c r="D101" s="33" t="s">
        <v>12</v>
      </c>
      <c r="E101" s="91" t="s">
        <v>5543</v>
      </c>
      <c r="F101" s="32"/>
    </row>
    <row r="102" spans="1:6" x14ac:dyDescent="0.2">
      <c r="A102" s="92">
        <f t="shared" si="4"/>
        <v>96</v>
      </c>
      <c r="B102" s="92">
        <f t="shared" si="5"/>
        <v>1263</v>
      </c>
      <c r="C102" s="19">
        <v>9</v>
      </c>
      <c r="D102" s="33" t="s">
        <v>9</v>
      </c>
      <c r="E102" s="91" t="s">
        <v>5544</v>
      </c>
      <c r="F102" s="32"/>
    </row>
    <row r="103" spans="1:6" x14ac:dyDescent="0.2">
      <c r="A103" s="92">
        <f t="shared" si="4"/>
        <v>97</v>
      </c>
      <c r="B103" s="92">
        <f>B102+C102</f>
        <v>1272</v>
      </c>
      <c r="C103" s="19">
        <v>17</v>
      </c>
      <c r="D103" s="33" t="s">
        <v>12</v>
      </c>
      <c r="E103" s="67" t="s">
        <v>5545</v>
      </c>
      <c r="F103" s="32"/>
    </row>
    <row r="104" spans="1:6" x14ac:dyDescent="0.2">
      <c r="A104" s="92">
        <f>A103+1</f>
        <v>98</v>
      </c>
      <c r="B104" s="92">
        <f>B103+C103</f>
        <v>1289</v>
      </c>
      <c r="C104" s="19">
        <v>17</v>
      </c>
      <c r="D104" s="33" t="s">
        <v>12</v>
      </c>
      <c r="E104" s="91" t="s">
        <v>5546</v>
      </c>
      <c r="F104" s="32"/>
    </row>
    <row r="105" spans="1:6" x14ac:dyDescent="0.2">
      <c r="A105" s="92">
        <f t="shared" ref="A105:A150" si="6">A104+1</f>
        <v>99</v>
      </c>
      <c r="B105" s="92">
        <f t="shared" ref="B105:B150" si="7">B104+C104</f>
        <v>1306</v>
      </c>
      <c r="C105" s="19">
        <v>9</v>
      </c>
      <c r="D105" s="33" t="s">
        <v>9</v>
      </c>
      <c r="E105" s="91" t="s">
        <v>5547</v>
      </c>
      <c r="F105" s="32"/>
    </row>
    <row r="106" spans="1:6" x14ac:dyDescent="0.2">
      <c r="A106" s="92">
        <f t="shared" si="6"/>
        <v>100</v>
      </c>
      <c r="B106" s="92">
        <f t="shared" si="7"/>
        <v>1315</v>
      </c>
      <c r="C106" s="19">
        <v>17</v>
      </c>
      <c r="D106" s="33" t="s">
        <v>12</v>
      </c>
      <c r="E106" s="67" t="s">
        <v>5548</v>
      </c>
      <c r="F106" s="32"/>
    </row>
    <row r="107" spans="1:6" x14ac:dyDescent="0.2">
      <c r="A107" s="92">
        <f t="shared" si="6"/>
        <v>101</v>
      </c>
      <c r="B107" s="92">
        <f t="shared" si="7"/>
        <v>1332</v>
      </c>
      <c r="C107" s="19">
        <v>17</v>
      </c>
      <c r="D107" s="33" t="s">
        <v>12</v>
      </c>
      <c r="E107" s="91" t="s">
        <v>5549</v>
      </c>
      <c r="F107" s="32"/>
    </row>
    <row r="108" spans="1:6" x14ac:dyDescent="0.2">
      <c r="A108" s="92">
        <f t="shared" si="6"/>
        <v>102</v>
      </c>
      <c r="B108" s="92">
        <f t="shared" si="7"/>
        <v>1349</v>
      </c>
      <c r="C108" s="19">
        <v>9</v>
      </c>
      <c r="D108" s="33" t="s">
        <v>9</v>
      </c>
      <c r="E108" s="91" t="s">
        <v>5550</v>
      </c>
      <c r="F108" s="32"/>
    </row>
    <row r="109" spans="1:6" x14ac:dyDescent="0.2">
      <c r="A109" s="92">
        <f t="shared" si="6"/>
        <v>103</v>
      </c>
      <c r="B109" s="92">
        <f t="shared" si="7"/>
        <v>1358</v>
      </c>
      <c r="C109" s="19">
        <v>17</v>
      </c>
      <c r="D109" s="33" t="s">
        <v>12</v>
      </c>
      <c r="E109" s="67" t="s">
        <v>5551</v>
      </c>
      <c r="F109" s="32"/>
    </row>
    <row r="110" spans="1:6" x14ac:dyDescent="0.2">
      <c r="A110" s="92">
        <f t="shared" si="6"/>
        <v>104</v>
      </c>
      <c r="B110" s="92">
        <f t="shared" si="7"/>
        <v>1375</v>
      </c>
      <c r="C110" s="19">
        <v>17</v>
      </c>
      <c r="D110" s="33" t="s">
        <v>12</v>
      </c>
      <c r="E110" s="91" t="s">
        <v>5552</v>
      </c>
      <c r="F110" s="32"/>
    </row>
    <row r="111" spans="1:6" x14ac:dyDescent="0.2">
      <c r="A111" s="92">
        <f t="shared" si="6"/>
        <v>105</v>
      </c>
      <c r="B111" s="92">
        <f t="shared" si="7"/>
        <v>1392</v>
      </c>
      <c r="C111" s="19">
        <v>9</v>
      </c>
      <c r="D111" s="33" t="s">
        <v>9</v>
      </c>
      <c r="E111" s="91" t="s">
        <v>5553</v>
      </c>
      <c r="F111" s="32"/>
    </row>
    <row r="112" spans="1:6" x14ac:dyDescent="0.2">
      <c r="A112" s="92">
        <f t="shared" si="6"/>
        <v>106</v>
      </c>
      <c r="B112" s="92">
        <f t="shared" si="7"/>
        <v>1401</v>
      </c>
      <c r="C112" s="19">
        <v>17</v>
      </c>
      <c r="D112" s="33" t="s">
        <v>12</v>
      </c>
      <c r="E112" s="67" t="s">
        <v>5554</v>
      </c>
      <c r="F112" s="32"/>
    </row>
    <row r="113" spans="1:6" x14ac:dyDescent="0.2">
      <c r="A113" s="92">
        <f t="shared" si="6"/>
        <v>107</v>
      </c>
      <c r="B113" s="92">
        <f t="shared" si="7"/>
        <v>1418</v>
      </c>
      <c r="C113" s="19">
        <v>17</v>
      </c>
      <c r="D113" s="33" t="s">
        <v>12</v>
      </c>
      <c r="E113" s="91" t="s">
        <v>5555</v>
      </c>
      <c r="F113" s="32"/>
    </row>
    <row r="114" spans="1:6" x14ac:dyDescent="0.2">
      <c r="A114" s="92">
        <f t="shared" si="6"/>
        <v>108</v>
      </c>
      <c r="B114" s="92">
        <f t="shared" si="7"/>
        <v>1435</v>
      </c>
      <c r="C114" s="19">
        <v>9</v>
      </c>
      <c r="D114" s="33" t="s">
        <v>9</v>
      </c>
      <c r="E114" s="91" t="s">
        <v>5556</v>
      </c>
      <c r="F114" s="32"/>
    </row>
    <row r="115" spans="1:6" x14ac:dyDescent="0.2">
      <c r="A115" s="92">
        <f t="shared" si="6"/>
        <v>109</v>
      </c>
      <c r="B115" s="92">
        <f t="shared" si="7"/>
        <v>1444</v>
      </c>
      <c r="C115" s="19">
        <v>17</v>
      </c>
      <c r="D115" s="33" t="s">
        <v>12</v>
      </c>
      <c r="E115" s="67" t="s">
        <v>5557</v>
      </c>
      <c r="F115" s="32"/>
    </row>
    <row r="116" spans="1:6" x14ac:dyDescent="0.2">
      <c r="A116" s="92">
        <f t="shared" si="6"/>
        <v>110</v>
      </c>
      <c r="B116" s="92">
        <f t="shared" si="7"/>
        <v>1461</v>
      </c>
      <c r="C116" s="19">
        <v>17</v>
      </c>
      <c r="D116" s="33" t="s">
        <v>12</v>
      </c>
      <c r="E116" s="91" t="s">
        <v>5558</v>
      </c>
      <c r="F116" s="32"/>
    </row>
    <row r="117" spans="1:6" x14ac:dyDescent="0.2">
      <c r="A117" s="92">
        <f t="shared" si="6"/>
        <v>111</v>
      </c>
      <c r="B117" s="92">
        <f t="shared" si="7"/>
        <v>1478</v>
      </c>
      <c r="C117" s="19">
        <v>9</v>
      </c>
      <c r="D117" s="33" t="s">
        <v>9</v>
      </c>
      <c r="E117" s="91" t="s">
        <v>5559</v>
      </c>
      <c r="F117" s="32"/>
    </row>
    <row r="118" spans="1:6" x14ac:dyDescent="0.2">
      <c r="A118" s="92">
        <f t="shared" si="6"/>
        <v>112</v>
      </c>
      <c r="B118" s="92">
        <f t="shared" si="7"/>
        <v>1487</v>
      </c>
      <c r="C118" s="19">
        <v>17</v>
      </c>
      <c r="D118" s="33" t="s">
        <v>12</v>
      </c>
      <c r="E118" s="67" t="s">
        <v>5560</v>
      </c>
      <c r="F118" s="32"/>
    </row>
    <row r="119" spans="1:6" x14ac:dyDescent="0.2">
      <c r="A119" s="92">
        <f t="shared" si="6"/>
        <v>113</v>
      </c>
      <c r="B119" s="92">
        <f t="shared" si="7"/>
        <v>1504</v>
      </c>
      <c r="C119" s="19">
        <v>17</v>
      </c>
      <c r="D119" s="33" t="s">
        <v>12</v>
      </c>
      <c r="E119" s="91" t="s">
        <v>5561</v>
      </c>
      <c r="F119" s="32"/>
    </row>
    <row r="120" spans="1:6" x14ac:dyDescent="0.2">
      <c r="A120" s="92">
        <f t="shared" si="6"/>
        <v>114</v>
      </c>
      <c r="B120" s="92">
        <f t="shared" si="7"/>
        <v>1521</v>
      </c>
      <c r="C120" s="19">
        <v>9</v>
      </c>
      <c r="D120" s="33" t="s">
        <v>9</v>
      </c>
      <c r="E120" s="91" t="s">
        <v>5562</v>
      </c>
      <c r="F120" s="32"/>
    </row>
    <row r="121" spans="1:6" x14ac:dyDescent="0.2">
      <c r="A121" s="92">
        <f t="shared" si="6"/>
        <v>115</v>
      </c>
      <c r="B121" s="92">
        <f t="shared" si="7"/>
        <v>1530</v>
      </c>
      <c r="C121" s="19">
        <v>17</v>
      </c>
      <c r="D121" s="33" t="s">
        <v>12</v>
      </c>
      <c r="E121" s="67" t="s">
        <v>5563</v>
      </c>
      <c r="F121" s="32"/>
    </row>
    <row r="122" spans="1:6" x14ac:dyDescent="0.2">
      <c r="A122" s="92">
        <f t="shared" si="6"/>
        <v>116</v>
      </c>
      <c r="B122" s="92">
        <f t="shared" si="7"/>
        <v>1547</v>
      </c>
      <c r="C122" s="19">
        <v>17</v>
      </c>
      <c r="D122" s="33" t="s">
        <v>12</v>
      </c>
      <c r="E122" s="91" t="s">
        <v>5564</v>
      </c>
      <c r="F122" s="32"/>
    </row>
    <row r="123" spans="1:6" x14ac:dyDescent="0.2">
      <c r="A123" s="92">
        <f t="shared" si="6"/>
        <v>117</v>
      </c>
      <c r="B123" s="92">
        <f t="shared" si="7"/>
        <v>1564</v>
      </c>
      <c r="C123" s="19">
        <v>9</v>
      </c>
      <c r="D123" s="33" t="s">
        <v>9</v>
      </c>
      <c r="E123" s="91" t="s">
        <v>5565</v>
      </c>
      <c r="F123" s="32"/>
    </row>
    <row r="124" spans="1:6" x14ac:dyDescent="0.2">
      <c r="A124" s="92">
        <f t="shared" si="6"/>
        <v>118</v>
      </c>
      <c r="B124" s="92">
        <f t="shared" si="7"/>
        <v>1573</v>
      </c>
      <c r="C124" s="19">
        <v>17</v>
      </c>
      <c r="D124" s="33" t="s">
        <v>12</v>
      </c>
      <c r="E124" s="67" t="s">
        <v>5566</v>
      </c>
      <c r="F124" s="32"/>
    </row>
    <row r="125" spans="1:6" x14ac:dyDescent="0.2">
      <c r="A125" s="92">
        <f t="shared" si="6"/>
        <v>119</v>
      </c>
      <c r="B125" s="92">
        <f t="shared" si="7"/>
        <v>1590</v>
      </c>
      <c r="C125" s="19">
        <v>17</v>
      </c>
      <c r="D125" s="33" t="s">
        <v>12</v>
      </c>
      <c r="E125" s="91" t="s">
        <v>5567</v>
      </c>
      <c r="F125" s="32"/>
    </row>
    <row r="126" spans="1:6" x14ac:dyDescent="0.2">
      <c r="A126" s="92">
        <f t="shared" si="6"/>
        <v>120</v>
      </c>
      <c r="B126" s="92">
        <f t="shared" si="7"/>
        <v>1607</v>
      </c>
      <c r="C126" s="19">
        <v>9</v>
      </c>
      <c r="D126" s="33" t="s">
        <v>9</v>
      </c>
      <c r="E126" s="91" t="s">
        <v>5568</v>
      </c>
      <c r="F126" s="32"/>
    </row>
    <row r="127" spans="1:6" x14ac:dyDescent="0.2">
      <c r="A127" s="92">
        <f t="shared" si="6"/>
        <v>121</v>
      </c>
      <c r="B127" s="92">
        <f t="shared" si="7"/>
        <v>1616</v>
      </c>
      <c r="C127" s="19">
        <v>17</v>
      </c>
      <c r="D127" s="33" t="s">
        <v>12</v>
      </c>
      <c r="E127" s="67" t="s">
        <v>5569</v>
      </c>
      <c r="F127" s="32"/>
    </row>
    <row r="128" spans="1:6" x14ac:dyDescent="0.2">
      <c r="A128" s="92">
        <f t="shared" si="6"/>
        <v>122</v>
      </c>
      <c r="B128" s="92">
        <f t="shared" si="7"/>
        <v>1633</v>
      </c>
      <c r="C128" s="19">
        <v>17</v>
      </c>
      <c r="D128" s="33" t="s">
        <v>12</v>
      </c>
      <c r="E128" s="91" t="s">
        <v>5570</v>
      </c>
      <c r="F128" s="32"/>
    </row>
    <row r="129" spans="1:6" x14ac:dyDescent="0.2">
      <c r="A129" s="92">
        <f t="shared" si="6"/>
        <v>123</v>
      </c>
      <c r="B129" s="92">
        <f t="shared" si="7"/>
        <v>1650</v>
      </c>
      <c r="C129" s="19">
        <v>9</v>
      </c>
      <c r="D129" s="33" t="s">
        <v>9</v>
      </c>
      <c r="E129" s="91" t="s">
        <v>5571</v>
      </c>
      <c r="F129" s="32"/>
    </row>
    <row r="130" spans="1:6" x14ac:dyDescent="0.2">
      <c r="A130" s="92">
        <f t="shared" si="6"/>
        <v>124</v>
      </c>
      <c r="B130" s="92">
        <f t="shared" si="7"/>
        <v>1659</v>
      </c>
      <c r="C130" s="19">
        <v>17</v>
      </c>
      <c r="D130" s="33" t="s">
        <v>12</v>
      </c>
      <c r="E130" s="67" t="s">
        <v>5572</v>
      </c>
      <c r="F130" s="32"/>
    </row>
    <row r="131" spans="1:6" x14ac:dyDescent="0.2">
      <c r="A131" s="92">
        <f t="shared" si="6"/>
        <v>125</v>
      </c>
      <c r="B131" s="92">
        <f t="shared" si="7"/>
        <v>1676</v>
      </c>
      <c r="C131" s="19">
        <v>17</v>
      </c>
      <c r="D131" s="33" t="s">
        <v>12</v>
      </c>
      <c r="E131" s="91" t="s">
        <v>5573</v>
      </c>
      <c r="F131" s="32"/>
    </row>
    <row r="132" spans="1:6" x14ac:dyDescent="0.2">
      <c r="A132" s="92">
        <f t="shared" si="6"/>
        <v>126</v>
      </c>
      <c r="B132" s="92">
        <f t="shared" si="7"/>
        <v>1693</v>
      </c>
      <c r="C132" s="19">
        <v>9</v>
      </c>
      <c r="D132" s="33" t="s">
        <v>9</v>
      </c>
      <c r="E132" s="91" t="s">
        <v>5574</v>
      </c>
      <c r="F132" s="51"/>
    </row>
    <row r="133" spans="1:6" x14ac:dyDescent="0.2">
      <c r="A133" s="92">
        <f t="shared" si="6"/>
        <v>127</v>
      </c>
      <c r="B133" s="92">
        <f t="shared" si="7"/>
        <v>1702</v>
      </c>
      <c r="C133" s="19">
        <v>17</v>
      </c>
      <c r="D133" s="33" t="s">
        <v>12</v>
      </c>
      <c r="E133" s="224" t="s">
        <v>5575</v>
      </c>
      <c r="F133" s="43"/>
    </row>
    <row r="134" spans="1:6" x14ac:dyDescent="0.2">
      <c r="A134" s="92">
        <f t="shared" si="6"/>
        <v>128</v>
      </c>
      <c r="B134" s="92">
        <f t="shared" si="7"/>
        <v>1719</v>
      </c>
      <c r="C134" s="19">
        <v>17</v>
      </c>
      <c r="D134" s="33" t="s">
        <v>12</v>
      </c>
      <c r="E134" s="91" t="s">
        <v>5576</v>
      </c>
      <c r="F134" s="150"/>
    </row>
    <row r="135" spans="1:6" x14ac:dyDescent="0.2">
      <c r="A135" s="92">
        <f t="shared" si="6"/>
        <v>129</v>
      </c>
      <c r="B135" s="92">
        <f t="shared" si="7"/>
        <v>1736</v>
      </c>
      <c r="C135" s="19">
        <v>9</v>
      </c>
      <c r="D135" s="33" t="s">
        <v>9</v>
      </c>
      <c r="E135" s="91" t="s">
        <v>5577</v>
      </c>
      <c r="F135" s="32"/>
    </row>
    <row r="136" spans="1:6" x14ac:dyDescent="0.2">
      <c r="A136" s="92">
        <f t="shared" si="6"/>
        <v>130</v>
      </c>
      <c r="B136" s="92">
        <f t="shared" si="7"/>
        <v>1745</v>
      </c>
      <c r="C136" s="19">
        <v>17</v>
      </c>
      <c r="D136" s="33" t="s">
        <v>12</v>
      </c>
      <c r="E136" s="67" t="s">
        <v>5578</v>
      </c>
      <c r="F136" s="32"/>
    </row>
    <row r="137" spans="1:6" x14ac:dyDescent="0.2">
      <c r="A137" s="92">
        <f t="shared" si="6"/>
        <v>131</v>
      </c>
      <c r="B137" s="92">
        <f t="shared" si="7"/>
        <v>1762</v>
      </c>
      <c r="C137" s="19">
        <v>17</v>
      </c>
      <c r="D137" s="33" t="s">
        <v>12</v>
      </c>
      <c r="E137" s="91" t="s">
        <v>5579</v>
      </c>
      <c r="F137" s="32"/>
    </row>
    <row r="138" spans="1:6" x14ac:dyDescent="0.2">
      <c r="A138" s="92">
        <f t="shared" si="6"/>
        <v>132</v>
      </c>
      <c r="B138" s="92">
        <f t="shared" si="7"/>
        <v>1779</v>
      </c>
      <c r="C138" s="19">
        <v>9</v>
      </c>
      <c r="D138" s="33" t="s">
        <v>9</v>
      </c>
      <c r="E138" s="91" t="s">
        <v>5580</v>
      </c>
      <c r="F138" s="32"/>
    </row>
    <row r="139" spans="1:6" x14ac:dyDescent="0.2">
      <c r="A139" s="92">
        <f t="shared" si="6"/>
        <v>133</v>
      </c>
      <c r="B139" s="92">
        <f t="shared" si="7"/>
        <v>1788</v>
      </c>
      <c r="C139" s="19">
        <v>17</v>
      </c>
      <c r="D139" s="33" t="s">
        <v>12</v>
      </c>
      <c r="E139" s="67" t="s">
        <v>5581</v>
      </c>
      <c r="F139" s="32"/>
    </row>
    <row r="140" spans="1:6" x14ac:dyDescent="0.2">
      <c r="A140" s="92">
        <f t="shared" si="6"/>
        <v>134</v>
      </c>
      <c r="B140" s="92">
        <f t="shared" si="7"/>
        <v>1805</v>
      </c>
      <c r="C140" s="19">
        <v>17</v>
      </c>
      <c r="D140" s="33" t="s">
        <v>12</v>
      </c>
      <c r="E140" s="91" t="s">
        <v>5582</v>
      </c>
      <c r="F140" s="32"/>
    </row>
    <row r="141" spans="1:6" x14ac:dyDescent="0.2">
      <c r="A141" s="92">
        <f t="shared" si="6"/>
        <v>135</v>
      </c>
      <c r="B141" s="92">
        <f t="shared" si="7"/>
        <v>1822</v>
      </c>
      <c r="C141" s="19">
        <v>9</v>
      </c>
      <c r="D141" s="33" t="s">
        <v>9</v>
      </c>
      <c r="E141" s="91" t="s">
        <v>5583</v>
      </c>
      <c r="F141" s="32"/>
    </row>
    <row r="142" spans="1:6" x14ac:dyDescent="0.2">
      <c r="A142" s="92">
        <f t="shared" si="6"/>
        <v>136</v>
      </c>
      <c r="B142" s="92">
        <f t="shared" si="7"/>
        <v>1831</v>
      </c>
      <c r="C142" s="19">
        <v>17</v>
      </c>
      <c r="D142" s="33" t="s">
        <v>12</v>
      </c>
      <c r="E142" s="67" t="s">
        <v>5584</v>
      </c>
      <c r="F142" s="32"/>
    </row>
    <row r="143" spans="1:6" x14ac:dyDescent="0.2">
      <c r="A143" s="92">
        <f t="shared" si="6"/>
        <v>137</v>
      </c>
      <c r="B143" s="92">
        <f t="shared" si="7"/>
        <v>1848</v>
      </c>
      <c r="C143" s="19">
        <v>17</v>
      </c>
      <c r="D143" s="33" t="s">
        <v>12</v>
      </c>
      <c r="E143" s="91" t="s">
        <v>5585</v>
      </c>
      <c r="F143" s="32"/>
    </row>
    <row r="144" spans="1:6" x14ac:dyDescent="0.2">
      <c r="A144" s="92">
        <f t="shared" si="6"/>
        <v>138</v>
      </c>
      <c r="B144" s="92">
        <f t="shared" si="7"/>
        <v>1865</v>
      </c>
      <c r="C144" s="19">
        <v>9</v>
      </c>
      <c r="D144" s="33" t="s">
        <v>9</v>
      </c>
      <c r="E144" s="91" t="s">
        <v>5586</v>
      </c>
      <c r="F144" s="32"/>
    </row>
    <row r="145" spans="1:6" x14ac:dyDescent="0.2">
      <c r="A145" s="92">
        <f t="shared" si="6"/>
        <v>139</v>
      </c>
      <c r="B145" s="92">
        <f t="shared" si="7"/>
        <v>1874</v>
      </c>
      <c r="C145" s="19">
        <v>17</v>
      </c>
      <c r="D145" s="33" t="s">
        <v>12</v>
      </c>
      <c r="E145" s="67" t="s">
        <v>5587</v>
      </c>
      <c r="F145" s="32"/>
    </row>
    <row r="146" spans="1:6" x14ac:dyDescent="0.2">
      <c r="A146" s="92">
        <f t="shared" si="6"/>
        <v>140</v>
      </c>
      <c r="B146" s="92">
        <f t="shared" si="7"/>
        <v>1891</v>
      </c>
      <c r="C146" s="19">
        <v>17</v>
      </c>
      <c r="D146" s="33" t="s">
        <v>12</v>
      </c>
      <c r="E146" s="91" t="s">
        <v>5588</v>
      </c>
      <c r="F146" s="32"/>
    </row>
    <row r="147" spans="1:6" x14ac:dyDescent="0.2">
      <c r="A147" s="92">
        <f t="shared" si="6"/>
        <v>141</v>
      </c>
      <c r="B147" s="92">
        <f t="shared" si="7"/>
        <v>1908</v>
      </c>
      <c r="C147" s="19">
        <v>17</v>
      </c>
      <c r="D147" s="33" t="s">
        <v>12</v>
      </c>
      <c r="E147" s="67" t="s">
        <v>5589</v>
      </c>
      <c r="F147" s="32"/>
    </row>
    <row r="148" spans="1:6" x14ac:dyDescent="0.2">
      <c r="A148" s="92">
        <f t="shared" si="6"/>
        <v>142</v>
      </c>
      <c r="B148" s="92">
        <f t="shared" si="7"/>
        <v>1925</v>
      </c>
      <c r="C148" s="19">
        <v>17</v>
      </c>
      <c r="D148" s="33" t="s">
        <v>12</v>
      </c>
      <c r="E148" s="91" t="s">
        <v>5590</v>
      </c>
      <c r="F148" s="32"/>
    </row>
    <row r="149" spans="1:6" ht="12.75" thickBot="1" x14ac:dyDescent="0.25">
      <c r="A149" s="70">
        <f t="shared" si="6"/>
        <v>143</v>
      </c>
      <c r="B149" s="70">
        <f t="shared" si="7"/>
        <v>1942</v>
      </c>
      <c r="C149" s="78">
        <v>150</v>
      </c>
      <c r="D149" s="79" t="s">
        <v>9</v>
      </c>
      <c r="E149" s="29" t="s">
        <v>50</v>
      </c>
      <c r="F149" s="47" t="s">
        <v>25</v>
      </c>
    </row>
    <row r="150" spans="1:6" ht="13.5" thickTop="1" thickBot="1" x14ac:dyDescent="0.25">
      <c r="A150" s="70">
        <f t="shared" si="6"/>
        <v>144</v>
      </c>
      <c r="B150" s="70">
        <f t="shared" si="7"/>
        <v>2092</v>
      </c>
      <c r="C150" s="94">
        <v>12</v>
      </c>
      <c r="D150" s="95" t="s">
        <v>9</v>
      </c>
      <c r="E150" s="96" t="s">
        <v>323</v>
      </c>
      <c r="F150" s="97" t="s">
        <v>5591</v>
      </c>
    </row>
    <row r="151" spans="1:6" s="119" customFormat="1" ht="12.75" thickTop="1" x14ac:dyDescent="0.2">
      <c r="A151" s="225" t="s">
        <v>54</v>
      </c>
      <c r="B151" s="225"/>
      <c r="C151" s="57">
        <f>B150+C150-1</f>
        <v>2103</v>
      </c>
      <c r="D151" s="226"/>
      <c r="E151" s="227"/>
      <c r="F151" s="98"/>
    </row>
    <row r="152" spans="1:6" x14ac:dyDescent="0.2">
      <c r="A152" s="64"/>
      <c r="B152" s="64"/>
      <c r="C152" s="64"/>
      <c r="D152" s="64"/>
      <c r="E152" s="64"/>
      <c r="F152" s="64"/>
    </row>
    <row r="153" spans="1:6" x14ac:dyDescent="0.2">
      <c r="A153" s="228"/>
      <c r="B153" s="228"/>
      <c r="C153" s="158"/>
      <c r="D153" s="159"/>
      <c r="E153" s="229" t="s">
        <v>3427</v>
      </c>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3AC6968-A60E-4885-8536-9CC79395CFB6}">
            <xm:f>NOT(ISERROR(SEARCH($C$3,C3)))</xm:f>
            <xm:f>$C$3</xm:f>
            <x14:dxf>
              <numFmt numFmtId="30" formatCode="@"/>
            </x14:dxf>
          </x14:cfRule>
          <xm:sqref>C3:F3</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243"/>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99.855468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5592</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13" si="0">+A7+1</f>
        <v>2</v>
      </c>
      <c r="B8" s="30">
        <f t="shared" ref="B8:B13" si="1">C7+B7</f>
        <v>3</v>
      </c>
      <c r="C8" s="30">
        <v>3</v>
      </c>
      <c r="D8" s="31" t="s">
        <v>12</v>
      </c>
      <c r="E8" s="88" t="s">
        <v>13</v>
      </c>
      <c r="F8" s="43">
        <v>220</v>
      </c>
    </row>
    <row r="9" spans="1:6" x14ac:dyDescent="0.2">
      <c r="A9" s="30">
        <f t="shared" si="0"/>
        <v>3</v>
      </c>
      <c r="B9" s="30">
        <f t="shared" si="1"/>
        <v>6</v>
      </c>
      <c r="C9" s="30">
        <v>2</v>
      </c>
      <c r="D9" s="31" t="s">
        <v>9</v>
      </c>
      <c r="E9" s="88" t="s">
        <v>14</v>
      </c>
      <c r="F9" s="89" t="s">
        <v>770</v>
      </c>
    </row>
    <row r="10" spans="1:6" x14ac:dyDescent="0.2">
      <c r="A10" s="30">
        <f t="shared" si="0"/>
        <v>4</v>
      </c>
      <c r="B10" s="30">
        <f t="shared" si="1"/>
        <v>8</v>
      </c>
      <c r="C10" s="30">
        <v>1</v>
      </c>
      <c r="D10" s="31" t="s">
        <v>9</v>
      </c>
      <c r="E10" s="88" t="s">
        <v>16</v>
      </c>
      <c r="F10" s="89" t="s">
        <v>61</v>
      </c>
    </row>
    <row r="11" spans="1:6" x14ac:dyDescent="0.2">
      <c r="A11" s="30">
        <f t="shared" si="0"/>
        <v>5</v>
      </c>
      <c r="B11" s="30">
        <f t="shared" si="1"/>
        <v>9</v>
      </c>
      <c r="C11" s="30">
        <v>2</v>
      </c>
      <c r="D11" s="31" t="s">
        <v>12</v>
      </c>
      <c r="E11" s="88" t="s">
        <v>17</v>
      </c>
      <c r="F11" s="89" t="s">
        <v>18</v>
      </c>
    </row>
    <row r="12" spans="1:6" x14ac:dyDescent="0.2">
      <c r="A12" s="30">
        <f t="shared" si="0"/>
        <v>6</v>
      </c>
      <c r="B12" s="30">
        <f t="shared" si="1"/>
        <v>11</v>
      </c>
      <c r="C12" s="30">
        <v>1</v>
      </c>
      <c r="D12" s="31" t="s">
        <v>9</v>
      </c>
      <c r="E12" s="88" t="s">
        <v>19</v>
      </c>
      <c r="F12" s="90" t="s">
        <v>20</v>
      </c>
    </row>
    <row r="13" spans="1:6" x14ac:dyDescent="0.2">
      <c r="A13" s="19">
        <f t="shared" si="0"/>
        <v>7</v>
      </c>
      <c r="B13" s="19">
        <f t="shared" si="1"/>
        <v>12</v>
      </c>
      <c r="C13" s="19">
        <v>1</v>
      </c>
      <c r="D13" s="33" t="s">
        <v>9</v>
      </c>
      <c r="E13" s="91" t="s">
        <v>21</v>
      </c>
      <c r="F13" s="32" t="s">
        <v>22</v>
      </c>
    </row>
    <row r="14" spans="1:6" x14ac:dyDescent="0.2">
      <c r="A14" s="92">
        <f t="shared" ref="A14:A77" si="2">A13+1</f>
        <v>8</v>
      </c>
      <c r="B14" s="92">
        <f t="shared" ref="B14:B77" si="3">B13+C13</f>
        <v>13</v>
      </c>
      <c r="C14" s="19">
        <v>3</v>
      </c>
      <c r="D14" s="33" t="s">
        <v>12</v>
      </c>
      <c r="E14" s="91" t="s">
        <v>23</v>
      </c>
      <c r="F14" s="32"/>
    </row>
    <row r="15" spans="1:6" x14ac:dyDescent="0.2">
      <c r="A15" s="92">
        <f t="shared" si="2"/>
        <v>9</v>
      </c>
      <c r="B15" s="92">
        <f t="shared" si="3"/>
        <v>16</v>
      </c>
      <c r="C15" s="19">
        <v>9</v>
      </c>
      <c r="D15" s="33" t="s">
        <v>9</v>
      </c>
      <c r="E15" s="91" t="s">
        <v>5593</v>
      </c>
      <c r="F15" s="32"/>
    </row>
    <row r="16" spans="1:6" x14ac:dyDescent="0.2">
      <c r="A16" s="92">
        <f t="shared" si="2"/>
        <v>10</v>
      </c>
      <c r="B16" s="92">
        <f t="shared" si="3"/>
        <v>25</v>
      </c>
      <c r="C16" s="19">
        <v>17</v>
      </c>
      <c r="D16" s="33" t="s">
        <v>12</v>
      </c>
      <c r="E16" s="91" t="s">
        <v>5594</v>
      </c>
      <c r="F16" s="32"/>
    </row>
    <row r="17" spans="1:6" x14ac:dyDescent="0.2">
      <c r="A17" s="92">
        <f t="shared" si="2"/>
        <v>11</v>
      </c>
      <c r="B17" s="92">
        <f t="shared" si="3"/>
        <v>42</v>
      </c>
      <c r="C17" s="19">
        <v>17</v>
      </c>
      <c r="D17" s="33" t="s">
        <v>12</v>
      </c>
      <c r="E17" s="91" t="s">
        <v>5595</v>
      </c>
      <c r="F17" s="32"/>
    </row>
    <row r="18" spans="1:6" x14ac:dyDescent="0.2">
      <c r="A18" s="92">
        <f t="shared" si="2"/>
        <v>12</v>
      </c>
      <c r="B18" s="92">
        <f t="shared" si="3"/>
        <v>59</v>
      </c>
      <c r="C18" s="19">
        <v>17</v>
      </c>
      <c r="D18" s="33" t="s">
        <v>12</v>
      </c>
      <c r="E18" s="91" t="s">
        <v>5596</v>
      </c>
      <c r="F18" s="32"/>
    </row>
    <row r="19" spans="1:6" x14ac:dyDescent="0.2">
      <c r="A19" s="70">
        <f t="shared" si="2"/>
        <v>13</v>
      </c>
      <c r="B19" s="70">
        <f t="shared" si="3"/>
        <v>76</v>
      </c>
      <c r="C19" s="37">
        <v>17</v>
      </c>
      <c r="D19" s="45" t="s">
        <v>12</v>
      </c>
      <c r="E19" s="67" t="s">
        <v>5597</v>
      </c>
      <c r="F19" s="32"/>
    </row>
    <row r="20" spans="1:6" x14ac:dyDescent="0.2">
      <c r="A20" s="70">
        <f t="shared" si="2"/>
        <v>14</v>
      </c>
      <c r="B20" s="70">
        <f t="shared" si="3"/>
        <v>93</v>
      </c>
      <c r="C20" s="19">
        <v>17</v>
      </c>
      <c r="D20" s="33" t="s">
        <v>12</v>
      </c>
      <c r="E20" s="91" t="s">
        <v>5598</v>
      </c>
      <c r="F20" s="32"/>
    </row>
    <row r="21" spans="1:6" x14ac:dyDescent="0.2">
      <c r="A21" s="70">
        <f t="shared" si="2"/>
        <v>15</v>
      </c>
      <c r="B21" s="70">
        <f t="shared" si="3"/>
        <v>110</v>
      </c>
      <c r="C21" s="19">
        <v>17</v>
      </c>
      <c r="D21" s="33" t="s">
        <v>12</v>
      </c>
      <c r="E21" s="91" t="s">
        <v>5599</v>
      </c>
      <c r="F21" s="32"/>
    </row>
    <row r="22" spans="1:6" x14ac:dyDescent="0.2">
      <c r="A22" s="70">
        <f t="shared" si="2"/>
        <v>16</v>
      </c>
      <c r="B22" s="70">
        <f t="shared" si="3"/>
        <v>127</v>
      </c>
      <c r="C22" s="19">
        <v>17</v>
      </c>
      <c r="D22" s="33" t="s">
        <v>12</v>
      </c>
      <c r="E22" s="91" t="s">
        <v>5600</v>
      </c>
      <c r="F22" s="32"/>
    </row>
    <row r="23" spans="1:6" x14ac:dyDescent="0.2">
      <c r="A23" s="70">
        <f t="shared" si="2"/>
        <v>17</v>
      </c>
      <c r="B23" s="70">
        <f t="shared" si="3"/>
        <v>144</v>
      </c>
      <c r="C23" s="19">
        <v>17</v>
      </c>
      <c r="D23" s="33" t="s">
        <v>12</v>
      </c>
      <c r="E23" s="91" t="s">
        <v>5601</v>
      </c>
      <c r="F23" s="32"/>
    </row>
    <row r="24" spans="1:6" x14ac:dyDescent="0.2">
      <c r="A24" s="70">
        <f t="shared" si="2"/>
        <v>18</v>
      </c>
      <c r="B24" s="70">
        <f t="shared" si="3"/>
        <v>161</v>
      </c>
      <c r="C24" s="19">
        <v>9</v>
      </c>
      <c r="D24" s="33" t="s">
        <v>9</v>
      </c>
      <c r="E24" s="91" t="s">
        <v>5602</v>
      </c>
      <c r="F24" s="32"/>
    </row>
    <row r="25" spans="1:6" x14ac:dyDescent="0.2">
      <c r="A25" s="70">
        <f t="shared" si="2"/>
        <v>19</v>
      </c>
      <c r="B25" s="70">
        <f t="shared" si="3"/>
        <v>170</v>
      </c>
      <c r="C25" s="19">
        <v>17</v>
      </c>
      <c r="D25" s="33" t="s">
        <v>12</v>
      </c>
      <c r="E25" s="91" t="s">
        <v>5603</v>
      </c>
      <c r="F25" s="32"/>
    </row>
    <row r="26" spans="1:6" x14ac:dyDescent="0.2">
      <c r="A26" s="70">
        <f t="shared" si="2"/>
        <v>20</v>
      </c>
      <c r="B26" s="70">
        <f t="shared" si="3"/>
        <v>187</v>
      </c>
      <c r="C26" s="19">
        <v>17</v>
      </c>
      <c r="D26" s="33" t="s">
        <v>12</v>
      </c>
      <c r="E26" s="91" t="s">
        <v>5604</v>
      </c>
      <c r="F26" s="32"/>
    </row>
    <row r="27" spans="1:6" x14ac:dyDescent="0.2">
      <c r="A27" s="70">
        <f t="shared" si="2"/>
        <v>21</v>
      </c>
      <c r="B27" s="70">
        <f t="shared" si="3"/>
        <v>204</v>
      </c>
      <c r="C27" s="19">
        <v>17</v>
      </c>
      <c r="D27" s="33" t="s">
        <v>12</v>
      </c>
      <c r="E27" s="91" t="s">
        <v>5605</v>
      </c>
      <c r="F27" s="32"/>
    </row>
    <row r="28" spans="1:6" x14ac:dyDescent="0.2">
      <c r="A28" s="70">
        <f t="shared" si="2"/>
        <v>22</v>
      </c>
      <c r="B28" s="70">
        <f t="shared" si="3"/>
        <v>221</v>
      </c>
      <c r="C28" s="37">
        <v>17</v>
      </c>
      <c r="D28" s="45" t="s">
        <v>12</v>
      </c>
      <c r="E28" s="67" t="s">
        <v>5606</v>
      </c>
      <c r="F28" s="32"/>
    </row>
    <row r="29" spans="1:6" x14ac:dyDescent="0.2">
      <c r="A29" s="70">
        <f t="shared" si="2"/>
        <v>23</v>
      </c>
      <c r="B29" s="70">
        <f t="shared" si="3"/>
        <v>238</v>
      </c>
      <c r="C29" s="19">
        <v>17</v>
      </c>
      <c r="D29" s="33" t="s">
        <v>12</v>
      </c>
      <c r="E29" s="91" t="s">
        <v>5607</v>
      </c>
      <c r="F29" s="32"/>
    </row>
    <row r="30" spans="1:6" x14ac:dyDescent="0.2">
      <c r="A30" s="70">
        <f t="shared" si="2"/>
        <v>24</v>
      </c>
      <c r="B30" s="70">
        <f t="shared" si="3"/>
        <v>255</v>
      </c>
      <c r="C30" s="19">
        <v>17</v>
      </c>
      <c r="D30" s="33" t="s">
        <v>12</v>
      </c>
      <c r="E30" s="91" t="s">
        <v>5608</v>
      </c>
      <c r="F30" s="32"/>
    </row>
    <row r="31" spans="1:6" x14ac:dyDescent="0.2">
      <c r="A31" s="70">
        <f t="shared" si="2"/>
        <v>25</v>
      </c>
      <c r="B31" s="70">
        <f t="shared" si="3"/>
        <v>272</v>
      </c>
      <c r="C31" s="19">
        <v>17</v>
      </c>
      <c r="D31" s="33" t="s">
        <v>12</v>
      </c>
      <c r="E31" s="91" t="s">
        <v>5609</v>
      </c>
      <c r="F31" s="32"/>
    </row>
    <row r="32" spans="1:6" x14ac:dyDescent="0.2">
      <c r="A32" s="70">
        <f t="shared" si="2"/>
        <v>26</v>
      </c>
      <c r="B32" s="70">
        <f t="shared" si="3"/>
        <v>289</v>
      </c>
      <c r="C32" s="19">
        <v>17</v>
      </c>
      <c r="D32" s="33" t="s">
        <v>12</v>
      </c>
      <c r="E32" s="91" t="s">
        <v>5610</v>
      </c>
      <c r="F32" s="32"/>
    </row>
    <row r="33" spans="1:6" x14ac:dyDescent="0.2">
      <c r="A33" s="70">
        <f t="shared" si="2"/>
        <v>27</v>
      </c>
      <c r="B33" s="70">
        <f t="shared" si="3"/>
        <v>306</v>
      </c>
      <c r="C33" s="19">
        <v>9</v>
      </c>
      <c r="D33" s="33" t="s">
        <v>9</v>
      </c>
      <c r="E33" s="91" t="s">
        <v>5611</v>
      </c>
      <c r="F33" s="137"/>
    </row>
    <row r="34" spans="1:6" x14ac:dyDescent="0.2">
      <c r="A34" s="70">
        <f t="shared" si="2"/>
        <v>28</v>
      </c>
      <c r="B34" s="70">
        <f t="shared" si="3"/>
        <v>315</v>
      </c>
      <c r="C34" s="19">
        <v>17</v>
      </c>
      <c r="D34" s="33" t="s">
        <v>12</v>
      </c>
      <c r="E34" s="91" t="s">
        <v>5612</v>
      </c>
      <c r="F34" s="32"/>
    </row>
    <row r="35" spans="1:6" x14ac:dyDescent="0.2">
      <c r="A35" s="70">
        <f t="shared" si="2"/>
        <v>29</v>
      </c>
      <c r="B35" s="70">
        <f t="shared" si="3"/>
        <v>332</v>
      </c>
      <c r="C35" s="19">
        <v>17</v>
      </c>
      <c r="D35" s="33" t="s">
        <v>12</v>
      </c>
      <c r="E35" s="91" t="s">
        <v>5613</v>
      </c>
      <c r="F35" s="32"/>
    </row>
    <row r="36" spans="1:6" x14ac:dyDescent="0.2">
      <c r="A36" s="70">
        <f t="shared" si="2"/>
        <v>30</v>
      </c>
      <c r="B36" s="70">
        <f t="shared" si="3"/>
        <v>349</v>
      </c>
      <c r="C36" s="19">
        <v>17</v>
      </c>
      <c r="D36" s="33" t="s">
        <v>12</v>
      </c>
      <c r="E36" s="91" t="s">
        <v>5614</v>
      </c>
      <c r="F36" s="32"/>
    </row>
    <row r="37" spans="1:6" x14ac:dyDescent="0.2">
      <c r="A37" s="70">
        <f t="shared" si="2"/>
        <v>31</v>
      </c>
      <c r="B37" s="70">
        <f t="shared" si="3"/>
        <v>366</v>
      </c>
      <c r="C37" s="37">
        <v>17</v>
      </c>
      <c r="D37" s="45" t="s">
        <v>12</v>
      </c>
      <c r="E37" s="67" t="s">
        <v>5615</v>
      </c>
      <c r="F37" s="32"/>
    </row>
    <row r="38" spans="1:6" x14ac:dyDescent="0.2">
      <c r="A38" s="70">
        <f t="shared" si="2"/>
        <v>32</v>
      </c>
      <c r="B38" s="70">
        <f t="shared" si="3"/>
        <v>383</v>
      </c>
      <c r="C38" s="19">
        <v>17</v>
      </c>
      <c r="D38" s="33" t="s">
        <v>12</v>
      </c>
      <c r="E38" s="91" t="s">
        <v>5616</v>
      </c>
      <c r="F38" s="32"/>
    </row>
    <row r="39" spans="1:6" x14ac:dyDescent="0.2">
      <c r="A39" s="70">
        <f t="shared" si="2"/>
        <v>33</v>
      </c>
      <c r="B39" s="70">
        <f t="shared" si="3"/>
        <v>400</v>
      </c>
      <c r="C39" s="19">
        <v>17</v>
      </c>
      <c r="D39" s="33" t="s">
        <v>12</v>
      </c>
      <c r="E39" s="91" t="s">
        <v>5617</v>
      </c>
      <c r="F39" s="32"/>
    </row>
    <row r="40" spans="1:6" x14ac:dyDescent="0.2">
      <c r="A40" s="70">
        <f t="shared" si="2"/>
        <v>34</v>
      </c>
      <c r="B40" s="70">
        <f t="shared" si="3"/>
        <v>417</v>
      </c>
      <c r="C40" s="19">
        <v>17</v>
      </c>
      <c r="D40" s="33" t="s">
        <v>12</v>
      </c>
      <c r="E40" s="91" t="s">
        <v>5618</v>
      </c>
      <c r="F40" s="32"/>
    </row>
    <row r="41" spans="1:6" x14ac:dyDescent="0.2">
      <c r="A41" s="70">
        <f t="shared" si="2"/>
        <v>35</v>
      </c>
      <c r="B41" s="70">
        <f t="shared" si="3"/>
        <v>434</v>
      </c>
      <c r="C41" s="19">
        <v>17</v>
      </c>
      <c r="D41" s="33" t="s">
        <v>12</v>
      </c>
      <c r="E41" s="91" t="s">
        <v>5619</v>
      </c>
      <c r="F41" s="32"/>
    </row>
    <row r="42" spans="1:6" x14ac:dyDescent="0.2">
      <c r="A42" s="70">
        <f t="shared" si="2"/>
        <v>36</v>
      </c>
      <c r="B42" s="70">
        <f t="shared" si="3"/>
        <v>451</v>
      </c>
      <c r="C42" s="19">
        <v>9</v>
      </c>
      <c r="D42" s="33" t="s">
        <v>9</v>
      </c>
      <c r="E42" s="91" t="s">
        <v>5620</v>
      </c>
      <c r="F42" s="32"/>
    </row>
    <row r="43" spans="1:6" x14ac:dyDescent="0.2">
      <c r="A43" s="70">
        <f t="shared" si="2"/>
        <v>37</v>
      </c>
      <c r="B43" s="70">
        <f t="shared" si="3"/>
        <v>460</v>
      </c>
      <c r="C43" s="19">
        <v>17</v>
      </c>
      <c r="D43" s="33" t="s">
        <v>12</v>
      </c>
      <c r="E43" s="91" t="s">
        <v>5621</v>
      </c>
      <c r="F43" s="32"/>
    </row>
    <row r="44" spans="1:6" x14ac:dyDescent="0.2">
      <c r="A44" s="70">
        <f t="shared" si="2"/>
        <v>38</v>
      </c>
      <c r="B44" s="70">
        <f t="shared" si="3"/>
        <v>477</v>
      </c>
      <c r="C44" s="19">
        <v>17</v>
      </c>
      <c r="D44" s="33" t="s">
        <v>12</v>
      </c>
      <c r="E44" s="91" t="s">
        <v>5622</v>
      </c>
      <c r="F44" s="32"/>
    </row>
    <row r="45" spans="1:6" x14ac:dyDescent="0.2">
      <c r="A45" s="70">
        <f t="shared" si="2"/>
        <v>39</v>
      </c>
      <c r="B45" s="70">
        <f t="shared" si="3"/>
        <v>494</v>
      </c>
      <c r="C45" s="19">
        <v>17</v>
      </c>
      <c r="D45" s="33" t="s">
        <v>12</v>
      </c>
      <c r="E45" s="91" t="s">
        <v>5623</v>
      </c>
      <c r="F45" s="32"/>
    </row>
    <row r="46" spans="1:6" x14ac:dyDescent="0.2">
      <c r="A46" s="70">
        <f t="shared" si="2"/>
        <v>40</v>
      </c>
      <c r="B46" s="70">
        <f t="shared" si="3"/>
        <v>511</v>
      </c>
      <c r="C46" s="37">
        <v>17</v>
      </c>
      <c r="D46" s="45" t="s">
        <v>12</v>
      </c>
      <c r="E46" s="67" t="s">
        <v>5624</v>
      </c>
      <c r="F46" s="32"/>
    </row>
    <row r="47" spans="1:6" x14ac:dyDescent="0.2">
      <c r="A47" s="70">
        <f t="shared" si="2"/>
        <v>41</v>
      </c>
      <c r="B47" s="70">
        <f t="shared" si="3"/>
        <v>528</v>
      </c>
      <c r="C47" s="19">
        <v>17</v>
      </c>
      <c r="D47" s="33" t="s">
        <v>12</v>
      </c>
      <c r="E47" s="91" t="s">
        <v>5625</v>
      </c>
      <c r="F47" s="32"/>
    </row>
    <row r="48" spans="1:6" x14ac:dyDescent="0.2">
      <c r="A48" s="70">
        <f t="shared" si="2"/>
        <v>42</v>
      </c>
      <c r="B48" s="70">
        <f t="shared" si="3"/>
        <v>545</v>
      </c>
      <c r="C48" s="19">
        <v>17</v>
      </c>
      <c r="D48" s="33" t="s">
        <v>12</v>
      </c>
      <c r="E48" s="91" t="s">
        <v>5626</v>
      </c>
      <c r="F48" s="137"/>
    </row>
    <row r="49" spans="1:6" x14ac:dyDescent="0.2">
      <c r="A49" s="70">
        <f t="shared" si="2"/>
        <v>43</v>
      </c>
      <c r="B49" s="70">
        <f t="shared" si="3"/>
        <v>562</v>
      </c>
      <c r="C49" s="19">
        <v>17</v>
      </c>
      <c r="D49" s="33" t="s">
        <v>12</v>
      </c>
      <c r="E49" s="91" t="s">
        <v>5627</v>
      </c>
      <c r="F49" s="32"/>
    </row>
    <row r="50" spans="1:6" x14ac:dyDescent="0.2">
      <c r="A50" s="70">
        <f t="shared" si="2"/>
        <v>44</v>
      </c>
      <c r="B50" s="70">
        <f t="shared" si="3"/>
        <v>579</v>
      </c>
      <c r="C50" s="19">
        <v>17</v>
      </c>
      <c r="D50" s="33" t="s">
        <v>12</v>
      </c>
      <c r="E50" s="91" t="s">
        <v>5628</v>
      </c>
      <c r="F50" s="32"/>
    </row>
    <row r="51" spans="1:6" x14ac:dyDescent="0.2">
      <c r="A51" s="70">
        <f t="shared" si="2"/>
        <v>45</v>
      </c>
      <c r="B51" s="70">
        <f t="shared" si="3"/>
        <v>596</v>
      </c>
      <c r="C51" s="19">
        <v>9</v>
      </c>
      <c r="D51" s="33" t="s">
        <v>9</v>
      </c>
      <c r="E51" s="91" t="s">
        <v>5629</v>
      </c>
      <c r="F51" s="32"/>
    </row>
    <row r="52" spans="1:6" x14ac:dyDescent="0.2">
      <c r="A52" s="70">
        <f t="shared" si="2"/>
        <v>46</v>
      </c>
      <c r="B52" s="70">
        <f t="shared" si="3"/>
        <v>605</v>
      </c>
      <c r="C52" s="19">
        <v>17</v>
      </c>
      <c r="D52" s="33" t="s">
        <v>12</v>
      </c>
      <c r="E52" s="91" t="s">
        <v>5630</v>
      </c>
      <c r="F52" s="32"/>
    </row>
    <row r="53" spans="1:6" x14ac:dyDescent="0.2">
      <c r="A53" s="70">
        <f t="shared" si="2"/>
        <v>47</v>
      </c>
      <c r="B53" s="70">
        <f t="shared" si="3"/>
        <v>622</v>
      </c>
      <c r="C53" s="19">
        <v>17</v>
      </c>
      <c r="D53" s="33" t="s">
        <v>12</v>
      </c>
      <c r="E53" s="91" t="s">
        <v>5631</v>
      </c>
      <c r="F53" s="32"/>
    </row>
    <row r="54" spans="1:6" x14ac:dyDescent="0.2">
      <c r="A54" s="70">
        <f t="shared" si="2"/>
        <v>48</v>
      </c>
      <c r="B54" s="70">
        <f t="shared" si="3"/>
        <v>639</v>
      </c>
      <c r="C54" s="19">
        <v>17</v>
      </c>
      <c r="D54" s="33" t="s">
        <v>12</v>
      </c>
      <c r="E54" s="91" t="s">
        <v>5632</v>
      </c>
      <c r="F54" s="32"/>
    </row>
    <row r="55" spans="1:6" x14ac:dyDescent="0.2">
      <c r="A55" s="70">
        <f t="shared" si="2"/>
        <v>49</v>
      </c>
      <c r="B55" s="70">
        <f t="shared" si="3"/>
        <v>656</v>
      </c>
      <c r="C55" s="37">
        <v>17</v>
      </c>
      <c r="D55" s="45" t="s">
        <v>12</v>
      </c>
      <c r="E55" s="67" t="s">
        <v>5633</v>
      </c>
      <c r="F55" s="32"/>
    </row>
    <row r="56" spans="1:6" x14ac:dyDescent="0.2">
      <c r="A56" s="70">
        <f t="shared" si="2"/>
        <v>50</v>
      </c>
      <c r="B56" s="70">
        <f t="shared" si="3"/>
        <v>673</v>
      </c>
      <c r="C56" s="19">
        <v>17</v>
      </c>
      <c r="D56" s="33" t="s">
        <v>12</v>
      </c>
      <c r="E56" s="91" t="s">
        <v>5634</v>
      </c>
      <c r="F56" s="32"/>
    </row>
    <row r="57" spans="1:6" x14ac:dyDescent="0.2">
      <c r="A57" s="70">
        <f t="shared" si="2"/>
        <v>51</v>
      </c>
      <c r="B57" s="70">
        <f t="shared" si="3"/>
        <v>690</v>
      </c>
      <c r="C57" s="19">
        <v>17</v>
      </c>
      <c r="D57" s="33" t="s">
        <v>12</v>
      </c>
      <c r="E57" s="91" t="s">
        <v>5635</v>
      </c>
      <c r="F57" s="32"/>
    </row>
    <row r="58" spans="1:6" x14ac:dyDescent="0.2">
      <c r="A58" s="70">
        <f t="shared" si="2"/>
        <v>52</v>
      </c>
      <c r="B58" s="70">
        <f t="shared" si="3"/>
        <v>707</v>
      </c>
      <c r="C58" s="19">
        <v>17</v>
      </c>
      <c r="D58" s="33" t="s">
        <v>12</v>
      </c>
      <c r="E58" s="91" t="s">
        <v>5636</v>
      </c>
      <c r="F58" s="32"/>
    </row>
    <row r="59" spans="1:6" x14ac:dyDescent="0.2">
      <c r="A59" s="70">
        <f t="shared" si="2"/>
        <v>53</v>
      </c>
      <c r="B59" s="70">
        <f t="shared" si="3"/>
        <v>724</v>
      </c>
      <c r="C59" s="19">
        <v>17</v>
      </c>
      <c r="D59" s="33" t="s">
        <v>12</v>
      </c>
      <c r="E59" s="91" t="s">
        <v>5637</v>
      </c>
      <c r="F59" s="32"/>
    </row>
    <row r="60" spans="1:6" x14ac:dyDescent="0.2">
      <c r="A60" s="70">
        <f t="shared" si="2"/>
        <v>54</v>
      </c>
      <c r="B60" s="70">
        <f t="shared" si="3"/>
        <v>741</v>
      </c>
      <c r="C60" s="19">
        <v>9</v>
      </c>
      <c r="D60" s="33" t="s">
        <v>9</v>
      </c>
      <c r="E60" s="91" t="s">
        <v>5638</v>
      </c>
      <c r="F60" s="32"/>
    </row>
    <row r="61" spans="1:6" x14ac:dyDescent="0.2">
      <c r="A61" s="70">
        <f t="shared" si="2"/>
        <v>55</v>
      </c>
      <c r="B61" s="70">
        <f t="shared" si="3"/>
        <v>750</v>
      </c>
      <c r="C61" s="19">
        <v>17</v>
      </c>
      <c r="D61" s="33" t="s">
        <v>12</v>
      </c>
      <c r="E61" s="91" t="s">
        <v>5639</v>
      </c>
      <c r="F61" s="32"/>
    </row>
    <row r="62" spans="1:6" x14ac:dyDescent="0.2">
      <c r="A62" s="70">
        <f t="shared" si="2"/>
        <v>56</v>
      </c>
      <c r="B62" s="70">
        <f t="shared" si="3"/>
        <v>767</v>
      </c>
      <c r="C62" s="19">
        <v>17</v>
      </c>
      <c r="D62" s="33" t="s">
        <v>12</v>
      </c>
      <c r="E62" s="91" t="s">
        <v>5640</v>
      </c>
      <c r="F62" s="32"/>
    </row>
    <row r="63" spans="1:6" x14ac:dyDescent="0.2">
      <c r="A63" s="70">
        <f t="shared" si="2"/>
        <v>57</v>
      </c>
      <c r="B63" s="70">
        <f t="shared" si="3"/>
        <v>784</v>
      </c>
      <c r="C63" s="19">
        <v>17</v>
      </c>
      <c r="D63" s="33" t="s">
        <v>12</v>
      </c>
      <c r="E63" s="91" t="s">
        <v>5641</v>
      </c>
      <c r="F63" s="32"/>
    </row>
    <row r="64" spans="1:6" x14ac:dyDescent="0.2">
      <c r="A64" s="70">
        <f t="shared" si="2"/>
        <v>58</v>
      </c>
      <c r="B64" s="70">
        <f t="shared" si="3"/>
        <v>801</v>
      </c>
      <c r="C64" s="37">
        <v>17</v>
      </c>
      <c r="D64" s="45" t="s">
        <v>12</v>
      </c>
      <c r="E64" s="67" t="s">
        <v>5642</v>
      </c>
      <c r="F64" s="32"/>
    </row>
    <row r="65" spans="1:6" x14ac:dyDescent="0.2">
      <c r="A65" s="70">
        <f t="shared" si="2"/>
        <v>59</v>
      </c>
      <c r="B65" s="70">
        <f t="shared" si="3"/>
        <v>818</v>
      </c>
      <c r="C65" s="19">
        <v>17</v>
      </c>
      <c r="D65" s="33" t="s">
        <v>12</v>
      </c>
      <c r="E65" s="91" t="s">
        <v>5643</v>
      </c>
      <c r="F65" s="32"/>
    </row>
    <row r="66" spans="1:6" x14ac:dyDescent="0.2">
      <c r="A66" s="70">
        <f t="shared" si="2"/>
        <v>60</v>
      </c>
      <c r="B66" s="70">
        <f t="shared" si="3"/>
        <v>835</v>
      </c>
      <c r="C66" s="19">
        <v>17</v>
      </c>
      <c r="D66" s="33" t="s">
        <v>12</v>
      </c>
      <c r="E66" s="91" t="s">
        <v>5644</v>
      </c>
      <c r="F66" s="32"/>
    </row>
    <row r="67" spans="1:6" x14ac:dyDescent="0.2">
      <c r="A67" s="70">
        <f t="shared" si="2"/>
        <v>61</v>
      </c>
      <c r="B67" s="70">
        <f t="shared" si="3"/>
        <v>852</v>
      </c>
      <c r="C67" s="19">
        <v>17</v>
      </c>
      <c r="D67" s="33" t="s">
        <v>12</v>
      </c>
      <c r="E67" s="91" t="s">
        <v>5645</v>
      </c>
      <c r="F67" s="32"/>
    </row>
    <row r="68" spans="1:6" x14ac:dyDescent="0.2">
      <c r="A68" s="70">
        <f t="shared" si="2"/>
        <v>62</v>
      </c>
      <c r="B68" s="70">
        <f t="shared" si="3"/>
        <v>869</v>
      </c>
      <c r="C68" s="19">
        <v>17</v>
      </c>
      <c r="D68" s="33" t="s">
        <v>12</v>
      </c>
      <c r="E68" s="91" t="s">
        <v>5646</v>
      </c>
      <c r="F68" s="32"/>
    </row>
    <row r="69" spans="1:6" x14ac:dyDescent="0.2">
      <c r="A69" s="70">
        <f t="shared" si="2"/>
        <v>63</v>
      </c>
      <c r="B69" s="70">
        <f t="shared" si="3"/>
        <v>886</v>
      </c>
      <c r="C69" s="19">
        <v>9</v>
      </c>
      <c r="D69" s="33" t="s">
        <v>9</v>
      </c>
      <c r="E69" s="91" t="s">
        <v>5647</v>
      </c>
      <c r="F69" s="32"/>
    </row>
    <row r="70" spans="1:6" x14ac:dyDescent="0.2">
      <c r="A70" s="70">
        <f t="shared" si="2"/>
        <v>64</v>
      </c>
      <c r="B70" s="70">
        <f t="shared" si="3"/>
        <v>895</v>
      </c>
      <c r="C70" s="19">
        <v>17</v>
      </c>
      <c r="D70" s="33" t="s">
        <v>12</v>
      </c>
      <c r="E70" s="91" t="s">
        <v>5648</v>
      </c>
      <c r="F70" s="32"/>
    </row>
    <row r="71" spans="1:6" x14ac:dyDescent="0.2">
      <c r="A71" s="70">
        <f t="shared" si="2"/>
        <v>65</v>
      </c>
      <c r="B71" s="70">
        <f t="shared" si="3"/>
        <v>912</v>
      </c>
      <c r="C71" s="19">
        <v>17</v>
      </c>
      <c r="D71" s="33" t="s">
        <v>12</v>
      </c>
      <c r="E71" s="91" t="s">
        <v>5649</v>
      </c>
      <c r="F71" s="32"/>
    </row>
    <row r="72" spans="1:6" x14ac:dyDescent="0.2">
      <c r="A72" s="70">
        <f t="shared" si="2"/>
        <v>66</v>
      </c>
      <c r="B72" s="70">
        <f t="shared" si="3"/>
        <v>929</v>
      </c>
      <c r="C72" s="19">
        <v>17</v>
      </c>
      <c r="D72" s="33" t="s">
        <v>12</v>
      </c>
      <c r="E72" s="91" t="s">
        <v>5650</v>
      </c>
      <c r="F72" s="32"/>
    </row>
    <row r="73" spans="1:6" x14ac:dyDescent="0.2">
      <c r="A73" s="70">
        <f t="shared" si="2"/>
        <v>67</v>
      </c>
      <c r="B73" s="70">
        <f t="shared" si="3"/>
        <v>946</v>
      </c>
      <c r="C73" s="37">
        <v>17</v>
      </c>
      <c r="D73" s="45" t="s">
        <v>12</v>
      </c>
      <c r="E73" s="67" t="s">
        <v>5651</v>
      </c>
      <c r="F73" s="32"/>
    </row>
    <row r="74" spans="1:6" x14ac:dyDescent="0.2">
      <c r="A74" s="70">
        <f t="shared" si="2"/>
        <v>68</v>
      </c>
      <c r="B74" s="70">
        <f t="shared" si="3"/>
        <v>963</v>
      </c>
      <c r="C74" s="19">
        <v>17</v>
      </c>
      <c r="D74" s="33" t="s">
        <v>12</v>
      </c>
      <c r="E74" s="91" t="s">
        <v>5652</v>
      </c>
      <c r="F74" s="32"/>
    </row>
    <row r="75" spans="1:6" x14ac:dyDescent="0.2">
      <c r="A75" s="70">
        <f t="shared" si="2"/>
        <v>69</v>
      </c>
      <c r="B75" s="70">
        <f t="shared" si="3"/>
        <v>980</v>
      </c>
      <c r="C75" s="19">
        <v>17</v>
      </c>
      <c r="D75" s="33" t="s">
        <v>12</v>
      </c>
      <c r="E75" s="91" t="s">
        <v>5653</v>
      </c>
      <c r="F75" s="32"/>
    </row>
    <row r="76" spans="1:6" x14ac:dyDescent="0.2">
      <c r="A76" s="70">
        <f t="shared" si="2"/>
        <v>70</v>
      </c>
      <c r="B76" s="70">
        <f t="shared" si="3"/>
        <v>997</v>
      </c>
      <c r="C76" s="19">
        <v>17</v>
      </c>
      <c r="D76" s="33" t="s">
        <v>12</v>
      </c>
      <c r="E76" s="91" t="s">
        <v>5654</v>
      </c>
      <c r="F76" s="32"/>
    </row>
    <row r="77" spans="1:6" x14ac:dyDescent="0.2">
      <c r="A77" s="70">
        <f t="shared" si="2"/>
        <v>71</v>
      </c>
      <c r="B77" s="70">
        <f t="shared" si="3"/>
        <v>1014</v>
      </c>
      <c r="C77" s="19">
        <v>17</v>
      </c>
      <c r="D77" s="33" t="s">
        <v>12</v>
      </c>
      <c r="E77" s="91" t="s">
        <v>5655</v>
      </c>
      <c r="F77" s="32"/>
    </row>
    <row r="78" spans="1:6" x14ac:dyDescent="0.2">
      <c r="A78" s="70">
        <f t="shared" ref="A78:A141" si="4">A77+1</f>
        <v>72</v>
      </c>
      <c r="B78" s="70">
        <f t="shared" ref="B78:B141" si="5">B77+C77</f>
        <v>1031</v>
      </c>
      <c r="C78" s="19">
        <v>9</v>
      </c>
      <c r="D78" s="33" t="s">
        <v>9</v>
      </c>
      <c r="E78" s="91" t="s">
        <v>5656</v>
      </c>
      <c r="F78" s="32"/>
    </row>
    <row r="79" spans="1:6" x14ac:dyDescent="0.2">
      <c r="A79" s="70">
        <f t="shared" si="4"/>
        <v>73</v>
      </c>
      <c r="B79" s="70">
        <f t="shared" si="5"/>
        <v>1040</v>
      </c>
      <c r="C79" s="19">
        <v>17</v>
      </c>
      <c r="D79" s="33" t="s">
        <v>12</v>
      </c>
      <c r="E79" s="91" t="s">
        <v>5657</v>
      </c>
      <c r="F79" s="32"/>
    </row>
    <row r="80" spans="1:6" x14ac:dyDescent="0.2">
      <c r="A80" s="70">
        <f t="shared" si="4"/>
        <v>74</v>
      </c>
      <c r="B80" s="70">
        <f t="shared" si="5"/>
        <v>1057</v>
      </c>
      <c r="C80" s="19">
        <v>17</v>
      </c>
      <c r="D80" s="33" t="s">
        <v>12</v>
      </c>
      <c r="E80" s="91" t="s">
        <v>5658</v>
      </c>
      <c r="F80" s="32"/>
    </row>
    <row r="81" spans="1:6" x14ac:dyDescent="0.2">
      <c r="A81" s="70">
        <f t="shared" si="4"/>
        <v>75</v>
      </c>
      <c r="B81" s="70">
        <f t="shared" si="5"/>
        <v>1074</v>
      </c>
      <c r="C81" s="19">
        <v>17</v>
      </c>
      <c r="D81" s="33" t="s">
        <v>12</v>
      </c>
      <c r="E81" s="91" t="s">
        <v>5659</v>
      </c>
      <c r="F81" s="32"/>
    </row>
    <row r="82" spans="1:6" x14ac:dyDescent="0.2">
      <c r="A82" s="70">
        <f t="shared" si="4"/>
        <v>76</v>
      </c>
      <c r="B82" s="70">
        <f t="shared" si="5"/>
        <v>1091</v>
      </c>
      <c r="C82" s="37">
        <v>17</v>
      </c>
      <c r="D82" s="45" t="s">
        <v>12</v>
      </c>
      <c r="E82" s="67" t="s">
        <v>5660</v>
      </c>
      <c r="F82" s="32"/>
    </row>
    <row r="83" spans="1:6" x14ac:dyDescent="0.2">
      <c r="A83" s="70">
        <f t="shared" si="4"/>
        <v>77</v>
      </c>
      <c r="B83" s="70">
        <f t="shared" si="5"/>
        <v>1108</v>
      </c>
      <c r="C83" s="19">
        <v>17</v>
      </c>
      <c r="D83" s="33" t="s">
        <v>12</v>
      </c>
      <c r="E83" s="91" t="s">
        <v>5661</v>
      </c>
      <c r="F83" s="32"/>
    </row>
    <row r="84" spans="1:6" x14ac:dyDescent="0.2">
      <c r="A84" s="70">
        <f t="shared" si="4"/>
        <v>78</v>
      </c>
      <c r="B84" s="70">
        <f t="shared" si="5"/>
        <v>1125</v>
      </c>
      <c r="C84" s="19">
        <v>17</v>
      </c>
      <c r="D84" s="33" t="s">
        <v>12</v>
      </c>
      <c r="E84" s="91" t="s">
        <v>5662</v>
      </c>
      <c r="F84" s="32"/>
    </row>
    <row r="85" spans="1:6" x14ac:dyDescent="0.2">
      <c r="A85" s="70">
        <f t="shared" si="4"/>
        <v>79</v>
      </c>
      <c r="B85" s="70">
        <f t="shared" si="5"/>
        <v>1142</v>
      </c>
      <c r="C85" s="19">
        <v>17</v>
      </c>
      <c r="D85" s="33" t="s">
        <v>12</v>
      </c>
      <c r="E85" s="91" t="s">
        <v>5663</v>
      </c>
      <c r="F85" s="32"/>
    </row>
    <row r="86" spans="1:6" x14ac:dyDescent="0.2">
      <c r="A86" s="70">
        <f t="shared" si="4"/>
        <v>80</v>
      </c>
      <c r="B86" s="70">
        <f t="shared" si="5"/>
        <v>1159</v>
      </c>
      <c r="C86" s="19">
        <v>17</v>
      </c>
      <c r="D86" s="33" t="s">
        <v>12</v>
      </c>
      <c r="E86" s="91" t="s">
        <v>5664</v>
      </c>
      <c r="F86" s="32"/>
    </row>
    <row r="87" spans="1:6" x14ac:dyDescent="0.2">
      <c r="A87" s="70">
        <f t="shared" si="4"/>
        <v>81</v>
      </c>
      <c r="B87" s="70">
        <f t="shared" si="5"/>
        <v>1176</v>
      </c>
      <c r="C87" s="19">
        <v>9</v>
      </c>
      <c r="D87" s="33" t="s">
        <v>9</v>
      </c>
      <c r="E87" s="91" t="s">
        <v>5665</v>
      </c>
      <c r="F87" s="32"/>
    </row>
    <row r="88" spans="1:6" x14ac:dyDescent="0.2">
      <c r="A88" s="70">
        <f t="shared" si="4"/>
        <v>82</v>
      </c>
      <c r="B88" s="70">
        <f t="shared" si="5"/>
        <v>1185</v>
      </c>
      <c r="C88" s="19">
        <v>17</v>
      </c>
      <c r="D88" s="33" t="s">
        <v>12</v>
      </c>
      <c r="E88" s="91" t="s">
        <v>5666</v>
      </c>
      <c r="F88" s="32"/>
    </row>
    <row r="89" spans="1:6" x14ac:dyDescent="0.2">
      <c r="A89" s="70">
        <f t="shared" si="4"/>
        <v>83</v>
      </c>
      <c r="B89" s="70">
        <f t="shared" si="5"/>
        <v>1202</v>
      </c>
      <c r="C89" s="19">
        <v>17</v>
      </c>
      <c r="D89" s="33" t="s">
        <v>12</v>
      </c>
      <c r="E89" s="91" t="s">
        <v>5667</v>
      </c>
      <c r="F89" s="32"/>
    </row>
    <row r="90" spans="1:6" x14ac:dyDescent="0.2">
      <c r="A90" s="70">
        <f t="shared" si="4"/>
        <v>84</v>
      </c>
      <c r="B90" s="70">
        <f t="shared" si="5"/>
        <v>1219</v>
      </c>
      <c r="C90" s="19">
        <v>17</v>
      </c>
      <c r="D90" s="33" t="s">
        <v>12</v>
      </c>
      <c r="E90" s="91" t="s">
        <v>5668</v>
      </c>
      <c r="F90" s="32"/>
    </row>
    <row r="91" spans="1:6" x14ac:dyDescent="0.2">
      <c r="A91" s="70">
        <f t="shared" si="4"/>
        <v>85</v>
      </c>
      <c r="B91" s="70">
        <f t="shared" si="5"/>
        <v>1236</v>
      </c>
      <c r="C91" s="37">
        <v>17</v>
      </c>
      <c r="D91" s="45" t="s">
        <v>12</v>
      </c>
      <c r="E91" s="67" t="s">
        <v>5669</v>
      </c>
      <c r="F91" s="32"/>
    </row>
    <row r="92" spans="1:6" x14ac:dyDescent="0.2">
      <c r="A92" s="70">
        <f t="shared" si="4"/>
        <v>86</v>
      </c>
      <c r="B92" s="70">
        <f t="shared" si="5"/>
        <v>1253</v>
      </c>
      <c r="C92" s="19">
        <v>17</v>
      </c>
      <c r="D92" s="33" t="s">
        <v>12</v>
      </c>
      <c r="E92" s="91" t="s">
        <v>5670</v>
      </c>
      <c r="F92" s="32"/>
    </row>
    <row r="93" spans="1:6" x14ac:dyDescent="0.2">
      <c r="A93" s="70">
        <f t="shared" si="4"/>
        <v>87</v>
      </c>
      <c r="B93" s="70">
        <f t="shared" si="5"/>
        <v>1270</v>
      </c>
      <c r="C93" s="19">
        <v>17</v>
      </c>
      <c r="D93" s="33" t="s">
        <v>12</v>
      </c>
      <c r="E93" s="91" t="s">
        <v>5671</v>
      </c>
      <c r="F93" s="32"/>
    </row>
    <row r="94" spans="1:6" x14ac:dyDescent="0.2">
      <c r="A94" s="70">
        <f t="shared" si="4"/>
        <v>88</v>
      </c>
      <c r="B94" s="70">
        <f t="shared" si="5"/>
        <v>1287</v>
      </c>
      <c r="C94" s="19">
        <v>17</v>
      </c>
      <c r="D94" s="33" t="s">
        <v>12</v>
      </c>
      <c r="E94" s="91" t="s">
        <v>5672</v>
      </c>
      <c r="F94" s="32"/>
    </row>
    <row r="95" spans="1:6" x14ac:dyDescent="0.2">
      <c r="A95" s="70">
        <f t="shared" si="4"/>
        <v>89</v>
      </c>
      <c r="B95" s="70">
        <f t="shared" si="5"/>
        <v>1304</v>
      </c>
      <c r="C95" s="19">
        <v>17</v>
      </c>
      <c r="D95" s="33" t="s">
        <v>12</v>
      </c>
      <c r="E95" s="91" t="s">
        <v>5673</v>
      </c>
      <c r="F95" s="32"/>
    </row>
    <row r="96" spans="1:6" x14ac:dyDescent="0.2">
      <c r="A96" s="70">
        <f t="shared" si="4"/>
        <v>90</v>
      </c>
      <c r="B96" s="70">
        <f t="shared" si="5"/>
        <v>1321</v>
      </c>
      <c r="C96" s="19">
        <v>9</v>
      </c>
      <c r="D96" s="33" t="s">
        <v>9</v>
      </c>
      <c r="E96" s="91" t="s">
        <v>5674</v>
      </c>
      <c r="F96" s="32"/>
    </row>
    <row r="97" spans="1:6" x14ac:dyDescent="0.2">
      <c r="A97" s="70">
        <f t="shared" si="4"/>
        <v>91</v>
      </c>
      <c r="B97" s="70">
        <f t="shared" si="5"/>
        <v>1330</v>
      </c>
      <c r="C97" s="19">
        <v>17</v>
      </c>
      <c r="D97" s="33" t="s">
        <v>12</v>
      </c>
      <c r="E97" s="91" t="s">
        <v>5675</v>
      </c>
      <c r="F97" s="32"/>
    </row>
    <row r="98" spans="1:6" x14ac:dyDescent="0.2">
      <c r="A98" s="70">
        <f t="shared" si="4"/>
        <v>92</v>
      </c>
      <c r="B98" s="70">
        <f t="shared" si="5"/>
        <v>1347</v>
      </c>
      <c r="C98" s="19">
        <v>17</v>
      </c>
      <c r="D98" s="33" t="s">
        <v>12</v>
      </c>
      <c r="E98" s="91" t="s">
        <v>5676</v>
      </c>
      <c r="F98" s="32"/>
    </row>
    <row r="99" spans="1:6" x14ac:dyDescent="0.2">
      <c r="A99" s="70">
        <f t="shared" si="4"/>
        <v>93</v>
      </c>
      <c r="B99" s="70">
        <f t="shared" si="5"/>
        <v>1364</v>
      </c>
      <c r="C99" s="19">
        <v>17</v>
      </c>
      <c r="D99" s="33" t="s">
        <v>12</v>
      </c>
      <c r="E99" s="91" t="s">
        <v>5677</v>
      </c>
      <c r="F99" s="32"/>
    </row>
    <row r="100" spans="1:6" x14ac:dyDescent="0.2">
      <c r="A100" s="70">
        <f t="shared" si="4"/>
        <v>94</v>
      </c>
      <c r="B100" s="70">
        <f t="shared" si="5"/>
        <v>1381</v>
      </c>
      <c r="C100" s="37">
        <v>17</v>
      </c>
      <c r="D100" s="45" t="s">
        <v>12</v>
      </c>
      <c r="E100" s="67" t="s">
        <v>5678</v>
      </c>
      <c r="F100" s="32"/>
    </row>
    <row r="101" spans="1:6" x14ac:dyDescent="0.2">
      <c r="A101" s="70">
        <f t="shared" si="4"/>
        <v>95</v>
      </c>
      <c r="B101" s="70">
        <f t="shared" si="5"/>
        <v>1398</v>
      </c>
      <c r="C101" s="19">
        <v>17</v>
      </c>
      <c r="D101" s="33" t="s">
        <v>12</v>
      </c>
      <c r="E101" s="91" t="s">
        <v>5679</v>
      </c>
      <c r="F101" s="32"/>
    </row>
    <row r="102" spans="1:6" x14ac:dyDescent="0.2">
      <c r="A102" s="70">
        <f t="shared" si="4"/>
        <v>96</v>
      </c>
      <c r="B102" s="70">
        <f t="shared" si="5"/>
        <v>1415</v>
      </c>
      <c r="C102" s="19">
        <v>17</v>
      </c>
      <c r="D102" s="33" t="s">
        <v>12</v>
      </c>
      <c r="E102" s="91" t="s">
        <v>5680</v>
      </c>
      <c r="F102" s="32"/>
    </row>
    <row r="103" spans="1:6" x14ac:dyDescent="0.2">
      <c r="A103" s="70">
        <f t="shared" si="4"/>
        <v>97</v>
      </c>
      <c r="B103" s="70">
        <f t="shared" si="5"/>
        <v>1432</v>
      </c>
      <c r="C103" s="19">
        <v>17</v>
      </c>
      <c r="D103" s="33" t="s">
        <v>12</v>
      </c>
      <c r="E103" s="91" t="s">
        <v>5681</v>
      </c>
      <c r="F103" s="32"/>
    </row>
    <row r="104" spans="1:6" x14ac:dyDescent="0.2">
      <c r="A104" s="70">
        <f t="shared" si="4"/>
        <v>98</v>
      </c>
      <c r="B104" s="70">
        <f t="shared" si="5"/>
        <v>1449</v>
      </c>
      <c r="C104" s="19">
        <v>17</v>
      </c>
      <c r="D104" s="33" t="s">
        <v>12</v>
      </c>
      <c r="E104" s="91" t="s">
        <v>5682</v>
      </c>
      <c r="F104" s="32"/>
    </row>
    <row r="105" spans="1:6" x14ac:dyDescent="0.2">
      <c r="A105" s="70">
        <f t="shared" si="4"/>
        <v>99</v>
      </c>
      <c r="B105" s="70">
        <f t="shared" si="5"/>
        <v>1466</v>
      </c>
      <c r="C105" s="19">
        <v>9</v>
      </c>
      <c r="D105" s="33" t="s">
        <v>9</v>
      </c>
      <c r="E105" s="91" t="s">
        <v>5683</v>
      </c>
      <c r="F105" s="32"/>
    </row>
    <row r="106" spans="1:6" x14ac:dyDescent="0.2">
      <c r="A106" s="70">
        <f t="shared" si="4"/>
        <v>100</v>
      </c>
      <c r="B106" s="70">
        <f t="shared" si="5"/>
        <v>1475</v>
      </c>
      <c r="C106" s="19">
        <v>17</v>
      </c>
      <c r="D106" s="33" t="s">
        <v>12</v>
      </c>
      <c r="E106" s="91" t="s">
        <v>5684</v>
      </c>
      <c r="F106" s="32"/>
    </row>
    <row r="107" spans="1:6" x14ac:dyDescent="0.2">
      <c r="A107" s="70">
        <f t="shared" si="4"/>
        <v>101</v>
      </c>
      <c r="B107" s="70">
        <f t="shared" si="5"/>
        <v>1492</v>
      </c>
      <c r="C107" s="19">
        <v>17</v>
      </c>
      <c r="D107" s="33" t="s">
        <v>12</v>
      </c>
      <c r="E107" s="91" t="s">
        <v>5685</v>
      </c>
      <c r="F107" s="32"/>
    </row>
    <row r="108" spans="1:6" x14ac:dyDescent="0.2">
      <c r="A108" s="70">
        <f t="shared" si="4"/>
        <v>102</v>
      </c>
      <c r="B108" s="70">
        <f t="shared" si="5"/>
        <v>1509</v>
      </c>
      <c r="C108" s="19">
        <v>17</v>
      </c>
      <c r="D108" s="33" t="s">
        <v>12</v>
      </c>
      <c r="E108" s="91" t="s">
        <v>5686</v>
      </c>
      <c r="F108" s="32"/>
    </row>
    <row r="109" spans="1:6" x14ac:dyDescent="0.2">
      <c r="A109" s="70">
        <f t="shared" si="4"/>
        <v>103</v>
      </c>
      <c r="B109" s="70">
        <f t="shared" si="5"/>
        <v>1526</v>
      </c>
      <c r="C109" s="37">
        <v>17</v>
      </c>
      <c r="D109" s="45" t="s">
        <v>12</v>
      </c>
      <c r="E109" s="67" t="s">
        <v>5687</v>
      </c>
      <c r="F109" s="32"/>
    </row>
    <row r="110" spans="1:6" x14ac:dyDescent="0.2">
      <c r="A110" s="70">
        <f t="shared" si="4"/>
        <v>104</v>
      </c>
      <c r="B110" s="70">
        <f t="shared" si="5"/>
        <v>1543</v>
      </c>
      <c r="C110" s="19">
        <v>17</v>
      </c>
      <c r="D110" s="33" t="s">
        <v>12</v>
      </c>
      <c r="E110" s="91" t="s">
        <v>5688</v>
      </c>
      <c r="F110" s="32"/>
    </row>
    <row r="111" spans="1:6" x14ac:dyDescent="0.2">
      <c r="A111" s="70">
        <f t="shared" si="4"/>
        <v>105</v>
      </c>
      <c r="B111" s="70">
        <f t="shared" si="5"/>
        <v>1560</v>
      </c>
      <c r="C111" s="19">
        <v>17</v>
      </c>
      <c r="D111" s="33" t="s">
        <v>12</v>
      </c>
      <c r="E111" s="91" t="s">
        <v>5689</v>
      </c>
      <c r="F111" s="32"/>
    </row>
    <row r="112" spans="1:6" x14ac:dyDescent="0.2">
      <c r="A112" s="70">
        <f t="shared" si="4"/>
        <v>106</v>
      </c>
      <c r="B112" s="70">
        <f t="shared" si="5"/>
        <v>1577</v>
      </c>
      <c r="C112" s="19">
        <v>17</v>
      </c>
      <c r="D112" s="33" t="s">
        <v>12</v>
      </c>
      <c r="E112" s="91" t="s">
        <v>5690</v>
      </c>
      <c r="F112" s="32"/>
    </row>
    <row r="113" spans="1:6" x14ac:dyDescent="0.2">
      <c r="A113" s="70">
        <f t="shared" si="4"/>
        <v>107</v>
      </c>
      <c r="B113" s="70">
        <f t="shared" si="5"/>
        <v>1594</v>
      </c>
      <c r="C113" s="19">
        <v>17</v>
      </c>
      <c r="D113" s="33" t="s">
        <v>12</v>
      </c>
      <c r="E113" s="91" t="s">
        <v>5691</v>
      </c>
      <c r="F113" s="32"/>
    </row>
    <row r="114" spans="1:6" x14ac:dyDescent="0.2">
      <c r="A114" s="70">
        <f t="shared" si="4"/>
        <v>108</v>
      </c>
      <c r="B114" s="70">
        <f t="shared" si="5"/>
        <v>1611</v>
      </c>
      <c r="C114" s="19">
        <v>9</v>
      </c>
      <c r="D114" s="33" t="s">
        <v>9</v>
      </c>
      <c r="E114" s="91" t="s">
        <v>5692</v>
      </c>
      <c r="F114" s="32"/>
    </row>
    <row r="115" spans="1:6" x14ac:dyDescent="0.2">
      <c r="A115" s="70">
        <f t="shared" si="4"/>
        <v>109</v>
      </c>
      <c r="B115" s="70">
        <f t="shared" si="5"/>
        <v>1620</v>
      </c>
      <c r="C115" s="19">
        <v>17</v>
      </c>
      <c r="D115" s="33" t="s">
        <v>12</v>
      </c>
      <c r="E115" s="91" t="s">
        <v>5693</v>
      </c>
      <c r="F115" s="32"/>
    </row>
    <row r="116" spans="1:6" x14ac:dyDescent="0.2">
      <c r="A116" s="70">
        <f t="shared" si="4"/>
        <v>110</v>
      </c>
      <c r="B116" s="70">
        <f t="shared" si="5"/>
        <v>1637</v>
      </c>
      <c r="C116" s="19">
        <v>17</v>
      </c>
      <c r="D116" s="33" t="s">
        <v>12</v>
      </c>
      <c r="E116" s="91" t="s">
        <v>5694</v>
      </c>
      <c r="F116" s="32"/>
    </row>
    <row r="117" spans="1:6" x14ac:dyDescent="0.2">
      <c r="A117" s="70">
        <f t="shared" si="4"/>
        <v>111</v>
      </c>
      <c r="B117" s="70">
        <f t="shared" si="5"/>
        <v>1654</v>
      </c>
      <c r="C117" s="19">
        <v>17</v>
      </c>
      <c r="D117" s="33" t="s">
        <v>12</v>
      </c>
      <c r="E117" s="91" t="s">
        <v>5695</v>
      </c>
      <c r="F117" s="32"/>
    </row>
    <row r="118" spans="1:6" x14ac:dyDescent="0.2">
      <c r="A118" s="70">
        <f t="shared" si="4"/>
        <v>112</v>
      </c>
      <c r="B118" s="70">
        <f t="shared" si="5"/>
        <v>1671</v>
      </c>
      <c r="C118" s="37">
        <v>17</v>
      </c>
      <c r="D118" s="45" t="s">
        <v>12</v>
      </c>
      <c r="E118" s="67" t="s">
        <v>5696</v>
      </c>
      <c r="F118" s="32"/>
    </row>
    <row r="119" spans="1:6" x14ac:dyDescent="0.2">
      <c r="A119" s="70">
        <f t="shared" si="4"/>
        <v>113</v>
      </c>
      <c r="B119" s="70">
        <f t="shared" si="5"/>
        <v>1688</v>
      </c>
      <c r="C119" s="19">
        <v>17</v>
      </c>
      <c r="D119" s="33" t="s">
        <v>12</v>
      </c>
      <c r="E119" s="91" t="s">
        <v>5697</v>
      </c>
      <c r="F119" s="32"/>
    </row>
    <row r="120" spans="1:6" x14ac:dyDescent="0.2">
      <c r="A120" s="70">
        <f t="shared" si="4"/>
        <v>114</v>
      </c>
      <c r="B120" s="70">
        <f t="shared" si="5"/>
        <v>1705</v>
      </c>
      <c r="C120" s="19">
        <v>17</v>
      </c>
      <c r="D120" s="33" t="s">
        <v>12</v>
      </c>
      <c r="E120" s="91" t="s">
        <v>5698</v>
      </c>
      <c r="F120" s="32"/>
    </row>
    <row r="121" spans="1:6" x14ac:dyDescent="0.2">
      <c r="A121" s="70">
        <f t="shared" si="4"/>
        <v>115</v>
      </c>
      <c r="B121" s="70">
        <f t="shared" si="5"/>
        <v>1722</v>
      </c>
      <c r="C121" s="19">
        <v>17</v>
      </c>
      <c r="D121" s="33" t="s">
        <v>12</v>
      </c>
      <c r="E121" s="91" t="s">
        <v>5699</v>
      </c>
      <c r="F121" s="32"/>
    </row>
    <row r="122" spans="1:6" x14ac:dyDescent="0.2">
      <c r="A122" s="70">
        <f t="shared" si="4"/>
        <v>116</v>
      </c>
      <c r="B122" s="70">
        <f t="shared" si="5"/>
        <v>1739</v>
      </c>
      <c r="C122" s="19">
        <v>17</v>
      </c>
      <c r="D122" s="33" t="s">
        <v>12</v>
      </c>
      <c r="E122" s="91" t="s">
        <v>5700</v>
      </c>
      <c r="F122" s="32"/>
    </row>
    <row r="123" spans="1:6" x14ac:dyDescent="0.2">
      <c r="A123" s="70">
        <f t="shared" si="4"/>
        <v>117</v>
      </c>
      <c r="B123" s="70">
        <f t="shared" si="5"/>
        <v>1756</v>
      </c>
      <c r="C123" s="19">
        <v>9</v>
      </c>
      <c r="D123" s="33" t="s">
        <v>9</v>
      </c>
      <c r="E123" s="91" t="s">
        <v>5701</v>
      </c>
      <c r="F123" s="32"/>
    </row>
    <row r="124" spans="1:6" x14ac:dyDescent="0.2">
      <c r="A124" s="70">
        <f t="shared" si="4"/>
        <v>118</v>
      </c>
      <c r="B124" s="70">
        <f t="shared" si="5"/>
        <v>1765</v>
      </c>
      <c r="C124" s="19">
        <v>17</v>
      </c>
      <c r="D124" s="33" t="s">
        <v>12</v>
      </c>
      <c r="E124" s="91" t="s">
        <v>5702</v>
      </c>
      <c r="F124" s="32"/>
    </row>
    <row r="125" spans="1:6" x14ac:dyDescent="0.2">
      <c r="A125" s="70">
        <f t="shared" si="4"/>
        <v>119</v>
      </c>
      <c r="B125" s="70">
        <f t="shared" si="5"/>
        <v>1782</v>
      </c>
      <c r="C125" s="19">
        <v>17</v>
      </c>
      <c r="D125" s="33" t="s">
        <v>12</v>
      </c>
      <c r="E125" s="91" t="s">
        <v>5703</v>
      </c>
      <c r="F125" s="32"/>
    </row>
    <row r="126" spans="1:6" x14ac:dyDescent="0.2">
      <c r="A126" s="70">
        <f t="shared" si="4"/>
        <v>120</v>
      </c>
      <c r="B126" s="70">
        <f t="shared" si="5"/>
        <v>1799</v>
      </c>
      <c r="C126" s="19">
        <v>17</v>
      </c>
      <c r="D126" s="33" t="s">
        <v>12</v>
      </c>
      <c r="E126" s="91" t="s">
        <v>5704</v>
      </c>
      <c r="F126" s="32"/>
    </row>
    <row r="127" spans="1:6" x14ac:dyDescent="0.2">
      <c r="A127" s="70">
        <f t="shared" si="4"/>
        <v>121</v>
      </c>
      <c r="B127" s="70">
        <f t="shared" si="5"/>
        <v>1816</v>
      </c>
      <c r="C127" s="37">
        <v>17</v>
      </c>
      <c r="D127" s="45" t="s">
        <v>12</v>
      </c>
      <c r="E127" s="67" t="s">
        <v>5705</v>
      </c>
      <c r="F127" s="32"/>
    </row>
    <row r="128" spans="1:6" x14ac:dyDescent="0.2">
      <c r="A128" s="70">
        <f t="shared" si="4"/>
        <v>122</v>
      </c>
      <c r="B128" s="70">
        <f t="shared" si="5"/>
        <v>1833</v>
      </c>
      <c r="C128" s="19">
        <v>17</v>
      </c>
      <c r="D128" s="33" t="s">
        <v>12</v>
      </c>
      <c r="E128" s="91" t="s">
        <v>5706</v>
      </c>
      <c r="F128" s="32"/>
    </row>
    <row r="129" spans="1:6" x14ac:dyDescent="0.2">
      <c r="A129" s="70">
        <f t="shared" si="4"/>
        <v>123</v>
      </c>
      <c r="B129" s="70">
        <f t="shared" si="5"/>
        <v>1850</v>
      </c>
      <c r="C129" s="19">
        <v>17</v>
      </c>
      <c r="D129" s="33" t="s">
        <v>12</v>
      </c>
      <c r="E129" s="91" t="s">
        <v>5707</v>
      </c>
      <c r="F129" s="32"/>
    </row>
    <row r="130" spans="1:6" x14ac:dyDescent="0.2">
      <c r="A130" s="70">
        <f t="shared" si="4"/>
        <v>124</v>
      </c>
      <c r="B130" s="70">
        <f t="shared" si="5"/>
        <v>1867</v>
      </c>
      <c r="C130" s="19">
        <v>17</v>
      </c>
      <c r="D130" s="33" t="s">
        <v>12</v>
      </c>
      <c r="E130" s="91" t="s">
        <v>5708</v>
      </c>
      <c r="F130" s="32"/>
    </row>
    <row r="131" spans="1:6" x14ac:dyDescent="0.2">
      <c r="A131" s="70">
        <f t="shared" si="4"/>
        <v>125</v>
      </c>
      <c r="B131" s="70">
        <f t="shared" si="5"/>
        <v>1884</v>
      </c>
      <c r="C131" s="19">
        <v>17</v>
      </c>
      <c r="D131" s="33" t="s">
        <v>12</v>
      </c>
      <c r="E131" s="91" t="s">
        <v>5709</v>
      </c>
      <c r="F131" s="32"/>
    </row>
    <row r="132" spans="1:6" x14ac:dyDescent="0.2">
      <c r="A132" s="70">
        <f t="shared" si="4"/>
        <v>126</v>
      </c>
      <c r="B132" s="70">
        <f t="shared" si="5"/>
        <v>1901</v>
      </c>
      <c r="C132" s="19">
        <v>9</v>
      </c>
      <c r="D132" s="33" t="s">
        <v>9</v>
      </c>
      <c r="E132" s="91" t="s">
        <v>5710</v>
      </c>
      <c r="F132" s="32"/>
    </row>
    <row r="133" spans="1:6" x14ac:dyDescent="0.2">
      <c r="A133" s="70">
        <f t="shared" si="4"/>
        <v>127</v>
      </c>
      <c r="B133" s="70">
        <f t="shared" si="5"/>
        <v>1910</v>
      </c>
      <c r="C133" s="19">
        <v>17</v>
      </c>
      <c r="D133" s="33" t="s">
        <v>12</v>
      </c>
      <c r="E133" s="91" t="s">
        <v>5711</v>
      </c>
      <c r="F133" s="32"/>
    </row>
    <row r="134" spans="1:6" x14ac:dyDescent="0.2">
      <c r="A134" s="70">
        <f t="shared" si="4"/>
        <v>128</v>
      </c>
      <c r="B134" s="70">
        <f t="shared" si="5"/>
        <v>1927</v>
      </c>
      <c r="C134" s="19">
        <v>17</v>
      </c>
      <c r="D134" s="33" t="s">
        <v>12</v>
      </c>
      <c r="E134" s="91" t="s">
        <v>5712</v>
      </c>
      <c r="F134" s="32"/>
    </row>
    <row r="135" spans="1:6" x14ac:dyDescent="0.2">
      <c r="A135" s="70">
        <f t="shared" si="4"/>
        <v>129</v>
      </c>
      <c r="B135" s="70">
        <f t="shared" si="5"/>
        <v>1944</v>
      </c>
      <c r="C135" s="19">
        <v>17</v>
      </c>
      <c r="D135" s="33" t="s">
        <v>12</v>
      </c>
      <c r="E135" s="91" t="s">
        <v>5713</v>
      </c>
      <c r="F135" s="32"/>
    </row>
    <row r="136" spans="1:6" x14ac:dyDescent="0.2">
      <c r="A136" s="70">
        <f t="shared" si="4"/>
        <v>130</v>
      </c>
      <c r="B136" s="70">
        <f t="shared" si="5"/>
        <v>1961</v>
      </c>
      <c r="C136" s="37">
        <v>17</v>
      </c>
      <c r="D136" s="45" t="s">
        <v>12</v>
      </c>
      <c r="E136" s="67" t="s">
        <v>5714</v>
      </c>
      <c r="F136" s="32"/>
    </row>
    <row r="137" spans="1:6" x14ac:dyDescent="0.2">
      <c r="A137" s="70">
        <f t="shared" si="4"/>
        <v>131</v>
      </c>
      <c r="B137" s="70">
        <f t="shared" si="5"/>
        <v>1978</v>
      </c>
      <c r="C137" s="19">
        <v>17</v>
      </c>
      <c r="D137" s="33" t="s">
        <v>12</v>
      </c>
      <c r="E137" s="91" t="s">
        <v>5715</v>
      </c>
      <c r="F137" s="32"/>
    </row>
    <row r="138" spans="1:6" x14ac:dyDescent="0.2">
      <c r="A138" s="70">
        <f t="shared" si="4"/>
        <v>132</v>
      </c>
      <c r="B138" s="70">
        <f t="shared" si="5"/>
        <v>1995</v>
      </c>
      <c r="C138" s="19">
        <v>17</v>
      </c>
      <c r="D138" s="33" t="s">
        <v>12</v>
      </c>
      <c r="E138" s="91" t="s">
        <v>5716</v>
      </c>
      <c r="F138" s="32"/>
    </row>
    <row r="139" spans="1:6" x14ac:dyDescent="0.2">
      <c r="A139" s="70">
        <f t="shared" si="4"/>
        <v>133</v>
      </c>
      <c r="B139" s="70">
        <f t="shared" si="5"/>
        <v>2012</v>
      </c>
      <c r="C139" s="19">
        <v>17</v>
      </c>
      <c r="D139" s="33" t="s">
        <v>12</v>
      </c>
      <c r="E139" s="91" t="s">
        <v>5717</v>
      </c>
      <c r="F139" s="32"/>
    </row>
    <row r="140" spans="1:6" x14ac:dyDescent="0.2">
      <c r="A140" s="70">
        <f t="shared" si="4"/>
        <v>134</v>
      </c>
      <c r="B140" s="70">
        <f t="shared" si="5"/>
        <v>2029</v>
      </c>
      <c r="C140" s="19">
        <v>17</v>
      </c>
      <c r="D140" s="33" t="s">
        <v>12</v>
      </c>
      <c r="E140" s="91" t="s">
        <v>5718</v>
      </c>
      <c r="F140" s="32"/>
    </row>
    <row r="141" spans="1:6" x14ac:dyDescent="0.2">
      <c r="A141" s="70">
        <f t="shared" si="4"/>
        <v>135</v>
      </c>
      <c r="B141" s="70">
        <f t="shared" si="5"/>
        <v>2046</v>
      </c>
      <c r="C141" s="19">
        <v>9</v>
      </c>
      <c r="D141" s="33" t="s">
        <v>9</v>
      </c>
      <c r="E141" s="91" t="s">
        <v>5719</v>
      </c>
      <c r="F141" s="32"/>
    </row>
    <row r="142" spans="1:6" x14ac:dyDescent="0.2">
      <c r="A142" s="70">
        <f t="shared" ref="A142:A205" si="6">A141+1</f>
        <v>136</v>
      </c>
      <c r="B142" s="70">
        <f t="shared" ref="B142:B205" si="7">B141+C141</f>
        <v>2055</v>
      </c>
      <c r="C142" s="19">
        <v>17</v>
      </c>
      <c r="D142" s="33" t="s">
        <v>12</v>
      </c>
      <c r="E142" s="91" t="s">
        <v>5720</v>
      </c>
      <c r="F142" s="32"/>
    </row>
    <row r="143" spans="1:6" x14ac:dyDescent="0.2">
      <c r="A143" s="70">
        <f t="shared" si="6"/>
        <v>137</v>
      </c>
      <c r="B143" s="70">
        <f t="shared" si="7"/>
        <v>2072</v>
      </c>
      <c r="C143" s="19">
        <v>17</v>
      </c>
      <c r="D143" s="33" t="s">
        <v>12</v>
      </c>
      <c r="E143" s="91" t="s">
        <v>5721</v>
      </c>
      <c r="F143" s="32"/>
    </row>
    <row r="144" spans="1:6" x14ac:dyDescent="0.2">
      <c r="A144" s="70">
        <f t="shared" si="6"/>
        <v>138</v>
      </c>
      <c r="B144" s="70">
        <f t="shared" si="7"/>
        <v>2089</v>
      </c>
      <c r="C144" s="19">
        <v>17</v>
      </c>
      <c r="D144" s="33" t="s">
        <v>12</v>
      </c>
      <c r="E144" s="91" t="s">
        <v>5722</v>
      </c>
      <c r="F144" s="32"/>
    </row>
    <row r="145" spans="1:6" x14ac:dyDescent="0.2">
      <c r="A145" s="70">
        <f t="shared" si="6"/>
        <v>139</v>
      </c>
      <c r="B145" s="70">
        <f t="shared" si="7"/>
        <v>2106</v>
      </c>
      <c r="C145" s="37">
        <v>17</v>
      </c>
      <c r="D145" s="45" t="s">
        <v>12</v>
      </c>
      <c r="E145" s="67" t="s">
        <v>5723</v>
      </c>
      <c r="F145" s="32"/>
    </row>
    <row r="146" spans="1:6" x14ac:dyDescent="0.2">
      <c r="A146" s="70">
        <f t="shared" si="6"/>
        <v>140</v>
      </c>
      <c r="B146" s="70">
        <f t="shared" si="7"/>
        <v>2123</v>
      </c>
      <c r="C146" s="19">
        <v>17</v>
      </c>
      <c r="D146" s="33" t="s">
        <v>12</v>
      </c>
      <c r="E146" s="91" t="s">
        <v>5724</v>
      </c>
      <c r="F146" s="32"/>
    </row>
    <row r="147" spans="1:6" x14ac:dyDescent="0.2">
      <c r="A147" s="70">
        <f t="shared" si="6"/>
        <v>141</v>
      </c>
      <c r="B147" s="70">
        <f t="shared" si="7"/>
        <v>2140</v>
      </c>
      <c r="C147" s="19">
        <v>17</v>
      </c>
      <c r="D147" s="33" t="s">
        <v>12</v>
      </c>
      <c r="E147" s="91" t="s">
        <v>5725</v>
      </c>
      <c r="F147" s="51"/>
    </row>
    <row r="148" spans="1:6" x14ac:dyDescent="0.2">
      <c r="A148" s="70">
        <f t="shared" si="6"/>
        <v>142</v>
      </c>
      <c r="B148" s="70">
        <f t="shared" si="7"/>
        <v>2157</v>
      </c>
      <c r="C148" s="19">
        <v>17</v>
      </c>
      <c r="D148" s="33" t="s">
        <v>12</v>
      </c>
      <c r="E148" s="230" t="s">
        <v>5726</v>
      </c>
      <c r="F148" s="43"/>
    </row>
    <row r="149" spans="1:6" x14ac:dyDescent="0.2">
      <c r="A149" s="70">
        <f t="shared" si="6"/>
        <v>143</v>
      </c>
      <c r="B149" s="70">
        <f t="shared" si="7"/>
        <v>2174</v>
      </c>
      <c r="C149" s="19">
        <v>17</v>
      </c>
      <c r="D149" s="33" t="s">
        <v>12</v>
      </c>
      <c r="E149" s="91" t="s">
        <v>5727</v>
      </c>
      <c r="F149" s="150"/>
    </row>
    <row r="150" spans="1:6" x14ac:dyDescent="0.2">
      <c r="A150" s="70">
        <f t="shared" si="6"/>
        <v>144</v>
      </c>
      <c r="B150" s="70">
        <f t="shared" si="7"/>
        <v>2191</v>
      </c>
      <c r="C150" s="19">
        <v>9</v>
      </c>
      <c r="D150" s="33" t="s">
        <v>9</v>
      </c>
      <c r="E150" s="91" t="s">
        <v>5728</v>
      </c>
      <c r="F150" s="32"/>
    </row>
    <row r="151" spans="1:6" x14ac:dyDescent="0.2">
      <c r="A151" s="70">
        <f t="shared" si="6"/>
        <v>145</v>
      </c>
      <c r="B151" s="70">
        <f t="shared" si="7"/>
        <v>2200</v>
      </c>
      <c r="C151" s="19">
        <v>17</v>
      </c>
      <c r="D151" s="33" t="s">
        <v>12</v>
      </c>
      <c r="E151" s="91" t="s">
        <v>5729</v>
      </c>
      <c r="F151" s="32"/>
    </row>
    <row r="152" spans="1:6" x14ac:dyDescent="0.2">
      <c r="A152" s="70">
        <f t="shared" si="6"/>
        <v>146</v>
      </c>
      <c r="B152" s="70">
        <f t="shared" si="7"/>
        <v>2217</v>
      </c>
      <c r="C152" s="19">
        <v>17</v>
      </c>
      <c r="D152" s="33" t="s">
        <v>12</v>
      </c>
      <c r="E152" s="91" t="s">
        <v>5730</v>
      </c>
      <c r="F152" s="32"/>
    </row>
    <row r="153" spans="1:6" x14ac:dyDescent="0.2">
      <c r="A153" s="70">
        <f t="shared" si="6"/>
        <v>147</v>
      </c>
      <c r="B153" s="70">
        <f t="shared" si="7"/>
        <v>2234</v>
      </c>
      <c r="C153" s="19">
        <v>17</v>
      </c>
      <c r="D153" s="33" t="s">
        <v>12</v>
      </c>
      <c r="E153" s="91" t="s">
        <v>5731</v>
      </c>
      <c r="F153" s="32"/>
    </row>
    <row r="154" spans="1:6" x14ac:dyDescent="0.2">
      <c r="A154" s="70">
        <f t="shared" si="6"/>
        <v>148</v>
      </c>
      <c r="B154" s="70">
        <f t="shared" si="7"/>
        <v>2251</v>
      </c>
      <c r="C154" s="37">
        <v>17</v>
      </c>
      <c r="D154" s="45" t="s">
        <v>12</v>
      </c>
      <c r="E154" s="67" t="s">
        <v>5732</v>
      </c>
      <c r="F154" s="32"/>
    </row>
    <row r="155" spans="1:6" x14ac:dyDescent="0.2">
      <c r="A155" s="70">
        <f t="shared" si="6"/>
        <v>149</v>
      </c>
      <c r="B155" s="70">
        <f t="shared" si="7"/>
        <v>2268</v>
      </c>
      <c r="C155" s="19">
        <v>17</v>
      </c>
      <c r="D155" s="33" t="s">
        <v>12</v>
      </c>
      <c r="E155" s="91" t="s">
        <v>5733</v>
      </c>
      <c r="F155" s="32"/>
    </row>
    <row r="156" spans="1:6" x14ac:dyDescent="0.2">
      <c r="A156" s="70">
        <f t="shared" si="6"/>
        <v>150</v>
      </c>
      <c r="B156" s="70">
        <f t="shared" si="7"/>
        <v>2285</v>
      </c>
      <c r="C156" s="19">
        <v>17</v>
      </c>
      <c r="D156" s="33" t="s">
        <v>12</v>
      </c>
      <c r="E156" s="91" t="s">
        <v>5734</v>
      </c>
      <c r="F156" s="32"/>
    </row>
    <row r="157" spans="1:6" x14ac:dyDescent="0.2">
      <c r="A157" s="70">
        <f t="shared" si="6"/>
        <v>151</v>
      </c>
      <c r="B157" s="70">
        <f t="shared" si="7"/>
        <v>2302</v>
      </c>
      <c r="C157" s="19">
        <v>17</v>
      </c>
      <c r="D157" s="33" t="s">
        <v>12</v>
      </c>
      <c r="E157" s="91" t="s">
        <v>5735</v>
      </c>
      <c r="F157" s="32"/>
    </row>
    <row r="158" spans="1:6" x14ac:dyDescent="0.2">
      <c r="A158" s="70">
        <f t="shared" si="6"/>
        <v>152</v>
      </c>
      <c r="B158" s="70">
        <f t="shared" si="7"/>
        <v>2319</v>
      </c>
      <c r="C158" s="19">
        <v>17</v>
      </c>
      <c r="D158" s="33" t="s">
        <v>12</v>
      </c>
      <c r="E158" s="91" t="s">
        <v>5736</v>
      </c>
      <c r="F158" s="32"/>
    </row>
    <row r="159" spans="1:6" x14ac:dyDescent="0.2">
      <c r="A159" s="70">
        <f t="shared" si="6"/>
        <v>153</v>
      </c>
      <c r="B159" s="70">
        <f t="shared" si="7"/>
        <v>2336</v>
      </c>
      <c r="C159" s="19">
        <v>9</v>
      </c>
      <c r="D159" s="33" t="s">
        <v>9</v>
      </c>
      <c r="E159" s="91" t="s">
        <v>5737</v>
      </c>
      <c r="F159" s="32"/>
    </row>
    <row r="160" spans="1:6" x14ac:dyDescent="0.2">
      <c r="A160" s="70">
        <f t="shared" si="6"/>
        <v>154</v>
      </c>
      <c r="B160" s="70">
        <f t="shared" si="7"/>
        <v>2345</v>
      </c>
      <c r="C160" s="19">
        <v>17</v>
      </c>
      <c r="D160" s="33" t="s">
        <v>12</v>
      </c>
      <c r="E160" s="91" t="s">
        <v>5738</v>
      </c>
      <c r="F160" s="32"/>
    </row>
    <row r="161" spans="1:6" x14ac:dyDescent="0.2">
      <c r="A161" s="70">
        <f t="shared" si="6"/>
        <v>155</v>
      </c>
      <c r="B161" s="70">
        <f t="shared" si="7"/>
        <v>2362</v>
      </c>
      <c r="C161" s="19">
        <v>17</v>
      </c>
      <c r="D161" s="33" t="s">
        <v>12</v>
      </c>
      <c r="E161" s="91" t="s">
        <v>5739</v>
      </c>
      <c r="F161" s="32"/>
    </row>
    <row r="162" spans="1:6" x14ac:dyDescent="0.2">
      <c r="A162" s="70">
        <f t="shared" si="6"/>
        <v>156</v>
      </c>
      <c r="B162" s="70">
        <f t="shared" si="7"/>
        <v>2379</v>
      </c>
      <c r="C162" s="19">
        <v>17</v>
      </c>
      <c r="D162" s="33" t="s">
        <v>12</v>
      </c>
      <c r="E162" s="91" t="s">
        <v>5740</v>
      </c>
      <c r="F162" s="32"/>
    </row>
    <row r="163" spans="1:6" x14ac:dyDescent="0.2">
      <c r="A163" s="70">
        <f t="shared" si="6"/>
        <v>157</v>
      </c>
      <c r="B163" s="70">
        <f t="shared" si="7"/>
        <v>2396</v>
      </c>
      <c r="C163" s="37">
        <v>17</v>
      </c>
      <c r="D163" s="45" t="s">
        <v>12</v>
      </c>
      <c r="E163" s="67" t="s">
        <v>5741</v>
      </c>
      <c r="F163" s="32"/>
    </row>
    <row r="164" spans="1:6" x14ac:dyDescent="0.2">
      <c r="A164" s="70">
        <f t="shared" si="6"/>
        <v>158</v>
      </c>
      <c r="B164" s="70">
        <f t="shared" si="7"/>
        <v>2413</v>
      </c>
      <c r="C164" s="19">
        <v>17</v>
      </c>
      <c r="D164" s="33" t="s">
        <v>12</v>
      </c>
      <c r="E164" s="91" t="s">
        <v>5742</v>
      </c>
      <c r="F164" s="32"/>
    </row>
    <row r="165" spans="1:6" x14ac:dyDescent="0.2">
      <c r="A165" s="70">
        <f t="shared" si="6"/>
        <v>159</v>
      </c>
      <c r="B165" s="70">
        <f t="shared" si="7"/>
        <v>2430</v>
      </c>
      <c r="C165" s="19">
        <v>17</v>
      </c>
      <c r="D165" s="33" t="s">
        <v>12</v>
      </c>
      <c r="E165" s="91" t="s">
        <v>5743</v>
      </c>
      <c r="F165" s="32"/>
    </row>
    <row r="166" spans="1:6" x14ac:dyDescent="0.2">
      <c r="A166" s="70">
        <f t="shared" si="6"/>
        <v>160</v>
      </c>
      <c r="B166" s="70">
        <f t="shared" si="7"/>
        <v>2447</v>
      </c>
      <c r="C166" s="19">
        <v>17</v>
      </c>
      <c r="D166" s="33" t="s">
        <v>12</v>
      </c>
      <c r="E166" s="91" t="s">
        <v>5744</v>
      </c>
      <c r="F166" s="32"/>
    </row>
    <row r="167" spans="1:6" x14ac:dyDescent="0.2">
      <c r="A167" s="70">
        <f t="shared" si="6"/>
        <v>161</v>
      </c>
      <c r="B167" s="70">
        <f t="shared" si="7"/>
        <v>2464</v>
      </c>
      <c r="C167" s="19">
        <v>17</v>
      </c>
      <c r="D167" s="33" t="s">
        <v>12</v>
      </c>
      <c r="E167" s="91" t="s">
        <v>5745</v>
      </c>
      <c r="F167" s="32"/>
    </row>
    <row r="168" spans="1:6" x14ac:dyDescent="0.2">
      <c r="A168" s="70">
        <f t="shared" si="6"/>
        <v>162</v>
      </c>
      <c r="B168" s="70">
        <f t="shared" si="7"/>
        <v>2481</v>
      </c>
      <c r="C168" s="19">
        <v>9</v>
      </c>
      <c r="D168" s="33" t="s">
        <v>9</v>
      </c>
      <c r="E168" s="91" t="s">
        <v>5746</v>
      </c>
      <c r="F168" s="32"/>
    </row>
    <row r="169" spans="1:6" x14ac:dyDescent="0.2">
      <c r="A169" s="70">
        <f t="shared" si="6"/>
        <v>163</v>
      </c>
      <c r="B169" s="70">
        <f t="shared" si="7"/>
        <v>2490</v>
      </c>
      <c r="C169" s="19">
        <v>17</v>
      </c>
      <c r="D169" s="33" t="s">
        <v>12</v>
      </c>
      <c r="E169" s="91" t="s">
        <v>5747</v>
      </c>
      <c r="F169" s="32"/>
    </row>
    <row r="170" spans="1:6" x14ac:dyDescent="0.2">
      <c r="A170" s="70">
        <f t="shared" si="6"/>
        <v>164</v>
      </c>
      <c r="B170" s="70">
        <f t="shared" si="7"/>
        <v>2507</v>
      </c>
      <c r="C170" s="19">
        <v>17</v>
      </c>
      <c r="D170" s="33" t="s">
        <v>12</v>
      </c>
      <c r="E170" s="91" t="s">
        <v>5748</v>
      </c>
      <c r="F170" s="32"/>
    </row>
    <row r="171" spans="1:6" x14ac:dyDescent="0.2">
      <c r="A171" s="70">
        <f t="shared" si="6"/>
        <v>165</v>
      </c>
      <c r="B171" s="70">
        <f t="shared" si="7"/>
        <v>2524</v>
      </c>
      <c r="C171" s="19">
        <v>17</v>
      </c>
      <c r="D171" s="33" t="s">
        <v>12</v>
      </c>
      <c r="E171" s="91" t="s">
        <v>5749</v>
      </c>
      <c r="F171" s="32"/>
    </row>
    <row r="172" spans="1:6" x14ac:dyDescent="0.2">
      <c r="A172" s="70">
        <f t="shared" si="6"/>
        <v>166</v>
      </c>
      <c r="B172" s="70">
        <f t="shared" si="7"/>
        <v>2541</v>
      </c>
      <c r="C172" s="37">
        <v>17</v>
      </c>
      <c r="D172" s="45" t="s">
        <v>12</v>
      </c>
      <c r="E172" s="67" t="s">
        <v>5750</v>
      </c>
      <c r="F172" s="32"/>
    </row>
    <row r="173" spans="1:6" x14ac:dyDescent="0.2">
      <c r="A173" s="70">
        <f t="shared" si="6"/>
        <v>167</v>
      </c>
      <c r="B173" s="70">
        <f t="shared" si="7"/>
        <v>2558</v>
      </c>
      <c r="C173" s="19">
        <v>17</v>
      </c>
      <c r="D173" s="33" t="s">
        <v>12</v>
      </c>
      <c r="E173" s="91" t="s">
        <v>5751</v>
      </c>
      <c r="F173" s="32"/>
    </row>
    <row r="174" spans="1:6" x14ac:dyDescent="0.2">
      <c r="A174" s="70">
        <f t="shared" si="6"/>
        <v>168</v>
      </c>
      <c r="B174" s="70">
        <f t="shared" si="7"/>
        <v>2575</v>
      </c>
      <c r="C174" s="19">
        <v>17</v>
      </c>
      <c r="D174" s="33" t="s">
        <v>12</v>
      </c>
      <c r="E174" s="91" t="s">
        <v>5752</v>
      </c>
      <c r="F174" s="32"/>
    </row>
    <row r="175" spans="1:6" x14ac:dyDescent="0.2">
      <c r="A175" s="70">
        <f t="shared" si="6"/>
        <v>169</v>
      </c>
      <c r="B175" s="70">
        <f t="shared" si="7"/>
        <v>2592</v>
      </c>
      <c r="C175" s="19">
        <v>17</v>
      </c>
      <c r="D175" s="33" t="s">
        <v>12</v>
      </c>
      <c r="E175" s="91" t="s">
        <v>5753</v>
      </c>
      <c r="F175" s="32"/>
    </row>
    <row r="176" spans="1:6" x14ac:dyDescent="0.2">
      <c r="A176" s="70">
        <f t="shared" si="6"/>
        <v>170</v>
      </c>
      <c r="B176" s="70">
        <f t="shared" si="7"/>
        <v>2609</v>
      </c>
      <c r="C176" s="19">
        <v>17</v>
      </c>
      <c r="D176" s="33" t="s">
        <v>12</v>
      </c>
      <c r="E176" s="91" t="s">
        <v>5754</v>
      </c>
      <c r="F176" s="32"/>
    </row>
    <row r="177" spans="1:6" x14ac:dyDescent="0.2">
      <c r="A177" s="70">
        <f t="shared" si="6"/>
        <v>171</v>
      </c>
      <c r="B177" s="70">
        <f t="shared" si="7"/>
        <v>2626</v>
      </c>
      <c r="C177" s="19">
        <v>9</v>
      </c>
      <c r="D177" s="33" t="s">
        <v>9</v>
      </c>
      <c r="E177" s="91" t="s">
        <v>5755</v>
      </c>
      <c r="F177" s="32"/>
    </row>
    <row r="178" spans="1:6" x14ac:dyDescent="0.2">
      <c r="A178" s="70">
        <f t="shared" si="6"/>
        <v>172</v>
      </c>
      <c r="B178" s="70">
        <f t="shared" si="7"/>
        <v>2635</v>
      </c>
      <c r="C178" s="19">
        <v>17</v>
      </c>
      <c r="D178" s="33" t="s">
        <v>12</v>
      </c>
      <c r="E178" s="91" t="s">
        <v>5756</v>
      </c>
      <c r="F178" s="32"/>
    </row>
    <row r="179" spans="1:6" x14ac:dyDescent="0.2">
      <c r="A179" s="70">
        <f t="shared" si="6"/>
        <v>173</v>
      </c>
      <c r="B179" s="70">
        <f t="shared" si="7"/>
        <v>2652</v>
      </c>
      <c r="C179" s="19">
        <v>17</v>
      </c>
      <c r="D179" s="33" t="s">
        <v>12</v>
      </c>
      <c r="E179" s="91" t="s">
        <v>5757</v>
      </c>
      <c r="F179" s="32"/>
    </row>
    <row r="180" spans="1:6" x14ac:dyDescent="0.2">
      <c r="A180" s="70">
        <f t="shared" si="6"/>
        <v>174</v>
      </c>
      <c r="B180" s="70">
        <f t="shared" si="7"/>
        <v>2669</v>
      </c>
      <c r="C180" s="19">
        <v>17</v>
      </c>
      <c r="D180" s="33" t="s">
        <v>12</v>
      </c>
      <c r="E180" s="91" t="s">
        <v>5758</v>
      </c>
      <c r="F180" s="32"/>
    </row>
    <row r="181" spans="1:6" x14ac:dyDescent="0.2">
      <c r="A181" s="70">
        <f t="shared" si="6"/>
        <v>175</v>
      </c>
      <c r="B181" s="70">
        <f t="shared" si="7"/>
        <v>2686</v>
      </c>
      <c r="C181" s="37">
        <v>17</v>
      </c>
      <c r="D181" s="45" t="s">
        <v>12</v>
      </c>
      <c r="E181" s="67" t="s">
        <v>5759</v>
      </c>
      <c r="F181" s="32"/>
    </row>
    <row r="182" spans="1:6" x14ac:dyDescent="0.2">
      <c r="A182" s="70">
        <f t="shared" si="6"/>
        <v>176</v>
      </c>
      <c r="B182" s="70">
        <f t="shared" si="7"/>
        <v>2703</v>
      </c>
      <c r="C182" s="19">
        <v>17</v>
      </c>
      <c r="D182" s="33" t="s">
        <v>12</v>
      </c>
      <c r="E182" s="91" t="s">
        <v>5760</v>
      </c>
      <c r="F182" s="32"/>
    </row>
    <row r="183" spans="1:6" x14ac:dyDescent="0.2">
      <c r="A183" s="70">
        <f t="shared" si="6"/>
        <v>177</v>
      </c>
      <c r="B183" s="70">
        <f t="shared" si="7"/>
        <v>2720</v>
      </c>
      <c r="C183" s="19">
        <v>17</v>
      </c>
      <c r="D183" s="33" t="s">
        <v>12</v>
      </c>
      <c r="E183" s="91" t="s">
        <v>5761</v>
      </c>
      <c r="F183" s="32"/>
    </row>
    <row r="184" spans="1:6" x14ac:dyDescent="0.2">
      <c r="A184" s="70">
        <f t="shared" si="6"/>
        <v>178</v>
      </c>
      <c r="B184" s="70">
        <f t="shared" si="7"/>
        <v>2737</v>
      </c>
      <c r="C184" s="19">
        <v>17</v>
      </c>
      <c r="D184" s="33" t="s">
        <v>12</v>
      </c>
      <c r="E184" s="91" t="s">
        <v>5762</v>
      </c>
      <c r="F184" s="32"/>
    </row>
    <row r="185" spans="1:6" x14ac:dyDescent="0.2">
      <c r="A185" s="70">
        <f t="shared" si="6"/>
        <v>179</v>
      </c>
      <c r="B185" s="70">
        <f t="shared" si="7"/>
        <v>2754</v>
      </c>
      <c r="C185" s="19">
        <v>17</v>
      </c>
      <c r="D185" s="33" t="s">
        <v>12</v>
      </c>
      <c r="E185" s="91" t="s">
        <v>5763</v>
      </c>
      <c r="F185" s="32"/>
    </row>
    <row r="186" spans="1:6" x14ac:dyDescent="0.2">
      <c r="A186" s="70">
        <f t="shared" si="6"/>
        <v>180</v>
      </c>
      <c r="B186" s="70">
        <f t="shared" si="7"/>
        <v>2771</v>
      </c>
      <c r="C186" s="19">
        <v>9</v>
      </c>
      <c r="D186" s="33" t="s">
        <v>9</v>
      </c>
      <c r="E186" s="91" t="s">
        <v>5764</v>
      </c>
      <c r="F186" s="32"/>
    </row>
    <row r="187" spans="1:6" x14ac:dyDescent="0.2">
      <c r="A187" s="70">
        <f t="shared" si="6"/>
        <v>181</v>
      </c>
      <c r="B187" s="70">
        <f t="shared" si="7"/>
        <v>2780</v>
      </c>
      <c r="C187" s="19">
        <v>17</v>
      </c>
      <c r="D187" s="33" t="s">
        <v>12</v>
      </c>
      <c r="E187" s="91" t="s">
        <v>5765</v>
      </c>
      <c r="F187" s="32"/>
    </row>
    <row r="188" spans="1:6" x14ac:dyDescent="0.2">
      <c r="A188" s="70">
        <f t="shared" si="6"/>
        <v>182</v>
      </c>
      <c r="B188" s="70">
        <f t="shared" si="7"/>
        <v>2797</v>
      </c>
      <c r="C188" s="19">
        <v>17</v>
      </c>
      <c r="D188" s="33" t="s">
        <v>12</v>
      </c>
      <c r="E188" s="91" t="s">
        <v>5766</v>
      </c>
      <c r="F188" s="32"/>
    </row>
    <row r="189" spans="1:6" x14ac:dyDescent="0.2">
      <c r="A189" s="70">
        <f t="shared" si="6"/>
        <v>183</v>
      </c>
      <c r="B189" s="70">
        <f t="shared" si="7"/>
        <v>2814</v>
      </c>
      <c r="C189" s="19">
        <v>17</v>
      </c>
      <c r="D189" s="33" t="s">
        <v>12</v>
      </c>
      <c r="E189" s="91" t="s">
        <v>5767</v>
      </c>
      <c r="F189" s="32"/>
    </row>
    <row r="190" spans="1:6" x14ac:dyDescent="0.2">
      <c r="A190" s="70">
        <f t="shared" si="6"/>
        <v>184</v>
      </c>
      <c r="B190" s="70">
        <f t="shared" si="7"/>
        <v>2831</v>
      </c>
      <c r="C190" s="37">
        <v>17</v>
      </c>
      <c r="D190" s="45" t="s">
        <v>12</v>
      </c>
      <c r="E190" s="67" t="s">
        <v>5768</v>
      </c>
      <c r="F190" s="32"/>
    </row>
    <row r="191" spans="1:6" x14ac:dyDescent="0.2">
      <c r="A191" s="70">
        <f t="shared" si="6"/>
        <v>185</v>
      </c>
      <c r="B191" s="70">
        <f t="shared" si="7"/>
        <v>2848</v>
      </c>
      <c r="C191" s="19">
        <v>17</v>
      </c>
      <c r="D191" s="33" t="s">
        <v>12</v>
      </c>
      <c r="E191" s="91" t="s">
        <v>5769</v>
      </c>
      <c r="F191" s="32"/>
    </row>
    <row r="192" spans="1:6" x14ac:dyDescent="0.2">
      <c r="A192" s="70">
        <f t="shared" si="6"/>
        <v>186</v>
      </c>
      <c r="B192" s="70">
        <f t="shared" si="7"/>
        <v>2865</v>
      </c>
      <c r="C192" s="19">
        <v>17</v>
      </c>
      <c r="D192" s="33" t="s">
        <v>12</v>
      </c>
      <c r="E192" s="91" t="s">
        <v>5770</v>
      </c>
      <c r="F192" s="32"/>
    </row>
    <row r="193" spans="1:6" x14ac:dyDescent="0.2">
      <c r="A193" s="70">
        <f t="shared" si="6"/>
        <v>187</v>
      </c>
      <c r="B193" s="70">
        <f t="shared" si="7"/>
        <v>2882</v>
      </c>
      <c r="C193" s="19">
        <v>17</v>
      </c>
      <c r="D193" s="33" t="s">
        <v>12</v>
      </c>
      <c r="E193" s="91" t="s">
        <v>5771</v>
      </c>
      <c r="F193" s="32"/>
    </row>
    <row r="194" spans="1:6" x14ac:dyDescent="0.2">
      <c r="A194" s="70">
        <f t="shared" si="6"/>
        <v>188</v>
      </c>
      <c r="B194" s="70">
        <f t="shared" si="7"/>
        <v>2899</v>
      </c>
      <c r="C194" s="19">
        <v>17</v>
      </c>
      <c r="D194" s="33" t="s">
        <v>12</v>
      </c>
      <c r="E194" s="91" t="s">
        <v>5772</v>
      </c>
      <c r="F194" s="32"/>
    </row>
    <row r="195" spans="1:6" x14ac:dyDescent="0.2">
      <c r="A195" s="70">
        <f t="shared" si="6"/>
        <v>189</v>
      </c>
      <c r="B195" s="70">
        <f t="shared" si="7"/>
        <v>2916</v>
      </c>
      <c r="C195" s="19">
        <v>9</v>
      </c>
      <c r="D195" s="33" t="s">
        <v>9</v>
      </c>
      <c r="E195" s="91" t="s">
        <v>5773</v>
      </c>
      <c r="F195" s="32"/>
    </row>
    <row r="196" spans="1:6" x14ac:dyDescent="0.2">
      <c r="A196" s="70">
        <f t="shared" si="6"/>
        <v>190</v>
      </c>
      <c r="B196" s="70">
        <f t="shared" si="7"/>
        <v>2925</v>
      </c>
      <c r="C196" s="19">
        <v>17</v>
      </c>
      <c r="D196" s="33" t="s">
        <v>12</v>
      </c>
      <c r="E196" s="91" t="s">
        <v>5774</v>
      </c>
      <c r="F196" s="32"/>
    </row>
    <row r="197" spans="1:6" x14ac:dyDescent="0.2">
      <c r="A197" s="70">
        <f t="shared" si="6"/>
        <v>191</v>
      </c>
      <c r="B197" s="70">
        <f t="shared" si="7"/>
        <v>2942</v>
      </c>
      <c r="C197" s="19">
        <v>17</v>
      </c>
      <c r="D197" s="33" t="s">
        <v>12</v>
      </c>
      <c r="E197" s="91" t="s">
        <v>5775</v>
      </c>
      <c r="F197" s="32"/>
    </row>
    <row r="198" spans="1:6" x14ac:dyDescent="0.2">
      <c r="A198" s="70">
        <f t="shared" si="6"/>
        <v>192</v>
      </c>
      <c r="B198" s="70">
        <f t="shared" si="7"/>
        <v>2959</v>
      </c>
      <c r="C198" s="19">
        <v>17</v>
      </c>
      <c r="D198" s="33" t="s">
        <v>12</v>
      </c>
      <c r="E198" s="91" t="s">
        <v>5776</v>
      </c>
      <c r="F198" s="32"/>
    </row>
    <row r="199" spans="1:6" x14ac:dyDescent="0.2">
      <c r="A199" s="70">
        <f t="shared" si="6"/>
        <v>193</v>
      </c>
      <c r="B199" s="70">
        <f t="shared" si="7"/>
        <v>2976</v>
      </c>
      <c r="C199" s="37">
        <v>17</v>
      </c>
      <c r="D199" s="45" t="s">
        <v>12</v>
      </c>
      <c r="E199" s="67" t="s">
        <v>5777</v>
      </c>
      <c r="F199" s="32"/>
    </row>
    <row r="200" spans="1:6" x14ac:dyDescent="0.2">
      <c r="A200" s="70">
        <f t="shared" si="6"/>
        <v>194</v>
      </c>
      <c r="B200" s="70">
        <f t="shared" si="7"/>
        <v>2993</v>
      </c>
      <c r="C200" s="19">
        <v>17</v>
      </c>
      <c r="D200" s="33" t="s">
        <v>12</v>
      </c>
      <c r="E200" s="91" t="s">
        <v>5778</v>
      </c>
      <c r="F200" s="32"/>
    </row>
    <row r="201" spans="1:6" x14ac:dyDescent="0.2">
      <c r="A201" s="70">
        <f t="shared" si="6"/>
        <v>195</v>
      </c>
      <c r="B201" s="70">
        <f t="shared" si="7"/>
        <v>3010</v>
      </c>
      <c r="C201" s="19">
        <v>17</v>
      </c>
      <c r="D201" s="33" t="s">
        <v>12</v>
      </c>
      <c r="E201" s="91" t="s">
        <v>5779</v>
      </c>
      <c r="F201" s="32"/>
    </row>
    <row r="202" spans="1:6" x14ac:dyDescent="0.2">
      <c r="A202" s="70">
        <f t="shared" si="6"/>
        <v>196</v>
      </c>
      <c r="B202" s="70">
        <f t="shared" si="7"/>
        <v>3027</v>
      </c>
      <c r="C202" s="19">
        <v>17</v>
      </c>
      <c r="D202" s="33" t="s">
        <v>12</v>
      </c>
      <c r="E202" s="91" t="s">
        <v>5780</v>
      </c>
      <c r="F202" s="32"/>
    </row>
    <row r="203" spans="1:6" x14ac:dyDescent="0.2">
      <c r="A203" s="70">
        <f t="shared" si="6"/>
        <v>197</v>
      </c>
      <c r="B203" s="70">
        <f t="shared" si="7"/>
        <v>3044</v>
      </c>
      <c r="C203" s="19">
        <v>17</v>
      </c>
      <c r="D203" s="33" t="s">
        <v>12</v>
      </c>
      <c r="E203" s="91" t="s">
        <v>5781</v>
      </c>
      <c r="F203" s="32"/>
    </row>
    <row r="204" spans="1:6" x14ac:dyDescent="0.2">
      <c r="A204" s="70">
        <f t="shared" si="6"/>
        <v>198</v>
      </c>
      <c r="B204" s="70">
        <f t="shared" si="7"/>
        <v>3061</v>
      </c>
      <c r="C204" s="19">
        <v>9</v>
      </c>
      <c r="D204" s="33" t="s">
        <v>9</v>
      </c>
      <c r="E204" s="91" t="s">
        <v>5782</v>
      </c>
      <c r="F204" s="32"/>
    </row>
    <row r="205" spans="1:6" x14ac:dyDescent="0.2">
      <c r="A205" s="70">
        <f t="shared" si="6"/>
        <v>199</v>
      </c>
      <c r="B205" s="70">
        <f t="shared" si="7"/>
        <v>3070</v>
      </c>
      <c r="C205" s="19">
        <v>17</v>
      </c>
      <c r="D205" s="33" t="s">
        <v>12</v>
      </c>
      <c r="E205" s="91" t="s">
        <v>5783</v>
      </c>
      <c r="F205" s="32"/>
    </row>
    <row r="206" spans="1:6" x14ac:dyDescent="0.2">
      <c r="A206" s="70">
        <f t="shared" ref="A206:A240" si="8">A205+1</f>
        <v>200</v>
      </c>
      <c r="B206" s="70">
        <f t="shared" ref="B206:B240" si="9">B205+C205</f>
        <v>3087</v>
      </c>
      <c r="C206" s="19">
        <v>17</v>
      </c>
      <c r="D206" s="33" t="s">
        <v>12</v>
      </c>
      <c r="E206" s="91" t="s">
        <v>5784</v>
      </c>
      <c r="F206" s="32"/>
    </row>
    <row r="207" spans="1:6" x14ac:dyDescent="0.2">
      <c r="A207" s="70">
        <f t="shared" si="8"/>
        <v>201</v>
      </c>
      <c r="B207" s="70">
        <f t="shared" si="9"/>
        <v>3104</v>
      </c>
      <c r="C207" s="19">
        <v>17</v>
      </c>
      <c r="D207" s="33" t="s">
        <v>12</v>
      </c>
      <c r="E207" s="91" t="s">
        <v>5785</v>
      </c>
      <c r="F207" s="32"/>
    </row>
    <row r="208" spans="1:6" x14ac:dyDescent="0.2">
      <c r="A208" s="70">
        <f t="shared" si="8"/>
        <v>202</v>
      </c>
      <c r="B208" s="70">
        <f t="shared" si="9"/>
        <v>3121</v>
      </c>
      <c r="C208" s="37">
        <v>17</v>
      </c>
      <c r="D208" s="45" t="s">
        <v>12</v>
      </c>
      <c r="E208" s="67" t="s">
        <v>5786</v>
      </c>
      <c r="F208" s="32"/>
    </row>
    <row r="209" spans="1:6" x14ac:dyDescent="0.2">
      <c r="A209" s="70">
        <f t="shared" si="8"/>
        <v>203</v>
      </c>
      <c r="B209" s="70">
        <f t="shared" si="9"/>
        <v>3138</v>
      </c>
      <c r="C209" s="19">
        <v>17</v>
      </c>
      <c r="D209" s="33" t="s">
        <v>12</v>
      </c>
      <c r="E209" s="91" t="s">
        <v>5787</v>
      </c>
      <c r="F209" s="32"/>
    </row>
    <row r="210" spans="1:6" x14ac:dyDescent="0.2">
      <c r="A210" s="70">
        <f t="shared" si="8"/>
        <v>204</v>
      </c>
      <c r="B210" s="70">
        <f t="shared" si="9"/>
        <v>3155</v>
      </c>
      <c r="C210" s="19">
        <v>17</v>
      </c>
      <c r="D210" s="33" t="s">
        <v>12</v>
      </c>
      <c r="E210" s="91" t="s">
        <v>5788</v>
      </c>
      <c r="F210" s="32"/>
    </row>
    <row r="211" spans="1:6" x14ac:dyDescent="0.2">
      <c r="A211" s="70">
        <f t="shared" si="8"/>
        <v>205</v>
      </c>
      <c r="B211" s="70">
        <f t="shared" si="9"/>
        <v>3172</v>
      </c>
      <c r="C211" s="19">
        <v>17</v>
      </c>
      <c r="D211" s="33" t="s">
        <v>12</v>
      </c>
      <c r="E211" s="91" t="s">
        <v>5789</v>
      </c>
      <c r="F211" s="32"/>
    </row>
    <row r="212" spans="1:6" x14ac:dyDescent="0.2">
      <c r="A212" s="70">
        <f t="shared" si="8"/>
        <v>206</v>
      </c>
      <c r="B212" s="70">
        <f t="shared" si="9"/>
        <v>3189</v>
      </c>
      <c r="C212" s="19">
        <v>17</v>
      </c>
      <c r="D212" s="33" t="s">
        <v>12</v>
      </c>
      <c r="E212" s="91" t="s">
        <v>5790</v>
      </c>
      <c r="F212" s="32"/>
    </row>
    <row r="213" spans="1:6" x14ac:dyDescent="0.2">
      <c r="A213" s="70">
        <f t="shared" si="8"/>
        <v>207</v>
      </c>
      <c r="B213" s="70">
        <f t="shared" si="9"/>
        <v>3206</v>
      </c>
      <c r="C213" s="19">
        <v>9</v>
      </c>
      <c r="D213" s="33" t="s">
        <v>9</v>
      </c>
      <c r="E213" s="91" t="s">
        <v>5791</v>
      </c>
      <c r="F213" s="32"/>
    </row>
    <row r="214" spans="1:6" x14ac:dyDescent="0.2">
      <c r="A214" s="70">
        <f t="shared" si="8"/>
        <v>208</v>
      </c>
      <c r="B214" s="70">
        <f t="shared" si="9"/>
        <v>3215</v>
      </c>
      <c r="C214" s="19">
        <v>17</v>
      </c>
      <c r="D214" s="33" t="s">
        <v>12</v>
      </c>
      <c r="E214" s="91" t="s">
        <v>5792</v>
      </c>
      <c r="F214" s="32"/>
    </row>
    <row r="215" spans="1:6" x14ac:dyDescent="0.2">
      <c r="A215" s="70">
        <f t="shared" si="8"/>
        <v>209</v>
      </c>
      <c r="B215" s="70">
        <f t="shared" si="9"/>
        <v>3232</v>
      </c>
      <c r="C215" s="19">
        <v>17</v>
      </c>
      <c r="D215" s="33" t="s">
        <v>12</v>
      </c>
      <c r="E215" s="91" t="s">
        <v>5793</v>
      </c>
      <c r="F215" s="32"/>
    </row>
    <row r="216" spans="1:6" x14ac:dyDescent="0.2">
      <c r="A216" s="70">
        <f t="shared" si="8"/>
        <v>210</v>
      </c>
      <c r="B216" s="70">
        <f t="shared" si="9"/>
        <v>3249</v>
      </c>
      <c r="C216" s="19">
        <v>17</v>
      </c>
      <c r="D216" s="33" t="s">
        <v>12</v>
      </c>
      <c r="E216" s="91" t="s">
        <v>5794</v>
      </c>
      <c r="F216" s="32"/>
    </row>
    <row r="217" spans="1:6" x14ac:dyDescent="0.2">
      <c r="A217" s="70">
        <f t="shared" si="8"/>
        <v>211</v>
      </c>
      <c r="B217" s="70">
        <f t="shared" si="9"/>
        <v>3266</v>
      </c>
      <c r="C217" s="37">
        <v>17</v>
      </c>
      <c r="D217" s="45" t="s">
        <v>12</v>
      </c>
      <c r="E217" s="67" t="s">
        <v>5795</v>
      </c>
      <c r="F217" s="32"/>
    </row>
    <row r="218" spans="1:6" x14ac:dyDescent="0.2">
      <c r="A218" s="70">
        <f t="shared" si="8"/>
        <v>212</v>
      </c>
      <c r="B218" s="70">
        <f t="shared" si="9"/>
        <v>3283</v>
      </c>
      <c r="C218" s="19">
        <v>17</v>
      </c>
      <c r="D218" s="33" t="s">
        <v>12</v>
      </c>
      <c r="E218" s="91" t="s">
        <v>5796</v>
      </c>
      <c r="F218" s="32"/>
    </row>
    <row r="219" spans="1:6" x14ac:dyDescent="0.2">
      <c r="A219" s="70">
        <f t="shared" si="8"/>
        <v>213</v>
      </c>
      <c r="B219" s="70">
        <f t="shared" si="9"/>
        <v>3300</v>
      </c>
      <c r="C219" s="19">
        <v>17</v>
      </c>
      <c r="D219" s="33" t="s">
        <v>12</v>
      </c>
      <c r="E219" s="91" t="s">
        <v>5797</v>
      </c>
      <c r="F219" s="32"/>
    </row>
    <row r="220" spans="1:6" x14ac:dyDescent="0.2">
      <c r="A220" s="70">
        <f t="shared" si="8"/>
        <v>214</v>
      </c>
      <c r="B220" s="70">
        <f t="shared" si="9"/>
        <v>3317</v>
      </c>
      <c r="C220" s="19">
        <v>17</v>
      </c>
      <c r="D220" s="33" t="s">
        <v>12</v>
      </c>
      <c r="E220" s="91" t="s">
        <v>5798</v>
      </c>
      <c r="F220" s="32"/>
    </row>
    <row r="221" spans="1:6" x14ac:dyDescent="0.2">
      <c r="A221" s="70">
        <f t="shared" si="8"/>
        <v>215</v>
      </c>
      <c r="B221" s="70">
        <f t="shared" si="9"/>
        <v>3334</v>
      </c>
      <c r="C221" s="19">
        <v>17</v>
      </c>
      <c r="D221" s="33" t="s">
        <v>12</v>
      </c>
      <c r="E221" s="91" t="s">
        <v>5799</v>
      </c>
      <c r="F221" s="32"/>
    </row>
    <row r="222" spans="1:6" x14ac:dyDescent="0.2">
      <c r="A222" s="70">
        <f t="shared" si="8"/>
        <v>216</v>
      </c>
      <c r="B222" s="70">
        <f t="shared" si="9"/>
        <v>3351</v>
      </c>
      <c r="C222" s="19">
        <v>9</v>
      </c>
      <c r="D222" s="33" t="s">
        <v>9</v>
      </c>
      <c r="E222" s="91" t="s">
        <v>5800</v>
      </c>
      <c r="F222" s="32"/>
    </row>
    <row r="223" spans="1:6" x14ac:dyDescent="0.2">
      <c r="A223" s="70">
        <f t="shared" si="8"/>
        <v>217</v>
      </c>
      <c r="B223" s="70">
        <f t="shared" si="9"/>
        <v>3360</v>
      </c>
      <c r="C223" s="19">
        <v>17</v>
      </c>
      <c r="D223" s="33" t="s">
        <v>12</v>
      </c>
      <c r="E223" s="91" t="s">
        <v>5801</v>
      </c>
      <c r="F223" s="32"/>
    </row>
    <row r="224" spans="1:6" x14ac:dyDescent="0.2">
      <c r="A224" s="70">
        <f t="shared" si="8"/>
        <v>218</v>
      </c>
      <c r="B224" s="70">
        <f t="shared" si="9"/>
        <v>3377</v>
      </c>
      <c r="C224" s="19">
        <v>17</v>
      </c>
      <c r="D224" s="33" t="s">
        <v>12</v>
      </c>
      <c r="E224" s="91" t="s">
        <v>5802</v>
      </c>
      <c r="F224" s="32"/>
    </row>
    <row r="225" spans="1:6" x14ac:dyDescent="0.2">
      <c r="A225" s="70">
        <f t="shared" si="8"/>
        <v>219</v>
      </c>
      <c r="B225" s="70">
        <f t="shared" si="9"/>
        <v>3394</v>
      </c>
      <c r="C225" s="19">
        <v>17</v>
      </c>
      <c r="D225" s="33" t="s">
        <v>12</v>
      </c>
      <c r="E225" s="91" t="s">
        <v>5803</v>
      </c>
      <c r="F225" s="32"/>
    </row>
    <row r="226" spans="1:6" x14ac:dyDescent="0.2">
      <c r="A226" s="70">
        <f t="shared" si="8"/>
        <v>220</v>
      </c>
      <c r="B226" s="70">
        <f t="shared" si="9"/>
        <v>3411</v>
      </c>
      <c r="C226" s="37">
        <v>17</v>
      </c>
      <c r="D226" s="45" t="s">
        <v>12</v>
      </c>
      <c r="E226" s="67" t="s">
        <v>5804</v>
      </c>
      <c r="F226" s="32"/>
    </row>
    <row r="227" spans="1:6" x14ac:dyDescent="0.2">
      <c r="A227" s="70">
        <f t="shared" si="8"/>
        <v>221</v>
      </c>
      <c r="B227" s="70">
        <f t="shared" si="9"/>
        <v>3428</v>
      </c>
      <c r="C227" s="19">
        <v>17</v>
      </c>
      <c r="D227" s="33" t="s">
        <v>12</v>
      </c>
      <c r="E227" s="91" t="s">
        <v>5805</v>
      </c>
      <c r="F227" s="32"/>
    </row>
    <row r="228" spans="1:6" x14ac:dyDescent="0.2">
      <c r="A228" s="70">
        <f t="shared" si="8"/>
        <v>222</v>
      </c>
      <c r="B228" s="70">
        <f t="shared" si="9"/>
        <v>3445</v>
      </c>
      <c r="C228" s="19">
        <v>17</v>
      </c>
      <c r="D228" s="33" t="s">
        <v>12</v>
      </c>
      <c r="E228" s="91" t="s">
        <v>5806</v>
      </c>
      <c r="F228" s="32"/>
    </row>
    <row r="229" spans="1:6" x14ac:dyDescent="0.2">
      <c r="A229" s="70">
        <f t="shared" si="8"/>
        <v>223</v>
      </c>
      <c r="B229" s="70">
        <f t="shared" si="9"/>
        <v>3462</v>
      </c>
      <c r="C229" s="19">
        <v>17</v>
      </c>
      <c r="D229" s="33" t="s">
        <v>12</v>
      </c>
      <c r="E229" s="91" t="s">
        <v>5807</v>
      </c>
      <c r="F229" s="32"/>
    </row>
    <row r="230" spans="1:6" x14ac:dyDescent="0.2">
      <c r="A230" s="70">
        <f t="shared" si="8"/>
        <v>224</v>
      </c>
      <c r="B230" s="70">
        <f t="shared" si="9"/>
        <v>3479</v>
      </c>
      <c r="C230" s="19">
        <v>17</v>
      </c>
      <c r="D230" s="33" t="s">
        <v>12</v>
      </c>
      <c r="E230" s="91" t="s">
        <v>5808</v>
      </c>
      <c r="F230" s="32"/>
    </row>
    <row r="231" spans="1:6" x14ac:dyDescent="0.2">
      <c r="A231" s="70">
        <f t="shared" si="8"/>
        <v>225</v>
      </c>
      <c r="B231" s="70">
        <f t="shared" si="9"/>
        <v>3496</v>
      </c>
      <c r="C231" s="19">
        <v>17</v>
      </c>
      <c r="D231" s="33" t="s">
        <v>12</v>
      </c>
      <c r="E231" s="91" t="s">
        <v>5809</v>
      </c>
      <c r="F231" s="32"/>
    </row>
    <row r="232" spans="1:6" x14ac:dyDescent="0.2">
      <c r="A232" s="70">
        <f t="shared" si="8"/>
        <v>226</v>
      </c>
      <c r="B232" s="70">
        <f t="shared" si="9"/>
        <v>3513</v>
      </c>
      <c r="C232" s="19">
        <v>17</v>
      </c>
      <c r="D232" s="33" t="s">
        <v>12</v>
      </c>
      <c r="E232" s="67" t="s">
        <v>5810</v>
      </c>
      <c r="F232" s="32"/>
    </row>
    <row r="233" spans="1:6" x14ac:dyDescent="0.2">
      <c r="A233" s="70">
        <f t="shared" si="8"/>
        <v>227</v>
      </c>
      <c r="B233" s="70">
        <f t="shared" si="9"/>
        <v>3530</v>
      </c>
      <c r="C233" s="19">
        <v>17</v>
      </c>
      <c r="D233" s="33" t="s">
        <v>12</v>
      </c>
      <c r="E233" s="91" t="s">
        <v>5811</v>
      </c>
      <c r="F233" s="32"/>
    </row>
    <row r="234" spans="1:6" ht="13.5" customHeight="1" x14ac:dyDescent="0.2">
      <c r="A234" s="70">
        <f t="shared" si="8"/>
        <v>228</v>
      </c>
      <c r="B234" s="70">
        <f t="shared" si="9"/>
        <v>3547</v>
      </c>
      <c r="C234" s="37">
        <v>17</v>
      </c>
      <c r="D234" s="45" t="s">
        <v>12</v>
      </c>
      <c r="E234" s="67" t="s">
        <v>5812</v>
      </c>
      <c r="F234" s="32"/>
    </row>
    <row r="235" spans="1:6" x14ac:dyDescent="0.2">
      <c r="A235" s="70">
        <f t="shared" si="8"/>
        <v>229</v>
      </c>
      <c r="B235" s="70">
        <f t="shared" si="9"/>
        <v>3564</v>
      </c>
      <c r="C235" s="19">
        <v>17</v>
      </c>
      <c r="D235" s="33" t="s">
        <v>12</v>
      </c>
      <c r="E235" s="91" t="s">
        <v>5813</v>
      </c>
      <c r="F235" s="32"/>
    </row>
    <row r="236" spans="1:6" x14ac:dyDescent="0.2">
      <c r="A236" s="70">
        <f t="shared" si="8"/>
        <v>230</v>
      </c>
      <c r="B236" s="70">
        <f t="shared" si="9"/>
        <v>3581</v>
      </c>
      <c r="C236" s="19">
        <v>17</v>
      </c>
      <c r="D236" s="33" t="s">
        <v>12</v>
      </c>
      <c r="E236" s="67" t="s">
        <v>5814</v>
      </c>
      <c r="F236" s="32"/>
    </row>
    <row r="237" spans="1:6" x14ac:dyDescent="0.2">
      <c r="A237" s="70">
        <f t="shared" si="8"/>
        <v>231</v>
      </c>
      <c r="B237" s="70">
        <f t="shared" si="9"/>
        <v>3598</v>
      </c>
      <c r="C237" s="19">
        <v>17</v>
      </c>
      <c r="D237" s="33" t="s">
        <v>12</v>
      </c>
      <c r="E237" s="91" t="s">
        <v>5815</v>
      </c>
      <c r="F237" s="32"/>
    </row>
    <row r="238" spans="1:6" x14ac:dyDescent="0.2">
      <c r="A238" s="70">
        <f t="shared" si="8"/>
        <v>232</v>
      </c>
      <c r="B238" s="70">
        <f t="shared" si="9"/>
        <v>3615</v>
      </c>
      <c r="C238" s="19">
        <v>17</v>
      </c>
      <c r="D238" s="33" t="s">
        <v>12</v>
      </c>
      <c r="E238" s="91" t="s">
        <v>5816</v>
      </c>
      <c r="F238" s="32"/>
    </row>
    <row r="239" spans="1:6" ht="12.75" thickBot="1" x14ac:dyDescent="0.25">
      <c r="A239" s="70">
        <f t="shared" si="8"/>
        <v>233</v>
      </c>
      <c r="B239" s="70">
        <f t="shared" si="9"/>
        <v>3632</v>
      </c>
      <c r="C239" s="78">
        <v>150</v>
      </c>
      <c r="D239" s="79" t="s">
        <v>9</v>
      </c>
      <c r="E239" s="29" t="s">
        <v>50</v>
      </c>
      <c r="F239" s="47" t="s">
        <v>25</v>
      </c>
    </row>
    <row r="240" spans="1:6" ht="13.5" thickTop="1" thickBot="1" x14ac:dyDescent="0.25">
      <c r="A240" s="70">
        <f t="shared" si="8"/>
        <v>234</v>
      </c>
      <c r="B240" s="70">
        <f t="shared" si="9"/>
        <v>3782</v>
      </c>
      <c r="C240" s="94">
        <v>12</v>
      </c>
      <c r="D240" s="95" t="s">
        <v>9</v>
      </c>
      <c r="E240" s="96" t="s">
        <v>323</v>
      </c>
      <c r="F240" s="138" t="s">
        <v>5817</v>
      </c>
    </row>
    <row r="241" spans="1:6" ht="12.75" thickTop="1" x14ac:dyDescent="0.2">
      <c r="A241" s="119" t="s">
        <v>5818</v>
      </c>
      <c r="B241" s="119"/>
      <c r="C241" s="84">
        <f>B240+C240-1</f>
        <v>3793</v>
      </c>
      <c r="D241" s="119"/>
      <c r="E241" s="119"/>
      <c r="F241" s="119"/>
    </row>
    <row r="242" spans="1:6" x14ac:dyDescent="0.2">
      <c r="A242" s="64"/>
      <c r="B242" s="64"/>
      <c r="C242" s="64"/>
      <c r="D242" s="64"/>
      <c r="E242" s="64"/>
      <c r="F242" s="64"/>
    </row>
    <row r="243" spans="1:6" x14ac:dyDescent="0.2">
      <c r="A243" s="64"/>
      <c r="B243" s="64"/>
      <c r="C243" s="64"/>
      <c r="D243" s="64"/>
      <c r="E243" s="83" t="s">
        <v>55</v>
      </c>
      <c r="F243" s="64"/>
    </row>
  </sheetData>
  <mergeCells count="4">
    <mergeCell ref="A3:B3"/>
    <mergeCell ref="C3:F3"/>
    <mergeCell ref="A4:B4"/>
    <mergeCell ref="C4:F5"/>
  </mergeCells>
  <conditionalFormatting sqref="C3:F3">
    <cfRule type="containsText" dxfId="138"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E8C226A-7D84-49B5-B042-81B90F2283E7}">
            <xm:f>NOT(ISERROR(SEARCH($C$3,C3)))</xm:f>
            <xm:f>$C$3</xm:f>
            <x14:dxf>
              <font>
                <color rgb="FFFFFF00"/>
              </font>
            </x14:dxf>
          </x14:cfRule>
          <xm:sqref>C3:F3</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230"/>
  <sheetViews>
    <sheetView zoomScaleNormal="100" zoomScaleSheetLayoutView="75" workbookViewId="0"/>
  </sheetViews>
  <sheetFormatPr baseColWidth="10" defaultRowHeight="12" x14ac:dyDescent="0.2"/>
  <cols>
    <col min="1" max="3" width="7.7109375" customWidth="1"/>
    <col min="4" max="4" width="10.7109375" customWidth="1"/>
    <col min="5" max="5" width="99.5703125" style="64"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6268</v>
      </c>
      <c r="D4" s="794"/>
      <c r="E4" s="794"/>
      <c r="F4" s="792"/>
    </row>
    <row r="5" spans="1:6" ht="13.5" thickBot="1" x14ac:dyDescent="0.25">
      <c r="A5" s="232"/>
      <c r="B5" s="232"/>
      <c r="C5" s="792"/>
      <c r="D5" s="792"/>
      <c r="E5" s="792"/>
      <c r="F5" s="792"/>
    </row>
    <row r="6" spans="1:6" ht="12.75" x14ac:dyDescent="0.2">
      <c r="A6" s="3" t="s">
        <v>3</v>
      </c>
      <c r="B6" s="3" t="s">
        <v>4</v>
      </c>
      <c r="C6" s="3" t="s">
        <v>5</v>
      </c>
      <c r="D6" s="4" t="s">
        <v>6</v>
      </c>
      <c r="E6" s="142"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6269</v>
      </c>
    </row>
    <row r="10" spans="1:6" x14ac:dyDescent="0.2">
      <c r="A10" s="430">
        <f t="shared" si="0"/>
        <v>4</v>
      </c>
      <c r="B10" s="430">
        <f t="shared" si="1"/>
        <v>8</v>
      </c>
      <c r="C10" s="430">
        <v>1</v>
      </c>
      <c r="D10" s="444" t="s">
        <v>9</v>
      </c>
      <c r="E10" s="445" t="s">
        <v>16</v>
      </c>
      <c r="F10" s="10" t="s">
        <v>61</v>
      </c>
    </row>
    <row r="11" spans="1:6" x14ac:dyDescent="0.2">
      <c r="A11" s="430">
        <f t="shared" si="0"/>
        <v>5</v>
      </c>
      <c r="B11" s="430">
        <f t="shared" si="1"/>
        <v>9</v>
      </c>
      <c r="C11" s="430">
        <v>2</v>
      </c>
      <c r="D11" s="444" t="s">
        <v>12</v>
      </c>
      <c r="E11" s="445" t="s">
        <v>17</v>
      </c>
      <c r="F11" s="10" t="s">
        <v>18</v>
      </c>
    </row>
    <row r="12" spans="1:6" x14ac:dyDescent="0.2">
      <c r="A12" s="430">
        <f t="shared" si="0"/>
        <v>6</v>
      </c>
      <c r="B12" s="430">
        <f t="shared" si="1"/>
        <v>11</v>
      </c>
      <c r="C12" s="430">
        <v>1</v>
      </c>
      <c r="D12" s="444" t="s">
        <v>9</v>
      </c>
      <c r="E12" s="445" t="s">
        <v>19</v>
      </c>
      <c r="F12" s="10" t="s">
        <v>20</v>
      </c>
    </row>
    <row r="13" spans="1:6" x14ac:dyDescent="0.2">
      <c r="A13" s="430">
        <f t="shared" si="0"/>
        <v>7</v>
      </c>
      <c r="B13" s="430">
        <f t="shared" si="1"/>
        <v>12</v>
      </c>
      <c r="C13" s="430">
        <v>1</v>
      </c>
      <c r="D13" s="444" t="s">
        <v>9</v>
      </c>
      <c r="E13" s="445" t="s">
        <v>284</v>
      </c>
      <c r="F13" s="9"/>
    </row>
    <row r="14" spans="1:6" x14ac:dyDescent="0.2">
      <c r="A14" s="430">
        <f t="shared" si="0"/>
        <v>8</v>
      </c>
      <c r="B14" s="430">
        <f t="shared" si="1"/>
        <v>13</v>
      </c>
      <c r="C14" s="430">
        <v>3</v>
      </c>
      <c r="D14" s="444" t="s">
        <v>12</v>
      </c>
      <c r="E14" s="445" t="s">
        <v>23</v>
      </c>
      <c r="F14" s="9"/>
    </row>
    <row r="15" spans="1:6" ht="24" x14ac:dyDescent="0.2">
      <c r="A15" s="430">
        <f t="shared" si="0"/>
        <v>9</v>
      </c>
      <c r="B15" s="430">
        <f t="shared" si="1"/>
        <v>16</v>
      </c>
      <c r="C15" s="430">
        <v>17</v>
      </c>
      <c r="D15" s="444" t="s">
        <v>12</v>
      </c>
      <c r="E15" s="24" t="s">
        <v>14045</v>
      </c>
      <c r="F15" s="9"/>
    </row>
    <row r="16" spans="1:6" ht="24" x14ac:dyDescent="0.2">
      <c r="A16" s="430">
        <f t="shared" si="0"/>
        <v>10</v>
      </c>
      <c r="B16" s="430">
        <f t="shared" si="1"/>
        <v>33</v>
      </c>
      <c r="C16" s="430">
        <v>17</v>
      </c>
      <c r="D16" s="444" t="s">
        <v>12</v>
      </c>
      <c r="E16" s="548" t="s">
        <v>14136</v>
      </c>
      <c r="F16" s="9"/>
    </row>
    <row r="17" spans="1:6" ht="24" x14ac:dyDescent="0.2">
      <c r="A17" s="430">
        <f t="shared" si="0"/>
        <v>11</v>
      </c>
      <c r="B17" s="430">
        <f t="shared" si="1"/>
        <v>50</v>
      </c>
      <c r="C17" s="430">
        <v>17</v>
      </c>
      <c r="D17" s="444" t="s">
        <v>12</v>
      </c>
      <c r="E17" s="24" t="s">
        <v>14046</v>
      </c>
      <c r="F17" s="9"/>
    </row>
    <row r="18" spans="1:6" ht="24" x14ac:dyDescent="0.2">
      <c r="A18" s="430">
        <f t="shared" si="0"/>
        <v>12</v>
      </c>
      <c r="B18" s="430">
        <f t="shared" si="1"/>
        <v>67</v>
      </c>
      <c r="C18" s="430">
        <v>17</v>
      </c>
      <c r="D18" s="444" t="s">
        <v>12</v>
      </c>
      <c r="E18" s="24" t="s">
        <v>14047</v>
      </c>
      <c r="F18" s="9"/>
    </row>
    <row r="19" spans="1:6" ht="24" x14ac:dyDescent="0.2">
      <c r="A19" s="430">
        <f t="shared" si="0"/>
        <v>13</v>
      </c>
      <c r="B19" s="430">
        <f t="shared" si="1"/>
        <v>84</v>
      </c>
      <c r="C19" s="430">
        <v>17</v>
      </c>
      <c r="D19" s="444" t="s">
        <v>12</v>
      </c>
      <c r="E19" s="24" t="s">
        <v>14048</v>
      </c>
      <c r="F19" s="9"/>
    </row>
    <row r="20" spans="1:6" ht="24" x14ac:dyDescent="0.2">
      <c r="A20" s="430">
        <f t="shared" si="0"/>
        <v>14</v>
      </c>
      <c r="B20" s="430">
        <f t="shared" si="1"/>
        <v>101</v>
      </c>
      <c r="C20" s="430">
        <v>17</v>
      </c>
      <c r="D20" s="444" t="s">
        <v>12</v>
      </c>
      <c r="E20" s="386" t="s">
        <v>14137</v>
      </c>
      <c r="F20" s="9"/>
    </row>
    <row r="21" spans="1:6" ht="24" x14ac:dyDescent="0.2">
      <c r="A21" s="430">
        <f t="shared" si="0"/>
        <v>15</v>
      </c>
      <c r="B21" s="430">
        <f t="shared" si="1"/>
        <v>118</v>
      </c>
      <c r="C21" s="430">
        <v>17</v>
      </c>
      <c r="D21" s="444" t="s">
        <v>12</v>
      </c>
      <c r="E21" s="24" t="s">
        <v>14049</v>
      </c>
      <c r="F21" s="9"/>
    </row>
    <row r="22" spans="1:6" ht="24" x14ac:dyDescent="0.2">
      <c r="A22" s="430">
        <f t="shared" si="0"/>
        <v>16</v>
      </c>
      <c r="B22" s="430">
        <f t="shared" si="1"/>
        <v>135</v>
      </c>
      <c r="C22" s="430">
        <v>17</v>
      </c>
      <c r="D22" s="444" t="s">
        <v>12</v>
      </c>
      <c r="E22" s="24" t="s">
        <v>14050</v>
      </c>
      <c r="F22" s="9"/>
    </row>
    <row r="23" spans="1:6" ht="24" x14ac:dyDescent="0.2">
      <c r="A23" s="430">
        <f t="shared" si="0"/>
        <v>17</v>
      </c>
      <c r="B23" s="430">
        <f t="shared" si="1"/>
        <v>152</v>
      </c>
      <c r="C23" s="430">
        <v>17</v>
      </c>
      <c r="D23" s="444" t="s">
        <v>12</v>
      </c>
      <c r="E23" s="24" t="s">
        <v>14051</v>
      </c>
      <c r="F23" s="9"/>
    </row>
    <row r="24" spans="1:6" ht="24" x14ac:dyDescent="0.2">
      <c r="A24" s="430">
        <f t="shared" si="0"/>
        <v>18</v>
      </c>
      <c r="B24" s="430">
        <f t="shared" si="1"/>
        <v>169</v>
      </c>
      <c r="C24" s="430">
        <v>17</v>
      </c>
      <c r="D24" s="444" t="s">
        <v>12</v>
      </c>
      <c r="E24" s="386" t="s">
        <v>14138</v>
      </c>
      <c r="F24" s="9"/>
    </row>
    <row r="25" spans="1:6" ht="24" x14ac:dyDescent="0.2">
      <c r="A25" s="430">
        <f t="shared" si="0"/>
        <v>19</v>
      </c>
      <c r="B25" s="430">
        <f t="shared" si="1"/>
        <v>186</v>
      </c>
      <c r="C25" s="430">
        <v>17</v>
      </c>
      <c r="D25" s="444" t="s">
        <v>12</v>
      </c>
      <c r="E25" s="24" t="s">
        <v>14052</v>
      </c>
      <c r="F25" s="9"/>
    </row>
    <row r="26" spans="1:6" ht="24" x14ac:dyDescent="0.2">
      <c r="A26" s="430">
        <f t="shared" si="0"/>
        <v>20</v>
      </c>
      <c r="B26" s="430">
        <f t="shared" si="1"/>
        <v>203</v>
      </c>
      <c r="C26" s="430">
        <v>17</v>
      </c>
      <c r="D26" s="444" t="s">
        <v>12</v>
      </c>
      <c r="E26" s="24" t="s">
        <v>14053</v>
      </c>
      <c r="F26" s="9"/>
    </row>
    <row r="27" spans="1:6" ht="24" x14ac:dyDescent="0.2">
      <c r="A27" s="430">
        <f t="shared" si="0"/>
        <v>21</v>
      </c>
      <c r="B27" s="430">
        <f t="shared" si="1"/>
        <v>220</v>
      </c>
      <c r="C27" s="430">
        <v>17</v>
      </c>
      <c r="D27" s="444" t="s">
        <v>12</v>
      </c>
      <c r="E27" s="24" t="s">
        <v>14054</v>
      </c>
      <c r="F27" s="9"/>
    </row>
    <row r="28" spans="1:6" ht="24" x14ac:dyDescent="0.2">
      <c r="A28" s="430">
        <f t="shared" si="0"/>
        <v>22</v>
      </c>
      <c r="B28" s="430">
        <f t="shared" si="1"/>
        <v>237</v>
      </c>
      <c r="C28" s="430">
        <v>17</v>
      </c>
      <c r="D28" s="444" t="s">
        <v>12</v>
      </c>
      <c r="E28" s="386" t="s">
        <v>14139</v>
      </c>
      <c r="F28" s="134"/>
    </row>
    <row r="29" spans="1:6" ht="24" x14ac:dyDescent="0.2">
      <c r="A29" s="430">
        <f t="shared" si="0"/>
        <v>23</v>
      </c>
      <c r="B29" s="430">
        <f t="shared" si="1"/>
        <v>254</v>
      </c>
      <c r="C29" s="430">
        <v>17</v>
      </c>
      <c r="D29" s="444" t="s">
        <v>12</v>
      </c>
      <c r="E29" s="24" t="s">
        <v>14055</v>
      </c>
      <c r="F29" s="9"/>
    </row>
    <row r="30" spans="1:6" ht="24" x14ac:dyDescent="0.2">
      <c r="A30" s="430">
        <f t="shared" si="0"/>
        <v>24</v>
      </c>
      <c r="B30" s="430">
        <f t="shared" si="1"/>
        <v>271</v>
      </c>
      <c r="C30" s="430">
        <v>17</v>
      </c>
      <c r="D30" s="444" t="s">
        <v>12</v>
      </c>
      <c r="E30" s="24" t="s">
        <v>14056</v>
      </c>
      <c r="F30" s="9"/>
    </row>
    <row r="31" spans="1:6" ht="24" x14ac:dyDescent="0.2">
      <c r="A31" s="430">
        <f t="shared" si="0"/>
        <v>25</v>
      </c>
      <c r="B31" s="430">
        <f t="shared" si="1"/>
        <v>288</v>
      </c>
      <c r="C31" s="430">
        <v>17</v>
      </c>
      <c r="D31" s="444" t="s">
        <v>12</v>
      </c>
      <c r="E31" s="24" t="s">
        <v>14057</v>
      </c>
      <c r="F31" s="9"/>
    </row>
    <row r="32" spans="1:6" ht="24" x14ac:dyDescent="0.2">
      <c r="A32" s="430">
        <f t="shared" si="0"/>
        <v>26</v>
      </c>
      <c r="B32" s="430">
        <f t="shared" si="1"/>
        <v>305</v>
      </c>
      <c r="C32" s="430">
        <v>17</v>
      </c>
      <c r="D32" s="444" t="s">
        <v>12</v>
      </c>
      <c r="E32" s="386" t="s">
        <v>14140</v>
      </c>
      <c r="F32" s="9"/>
    </row>
    <row r="33" spans="1:6" ht="24" x14ac:dyDescent="0.2">
      <c r="A33" s="430">
        <f t="shared" si="0"/>
        <v>27</v>
      </c>
      <c r="B33" s="430">
        <f t="shared" si="1"/>
        <v>322</v>
      </c>
      <c r="C33" s="430">
        <v>17</v>
      </c>
      <c r="D33" s="444" t="s">
        <v>12</v>
      </c>
      <c r="E33" s="24" t="s">
        <v>14058</v>
      </c>
      <c r="F33" s="9"/>
    </row>
    <row r="34" spans="1:6" ht="24" x14ac:dyDescent="0.2">
      <c r="A34" s="430">
        <f t="shared" si="0"/>
        <v>28</v>
      </c>
      <c r="B34" s="430">
        <f t="shared" si="1"/>
        <v>339</v>
      </c>
      <c r="C34" s="430">
        <v>17</v>
      </c>
      <c r="D34" s="444" t="s">
        <v>12</v>
      </c>
      <c r="E34" s="24" t="s">
        <v>14059</v>
      </c>
      <c r="F34" s="9"/>
    </row>
    <row r="35" spans="1:6" ht="24" x14ac:dyDescent="0.2">
      <c r="A35" s="430">
        <f t="shared" si="0"/>
        <v>29</v>
      </c>
      <c r="B35" s="430">
        <f t="shared" si="1"/>
        <v>356</v>
      </c>
      <c r="C35" s="430">
        <v>17</v>
      </c>
      <c r="D35" s="444" t="s">
        <v>12</v>
      </c>
      <c r="E35" s="24" t="s">
        <v>14060</v>
      </c>
      <c r="F35" s="9"/>
    </row>
    <row r="36" spans="1:6" ht="24" x14ac:dyDescent="0.2">
      <c r="A36" s="430">
        <f t="shared" si="0"/>
        <v>30</v>
      </c>
      <c r="B36" s="430">
        <f t="shared" si="1"/>
        <v>373</v>
      </c>
      <c r="C36" s="430">
        <v>17</v>
      </c>
      <c r="D36" s="444" t="s">
        <v>12</v>
      </c>
      <c r="E36" s="386" t="s">
        <v>14141</v>
      </c>
      <c r="F36" s="9"/>
    </row>
    <row r="37" spans="1:6" ht="24" x14ac:dyDescent="0.2">
      <c r="A37" s="430">
        <f t="shared" si="0"/>
        <v>31</v>
      </c>
      <c r="B37" s="430">
        <f t="shared" si="1"/>
        <v>390</v>
      </c>
      <c r="C37" s="430">
        <v>17</v>
      </c>
      <c r="D37" s="444" t="s">
        <v>12</v>
      </c>
      <c r="E37" s="24" t="s">
        <v>14061</v>
      </c>
      <c r="F37" s="9"/>
    </row>
    <row r="38" spans="1:6" ht="24" x14ac:dyDescent="0.2">
      <c r="A38" s="430">
        <f t="shared" si="0"/>
        <v>32</v>
      </c>
      <c r="B38" s="430">
        <f t="shared" si="1"/>
        <v>407</v>
      </c>
      <c r="C38" s="430">
        <v>17</v>
      </c>
      <c r="D38" s="444" t="s">
        <v>12</v>
      </c>
      <c r="E38" s="24" t="s">
        <v>14062</v>
      </c>
      <c r="F38" s="9"/>
    </row>
    <row r="39" spans="1:6" ht="24" x14ac:dyDescent="0.2">
      <c r="A39" s="430">
        <f t="shared" si="0"/>
        <v>33</v>
      </c>
      <c r="B39" s="430">
        <f t="shared" si="1"/>
        <v>424</v>
      </c>
      <c r="C39" s="430">
        <v>17</v>
      </c>
      <c r="D39" s="444" t="s">
        <v>12</v>
      </c>
      <c r="E39" s="24" t="s">
        <v>14063</v>
      </c>
      <c r="F39" s="9"/>
    </row>
    <row r="40" spans="1:6" ht="24" x14ac:dyDescent="0.2">
      <c r="A40" s="430">
        <f t="shared" si="0"/>
        <v>34</v>
      </c>
      <c r="B40" s="430">
        <f t="shared" si="1"/>
        <v>441</v>
      </c>
      <c r="C40" s="430">
        <v>17</v>
      </c>
      <c r="D40" s="444" t="s">
        <v>12</v>
      </c>
      <c r="E40" s="386" t="s">
        <v>14142</v>
      </c>
      <c r="F40" s="9"/>
    </row>
    <row r="41" spans="1:6" ht="24" x14ac:dyDescent="0.2">
      <c r="A41" s="430">
        <f t="shared" si="0"/>
        <v>35</v>
      </c>
      <c r="B41" s="430">
        <f t="shared" si="1"/>
        <v>458</v>
      </c>
      <c r="C41" s="430">
        <v>17</v>
      </c>
      <c r="D41" s="444" t="s">
        <v>12</v>
      </c>
      <c r="E41" s="24" t="s">
        <v>14064</v>
      </c>
      <c r="F41" s="134"/>
    </row>
    <row r="42" spans="1:6" ht="24" x14ac:dyDescent="0.2">
      <c r="A42" s="430">
        <f t="shared" si="0"/>
        <v>36</v>
      </c>
      <c r="B42" s="430">
        <f t="shared" si="1"/>
        <v>475</v>
      </c>
      <c r="C42" s="430">
        <v>17</v>
      </c>
      <c r="D42" s="444" t="s">
        <v>12</v>
      </c>
      <c r="E42" s="24" t="s">
        <v>14065</v>
      </c>
      <c r="F42" s="9"/>
    </row>
    <row r="43" spans="1:6" x14ac:dyDescent="0.2">
      <c r="A43" s="430">
        <f t="shared" si="0"/>
        <v>37</v>
      </c>
      <c r="B43" s="430">
        <f t="shared" si="1"/>
        <v>492</v>
      </c>
      <c r="C43" s="430">
        <v>17</v>
      </c>
      <c r="D43" s="444" t="s">
        <v>12</v>
      </c>
      <c r="E43" s="24" t="str">
        <f>"DEDUCCIONES POR DOBLE IMPOSICIÓN INTERNA "&amp;"RDLEG 4/2004"&amp;".Per. ant: Ded. pendiente.Total [00116]"</f>
        <v>DEDUCCIONES POR DOBLE IMPOSICIÓN INTERNA RDLEG 4/2004.Per. ant: Ded. pendiente.Total [00116]</v>
      </c>
      <c r="F43" s="9"/>
    </row>
    <row r="44" spans="1:6" x14ac:dyDescent="0.2">
      <c r="A44" s="430">
        <f t="shared" si="0"/>
        <v>38</v>
      </c>
      <c r="B44" s="430">
        <f t="shared" si="1"/>
        <v>509</v>
      </c>
      <c r="C44" s="430">
        <v>17</v>
      </c>
      <c r="D44" s="444" t="s">
        <v>12</v>
      </c>
      <c r="E44" s="386" t="s">
        <v>14143</v>
      </c>
      <c r="F44" s="9"/>
    </row>
    <row r="45" spans="1:6" x14ac:dyDescent="0.2">
      <c r="A45" s="430">
        <f t="shared" si="0"/>
        <v>39</v>
      </c>
      <c r="B45" s="430">
        <f t="shared" si="1"/>
        <v>526</v>
      </c>
      <c r="C45" s="430">
        <v>17</v>
      </c>
      <c r="D45" s="444" t="s">
        <v>12</v>
      </c>
      <c r="E45" s="24" t="str">
        <f>"DEDUCCIONES POR DOBLE IMPOSICIÓN INTERNA "&amp;"RDLRG 4/2004"&amp;".Aplicado en esta liquidación. Total  [00570]"</f>
        <v>DEDUCCIONES POR DOBLE IMPOSICIÓN INTERNA RDLRG 4/2004.Aplicado en esta liquidación. Total  [00570]</v>
      </c>
      <c r="F45" s="9"/>
    </row>
    <row r="46" spans="1:6" ht="24" x14ac:dyDescent="0.2">
      <c r="A46" s="430">
        <f t="shared" si="0"/>
        <v>40</v>
      </c>
      <c r="B46" s="430">
        <f t="shared" si="1"/>
        <v>543</v>
      </c>
      <c r="C46" s="430">
        <v>17</v>
      </c>
      <c r="D46" s="444" t="s">
        <v>12</v>
      </c>
      <c r="E46" s="24" t="s">
        <v>14066</v>
      </c>
      <c r="F46" s="9"/>
    </row>
    <row r="47" spans="1:6" ht="24" x14ac:dyDescent="0.2">
      <c r="A47" s="430">
        <f t="shared" si="0"/>
        <v>41</v>
      </c>
      <c r="B47" s="430">
        <f t="shared" si="1"/>
        <v>560</v>
      </c>
      <c r="C47" s="430">
        <v>17</v>
      </c>
      <c r="D47" s="444" t="s">
        <v>12</v>
      </c>
      <c r="E47" s="479" t="s">
        <v>14067</v>
      </c>
      <c r="F47" s="9"/>
    </row>
    <row r="48" spans="1:6" ht="24" x14ac:dyDescent="0.2">
      <c r="A48" s="430">
        <f t="shared" si="0"/>
        <v>42</v>
      </c>
      <c r="B48" s="430">
        <f t="shared" si="1"/>
        <v>577</v>
      </c>
      <c r="C48" s="430">
        <v>17</v>
      </c>
      <c r="D48" s="444" t="s">
        <v>12</v>
      </c>
      <c r="E48" s="386" t="s">
        <v>14144</v>
      </c>
      <c r="F48" s="9"/>
    </row>
    <row r="49" spans="1:6" ht="24" x14ac:dyDescent="0.2">
      <c r="A49" s="430">
        <f t="shared" si="0"/>
        <v>43</v>
      </c>
      <c r="B49" s="430">
        <f t="shared" si="1"/>
        <v>594</v>
      </c>
      <c r="C49" s="430">
        <v>17</v>
      </c>
      <c r="D49" s="444" t="s">
        <v>12</v>
      </c>
      <c r="E49" s="479" t="s">
        <v>14068</v>
      </c>
      <c r="F49" s="9"/>
    </row>
    <row r="50" spans="1:6" ht="24" x14ac:dyDescent="0.2">
      <c r="A50" s="430">
        <f t="shared" si="0"/>
        <v>44</v>
      </c>
      <c r="B50" s="430">
        <f t="shared" si="1"/>
        <v>611</v>
      </c>
      <c r="C50" s="430">
        <v>17</v>
      </c>
      <c r="D50" s="444" t="s">
        <v>12</v>
      </c>
      <c r="E50" s="479" t="s">
        <v>14069</v>
      </c>
      <c r="F50" s="9"/>
    </row>
    <row r="51" spans="1:6" ht="24" x14ac:dyDescent="0.2">
      <c r="A51" s="430">
        <f t="shared" si="0"/>
        <v>45</v>
      </c>
      <c r="B51" s="430">
        <f t="shared" si="1"/>
        <v>628</v>
      </c>
      <c r="C51" s="430">
        <v>17</v>
      </c>
      <c r="D51" s="444" t="s">
        <v>12</v>
      </c>
      <c r="E51" s="479" t="s">
        <v>14070</v>
      </c>
      <c r="F51" s="9"/>
    </row>
    <row r="52" spans="1:6" ht="24" x14ac:dyDescent="0.2">
      <c r="A52" s="430">
        <f t="shared" si="0"/>
        <v>46</v>
      </c>
      <c r="B52" s="430">
        <f t="shared" si="1"/>
        <v>645</v>
      </c>
      <c r="C52" s="430">
        <v>17</v>
      </c>
      <c r="D52" s="444" t="s">
        <v>12</v>
      </c>
      <c r="E52" s="386" t="s">
        <v>14145</v>
      </c>
      <c r="F52" s="9"/>
    </row>
    <row r="53" spans="1:6" ht="24" x14ac:dyDescent="0.2">
      <c r="A53" s="430">
        <f t="shared" si="0"/>
        <v>47</v>
      </c>
      <c r="B53" s="430">
        <f t="shared" si="1"/>
        <v>662</v>
      </c>
      <c r="C53" s="430">
        <v>17</v>
      </c>
      <c r="D53" s="444" t="s">
        <v>12</v>
      </c>
      <c r="E53" s="479" t="s">
        <v>14071</v>
      </c>
      <c r="F53" s="9"/>
    </row>
    <row r="54" spans="1:6" ht="24" x14ac:dyDescent="0.2">
      <c r="A54" s="430">
        <f t="shared" si="0"/>
        <v>48</v>
      </c>
      <c r="B54" s="430">
        <f t="shared" si="1"/>
        <v>679</v>
      </c>
      <c r="C54" s="430">
        <v>17</v>
      </c>
      <c r="D54" s="444" t="s">
        <v>12</v>
      </c>
      <c r="E54" s="479" t="s">
        <v>14072</v>
      </c>
      <c r="F54" s="9"/>
    </row>
    <row r="55" spans="1:6" ht="24" x14ac:dyDescent="0.2">
      <c r="A55" s="430">
        <f t="shared" si="0"/>
        <v>49</v>
      </c>
      <c r="B55" s="430">
        <f t="shared" si="1"/>
        <v>696</v>
      </c>
      <c r="C55" s="430">
        <v>17</v>
      </c>
      <c r="D55" s="444" t="s">
        <v>12</v>
      </c>
      <c r="E55" s="479" t="s">
        <v>14073</v>
      </c>
      <c r="F55" s="9"/>
    </row>
    <row r="56" spans="1:6" ht="24" x14ac:dyDescent="0.2">
      <c r="A56" s="430">
        <f t="shared" si="0"/>
        <v>50</v>
      </c>
      <c r="B56" s="430">
        <f t="shared" si="1"/>
        <v>713</v>
      </c>
      <c r="C56" s="430">
        <v>17</v>
      </c>
      <c r="D56" s="444" t="s">
        <v>12</v>
      </c>
      <c r="E56" s="386" t="s">
        <v>14146</v>
      </c>
      <c r="F56" s="9"/>
    </row>
    <row r="57" spans="1:6" ht="24" x14ac:dyDescent="0.2">
      <c r="A57" s="430">
        <f t="shared" si="0"/>
        <v>51</v>
      </c>
      <c r="B57" s="430">
        <f t="shared" si="1"/>
        <v>730</v>
      </c>
      <c r="C57" s="430">
        <v>17</v>
      </c>
      <c r="D57" s="444" t="s">
        <v>12</v>
      </c>
      <c r="E57" s="479" t="s">
        <v>14074</v>
      </c>
      <c r="F57" s="9"/>
    </row>
    <row r="58" spans="1:6" ht="24" x14ac:dyDescent="0.2">
      <c r="A58" s="430">
        <f t="shared" si="0"/>
        <v>52</v>
      </c>
      <c r="B58" s="430">
        <f t="shared" si="1"/>
        <v>747</v>
      </c>
      <c r="C58" s="430">
        <v>17</v>
      </c>
      <c r="D58" s="444" t="s">
        <v>12</v>
      </c>
      <c r="E58" s="479" t="s">
        <v>14075</v>
      </c>
      <c r="F58" s="9"/>
    </row>
    <row r="59" spans="1:6" ht="24" x14ac:dyDescent="0.2">
      <c r="A59" s="430">
        <f t="shared" si="0"/>
        <v>53</v>
      </c>
      <c r="B59" s="430">
        <f t="shared" si="1"/>
        <v>764</v>
      </c>
      <c r="C59" s="430">
        <v>17</v>
      </c>
      <c r="D59" s="444" t="s">
        <v>12</v>
      </c>
      <c r="E59" s="479" t="s">
        <v>14076</v>
      </c>
      <c r="F59" s="9"/>
    </row>
    <row r="60" spans="1:6" ht="24" x14ac:dyDescent="0.2">
      <c r="A60" s="430">
        <f t="shared" si="0"/>
        <v>54</v>
      </c>
      <c r="B60" s="430">
        <f t="shared" si="1"/>
        <v>781</v>
      </c>
      <c r="C60" s="430">
        <v>17</v>
      </c>
      <c r="D60" s="444" t="s">
        <v>12</v>
      </c>
      <c r="E60" s="386" t="s">
        <v>14147</v>
      </c>
      <c r="F60" s="9"/>
    </row>
    <row r="61" spans="1:6" ht="24" x14ac:dyDescent="0.2">
      <c r="A61" s="430">
        <f t="shared" si="0"/>
        <v>55</v>
      </c>
      <c r="B61" s="430">
        <f t="shared" si="1"/>
        <v>798</v>
      </c>
      <c r="C61" s="430">
        <v>17</v>
      </c>
      <c r="D61" s="444" t="s">
        <v>12</v>
      </c>
      <c r="E61" s="479" t="s">
        <v>14077</v>
      </c>
      <c r="F61" s="9"/>
    </row>
    <row r="62" spans="1:6" ht="24" x14ac:dyDescent="0.2">
      <c r="A62" s="430">
        <f t="shared" si="0"/>
        <v>56</v>
      </c>
      <c r="B62" s="430">
        <f t="shared" si="1"/>
        <v>815</v>
      </c>
      <c r="C62" s="430">
        <v>17</v>
      </c>
      <c r="D62" s="444" t="s">
        <v>12</v>
      </c>
      <c r="E62" s="479" t="s">
        <v>14078</v>
      </c>
      <c r="F62" s="9"/>
    </row>
    <row r="63" spans="1:6" ht="24" x14ac:dyDescent="0.2">
      <c r="A63" s="430">
        <f t="shared" si="0"/>
        <v>57</v>
      </c>
      <c r="B63" s="430">
        <f t="shared" si="1"/>
        <v>832</v>
      </c>
      <c r="C63" s="430">
        <v>17</v>
      </c>
      <c r="D63" s="444" t="s">
        <v>12</v>
      </c>
      <c r="E63" s="24" t="s">
        <v>14079</v>
      </c>
      <c r="F63" s="9"/>
    </row>
    <row r="64" spans="1:6" ht="24" x14ac:dyDescent="0.2">
      <c r="A64" s="430">
        <f t="shared" si="0"/>
        <v>58</v>
      </c>
      <c r="B64" s="430">
        <f t="shared" si="1"/>
        <v>849</v>
      </c>
      <c r="C64" s="430">
        <v>17</v>
      </c>
      <c r="D64" s="444" t="s">
        <v>12</v>
      </c>
      <c r="E64" s="386" t="s">
        <v>14148</v>
      </c>
      <c r="F64" s="9"/>
    </row>
    <row r="65" spans="1:6" ht="24" x14ac:dyDescent="0.2">
      <c r="A65" s="430">
        <f t="shared" si="0"/>
        <v>59</v>
      </c>
      <c r="B65" s="430">
        <f t="shared" si="1"/>
        <v>866</v>
      </c>
      <c r="C65" s="430">
        <v>17</v>
      </c>
      <c r="D65" s="444" t="s">
        <v>12</v>
      </c>
      <c r="E65" s="24" t="s">
        <v>14080</v>
      </c>
      <c r="F65" s="9"/>
    </row>
    <row r="66" spans="1:6" ht="24" x14ac:dyDescent="0.2">
      <c r="A66" s="430">
        <f t="shared" si="0"/>
        <v>60</v>
      </c>
      <c r="B66" s="430">
        <f t="shared" si="1"/>
        <v>883</v>
      </c>
      <c r="C66" s="430">
        <v>17</v>
      </c>
      <c r="D66" s="444" t="s">
        <v>12</v>
      </c>
      <c r="E66" s="24" t="s">
        <v>14081</v>
      </c>
      <c r="F66" s="9"/>
    </row>
    <row r="67" spans="1:6" ht="24" x14ac:dyDescent="0.2">
      <c r="A67" s="447">
        <f t="shared" si="0"/>
        <v>61</v>
      </c>
      <c r="B67" s="447">
        <f t="shared" si="1"/>
        <v>900</v>
      </c>
      <c r="C67" s="447">
        <v>17</v>
      </c>
      <c r="D67" s="448" t="s">
        <v>12</v>
      </c>
      <c r="E67" s="24" t="s">
        <v>14082</v>
      </c>
      <c r="F67" s="292"/>
    </row>
    <row r="68" spans="1:6" ht="24" x14ac:dyDescent="0.2">
      <c r="A68" s="447">
        <f t="shared" si="0"/>
        <v>62</v>
      </c>
      <c r="B68" s="447">
        <f t="shared" si="1"/>
        <v>917</v>
      </c>
      <c r="C68" s="447">
        <v>17</v>
      </c>
      <c r="D68" s="448" t="s">
        <v>12</v>
      </c>
      <c r="E68" s="386" t="s">
        <v>14149</v>
      </c>
      <c r="F68" s="292"/>
    </row>
    <row r="69" spans="1:6" ht="24" x14ac:dyDescent="0.2">
      <c r="A69" s="447">
        <f t="shared" si="0"/>
        <v>63</v>
      </c>
      <c r="B69" s="447">
        <f t="shared" si="1"/>
        <v>934</v>
      </c>
      <c r="C69" s="447">
        <v>17</v>
      </c>
      <c r="D69" s="448" t="s">
        <v>12</v>
      </c>
      <c r="E69" s="24" t="s">
        <v>14083</v>
      </c>
      <c r="F69" s="292"/>
    </row>
    <row r="70" spans="1:6" ht="24" x14ac:dyDescent="0.2">
      <c r="A70" s="447">
        <f t="shared" si="0"/>
        <v>64</v>
      </c>
      <c r="B70" s="447">
        <f t="shared" si="1"/>
        <v>951</v>
      </c>
      <c r="C70" s="447">
        <v>17</v>
      </c>
      <c r="D70" s="448" t="s">
        <v>12</v>
      </c>
      <c r="E70" s="24" t="s">
        <v>14084</v>
      </c>
      <c r="F70" s="292"/>
    </row>
    <row r="71" spans="1:6" ht="24" x14ac:dyDescent="0.2">
      <c r="A71" s="447">
        <f t="shared" si="0"/>
        <v>65</v>
      </c>
      <c r="B71" s="447">
        <f t="shared" si="1"/>
        <v>968</v>
      </c>
      <c r="C71" s="447">
        <v>17</v>
      </c>
      <c r="D71" s="448" t="s">
        <v>12</v>
      </c>
      <c r="E71" s="24" t="s">
        <v>14085</v>
      </c>
      <c r="F71" s="292"/>
    </row>
    <row r="72" spans="1:6" ht="24" x14ac:dyDescent="0.2">
      <c r="A72" s="447">
        <f t="shared" ref="A72:A135" si="2">+A71+1</f>
        <v>66</v>
      </c>
      <c r="B72" s="447">
        <f t="shared" ref="B72:B135" si="3">C71+B71</f>
        <v>985</v>
      </c>
      <c r="C72" s="447">
        <v>17</v>
      </c>
      <c r="D72" s="448" t="s">
        <v>12</v>
      </c>
      <c r="E72" s="386" t="s">
        <v>14150</v>
      </c>
      <c r="F72" s="292"/>
    </row>
    <row r="73" spans="1:6" ht="24" x14ac:dyDescent="0.2">
      <c r="A73" s="447">
        <f t="shared" si="2"/>
        <v>67</v>
      </c>
      <c r="B73" s="447">
        <f t="shared" si="3"/>
        <v>1002</v>
      </c>
      <c r="C73" s="447">
        <v>17</v>
      </c>
      <c r="D73" s="448" t="s">
        <v>12</v>
      </c>
      <c r="E73" s="24" t="s">
        <v>14086</v>
      </c>
      <c r="F73" s="292"/>
    </row>
    <row r="74" spans="1:6" ht="24" x14ac:dyDescent="0.2">
      <c r="A74" s="447">
        <f t="shared" si="2"/>
        <v>68</v>
      </c>
      <c r="B74" s="447">
        <f t="shared" si="3"/>
        <v>1019</v>
      </c>
      <c r="C74" s="447">
        <v>17</v>
      </c>
      <c r="D74" s="448" t="s">
        <v>12</v>
      </c>
      <c r="E74" s="24" t="s">
        <v>14087</v>
      </c>
      <c r="F74" s="292"/>
    </row>
    <row r="75" spans="1:6" ht="24" x14ac:dyDescent="0.2">
      <c r="A75" s="447">
        <f t="shared" si="2"/>
        <v>69</v>
      </c>
      <c r="B75" s="447">
        <f t="shared" si="3"/>
        <v>1036</v>
      </c>
      <c r="C75" s="447">
        <v>17</v>
      </c>
      <c r="D75" s="448" t="s">
        <v>12</v>
      </c>
      <c r="E75" s="24" t="s">
        <v>14088</v>
      </c>
      <c r="F75" s="292"/>
    </row>
    <row r="76" spans="1:6" ht="24" x14ac:dyDescent="0.2">
      <c r="A76" s="447">
        <f t="shared" si="2"/>
        <v>70</v>
      </c>
      <c r="B76" s="447">
        <f t="shared" si="3"/>
        <v>1053</v>
      </c>
      <c r="C76" s="447">
        <v>17</v>
      </c>
      <c r="D76" s="448" t="s">
        <v>12</v>
      </c>
      <c r="E76" s="386" t="s">
        <v>14151</v>
      </c>
      <c r="F76" s="292"/>
    </row>
    <row r="77" spans="1:6" ht="24" x14ac:dyDescent="0.2">
      <c r="A77" s="447">
        <f t="shared" si="2"/>
        <v>71</v>
      </c>
      <c r="B77" s="447">
        <f t="shared" si="3"/>
        <v>1070</v>
      </c>
      <c r="C77" s="447">
        <v>17</v>
      </c>
      <c r="D77" s="448" t="s">
        <v>12</v>
      </c>
      <c r="E77" s="24" t="s">
        <v>14089</v>
      </c>
      <c r="F77" s="292"/>
    </row>
    <row r="78" spans="1:6" ht="24" x14ac:dyDescent="0.2">
      <c r="A78" s="447">
        <f t="shared" si="2"/>
        <v>72</v>
      </c>
      <c r="B78" s="447">
        <f t="shared" si="3"/>
        <v>1087</v>
      </c>
      <c r="C78" s="447">
        <v>17</v>
      </c>
      <c r="D78" s="448" t="s">
        <v>12</v>
      </c>
      <c r="E78" s="24" t="s">
        <v>14090</v>
      </c>
      <c r="F78" s="292"/>
    </row>
    <row r="79" spans="1:6" ht="24" x14ac:dyDescent="0.2">
      <c r="A79" s="447">
        <f t="shared" si="2"/>
        <v>73</v>
      </c>
      <c r="B79" s="447">
        <f t="shared" si="3"/>
        <v>1104</v>
      </c>
      <c r="C79" s="447">
        <v>17</v>
      </c>
      <c r="D79" s="448" t="s">
        <v>12</v>
      </c>
      <c r="E79" s="479" t="s">
        <v>14091</v>
      </c>
      <c r="F79" s="292"/>
    </row>
    <row r="80" spans="1:6" ht="24" x14ac:dyDescent="0.2">
      <c r="A80" s="447">
        <f t="shared" si="2"/>
        <v>74</v>
      </c>
      <c r="B80" s="447">
        <f t="shared" si="3"/>
        <v>1121</v>
      </c>
      <c r="C80" s="447">
        <v>17</v>
      </c>
      <c r="D80" s="448" t="s">
        <v>12</v>
      </c>
      <c r="E80" s="386" t="s">
        <v>14152</v>
      </c>
      <c r="F80" s="292"/>
    </row>
    <row r="81" spans="1:6" ht="24" x14ac:dyDescent="0.2">
      <c r="A81" s="447">
        <f t="shared" si="2"/>
        <v>75</v>
      </c>
      <c r="B81" s="447">
        <f t="shared" si="3"/>
        <v>1138</v>
      </c>
      <c r="C81" s="447">
        <v>17</v>
      </c>
      <c r="D81" s="448" t="s">
        <v>12</v>
      </c>
      <c r="E81" s="479" t="s">
        <v>14092</v>
      </c>
      <c r="F81" s="292"/>
    </row>
    <row r="82" spans="1:6" ht="24" x14ac:dyDescent="0.2">
      <c r="A82" s="447">
        <f t="shared" si="2"/>
        <v>76</v>
      </c>
      <c r="B82" s="447">
        <f t="shared" si="3"/>
        <v>1155</v>
      </c>
      <c r="C82" s="447">
        <v>17</v>
      </c>
      <c r="D82" s="448" t="s">
        <v>12</v>
      </c>
      <c r="E82" s="479" t="s">
        <v>14093</v>
      </c>
      <c r="F82" s="292"/>
    </row>
    <row r="83" spans="1:6" ht="24" x14ac:dyDescent="0.2">
      <c r="A83" s="430">
        <f t="shared" si="2"/>
        <v>77</v>
      </c>
      <c r="B83" s="430">
        <f t="shared" si="3"/>
        <v>1172</v>
      </c>
      <c r="C83" s="430">
        <v>17</v>
      </c>
      <c r="D83" s="444" t="s">
        <v>12</v>
      </c>
      <c r="E83" s="386" t="s">
        <v>14153</v>
      </c>
      <c r="F83" s="462"/>
    </row>
    <row r="84" spans="1:6" ht="24" x14ac:dyDescent="0.2">
      <c r="A84" s="430">
        <f t="shared" si="2"/>
        <v>78</v>
      </c>
      <c r="B84" s="430">
        <f t="shared" si="3"/>
        <v>1189</v>
      </c>
      <c r="C84" s="430">
        <v>17</v>
      </c>
      <c r="D84" s="444" t="s">
        <v>12</v>
      </c>
      <c r="E84" s="386" t="s">
        <v>14154</v>
      </c>
      <c r="F84" s="462"/>
    </row>
    <row r="85" spans="1:6" ht="24" x14ac:dyDescent="0.2">
      <c r="A85" s="430">
        <f t="shared" si="2"/>
        <v>79</v>
      </c>
      <c r="B85" s="430">
        <f t="shared" si="3"/>
        <v>1206</v>
      </c>
      <c r="C85" s="430">
        <v>17</v>
      </c>
      <c r="D85" s="444" t="s">
        <v>12</v>
      </c>
      <c r="E85" s="386" t="s">
        <v>14155</v>
      </c>
      <c r="F85" s="462"/>
    </row>
    <row r="86" spans="1:6" ht="24" x14ac:dyDescent="0.2">
      <c r="A86" s="430">
        <f t="shared" si="2"/>
        <v>80</v>
      </c>
      <c r="B86" s="430">
        <f t="shared" si="3"/>
        <v>1223</v>
      </c>
      <c r="C86" s="430">
        <v>17</v>
      </c>
      <c r="D86" s="444" t="s">
        <v>12</v>
      </c>
      <c r="E86" s="386" t="s">
        <v>14156</v>
      </c>
      <c r="F86" s="462"/>
    </row>
    <row r="87" spans="1:6" ht="24" x14ac:dyDescent="0.2">
      <c r="A87" s="363">
        <f t="shared" si="2"/>
        <v>81</v>
      </c>
      <c r="B87" s="363">
        <f t="shared" si="3"/>
        <v>1240</v>
      </c>
      <c r="C87" s="363">
        <v>17</v>
      </c>
      <c r="D87" s="360" t="s">
        <v>12</v>
      </c>
      <c r="E87" s="388" t="s">
        <v>14094</v>
      </c>
      <c r="F87" s="400"/>
    </row>
    <row r="88" spans="1:6" ht="24" x14ac:dyDescent="0.2">
      <c r="A88" s="363">
        <f t="shared" si="2"/>
        <v>82</v>
      </c>
      <c r="B88" s="363">
        <f t="shared" si="3"/>
        <v>1257</v>
      </c>
      <c r="C88" s="363">
        <v>17</v>
      </c>
      <c r="D88" s="360" t="s">
        <v>12</v>
      </c>
      <c r="E88" s="388" t="s">
        <v>14095</v>
      </c>
      <c r="F88" s="400"/>
    </row>
    <row r="89" spans="1:6" ht="24" x14ac:dyDescent="0.2">
      <c r="A89" s="363">
        <f t="shared" si="2"/>
        <v>83</v>
      </c>
      <c r="B89" s="363">
        <f t="shared" si="3"/>
        <v>1274</v>
      </c>
      <c r="C89" s="363">
        <v>17</v>
      </c>
      <c r="D89" s="360" t="s">
        <v>12</v>
      </c>
      <c r="E89" s="388" t="s">
        <v>14096</v>
      </c>
      <c r="F89" s="400"/>
    </row>
    <row r="90" spans="1:6" ht="24" x14ac:dyDescent="0.2">
      <c r="A90" s="363">
        <f t="shared" si="2"/>
        <v>84</v>
      </c>
      <c r="B90" s="363">
        <f t="shared" si="3"/>
        <v>1291</v>
      </c>
      <c r="C90" s="363">
        <v>17</v>
      </c>
      <c r="D90" s="360" t="s">
        <v>12</v>
      </c>
      <c r="E90" s="388" t="s">
        <v>14097</v>
      </c>
      <c r="F90" s="400"/>
    </row>
    <row r="91" spans="1:6" x14ac:dyDescent="0.2">
      <c r="A91" s="363">
        <f t="shared" si="2"/>
        <v>85</v>
      </c>
      <c r="B91" s="363">
        <f t="shared" si="3"/>
        <v>1308</v>
      </c>
      <c r="C91" s="430">
        <v>17</v>
      </c>
      <c r="D91" s="444" t="s">
        <v>12</v>
      </c>
      <c r="E91" s="479" t="s">
        <v>14098</v>
      </c>
      <c r="F91" s="9"/>
    </row>
    <row r="92" spans="1:6" x14ac:dyDescent="0.2">
      <c r="A92" s="363">
        <f t="shared" si="2"/>
        <v>86</v>
      </c>
      <c r="B92" s="363">
        <f t="shared" si="3"/>
        <v>1325</v>
      </c>
      <c r="C92" s="430">
        <v>17</v>
      </c>
      <c r="D92" s="444" t="s">
        <v>12</v>
      </c>
      <c r="E92" s="386" t="s">
        <v>14157</v>
      </c>
      <c r="F92" s="9"/>
    </row>
    <row r="93" spans="1:6" ht="24" x14ac:dyDescent="0.2">
      <c r="A93" s="363">
        <f t="shared" si="2"/>
        <v>87</v>
      </c>
      <c r="B93" s="363">
        <f t="shared" si="3"/>
        <v>1342</v>
      </c>
      <c r="C93" s="430">
        <v>17</v>
      </c>
      <c r="D93" s="444" t="s">
        <v>12</v>
      </c>
      <c r="E93" s="479" t="s">
        <v>14099</v>
      </c>
      <c r="F93" s="9"/>
    </row>
    <row r="94" spans="1:6" ht="24" x14ac:dyDescent="0.2">
      <c r="A94" s="363">
        <f t="shared" si="2"/>
        <v>88</v>
      </c>
      <c r="B94" s="363">
        <f t="shared" si="3"/>
        <v>1359</v>
      </c>
      <c r="C94" s="430">
        <v>17</v>
      </c>
      <c r="D94" s="444" t="s">
        <v>12</v>
      </c>
      <c r="E94" s="479" t="s">
        <v>14100</v>
      </c>
      <c r="F94" s="9"/>
    </row>
    <row r="95" spans="1:6" x14ac:dyDescent="0.2">
      <c r="A95" s="363">
        <f t="shared" si="2"/>
        <v>89</v>
      </c>
      <c r="B95" s="363">
        <f t="shared" si="3"/>
        <v>1376</v>
      </c>
      <c r="C95" s="430">
        <v>17</v>
      </c>
      <c r="D95" s="444" t="s">
        <v>12</v>
      </c>
      <c r="E95" s="386" t="s">
        <v>14158</v>
      </c>
      <c r="F95" s="9"/>
    </row>
    <row r="96" spans="1:6" x14ac:dyDescent="0.2">
      <c r="A96" s="363">
        <f t="shared" si="2"/>
        <v>90</v>
      </c>
      <c r="B96" s="363">
        <f t="shared" si="3"/>
        <v>1393</v>
      </c>
      <c r="C96" s="430">
        <v>17</v>
      </c>
      <c r="D96" s="444" t="s">
        <v>12</v>
      </c>
      <c r="E96" s="386" t="s">
        <v>14159</v>
      </c>
      <c r="F96" s="9"/>
    </row>
    <row r="97" spans="1:6" ht="24" x14ac:dyDescent="0.2">
      <c r="A97" s="363">
        <f t="shared" si="2"/>
        <v>91</v>
      </c>
      <c r="B97" s="363">
        <f t="shared" si="3"/>
        <v>1410</v>
      </c>
      <c r="C97" s="430">
        <v>17</v>
      </c>
      <c r="D97" s="444" t="s">
        <v>12</v>
      </c>
      <c r="E97" s="386" t="s">
        <v>14160</v>
      </c>
      <c r="F97" s="9"/>
    </row>
    <row r="98" spans="1:6" x14ac:dyDescent="0.2">
      <c r="A98" s="363">
        <f t="shared" si="2"/>
        <v>92</v>
      </c>
      <c r="B98" s="363">
        <f t="shared" si="3"/>
        <v>1427</v>
      </c>
      <c r="C98" s="430">
        <v>17</v>
      </c>
      <c r="D98" s="444" t="s">
        <v>12</v>
      </c>
      <c r="E98" s="24" t="s">
        <v>14101</v>
      </c>
      <c r="F98" s="9"/>
    </row>
    <row r="99" spans="1:6" x14ac:dyDescent="0.2">
      <c r="A99" s="363">
        <f t="shared" si="2"/>
        <v>93</v>
      </c>
      <c r="B99" s="363">
        <f t="shared" si="3"/>
        <v>1444</v>
      </c>
      <c r="C99" s="430">
        <v>17</v>
      </c>
      <c r="D99" s="444" t="s">
        <v>12</v>
      </c>
      <c r="E99" s="479" t="s">
        <v>14102</v>
      </c>
      <c r="F99" s="9"/>
    </row>
    <row r="100" spans="1:6" x14ac:dyDescent="0.2">
      <c r="A100" s="363">
        <f t="shared" si="2"/>
        <v>94</v>
      </c>
      <c r="B100" s="363">
        <f t="shared" si="3"/>
        <v>1461</v>
      </c>
      <c r="C100" s="430">
        <v>17</v>
      </c>
      <c r="D100" s="444" t="s">
        <v>12</v>
      </c>
      <c r="E100" s="479" t="s">
        <v>14103</v>
      </c>
      <c r="F100" s="9"/>
    </row>
    <row r="101" spans="1:6" ht="24" x14ac:dyDescent="0.2">
      <c r="A101" s="363">
        <f t="shared" si="2"/>
        <v>95</v>
      </c>
      <c r="B101" s="363">
        <f t="shared" si="3"/>
        <v>1478</v>
      </c>
      <c r="C101" s="430">
        <v>17</v>
      </c>
      <c r="D101" s="444" t="s">
        <v>12</v>
      </c>
      <c r="E101" s="24" t="s">
        <v>14104</v>
      </c>
      <c r="F101" s="9"/>
    </row>
    <row r="102" spans="1:6" ht="24" x14ac:dyDescent="0.2">
      <c r="A102" s="363">
        <f t="shared" si="2"/>
        <v>96</v>
      </c>
      <c r="B102" s="363">
        <f t="shared" si="3"/>
        <v>1495</v>
      </c>
      <c r="C102" s="430">
        <v>17</v>
      </c>
      <c r="D102" s="444" t="s">
        <v>12</v>
      </c>
      <c r="E102" s="386" t="s">
        <v>14161</v>
      </c>
      <c r="F102" s="9"/>
    </row>
    <row r="103" spans="1:6" ht="24" x14ac:dyDescent="0.2">
      <c r="A103" s="363">
        <f t="shared" si="2"/>
        <v>97</v>
      </c>
      <c r="B103" s="363">
        <f t="shared" si="3"/>
        <v>1512</v>
      </c>
      <c r="C103" s="430">
        <v>17</v>
      </c>
      <c r="D103" s="444" t="s">
        <v>12</v>
      </c>
      <c r="E103" s="24" t="s">
        <v>14105</v>
      </c>
      <c r="F103" s="9"/>
    </row>
    <row r="104" spans="1:6" ht="24" x14ac:dyDescent="0.2">
      <c r="A104" s="363">
        <f t="shared" si="2"/>
        <v>98</v>
      </c>
      <c r="B104" s="363">
        <f t="shared" si="3"/>
        <v>1529</v>
      </c>
      <c r="C104" s="430">
        <v>17</v>
      </c>
      <c r="D104" s="444" t="s">
        <v>12</v>
      </c>
      <c r="E104" s="24" t="s">
        <v>14106</v>
      </c>
      <c r="F104" s="9"/>
    </row>
    <row r="105" spans="1:6" ht="24" x14ac:dyDescent="0.2">
      <c r="A105" s="363">
        <f t="shared" si="2"/>
        <v>99</v>
      </c>
      <c r="B105" s="363">
        <f t="shared" si="3"/>
        <v>1546</v>
      </c>
      <c r="C105" s="430">
        <v>17</v>
      </c>
      <c r="D105" s="444" t="s">
        <v>12</v>
      </c>
      <c r="E105" s="24" t="s">
        <v>14107</v>
      </c>
      <c r="F105" s="9"/>
    </row>
    <row r="106" spans="1:6" ht="24" x14ac:dyDescent="0.2">
      <c r="A106" s="363">
        <f t="shared" si="2"/>
        <v>100</v>
      </c>
      <c r="B106" s="363">
        <f t="shared" si="3"/>
        <v>1563</v>
      </c>
      <c r="C106" s="430">
        <v>17</v>
      </c>
      <c r="D106" s="444" t="s">
        <v>12</v>
      </c>
      <c r="E106" s="386" t="s">
        <v>14162</v>
      </c>
      <c r="F106" s="9"/>
    </row>
    <row r="107" spans="1:6" ht="24" x14ac:dyDescent="0.2">
      <c r="A107" s="363">
        <f t="shared" si="2"/>
        <v>101</v>
      </c>
      <c r="B107" s="363">
        <f t="shared" si="3"/>
        <v>1580</v>
      </c>
      <c r="C107" s="430">
        <v>17</v>
      </c>
      <c r="D107" s="444" t="s">
        <v>12</v>
      </c>
      <c r="E107" s="24" t="s">
        <v>14108</v>
      </c>
      <c r="F107" s="9"/>
    </row>
    <row r="108" spans="1:6" ht="24" x14ac:dyDescent="0.2">
      <c r="A108" s="363">
        <f t="shared" si="2"/>
        <v>102</v>
      </c>
      <c r="B108" s="363">
        <f t="shared" si="3"/>
        <v>1597</v>
      </c>
      <c r="C108" s="430">
        <v>17</v>
      </c>
      <c r="D108" s="444" t="s">
        <v>12</v>
      </c>
      <c r="E108" s="24" t="s">
        <v>14109</v>
      </c>
      <c r="F108" s="9"/>
    </row>
    <row r="109" spans="1:6" ht="24" x14ac:dyDescent="0.2">
      <c r="A109" s="363">
        <f t="shared" si="2"/>
        <v>103</v>
      </c>
      <c r="B109" s="363">
        <f t="shared" si="3"/>
        <v>1614</v>
      </c>
      <c r="C109" s="430">
        <v>17</v>
      </c>
      <c r="D109" s="444" t="s">
        <v>12</v>
      </c>
      <c r="E109" s="24" t="s">
        <v>14110</v>
      </c>
      <c r="F109" s="9"/>
    </row>
    <row r="110" spans="1:6" ht="24" x14ac:dyDescent="0.2">
      <c r="A110" s="363">
        <f t="shared" si="2"/>
        <v>104</v>
      </c>
      <c r="B110" s="363">
        <f t="shared" si="3"/>
        <v>1631</v>
      </c>
      <c r="C110" s="430">
        <v>17</v>
      </c>
      <c r="D110" s="444" t="s">
        <v>12</v>
      </c>
      <c r="E110" s="386" t="s">
        <v>14163</v>
      </c>
      <c r="F110" s="9"/>
    </row>
    <row r="111" spans="1:6" ht="24" x14ac:dyDescent="0.2">
      <c r="A111" s="363">
        <f t="shared" si="2"/>
        <v>105</v>
      </c>
      <c r="B111" s="363">
        <f t="shared" si="3"/>
        <v>1648</v>
      </c>
      <c r="C111" s="430">
        <v>17</v>
      </c>
      <c r="D111" s="444" t="s">
        <v>12</v>
      </c>
      <c r="E111" s="24" t="s">
        <v>14111</v>
      </c>
      <c r="F111" s="9"/>
    </row>
    <row r="112" spans="1:6" ht="24" x14ac:dyDescent="0.2">
      <c r="A112" s="363">
        <f t="shared" si="2"/>
        <v>106</v>
      </c>
      <c r="B112" s="363">
        <f t="shared" si="3"/>
        <v>1665</v>
      </c>
      <c r="C112" s="430">
        <v>17</v>
      </c>
      <c r="D112" s="444" t="s">
        <v>12</v>
      </c>
      <c r="E112" s="24" t="s">
        <v>14112</v>
      </c>
      <c r="F112" s="9"/>
    </row>
    <row r="113" spans="1:6" ht="24" x14ac:dyDescent="0.2">
      <c r="A113" s="363">
        <f t="shared" si="2"/>
        <v>107</v>
      </c>
      <c r="B113" s="363">
        <f t="shared" si="3"/>
        <v>1682</v>
      </c>
      <c r="C113" s="430">
        <v>17</v>
      </c>
      <c r="D113" s="444" t="s">
        <v>12</v>
      </c>
      <c r="E113" s="24" t="s">
        <v>14113</v>
      </c>
      <c r="F113" s="9"/>
    </row>
    <row r="114" spans="1:6" ht="24" x14ac:dyDescent="0.2">
      <c r="A114" s="363">
        <f t="shared" si="2"/>
        <v>108</v>
      </c>
      <c r="B114" s="363">
        <f t="shared" si="3"/>
        <v>1699</v>
      </c>
      <c r="C114" s="430">
        <v>17</v>
      </c>
      <c r="D114" s="444" t="s">
        <v>12</v>
      </c>
      <c r="E114" s="386" t="s">
        <v>14164</v>
      </c>
      <c r="F114" s="9"/>
    </row>
    <row r="115" spans="1:6" ht="22.5" customHeight="1" x14ac:dyDescent="0.2">
      <c r="A115" s="363">
        <f t="shared" si="2"/>
        <v>109</v>
      </c>
      <c r="B115" s="363">
        <f t="shared" si="3"/>
        <v>1716</v>
      </c>
      <c r="C115" s="430">
        <v>17</v>
      </c>
      <c r="D115" s="444" t="s">
        <v>12</v>
      </c>
      <c r="E115" s="24" t="s">
        <v>14114</v>
      </c>
      <c r="F115" s="9"/>
    </row>
    <row r="116" spans="1:6" ht="24" x14ac:dyDescent="0.2">
      <c r="A116" s="363">
        <f t="shared" si="2"/>
        <v>110</v>
      </c>
      <c r="B116" s="363">
        <f t="shared" si="3"/>
        <v>1733</v>
      </c>
      <c r="C116" s="430">
        <v>17</v>
      </c>
      <c r="D116" s="444" t="s">
        <v>12</v>
      </c>
      <c r="E116" s="24" t="s">
        <v>14115</v>
      </c>
      <c r="F116" s="9"/>
    </row>
    <row r="117" spans="1:6" ht="24" x14ac:dyDescent="0.2">
      <c r="A117" s="363">
        <f t="shared" si="2"/>
        <v>111</v>
      </c>
      <c r="B117" s="363">
        <f t="shared" si="3"/>
        <v>1750</v>
      </c>
      <c r="C117" s="430">
        <v>17</v>
      </c>
      <c r="D117" s="444" t="s">
        <v>12</v>
      </c>
      <c r="E117" s="24" t="s">
        <v>14116</v>
      </c>
      <c r="F117" s="9"/>
    </row>
    <row r="118" spans="1:6" ht="24" x14ac:dyDescent="0.2">
      <c r="A118" s="363">
        <f t="shared" si="2"/>
        <v>112</v>
      </c>
      <c r="B118" s="363">
        <f t="shared" si="3"/>
        <v>1767</v>
      </c>
      <c r="C118" s="430">
        <v>17</v>
      </c>
      <c r="D118" s="444" t="s">
        <v>12</v>
      </c>
      <c r="E118" s="386" t="s">
        <v>14165</v>
      </c>
      <c r="F118" s="9"/>
    </row>
    <row r="119" spans="1:6" ht="24" x14ac:dyDescent="0.2">
      <c r="A119" s="363">
        <f t="shared" si="2"/>
        <v>113</v>
      </c>
      <c r="B119" s="363">
        <f t="shared" si="3"/>
        <v>1784</v>
      </c>
      <c r="C119" s="430">
        <v>17</v>
      </c>
      <c r="D119" s="444" t="s">
        <v>12</v>
      </c>
      <c r="E119" s="24" t="s">
        <v>14117</v>
      </c>
      <c r="F119" s="9"/>
    </row>
    <row r="120" spans="1:6" ht="24" x14ac:dyDescent="0.2">
      <c r="A120" s="363">
        <f t="shared" si="2"/>
        <v>114</v>
      </c>
      <c r="B120" s="363">
        <f t="shared" si="3"/>
        <v>1801</v>
      </c>
      <c r="C120" s="430">
        <v>17</v>
      </c>
      <c r="D120" s="444" t="s">
        <v>12</v>
      </c>
      <c r="E120" s="24" t="s">
        <v>14118</v>
      </c>
      <c r="F120" s="9"/>
    </row>
    <row r="121" spans="1:6" ht="24" x14ac:dyDescent="0.2">
      <c r="A121" s="363">
        <f t="shared" si="2"/>
        <v>115</v>
      </c>
      <c r="B121" s="363">
        <f t="shared" si="3"/>
        <v>1818</v>
      </c>
      <c r="C121" s="430">
        <v>17</v>
      </c>
      <c r="D121" s="444" t="s">
        <v>12</v>
      </c>
      <c r="E121" s="24" t="s">
        <v>14119</v>
      </c>
      <c r="F121" s="9"/>
    </row>
    <row r="122" spans="1:6" ht="24" x14ac:dyDescent="0.2">
      <c r="A122" s="363">
        <f t="shared" si="2"/>
        <v>116</v>
      </c>
      <c r="B122" s="363">
        <f t="shared" si="3"/>
        <v>1835</v>
      </c>
      <c r="C122" s="430">
        <v>17</v>
      </c>
      <c r="D122" s="444" t="s">
        <v>12</v>
      </c>
      <c r="E122" s="386" t="s">
        <v>14166</v>
      </c>
      <c r="F122" s="9"/>
    </row>
    <row r="123" spans="1:6" ht="24" x14ac:dyDescent="0.2">
      <c r="A123" s="363">
        <f t="shared" si="2"/>
        <v>117</v>
      </c>
      <c r="B123" s="363">
        <f t="shared" si="3"/>
        <v>1852</v>
      </c>
      <c r="C123" s="430">
        <v>17</v>
      </c>
      <c r="D123" s="444" t="s">
        <v>12</v>
      </c>
      <c r="E123" s="24" t="s">
        <v>14120</v>
      </c>
      <c r="F123" s="9"/>
    </row>
    <row r="124" spans="1:6" ht="24" x14ac:dyDescent="0.2">
      <c r="A124" s="363">
        <f t="shared" si="2"/>
        <v>118</v>
      </c>
      <c r="B124" s="363">
        <f t="shared" si="3"/>
        <v>1869</v>
      </c>
      <c r="C124" s="430">
        <v>17</v>
      </c>
      <c r="D124" s="444" t="s">
        <v>12</v>
      </c>
      <c r="E124" s="24" t="s">
        <v>14121</v>
      </c>
      <c r="F124" s="9"/>
    </row>
    <row r="125" spans="1:6" ht="24" x14ac:dyDescent="0.2">
      <c r="A125" s="363">
        <f t="shared" si="2"/>
        <v>119</v>
      </c>
      <c r="B125" s="363">
        <f t="shared" si="3"/>
        <v>1886</v>
      </c>
      <c r="C125" s="430">
        <v>17</v>
      </c>
      <c r="D125" s="444" t="s">
        <v>12</v>
      </c>
      <c r="E125" s="24" t="s">
        <v>14122</v>
      </c>
      <c r="F125" s="9"/>
    </row>
    <row r="126" spans="1:6" ht="24" x14ac:dyDescent="0.2">
      <c r="A126" s="363">
        <f t="shared" si="2"/>
        <v>120</v>
      </c>
      <c r="B126" s="363">
        <f t="shared" si="3"/>
        <v>1903</v>
      </c>
      <c r="C126" s="430">
        <v>17</v>
      </c>
      <c r="D126" s="444" t="s">
        <v>12</v>
      </c>
      <c r="E126" s="386" t="s">
        <v>14167</v>
      </c>
      <c r="F126" s="9"/>
    </row>
    <row r="127" spans="1:6" ht="24" x14ac:dyDescent="0.2">
      <c r="A127" s="363">
        <f t="shared" si="2"/>
        <v>121</v>
      </c>
      <c r="B127" s="363">
        <f t="shared" si="3"/>
        <v>1920</v>
      </c>
      <c r="C127" s="430">
        <v>17</v>
      </c>
      <c r="D127" s="444" t="s">
        <v>12</v>
      </c>
      <c r="E127" s="24" t="s">
        <v>14123</v>
      </c>
      <c r="F127" s="9"/>
    </row>
    <row r="128" spans="1:6" ht="24" x14ac:dyDescent="0.2">
      <c r="A128" s="363">
        <f t="shared" si="2"/>
        <v>122</v>
      </c>
      <c r="B128" s="363">
        <f t="shared" si="3"/>
        <v>1937</v>
      </c>
      <c r="C128" s="430">
        <v>17</v>
      </c>
      <c r="D128" s="444" t="s">
        <v>12</v>
      </c>
      <c r="E128" s="24" t="s">
        <v>14124</v>
      </c>
      <c r="F128" s="9"/>
    </row>
    <row r="129" spans="1:7" ht="24" x14ac:dyDescent="0.2">
      <c r="A129" s="363">
        <f t="shared" si="2"/>
        <v>123</v>
      </c>
      <c r="B129" s="363">
        <f t="shared" si="3"/>
        <v>1954</v>
      </c>
      <c r="C129" s="430">
        <v>17</v>
      </c>
      <c r="D129" s="444" t="s">
        <v>12</v>
      </c>
      <c r="E129" s="24" t="s">
        <v>14125</v>
      </c>
      <c r="F129" s="9"/>
    </row>
    <row r="130" spans="1:7" ht="24" x14ac:dyDescent="0.2">
      <c r="A130" s="363">
        <f t="shared" si="2"/>
        <v>124</v>
      </c>
      <c r="B130" s="363">
        <f t="shared" si="3"/>
        <v>1971</v>
      </c>
      <c r="C130" s="430">
        <v>17</v>
      </c>
      <c r="D130" s="444" t="s">
        <v>12</v>
      </c>
      <c r="E130" s="386" t="s">
        <v>14168</v>
      </c>
      <c r="F130" s="9"/>
    </row>
    <row r="131" spans="1:7" ht="24" x14ac:dyDescent="0.2">
      <c r="A131" s="363">
        <f t="shared" si="2"/>
        <v>125</v>
      </c>
      <c r="B131" s="363">
        <f t="shared" si="3"/>
        <v>1988</v>
      </c>
      <c r="C131" s="430">
        <v>17</v>
      </c>
      <c r="D131" s="444" t="s">
        <v>12</v>
      </c>
      <c r="E131" s="24" t="s">
        <v>14126</v>
      </c>
      <c r="F131" s="9"/>
    </row>
    <row r="132" spans="1:7" ht="24" x14ac:dyDescent="0.2">
      <c r="A132" s="363">
        <f t="shared" si="2"/>
        <v>126</v>
      </c>
      <c r="B132" s="363">
        <f t="shared" si="3"/>
        <v>2005</v>
      </c>
      <c r="C132" s="430">
        <v>17</v>
      </c>
      <c r="D132" s="444" t="s">
        <v>12</v>
      </c>
      <c r="E132" s="24" t="s">
        <v>14127</v>
      </c>
      <c r="F132" s="9"/>
    </row>
    <row r="133" spans="1:7" ht="24" x14ac:dyDescent="0.2">
      <c r="A133" s="363">
        <f t="shared" si="2"/>
        <v>127</v>
      </c>
      <c r="B133" s="363">
        <f t="shared" si="3"/>
        <v>2022</v>
      </c>
      <c r="C133" s="430">
        <v>17</v>
      </c>
      <c r="D133" s="444" t="s">
        <v>12</v>
      </c>
      <c r="E133" s="24" t="s">
        <v>14128</v>
      </c>
      <c r="F133" s="9"/>
    </row>
    <row r="134" spans="1:7" ht="24" x14ac:dyDescent="0.2">
      <c r="A134" s="363">
        <f t="shared" si="2"/>
        <v>128</v>
      </c>
      <c r="B134" s="363">
        <f t="shared" si="3"/>
        <v>2039</v>
      </c>
      <c r="C134" s="430">
        <v>17</v>
      </c>
      <c r="D134" s="444" t="s">
        <v>12</v>
      </c>
      <c r="E134" s="386" t="s">
        <v>14169</v>
      </c>
      <c r="F134" s="9"/>
    </row>
    <row r="135" spans="1:7" ht="24" x14ac:dyDescent="0.2">
      <c r="A135" s="363">
        <f t="shared" si="2"/>
        <v>129</v>
      </c>
      <c r="B135" s="363">
        <f t="shared" si="3"/>
        <v>2056</v>
      </c>
      <c r="C135" s="430">
        <v>17</v>
      </c>
      <c r="D135" s="444" t="s">
        <v>12</v>
      </c>
      <c r="E135" s="24" t="s">
        <v>14129</v>
      </c>
      <c r="F135" s="9"/>
    </row>
    <row r="136" spans="1:7" ht="24" x14ac:dyDescent="0.2">
      <c r="A136" s="363">
        <f t="shared" ref="A136:A147" si="4">+A135+1</f>
        <v>130</v>
      </c>
      <c r="B136" s="363">
        <f t="shared" ref="B136:B147" si="5">C135+B135</f>
        <v>2073</v>
      </c>
      <c r="C136" s="430">
        <v>17</v>
      </c>
      <c r="D136" s="444" t="s">
        <v>12</v>
      </c>
      <c r="E136" s="24" t="s">
        <v>14130</v>
      </c>
      <c r="F136" s="9"/>
    </row>
    <row r="137" spans="1:7" ht="24" x14ac:dyDescent="0.2">
      <c r="A137" s="363">
        <f t="shared" si="4"/>
        <v>131</v>
      </c>
      <c r="B137" s="363">
        <f t="shared" si="5"/>
        <v>2090</v>
      </c>
      <c r="C137" s="430">
        <v>17</v>
      </c>
      <c r="D137" s="444" t="s">
        <v>12</v>
      </c>
      <c r="E137" s="24" t="s">
        <v>14131</v>
      </c>
      <c r="F137" s="9"/>
    </row>
    <row r="138" spans="1:7" ht="24" x14ac:dyDescent="0.2">
      <c r="A138" s="363">
        <f t="shared" si="4"/>
        <v>132</v>
      </c>
      <c r="B138" s="363">
        <f t="shared" si="5"/>
        <v>2107</v>
      </c>
      <c r="C138" s="430">
        <v>17</v>
      </c>
      <c r="D138" s="444" t="s">
        <v>12</v>
      </c>
      <c r="E138" s="386" t="s">
        <v>14170</v>
      </c>
      <c r="F138" s="9"/>
    </row>
    <row r="139" spans="1:7" ht="24" x14ac:dyDescent="0.2">
      <c r="A139" s="363">
        <f t="shared" si="4"/>
        <v>133</v>
      </c>
      <c r="B139" s="363">
        <f t="shared" si="5"/>
        <v>2124</v>
      </c>
      <c r="C139" s="430">
        <v>17</v>
      </c>
      <c r="D139" s="444" t="s">
        <v>12</v>
      </c>
      <c r="E139" s="24" t="s">
        <v>14132</v>
      </c>
      <c r="F139" s="9"/>
    </row>
    <row r="140" spans="1:7" ht="24" x14ac:dyDescent="0.2">
      <c r="A140" s="363">
        <f t="shared" si="4"/>
        <v>134</v>
      </c>
      <c r="B140" s="363">
        <f t="shared" si="5"/>
        <v>2141</v>
      </c>
      <c r="C140" s="430">
        <v>17</v>
      </c>
      <c r="D140" s="444" t="s">
        <v>12</v>
      </c>
      <c r="E140" s="24" t="s">
        <v>14133</v>
      </c>
      <c r="F140" s="9"/>
    </row>
    <row r="141" spans="1:7" ht="24" x14ac:dyDescent="0.2">
      <c r="A141" s="363">
        <f t="shared" si="4"/>
        <v>135</v>
      </c>
      <c r="B141" s="363">
        <f t="shared" si="5"/>
        <v>2158</v>
      </c>
      <c r="C141" s="430">
        <v>17</v>
      </c>
      <c r="D141" s="444" t="s">
        <v>12</v>
      </c>
      <c r="E141" s="24" t="str">
        <f>"DEDUCCIONES POR DOBLE IMPOSICIÓN INTERNACIONAL "&amp;"RDLEG 4/2004"&amp;".Per. ant: Ded.pendiente. Per. actual: Ded. Generada.Total periodos anteriores [00160]"</f>
        <v>DEDUCCIONES POR DOBLE IMPOSICIÓN INTERNACIONAL RDLEG 4/2004.Per. ant: Ded.pendiente. Per. actual: Ded. Generada.Total periodos anteriores [00160]</v>
      </c>
      <c r="F141" s="9"/>
    </row>
    <row r="142" spans="1:7" ht="24" x14ac:dyDescent="0.2">
      <c r="A142" s="363">
        <f t="shared" si="4"/>
        <v>136</v>
      </c>
      <c r="B142" s="363">
        <f t="shared" si="5"/>
        <v>2175</v>
      </c>
      <c r="C142" s="430">
        <v>17</v>
      </c>
      <c r="D142" s="444" t="s">
        <v>12</v>
      </c>
      <c r="E142" s="386" t="s">
        <v>14171</v>
      </c>
      <c r="F142" s="9"/>
      <c r="G142" s="156"/>
    </row>
    <row r="143" spans="1:7" ht="24" x14ac:dyDescent="0.2">
      <c r="A143" s="363">
        <f t="shared" si="4"/>
        <v>137</v>
      </c>
      <c r="B143" s="363">
        <f t="shared" si="5"/>
        <v>2192</v>
      </c>
      <c r="C143" s="430">
        <v>17</v>
      </c>
      <c r="D143" s="444" t="s">
        <v>12</v>
      </c>
      <c r="E143" s="24" t="str">
        <f>"DEDUCCIONES POR DOBLE IMPOSICIÓN INTERNACIONAL "&amp;"RDLEG 4/2004"&amp;".Aplicado en esta liquidación. Total periodos anteriores [00572]"</f>
        <v>DEDUCCIONES POR DOBLE IMPOSICIÓN INTERNACIONAL RDLEG 4/2004.Aplicado en esta liquidación. Total periodos anteriores [00572]</v>
      </c>
      <c r="F143" s="9"/>
    </row>
    <row r="144" spans="1:7" ht="24" x14ac:dyDescent="0.2">
      <c r="A144" s="363">
        <f t="shared" si="4"/>
        <v>138</v>
      </c>
      <c r="B144" s="363">
        <f t="shared" si="5"/>
        <v>2209</v>
      </c>
      <c r="C144" s="430">
        <v>17</v>
      </c>
      <c r="D144" s="444" t="s">
        <v>12</v>
      </c>
      <c r="E144" s="24" t="str">
        <f>"DEDUCCIONES POR DOBLE IMPOSICIÓN INTERNACIONAL "&amp;"RDLEG 4/2004"&amp;".Pendiente de aplicación en periodos futuros.Total periodos anteriores [00162]"</f>
        <v>DEDUCCIONES POR DOBLE IMPOSICIÓN INTERNACIONAL RDLEG 4/2004.Pendiente de aplicación en periodos futuros.Total periodos anteriores [00162]</v>
      </c>
      <c r="F144" s="9"/>
    </row>
    <row r="145" spans="1:6" x14ac:dyDescent="0.2">
      <c r="A145" s="363">
        <f t="shared" si="4"/>
        <v>139</v>
      </c>
      <c r="B145" s="363">
        <f t="shared" si="5"/>
        <v>2226</v>
      </c>
      <c r="C145" s="364">
        <v>6</v>
      </c>
      <c r="D145" s="723" t="s">
        <v>12</v>
      </c>
      <c r="E145" s="716" t="s">
        <v>14134</v>
      </c>
      <c r="F145" s="437"/>
    </row>
    <row r="146" spans="1:6" x14ac:dyDescent="0.2">
      <c r="A146" s="363">
        <f t="shared" si="4"/>
        <v>140</v>
      </c>
      <c r="B146" s="363">
        <f t="shared" si="5"/>
        <v>2232</v>
      </c>
      <c r="C146" s="439">
        <v>150</v>
      </c>
      <c r="D146" s="566" t="s">
        <v>9</v>
      </c>
      <c r="E146" s="24" t="s">
        <v>50</v>
      </c>
      <c r="F146" s="292" t="s">
        <v>25</v>
      </c>
    </row>
    <row r="147" spans="1:6" ht="12.75" thickBot="1" x14ac:dyDescent="0.25">
      <c r="A147" s="363">
        <f t="shared" si="4"/>
        <v>141</v>
      </c>
      <c r="B147" s="363">
        <f t="shared" si="5"/>
        <v>2382</v>
      </c>
      <c r="C147" s="441">
        <v>12</v>
      </c>
      <c r="D147" s="701" t="s">
        <v>9</v>
      </c>
      <c r="E147" s="702" t="s">
        <v>323</v>
      </c>
      <c r="F147" s="454" t="s">
        <v>14135</v>
      </c>
    </row>
    <row r="148" spans="1:6" ht="12.75" thickTop="1" x14ac:dyDescent="0.2">
      <c r="A148" s="119" t="s">
        <v>54</v>
      </c>
      <c r="B148" s="119"/>
      <c r="C148" s="370">
        <f>B147+C147-1</f>
        <v>2393</v>
      </c>
      <c r="D148" s="119"/>
      <c r="E148" s="120"/>
      <c r="F148" s="119"/>
    </row>
    <row r="149" spans="1:6" x14ac:dyDescent="0.2">
      <c r="A149" s="703"/>
      <c r="B149" s="703"/>
      <c r="C149" s="703"/>
      <c r="D149" s="704"/>
      <c r="E149" s="612"/>
      <c r="F149" s="705"/>
    </row>
    <row r="150" spans="1:6" x14ac:dyDescent="0.2">
      <c r="A150" s="703"/>
      <c r="B150" s="703"/>
      <c r="C150" s="703"/>
      <c r="D150" s="704"/>
      <c r="E150" s="708"/>
      <c r="F150" s="705"/>
    </row>
    <row r="151" spans="1:6" x14ac:dyDescent="0.2">
      <c r="A151" s="703"/>
      <c r="B151" s="703"/>
      <c r="C151" s="703"/>
      <c r="D151" s="704"/>
      <c r="E151" s="708"/>
      <c r="F151" s="705"/>
    </row>
    <row r="152" spans="1:6" x14ac:dyDescent="0.2">
      <c r="A152" s="703"/>
      <c r="B152" s="703"/>
      <c r="C152" s="703"/>
      <c r="D152" s="704"/>
      <c r="E152" s="612"/>
      <c r="F152" s="705"/>
    </row>
    <row r="153" spans="1:6" x14ac:dyDescent="0.2">
      <c r="A153" s="703"/>
      <c r="B153" s="703"/>
      <c r="C153" s="703"/>
      <c r="D153" s="704"/>
      <c r="E153" s="612"/>
      <c r="F153" s="705"/>
    </row>
    <row r="154" spans="1:6" x14ac:dyDescent="0.2">
      <c r="A154" s="703"/>
      <c r="B154" s="703"/>
      <c r="C154" s="703"/>
      <c r="D154" s="704"/>
      <c r="E154" s="612"/>
      <c r="F154" s="705"/>
    </row>
    <row r="155" spans="1:6" x14ac:dyDescent="0.2">
      <c r="A155" s="703"/>
      <c r="B155" s="703"/>
      <c r="C155" s="703"/>
      <c r="D155" s="704"/>
      <c r="E155" s="612"/>
      <c r="F155" s="705"/>
    </row>
    <row r="156" spans="1:6" x14ac:dyDescent="0.2">
      <c r="A156" s="606"/>
      <c r="B156" s="606"/>
      <c r="C156" s="606"/>
      <c r="D156" s="611"/>
      <c r="E156" s="612"/>
      <c r="F156" s="613"/>
    </row>
    <row r="157" spans="1:6" x14ac:dyDescent="0.2">
      <c r="A157" s="606"/>
      <c r="B157" s="606"/>
      <c r="C157" s="606"/>
      <c r="D157" s="611"/>
      <c r="E157" s="612"/>
      <c r="F157" s="613"/>
    </row>
    <row r="158" spans="1:6" x14ac:dyDescent="0.2">
      <c r="A158" s="606"/>
      <c r="B158" s="606"/>
      <c r="C158" s="606"/>
      <c r="D158" s="611"/>
      <c r="E158" s="612"/>
      <c r="F158" s="613"/>
    </row>
    <row r="159" spans="1:6" x14ac:dyDescent="0.2">
      <c r="A159" s="606"/>
      <c r="B159" s="606"/>
      <c r="C159" s="606"/>
      <c r="D159" s="611"/>
      <c r="E159" s="612"/>
      <c r="F159" s="613"/>
    </row>
    <row r="160" spans="1:6" x14ac:dyDescent="0.2">
      <c r="A160" s="606"/>
      <c r="B160" s="606"/>
      <c r="C160" s="158"/>
      <c r="D160" s="159"/>
      <c r="E160" s="337"/>
      <c r="F160" s="58"/>
    </row>
    <row r="161" spans="1:6" x14ac:dyDescent="0.2">
      <c r="A161" s="606"/>
      <c r="B161" s="606"/>
      <c r="C161" s="158"/>
      <c r="D161" s="159"/>
      <c r="E161" s="708"/>
      <c r="F161" s="58"/>
    </row>
    <row r="162" spans="1:6" x14ac:dyDescent="0.2">
      <c r="A162" s="606"/>
      <c r="B162" s="606"/>
      <c r="C162" s="158"/>
      <c r="D162" s="159"/>
      <c r="E162" s="337"/>
      <c r="F162" s="58"/>
    </row>
    <row r="163" spans="1:6" x14ac:dyDescent="0.2">
      <c r="A163" s="606"/>
      <c r="B163" s="606"/>
      <c r="C163" s="158"/>
      <c r="D163" s="159"/>
      <c r="E163" s="337"/>
      <c r="F163" s="58"/>
    </row>
    <row r="164" spans="1:6" x14ac:dyDescent="0.2">
      <c r="A164" s="606"/>
      <c r="B164" s="606"/>
      <c r="C164" s="158"/>
      <c r="D164" s="159"/>
      <c r="E164" s="708"/>
      <c r="F164" s="58"/>
    </row>
    <row r="165" spans="1:6" x14ac:dyDescent="0.2">
      <c r="A165" s="606"/>
      <c r="B165" s="606"/>
      <c r="C165" s="158"/>
      <c r="D165" s="159"/>
      <c r="E165" s="708"/>
      <c r="F165" s="58"/>
    </row>
    <row r="166" spans="1:6" x14ac:dyDescent="0.2">
      <c r="A166" s="606"/>
      <c r="B166" s="606"/>
      <c r="C166" s="158"/>
      <c r="D166" s="159"/>
      <c r="E166" s="708"/>
      <c r="F166" s="58"/>
    </row>
    <row r="167" spans="1:6" x14ac:dyDescent="0.2">
      <c r="A167" s="606"/>
      <c r="B167" s="606"/>
      <c r="C167" s="158"/>
      <c r="D167" s="159"/>
      <c r="E167" s="708"/>
      <c r="F167" s="58"/>
    </row>
    <row r="168" spans="1:6" x14ac:dyDescent="0.2">
      <c r="A168" s="606"/>
      <c r="B168" s="606"/>
      <c r="C168" s="158"/>
      <c r="D168" s="159"/>
      <c r="E168" s="708"/>
      <c r="F168" s="58"/>
    </row>
    <row r="169" spans="1:6" x14ac:dyDescent="0.2">
      <c r="A169" s="606"/>
      <c r="B169" s="606"/>
      <c r="C169" s="158"/>
      <c r="D169" s="159"/>
      <c r="E169" s="708"/>
      <c r="F169" s="58"/>
    </row>
    <row r="170" spans="1:6" x14ac:dyDescent="0.2">
      <c r="A170" s="606"/>
      <c r="B170" s="606"/>
      <c r="C170" s="158"/>
      <c r="D170" s="159"/>
      <c r="E170" s="612"/>
      <c r="F170" s="58"/>
    </row>
    <row r="171" spans="1:6" x14ac:dyDescent="0.2">
      <c r="A171" s="606"/>
      <c r="B171" s="606"/>
      <c r="C171" s="158"/>
      <c r="D171" s="159"/>
      <c r="E171" s="612"/>
      <c r="F171" s="58"/>
    </row>
    <row r="172" spans="1:6" x14ac:dyDescent="0.2">
      <c r="A172" s="606"/>
      <c r="B172" s="606"/>
      <c r="C172" s="158"/>
      <c r="D172" s="159"/>
      <c r="E172" s="612"/>
      <c r="F172" s="58"/>
    </row>
    <row r="173" spans="1:6" x14ac:dyDescent="0.2">
      <c r="A173" s="606"/>
      <c r="B173" s="606"/>
      <c r="C173" s="158"/>
      <c r="D173" s="159"/>
      <c r="E173" s="612"/>
      <c r="F173" s="58"/>
    </row>
    <row r="174" spans="1:6" x14ac:dyDescent="0.2">
      <c r="A174" s="606"/>
      <c r="B174" s="606"/>
      <c r="C174" s="706"/>
      <c r="D174" s="707"/>
      <c r="E174" s="708"/>
      <c r="F174" s="705"/>
    </row>
    <row r="175" spans="1:6" x14ac:dyDescent="0.2">
      <c r="A175" s="606"/>
      <c r="B175" s="606"/>
      <c r="C175" s="158"/>
      <c r="D175" s="159"/>
      <c r="E175" s="279"/>
      <c r="F175" s="58"/>
    </row>
    <row r="176" spans="1:6" x14ac:dyDescent="0.2">
      <c r="A176" s="98"/>
      <c r="B176" s="98"/>
      <c r="C176" s="350"/>
      <c r="D176" s="98"/>
      <c r="E176" s="100"/>
      <c r="F176" s="98"/>
    </row>
    <row r="177" spans="1:6" x14ac:dyDescent="0.2">
      <c r="A177" s="64"/>
      <c r="B177" s="64"/>
      <c r="C177" s="64"/>
      <c r="D177" s="64"/>
      <c r="F177" s="64"/>
    </row>
    <row r="178" spans="1:6" x14ac:dyDescent="0.2">
      <c r="A178" s="64"/>
      <c r="B178" s="64"/>
      <c r="C178" s="64"/>
      <c r="D178" s="64"/>
      <c r="E178" s="60" t="s">
        <v>6297</v>
      </c>
      <c r="F178" s="64"/>
    </row>
    <row r="179" spans="1:6" x14ac:dyDescent="0.2">
      <c r="A179" s="64"/>
      <c r="B179" s="64"/>
      <c r="C179" s="64"/>
      <c r="D179" s="64"/>
      <c r="F179" s="64"/>
    </row>
    <row r="180" spans="1:6" x14ac:dyDescent="0.2">
      <c r="A180" s="64"/>
      <c r="B180" s="64"/>
      <c r="C180" s="64"/>
      <c r="D180" s="64"/>
      <c r="F180" s="64"/>
    </row>
    <row r="181" spans="1:6" x14ac:dyDescent="0.2">
      <c r="A181" s="64"/>
      <c r="B181" s="64"/>
      <c r="C181" s="64"/>
      <c r="D181" s="64"/>
      <c r="F181" s="64"/>
    </row>
    <row r="182" spans="1:6" x14ac:dyDescent="0.2">
      <c r="A182" s="64"/>
      <c r="B182" s="64"/>
      <c r="C182" s="64"/>
      <c r="D182" s="64"/>
      <c r="F182" s="64"/>
    </row>
    <row r="183" spans="1:6" x14ac:dyDescent="0.2">
      <c r="A183" s="64"/>
      <c r="B183" s="64"/>
      <c r="C183" s="64"/>
      <c r="D183" s="64"/>
      <c r="F183" s="64"/>
    </row>
    <row r="184" spans="1:6" x14ac:dyDescent="0.2">
      <c r="A184" s="64"/>
      <c r="B184" s="64"/>
      <c r="C184" s="64"/>
      <c r="D184" s="64"/>
      <c r="F184" s="64"/>
    </row>
    <row r="185" spans="1:6" x14ac:dyDescent="0.2">
      <c r="A185" s="64"/>
      <c r="B185" s="64"/>
      <c r="C185" s="64"/>
      <c r="D185" s="64"/>
      <c r="F185" s="64"/>
    </row>
    <row r="186" spans="1:6" x14ac:dyDescent="0.2">
      <c r="A186" s="64"/>
      <c r="B186" s="64"/>
      <c r="C186" s="64"/>
      <c r="D186" s="64"/>
      <c r="F186" s="64"/>
    </row>
    <row r="187" spans="1:6" x14ac:dyDescent="0.2">
      <c r="A187" s="64"/>
      <c r="B187" s="64"/>
      <c r="C187" s="64"/>
      <c r="D187" s="64"/>
      <c r="F187" s="64"/>
    </row>
    <row r="188" spans="1:6" x14ac:dyDescent="0.2">
      <c r="A188" s="64"/>
      <c r="B188" s="64"/>
      <c r="C188" s="64"/>
      <c r="D188" s="64"/>
      <c r="F188" s="64"/>
    </row>
    <row r="189" spans="1:6" x14ac:dyDescent="0.2">
      <c r="A189" s="64"/>
      <c r="B189" s="64"/>
      <c r="C189" s="64"/>
      <c r="D189" s="64"/>
      <c r="F189" s="64"/>
    </row>
    <row r="190" spans="1:6" x14ac:dyDescent="0.2">
      <c r="A190" s="64"/>
      <c r="B190" s="64"/>
      <c r="C190" s="64"/>
      <c r="D190" s="64"/>
      <c r="F190" s="64"/>
    </row>
    <row r="191" spans="1:6" x14ac:dyDescent="0.2">
      <c r="A191" s="64"/>
      <c r="B191" s="64"/>
      <c r="C191" s="64"/>
      <c r="D191" s="64"/>
      <c r="F191" s="64"/>
    </row>
    <row r="192" spans="1:6" x14ac:dyDescent="0.2">
      <c r="A192" s="64"/>
      <c r="B192" s="64"/>
      <c r="C192" s="64"/>
      <c r="D192" s="64"/>
      <c r="F192" s="64"/>
    </row>
    <row r="193" spans="1:6" x14ac:dyDescent="0.2">
      <c r="A193" s="64"/>
      <c r="B193" s="64"/>
      <c r="C193" s="64"/>
      <c r="D193" s="64"/>
      <c r="F193" s="64"/>
    </row>
    <row r="194" spans="1:6" x14ac:dyDescent="0.2">
      <c r="A194" s="64"/>
      <c r="B194" s="64"/>
      <c r="C194" s="64"/>
      <c r="D194" s="64"/>
      <c r="F194" s="64"/>
    </row>
    <row r="195" spans="1:6" x14ac:dyDescent="0.2">
      <c r="A195" s="64"/>
      <c r="B195" s="64"/>
      <c r="C195" s="64"/>
      <c r="D195" s="64"/>
      <c r="F195" s="64"/>
    </row>
    <row r="196" spans="1:6" x14ac:dyDescent="0.2">
      <c r="A196" s="64"/>
      <c r="B196" s="64"/>
      <c r="C196" s="64"/>
      <c r="D196" s="64"/>
      <c r="F196" s="64"/>
    </row>
    <row r="197" spans="1:6" x14ac:dyDescent="0.2">
      <c r="A197" s="64"/>
      <c r="B197" s="64"/>
      <c r="C197" s="64"/>
      <c r="D197" s="64"/>
      <c r="F197" s="64"/>
    </row>
    <row r="198" spans="1:6" x14ac:dyDescent="0.2">
      <c r="A198" s="64"/>
      <c r="B198" s="64"/>
      <c r="C198" s="64"/>
      <c r="D198" s="64"/>
      <c r="F198" s="64"/>
    </row>
    <row r="199" spans="1:6" x14ac:dyDescent="0.2">
      <c r="A199" s="64"/>
      <c r="B199" s="64"/>
      <c r="C199" s="64"/>
      <c r="D199" s="64"/>
      <c r="F199" s="64"/>
    </row>
    <row r="200" spans="1:6" x14ac:dyDescent="0.2">
      <c r="A200" s="64"/>
      <c r="B200" s="64"/>
      <c r="C200" s="64"/>
      <c r="D200" s="64"/>
      <c r="F200" s="64"/>
    </row>
    <row r="201" spans="1:6" x14ac:dyDescent="0.2">
      <c r="A201" s="64"/>
      <c r="B201" s="64"/>
      <c r="C201" s="64"/>
      <c r="D201" s="64"/>
      <c r="F201" s="64"/>
    </row>
    <row r="202" spans="1:6" x14ac:dyDescent="0.2">
      <c r="A202" s="64"/>
      <c r="B202" s="64"/>
      <c r="C202" s="64"/>
      <c r="D202" s="64"/>
      <c r="F202" s="64"/>
    </row>
    <row r="203" spans="1:6" x14ac:dyDescent="0.2">
      <c r="A203" s="64"/>
      <c r="B203" s="64"/>
      <c r="C203" s="64"/>
      <c r="D203" s="64"/>
      <c r="F203" s="64"/>
    </row>
    <row r="204" spans="1:6" x14ac:dyDescent="0.2">
      <c r="A204" s="64"/>
      <c r="B204" s="64"/>
      <c r="C204" s="64"/>
      <c r="D204" s="64"/>
      <c r="F204" s="64"/>
    </row>
    <row r="205" spans="1:6" x14ac:dyDescent="0.2">
      <c r="A205" s="64"/>
      <c r="B205" s="64"/>
      <c r="C205" s="64"/>
      <c r="D205" s="64"/>
      <c r="F205" s="64"/>
    </row>
    <row r="206" spans="1:6" x14ac:dyDescent="0.2">
      <c r="A206" s="64"/>
      <c r="B206" s="64"/>
      <c r="C206" s="64"/>
      <c r="D206" s="64"/>
      <c r="F206" s="64"/>
    </row>
    <row r="207" spans="1:6" x14ac:dyDescent="0.2">
      <c r="A207" s="64"/>
      <c r="B207" s="64"/>
      <c r="C207" s="64"/>
      <c r="D207" s="64"/>
      <c r="F207" s="64"/>
    </row>
    <row r="208" spans="1:6" x14ac:dyDescent="0.2">
      <c r="A208" s="64"/>
      <c r="B208" s="64"/>
      <c r="C208" s="64"/>
      <c r="D208" s="64"/>
      <c r="F208" s="64"/>
    </row>
    <row r="209" spans="1:6" x14ac:dyDescent="0.2">
      <c r="A209" s="64"/>
      <c r="B209" s="64"/>
      <c r="C209" s="64"/>
      <c r="D209" s="64"/>
      <c r="F209" s="64"/>
    </row>
    <row r="210" spans="1:6" x14ac:dyDescent="0.2">
      <c r="A210" s="64"/>
      <c r="B210" s="64"/>
      <c r="C210" s="64"/>
      <c r="D210" s="64"/>
      <c r="F210" s="64"/>
    </row>
    <row r="211" spans="1:6" x14ac:dyDescent="0.2">
      <c r="A211" s="64"/>
      <c r="B211" s="64"/>
      <c r="C211" s="64"/>
      <c r="D211" s="64"/>
      <c r="F211" s="64"/>
    </row>
    <row r="212" spans="1:6" x14ac:dyDescent="0.2">
      <c r="A212" s="64"/>
      <c r="B212" s="64"/>
      <c r="C212" s="64"/>
      <c r="D212" s="64"/>
      <c r="F212" s="64"/>
    </row>
    <row r="213" spans="1:6" x14ac:dyDescent="0.2">
      <c r="A213" s="64"/>
      <c r="B213" s="64"/>
      <c r="C213" s="64"/>
      <c r="D213" s="64"/>
      <c r="F213" s="64"/>
    </row>
    <row r="214" spans="1:6" x14ac:dyDescent="0.2">
      <c r="A214" s="64"/>
      <c r="B214" s="64"/>
      <c r="C214" s="64"/>
      <c r="D214" s="64"/>
      <c r="F214" s="64"/>
    </row>
    <row r="215" spans="1:6" x14ac:dyDescent="0.2">
      <c r="A215" s="64"/>
      <c r="B215" s="64"/>
      <c r="C215" s="64"/>
      <c r="D215" s="64"/>
      <c r="F215" s="64"/>
    </row>
    <row r="216" spans="1:6" x14ac:dyDescent="0.2">
      <c r="A216" s="64"/>
      <c r="B216" s="64"/>
      <c r="C216" s="64"/>
      <c r="D216" s="64"/>
      <c r="F216" s="64"/>
    </row>
    <row r="217" spans="1:6" x14ac:dyDescent="0.2">
      <c r="A217" s="64"/>
      <c r="B217" s="64"/>
      <c r="C217" s="64"/>
      <c r="D217" s="64"/>
      <c r="F217" s="64"/>
    </row>
    <row r="218" spans="1:6" x14ac:dyDescent="0.2">
      <c r="A218" s="64"/>
      <c r="B218" s="64"/>
      <c r="C218" s="64"/>
      <c r="D218" s="64"/>
      <c r="F218" s="64"/>
    </row>
    <row r="219" spans="1:6" x14ac:dyDescent="0.2">
      <c r="A219" s="64"/>
      <c r="B219" s="64"/>
      <c r="C219" s="64"/>
      <c r="D219" s="64"/>
      <c r="F219" s="64"/>
    </row>
    <row r="220" spans="1:6" x14ac:dyDescent="0.2">
      <c r="A220" s="64"/>
      <c r="B220" s="64"/>
      <c r="C220" s="64"/>
      <c r="D220" s="64"/>
      <c r="F220" s="64"/>
    </row>
    <row r="221" spans="1:6" x14ac:dyDescent="0.2">
      <c r="A221" s="64"/>
      <c r="B221" s="64"/>
      <c r="C221" s="64"/>
      <c r="D221" s="64"/>
      <c r="F221" s="64"/>
    </row>
    <row r="222" spans="1:6" x14ac:dyDescent="0.2">
      <c r="A222" s="64"/>
      <c r="B222" s="64"/>
      <c r="C222" s="64"/>
      <c r="D222" s="64"/>
      <c r="F222" s="64"/>
    </row>
    <row r="223" spans="1:6" x14ac:dyDescent="0.2">
      <c r="A223" s="64"/>
      <c r="B223" s="64"/>
      <c r="C223" s="64"/>
      <c r="D223" s="64"/>
      <c r="F223" s="64"/>
    </row>
    <row r="224" spans="1:6" x14ac:dyDescent="0.2">
      <c r="A224" s="64"/>
      <c r="B224" s="64"/>
      <c r="C224" s="64"/>
      <c r="D224" s="64"/>
      <c r="F224" s="64"/>
    </row>
    <row r="225" spans="1:6" x14ac:dyDescent="0.2">
      <c r="A225" s="64"/>
      <c r="B225" s="64"/>
      <c r="C225" s="64"/>
      <c r="D225" s="64"/>
      <c r="F225" s="64"/>
    </row>
    <row r="226" spans="1:6" x14ac:dyDescent="0.2">
      <c r="A226" s="64"/>
      <c r="B226" s="64"/>
      <c r="C226" s="64"/>
      <c r="D226" s="64"/>
      <c r="F226" s="64"/>
    </row>
    <row r="227" spans="1:6" x14ac:dyDescent="0.2">
      <c r="A227" s="64"/>
      <c r="B227" s="64"/>
      <c r="C227" s="64"/>
      <c r="D227" s="64"/>
      <c r="F227" s="64"/>
    </row>
    <row r="228" spans="1:6" x14ac:dyDescent="0.2">
      <c r="A228" s="64"/>
      <c r="B228" s="64"/>
      <c r="C228" s="64"/>
      <c r="D228" s="64"/>
      <c r="F228" s="64"/>
    </row>
    <row r="229" spans="1:6" x14ac:dyDescent="0.2">
      <c r="A229" s="64"/>
      <c r="B229" s="64"/>
      <c r="C229" s="64"/>
      <c r="D229" s="64"/>
      <c r="F229" s="64"/>
    </row>
    <row r="230" spans="1:6" x14ac:dyDescent="0.2">
      <c r="A230" s="64"/>
      <c r="B230" s="64"/>
      <c r="C230" s="64"/>
      <c r="D230" s="64"/>
      <c r="F230" s="64"/>
    </row>
  </sheetData>
  <mergeCells count="4">
    <mergeCell ref="A3:B3"/>
    <mergeCell ref="C3:F3"/>
    <mergeCell ref="A4:B4"/>
    <mergeCell ref="C4:F5"/>
  </mergeCells>
  <conditionalFormatting sqref="C3:F3">
    <cfRule type="containsText" dxfId="136"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E1873D9-2E97-4B5D-92D5-275E19FA67EC}">
            <xm:f>NOT(ISERROR(SEARCH($C$3,C3)))</xm:f>
            <xm:f>$C$3</xm:f>
            <x14:dxf>
              <font>
                <color rgb="FFFFFF00"/>
              </font>
            </x14:dxf>
          </x14:cfRule>
          <xm:sqref>C3:F3</xm:sqref>
        </x14:conditionalFormatting>
        <x14:conditionalFormatting xmlns:xm="http://schemas.microsoft.com/office/excel/2006/main">
          <x14:cfRule type="containsText" priority="7" operator="containsText" id="{D6E23A02-24A1-4049-BDD4-0AB3C694A4D7}">
            <xm:f>NOT(ISERROR(SEARCH($C$3,E161)))</xm:f>
            <xm:f>$C$3</xm:f>
            <x14:dxf>
              <font>
                <color rgb="FFFFFF00"/>
              </font>
            </x14:dxf>
          </x14:cfRule>
          <xm:sqref>E161</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267C5-E4ED-4A41-ABAF-5D67A85F5A0B}">
  <sheetPr>
    <tabColor rgb="FFFF0000"/>
  </sheetPr>
  <dimension ref="A1:F74"/>
  <sheetViews>
    <sheetView zoomScaleNormal="100" workbookViewId="0">
      <selection activeCell="C4" sqref="C4:F5"/>
    </sheetView>
  </sheetViews>
  <sheetFormatPr baseColWidth="10" defaultRowHeight="12" x14ac:dyDescent="0.2"/>
  <cols>
    <col min="1" max="1" width="7.5703125" customWidth="1"/>
    <col min="2" max="2" width="9.85546875" customWidth="1"/>
    <col min="3" max="3" width="8" customWidth="1"/>
    <col min="4" max="4" width="7.7109375" customWidth="1"/>
    <col min="5" max="5" width="103" customWidth="1"/>
    <col min="6" max="6" width="12.42578125" customWidth="1"/>
  </cols>
  <sheetData>
    <row r="1" spans="1:6" ht="25.5" customHeight="1" x14ac:dyDescent="0.35">
      <c r="B1" s="1" t="s">
        <v>0</v>
      </c>
    </row>
    <row r="3" spans="1:6" ht="12.75" x14ac:dyDescent="0.2">
      <c r="A3" s="807" t="s">
        <v>1</v>
      </c>
      <c r="B3" s="807"/>
      <c r="C3" s="808" t="s">
        <v>12151</v>
      </c>
      <c r="D3" s="808"/>
      <c r="E3" s="808"/>
      <c r="F3" s="809"/>
    </row>
    <row r="4" spans="1:6" ht="12" customHeight="1" x14ac:dyDescent="0.2">
      <c r="A4" s="796" t="str">
        <f>+T22001000!A4</f>
        <v>Versión 0.2</v>
      </c>
      <c r="B4" s="796"/>
      <c r="C4" s="810" t="s">
        <v>6268</v>
      </c>
      <c r="D4" s="810"/>
      <c r="E4" s="810"/>
      <c r="F4" s="792"/>
    </row>
    <row r="5" spans="1:6" ht="13.5" thickBot="1" x14ac:dyDescent="0.25">
      <c r="A5" s="590"/>
      <c r="B5" s="590"/>
      <c r="C5" s="792"/>
      <c r="D5" s="792"/>
      <c r="E5" s="792"/>
      <c r="F5" s="792"/>
    </row>
    <row r="6" spans="1:6" ht="12.75" x14ac:dyDescent="0.2">
      <c r="A6" s="3" t="s">
        <v>3</v>
      </c>
      <c r="B6" s="3" t="s">
        <v>4</v>
      </c>
      <c r="C6" s="3" t="s">
        <v>5</v>
      </c>
      <c r="D6" s="4" t="s">
        <v>6</v>
      </c>
      <c r="E6" s="142" t="s">
        <v>7</v>
      </c>
      <c r="F6" s="5" t="s">
        <v>8</v>
      </c>
    </row>
    <row r="7" spans="1:6" x14ac:dyDescent="0.2">
      <c r="A7" s="363">
        <v>1</v>
      </c>
      <c r="B7" s="363">
        <v>1</v>
      </c>
      <c r="C7" s="363">
        <v>2</v>
      </c>
      <c r="D7" s="360" t="s">
        <v>9</v>
      </c>
      <c r="E7" s="601" t="s">
        <v>10</v>
      </c>
      <c r="F7" s="400" t="s">
        <v>11</v>
      </c>
    </row>
    <row r="8" spans="1:6" x14ac:dyDescent="0.2">
      <c r="A8" s="363">
        <f t="shared" ref="A8:A71" si="0">+A7+1</f>
        <v>2</v>
      </c>
      <c r="B8" s="363">
        <f t="shared" ref="B8:B71" si="1">C7+B7</f>
        <v>3</v>
      </c>
      <c r="C8" s="363">
        <v>3</v>
      </c>
      <c r="D8" s="360" t="s">
        <v>12</v>
      </c>
      <c r="E8" s="551" t="s">
        <v>13</v>
      </c>
      <c r="F8" s="400">
        <v>220</v>
      </c>
    </row>
    <row r="9" spans="1:6" x14ac:dyDescent="0.2">
      <c r="A9" s="363">
        <f t="shared" si="0"/>
        <v>3</v>
      </c>
      <c r="B9" s="363">
        <f t="shared" si="1"/>
        <v>6</v>
      </c>
      <c r="C9" s="363">
        <v>2</v>
      </c>
      <c r="D9" s="360" t="s">
        <v>9</v>
      </c>
      <c r="E9" s="551" t="s">
        <v>14</v>
      </c>
      <c r="F9" s="401">
        <v>12</v>
      </c>
    </row>
    <row r="10" spans="1:6" x14ac:dyDescent="0.2">
      <c r="A10" s="363">
        <f t="shared" si="0"/>
        <v>4</v>
      </c>
      <c r="B10" s="363">
        <f t="shared" si="1"/>
        <v>8</v>
      </c>
      <c r="C10" s="363">
        <v>1</v>
      </c>
      <c r="D10" s="360" t="s">
        <v>9</v>
      </c>
      <c r="E10" s="551" t="s">
        <v>16</v>
      </c>
      <c r="F10" s="401">
        <v>0</v>
      </c>
    </row>
    <row r="11" spans="1:6" x14ac:dyDescent="0.2">
      <c r="A11" s="363">
        <f t="shared" si="0"/>
        <v>5</v>
      </c>
      <c r="B11" s="363">
        <f t="shared" si="1"/>
        <v>9</v>
      </c>
      <c r="C11" s="363">
        <v>2</v>
      </c>
      <c r="D11" s="360" t="s">
        <v>12</v>
      </c>
      <c r="E11" s="551" t="s">
        <v>17</v>
      </c>
      <c r="F11" s="401" t="s">
        <v>15</v>
      </c>
    </row>
    <row r="12" spans="1:6" x14ac:dyDescent="0.2">
      <c r="A12" s="363">
        <f t="shared" si="0"/>
        <v>6</v>
      </c>
      <c r="B12" s="363">
        <f t="shared" si="1"/>
        <v>11</v>
      </c>
      <c r="C12" s="363">
        <v>1</v>
      </c>
      <c r="D12" s="360" t="s">
        <v>9</v>
      </c>
      <c r="E12" s="551" t="s">
        <v>19</v>
      </c>
      <c r="F12" s="400" t="s">
        <v>20</v>
      </c>
    </row>
    <row r="13" spans="1:6" x14ac:dyDescent="0.2">
      <c r="A13" s="363">
        <f t="shared" si="0"/>
        <v>7</v>
      </c>
      <c r="B13" s="363">
        <f t="shared" si="1"/>
        <v>12</v>
      </c>
      <c r="C13" s="363">
        <v>1</v>
      </c>
      <c r="D13" s="360" t="s">
        <v>9</v>
      </c>
      <c r="E13" s="551" t="s">
        <v>284</v>
      </c>
      <c r="F13" s="400"/>
    </row>
    <row r="14" spans="1:6" x14ac:dyDescent="0.2">
      <c r="A14" s="363">
        <f t="shared" si="0"/>
        <v>8</v>
      </c>
      <c r="B14" s="363">
        <f t="shared" si="1"/>
        <v>13</v>
      </c>
      <c r="C14" s="363">
        <v>3</v>
      </c>
      <c r="D14" s="360" t="s">
        <v>12</v>
      </c>
      <c r="E14" s="551" t="s">
        <v>23</v>
      </c>
      <c r="F14" s="400"/>
    </row>
    <row r="15" spans="1:6" ht="24" x14ac:dyDescent="0.2">
      <c r="A15" s="363">
        <f t="shared" si="0"/>
        <v>9</v>
      </c>
      <c r="B15" s="363">
        <f t="shared" si="1"/>
        <v>16</v>
      </c>
      <c r="C15" s="602">
        <v>17</v>
      </c>
      <c r="D15" s="603" t="s">
        <v>12</v>
      </c>
      <c r="E15" s="599" t="s">
        <v>6270</v>
      </c>
      <c r="F15" s="375"/>
    </row>
    <row r="16" spans="1:6" ht="24" x14ac:dyDescent="0.2">
      <c r="A16" s="363">
        <f t="shared" si="0"/>
        <v>10</v>
      </c>
      <c r="B16" s="363">
        <f t="shared" si="1"/>
        <v>33</v>
      </c>
      <c r="C16" s="602">
        <v>17</v>
      </c>
      <c r="D16" s="603" t="s">
        <v>12</v>
      </c>
      <c r="E16" s="599" t="s">
        <v>14172</v>
      </c>
      <c r="F16" s="375"/>
    </row>
    <row r="17" spans="1:6" ht="24" x14ac:dyDescent="0.2">
      <c r="A17" s="363">
        <f t="shared" si="0"/>
        <v>11</v>
      </c>
      <c r="B17" s="363">
        <f t="shared" si="1"/>
        <v>50</v>
      </c>
      <c r="C17" s="602">
        <v>17</v>
      </c>
      <c r="D17" s="603" t="s">
        <v>12</v>
      </c>
      <c r="E17" s="599" t="s">
        <v>6271</v>
      </c>
      <c r="F17" s="375"/>
    </row>
    <row r="18" spans="1:6" ht="24" x14ac:dyDescent="0.2">
      <c r="A18" s="363">
        <f t="shared" si="0"/>
        <v>12</v>
      </c>
      <c r="B18" s="363">
        <f t="shared" si="1"/>
        <v>67</v>
      </c>
      <c r="C18" s="602">
        <v>17</v>
      </c>
      <c r="D18" s="603" t="s">
        <v>12</v>
      </c>
      <c r="E18" s="599" t="s">
        <v>6272</v>
      </c>
      <c r="F18" s="375"/>
    </row>
    <row r="19" spans="1:6" ht="24" x14ac:dyDescent="0.2">
      <c r="A19" s="363">
        <f t="shared" si="0"/>
        <v>13</v>
      </c>
      <c r="B19" s="363">
        <f t="shared" si="1"/>
        <v>84</v>
      </c>
      <c r="C19" s="602">
        <v>17</v>
      </c>
      <c r="D19" s="603" t="s">
        <v>12</v>
      </c>
      <c r="E19" s="599" t="s">
        <v>6273</v>
      </c>
      <c r="F19" s="375"/>
    </row>
    <row r="20" spans="1:6" ht="24" x14ac:dyDescent="0.2">
      <c r="A20" s="363">
        <f t="shared" si="0"/>
        <v>14</v>
      </c>
      <c r="B20" s="363">
        <f t="shared" si="1"/>
        <v>101</v>
      </c>
      <c r="C20" s="602">
        <v>17</v>
      </c>
      <c r="D20" s="603" t="s">
        <v>12</v>
      </c>
      <c r="E20" s="599" t="s">
        <v>14173</v>
      </c>
      <c r="F20" s="375"/>
    </row>
    <row r="21" spans="1:6" ht="24" x14ac:dyDescent="0.2">
      <c r="A21" s="363">
        <f t="shared" si="0"/>
        <v>15</v>
      </c>
      <c r="B21" s="363">
        <f t="shared" si="1"/>
        <v>118</v>
      </c>
      <c r="C21" s="602">
        <v>17</v>
      </c>
      <c r="D21" s="603" t="s">
        <v>12</v>
      </c>
      <c r="E21" s="599" t="s">
        <v>6274</v>
      </c>
      <c r="F21" s="375"/>
    </row>
    <row r="22" spans="1:6" ht="24" x14ac:dyDescent="0.2">
      <c r="A22" s="363">
        <f t="shared" si="0"/>
        <v>16</v>
      </c>
      <c r="B22" s="363">
        <f t="shared" si="1"/>
        <v>135</v>
      </c>
      <c r="C22" s="602">
        <v>17</v>
      </c>
      <c r="D22" s="603" t="s">
        <v>12</v>
      </c>
      <c r="E22" s="599" t="s">
        <v>6275</v>
      </c>
      <c r="F22" s="375"/>
    </row>
    <row r="23" spans="1:6" ht="24" x14ac:dyDescent="0.2">
      <c r="A23" s="363">
        <f t="shared" si="0"/>
        <v>17</v>
      </c>
      <c r="B23" s="363">
        <f t="shared" si="1"/>
        <v>152</v>
      </c>
      <c r="C23" s="602">
        <v>17</v>
      </c>
      <c r="D23" s="603" t="s">
        <v>12</v>
      </c>
      <c r="E23" s="599" t="s">
        <v>6276</v>
      </c>
      <c r="F23" s="375"/>
    </row>
    <row r="24" spans="1:6" ht="24" x14ac:dyDescent="0.2">
      <c r="A24" s="363">
        <f t="shared" si="0"/>
        <v>18</v>
      </c>
      <c r="B24" s="363">
        <f t="shared" si="1"/>
        <v>169</v>
      </c>
      <c r="C24" s="602">
        <v>17</v>
      </c>
      <c r="D24" s="603" t="s">
        <v>12</v>
      </c>
      <c r="E24" s="599" t="s">
        <v>14174</v>
      </c>
      <c r="F24" s="375"/>
    </row>
    <row r="25" spans="1:6" ht="24" x14ac:dyDescent="0.2">
      <c r="A25" s="363">
        <f t="shared" si="0"/>
        <v>19</v>
      </c>
      <c r="B25" s="363">
        <f t="shared" si="1"/>
        <v>186</v>
      </c>
      <c r="C25" s="602">
        <v>17</v>
      </c>
      <c r="D25" s="603" t="s">
        <v>12</v>
      </c>
      <c r="E25" s="599" t="s">
        <v>6277</v>
      </c>
      <c r="F25" s="375"/>
    </row>
    <row r="26" spans="1:6" ht="24" x14ac:dyDescent="0.2">
      <c r="A26" s="363">
        <f t="shared" si="0"/>
        <v>20</v>
      </c>
      <c r="B26" s="363">
        <f t="shared" si="1"/>
        <v>203</v>
      </c>
      <c r="C26" s="602">
        <v>17</v>
      </c>
      <c r="D26" s="603" t="s">
        <v>12</v>
      </c>
      <c r="E26" s="599" t="s">
        <v>6278</v>
      </c>
      <c r="F26" s="375"/>
    </row>
    <row r="27" spans="1:6" ht="24" x14ac:dyDescent="0.2">
      <c r="A27" s="363">
        <f t="shared" si="0"/>
        <v>21</v>
      </c>
      <c r="B27" s="363">
        <f t="shared" si="1"/>
        <v>220</v>
      </c>
      <c r="C27" s="602">
        <v>17</v>
      </c>
      <c r="D27" s="603" t="s">
        <v>12</v>
      </c>
      <c r="E27" s="599" t="s">
        <v>6279</v>
      </c>
      <c r="F27" s="375"/>
    </row>
    <row r="28" spans="1:6" ht="24" x14ac:dyDescent="0.2">
      <c r="A28" s="363">
        <f t="shared" si="0"/>
        <v>22</v>
      </c>
      <c r="B28" s="363">
        <f t="shared" si="1"/>
        <v>237</v>
      </c>
      <c r="C28" s="602">
        <v>17</v>
      </c>
      <c r="D28" s="603" t="s">
        <v>12</v>
      </c>
      <c r="E28" s="599" t="s">
        <v>14175</v>
      </c>
      <c r="F28" s="375"/>
    </row>
    <row r="29" spans="1:6" ht="24" x14ac:dyDescent="0.2">
      <c r="A29" s="363">
        <f t="shared" si="0"/>
        <v>23</v>
      </c>
      <c r="B29" s="363">
        <f t="shared" si="1"/>
        <v>254</v>
      </c>
      <c r="C29" s="602">
        <v>17</v>
      </c>
      <c r="D29" s="603" t="s">
        <v>12</v>
      </c>
      <c r="E29" s="599" t="s">
        <v>6280</v>
      </c>
      <c r="F29" s="375"/>
    </row>
    <row r="30" spans="1:6" ht="24" x14ac:dyDescent="0.2">
      <c r="A30" s="363">
        <f t="shared" si="0"/>
        <v>24</v>
      </c>
      <c r="B30" s="363">
        <f t="shared" si="1"/>
        <v>271</v>
      </c>
      <c r="C30" s="602">
        <v>17</v>
      </c>
      <c r="D30" s="603" t="s">
        <v>12</v>
      </c>
      <c r="E30" s="599" t="s">
        <v>6281</v>
      </c>
      <c r="F30" s="375"/>
    </row>
    <row r="31" spans="1:6" ht="24" x14ac:dyDescent="0.2">
      <c r="A31" s="363">
        <f t="shared" si="0"/>
        <v>25</v>
      </c>
      <c r="B31" s="363">
        <f t="shared" si="1"/>
        <v>288</v>
      </c>
      <c r="C31" s="602">
        <v>17</v>
      </c>
      <c r="D31" s="603" t="s">
        <v>12</v>
      </c>
      <c r="E31" s="599" t="s">
        <v>6282</v>
      </c>
      <c r="F31" s="375"/>
    </row>
    <row r="32" spans="1:6" ht="24" x14ac:dyDescent="0.2">
      <c r="A32" s="363">
        <f t="shared" si="0"/>
        <v>26</v>
      </c>
      <c r="B32" s="363">
        <f t="shared" si="1"/>
        <v>305</v>
      </c>
      <c r="C32" s="602">
        <v>17</v>
      </c>
      <c r="D32" s="603" t="s">
        <v>12</v>
      </c>
      <c r="E32" s="599" t="s">
        <v>14176</v>
      </c>
      <c r="F32" s="375"/>
    </row>
    <row r="33" spans="1:6" ht="24" x14ac:dyDescent="0.2">
      <c r="A33" s="363">
        <f t="shared" si="0"/>
        <v>27</v>
      </c>
      <c r="B33" s="363">
        <f t="shared" si="1"/>
        <v>322</v>
      </c>
      <c r="C33" s="602">
        <v>17</v>
      </c>
      <c r="D33" s="603" t="s">
        <v>12</v>
      </c>
      <c r="E33" s="599" t="s">
        <v>6283</v>
      </c>
      <c r="F33" s="375"/>
    </row>
    <row r="34" spans="1:6" ht="24" x14ac:dyDescent="0.2">
      <c r="A34" s="363">
        <f t="shared" si="0"/>
        <v>28</v>
      </c>
      <c r="B34" s="363">
        <f t="shared" si="1"/>
        <v>339</v>
      </c>
      <c r="C34" s="602">
        <v>17</v>
      </c>
      <c r="D34" s="603" t="s">
        <v>12</v>
      </c>
      <c r="E34" s="599" t="s">
        <v>6284</v>
      </c>
      <c r="F34" s="375"/>
    </row>
    <row r="35" spans="1:6" ht="24" x14ac:dyDescent="0.2">
      <c r="A35" s="363">
        <f t="shared" si="0"/>
        <v>29</v>
      </c>
      <c r="B35" s="363">
        <f t="shared" si="1"/>
        <v>356</v>
      </c>
      <c r="C35" s="602">
        <v>17</v>
      </c>
      <c r="D35" s="603" t="s">
        <v>12</v>
      </c>
      <c r="E35" s="599" t="s">
        <v>6285</v>
      </c>
      <c r="F35" s="375"/>
    </row>
    <row r="36" spans="1:6" ht="24" x14ac:dyDescent="0.2">
      <c r="A36" s="363">
        <f t="shared" si="0"/>
        <v>30</v>
      </c>
      <c r="B36" s="363">
        <f t="shared" si="1"/>
        <v>373</v>
      </c>
      <c r="C36" s="602">
        <v>17</v>
      </c>
      <c r="D36" s="603" t="s">
        <v>12</v>
      </c>
      <c r="E36" s="599" t="s">
        <v>14177</v>
      </c>
      <c r="F36" s="375"/>
    </row>
    <row r="37" spans="1:6" ht="24" x14ac:dyDescent="0.2">
      <c r="A37" s="363">
        <f t="shared" si="0"/>
        <v>31</v>
      </c>
      <c r="B37" s="363">
        <f t="shared" si="1"/>
        <v>390</v>
      </c>
      <c r="C37" s="602">
        <v>17</v>
      </c>
      <c r="D37" s="603" t="s">
        <v>12</v>
      </c>
      <c r="E37" s="599" t="s">
        <v>6286</v>
      </c>
      <c r="F37" s="375"/>
    </row>
    <row r="38" spans="1:6" ht="24" x14ac:dyDescent="0.2">
      <c r="A38" s="363">
        <f t="shared" si="0"/>
        <v>32</v>
      </c>
      <c r="B38" s="363">
        <f t="shared" si="1"/>
        <v>407</v>
      </c>
      <c r="C38" s="602">
        <v>17</v>
      </c>
      <c r="D38" s="603" t="s">
        <v>12</v>
      </c>
      <c r="E38" s="599" t="s">
        <v>6287</v>
      </c>
      <c r="F38" s="375"/>
    </row>
    <row r="39" spans="1:6" ht="24" x14ac:dyDescent="0.2">
      <c r="A39" s="363">
        <f t="shared" si="0"/>
        <v>33</v>
      </c>
      <c r="B39" s="363">
        <f t="shared" si="1"/>
        <v>424</v>
      </c>
      <c r="C39" s="602">
        <v>17</v>
      </c>
      <c r="D39" s="603" t="s">
        <v>12</v>
      </c>
      <c r="E39" s="599" t="s">
        <v>6288</v>
      </c>
      <c r="F39" s="375"/>
    </row>
    <row r="40" spans="1:6" ht="24" x14ac:dyDescent="0.2">
      <c r="A40" s="363">
        <f t="shared" si="0"/>
        <v>34</v>
      </c>
      <c r="B40" s="363">
        <f t="shared" si="1"/>
        <v>441</v>
      </c>
      <c r="C40" s="602">
        <v>17</v>
      </c>
      <c r="D40" s="603" t="s">
        <v>12</v>
      </c>
      <c r="E40" s="599" t="s">
        <v>14178</v>
      </c>
      <c r="F40" s="375"/>
    </row>
    <row r="41" spans="1:6" ht="24" x14ac:dyDescent="0.2">
      <c r="A41" s="363">
        <f t="shared" si="0"/>
        <v>35</v>
      </c>
      <c r="B41" s="363">
        <f t="shared" si="1"/>
        <v>458</v>
      </c>
      <c r="C41" s="602">
        <v>17</v>
      </c>
      <c r="D41" s="603" t="s">
        <v>12</v>
      </c>
      <c r="E41" s="599" t="s">
        <v>6289</v>
      </c>
      <c r="F41" s="375"/>
    </row>
    <row r="42" spans="1:6" ht="24" x14ac:dyDescent="0.2">
      <c r="A42" s="363">
        <f t="shared" si="0"/>
        <v>36</v>
      </c>
      <c r="B42" s="363">
        <f t="shared" si="1"/>
        <v>475</v>
      </c>
      <c r="C42" s="602">
        <v>17</v>
      </c>
      <c r="D42" s="603" t="s">
        <v>12</v>
      </c>
      <c r="E42" s="599" t="s">
        <v>6290</v>
      </c>
      <c r="F42" s="375"/>
    </row>
    <row r="43" spans="1:6" ht="24" x14ac:dyDescent="0.2">
      <c r="A43" s="363">
        <f t="shared" si="0"/>
        <v>37</v>
      </c>
      <c r="B43" s="363">
        <f t="shared" si="1"/>
        <v>492</v>
      </c>
      <c r="C43" s="602">
        <v>17</v>
      </c>
      <c r="D43" s="603" t="s">
        <v>12</v>
      </c>
      <c r="E43" s="599" t="s">
        <v>6291</v>
      </c>
      <c r="F43" s="375"/>
    </row>
    <row r="44" spans="1:6" ht="24" x14ac:dyDescent="0.2">
      <c r="A44" s="363">
        <f t="shared" si="0"/>
        <v>38</v>
      </c>
      <c r="B44" s="363">
        <f t="shared" si="1"/>
        <v>509</v>
      </c>
      <c r="C44" s="602">
        <v>17</v>
      </c>
      <c r="D44" s="603" t="s">
        <v>12</v>
      </c>
      <c r="E44" s="599" t="s">
        <v>14179</v>
      </c>
      <c r="F44" s="375"/>
    </row>
    <row r="45" spans="1:6" ht="24" x14ac:dyDescent="0.2">
      <c r="A45" s="363">
        <f t="shared" si="0"/>
        <v>39</v>
      </c>
      <c r="B45" s="363">
        <f t="shared" si="1"/>
        <v>526</v>
      </c>
      <c r="C45" s="602">
        <v>17</v>
      </c>
      <c r="D45" s="603" t="s">
        <v>12</v>
      </c>
      <c r="E45" s="599" t="s">
        <v>6292</v>
      </c>
      <c r="F45" s="375"/>
    </row>
    <row r="46" spans="1:6" ht="24" x14ac:dyDescent="0.2">
      <c r="A46" s="363">
        <f t="shared" si="0"/>
        <v>40</v>
      </c>
      <c r="B46" s="363">
        <f t="shared" si="1"/>
        <v>543</v>
      </c>
      <c r="C46" s="602">
        <v>17</v>
      </c>
      <c r="D46" s="603" t="s">
        <v>12</v>
      </c>
      <c r="E46" s="599" t="s">
        <v>6293</v>
      </c>
      <c r="F46" s="375"/>
    </row>
    <row r="47" spans="1:6" ht="24" x14ac:dyDescent="0.2">
      <c r="A47" s="363">
        <f t="shared" si="0"/>
        <v>41</v>
      </c>
      <c r="B47" s="363">
        <f t="shared" si="1"/>
        <v>560</v>
      </c>
      <c r="C47" s="602">
        <v>17</v>
      </c>
      <c r="D47" s="603" t="s">
        <v>12</v>
      </c>
      <c r="E47" s="599" t="s">
        <v>10838</v>
      </c>
      <c r="F47" s="375"/>
    </row>
    <row r="48" spans="1:6" ht="24" x14ac:dyDescent="0.2">
      <c r="A48" s="363">
        <f t="shared" si="0"/>
        <v>42</v>
      </c>
      <c r="B48" s="363">
        <f t="shared" si="1"/>
        <v>577</v>
      </c>
      <c r="C48" s="602">
        <v>17</v>
      </c>
      <c r="D48" s="603" t="s">
        <v>12</v>
      </c>
      <c r="E48" s="599" t="s">
        <v>14180</v>
      </c>
      <c r="F48" s="375"/>
    </row>
    <row r="49" spans="1:6" ht="24" x14ac:dyDescent="0.2">
      <c r="A49" s="363">
        <f t="shared" si="0"/>
        <v>43</v>
      </c>
      <c r="B49" s="363">
        <f t="shared" si="1"/>
        <v>594</v>
      </c>
      <c r="C49" s="602">
        <v>17</v>
      </c>
      <c r="D49" s="603" t="s">
        <v>12</v>
      </c>
      <c r="E49" s="599" t="s">
        <v>10839</v>
      </c>
      <c r="F49" s="375"/>
    </row>
    <row r="50" spans="1:6" ht="24" x14ac:dyDescent="0.2">
      <c r="A50" s="363">
        <f t="shared" si="0"/>
        <v>44</v>
      </c>
      <c r="B50" s="363">
        <f t="shared" si="1"/>
        <v>611</v>
      </c>
      <c r="C50" s="602">
        <v>17</v>
      </c>
      <c r="D50" s="603" t="s">
        <v>12</v>
      </c>
      <c r="E50" s="599" t="s">
        <v>10840</v>
      </c>
      <c r="F50" s="375"/>
    </row>
    <row r="51" spans="1:6" ht="24" x14ac:dyDescent="0.2">
      <c r="A51" s="363">
        <f t="shared" si="0"/>
        <v>45</v>
      </c>
      <c r="B51" s="363">
        <f t="shared" si="1"/>
        <v>628</v>
      </c>
      <c r="C51" s="602">
        <v>17</v>
      </c>
      <c r="D51" s="603" t="s">
        <v>12</v>
      </c>
      <c r="E51" s="599" t="s">
        <v>14181</v>
      </c>
      <c r="F51" s="375"/>
    </row>
    <row r="52" spans="1:6" ht="24" x14ac:dyDescent="0.2">
      <c r="A52" s="363">
        <f t="shared" si="0"/>
        <v>46</v>
      </c>
      <c r="B52" s="363">
        <f t="shared" si="1"/>
        <v>645</v>
      </c>
      <c r="C52" s="602">
        <v>17</v>
      </c>
      <c r="D52" s="603" t="s">
        <v>12</v>
      </c>
      <c r="E52" s="599" t="s">
        <v>14182</v>
      </c>
      <c r="F52" s="375"/>
    </row>
    <row r="53" spans="1:6" ht="24" x14ac:dyDescent="0.2">
      <c r="A53" s="363">
        <f t="shared" si="0"/>
        <v>47</v>
      </c>
      <c r="B53" s="363">
        <f t="shared" si="1"/>
        <v>662</v>
      </c>
      <c r="C53" s="602">
        <v>17</v>
      </c>
      <c r="D53" s="603" t="s">
        <v>12</v>
      </c>
      <c r="E53" s="599" t="s">
        <v>14183</v>
      </c>
      <c r="F53" s="375"/>
    </row>
    <row r="54" spans="1:6" ht="24" x14ac:dyDescent="0.2">
      <c r="A54" s="363">
        <f t="shared" si="0"/>
        <v>48</v>
      </c>
      <c r="B54" s="363">
        <f t="shared" si="1"/>
        <v>679</v>
      </c>
      <c r="C54" s="602">
        <v>17</v>
      </c>
      <c r="D54" s="603" t="s">
        <v>12</v>
      </c>
      <c r="E54" s="599" t="s">
        <v>14184</v>
      </c>
      <c r="F54" s="375"/>
    </row>
    <row r="55" spans="1:6" ht="24" x14ac:dyDescent="0.2">
      <c r="A55" s="363">
        <f t="shared" si="0"/>
        <v>49</v>
      </c>
      <c r="B55" s="363">
        <f t="shared" si="1"/>
        <v>696</v>
      </c>
      <c r="C55" s="364">
        <v>17</v>
      </c>
      <c r="D55" s="365" t="s">
        <v>12</v>
      </c>
      <c r="E55" s="388" t="s">
        <v>13475</v>
      </c>
      <c r="F55" s="375"/>
    </row>
    <row r="56" spans="1:6" ht="24" x14ac:dyDescent="0.2">
      <c r="A56" s="363">
        <f t="shared" si="0"/>
        <v>50</v>
      </c>
      <c r="B56" s="363">
        <f t="shared" si="1"/>
        <v>713</v>
      </c>
      <c r="C56" s="364">
        <v>17</v>
      </c>
      <c r="D56" s="365" t="s">
        <v>12</v>
      </c>
      <c r="E56" s="393" t="s">
        <v>13476</v>
      </c>
      <c r="F56" s="375"/>
    </row>
    <row r="57" spans="1:6" ht="24" x14ac:dyDescent="0.2">
      <c r="A57" s="363">
        <f t="shared" si="0"/>
        <v>51</v>
      </c>
      <c r="B57" s="363">
        <f t="shared" si="1"/>
        <v>730</v>
      </c>
      <c r="C57" s="364">
        <v>17</v>
      </c>
      <c r="D57" s="365" t="s">
        <v>12</v>
      </c>
      <c r="E57" s="393" t="s">
        <v>13477</v>
      </c>
      <c r="F57" s="375"/>
    </row>
    <row r="58" spans="1:6" ht="24" x14ac:dyDescent="0.2">
      <c r="A58" s="363">
        <f t="shared" si="0"/>
        <v>52</v>
      </c>
      <c r="B58" s="363">
        <f t="shared" si="1"/>
        <v>747</v>
      </c>
      <c r="C58" s="364">
        <v>17</v>
      </c>
      <c r="D58" s="365" t="s">
        <v>12</v>
      </c>
      <c r="E58" s="393" t="s">
        <v>13478</v>
      </c>
      <c r="F58" s="375"/>
    </row>
    <row r="59" spans="1:6" x14ac:dyDescent="0.2">
      <c r="A59" s="363">
        <f t="shared" si="0"/>
        <v>53</v>
      </c>
      <c r="B59" s="363">
        <f t="shared" si="1"/>
        <v>764</v>
      </c>
      <c r="C59" s="602">
        <v>17</v>
      </c>
      <c r="D59" s="603" t="s">
        <v>12</v>
      </c>
      <c r="E59" s="599" t="s">
        <v>6294</v>
      </c>
      <c r="F59" s="375"/>
    </row>
    <row r="60" spans="1:6" ht="24" x14ac:dyDescent="0.2">
      <c r="A60" s="363">
        <f t="shared" si="0"/>
        <v>54</v>
      </c>
      <c r="B60" s="363">
        <f t="shared" si="1"/>
        <v>781</v>
      </c>
      <c r="C60" s="602">
        <v>17</v>
      </c>
      <c r="D60" s="603" t="s">
        <v>12</v>
      </c>
      <c r="E60" s="599" t="s">
        <v>14424</v>
      </c>
      <c r="F60" s="375"/>
    </row>
    <row r="61" spans="1:6" ht="24" x14ac:dyDescent="0.2">
      <c r="A61" s="363">
        <f t="shared" si="0"/>
        <v>55</v>
      </c>
      <c r="B61" s="363">
        <f t="shared" si="1"/>
        <v>798</v>
      </c>
      <c r="C61" s="602">
        <v>17</v>
      </c>
      <c r="D61" s="603" t="s">
        <v>12</v>
      </c>
      <c r="E61" s="599" t="s">
        <v>6295</v>
      </c>
      <c r="F61" s="375"/>
    </row>
    <row r="62" spans="1:6" ht="24" x14ac:dyDescent="0.2">
      <c r="A62" s="363">
        <f t="shared" si="0"/>
        <v>56</v>
      </c>
      <c r="B62" s="363">
        <f t="shared" si="1"/>
        <v>815</v>
      </c>
      <c r="C62" s="602">
        <v>17</v>
      </c>
      <c r="D62" s="603" t="s">
        <v>12</v>
      </c>
      <c r="E62" s="599" t="s">
        <v>6296</v>
      </c>
      <c r="F62" s="375"/>
    </row>
    <row r="63" spans="1:6" ht="24" x14ac:dyDescent="0.2">
      <c r="A63" s="363">
        <f t="shared" si="0"/>
        <v>57</v>
      </c>
      <c r="B63" s="363">
        <f t="shared" si="1"/>
        <v>832</v>
      </c>
      <c r="C63" s="602">
        <v>17</v>
      </c>
      <c r="D63" s="603" t="s">
        <v>12</v>
      </c>
      <c r="E63" s="599" t="s">
        <v>14190</v>
      </c>
      <c r="F63" s="375"/>
    </row>
    <row r="64" spans="1:6" ht="24" x14ac:dyDescent="0.2">
      <c r="A64" s="363">
        <f t="shared" si="0"/>
        <v>58</v>
      </c>
      <c r="B64" s="363">
        <f t="shared" si="1"/>
        <v>849</v>
      </c>
      <c r="C64" s="602">
        <v>17</v>
      </c>
      <c r="D64" s="603" t="s">
        <v>12</v>
      </c>
      <c r="E64" s="599" t="s">
        <v>14189</v>
      </c>
      <c r="F64" s="375"/>
    </row>
    <row r="65" spans="1:6" ht="24" x14ac:dyDescent="0.2">
      <c r="A65" s="363">
        <f t="shared" si="0"/>
        <v>59</v>
      </c>
      <c r="B65" s="363">
        <f t="shared" si="1"/>
        <v>866</v>
      </c>
      <c r="C65" s="602">
        <v>17</v>
      </c>
      <c r="D65" s="603" t="s">
        <v>12</v>
      </c>
      <c r="E65" s="599" t="s">
        <v>14188</v>
      </c>
      <c r="F65" s="375"/>
    </row>
    <row r="66" spans="1:6" ht="24" x14ac:dyDescent="0.2">
      <c r="A66" s="363">
        <f t="shared" si="0"/>
        <v>60</v>
      </c>
      <c r="B66" s="363">
        <f t="shared" si="1"/>
        <v>883</v>
      </c>
      <c r="C66" s="602">
        <v>17</v>
      </c>
      <c r="D66" s="603" t="s">
        <v>12</v>
      </c>
      <c r="E66" s="599" t="s">
        <v>14187</v>
      </c>
      <c r="F66" s="375"/>
    </row>
    <row r="67" spans="1:6" ht="24" x14ac:dyDescent="0.2">
      <c r="A67" s="363">
        <f t="shared" si="0"/>
        <v>61</v>
      </c>
      <c r="B67" s="363">
        <f t="shared" si="1"/>
        <v>900</v>
      </c>
      <c r="C67" s="602">
        <v>17</v>
      </c>
      <c r="D67" s="603" t="s">
        <v>12</v>
      </c>
      <c r="E67" s="599" t="s">
        <v>14186</v>
      </c>
      <c r="F67" s="375"/>
    </row>
    <row r="68" spans="1:6" ht="24" x14ac:dyDescent="0.2">
      <c r="A68" s="363">
        <f t="shared" si="0"/>
        <v>62</v>
      </c>
      <c r="B68" s="363">
        <f t="shared" si="1"/>
        <v>917</v>
      </c>
      <c r="C68" s="602">
        <v>17</v>
      </c>
      <c r="D68" s="603" t="s">
        <v>12</v>
      </c>
      <c r="E68" s="599" t="s">
        <v>14185</v>
      </c>
      <c r="F68" s="375"/>
    </row>
    <row r="69" spans="1:6" x14ac:dyDescent="0.2">
      <c r="A69" s="363">
        <f t="shared" si="0"/>
        <v>63</v>
      </c>
      <c r="B69" s="363">
        <f t="shared" si="1"/>
        <v>934</v>
      </c>
      <c r="C69" s="602">
        <v>17</v>
      </c>
      <c r="D69" s="603" t="s">
        <v>12</v>
      </c>
      <c r="E69" s="599" t="s">
        <v>14493</v>
      </c>
      <c r="F69" s="375"/>
    </row>
    <row r="70" spans="1:6" x14ac:dyDescent="0.2">
      <c r="A70" s="363">
        <f t="shared" si="0"/>
        <v>64</v>
      </c>
      <c r="B70" s="363">
        <f t="shared" si="1"/>
        <v>951</v>
      </c>
      <c r="C70" s="602">
        <v>17</v>
      </c>
      <c r="D70" s="603" t="s">
        <v>12</v>
      </c>
      <c r="E70" s="599" t="s">
        <v>14494</v>
      </c>
      <c r="F70" s="375"/>
    </row>
    <row r="71" spans="1:6" ht="24" x14ac:dyDescent="0.2">
      <c r="A71" s="363">
        <f t="shared" si="0"/>
        <v>65</v>
      </c>
      <c r="B71" s="363">
        <f t="shared" si="1"/>
        <v>968</v>
      </c>
      <c r="C71" s="602">
        <v>17</v>
      </c>
      <c r="D71" s="603" t="s">
        <v>12</v>
      </c>
      <c r="E71" s="599" t="s">
        <v>14495</v>
      </c>
      <c r="F71" s="375"/>
    </row>
    <row r="72" spans="1:6" x14ac:dyDescent="0.2">
      <c r="A72" s="363">
        <f t="shared" ref="A72:A73" si="2">+A71+1</f>
        <v>66</v>
      </c>
      <c r="B72" s="363">
        <f t="shared" ref="B72:B73" si="3">C71+B71</f>
        <v>985</v>
      </c>
      <c r="C72" s="366">
        <v>150</v>
      </c>
      <c r="D72" s="406" t="s">
        <v>9</v>
      </c>
      <c r="E72" s="388" t="s">
        <v>50</v>
      </c>
      <c r="F72" s="400" t="s">
        <v>25</v>
      </c>
    </row>
    <row r="73" spans="1:6" ht="12.75" thickBot="1" x14ac:dyDescent="0.25">
      <c r="A73" s="363">
        <f t="shared" si="2"/>
        <v>67</v>
      </c>
      <c r="B73" s="363">
        <f t="shared" si="3"/>
        <v>1135</v>
      </c>
      <c r="C73" s="368">
        <v>12</v>
      </c>
      <c r="D73" s="604" t="s">
        <v>9</v>
      </c>
      <c r="E73" s="605" t="s">
        <v>323</v>
      </c>
      <c r="F73" s="403" t="s">
        <v>13479</v>
      </c>
    </row>
    <row r="74" spans="1:6" ht="12.75" thickTop="1" x14ac:dyDescent="0.2">
      <c r="A74" s="119" t="s">
        <v>54</v>
      </c>
      <c r="B74" s="119"/>
      <c r="C74" s="370">
        <f>B73+C73-1</f>
        <v>1146</v>
      </c>
      <c r="D74" s="119"/>
      <c r="E74" s="120"/>
      <c r="F74" s="119"/>
    </row>
  </sheetData>
  <mergeCells count="4">
    <mergeCell ref="A3:B3"/>
    <mergeCell ref="C3:F3"/>
    <mergeCell ref="A4:B4"/>
    <mergeCell ref="C4:F5"/>
  </mergeCells>
  <conditionalFormatting sqref="C3:F3">
    <cfRule type="containsText" dxfId="133" priority="3" operator="containsText" text="Diseño de registro. 2024">
      <formula>NOT(ISERROR(SEARCH("Diseño de registro. 2024",C3)))</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FBE3EE92-A486-468E-8BA3-43EFA9EFD115}">
            <xm:f>NOT(ISERROR(SEARCH($C$3,C3)))</xm:f>
            <xm:f>$C$3</xm:f>
            <x14:dxf>
              <font>
                <color rgb="FFFFFF00"/>
              </font>
            </x14:dxf>
          </x14:cfRule>
          <xm:sqref>C3:F3</xm:sqref>
        </x14:conditionalFormatting>
        <x14:conditionalFormatting xmlns:xm="http://schemas.microsoft.com/office/excel/2006/main">
          <x14:cfRule type="containsText" priority="1" operator="containsText" id="{92531D11-13EA-4A90-B690-07179DCE2307}">
            <xm:f>NOT(ISERROR(SEARCH($C$3,E60)))</xm:f>
            <xm:f>$C$3</xm:f>
            <x14:dxf>
              <font>
                <color rgb="FFFFFF00"/>
              </font>
            </x14:dxf>
          </x14:cfRule>
          <xm:sqref>E60</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176"/>
  <sheetViews>
    <sheetView zoomScaleNormal="100" zoomScaleSheetLayoutView="80" workbookViewId="0">
      <selection activeCell="D19" sqref="D1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6298</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445" t="s">
        <v>10</v>
      </c>
      <c r="F7" s="9" t="s">
        <v>11</v>
      </c>
    </row>
    <row r="8" spans="1:6" x14ac:dyDescent="0.2">
      <c r="A8" s="430">
        <f t="shared" ref="A8:A71" si="0">+A7+1</f>
        <v>2</v>
      </c>
      <c r="B8" s="430">
        <f t="shared" ref="B8:B71" si="1">C7+B7</f>
        <v>3</v>
      </c>
      <c r="C8" s="430">
        <v>3</v>
      </c>
      <c r="D8" s="444" t="s">
        <v>12</v>
      </c>
      <c r="E8" s="445" t="s">
        <v>13</v>
      </c>
      <c r="F8" s="9">
        <v>220</v>
      </c>
    </row>
    <row r="9" spans="1:6" x14ac:dyDescent="0.2">
      <c r="A9" s="430">
        <f t="shared" si="0"/>
        <v>3</v>
      </c>
      <c r="B9" s="430">
        <f t="shared" si="1"/>
        <v>6</v>
      </c>
      <c r="C9" s="430">
        <v>2</v>
      </c>
      <c r="D9" s="444" t="s">
        <v>9</v>
      </c>
      <c r="E9" s="445" t="s">
        <v>14</v>
      </c>
      <c r="F9" s="10" t="s">
        <v>6269</v>
      </c>
    </row>
    <row r="10" spans="1:6" x14ac:dyDescent="0.2">
      <c r="A10" s="430">
        <f t="shared" si="0"/>
        <v>4</v>
      </c>
      <c r="B10" s="430">
        <f t="shared" si="1"/>
        <v>8</v>
      </c>
      <c r="C10" s="430">
        <v>1</v>
      </c>
      <c r="D10" s="444" t="s">
        <v>9</v>
      </c>
      <c r="E10" s="445" t="s">
        <v>16</v>
      </c>
      <c r="F10" s="10" t="s">
        <v>220</v>
      </c>
    </row>
    <row r="11" spans="1:6" x14ac:dyDescent="0.2">
      <c r="A11" s="430">
        <f t="shared" si="0"/>
        <v>5</v>
      </c>
      <c r="B11" s="430">
        <f t="shared" si="1"/>
        <v>9</v>
      </c>
      <c r="C11" s="430">
        <v>2</v>
      </c>
      <c r="D11" s="444" t="s">
        <v>12</v>
      </c>
      <c r="E11" s="445" t="s">
        <v>17</v>
      </c>
      <c r="F11" s="10" t="s">
        <v>18</v>
      </c>
    </row>
    <row r="12" spans="1:6" x14ac:dyDescent="0.2">
      <c r="A12" s="430">
        <f t="shared" si="0"/>
        <v>6</v>
      </c>
      <c r="B12" s="430">
        <f t="shared" si="1"/>
        <v>11</v>
      </c>
      <c r="C12" s="430">
        <v>1</v>
      </c>
      <c r="D12" s="444" t="s">
        <v>9</v>
      </c>
      <c r="E12" s="445" t="s">
        <v>19</v>
      </c>
      <c r="F12" s="10" t="s">
        <v>20</v>
      </c>
    </row>
    <row r="13" spans="1:6" x14ac:dyDescent="0.2">
      <c r="A13" s="430">
        <f t="shared" si="0"/>
        <v>7</v>
      </c>
      <c r="B13" s="430">
        <f t="shared" si="1"/>
        <v>12</v>
      </c>
      <c r="C13" s="430">
        <v>1</v>
      </c>
      <c r="D13" s="444" t="s">
        <v>9</v>
      </c>
      <c r="E13" s="445" t="s">
        <v>6299</v>
      </c>
      <c r="F13" s="9"/>
    </row>
    <row r="14" spans="1:6" x14ac:dyDescent="0.2">
      <c r="A14" s="430">
        <f t="shared" si="0"/>
        <v>8</v>
      </c>
      <c r="B14" s="430">
        <f t="shared" si="1"/>
        <v>13</v>
      </c>
      <c r="C14" s="430">
        <v>3</v>
      </c>
      <c r="D14" s="444" t="s">
        <v>12</v>
      </c>
      <c r="E14" s="445" t="s">
        <v>23</v>
      </c>
      <c r="F14" s="9"/>
    </row>
    <row r="15" spans="1:6" ht="24" x14ac:dyDescent="0.2">
      <c r="A15" s="430">
        <f t="shared" si="0"/>
        <v>9</v>
      </c>
      <c r="B15" s="430">
        <f t="shared" si="1"/>
        <v>16</v>
      </c>
      <c r="C15" s="430">
        <v>17</v>
      </c>
      <c r="D15" s="444" t="s">
        <v>12</v>
      </c>
      <c r="E15" s="24" t="str">
        <f>"DEDUCCIONES POR DOBLE IMPOSICIÓN INTERNA RDLEG 4/2004. Ded. pendiente. Ejercicio de generación  2008  [01139]"</f>
        <v>DEDUCCIONES POR DOBLE IMPOSICIÓN INTERNA RDLEG 4/2004. Ded. pendiente. Ejercicio de generación  2008  [01139]</v>
      </c>
      <c r="F15" s="9"/>
    </row>
    <row r="16" spans="1:6" ht="24" x14ac:dyDescent="0.2">
      <c r="A16" s="363">
        <f t="shared" si="0"/>
        <v>10</v>
      </c>
      <c r="B16" s="363">
        <f t="shared" si="1"/>
        <v>33</v>
      </c>
      <c r="C16" s="430">
        <v>17</v>
      </c>
      <c r="D16" s="444" t="s">
        <v>12</v>
      </c>
      <c r="E16" s="388" t="s">
        <v>14191</v>
      </c>
      <c r="F16" s="9"/>
    </row>
    <row r="17" spans="1:6" ht="24" x14ac:dyDescent="0.2">
      <c r="A17" s="363">
        <f t="shared" si="0"/>
        <v>11</v>
      </c>
      <c r="B17" s="363">
        <f t="shared" si="1"/>
        <v>50</v>
      </c>
      <c r="C17" s="430">
        <v>17</v>
      </c>
      <c r="D17" s="444" t="s">
        <v>12</v>
      </c>
      <c r="E17" s="24" t="str">
        <f>CONCATENATE("DEDUCCIONES POR DOBLE IMPOSICIÓN INTERNA RDLEG  4/2004. Aplicado en esta liquidación. Ejercicio de generación 2008 [01142]")</f>
        <v>DEDUCCIONES POR DOBLE IMPOSICIÓN INTERNA RDLEG  4/2004. Aplicado en esta liquidación. Ejercicio de generación 2008 [01142]</v>
      </c>
      <c r="F17" s="9"/>
    </row>
    <row r="18" spans="1:6" ht="24" x14ac:dyDescent="0.2">
      <c r="A18" s="363">
        <f t="shared" si="0"/>
        <v>12</v>
      </c>
      <c r="B18" s="363">
        <f t="shared" si="1"/>
        <v>67</v>
      </c>
      <c r="C18" s="430">
        <v>17</v>
      </c>
      <c r="D18" s="444" t="s">
        <v>12</v>
      </c>
      <c r="E18" s="24" t="str">
        <f>CONCATENATE("DEDUCCIONES POR DOBLE IMPOSICIÓN INTERNA RDLEG  4/2004. Pendiente de aplicación en períodos futuros. Ejercicio de generación 2008 [01143]")</f>
        <v>DEDUCCIONES POR DOBLE IMPOSICIÓN INTERNA RDLEG  4/2004. Pendiente de aplicación en períodos futuros. Ejercicio de generación 2008 [01143]</v>
      </c>
      <c r="F18" s="9"/>
    </row>
    <row r="19" spans="1:6" x14ac:dyDescent="0.2">
      <c r="A19" s="363">
        <f t="shared" si="0"/>
        <v>13</v>
      </c>
      <c r="B19" s="363">
        <f t="shared" si="1"/>
        <v>84</v>
      </c>
      <c r="C19" s="430">
        <v>17</v>
      </c>
      <c r="D19" s="444" t="s">
        <v>12</v>
      </c>
      <c r="E19" s="24" t="s">
        <v>6300</v>
      </c>
      <c r="F19" s="9"/>
    </row>
    <row r="20" spans="1:6" ht="24" x14ac:dyDescent="0.2">
      <c r="A20" s="363">
        <f t="shared" si="0"/>
        <v>14</v>
      </c>
      <c r="B20" s="363">
        <f t="shared" si="1"/>
        <v>101</v>
      </c>
      <c r="C20" s="430">
        <v>17</v>
      </c>
      <c r="D20" s="444" t="s">
        <v>12</v>
      </c>
      <c r="E20" s="386" t="s">
        <v>14192</v>
      </c>
      <c r="F20" s="9"/>
    </row>
    <row r="21" spans="1:6" ht="24" x14ac:dyDescent="0.2">
      <c r="A21" s="363">
        <f t="shared" si="0"/>
        <v>15</v>
      </c>
      <c r="B21" s="363">
        <f t="shared" si="1"/>
        <v>118</v>
      </c>
      <c r="C21" s="430">
        <v>17</v>
      </c>
      <c r="D21" s="444" t="s">
        <v>12</v>
      </c>
      <c r="E21" s="24" t="s">
        <v>6301</v>
      </c>
      <c r="F21" s="9"/>
    </row>
    <row r="22" spans="1:6" ht="24" x14ac:dyDescent="0.2">
      <c r="A22" s="363">
        <f t="shared" si="0"/>
        <v>16</v>
      </c>
      <c r="B22" s="363">
        <f t="shared" si="1"/>
        <v>135</v>
      </c>
      <c r="C22" s="430">
        <v>17</v>
      </c>
      <c r="D22" s="444" t="s">
        <v>12</v>
      </c>
      <c r="E22" s="24" t="s">
        <v>6302</v>
      </c>
      <c r="F22" s="9"/>
    </row>
    <row r="23" spans="1:6" x14ac:dyDescent="0.2">
      <c r="A23" s="363">
        <f t="shared" si="0"/>
        <v>17</v>
      </c>
      <c r="B23" s="363">
        <f t="shared" si="1"/>
        <v>152</v>
      </c>
      <c r="C23" s="430">
        <v>17</v>
      </c>
      <c r="D23" s="444" t="s">
        <v>12</v>
      </c>
      <c r="E23" s="24" t="s">
        <v>6303</v>
      </c>
      <c r="F23" s="9"/>
    </row>
    <row r="24" spans="1:6" ht="24" x14ac:dyDescent="0.2">
      <c r="A24" s="363">
        <f t="shared" si="0"/>
        <v>18</v>
      </c>
      <c r="B24" s="363">
        <f t="shared" si="1"/>
        <v>169</v>
      </c>
      <c r="C24" s="430">
        <v>17</v>
      </c>
      <c r="D24" s="444" t="s">
        <v>12</v>
      </c>
      <c r="E24" s="386" t="s">
        <v>14193</v>
      </c>
      <c r="F24" s="9"/>
    </row>
    <row r="25" spans="1:6" ht="24" x14ac:dyDescent="0.2">
      <c r="A25" s="363">
        <f t="shared" si="0"/>
        <v>19</v>
      </c>
      <c r="B25" s="363">
        <f t="shared" si="1"/>
        <v>186</v>
      </c>
      <c r="C25" s="430">
        <v>17</v>
      </c>
      <c r="D25" s="444" t="s">
        <v>12</v>
      </c>
      <c r="E25" s="24" t="s">
        <v>6304</v>
      </c>
      <c r="F25" s="9"/>
    </row>
    <row r="26" spans="1:6" ht="24" x14ac:dyDescent="0.2">
      <c r="A26" s="363">
        <f t="shared" si="0"/>
        <v>20</v>
      </c>
      <c r="B26" s="363">
        <f t="shared" si="1"/>
        <v>203</v>
      </c>
      <c r="C26" s="430">
        <v>17</v>
      </c>
      <c r="D26" s="444" t="s">
        <v>12</v>
      </c>
      <c r="E26" s="24" t="s">
        <v>6305</v>
      </c>
      <c r="F26" s="9"/>
    </row>
    <row r="27" spans="1:6" x14ac:dyDescent="0.2">
      <c r="A27" s="363">
        <f t="shared" si="0"/>
        <v>21</v>
      </c>
      <c r="B27" s="363">
        <f t="shared" si="1"/>
        <v>220</v>
      </c>
      <c r="C27" s="430">
        <v>17</v>
      </c>
      <c r="D27" s="444" t="s">
        <v>12</v>
      </c>
      <c r="E27" s="24" t="s">
        <v>6306</v>
      </c>
      <c r="F27" s="9"/>
    </row>
    <row r="28" spans="1:6" ht="24" x14ac:dyDescent="0.2">
      <c r="A28" s="363">
        <f t="shared" si="0"/>
        <v>22</v>
      </c>
      <c r="B28" s="363">
        <f t="shared" si="1"/>
        <v>237</v>
      </c>
      <c r="C28" s="430">
        <v>17</v>
      </c>
      <c r="D28" s="444" t="s">
        <v>12</v>
      </c>
      <c r="E28" s="386" t="s">
        <v>14194</v>
      </c>
      <c r="F28" s="9"/>
    </row>
    <row r="29" spans="1:6" ht="24" x14ac:dyDescent="0.2">
      <c r="A29" s="363">
        <f t="shared" si="0"/>
        <v>23</v>
      </c>
      <c r="B29" s="363">
        <f t="shared" si="1"/>
        <v>254</v>
      </c>
      <c r="C29" s="430">
        <v>17</v>
      </c>
      <c r="D29" s="444" t="s">
        <v>12</v>
      </c>
      <c r="E29" s="24" t="s">
        <v>6307</v>
      </c>
      <c r="F29" s="9"/>
    </row>
    <row r="30" spans="1:6" ht="24" x14ac:dyDescent="0.2">
      <c r="A30" s="363">
        <f t="shared" si="0"/>
        <v>24</v>
      </c>
      <c r="B30" s="363">
        <f t="shared" si="1"/>
        <v>271</v>
      </c>
      <c r="C30" s="430">
        <v>17</v>
      </c>
      <c r="D30" s="444" t="s">
        <v>12</v>
      </c>
      <c r="E30" s="24" t="s">
        <v>6308</v>
      </c>
      <c r="F30" s="9"/>
    </row>
    <row r="31" spans="1:6" x14ac:dyDescent="0.2">
      <c r="A31" s="363">
        <f t="shared" si="0"/>
        <v>25</v>
      </c>
      <c r="B31" s="363">
        <f t="shared" si="1"/>
        <v>288</v>
      </c>
      <c r="C31" s="430">
        <v>17</v>
      </c>
      <c r="D31" s="444" t="s">
        <v>12</v>
      </c>
      <c r="E31" s="24" t="s">
        <v>6309</v>
      </c>
      <c r="F31" s="9"/>
    </row>
    <row r="32" spans="1:6" ht="24" x14ac:dyDescent="0.2">
      <c r="A32" s="363">
        <f t="shared" si="0"/>
        <v>26</v>
      </c>
      <c r="B32" s="363">
        <f t="shared" si="1"/>
        <v>305</v>
      </c>
      <c r="C32" s="430">
        <v>17</v>
      </c>
      <c r="D32" s="444" t="s">
        <v>12</v>
      </c>
      <c r="E32" s="386" t="s">
        <v>14195</v>
      </c>
      <c r="F32" s="9"/>
    </row>
    <row r="33" spans="1:6" ht="24" x14ac:dyDescent="0.2">
      <c r="A33" s="363">
        <f t="shared" si="0"/>
        <v>27</v>
      </c>
      <c r="B33" s="363">
        <f t="shared" si="1"/>
        <v>322</v>
      </c>
      <c r="C33" s="430">
        <v>17</v>
      </c>
      <c r="D33" s="444" t="s">
        <v>12</v>
      </c>
      <c r="E33" s="24" t="s">
        <v>6310</v>
      </c>
      <c r="F33" s="9"/>
    </row>
    <row r="34" spans="1:6" ht="24" x14ac:dyDescent="0.2">
      <c r="A34" s="363">
        <f t="shared" si="0"/>
        <v>28</v>
      </c>
      <c r="B34" s="363">
        <f t="shared" si="1"/>
        <v>339</v>
      </c>
      <c r="C34" s="430">
        <v>17</v>
      </c>
      <c r="D34" s="444" t="s">
        <v>12</v>
      </c>
      <c r="E34" s="24" t="s">
        <v>6311</v>
      </c>
      <c r="F34" s="134"/>
    </row>
    <row r="35" spans="1:6" x14ac:dyDescent="0.2">
      <c r="A35" s="363">
        <f t="shared" si="0"/>
        <v>29</v>
      </c>
      <c r="B35" s="363">
        <f t="shared" si="1"/>
        <v>356</v>
      </c>
      <c r="C35" s="430">
        <v>17</v>
      </c>
      <c r="D35" s="444" t="s">
        <v>12</v>
      </c>
      <c r="E35" s="24" t="s">
        <v>6312</v>
      </c>
      <c r="F35" s="9"/>
    </row>
    <row r="36" spans="1:6" ht="24" x14ac:dyDescent="0.2">
      <c r="A36" s="363">
        <f t="shared" si="0"/>
        <v>30</v>
      </c>
      <c r="B36" s="363">
        <f t="shared" si="1"/>
        <v>373</v>
      </c>
      <c r="C36" s="430">
        <v>17</v>
      </c>
      <c r="D36" s="444" t="s">
        <v>12</v>
      </c>
      <c r="E36" s="386" t="s">
        <v>14196</v>
      </c>
      <c r="F36" s="9"/>
    </row>
    <row r="37" spans="1:6" ht="24" x14ac:dyDescent="0.2">
      <c r="A37" s="363">
        <f t="shared" si="0"/>
        <v>31</v>
      </c>
      <c r="B37" s="363">
        <f t="shared" si="1"/>
        <v>390</v>
      </c>
      <c r="C37" s="430">
        <v>17</v>
      </c>
      <c r="D37" s="444" t="s">
        <v>12</v>
      </c>
      <c r="E37" s="24" t="s">
        <v>6313</v>
      </c>
      <c r="F37" s="9"/>
    </row>
    <row r="38" spans="1:6" ht="24" x14ac:dyDescent="0.2">
      <c r="A38" s="363">
        <f t="shared" si="0"/>
        <v>32</v>
      </c>
      <c r="B38" s="363">
        <f t="shared" si="1"/>
        <v>407</v>
      </c>
      <c r="C38" s="430">
        <v>17</v>
      </c>
      <c r="D38" s="444" t="s">
        <v>12</v>
      </c>
      <c r="E38" s="24" t="s">
        <v>6314</v>
      </c>
      <c r="F38" s="9"/>
    </row>
    <row r="39" spans="1:6" x14ac:dyDescent="0.2">
      <c r="A39" s="363">
        <f t="shared" si="0"/>
        <v>33</v>
      </c>
      <c r="B39" s="363">
        <f t="shared" si="1"/>
        <v>424</v>
      </c>
      <c r="C39" s="430">
        <v>17</v>
      </c>
      <c r="D39" s="444" t="s">
        <v>12</v>
      </c>
      <c r="E39" s="24" t="s">
        <v>6315</v>
      </c>
      <c r="F39" s="9"/>
    </row>
    <row r="40" spans="1:6" ht="24" x14ac:dyDescent="0.2">
      <c r="A40" s="363">
        <f t="shared" si="0"/>
        <v>34</v>
      </c>
      <c r="B40" s="363">
        <f t="shared" si="1"/>
        <v>441</v>
      </c>
      <c r="C40" s="430">
        <v>17</v>
      </c>
      <c r="D40" s="444" t="s">
        <v>12</v>
      </c>
      <c r="E40" s="386" t="s">
        <v>14197</v>
      </c>
      <c r="F40" s="9"/>
    </row>
    <row r="41" spans="1:6" ht="24" x14ac:dyDescent="0.2">
      <c r="A41" s="363">
        <f t="shared" si="0"/>
        <v>35</v>
      </c>
      <c r="B41" s="363">
        <f t="shared" si="1"/>
        <v>458</v>
      </c>
      <c r="C41" s="430">
        <v>17</v>
      </c>
      <c r="D41" s="444" t="s">
        <v>12</v>
      </c>
      <c r="E41" s="24" t="s">
        <v>6316</v>
      </c>
      <c r="F41" s="9"/>
    </row>
    <row r="42" spans="1:6" ht="24" x14ac:dyDescent="0.2">
      <c r="A42" s="363">
        <f t="shared" si="0"/>
        <v>36</v>
      </c>
      <c r="B42" s="363">
        <f t="shared" si="1"/>
        <v>475</v>
      </c>
      <c r="C42" s="430">
        <v>17</v>
      </c>
      <c r="D42" s="444" t="s">
        <v>12</v>
      </c>
      <c r="E42" s="24" t="s">
        <v>6317</v>
      </c>
      <c r="F42" s="9"/>
    </row>
    <row r="43" spans="1:6" x14ac:dyDescent="0.2">
      <c r="A43" s="363">
        <f t="shared" si="0"/>
        <v>37</v>
      </c>
      <c r="B43" s="363">
        <f t="shared" si="1"/>
        <v>492</v>
      </c>
      <c r="C43" s="430">
        <v>17</v>
      </c>
      <c r="D43" s="444" t="s">
        <v>12</v>
      </c>
      <c r="E43" s="24" t="str">
        <f>CONCATENATE("DEDUCCIONES POR DOBLE IMPOSICIÓN INTERNA RDLEG  4/2004.Ded. Pendiente. Total períodos anteriores [01173]")</f>
        <v>DEDUCCIONES POR DOBLE IMPOSICIÓN INTERNA RDLEG  4/2004.Ded. Pendiente. Total períodos anteriores [01173]</v>
      </c>
      <c r="F43" s="9"/>
    </row>
    <row r="44" spans="1:6" ht="24" x14ac:dyDescent="0.2">
      <c r="A44" s="363">
        <f t="shared" si="0"/>
        <v>38</v>
      </c>
      <c r="B44" s="363">
        <f t="shared" si="1"/>
        <v>509</v>
      </c>
      <c r="C44" s="430">
        <v>17</v>
      </c>
      <c r="D44" s="444" t="s">
        <v>12</v>
      </c>
      <c r="E44" s="386" t="s">
        <v>14198</v>
      </c>
      <c r="F44" s="9"/>
    </row>
    <row r="45" spans="1:6" ht="24" x14ac:dyDescent="0.2">
      <c r="A45" s="363">
        <f t="shared" si="0"/>
        <v>39</v>
      </c>
      <c r="B45" s="363">
        <f t="shared" si="1"/>
        <v>526</v>
      </c>
      <c r="C45" s="430">
        <v>17</v>
      </c>
      <c r="D45" s="444" t="s">
        <v>12</v>
      </c>
      <c r="E45" s="24" t="str">
        <f>CONCATENATE("DEDUCCIONES POR DOBLE IMPOSICIÓN INTERNA RDLEG 4/2004. Aplicado en esta liquidación. Total períodos anteriores [01175]")</f>
        <v>DEDUCCIONES POR DOBLE IMPOSICIÓN INTERNA RDLEG 4/2004. Aplicado en esta liquidación. Total períodos anteriores [01175]</v>
      </c>
      <c r="F45" s="9"/>
    </row>
    <row r="46" spans="1:6" ht="24" x14ac:dyDescent="0.2">
      <c r="A46" s="363">
        <f t="shared" si="0"/>
        <v>40</v>
      </c>
      <c r="B46" s="363">
        <f t="shared" si="1"/>
        <v>543</v>
      </c>
      <c r="C46" s="430">
        <v>17</v>
      </c>
      <c r="D46" s="444" t="s">
        <v>12</v>
      </c>
      <c r="E46" s="24" t="str">
        <f>CONCATENATE("DEDUCCIONES POR DOBLE IMPOSICIÓN INTERNA . Pendiente de aplicación en períodos futuros.Total períodos anteriores [01176]")</f>
        <v>DEDUCCIONES POR DOBLE IMPOSICIÓN INTERNA . Pendiente de aplicación en períodos futuros.Total períodos anteriores [01176]</v>
      </c>
      <c r="F46" s="9"/>
    </row>
    <row r="47" spans="1:6" ht="24" x14ac:dyDescent="0.2">
      <c r="A47" s="363">
        <f t="shared" si="0"/>
        <v>41</v>
      </c>
      <c r="B47" s="363">
        <f t="shared" si="1"/>
        <v>560</v>
      </c>
      <c r="C47" s="430">
        <v>17</v>
      </c>
      <c r="D47" s="444" t="s">
        <v>12</v>
      </c>
      <c r="E47" s="479" t="s">
        <v>6318</v>
      </c>
      <c r="F47" s="437"/>
    </row>
    <row r="48" spans="1:6" ht="24" x14ac:dyDescent="0.2">
      <c r="A48" s="363">
        <f t="shared" si="0"/>
        <v>42</v>
      </c>
      <c r="B48" s="363">
        <f t="shared" si="1"/>
        <v>577</v>
      </c>
      <c r="C48" s="430">
        <v>17</v>
      </c>
      <c r="D48" s="444" t="s">
        <v>12</v>
      </c>
      <c r="E48" s="386" t="s">
        <v>14199</v>
      </c>
      <c r="F48" s="437"/>
    </row>
    <row r="49" spans="1:6" ht="24" x14ac:dyDescent="0.2">
      <c r="A49" s="363">
        <f t="shared" si="0"/>
        <v>43</v>
      </c>
      <c r="B49" s="363">
        <f t="shared" si="1"/>
        <v>594</v>
      </c>
      <c r="C49" s="430">
        <v>17</v>
      </c>
      <c r="D49" s="444" t="s">
        <v>12</v>
      </c>
      <c r="E49" s="479" t="s">
        <v>6319</v>
      </c>
      <c r="F49" s="437"/>
    </row>
    <row r="50" spans="1:6" ht="24" x14ac:dyDescent="0.2">
      <c r="A50" s="363">
        <f t="shared" si="0"/>
        <v>44</v>
      </c>
      <c r="B50" s="363">
        <f t="shared" si="1"/>
        <v>611</v>
      </c>
      <c r="C50" s="430">
        <v>17</v>
      </c>
      <c r="D50" s="444" t="s">
        <v>12</v>
      </c>
      <c r="E50" s="479" t="s">
        <v>6320</v>
      </c>
      <c r="F50" s="437"/>
    </row>
    <row r="51" spans="1:6" ht="24" x14ac:dyDescent="0.2">
      <c r="A51" s="363">
        <f t="shared" si="0"/>
        <v>45</v>
      </c>
      <c r="B51" s="363">
        <f t="shared" si="1"/>
        <v>628</v>
      </c>
      <c r="C51" s="430">
        <v>17</v>
      </c>
      <c r="D51" s="444" t="s">
        <v>12</v>
      </c>
      <c r="E51" s="479" t="s">
        <v>6321</v>
      </c>
      <c r="F51" s="437"/>
    </row>
    <row r="52" spans="1:6" ht="24" x14ac:dyDescent="0.2">
      <c r="A52" s="363">
        <f t="shared" si="0"/>
        <v>46</v>
      </c>
      <c r="B52" s="363">
        <f t="shared" si="1"/>
        <v>645</v>
      </c>
      <c r="C52" s="430">
        <v>17</v>
      </c>
      <c r="D52" s="444" t="s">
        <v>12</v>
      </c>
      <c r="E52" s="386" t="s">
        <v>14200</v>
      </c>
      <c r="F52" s="437"/>
    </row>
    <row r="53" spans="1:6" ht="24" x14ac:dyDescent="0.2">
      <c r="A53" s="363">
        <f t="shared" si="0"/>
        <v>47</v>
      </c>
      <c r="B53" s="363">
        <f t="shared" si="1"/>
        <v>662</v>
      </c>
      <c r="C53" s="430">
        <v>17</v>
      </c>
      <c r="D53" s="444" t="s">
        <v>12</v>
      </c>
      <c r="E53" s="479" t="s">
        <v>6322</v>
      </c>
      <c r="F53" s="437"/>
    </row>
    <row r="54" spans="1:6" ht="24" x14ac:dyDescent="0.2">
      <c r="A54" s="363">
        <f t="shared" si="0"/>
        <v>48</v>
      </c>
      <c r="B54" s="363">
        <f t="shared" si="1"/>
        <v>679</v>
      </c>
      <c r="C54" s="430">
        <v>17</v>
      </c>
      <c r="D54" s="444" t="s">
        <v>12</v>
      </c>
      <c r="E54" s="479" t="s">
        <v>6323</v>
      </c>
      <c r="F54" s="437"/>
    </row>
    <row r="55" spans="1:6" ht="24" x14ac:dyDescent="0.2">
      <c r="A55" s="363">
        <f t="shared" si="0"/>
        <v>49</v>
      </c>
      <c r="B55" s="363">
        <f t="shared" si="1"/>
        <v>696</v>
      </c>
      <c r="C55" s="430">
        <v>17</v>
      </c>
      <c r="D55" s="444" t="s">
        <v>12</v>
      </c>
      <c r="E55" s="479" t="s">
        <v>6324</v>
      </c>
      <c r="F55" s="437"/>
    </row>
    <row r="56" spans="1:6" ht="24" x14ac:dyDescent="0.2">
      <c r="A56" s="363">
        <f t="shared" si="0"/>
        <v>50</v>
      </c>
      <c r="B56" s="363">
        <f t="shared" si="1"/>
        <v>713</v>
      </c>
      <c r="C56" s="430">
        <v>17</v>
      </c>
      <c r="D56" s="444" t="s">
        <v>12</v>
      </c>
      <c r="E56" s="386" t="s">
        <v>14201</v>
      </c>
      <c r="F56" s="437"/>
    </row>
    <row r="57" spans="1:6" ht="24" x14ac:dyDescent="0.2">
      <c r="A57" s="363">
        <f t="shared" si="0"/>
        <v>51</v>
      </c>
      <c r="B57" s="363">
        <f t="shared" si="1"/>
        <v>730</v>
      </c>
      <c r="C57" s="430">
        <v>17</v>
      </c>
      <c r="D57" s="444" t="s">
        <v>12</v>
      </c>
      <c r="E57" s="479" t="s">
        <v>6325</v>
      </c>
      <c r="F57" s="437"/>
    </row>
    <row r="58" spans="1:6" ht="24" x14ac:dyDescent="0.2">
      <c r="A58" s="363">
        <f t="shared" si="0"/>
        <v>52</v>
      </c>
      <c r="B58" s="363">
        <f t="shared" si="1"/>
        <v>747</v>
      </c>
      <c r="C58" s="430">
        <v>17</v>
      </c>
      <c r="D58" s="444" t="s">
        <v>12</v>
      </c>
      <c r="E58" s="479" t="s">
        <v>6326</v>
      </c>
      <c r="F58" s="437"/>
    </row>
    <row r="59" spans="1:6" ht="24" x14ac:dyDescent="0.2">
      <c r="A59" s="363">
        <f t="shared" si="0"/>
        <v>53</v>
      </c>
      <c r="B59" s="363">
        <f t="shared" si="1"/>
        <v>764</v>
      </c>
      <c r="C59" s="430">
        <v>17</v>
      </c>
      <c r="D59" s="444" t="s">
        <v>12</v>
      </c>
      <c r="E59" s="479" t="s">
        <v>6327</v>
      </c>
      <c r="F59" s="437"/>
    </row>
    <row r="60" spans="1:6" ht="24" x14ac:dyDescent="0.2">
      <c r="A60" s="363">
        <f t="shared" si="0"/>
        <v>54</v>
      </c>
      <c r="B60" s="363">
        <f t="shared" si="1"/>
        <v>781</v>
      </c>
      <c r="C60" s="430">
        <v>17</v>
      </c>
      <c r="D60" s="444" t="s">
        <v>12</v>
      </c>
      <c r="E60" s="386" t="s">
        <v>14202</v>
      </c>
      <c r="F60" s="437"/>
    </row>
    <row r="61" spans="1:6" ht="24" x14ac:dyDescent="0.2">
      <c r="A61" s="363">
        <f t="shared" si="0"/>
        <v>55</v>
      </c>
      <c r="B61" s="363">
        <f t="shared" si="1"/>
        <v>798</v>
      </c>
      <c r="C61" s="430">
        <v>17</v>
      </c>
      <c r="D61" s="444" t="s">
        <v>12</v>
      </c>
      <c r="E61" s="479" t="s">
        <v>6328</v>
      </c>
      <c r="F61" s="437"/>
    </row>
    <row r="62" spans="1:6" ht="24" x14ac:dyDescent="0.2">
      <c r="A62" s="363">
        <f t="shared" si="0"/>
        <v>56</v>
      </c>
      <c r="B62" s="363">
        <f t="shared" si="1"/>
        <v>815</v>
      </c>
      <c r="C62" s="430">
        <v>17</v>
      </c>
      <c r="D62" s="444" t="s">
        <v>12</v>
      </c>
      <c r="E62" s="479" t="s">
        <v>6329</v>
      </c>
      <c r="F62" s="437"/>
    </row>
    <row r="63" spans="1:6" ht="24" x14ac:dyDescent="0.2">
      <c r="A63" s="363">
        <f t="shared" si="0"/>
        <v>57</v>
      </c>
      <c r="B63" s="363">
        <f t="shared" si="1"/>
        <v>832</v>
      </c>
      <c r="C63" s="430">
        <v>17</v>
      </c>
      <c r="D63" s="444" t="s">
        <v>12</v>
      </c>
      <c r="E63" s="24" t="s">
        <v>6330</v>
      </c>
      <c r="F63" s="437"/>
    </row>
    <row r="64" spans="1:6" ht="24" x14ac:dyDescent="0.2">
      <c r="A64" s="363">
        <f t="shared" si="0"/>
        <v>58</v>
      </c>
      <c r="B64" s="363">
        <f t="shared" si="1"/>
        <v>849</v>
      </c>
      <c r="C64" s="430">
        <v>17</v>
      </c>
      <c r="D64" s="444" t="s">
        <v>12</v>
      </c>
      <c r="E64" s="386" t="s">
        <v>14203</v>
      </c>
      <c r="F64" s="437"/>
    </row>
    <row r="65" spans="1:6" ht="24" x14ac:dyDescent="0.2">
      <c r="A65" s="363">
        <f t="shared" si="0"/>
        <v>59</v>
      </c>
      <c r="B65" s="363">
        <f t="shared" si="1"/>
        <v>866</v>
      </c>
      <c r="C65" s="430">
        <v>17</v>
      </c>
      <c r="D65" s="444" t="s">
        <v>12</v>
      </c>
      <c r="E65" s="24" t="s">
        <v>6331</v>
      </c>
      <c r="F65" s="437"/>
    </row>
    <row r="66" spans="1:6" ht="24" x14ac:dyDescent="0.2">
      <c r="A66" s="363">
        <f t="shared" si="0"/>
        <v>60</v>
      </c>
      <c r="B66" s="363">
        <f t="shared" si="1"/>
        <v>883</v>
      </c>
      <c r="C66" s="430">
        <v>17</v>
      </c>
      <c r="D66" s="444" t="s">
        <v>12</v>
      </c>
      <c r="E66" s="24" t="s">
        <v>6332</v>
      </c>
      <c r="F66" s="437"/>
    </row>
    <row r="67" spans="1:6" ht="24" x14ac:dyDescent="0.2">
      <c r="A67" s="363">
        <f t="shared" si="0"/>
        <v>61</v>
      </c>
      <c r="B67" s="363">
        <f t="shared" si="1"/>
        <v>900</v>
      </c>
      <c r="C67" s="447">
        <v>17</v>
      </c>
      <c r="D67" s="448" t="s">
        <v>12</v>
      </c>
      <c r="E67" s="24" t="s">
        <v>6333</v>
      </c>
      <c r="F67" s="467"/>
    </row>
    <row r="68" spans="1:6" ht="24" x14ac:dyDescent="0.2">
      <c r="A68" s="363">
        <f t="shared" si="0"/>
        <v>62</v>
      </c>
      <c r="B68" s="363">
        <f t="shared" si="1"/>
        <v>917</v>
      </c>
      <c r="C68" s="447">
        <v>17</v>
      </c>
      <c r="D68" s="448" t="s">
        <v>12</v>
      </c>
      <c r="E68" s="386" t="s">
        <v>14204</v>
      </c>
      <c r="F68" s="467"/>
    </row>
    <row r="69" spans="1:6" ht="24" x14ac:dyDescent="0.2">
      <c r="A69" s="363">
        <f t="shared" si="0"/>
        <v>63</v>
      </c>
      <c r="B69" s="363">
        <f t="shared" si="1"/>
        <v>934</v>
      </c>
      <c r="C69" s="447">
        <v>17</v>
      </c>
      <c r="D69" s="448" t="s">
        <v>12</v>
      </c>
      <c r="E69" s="24" t="s">
        <v>6334</v>
      </c>
      <c r="F69" s="467"/>
    </row>
    <row r="70" spans="1:6" ht="24" x14ac:dyDescent="0.2">
      <c r="A70" s="363">
        <f t="shared" si="0"/>
        <v>64</v>
      </c>
      <c r="B70" s="363">
        <f t="shared" si="1"/>
        <v>951</v>
      </c>
      <c r="C70" s="447">
        <v>17</v>
      </c>
      <c r="D70" s="448" t="s">
        <v>12</v>
      </c>
      <c r="E70" s="24" t="s">
        <v>6335</v>
      </c>
      <c r="F70" s="467"/>
    </row>
    <row r="71" spans="1:6" ht="24" x14ac:dyDescent="0.2">
      <c r="A71" s="363">
        <f t="shared" si="0"/>
        <v>65</v>
      </c>
      <c r="B71" s="363">
        <f t="shared" si="1"/>
        <v>968</v>
      </c>
      <c r="C71" s="447">
        <v>17</v>
      </c>
      <c r="D71" s="448" t="s">
        <v>12</v>
      </c>
      <c r="E71" s="24" t="s">
        <v>6336</v>
      </c>
      <c r="F71" s="467"/>
    </row>
    <row r="72" spans="1:6" ht="24" x14ac:dyDescent="0.2">
      <c r="A72" s="363">
        <f t="shared" ref="A72:A135" si="2">+A71+1</f>
        <v>66</v>
      </c>
      <c r="B72" s="363">
        <f t="shared" ref="B72:B135" si="3">C71+B71</f>
        <v>985</v>
      </c>
      <c r="C72" s="447">
        <v>17</v>
      </c>
      <c r="D72" s="448" t="s">
        <v>12</v>
      </c>
      <c r="E72" s="386" t="s">
        <v>14205</v>
      </c>
      <c r="F72" s="467"/>
    </row>
    <row r="73" spans="1:6" ht="24" x14ac:dyDescent="0.2">
      <c r="A73" s="363">
        <f t="shared" si="2"/>
        <v>67</v>
      </c>
      <c r="B73" s="363">
        <f t="shared" si="3"/>
        <v>1002</v>
      </c>
      <c r="C73" s="447">
        <v>17</v>
      </c>
      <c r="D73" s="448" t="s">
        <v>12</v>
      </c>
      <c r="E73" s="24" t="s">
        <v>6337</v>
      </c>
      <c r="F73" s="467"/>
    </row>
    <row r="74" spans="1:6" ht="24" x14ac:dyDescent="0.2">
      <c r="A74" s="363">
        <f t="shared" si="2"/>
        <v>68</v>
      </c>
      <c r="B74" s="363">
        <f t="shared" si="3"/>
        <v>1019</v>
      </c>
      <c r="C74" s="447">
        <v>17</v>
      </c>
      <c r="D74" s="448" t="s">
        <v>12</v>
      </c>
      <c r="E74" s="24" t="s">
        <v>6338</v>
      </c>
      <c r="F74" s="467"/>
    </row>
    <row r="75" spans="1:6" ht="24" x14ac:dyDescent="0.2">
      <c r="A75" s="363">
        <f t="shared" si="2"/>
        <v>69</v>
      </c>
      <c r="B75" s="363">
        <f t="shared" si="3"/>
        <v>1036</v>
      </c>
      <c r="C75" s="447">
        <v>17</v>
      </c>
      <c r="D75" s="448" t="s">
        <v>12</v>
      </c>
      <c r="E75" s="24" t="s">
        <v>6339</v>
      </c>
      <c r="F75" s="467"/>
    </row>
    <row r="76" spans="1:6" ht="24" x14ac:dyDescent="0.2">
      <c r="A76" s="363">
        <f t="shared" si="2"/>
        <v>70</v>
      </c>
      <c r="B76" s="363">
        <f t="shared" si="3"/>
        <v>1053</v>
      </c>
      <c r="C76" s="447">
        <v>17</v>
      </c>
      <c r="D76" s="448" t="s">
        <v>12</v>
      </c>
      <c r="E76" s="386" t="s">
        <v>14206</v>
      </c>
      <c r="F76" s="467"/>
    </row>
    <row r="77" spans="1:6" ht="24" x14ac:dyDescent="0.2">
      <c r="A77" s="363">
        <f t="shared" si="2"/>
        <v>71</v>
      </c>
      <c r="B77" s="363">
        <f t="shared" si="3"/>
        <v>1070</v>
      </c>
      <c r="C77" s="447">
        <v>17</v>
      </c>
      <c r="D77" s="448" t="s">
        <v>12</v>
      </c>
      <c r="E77" s="24" t="s">
        <v>6340</v>
      </c>
      <c r="F77" s="467"/>
    </row>
    <row r="78" spans="1:6" ht="24" x14ac:dyDescent="0.2">
      <c r="A78" s="363">
        <f t="shared" si="2"/>
        <v>72</v>
      </c>
      <c r="B78" s="363">
        <f t="shared" si="3"/>
        <v>1087</v>
      </c>
      <c r="C78" s="447">
        <v>17</v>
      </c>
      <c r="D78" s="448" t="s">
        <v>12</v>
      </c>
      <c r="E78" s="24" t="s">
        <v>6341</v>
      </c>
      <c r="F78" s="467"/>
    </row>
    <row r="79" spans="1:6" ht="24" x14ac:dyDescent="0.2">
      <c r="A79" s="363">
        <f t="shared" si="2"/>
        <v>73</v>
      </c>
      <c r="B79" s="363">
        <f t="shared" si="3"/>
        <v>1104</v>
      </c>
      <c r="C79" s="447">
        <v>17</v>
      </c>
      <c r="D79" s="448" t="s">
        <v>12</v>
      </c>
      <c r="E79" s="24" t="s">
        <v>13448</v>
      </c>
      <c r="F79" s="467"/>
    </row>
    <row r="80" spans="1:6" ht="24" x14ac:dyDescent="0.2">
      <c r="A80" s="363">
        <f t="shared" si="2"/>
        <v>74</v>
      </c>
      <c r="B80" s="363">
        <f t="shared" si="3"/>
        <v>1121</v>
      </c>
      <c r="C80" s="447">
        <v>17</v>
      </c>
      <c r="D80" s="448" t="s">
        <v>12</v>
      </c>
      <c r="E80" s="386" t="s">
        <v>14277</v>
      </c>
      <c r="F80" s="467"/>
    </row>
    <row r="81" spans="1:6" ht="24" x14ac:dyDescent="0.2">
      <c r="A81" s="363">
        <f t="shared" si="2"/>
        <v>75</v>
      </c>
      <c r="B81" s="363">
        <f t="shared" si="3"/>
        <v>1138</v>
      </c>
      <c r="C81" s="447">
        <v>17</v>
      </c>
      <c r="D81" s="448" t="s">
        <v>12</v>
      </c>
      <c r="E81" s="24" t="s">
        <v>13449</v>
      </c>
      <c r="F81" s="467"/>
    </row>
    <row r="82" spans="1:6" ht="24" x14ac:dyDescent="0.2">
      <c r="A82" s="363">
        <f t="shared" si="2"/>
        <v>76</v>
      </c>
      <c r="B82" s="363">
        <f t="shared" si="3"/>
        <v>1155</v>
      </c>
      <c r="C82" s="447">
        <v>17</v>
      </c>
      <c r="D82" s="448" t="s">
        <v>12</v>
      </c>
      <c r="E82" s="24" t="s">
        <v>13450</v>
      </c>
      <c r="F82" s="467"/>
    </row>
    <row r="83" spans="1:6" ht="24" x14ac:dyDescent="0.2">
      <c r="A83" s="363">
        <f t="shared" si="2"/>
        <v>77</v>
      </c>
      <c r="B83" s="363">
        <f t="shared" si="3"/>
        <v>1172</v>
      </c>
      <c r="C83" s="430">
        <v>17</v>
      </c>
      <c r="D83" s="444" t="s">
        <v>12</v>
      </c>
      <c r="E83" s="386" t="s">
        <v>14278</v>
      </c>
      <c r="F83" s="437"/>
    </row>
    <row r="84" spans="1:6" ht="24" x14ac:dyDescent="0.2">
      <c r="A84" s="363">
        <f t="shared" si="2"/>
        <v>78</v>
      </c>
      <c r="B84" s="363">
        <f t="shared" si="3"/>
        <v>1189</v>
      </c>
      <c r="C84" s="430">
        <v>17</v>
      </c>
      <c r="D84" s="444" t="s">
        <v>12</v>
      </c>
      <c r="E84" s="386" t="s">
        <v>14279</v>
      </c>
      <c r="F84" s="437"/>
    </row>
    <row r="85" spans="1:6" ht="24" x14ac:dyDescent="0.2">
      <c r="A85" s="363">
        <f t="shared" si="2"/>
        <v>79</v>
      </c>
      <c r="B85" s="363">
        <f t="shared" si="3"/>
        <v>1206</v>
      </c>
      <c r="C85" s="430">
        <v>17</v>
      </c>
      <c r="D85" s="444" t="s">
        <v>12</v>
      </c>
      <c r="E85" s="386" t="s">
        <v>14280</v>
      </c>
      <c r="F85" s="437"/>
    </row>
    <row r="86" spans="1:6" ht="24" x14ac:dyDescent="0.2">
      <c r="A86" s="363">
        <f t="shared" si="2"/>
        <v>80</v>
      </c>
      <c r="B86" s="363">
        <f t="shared" si="3"/>
        <v>1223</v>
      </c>
      <c r="C86" s="430">
        <v>17</v>
      </c>
      <c r="D86" s="444" t="s">
        <v>12</v>
      </c>
      <c r="E86" s="386" t="s">
        <v>14281</v>
      </c>
      <c r="F86" s="437"/>
    </row>
    <row r="87" spans="1:6" ht="24" x14ac:dyDescent="0.2">
      <c r="A87" s="363">
        <f t="shared" si="2"/>
        <v>81</v>
      </c>
      <c r="B87" s="363">
        <f t="shared" si="3"/>
        <v>1240</v>
      </c>
      <c r="C87" s="363">
        <v>17</v>
      </c>
      <c r="D87" s="360" t="s">
        <v>12</v>
      </c>
      <c r="E87" s="388" t="s">
        <v>14282</v>
      </c>
      <c r="F87" s="375"/>
    </row>
    <row r="88" spans="1:6" ht="24" x14ac:dyDescent="0.2">
      <c r="A88" s="363">
        <f t="shared" si="2"/>
        <v>82</v>
      </c>
      <c r="B88" s="363">
        <f t="shared" si="3"/>
        <v>1257</v>
      </c>
      <c r="C88" s="363">
        <v>17</v>
      </c>
      <c r="D88" s="360" t="s">
        <v>12</v>
      </c>
      <c r="E88" s="388" t="s">
        <v>14283</v>
      </c>
      <c r="F88" s="375"/>
    </row>
    <row r="89" spans="1:6" ht="24" x14ac:dyDescent="0.2">
      <c r="A89" s="363">
        <f t="shared" si="2"/>
        <v>83</v>
      </c>
      <c r="B89" s="363">
        <f t="shared" si="3"/>
        <v>1274</v>
      </c>
      <c r="C89" s="363">
        <v>17</v>
      </c>
      <c r="D89" s="360" t="s">
        <v>12</v>
      </c>
      <c r="E89" s="388" t="s">
        <v>14284</v>
      </c>
      <c r="F89" s="375"/>
    </row>
    <row r="90" spans="1:6" ht="24" x14ac:dyDescent="0.2">
      <c r="A90" s="363">
        <f t="shared" si="2"/>
        <v>84</v>
      </c>
      <c r="B90" s="363">
        <f t="shared" si="3"/>
        <v>1291</v>
      </c>
      <c r="C90" s="363">
        <v>17</v>
      </c>
      <c r="D90" s="360" t="s">
        <v>12</v>
      </c>
      <c r="E90" s="388" t="s">
        <v>14285</v>
      </c>
      <c r="F90" s="375"/>
    </row>
    <row r="91" spans="1:6" x14ac:dyDescent="0.2">
      <c r="A91" s="363">
        <f t="shared" si="2"/>
        <v>85</v>
      </c>
      <c r="B91" s="363">
        <f t="shared" si="3"/>
        <v>1308</v>
      </c>
      <c r="C91" s="430">
        <v>17</v>
      </c>
      <c r="D91" s="444" t="s">
        <v>12</v>
      </c>
      <c r="E91" s="479" t="s">
        <v>6342</v>
      </c>
      <c r="F91" s="437"/>
    </row>
    <row r="92" spans="1:6" x14ac:dyDescent="0.2">
      <c r="A92" s="363">
        <f t="shared" si="2"/>
        <v>86</v>
      </c>
      <c r="B92" s="363">
        <f t="shared" si="3"/>
        <v>1325</v>
      </c>
      <c r="C92" s="430">
        <v>17</v>
      </c>
      <c r="D92" s="444" t="s">
        <v>12</v>
      </c>
      <c r="E92" s="386" t="s">
        <v>14207</v>
      </c>
      <c r="F92" s="437"/>
    </row>
    <row r="93" spans="1:6" ht="24" x14ac:dyDescent="0.2">
      <c r="A93" s="363">
        <f t="shared" si="2"/>
        <v>87</v>
      </c>
      <c r="B93" s="363">
        <f t="shared" si="3"/>
        <v>1342</v>
      </c>
      <c r="C93" s="430">
        <v>17</v>
      </c>
      <c r="D93" s="444" t="s">
        <v>12</v>
      </c>
      <c r="E93" s="479" t="s">
        <v>6343</v>
      </c>
      <c r="F93" s="437"/>
    </row>
    <row r="94" spans="1:6" ht="24" x14ac:dyDescent="0.2">
      <c r="A94" s="363">
        <f t="shared" si="2"/>
        <v>88</v>
      </c>
      <c r="B94" s="363">
        <f t="shared" si="3"/>
        <v>1359</v>
      </c>
      <c r="C94" s="430">
        <v>17</v>
      </c>
      <c r="D94" s="444" t="s">
        <v>12</v>
      </c>
      <c r="E94" s="479" t="s">
        <v>6344</v>
      </c>
      <c r="F94" s="437"/>
    </row>
    <row r="95" spans="1:6" x14ac:dyDescent="0.2">
      <c r="A95" s="363">
        <f t="shared" si="2"/>
        <v>89</v>
      </c>
      <c r="B95" s="363">
        <f t="shared" si="3"/>
        <v>1376</v>
      </c>
      <c r="C95" s="430">
        <v>17</v>
      </c>
      <c r="D95" s="444" t="s">
        <v>12</v>
      </c>
      <c r="E95" s="484" t="s">
        <v>13451</v>
      </c>
      <c r="F95" s="437"/>
    </row>
    <row r="96" spans="1:6" x14ac:dyDescent="0.2">
      <c r="A96" s="363">
        <f t="shared" si="2"/>
        <v>90</v>
      </c>
      <c r="B96" s="363">
        <f t="shared" si="3"/>
        <v>1393</v>
      </c>
      <c r="C96" s="430">
        <v>17</v>
      </c>
      <c r="D96" s="444" t="s">
        <v>12</v>
      </c>
      <c r="E96" s="484" t="s">
        <v>13452</v>
      </c>
      <c r="F96" s="437"/>
    </row>
    <row r="97" spans="1:6" x14ac:dyDescent="0.2">
      <c r="A97" s="363">
        <f t="shared" si="2"/>
        <v>91</v>
      </c>
      <c r="B97" s="363">
        <f t="shared" si="3"/>
        <v>1410</v>
      </c>
      <c r="C97" s="430">
        <v>17</v>
      </c>
      <c r="D97" s="444" t="s">
        <v>12</v>
      </c>
      <c r="E97" s="484" t="s">
        <v>13453</v>
      </c>
      <c r="F97" s="437"/>
    </row>
    <row r="98" spans="1:6" x14ac:dyDescent="0.2">
      <c r="A98" s="363">
        <f t="shared" si="2"/>
        <v>92</v>
      </c>
      <c r="B98" s="363">
        <f t="shared" si="3"/>
        <v>1427</v>
      </c>
      <c r="C98" s="430">
        <v>17</v>
      </c>
      <c r="D98" s="444" t="s">
        <v>12</v>
      </c>
      <c r="E98" s="24" t="s">
        <v>6345</v>
      </c>
      <c r="F98" s="437"/>
    </row>
    <row r="99" spans="1:6" x14ac:dyDescent="0.2">
      <c r="A99" s="363">
        <f t="shared" si="2"/>
        <v>93</v>
      </c>
      <c r="B99" s="363">
        <f t="shared" si="3"/>
        <v>1444</v>
      </c>
      <c r="C99" s="430">
        <v>17</v>
      </c>
      <c r="D99" s="444" t="s">
        <v>12</v>
      </c>
      <c r="E99" s="479" t="s">
        <v>6346</v>
      </c>
      <c r="F99" s="437"/>
    </row>
    <row r="100" spans="1:6" x14ac:dyDescent="0.2">
      <c r="A100" s="363">
        <f t="shared" si="2"/>
        <v>94</v>
      </c>
      <c r="B100" s="363">
        <f t="shared" si="3"/>
        <v>1461</v>
      </c>
      <c r="C100" s="430">
        <v>17</v>
      </c>
      <c r="D100" s="444" t="s">
        <v>12</v>
      </c>
      <c r="E100" s="479" t="s">
        <v>6347</v>
      </c>
      <c r="F100" s="437"/>
    </row>
    <row r="101" spans="1:6" x14ac:dyDescent="0.2">
      <c r="A101" s="363">
        <f t="shared" si="2"/>
        <v>95</v>
      </c>
      <c r="B101" s="363">
        <f t="shared" si="3"/>
        <v>1478</v>
      </c>
      <c r="C101" s="431">
        <v>17</v>
      </c>
      <c r="D101" s="434" t="s">
        <v>12</v>
      </c>
      <c r="E101" s="556" t="s">
        <v>6348</v>
      </c>
      <c r="F101" s="437"/>
    </row>
    <row r="102" spans="1:6" x14ac:dyDescent="0.2">
      <c r="A102" s="363">
        <f t="shared" si="2"/>
        <v>96</v>
      </c>
      <c r="B102" s="363">
        <f t="shared" si="3"/>
        <v>1495</v>
      </c>
      <c r="C102" s="431">
        <v>17</v>
      </c>
      <c r="D102" s="434" t="s">
        <v>12</v>
      </c>
      <c r="E102" s="393" t="s">
        <v>14208</v>
      </c>
      <c r="F102" s="437"/>
    </row>
    <row r="103" spans="1:6" x14ac:dyDescent="0.2">
      <c r="A103" s="363">
        <f t="shared" si="2"/>
        <v>97</v>
      </c>
      <c r="B103" s="363">
        <f t="shared" si="3"/>
        <v>1512</v>
      </c>
      <c r="C103" s="431">
        <v>17</v>
      </c>
      <c r="D103" s="434" t="s">
        <v>12</v>
      </c>
      <c r="E103" s="556" t="s">
        <v>6349</v>
      </c>
      <c r="F103" s="437"/>
    </row>
    <row r="104" spans="1:6" x14ac:dyDescent="0.2">
      <c r="A104" s="363">
        <f t="shared" si="2"/>
        <v>98</v>
      </c>
      <c r="B104" s="363">
        <f t="shared" si="3"/>
        <v>1529</v>
      </c>
      <c r="C104" s="431">
        <v>17</v>
      </c>
      <c r="D104" s="434" t="s">
        <v>12</v>
      </c>
      <c r="E104" s="556" t="s">
        <v>6350</v>
      </c>
      <c r="F104" s="437"/>
    </row>
    <row r="105" spans="1:6" x14ac:dyDescent="0.2">
      <c r="A105" s="363">
        <f t="shared" si="2"/>
        <v>99</v>
      </c>
      <c r="B105" s="363">
        <f t="shared" si="3"/>
        <v>1546</v>
      </c>
      <c r="C105" s="431">
        <v>17</v>
      </c>
      <c r="D105" s="434" t="s">
        <v>12</v>
      </c>
      <c r="E105" s="556" t="s">
        <v>6351</v>
      </c>
      <c r="F105" s="437"/>
    </row>
    <row r="106" spans="1:6" x14ac:dyDescent="0.2">
      <c r="A106" s="363">
        <f t="shared" si="2"/>
        <v>100</v>
      </c>
      <c r="B106" s="363">
        <f t="shared" si="3"/>
        <v>1563</v>
      </c>
      <c r="C106" s="431">
        <v>17</v>
      </c>
      <c r="D106" s="434" t="s">
        <v>12</v>
      </c>
      <c r="E106" s="393" t="s">
        <v>14209</v>
      </c>
      <c r="F106" s="437"/>
    </row>
    <row r="107" spans="1:6" x14ac:dyDescent="0.2">
      <c r="A107" s="363">
        <f t="shared" si="2"/>
        <v>101</v>
      </c>
      <c r="B107" s="363">
        <f t="shared" si="3"/>
        <v>1580</v>
      </c>
      <c r="C107" s="431">
        <v>17</v>
      </c>
      <c r="D107" s="434" t="s">
        <v>12</v>
      </c>
      <c r="E107" s="556" t="s">
        <v>6352</v>
      </c>
      <c r="F107" s="437"/>
    </row>
    <row r="108" spans="1:6" x14ac:dyDescent="0.2">
      <c r="A108" s="363">
        <f t="shared" si="2"/>
        <v>102</v>
      </c>
      <c r="B108" s="363">
        <f t="shared" si="3"/>
        <v>1597</v>
      </c>
      <c r="C108" s="431">
        <v>17</v>
      </c>
      <c r="D108" s="434" t="s">
        <v>12</v>
      </c>
      <c r="E108" s="556" t="s">
        <v>6353</v>
      </c>
      <c r="F108" s="437"/>
    </row>
    <row r="109" spans="1:6" x14ac:dyDescent="0.2">
      <c r="A109" s="363">
        <f t="shared" si="2"/>
        <v>103</v>
      </c>
      <c r="B109" s="363">
        <f t="shared" si="3"/>
        <v>1614</v>
      </c>
      <c r="C109" s="431">
        <v>17</v>
      </c>
      <c r="D109" s="434" t="s">
        <v>12</v>
      </c>
      <c r="E109" s="556" t="s">
        <v>6354</v>
      </c>
      <c r="F109" s="437"/>
    </row>
    <row r="110" spans="1:6" x14ac:dyDescent="0.2">
      <c r="A110" s="363">
        <f t="shared" si="2"/>
        <v>104</v>
      </c>
      <c r="B110" s="363">
        <f t="shared" si="3"/>
        <v>1631</v>
      </c>
      <c r="C110" s="431">
        <v>17</v>
      </c>
      <c r="D110" s="434" t="s">
        <v>12</v>
      </c>
      <c r="E110" s="393" t="s">
        <v>14210</v>
      </c>
      <c r="F110" s="437"/>
    </row>
    <row r="111" spans="1:6" x14ac:dyDescent="0.2">
      <c r="A111" s="363">
        <f t="shared" si="2"/>
        <v>105</v>
      </c>
      <c r="B111" s="363">
        <f t="shared" si="3"/>
        <v>1648</v>
      </c>
      <c r="C111" s="431">
        <v>17</v>
      </c>
      <c r="D111" s="434" t="s">
        <v>12</v>
      </c>
      <c r="E111" s="556" t="s">
        <v>6355</v>
      </c>
      <c r="F111" s="437"/>
    </row>
    <row r="112" spans="1:6" x14ac:dyDescent="0.2">
      <c r="A112" s="363">
        <f t="shared" si="2"/>
        <v>106</v>
      </c>
      <c r="B112" s="363">
        <f t="shared" si="3"/>
        <v>1665</v>
      </c>
      <c r="C112" s="431">
        <v>17</v>
      </c>
      <c r="D112" s="434" t="s">
        <v>12</v>
      </c>
      <c r="E112" s="556" t="s">
        <v>6356</v>
      </c>
      <c r="F112" s="437"/>
    </row>
    <row r="113" spans="1:6" x14ac:dyDescent="0.2">
      <c r="A113" s="363">
        <f t="shared" si="2"/>
        <v>107</v>
      </c>
      <c r="B113" s="363">
        <f t="shared" si="3"/>
        <v>1682</v>
      </c>
      <c r="C113" s="431">
        <v>17</v>
      </c>
      <c r="D113" s="434" t="s">
        <v>12</v>
      </c>
      <c r="E113" s="556" t="s">
        <v>6357</v>
      </c>
      <c r="F113" s="437"/>
    </row>
    <row r="114" spans="1:6" x14ac:dyDescent="0.2">
      <c r="A114" s="363">
        <f t="shared" si="2"/>
        <v>108</v>
      </c>
      <c r="B114" s="363">
        <f t="shared" si="3"/>
        <v>1699</v>
      </c>
      <c r="C114" s="431">
        <v>17</v>
      </c>
      <c r="D114" s="434" t="s">
        <v>12</v>
      </c>
      <c r="E114" s="393" t="s">
        <v>14211</v>
      </c>
      <c r="F114" s="437"/>
    </row>
    <row r="115" spans="1:6" x14ac:dyDescent="0.2">
      <c r="A115" s="363">
        <f t="shared" si="2"/>
        <v>109</v>
      </c>
      <c r="B115" s="363">
        <f t="shared" si="3"/>
        <v>1716</v>
      </c>
      <c r="C115" s="431">
        <v>17</v>
      </c>
      <c r="D115" s="434" t="s">
        <v>12</v>
      </c>
      <c r="E115" s="556" t="s">
        <v>6358</v>
      </c>
      <c r="F115" s="437"/>
    </row>
    <row r="116" spans="1:6" x14ac:dyDescent="0.2">
      <c r="A116" s="363">
        <f t="shared" si="2"/>
        <v>110</v>
      </c>
      <c r="B116" s="363">
        <f t="shared" si="3"/>
        <v>1733</v>
      </c>
      <c r="C116" s="431">
        <v>17</v>
      </c>
      <c r="D116" s="434" t="s">
        <v>12</v>
      </c>
      <c r="E116" s="557" t="s">
        <v>6359</v>
      </c>
      <c r="F116" s="437"/>
    </row>
    <row r="117" spans="1:6" x14ac:dyDescent="0.2">
      <c r="A117" s="363">
        <f t="shared" si="2"/>
        <v>111</v>
      </c>
      <c r="B117" s="363">
        <f t="shared" si="3"/>
        <v>1750</v>
      </c>
      <c r="C117" s="431">
        <v>17</v>
      </c>
      <c r="D117" s="434" t="s">
        <v>12</v>
      </c>
      <c r="E117" s="556" t="s">
        <v>6360</v>
      </c>
      <c r="F117" s="437"/>
    </row>
    <row r="118" spans="1:6" x14ac:dyDescent="0.2">
      <c r="A118" s="363">
        <f t="shared" si="2"/>
        <v>112</v>
      </c>
      <c r="B118" s="363">
        <f t="shared" si="3"/>
        <v>1767</v>
      </c>
      <c r="C118" s="431">
        <v>17</v>
      </c>
      <c r="D118" s="434" t="s">
        <v>12</v>
      </c>
      <c r="E118" s="393" t="s">
        <v>14212</v>
      </c>
      <c r="F118" s="437"/>
    </row>
    <row r="119" spans="1:6" x14ac:dyDescent="0.2">
      <c r="A119" s="363">
        <f t="shared" si="2"/>
        <v>113</v>
      </c>
      <c r="B119" s="363">
        <f t="shared" si="3"/>
        <v>1784</v>
      </c>
      <c r="C119" s="431">
        <v>17</v>
      </c>
      <c r="D119" s="434" t="s">
        <v>12</v>
      </c>
      <c r="E119" s="556" t="s">
        <v>6361</v>
      </c>
      <c r="F119" s="437"/>
    </row>
    <row r="120" spans="1:6" x14ac:dyDescent="0.2">
      <c r="A120" s="363">
        <f t="shared" si="2"/>
        <v>114</v>
      </c>
      <c r="B120" s="363">
        <f t="shared" si="3"/>
        <v>1801</v>
      </c>
      <c r="C120" s="431">
        <v>17</v>
      </c>
      <c r="D120" s="434" t="s">
        <v>12</v>
      </c>
      <c r="E120" s="556" t="s">
        <v>6362</v>
      </c>
      <c r="F120" s="437"/>
    </row>
    <row r="121" spans="1:6" x14ac:dyDescent="0.2">
      <c r="A121" s="363">
        <f t="shared" si="2"/>
        <v>115</v>
      </c>
      <c r="B121" s="363">
        <f t="shared" si="3"/>
        <v>1818</v>
      </c>
      <c r="C121" s="431">
        <v>17</v>
      </c>
      <c r="D121" s="434" t="s">
        <v>12</v>
      </c>
      <c r="E121" s="556" t="s">
        <v>6363</v>
      </c>
      <c r="F121" s="437"/>
    </row>
    <row r="122" spans="1:6" x14ac:dyDescent="0.2">
      <c r="A122" s="363">
        <f t="shared" si="2"/>
        <v>116</v>
      </c>
      <c r="B122" s="363">
        <f t="shared" si="3"/>
        <v>1835</v>
      </c>
      <c r="C122" s="431">
        <v>17</v>
      </c>
      <c r="D122" s="434" t="s">
        <v>12</v>
      </c>
      <c r="E122" s="393" t="s">
        <v>14213</v>
      </c>
      <c r="F122" s="437"/>
    </row>
    <row r="123" spans="1:6" x14ac:dyDescent="0.2">
      <c r="A123" s="363">
        <f t="shared" si="2"/>
        <v>117</v>
      </c>
      <c r="B123" s="363">
        <f t="shared" si="3"/>
        <v>1852</v>
      </c>
      <c r="C123" s="431">
        <v>17</v>
      </c>
      <c r="D123" s="434" t="s">
        <v>12</v>
      </c>
      <c r="E123" s="556" t="s">
        <v>6364</v>
      </c>
      <c r="F123" s="437"/>
    </row>
    <row r="124" spans="1:6" x14ac:dyDescent="0.2">
      <c r="A124" s="363">
        <f t="shared" si="2"/>
        <v>118</v>
      </c>
      <c r="B124" s="363">
        <f t="shared" si="3"/>
        <v>1869</v>
      </c>
      <c r="C124" s="431">
        <v>17</v>
      </c>
      <c r="D124" s="434" t="s">
        <v>12</v>
      </c>
      <c r="E124" s="556" t="s">
        <v>6365</v>
      </c>
      <c r="F124" s="437"/>
    </row>
    <row r="125" spans="1:6" x14ac:dyDescent="0.2">
      <c r="A125" s="363">
        <f t="shared" si="2"/>
        <v>119</v>
      </c>
      <c r="B125" s="363">
        <f t="shared" si="3"/>
        <v>1886</v>
      </c>
      <c r="C125" s="431">
        <v>17</v>
      </c>
      <c r="D125" s="434" t="s">
        <v>12</v>
      </c>
      <c r="E125" s="556" t="s">
        <v>6366</v>
      </c>
      <c r="F125" s="437"/>
    </row>
    <row r="126" spans="1:6" x14ac:dyDescent="0.2">
      <c r="A126" s="363">
        <f t="shared" si="2"/>
        <v>120</v>
      </c>
      <c r="B126" s="363">
        <f t="shared" si="3"/>
        <v>1903</v>
      </c>
      <c r="C126" s="431">
        <v>17</v>
      </c>
      <c r="D126" s="434" t="s">
        <v>12</v>
      </c>
      <c r="E126" s="393" t="s">
        <v>14214</v>
      </c>
      <c r="F126" s="437"/>
    </row>
    <row r="127" spans="1:6" x14ac:dyDescent="0.2">
      <c r="A127" s="363">
        <f t="shared" si="2"/>
        <v>121</v>
      </c>
      <c r="B127" s="363">
        <f t="shared" si="3"/>
        <v>1920</v>
      </c>
      <c r="C127" s="431">
        <v>17</v>
      </c>
      <c r="D127" s="434" t="s">
        <v>12</v>
      </c>
      <c r="E127" s="556" t="s">
        <v>6367</v>
      </c>
      <c r="F127" s="437"/>
    </row>
    <row r="128" spans="1:6" x14ac:dyDescent="0.2">
      <c r="A128" s="363">
        <f t="shared" si="2"/>
        <v>122</v>
      </c>
      <c r="B128" s="363">
        <f t="shared" si="3"/>
        <v>1937</v>
      </c>
      <c r="C128" s="431">
        <v>17</v>
      </c>
      <c r="D128" s="434" t="s">
        <v>12</v>
      </c>
      <c r="E128" s="556" t="s">
        <v>6368</v>
      </c>
      <c r="F128" s="437"/>
    </row>
    <row r="129" spans="1:6" x14ac:dyDescent="0.2">
      <c r="A129" s="363">
        <f t="shared" si="2"/>
        <v>123</v>
      </c>
      <c r="B129" s="363">
        <f t="shared" si="3"/>
        <v>1954</v>
      </c>
      <c r="C129" s="431">
        <v>17</v>
      </c>
      <c r="D129" s="434" t="s">
        <v>12</v>
      </c>
      <c r="E129" s="556" t="s">
        <v>6369</v>
      </c>
      <c r="F129" s="437"/>
    </row>
    <row r="130" spans="1:6" x14ac:dyDescent="0.2">
      <c r="A130" s="363">
        <f t="shared" si="2"/>
        <v>124</v>
      </c>
      <c r="B130" s="363">
        <f t="shared" si="3"/>
        <v>1971</v>
      </c>
      <c r="C130" s="431">
        <v>17</v>
      </c>
      <c r="D130" s="434" t="s">
        <v>12</v>
      </c>
      <c r="E130" s="393" t="s">
        <v>14215</v>
      </c>
      <c r="F130" s="437"/>
    </row>
    <row r="131" spans="1:6" x14ac:dyDescent="0.2">
      <c r="A131" s="363">
        <f t="shared" si="2"/>
        <v>125</v>
      </c>
      <c r="B131" s="363">
        <f t="shared" si="3"/>
        <v>1988</v>
      </c>
      <c r="C131" s="431">
        <v>17</v>
      </c>
      <c r="D131" s="434" t="s">
        <v>12</v>
      </c>
      <c r="E131" s="556" t="s">
        <v>6370</v>
      </c>
      <c r="F131" s="437"/>
    </row>
    <row r="132" spans="1:6" x14ac:dyDescent="0.2">
      <c r="A132" s="363">
        <f t="shared" si="2"/>
        <v>126</v>
      </c>
      <c r="B132" s="363">
        <f t="shared" si="3"/>
        <v>2005</v>
      </c>
      <c r="C132" s="431">
        <v>17</v>
      </c>
      <c r="D132" s="434" t="s">
        <v>12</v>
      </c>
      <c r="E132" s="556" t="s">
        <v>6371</v>
      </c>
      <c r="F132" s="437"/>
    </row>
    <row r="133" spans="1:6" x14ac:dyDescent="0.2">
      <c r="A133" s="363">
        <f t="shared" si="2"/>
        <v>127</v>
      </c>
      <c r="B133" s="363">
        <f t="shared" si="3"/>
        <v>2022</v>
      </c>
      <c r="C133" s="431">
        <v>17</v>
      </c>
      <c r="D133" s="434" t="s">
        <v>12</v>
      </c>
      <c r="E133" s="556" t="s">
        <v>6372</v>
      </c>
      <c r="F133" s="437"/>
    </row>
    <row r="134" spans="1:6" x14ac:dyDescent="0.2">
      <c r="A134" s="363">
        <f t="shared" si="2"/>
        <v>128</v>
      </c>
      <c r="B134" s="363">
        <f t="shared" si="3"/>
        <v>2039</v>
      </c>
      <c r="C134" s="431">
        <v>17</v>
      </c>
      <c r="D134" s="434" t="s">
        <v>12</v>
      </c>
      <c r="E134" s="393" t="s">
        <v>14216</v>
      </c>
      <c r="F134" s="437"/>
    </row>
    <row r="135" spans="1:6" x14ac:dyDescent="0.2">
      <c r="A135" s="363">
        <f t="shared" si="2"/>
        <v>129</v>
      </c>
      <c r="B135" s="363">
        <f t="shared" si="3"/>
        <v>2056</v>
      </c>
      <c r="C135" s="431">
        <v>17</v>
      </c>
      <c r="D135" s="434" t="s">
        <v>12</v>
      </c>
      <c r="E135" s="556" t="s">
        <v>6373</v>
      </c>
      <c r="F135" s="437"/>
    </row>
    <row r="136" spans="1:6" x14ac:dyDescent="0.2">
      <c r="A136" s="363">
        <f t="shared" ref="A136:A167" si="4">+A135+1</f>
        <v>130</v>
      </c>
      <c r="B136" s="363">
        <f t="shared" ref="B136:B167" si="5">C135+B135</f>
        <v>2073</v>
      </c>
      <c r="C136" s="431">
        <v>17</v>
      </c>
      <c r="D136" s="434" t="s">
        <v>12</v>
      </c>
      <c r="E136" s="556" t="s">
        <v>6374</v>
      </c>
      <c r="F136" s="437"/>
    </row>
    <row r="137" spans="1:6" x14ac:dyDescent="0.2">
      <c r="A137" s="363">
        <f t="shared" si="4"/>
        <v>131</v>
      </c>
      <c r="B137" s="363">
        <f t="shared" si="5"/>
        <v>2090</v>
      </c>
      <c r="C137" s="431">
        <v>17</v>
      </c>
      <c r="D137" s="434" t="s">
        <v>12</v>
      </c>
      <c r="E137" s="556" t="s">
        <v>6375</v>
      </c>
      <c r="F137" s="437"/>
    </row>
    <row r="138" spans="1:6" x14ac:dyDescent="0.2">
      <c r="A138" s="363">
        <f t="shared" si="4"/>
        <v>132</v>
      </c>
      <c r="B138" s="363">
        <f t="shared" si="5"/>
        <v>2107</v>
      </c>
      <c r="C138" s="431">
        <v>17</v>
      </c>
      <c r="D138" s="434" t="s">
        <v>12</v>
      </c>
      <c r="E138" s="393" t="s">
        <v>14217</v>
      </c>
      <c r="F138" s="437"/>
    </row>
    <row r="139" spans="1:6" x14ac:dyDescent="0.2">
      <c r="A139" s="363">
        <f t="shared" si="4"/>
        <v>133</v>
      </c>
      <c r="B139" s="363">
        <f t="shared" si="5"/>
        <v>2124</v>
      </c>
      <c r="C139" s="431">
        <v>17</v>
      </c>
      <c r="D139" s="434" t="s">
        <v>12</v>
      </c>
      <c r="E139" s="556" t="s">
        <v>6376</v>
      </c>
      <c r="F139" s="437"/>
    </row>
    <row r="140" spans="1:6" x14ac:dyDescent="0.2">
      <c r="A140" s="363">
        <f t="shared" si="4"/>
        <v>134</v>
      </c>
      <c r="B140" s="363">
        <f t="shared" si="5"/>
        <v>2141</v>
      </c>
      <c r="C140" s="431">
        <v>17</v>
      </c>
      <c r="D140" s="434" t="s">
        <v>12</v>
      </c>
      <c r="E140" s="556" t="s">
        <v>6377</v>
      </c>
      <c r="F140" s="437"/>
    </row>
    <row r="141" spans="1:6" x14ac:dyDescent="0.2">
      <c r="A141" s="363">
        <f t="shared" si="4"/>
        <v>135</v>
      </c>
      <c r="B141" s="363">
        <f t="shared" si="5"/>
        <v>2158</v>
      </c>
      <c r="C141" s="431">
        <v>17</v>
      </c>
      <c r="D141" s="434" t="s">
        <v>12</v>
      </c>
      <c r="E141" s="556" t="s">
        <v>6378</v>
      </c>
      <c r="F141" s="437"/>
    </row>
    <row r="142" spans="1:6" ht="24" x14ac:dyDescent="0.2">
      <c r="A142" s="363">
        <f t="shared" si="4"/>
        <v>136</v>
      </c>
      <c r="B142" s="363">
        <f t="shared" si="5"/>
        <v>2175</v>
      </c>
      <c r="C142" s="431">
        <v>17</v>
      </c>
      <c r="D142" s="434" t="s">
        <v>12</v>
      </c>
      <c r="E142" s="599" t="s">
        <v>14218</v>
      </c>
      <c r="F142" s="437"/>
    </row>
    <row r="143" spans="1:6" ht="24" x14ac:dyDescent="0.2">
      <c r="A143" s="363">
        <f t="shared" si="4"/>
        <v>137</v>
      </c>
      <c r="B143" s="363">
        <f t="shared" si="5"/>
        <v>2192</v>
      </c>
      <c r="C143" s="431">
        <v>17</v>
      </c>
      <c r="D143" s="434" t="s">
        <v>12</v>
      </c>
      <c r="E143" s="556" t="s">
        <v>6379</v>
      </c>
      <c r="F143" s="437"/>
    </row>
    <row r="144" spans="1:6" ht="24" x14ac:dyDescent="0.2">
      <c r="A144" s="363">
        <f t="shared" si="4"/>
        <v>138</v>
      </c>
      <c r="B144" s="363">
        <f t="shared" si="5"/>
        <v>2209</v>
      </c>
      <c r="C144" s="431">
        <v>17</v>
      </c>
      <c r="D144" s="434" t="s">
        <v>12</v>
      </c>
      <c r="E144" s="556" t="s">
        <v>6380</v>
      </c>
      <c r="F144" s="467"/>
    </row>
    <row r="145" spans="1:6" ht="24" x14ac:dyDescent="0.2">
      <c r="A145" s="363">
        <f t="shared" si="4"/>
        <v>139</v>
      </c>
      <c r="B145" s="363">
        <f t="shared" si="5"/>
        <v>2226</v>
      </c>
      <c r="C145" s="364">
        <v>6</v>
      </c>
      <c r="D145" s="712" t="s">
        <v>12</v>
      </c>
      <c r="E145" s="392" t="s">
        <v>13454</v>
      </c>
      <c r="F145" s="375"/>
    </row>
    <row r="146" spans="1:6" ht="24" x14ac:dyDescent="0.2">
      <c r="A146" s="363">
        <f t="shared" si="4"/>
        <v>140</v>
      </c>
      <c r="B146" s="363">
        <f t="shared" si="5"/>
        <v>2232</v>
      </c>
      <c r="C146" s="364">
        <v>6</v>
      </c>
      <c r="D146" s="712" t="s">
        <v>12</v>
      </c>
      <c r="E146" s="392" t="s">
        <v>13455</v>
      </c>
      <c r="F146" s="375"/>
    </row>
    <row r="147" spans="1:6" ht="24" x14ac:dyDescent="0.2">
      <c r="A147" s="363">
        <f t="shared" si="4"/>
        <v>141</v>
      </c>
      <c r="B147" s="363">
        <f t="shared" si="5"/>
        <v>2238</v>
      </c>
      <c r="C147" s="364">
        <v>6</v>
      </c>
      <c r="D147" s="712" t="s">
        <v>12</v>
      </c>
      <c r="E147" s="392" t="s">
        <v>13456</v>
      </c>
      <c r="F147" s="375"/>
    </row>
    <row r="148" spans="1:6" ht="24" x14ac:dyDescent="0.2">
      <c r="A148" s="363">
        <f t="shared" si="4"/>
        <v>142</v>
      </c>
      <c r="B148" s="363">
        <f t="shared" si="5"/>
        <v>2244</v>
      </c>
      <c r="C148" s="364">
        <v>6</v>
      </c>
      <c r="D148" s="712" t="s">
        <v>12</v>
      </c>
      <c r="E148" s="392" t="s">
        <v>13457</v>
      </c>
      <c r="F148" s="375"/>
    </row>
    <row r="149" spans="1:6" ht="24" x14ac:dyDescent="0.2">
      <c r="A149" s="363">
        <f t="shared" si="4"/>
        <v>143</v>
      </c>
      <c r="B149" s="363">
        <f t="shared" si="5"/>
        <v>2250</v>
      </c>
      <c r="C149" s="364">
        <v>6</v>
      </c>
      <c r="D149" s="712" t="s">
        <v>12</v>
      </c>
      <c r="E149" s="392" t="s">
        <v>13458</v>
      </c>
      <c r="F149" s="375"/>
    </row>
    <row r="150" spans="1:6" ht="24" x14ac:dyDescent="0.2">
      <c r="A150" s="363">
        <f t="shared" si="4"/>
        <v>144</v>
      </c>
      <c r="B150" s="363">
        <f t="shared" si="5"/>
        <v>2256</v>
      </c>
      <c r="C150" s="364">
        <v>6</v>
      </c>
      <c r="D150" s="712" t="s">
        <v>12</v>
      </c>
      <c r="E150" s="392" t="s">
        <v>13459</v>
      </c>
      <c r="F150" s="375"/>
    </row>
    <row r="151" spans="1:6" ht="24" x14ac:dyDescent="0.2">
      <c r="A151" s="363">
        <f t="shared" si="4"/>
        <v>145</v>
      </c>
      <c r="B151" s="363">
        <f t="shared" si="5"/>
        <v>2262</v>
      </c>
      <c r="C151" s="364">
        <v>6</v>
      </c>
      <c r="D151" s="712" t="s">
        <v>12</v>
      </c>
      <c r="E151" s="392" t="s">
        <v>13460</v>
      </c>
      <c r="F151" s="375"/>
    </row>
    <row r="152" spans="1:6" ht="24" x14ac:dyDescent="0.2">
      <c r="A152" s="363">
        <f t="shared" si="4"/>
        <v>146</v>
      </c>
      <c r="B152" s="363">
        <f t="shared" si="5"/>
        <v>2268</v>
      </c>
      <c r="C152" s="364">
        <v>6</v>
      </c>
      <c r="D152" s="712" t="s">
        <v>12</v>
      </c>
      <c r="E152" s="392" t="s">
        <v>13461</v>
      </c>
      <c r="F152" s="375"/>
    </row>
    <row r="153" spans="1:6" ht="24" x14ac:dyDescent="0.2">
      <c r="A153" s="363">
        <f t="shared" si="4"/>
        <v>147</v>
      </c>
      <c r="B153" s="363">
        <f t="shared" si="5"/>
        <v>2274</v>
      </c>
      <c r="C153" s="364">
        <v>6</v>
      </c>
      <c r="D153" s="712" t="s">
        <v>12</v>
      </c>
      <c r="E153" s="392" t="s">
        <v>13462</v>
      </c>
      <c r="F153" s="375"/>
    </row>
    <row r="154" spans="1:6" ht="24" x14ac:dyDescent="0.2">
      <c r="A154" s="363">
        <f t="shared" si="4"/>
        <v>148</v>
      </c>
      <c r="B154" s="363">
        <f t="shared" si="5"/>
        <v>2280</v>
      </c>
      <c r="C154" s="364">
        <v>6</v>
      </c>
      <c r="D154" s="712" t="s">
        <v>12</v>
      </c>
      <c r="E154" s="392" t="s">
        <v>13463</v>
      </c>
      <c r="F154" s="375"/>
    </row>
    <row r="155" spans="1:6" ht="24" x14ac:dyDescent="0.2">
      <c r="A155" s="363">
        <f t="shared" si="4"/>
        <v>149</v>
      </c>
      <c r="B155" s="363">
        <f t="shared" si="5"/>
        <v>2286</v>
      </c>
      <c r="C155" s="364">
        <v>6</v>
      </c>
      <c r="D155" s="712" t="s">
        <v>12</v>
      </c>
      <c r="E155" s="392" t="s">
        <v>13464</v>
      </c>
      <c r="F155" s="375"/>
    </row>
    <row r="156" spans="1:6" ht="24" x14ac:dyDescent="0.2">
      <c r="A156" s="363">
        <f t="shared" si="4"/>
        <v>150</v>
      </c>
      <c r="B156" s="363">
        <f t="shared" si="5"/>
        <v>2292</v>
      </c>
      <c r="C156" s="364">
        <v>6</v>
      </c>
      <c r="D156" s="712" t="s">
        <v>12</v>
      </c>
      <c r="E156" s="392" t="s">
        <v>13465</v>
      </c>
      <c r="F156" s="375"/>
    </row>
    <row r="157" spans="1:6" ht="24" x14ac:dyDescent="0.2">
      <c r="A157" s="363">
        <f t="shared" si="4"/>
        <v>151</v>
      </c>
      <c r="B157" s="363">
        <f t="shared" si="5"/>
        <v>2298</v>
      </c>
      <c r="C157" s="364">
        <v>6</v>
      </c>
      <c r="D157" s="712" t="s">
        <v>12</v>
      </c>
      <c r="E157" s="392" t="s">
        <v>13466</v>
      </c>
      <c r="F157" s="375"/>
    </row>
    <row r="158" spans="1:6" ht="24" x14ac:dyDescent="0.2">
      <c r="A158" s="363">
        <f t="shared" si="4"/>
        <v>152</v>
      </c>
      <c r="B158" s="363">
        <f t="shared" si="5"/>
        <v>2304</v>
      </c>
      <c r="C158" s="364">
        <v>6</v>
      </c>
      <c r="D158" s="712" t="s">
        <v>12</v>
      </c>
      <c r="E158" s="392" t="s">
        <v>13467</v>
      </c>
      <c r="F158" s="375"/>
    </row>
    <row r="159" spans="1:6" ht="24" x14ac:dyDescent="0.2">
      <c r="A159" s="363">
        <f t="shared" si="4"/>
        <v>153</v>
      </c>
      <c r="B159" s="363">
        <f t="shared" si="5"/>
        <v>2310</v>
      </c>
      <c r="C159" s="364">
        <v>6</v>
      </c>
      <c r="D159" s="712" t="s">
        <v>12</v>
      </c>
      <c r="E159" s="392" t="s">
        <v>13468</v>
      </c>
      <c r="F159" s="375"/>
    </row>
    <row r="160" spans="1:6" ht="24" x14ac:dyDescent="0.2">
      <c r="A160" s="363">
        <f t="shared" si="4"/>
        <v>154</v>
      </c>
      <c r="B160" s="363">
        <f t="shared" si="5"/>
        <v>2316</v>
      </c>
      <c r="C160" s="364">
        <v>6</v>
      </c>
      <c r="D160" s="712" t="s">
        <v>12</v>
      </c>
      <c r="E160" s="392" t="s">
        <v>13469</v>
      </c>
      <c r="F160" s="375"/>
    </row>
    <row r="161" spans="1:6" ht="24" x14ac:dyDescent="0.2">
      <c r="A161" s="363">
        <f t="shared" si="4"/>
        <v>155</v>
      </c>
      <c r="B161" s="363">
        <f t="shared" si="5"/>
        <v>2322</v>
      </c>
      <c r="C161" s="364">
        <v>6</v>
      </c>
      <c r="D161" s="712" t="s">
        <v>12</v>
      </c>
      <c r="E161" s="392" t="s">
        <v>13470</v>
      </c>
      <c r="F161" s="375"/>
    </row>
    <row r="162" spans="1:6" ht="24" x14ac:dyDescent="0.2">
      <c r="A162" s="363">
        <f t="shared" si="4"/>
        <v>156</v>
      </c>
      <c r="B162" s="363">
        <f t="shared" si="5"/>
        <v>2328</v>
      </c>
      <c r="C162" s="364">
        <v>6</v>
      </c>
      <c r="D162" s="365" t="s">
        <v>12</v>
      </c>
      <c r="E162" s="393" t="s">
        <v>13471</v>
      </c>
      <c r="F162" s="375"/>
    </row>
    <row r="163" spans="1:6" ht="24" x14ac:dyDescent="0.2">
      <c r="A163" s="363">
        <f t="shared" si="4"/>
        <v>157</v>
      </c>
      <c r="B163" s="363">
        <f t="shared" si="5"/>
        <v>2334</v>
      </c>
      <c r="C163" s="364">
        <v>6</v>
      </c>
      <c r="D163" s="712" t="s">
        <v>12</v>
      </c>
      <c r="E163" s="392" t="s">
        <v>13472</v>
      </c>
      <c r="F163" s="724"/>
    </row>
    <row r="164" spans="1:6" ht="24" x14ac:dyDescent="0.2">
      <c r="A164" s="363">
        <f t="shared" si="4"/>
        <v>158</v>
      </c>
      <c r="B164" s="363">
        <f t="shared" si="5"/>
        <v>2340</v>
      </c>
      <c r="C164" s="364">
        <v>6</v>
      </c>
      <c r="D164" s="712" t="s">
        <v>12</v>
      </c>
      <c r="E164" s="392" t="s">
        <v>13473</v>
      </c>
      <c r="F164" s="724"/>
    </row>
    <row r="165" spans="1:6" ht="24" x14ac:dyDescent="0.2">
      <c r="A165" s="363">
        <f t="shared" si="4"/>
        <v>159</v>
      </c>
      <c r="B165" s="363">
        <f t="shared" si="5"/>
        <v>2346</v>
      </c>
      <c r="C165" s="364">
        <v>6</v>
      </c>
      <c r="D165" s="712" t="s">
        <v>12</v>
      </c>
      <c r="E165" s="392" t="s">
        <v>13474</v>
      </c>
      <c r="F165" s="724"/>
    </row>
    <row r="166" spans="1:6" x14ac:dyDescent="0.2">
      <c r="A166" s="363">
        <f t="shared" si="4"/>
        <v>160</v>
      </c>
      <c r="B166" s="363">
        <f t="shared" si="5"/>
        <v>2352</v>
      </c>
      <c r="C166" s="439">
        <v>150</v>
      </c>
      <c r="D166" s="524" t="s">
        <v>9</v>
      </c>
      <c r="E166" s="24" t="s">
        <v>50</v>
      </c>
      <c r="F166" s="292" t="s">
        <v>25</v>
      </c>
    </row>
    <row r="167" spans="1:6" ht="12.75" thickBot="1" x14ac:dyDescent="0.25">
      <c r="A167" s="363">
        <f t="shared" si="4"/>
        <v>161</v>
      </c>
      <c r="B167" s="363">
        <f t="shared" si="5"/>
        <v>2502</v>
      </c>
      <c r="C167" s="441">
        <v>12</v>
      </c>
      <c r="D167" s="452" t="s">
        <v>9</v>
      </c>
      <c r="E167" s="453" t="s">
        <v>323</v>
      </c>
      <c r="F167" s="454" t="s">
        <v>6381</v>
      </c>
    </row>
    <row r="168" spans="1:6" ht="12.75" thickTop="1" x14ac:dyDescent="0.2">
      <c r="A168" s="119" t="s">
        <v>54</v>
      </c>
      <c r="B168" s="119"/>
      <c r="C168" s="370">
        <f>B167+C167-1</f>
        <v>2513</v>
      </c>
      <c r="D168" s="119"/>
      <c r="E168" s="527"/>
      <c r="F168" s="119"/>
    </row>
    <row r="169" spans="1:6" x14ac:dyDescent="0.2">
      <c r="A169" s="606"/>
      <c r="B169" s="606"/>
      <c r="C169" s="158"/>
      <c r="D169" s="159"/>
      <c r="E169" s="607"/>
      <c r="F169" s="58"/>
    </row>
    <row r="170" spans="1:6" x14ac:dyDescent="0.2">
      <c r="A170" s="98"/>
      <c r="B170" s="98"/>
      <c r="C170" s="350"/>
      <c r="D170" s="98"/>
      <c r="E170" s="251"/>
      <c r="F170" s="98"/>
    </row>
    <row r="171" spans="1:6" x14ac:dyDescent="0.2">
      <c r="A171" s="64"/>
      <c r="B171" s="64"/>
      <c r="C171" s="64"/>
      <c r="D171" s="64"/>
      <c r="E171" s="64"/>
      <c r="F171" s="64"/>
    </row>
    <row r="172" spans="1:6" x14ac:dyDescent="0.2">
      <c r="A172" s="64"/>
      <c r="B172" s="64"/>
      <c r="C172" s="64"/>
      <c r="D172" s="64"/>
      <c r="E172" s="229"/>
      <c r="F172" s="64"/>
    </row>
    <row r="173" spans="1:6" x14ac:dyDescent="0.2">
      <c r="A173" s="64"/>
      <c r="B173" s="64"/>
      <c r="C173" s="64"/>
      <c r="D173" s="64"/>
      <c r="E173" s="252"/>
      <c r="F173" s="64"/>
    </row>
    <row r="174" spans="1:6" x14ac:dyDescent="0.2">
      <c r="A174" s="64"/>
      <c r="B174" s="64"/>
      <c r="C174" s="64"/>
      <c r="D174" s="64"/>
      <c r="E174" s="252"/>
      <c r="F174" s="64"/>
    </row>
    <row r="175" spans="1:6" x14ac:dyDescent="0.2">
      <c r="A175" s="64"/>
      <c r="B175" s="64"/>
      <c r="C175" s="64"/>
      <c r="D175" s="64"/>
      <c r="E175" s="252"/>
      <c r="F175" s="64"/>
    </row>
    <row r="176" spans="1:6" x14ac:dyDescent="0.2">
      <c r="A176" s="64"/>
      <c r="B176" s="64"/>
      <c r="C176" s="64"/>
      <c r="D176" s="64"/>
      <c r="E176" s="64"/>
      <c r="F176" s="64"/>
    </row>
  </sheetData>
  <mergeCells count="4">
    <mergeCell ref="A3:B3"/>
    <mergeCell ref="C3:F3"/>
    <mergeCell ref="A4:B4"/>
    <mergeCell ref="C4:F5"/>
  </mergeCells>
  <conditionalFormatting sqref="C3:F3">
    <cfRule type="containsText" dxfId="130"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080F366-77B4-4A16-927E-7632B94ABAD9}">
            <xm:f>NOT(ISERROR(SEARCH($C$3,C3)))</xm:f>
            <xm:f>$C$3</xm:f>
            <x14:dxf>
              <font>
                <color rgb="FFFFFF00"/>
              </font>
            </x14:dxf>
          </x14:cfRule>
          <xm:sqref>C3:F3</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G100"/>
  <sheetViews>
    <sheetView zoomScaleNormal="100" zoomScaleSheetLayoutView="80" workbookViewId="0">
      <selection activeCell="E13" sqref="E13"/>
    </sheetView>
  </sheetViews>
  <sheetFormatPr baseColWidth="10" defaultColWidth="11.140625" defaultRowHeight="12" x14ac:dyDescent="0.2"/>
  <cols>
    <col min="1" max="3" width="7.7109375" style="15" customWidth="1"/>
    <col min="4" max="4" width="10.7109375" style="15" customWidth="1"/>
    <col min="5" max="5" width="100.7109375" style="15" customWidth="1"/>
    <col min="6" max="6" width="12.7109375" style="15" customWidth="1"/>
    <col min="7" max="16384" width="11.140625" style="15"/>
  </cols>
  <sheetData>
    <row r="1" spans="1:7" ht="21" x14ac:dyDescent="0.35">
      <c r="B1" s="253" t="s">
        <v>0</v>
      </c>
    </row>
    <row r="3" spans="1:7" ht="12.95" customHeight="1" x14ac:dyDescent="0.2">
      <c r="A3" s="799" t="s">
        <v>1</v>
      </c>
      <c r="B3" s="799"/>
      <c r="C3" s="806" t="str">
        <f>+T22001000!C3</f>
        <v>Diseño de registro. 2025</v>
      </c>
      <c r="D3" s="806"/>
      <c r="E3" s="806"/>
      <c r="F3" s="805"/>
      <c r="G3"/>
    </row>
    <row r="4" spans="1:7" ht="13.35" customHeight="1" x14ac:dyDescent="0.2">
      <c r="A4" s="796" t="str">
        <f>+T22001000!A4</f>
        <v>Versión 0.2</v>
      </c>
      <c r="B4" s="796"/>
      <c r="C4" s="794" t="s">
        <v>6298</v>
      </c>
      <c r="D4" s="794"/>
      <c r="E4" s="794"/>
      <c r="F4" s="792"/>
      <c r="G4"/>
    </row>
    <row r="5" spans="1:7" ht="13.5" thickBot="1" x14ac:dyDescent="0.25">
      <c r="A5" s="232"/>
      <c r="B5" s="232"/>
      <c r="C5" s="792"/>
      <c r="D5" s="792"/>
      <c r="E5" s="792"/>
      <c r="F5" s="792"/>
      <c r="G5"/>
    </row>
    <row r="6" spans="1:7" ht="12.75" x14ac:dyDescent="0.2">
      <c r="A6" s="3" t="s">
        <v>3</v>
      </c>
      <c r="B6" s="3" t="s">
        <v>4</v>
      </c>
      <c r="C6" s="3" t="s">
        <v>5</v>
      </c>
      <c r="D6" s="4" t="s">
        <v>6</v>
      </c>
      <c r="E6" s="5" t="s">
        <v>7</v>
      </c>
      <c r="F6" s="5" t="s">
        <v>8</v>
      </c>
      <c r="G6"/>
    </row>
    <row r="7" spans="1:7" x14ac:dyDescent="0.2">
      <c r="A7" s="430">
        <v>1</v>
      </c>
      <c r="B7" s="430">
        <v>1</v>
      </c>
      <c r="C7" s="430">
        <v>2</v>
      </c>
      <c r="D7" s="444" t="s">
        <v>9</v>
      </c>
      <c r="E7" s="445" t="s">
        <v>10</v>
      </c>
      <c r="F7" s="9" t="s">
        <v>11</v>
      </c>
    </row>
    <row r="8" spans="1:7" x14ac:dyDescent="0.2">
      <c r="A8" s="430">
        <f t="shared" ref="A8:A13" si="0">+A7+1</f>
        <v>2</v>
      </c>
      <c r="B8" s="430">
        <f t="shared" ref="B8:B71" si="1">C7+B7</f>
        <v>3</v>
      </c>
      <c r="C8" s="430">
        <v>3</v>
      </c>
      <c r="D8" s="444" t="s">
        <v>12</v>
      </c>
      <c r="E8" s="445" t="s">
        <v>13</v>
      </c>
      <c r="F8" s="9">
        <v>220</v>
      </c>
    </row>
    <row r="9" spans="1:7" x14ac:dyDescent="0.2">
      <c r="A9" s="430">
        <f t="shared" si="0"/>
        <v>3</v>
      </c>
      <c r="B9" s="430">
        <f t="shared" si="1"/>
        <v>6</v>
      </c>
      <c r="C9" s="430">
        <v>2</v>
      </c>
      <c r="D9" s="444" t="s">
        <v>9</v>
      </c>
      <c r="E9" s="445" t="s">
        <v>14</v>
      </c>
      <c r="F9" s="10" t="s">
        <v>6269</v>
      </c>
    </row>
    <row r="10" spans="1:7" x14ac:dyDescent="0.2">
      <c r="A10" s="430">
        <f t="shared" si="0"/>
        <v>4</v>
      </c>
      <c r="B10" s="430">
        <f t="shared" si="1"/>
        <v>8</v>
      </c>
      <c r="C10" s="430">
        <v>1</v>
      </c>
      <c r="D10" s="444" t="s">
        <v>9</v>
      </c>
      <c r="E10" s="445" t="s">
        <v>16</v>
      </c>
      <c r="F10" s="10" t="s">
        <v>220</v>
      </c>
    </row>
    <row r="11" spans="1:7" x14ac:dyDescent="0.2">
      <c r="A11" s="430">
        <f t="shared" si="0"/>
        <v>5</v>
      </c>
      <c r="B11" s="430">
        <f t="shared" si="1"/>
        <v>9</v>
      </c>
      <c r="C11" s="430">
        <v>2</v>
      </c>
      <c r="D11" s="444" t="s">
        <v>12</v>
      </c>
      <c r="E11" s="445" t="s">
        <v>17</v>
      </c>
      <c r="F11" s="10" t="s">
        <v>15</v>
      </c>
    </row>
    <row r="12" spans="1:7" x14ac:dyDescent="0.2">
      <c r="A12" s="430">
        <f t="shared" si="0"/>
        <v>6</v>
      </c>
      <c r="B12" s="430">
        <f t="shared" si="1"/>
        <v>11</v>
      </c>
      <c r="C12" s="430">
        <v>1</v>
      </c>
      <c r="D12" s="444" t="s">
        <v>9</v>
      </c>
      <c r="E12" s="445" t="s">
        <v>19</v>
      </c>
      <c r="F12" s="10" t="s">
        <v>20</v>
      </c>
    </row>
    <row r="13" spans="1:7" x14ac:dyDescent="0.2">
      <c r="A13" s="430">
        <f t="shared" si="0"/>
        <v>7</v>
      </c>
      <c r="B13" s="430">
        <f t="shared" si="1"/>
        <v>12</v>
      </c>
      <c r="C13" s="430">
        <v>1</v>
      </c>
      <c r="D13" s="444" t="s">
        <v>9</v>
      </c>
      <c r="E13" s="445" t="s">
        <v>6299</v>
      </c>
      <c r="F13" s="9"/>
    </row>
    <row r="14" spans="1:7" x14ac:dyDescent="0.2">
      <c r="A14" s="430">
        <f>+A13+1</f>
        <v>8</v>
      </c>
      <c r="B14" s="430">
        <f t="shared" si="1"/>
        <v>13</v>
      </c>
      <c r="C14" s="430">
        <v>3</v>
      </c>
      <c r="D14" s="444" t="s">
        <v>12</v>
      </c>
      <c r="E14" s="445" t="s">
        <v>23</v>
      </c>
      <c r="F14" s="9"/>
    </row>
    <row r="15" spans="1:7" ht="24" x14ac:dyDescent="0.2">
      <c r="A15" s="430">
        <f t="shared" ref="A15:A73" si="2">+A14+1</f>
        <v>9</v>
      </c>
      <c r="B15" s="430">
        <f t="shared" si="1"/>
        <v>16</v>
      </c>
      <c r="C15" s="431">
        <v>17</v>
      </c>
      <c r="D15" s="434" t="s">
        <v>12</v>
      </c>
      <c r="E15" s="557" t="s">
        <v>6383</v>
      </c>
      <c r="F15" s="437"/>
    </row>
    <row r="16" spans="1:7" ht="24" x14ac:dyDescent="0.2">
      <c r="A16" s="363">
        <f t="shared" si="2"/>
        <v>10</v>
      </c>
      <c r="B16" s="363">
        <f t="shared" si="1"/>
        <v>33</v>
      </c>
      <c r="C16" s="431">
        <v>17</v>
      </c>
      <c r="D16" s="434" t="s">
        <v>12</v>
      </c>
      <c r="E16" s="599" t="s">
        <v>14219</v>
      </c>
      <c r="F16" s="437"/>
    </row>
    <row r="17" spans="1:6" ht="24" x14ac:dyDescent="0.2">
      <c r="A17" s="363">
        <f t="shared" si="2"/>
        <v>11</v>
      </c>
      <c r="B17" s="363">
        <f t="shared" si="1"/>
        <v>50</v>
      </c>
      <c r="C17" s="431">
        <v>17</v>
      </c>
      <c r="D17" s="434" t="s">
        <v>12</v>
      </c>
      <c r="E17" s="557" t="s">
        <v>6384</v>
      </c>
      <c r="F17" s="437"/>
    </row>
    <row r="18" spans="1:6" ht="24" x14ac:dyDescent="0.2">
      <c r="A18" s="363">
        <f t="shared" si="2"/>
        <v>12</v>
      </c>
      <c r="B18" s="363">
        <f t="shared" si="1"/>
        <v>67</v>
      </c>
      <c r="C18" s="431">
        <v>17</v>
      </c>
      <c r="D18" s="434" t="s">
        <v>12</v>
      </c>
      <c r="E18" s="557" t="s">
        <v>6385</v>
      </c>
      <c r="F18" s="437"/>
    </row>
    <row r="19" spans="1:6" ht="24" x14ac:dyDescent="0.2">
      <c r="A19" s="363">
        <f t="shared" si="2"/>
        <v>13</v>
      </c>
      <c r="B19" s="363">
        <f t="shared" si="1"/>
        <v>84</v>
      </c>
      <c r="C19" s="431">
        <v>17</v>
      </c>
      <c r="D19" s="434" t="s">
        <v>12</v>
      </c>
      <c r="E19" s="557" t="s">
        <v>6386</v>
      </c>
      <c r="F19" s="437"/>
    </row>
    <row r="20" spans="1:6" ht="24" x14ac:dyDescent="0.2">
      <c r="A20" s="363">
        <f t="shared" si="2"/>
        <v>14</v>
      </c>
      <c r="B20" s="363">
        <f t="shared" si="1"/>
        <v>101</v>
      </c>
      <c r="C20" s="431">
        <v>17</v>
      </c>
      <c r="D20" s="434" t="s">
        <v>12</v>
      </c>
      <c r="E20" s="393" t="s">
        <v>14220</v>
      </c>
      <c r="F20" s="437"/>
    </row>
    <row r="21" spans="1:6" ht="24" x14ac:dyDescent="0.2">
      <c r="A21" s="363">
        <f t="shared" si="2"/>
        <v>15</v>
      </c>
      <c r="B21" s="363">
        <f t="shared" si="1"/>
        <v>118</v>
      </c>
      <c r="C21" s="431">
        <v>17</v>
      </c>
      <c r="D21" s="434" t="s">
        <v>12</v>
      </c>
      <c r="E21" s="557" t="s">
        <v>6387</v>
      </c>
      <c r="F21" s="437"/>
    </row>
    <row r="22" spans="1:6" ht="24" x14ac:dyDescent="0.2">
      <c r="A22" s="363">
        <f t="shared" si="2"/>
        <v>16</v>
      </c>
      <c r="B22" s="363">
        <f t="shared" si="1"/>
        <v>135</v>
      </c>
      <c r="C22" s="431">
        <v>17</v>
      </c>
      <c r="D22" s="434" t="s">
        <v>12</v>
      </c>
      <c r="E22" s="557" t="s">
        <v>6388</v>
      </c>
      <c r="F22" s="437"/>
    </row>
    <row r="23" spans="1:6" ht="24" x14ac:dyDescent="0.2">
      <c r="A23" s="363">
        <f t="shared" si="2"/>
        <v>17</v>
      </c>
      <c r="B23" s="363">
        <f t="shared" si="1"/>
        <v>152</v>
      </c>
      <c r="C23" s="431">
        <v>17</v>
      </c>
      <c r="D23" s="434" t="s">
        <v>12</v>
      </c>
      <c r="E23" s="557" t="s">
        <v>6389</v>
      </c>
      <c r="F23" s="437"/>
    </row>
    <row r="24" spans="1:6" ht="24" x14ac:dyDescent="0.2">
      <c r="A24" s="363">
        <f t="shared" si="2"/>
        <v>18</v>
      </c>
      <c r="B24" s="363">
        <f t="shared" si="1"/>
        <v>169</v>
      </c>
      <c r="C24" s="431">
        <v>17</v>
      </c>
      <c r="D24" s="434" t="s">
        <v>12</v>
      </c>
      <c r="E24" s="599" t="s">
        <v>14221</v>
      </c>
      <c r="F24" s="437"/>
    </row>
    <row r="25" spans="1:6" ht="24" x14ac:dyDescent="0.2">
      <c r="A25" s="363">
        <f t="shared" si="2"/>
        <v>19</v>
      </c>
      <c r="B25" s="363">
        <f t="shared" si="1"/>
        <v>186</v>
      </c>
      <c r="C25" s="431">
        <v>17</v>
      </c>
      <c r="D25" s="434" t="s">
        <v>12</v>
      </c>
      <c r="E25" s="557" t="s">
        <v>6390</v>
      </c>
      <c r="F25" s="437"/>
    </row>
    <row r="26" spans="1:6" ht="24" x14ac:dyDescent="0.2">
      <c r="A26" s="363">
        <f t="shared" si="2"/>
        <v>20</v>
      </c>
      <c r="B26" s="363">
        <f t="shared" si="1"/>
        <v>203</v>
      </c>
      <c r="C26" s="431">
        <v>17</v>
      </c>
      <c r="D26" s="434" t="s">
        <v>12</v>
      </c>
      <c r="E26" s="557" t="s">
        <v>6391</v>
      </c>
      <c r="F26" s="437"/>
    </row>
    <row r="27" spans="1:6" ht="24" x14ac:dyDescent="0.2">
      <c r="A27" s="363">
        <f t="shared" si="2"/>
        <v>21</v>
      </c>
      <c r="B27" s="363">
        <f t="shared" si="1"/>
        <v>220</v>
      </c>
      <c r="C27" s="431">
        <v>17</v>
      </c>
      <c r="D27" s="434" t="s">
        <v>12</v>
      </c>
      <c r="E27" s="557" t="s">
        <v>6392</v>
      </c>
      <c r="F27" s="437"/>
    </row>
    <row r="28" spans="1:6" ht="24" x14ac:dyDescent="0.2">
      <c r="A28" s="363">
        <f t="shared" si="2"/>
        <v>22</v>
      </c>
      <c r="B28" s="363">
        <f t="shared" si="1"/>
        <v>237</v>
      </c>
      <c r="C28" s="431">
        <v>17</v>
      </c>
      <c r="D28" s="434" t="s">
        <v>12</v>
      </c>
      <c r="E28" s="599" t="s">
        <v>14222</v>
      </c>
      <c r="F28" s="437"/>
    </row>
    <row r="29" spans="1:6" ht="24" x14ac:dyDescent="0.2">
      <c r="A29" s="363">
        <f t="shared" si="2"/>
        <v>23</v>
      </c>
      <c r="B29" s="363">
        <f t="shared" si="1"/>
        <v>254</v>
      </c>
      <c r="C29" s="431">
        <v>17</v>
      </c>
      <c r="D29" s="434" t="s">
        <v>12</v>
      </c>
      <c r="E29" s="557" t="s">
        <v>6393</v>
      </c>
      <c r="F29" s="437"/>
    </row>
    <row r="30" spans="1:6" ht="24" x14ac:dyDescent="0.2">
      <c r="A30" s="363">
        <f t="shared" si="2"/>
        <v>24</v>
      </c>
      <c r="B30" s="363">
        <f t="shared" si="1"/>
        <v>271</v>
      </c>
      <c r="C30" s="431">
        <v>17</v>
      </c>
      <c r="D30" s="434" t="s">
        <v>12</v>
      </c>
      <c r="E30" s="557" t="s">
        <v>6394</v>
      </c>
      <c r="F30" s="437"/>
    </row>
    <row r="31" spans="1:6" ht="24" x14ac:dyDescent="0.2">
      <c r="A31" s="363">
        <f t="shared" si="2"/>
        <v>25</v>
      </c>
      <c r="B31" s="363">
        <f t="shared" si="1"/>
        <v>288</v>
      </c>
      <c r="C31" s="431">
        <v>17</v>
      </c>
      <c r="D31" s="434" t="s">
        <v>12</v>
      </c>
      <c r="E31" s="557" t="s">
        <v>6395</v>
      </c>
      <c r="F31" s="437"/>
    </row>
    <row r="32" spans="1:6" ht="24" x14ac:dyDescent="0.2">
      <c r="A32" s="363">
        <f t="shared" si="2"/>
        <v>26</v>
      </c>
      <c r="B32" s="363">
        <f t="shared" si="1"/>
        <v>305</v>
      </c>
      <c r="C32" s="431">
        <v>17</v>
      </c>
      <c r="D32" s="434" t="s">
        <v>12</v>
      </c>
      <c r="E32" s="599" t="s">
        <v>14224</v>
      </c>
      <c r="F32" s="437"/>
    </row>
    <row r="33" spans="1:6" ht="24" x14ac:dyDescent="0.2">
      <c r="A33" s="363">
        <f t="shared" si="2"/>
        <v>27</v>
      </c>
      <c r="B33" s="363">
        <f t="shared" si="1"/>
        <v>322</v>
      </c>
      <c r="C33" s="431">
        <v>17</v>
      </c>
      <c r="D33" s="434" t="s">
        <v>12</v>
      </c>
      <c r="E33" s="557" t="s">
        <v>6396</v>
      </c>
      <c r="F33" s="437"/>
    </row>
    <row r="34" spans="1:6" ht="24" x14ac:dyDescent="0.2">
      <c r="A34" s="363">
        <f t="shared" si="2"/>
        <v>28</v>
      </c>
      <c r="B34" s="363">
        <f t="shared" si="1"/>
        <v>339</v>
      </c>
      <c r="C34" s="431">
        <v>17</v>
      </c>
      <c r="D34" s="434" t="s">
        <v>12</v>
      </c>
      <c r="E34" s="557" t="s">
        <v>6397</v>
      </c>
      <c r="F34" s="437"/>
    </row>
    <row r="35" spans="1:6" ht="24" x14ac:dyDescent="0.2">
      <c r="A35" s="363">
        <f t="shared" si="2"/>
        <v>29</v>
      </c>
      <c r="B35" s="363">
        <f t="shared" si="1"/>
        <v>356</v>
      </c>
      <c r="C35" s="431">
        <v>17</v>
      </c>
      <c r="D35" s="434" t="s">
        <v>12</v>
      </c>
      <c r="E35" s="557" t="s">
        <v>6398</v>
      </c>
      <c r="F35" s="437"/>
    </row>
    <row r="36" spans="1:6" ht="24" x14ac:dyDescent="0.2">
      <c r="A36" s="363">
        <f t="shared" si="2"/>
        <v>30</v>
      </c>
      <c r="B36" s="363">
        <f t="shared" si="1"/>
        <v>373</v>
      </c>
      <c r="C36" s="431">
        <v>17</v>
      </c>
      <c r="D36" s="434" t="s">
        <v>12</v>
      </c>
      <c r="E36" s="599" t="s">
        <v>14223</v>
      </c>
      <c r="F36" s="437"/>
    </row>
    <row r="37" spans="1:6" ht="24" x14ac:dyDescent="0.2">
      <c r="A37" s="363">
        <f t="shared" si="2"/>
        <v>31</v>
      </c>
      <c r="B37" s="363">
        <f t="shared" si="1"/>
        <v>390</v>
      </c>
      <c r="C37" s="431">
        <v>17</v>
      </c>
      <c r="D37" s="434" t="s">
        <v>12</v>
      </c>
      <c r="E37" s="557" t="s">
        <v>6399</v>
      </c>
      <c r="F37" s="437"/>
    </row>
    <row r="38" spans="1:6" ht="24" x14ac:dyDescent="0.2">
      <c r="A38" s="363">
        <f t="shared" si="2"/>
        <v>32</v>
      </c>
      <c r="B38" s="363">
        <f t="shared" si="1"/>
        <v>407</v>
      </c>
      <c r="C38" s="431">
        <v>17</v>
      </c>
      <c r="D38" s="434" t="s">
        <v>12</v>
      </c>
      <c r="E38" s="557" t="s">
        <v>6400</v>
      </c>
      <c r="F38" s="437"/>
    </row>
    <row r="39" spans="1:6" ht="24" x14ac:dyDescent="0.2">
      <c r="A39" s="363">
        <f t="shared" si="2"/>
        <v>33</v>
      </c>
      <c r="B39" s="363">
        <f t="shared" si="1"/>
        <v>424</v>
      </c>
      <c r="C39" s="431">
        <v>17</v>
      </c>
      <c r="D39" s="434" t="s">
        <v>12</v>
      </c>
      <c r="E39" s="557" t="s">
        <v>6401</v>
      </c>
      <c r="F39" s="437"/>
    </row>
    <row r="40" spans="1:6" ht="24" x14ac:dyDescent="0.2">
      <c r="A40" s="363">
        <f t="shared" si="2"/>
        <v>34</v>
      </c>
      <c r="B40" s="363">
        <f t="shared" si="1"/>
        <v>441</v>
      </c>
      <c r="C40" s="431">
        <v>17</v>
      </c>
      <c r="D40" s="434" t="s">
        <v>12</v>
      </c>
      <c r="E40" s="599" t="s">
        <v>14225</v>
      </c>
      <c r="F40" s="437"/>
    </row>
    <row r="41" spans="1:6" ht="24" x14ac:dyDescent="0.2">
      <c r="A41" s="363">
        <f t="shared" si="2"/>
        <v>35</v>
      </c>
      <c r="B41" s="363">
        <f t="shared" si="1"/>
        <v>458</v>
      </c>
      <c r="C41" s="431">
        <v>17</v>
      </c>
      <c r="D41" s="434" t="s">
        <v>12</v>
      </c>
      <c r="E41" s="557" t="s">
        <v>6402</v>
      </c>
      <c r="F41" s="437"/>
    </row>
    <row r="42" spans="1:6" ht="24" x14ac:dyDescent="0.2">
      <c r="A42" s="363">
        <f t="shared" si="2"/>
        <v>36</v>
      </c>
      <c r="B42" s="363">
        <f t="shared" si="1"/>
        <v>475</v>
      </c>
      <c r="C42" s="431">
        <v>17</v>
      </c>
      <c r="D42" s="434" t="s">
        <v>12</v>
      </c>
      <c r="E42" s="557" t="s">
        <v>6403</v>
      </c>
      <c r="F42" s="437"/>
    </row>
    <row r="43" spans="1:6" ht="24" x14ac:dyDescent="0.2">
      <c r="A43" s="363">
        <f t="shared" si="2"/>
        <v>37</v>
      </c>
      <c r="B43" s="363">
        <f t="shared" si="1"/>
        <v>492</v>
      </c>
      <c r="C43" s="431">
        <v>17</v>
      </c>
      <c r="D43" s="434" t="s">
        <v>12</v>
      </c>
      <c r="E43" s="557" t="s">
        <v>6404</v>
      </c>
      <c r="F43" s="437"/>
    </row>
    <row r="44" spans="1:6" ht="24" x14ac:dyDescent="0.2">
      <c r="A44" s="363">
        <f t="shared" si="2"/>
        <v>38</v>
      </c>
      <c r="B44" s="363">
        <f t="shared" si="1"/>
        <v>509</v>
      </c>
      <c r="C44" s="431">
        <v>17</v>
      </c>
      <c r="D44" s="434" t="s">
        <v>12</v>
      </c>
      <c r="E44" s="599" t="s">
        <v>14226</v>
      </c>
      <c r="F44" s="437"/>
    </row>
    <row r="45" spans="1:6" ht="24" x14ac:dyDescent="0.2">
      <c r="A45" s="363">
        <f t="shared" si="2"/>
        <v>39</v>
      </c>
      <c r="B45" s="363">
        <f t="shared" si="1"/>
        <v>526</v>
      </c>
      <c r="C45" s="431">
        <v>17</v>
      </c>
      <c r="D45" s="434" t="s">
        <v>12</v>
      </c>
      <c r="E45" s="557" t="s">
        <v>6405</v>
      </c>
      <c r="F45" s="437"/>
    </row>
    <row r="46" spans="1:6" ht="24" x14ac:dyDescent="0.2">
      <c r="A46" s="363">
        <f t="shared" si="2"/>
        <v>40</v>
      </c>
      <c r="B46" s="363">
        <f t="shared" si="1"/>
        <v>543</v>
      </c>
      <c r="C46" s="431">
        <v>17</v>
      </c>
      <c r="D46" s="434" t="s">
        <v>12</v>
      </c>
      <c r="E46" s="557" t="s">
        <v>6406</v>
      </c>
      <c r="F46" s="437"/>
    </row>
    <row r="47" spans="1:6" ht="24" x14ac:dyDescent="0.2">
      <c r="A47" s="363">
        <f t="shared" si="2"/>
        <v>41</v>
      </c>
      <c r="B47" s="363">
        <f t="shared" si="1"/>
        <v>560</v>
      </c>
      <c r="C47" s="431">
        <v>17</v>
      </c>
      <c r="D47" s="434" t="s">
        <v>12</v>
      </c>
      <c r="E47" s="557" t="s">
        <v>10841</v>
      </c>
      <c r="F47" s="437"/>
    </row>
    <row r="48" spans="1:6" ht="24" x14ac:dyDescent="0.2">
      <c r="A48" s="363">
        <f t="shared" si="2"/>
        <v>42</v>
      </c>
      <c r="B48" s="363">
        <f t="shared" si="1"/>
        <v>577</v>
      </c>
      <c r="C48" s="431">
        <v>17</v>
      </c>
      <c r="D48" s="434" t="s">
        <v>12</v>
      </c>
      <c r="E48" s="599" t="s">
        <v>14227</v>
      </c>
      <c r="F48" s="437"/>
    </row>
    <row r="49" spans="1:6" ht="24" x14ac:dyDescent="0.2">
      <c r="A49" s="363">
        <f t="shared" si="2"/>
        <v>43</v>
      </c>
      <c r="B49" s="363">
        <f t="shared" si="1"/>
        <v>594</v>
      </c>
      <c r="C49" s="431">
        <v>17</v>
      </c>
      <c r="D49" s="434" t="s">
        <v>12</v>
      </c>
      <c r="E49" s="557" t="s">
        <v>10842</v>
      </c>
      <c r="F49" s="437"/>
    </row>
    <row r="50" spans="1:6" ht="24" x14ac:dyDescent="0.2">
      <c r="A50" s="363">
        <f t="shared" si="2"/>
        <v>44</v>
      </c>
      <c r="B50" s="363">
        <f t="shared" si="1"/>
        <v>611</v>
      </c>
      <c r="C50" s="431">
        <v>17</v>
      </c>
      <c r="D50" s="434" t="s">
        <v>12</v>
      </c>
      <c r="E50" s="557" t="s">
        <v>10843</v>
      </c>
      <c r="F50" s="437"/>
    </row>
    <row r="51" spans="1:6" ht="24" x14ac:dyDescent="0.2">
      <c r="A51" s="363">
        <f t="shared" si="2"/>
        <v>45</v>
      </c>
      <c r="B51" s="363">
        <f t="shared" si="1"/>
        <v>628</v>
      </c>
      <c r="C51" s="431">
        <v>17</v>
      </c>
      <c r="D51" s="434" t="s">
        <v>12</v>
      </c>
      <c r="E51" s="599" t="s">
        <v>14228</v>
      </c>
      <c r="F51" s="437"/>
    </row>
    <row r="52" spans="1:6" ht="24" x14ac:dyDescent="0.2">
      <c r="A52" s="363">
        <f t="shared" si="2"/>
        <v>46</v>
      </c>
      <c r="B52" s="363">
        <f t="shared" si="1"/>
        <v>645</v>
      </c>
      <c r="C52" s="431">
        <v>17</v>
      </c>
      <c r="D52" s="434" t="s">
        <v>12</v>
      </c>
      <c r="E52" s="599" t="s">
        <v>14229</v>
      </c>
      <c r="F52" s="437"/>
    </row>
    <row r="53" spans="1:6" ht="24" x14ac:dyDescent="0.2">
      <c r="A53" s="363">
        <f t="shared" si="2"/>
        <v>47</v>
      </c>
      <c r="B53" s="363">
        <f t="shared" si="1"/>
        <v>662</v>
      </c>
      <c r="C53" s="431">
        <v>17</v>
      </c>
      <c r="D53" s="434" t="s">
        <v>12</v>
      </c>
      <c r="E53" s="599" t="s">
        <v>14230</v>
      </c>
      <c r="F53" s="437"/>
    </row>
    <row r="54" spans="1:6" ht="24" x14ac:dyDescent="0.2">
      <c r="A54" s="363">
        <f t="shared" si="2"/>
        <v>48</v>
      </c>
      <c r="B54" s="363">
        <f t="shared" si="1"/>
        <v>679</v>
      </c>
      <c r="C54" s="431">
        <v>17</v>
      </c>
      <c r="D54" s="434" t="s">
        <v>12</v>
      </c>
      <c r="E54" s="599" t="s">
        <v>14231</v>
      </c>
      <c r="F54" s="437"/>
    </row>
    <row r="55" spans="1:6" ht="24" x14ac:dyDescent="0.2">
      <c r="A55" s="363">
        <f t="shared" si="2"/>
        <v>49</v>
      </c>
      <c r="B55" s="363">
        <f t="shared" si="1"/>
        <v>696</v>
      </c>
      <c r="C55" s="364">
        <v>17</v>
      </c>
      <c r="D55" s="365" t="s">
        <v>12</v>
      </c>
      <c r="E55" s="393" t="s">
        <v>14425</v>
      </c>
      <c r="F55" s="375"/>
    </row>
    <row r="56" spans="1:6" ht="24" x14ac:dyDescent="0.2">
      <c r="A56" s="363">
        <f t="shared" si="2"/>
        <v>50</v>
      </c>
      <c r="B56" s="363">
        <f t="shared" si="1"/>
        <v>713</v>
      </c>
      <c r="C56" s="364">
        <v>17</v>
      </c>
      <c r="D56" s="365" t="s">
        <v>12</v>
      </c>
      <c r="E56" s="393" t="s">
        <v>14426</v>
      </c>
      <c r="F56" s="375"/>
    </row>
    <row r="57" spans="1:6" ht="24" x14ac:dyDescent="0.2">
      <c r="A57" s="363">
        <f t="shared" si="2"/>
        <v>51</v>
      </c>
      <c r="B57" s="363">
        <f t="shared" si="1"/>
        <v>730</v>
      </c>
      <c r="C57" s="364">
        <v>17</v>
      </c>
      <c r="D57" s="365" t="s">
        <v>12</v>
      </c>
      <c r="E57" s="393" t="s">
        <v>14427</v>
      </c>
      <c r="F57" s="375"/>
    </row>
    <row r="58" spans="1:6" ht="24" x14ac:dyDescent="0.2">
      <c r="A58" s="363">
        <f t="shared" si="2"/>
        <v>52</v>
      </c>
      <c r="B58" s="363">
        <f t="shared" si="1"/>
        <v>747</v>
      </c>
      <c r="C58" s="364">
        <v>17</v>
      </c>
      <c r="D58" s="365" t="s">
        <v>12</v>
      </c>
      <c r="E58" s="393" t="s">
        <v>14428</v>
      </c>
      <c r="F58" s="375"/>
    </row>
    <row r="59" spans="1:6" x14ac:dyDescent="0.2">
      <c r="A59" s="363">
        <f t="shared" si="2"/>
        <v>53</v>
      </c>
      <c r="B59" s="363">
        <f t="shared" si="1"/>
        <v>764</v>
      </c>
      <c r="C59" s="431">
        <v>17</v>
      </c>
      <c r="D59" s="434" t="s">
        <v>12</v>
      </c>
      <c r="E59" s="557" t="s">
        <v>6407</v>
      </c>
      <c r="F59" s="437"/>
    </row>
    <row r="60" spans="1:6" ht="24" x14ac:dyDescent="0.2">
      <c r="A60" s="363">
        <f t="shared" si="2"/>
        <v>54</v>
      </c>
      <c r="B60" s="363">
        <f t="shared" si="1"/>
        <v>781</v>
      </c>
      <c r="C60" s="431">
        <v>17</v>
      </c>
      <c r="D60" s="434" t="s">
        <v>12</v>
      </c>
      <c r="E60" s="599" t="s">
        <v>14232</v>
      </c>
      <c r="F60" s="437"/>
    </row>
    <row r="61" spans="1:6" ht="24" x14ac:dyDescent="0.2">
      <c r="A61" s="363">
        <f t="shared" si="2"/>
        <v>55</v>
      </c>
      <c r="B61" s="363">
        <f t="shared" si="1"/>
        <v>798</v>
      </c>
      <c r="C61" s="431">
        <v>17</v>
      </c>
      <c r="D61" s="434" t="s">
        <v>12</v>
      </c>
      <c r="E61" s="557" t="s">
        <v>6408</v>
      </c>
      <c r="F61" s="437"/>
    </row>
    <row r="62" spans="1:6" ht="24" x14ac:dyDescent="0.2">
      <c r="A62" s="363">
        <f t="shared" si="2"/>
        <v>56</v>
      </c>
      <c r="B62" s="363">
        <f t="shared" si="1"/>
        <v>815</v>
      </c>
      <c r="C62" s="431">
        <v>17</v>
      </c>
      <c r="D62" s="434" t="s">
        <v>12</v>
      </c>
      <c r="E62" s="557" t="s">
        <v>6409</v>
      </c>
      <c r="F62" s="437"/>
    </row>
    <row r="63" spans="1:6" ht="24" x14ac:dyDescent="0.2">
      <c r="A63" s="363">
        <f t="shared" si="2"/>
        <v>57</v>
      </c>
      <c r="B63" s="363">
        <f t="shared" si="1"/>
        <v>832</v>
      </c>
      <c r="C63" s="431">
        <v>17</v>
      </c>
      <c r="D63" s="434" t="s">
        <v>12</v>
      </c>
      <c r="E63" s="599" t="s">
        <v>14233</v>
      </c>
      <c r="F63" s="437"/>
    </row>
    <row r="64" spans="1:6" ht="24" x14ac:dyDescent="0.2">
      <c r="A64" s="363">
        <f t="shared" si="2"/>
        <v>58</v>
      </c>
      <c r="B64" s="363">
        <f t="shared" si="1"/>
        <v>849</v>
      </c>
      <c r="C64" s="431">
        <v>17</v>
      </c>
      <c r="D64" s="434" t="s">
        <v>12</v>
      </c>
      <c r="E64" s="599" t="s">
        <v>14234</v>
      </c>
      <c r="F64" s="437"/>
    </row>
    <row r="65" spans="1:7" ht="24" x14ac:dyDescent="0.2">
      <c r="A65" s="363">
        <f t="shared" si="2"/>
        <v>59</v>
      </c>
      <c r="B65" s="363">
        <f t="shared" si="1"/>
        <v>866</v>
      </c>
      <c r="C65" s="431">
        <v>17</v>
      </c>
      <c r="D65" s="434" t="s">
        <v>12</v>
      </c>
      <c r="E65" s="599" t="s">
        <v>14235</v>
      </c>
      <c r="F65" s="437"/>
    </row>
    <row r="66" spans="1:7" ht="24" x14ac:dyDescent="0.2">
      <c r="A66" s="363">
        <f t="shared" si="2"/>
        <v>60</v>
      </c>
      <c r="B66" s="363">
        <f t="shared" si="1"/>
        <v>883</v>
      </c>
      <c r="C66" s="431">
        <v>17</v>
      </c>
      <c r="D66" s="434" t="s">
        <v>12</v>
      </c>
      <c r="E66" s="599" t="s">
        <v>14236</v>
      </c>
      <c r="F66" s="437"/>
    </row>
    <row r="67" spans="1:7" ht="24" x14ac:dyDescent="0.2">
      <c r="A67" s="363">
        <f t="shared" si="2"/>
        <v>61</v>
      </c>
      <c r="B67" s="363">
        <f t="shared" si="1"/>
        <v>900</v>
      </c>
      <c r="C67" s="431">
        <v>17</v>
      </c>
      <c r="D67" s="434" t="s">
        <v>12</v>
      </c>
      <c r="E67" s="599" t="s">
        <v>14237</v>
      </c>
      <c r="F67" s="437"/>
    </row>
    <row r="68" spans="1:7" ht="24" x14ac:dyDescent="0.2">
      <c r="A68" s="363">
        <f t="shared" si="2"/>
        <v>62</v>
      </c>
      <c r="B68" s="363">
        <f t="shared" si="1"/>
        <v>917</v>
      </c>
      <c r="C68" s="431">
        <v>17</v>
      </c>
      <c r="D68" s="434" t="s">
        <v>12</v>
      </c>
      <c r="E68" s="599" t="s">
        <v>14238</v>
      </c>
      <c r="F68" s="437"/>
    </row>
    <row r="69" spans="1:7" x14ac:dyDescent="0.2">
      <c r="A69" s="363">
        <f t="shared" si="2"/>
        <v>63</v>
      </c>
      <c r="B69" s="363">
        <f t="shared" si="1"/>
        <v>934</v>
      </c>
      <c r="C69" s="431">
        <v>17</v>
      </c>
      <c r="D69" s="434" t="s">
        <v>12</v>
      </c>
      <c r="E69" s="599" t="s">
        <v>14239</v>
      </c>
      <c r="F69" s="437"/>
    </row>
    <row r="70" spans="1:7" x14ac:dyDescent="0.2">
      <c r="A70" s="363">
        <f t="shared" si="2"/>
        <v>64</v>
      </c>
      <c r="B70" s="363">
        <f t="shared" si="1"/>
        <v>951</v>
      </c>
      <c r="C70" s="431">
        <v>17</v>
      </c>
      <c r="D70" s="434" t="s">
        <v>12</v>
      </c>
      <c r="E70" s="599" t="s">
        <v>14240</v>
      </c>
      <c r="F70" s="437"/>
    </row>
    <row r="71" spans="1:7" ht="24" x14ac:dyDescent="0.2">
      <c r="A71" s="363">
        <f t="shared" si="2"/>
        <v>65</v>
      </c>
      <c r="B71" s="363">
        <f t="shared" si="1"/>
        <v>968</v>
      </c>
      <c r="C71" s="431">
        <v>17</v>
      </c>
      <c r="D71" s="434" t="s">
        <v>12</v>
      </c>
      <c r="E71" s="599" t="s">
        <v>14241</v>
      </c>
      <c r="F71" s="437"/>
    </row>
    <row r="72" spans="1:7" ht="12.75" thickBot="1" x14ac:dyDescent="0.25">
      <c r="A72" s="363">
        <f t="shared" si="2"/>
        <v>66</v>
      </c>
      <c r="B72" s="363">
        <f t="shared" ref="B72:B73" si="3">C71+B71</f>
        <v>985</v>
      </c>
      <c r="C72" s="608">
        <v>150</v>
      </c>
      <c r="D72" s="609" t="s">
        <v>9</v>
      </c>
      <c r="E72" s="479" t="s">
        <v>50</v>
      </c>
      <c r="F72" s="9" t="s">
        <v>25</v>
      </c>
    </row>
    <row r="73" spans="1:7" ht="13.5" thickTop="1" thickBot="1" x14ac:dyDescent="0.25">
      <c r="A73" s="363">
        <f t="shared" si="2"/>
        <v>67</v>
      </c>
      <c r="B73" s="363">
        <f t="shared" si="3"/>
        <v>1135</v>
      </c>
      <c r="C73" s="441">
        <v>12</v>
      </c>
      <c r="D73" s="452" t="s">
        <v>9</v>
      </c>
      <c r="E73" s="453" t="s">
        <v>323</v>
      </c>
      <c r="F73" s="454" t="s">
        <v>6410</v>
      </c>
    </row>
    <row r="74" spans="1:7" ht="12.75" thickTop="1" x14ac:dyDescent="0.2">
      <c r="A74" s="119" t="s">
        <v>54</v>
      </c>
      <c r="B74" s="119"/>
      <c r="C74" s="370">
        <f>B73+C73-1</f>
        <v>1146</v>
      </c>
      <c r="D74" s="119"/>
      <c r="E74" s="527"/>
      <c r="F74" s="119"/>
    </row>
    <row r="75" spans="1:7" x14ac:dyDescent="0.2">
      <c r="A75" s="610"/>
      <c r="B75" s="610"/>
      <c r="C75" s="606"/>
      <c r="D75" s="611"/>
      <c r="E75" s="612"/>
      <c r="F75" s="613"/>
    </row>
    <row r="76" spans="1:7" x14ac:dyDescent="0.2">
      <c r="A76" s="614"/>
      <c r="B76" s="614"/>
      <c r="C76" s="615"/>
      <c r="D76" s="616"/>
      <c r="E76" s="617"/>
      <c r="F76" s="618"/>
      <c r="G76" s="277"/>
    </row>
    <row r="77" spans="1:7" x14ac:dyDescent="0.2">
      <c r="A77" s="614"/>
      <c r="B77" s="614"/>
      <c r="C77" s="615"/>
      <c r="D77" s="616"/>
      <c r="E77" s="617"/>
      <c r="F77" s="618"/>
      <c r="G77" s="277"/>
    </row>
    <row r="78" spans="1:7" ht="12.75" thickBot="1" x14ac:dyDescent="0.25">
      <c r="A78" s="614"/>
      <c r="B78" s="614"/>
      <c r="C78" s="619"/>
      <c r="D78" s="620"/>
      <c r="E78" s="621"/>
      <c r="F78" s="622"/>
      <c r="G78" s="277"/>
    </row>
    <row r="79" spans="1:7" ht="12.75" thickTop="1" x14ac:dyDescent="0.2">
      <c r="A79" s="615"/>
      <c r="B79" s="615"/>
      <c r="C79" s="615"/>
      <c r="D79" s="616"/>
      <c r="E79" s="623"/>
      <c r="F79" s="618"/>
    </row>
    <row r="80" spans="1:7" x14ac:dyDescent="0.2">
      <c r="A80" s="98"/>
      <c r="B80" s="98"/>
      <c r="C80" s="350"/>
      <c r="D80" s="98"/>
      <c r="E80" s="251"/>
      <c r="F80" s="98"/>
    </row>
    <row r="81" spans="1:6" x14ac:dyDescent="0.2">
      <c r="A81" s="69"/>
      <c r="B81" s="69"/>
      <c r="C81" s="69"/>
      <c r="D81" s="69"/>
      <c r="E81" s="69"/>
      <c r="F81" s="69"/>
    </row>
    <row r="82" spans="1:6" x14ac:dyDescent="0.2">
      <c r="A82" s="69"/>
      <c r="B82" s="69"/>
      <c r="C82" s="254"/>
      <c r="D82" s="69"/>
      <c r="E82" s="251" t="s">
        <v>6382</v>
      </c>
      <c r="F82" s="69"/>
    </row>
    <row r="83" spans="1:6" x14ac:dyDescent="0.2">
      <c r="A83" s="69"/>
      <c r="B83" s="69"/>
      <c r="C83" s="69"/>
      <c r="D83" s="69"/>
      <c r="E83" s="69"/>
      <c r="F83" s="69"/>
    </row>
    <row r="84" spans="1:6" x14ac:dyDescent="0.2">
      <c r="A84" s="69"/>
      <c r="B84" s="69"/>
      <c r="C84" s="69"/>
      <c r="D84" s="69"/>
      <c r="E84" s="69"/>
      <c r="F84" s="69"/>
    </row>
    <row r="85" spans="1:6" x14ac:dyDescent="0.2">
      <c r="A85" s="69"/>
      <c r="B85" s="69"/>
      <c r="C85" s="69"/>
      <c r="D85" s="69"/>
      <c r="E85" s="69"/>
      <c r="F85" s="69"/>
    </row>
    <row r="86" spans="1:6" x14ac:dyDescent="0.2">
      <c r="A86" s="69"/>
      <c r="B86" s="69"/>
      <c r="C86" s="69"/>
      <c r="D86" s="69"/>
      <c r="E86" s="69"/>
      <c r="F86" s="69"/>
    </row>
    <row r="87" spans="1:6" x14ac:dyDescent="0.2">
      <c r="A87" s="69"/>
      <c r="B87" s="69"/>
      <c r="C87" s="69"/>
      <c r="D87" s="69"/>
      <c r="E87" s="69"/>
      <c r="F87" s="69"/>
    </row>
    <row r="88" spans="1:6" x14ac:dyDescent="0.2">
      <c r="A88" s="69"/>
      <c r="B88" s="69"/>
      <c r="C88" s="69"/>
      <c r="D88" s="69"/>
      <c r="E88" s="69"/>
      <c r="F88" s="69"/>
    </row>
    <row r="89" spans="1:6" x14ac:dyDescent="0.2">
      <c r="A89" s="69"/>
      <c r="B89" s="69"/>
      <c r="C89" s="69"/>
      <c r="D89" s="69"/>
      <c r="E89" s="69"/>
      <c r="F89" s="69"/>
    </row>
    <row r="90" spans="1:6" x14ac:dyDescent="0.2">
      <c r="A90" s="69"/>
      <c r="B90" s="69"/>
      <c r="C90" s="69"/>
      <c r="D90" s="69"/>
      <c r="E90" s="69"/>
      <c r="F90" s="69"/>
    </row>
    <row r="91" spans="1:6" x14ac:dyDescent="0.2">
      <c r="A91" s="69"/>
      <c r="B91" s="69"/>
      <c r="C91" s="69"/>
      <c r="D91" s="69"/>
      <c r="E91" s="69"/>
      <c r="F91" s="69"/>
    </row>
    <row r="92" spans="1:6" x14ac:dyDescent="0.2">
      <c r="A92" s="69"/>
      <c r="B92" s="69"/>
      <c r="C92" s="69"/>
      <c r="D92" s="69"/>
      <c r="E92" s="69"/>
      <c r="F92" s="69"/>
    </row>
    <row r="93" spans="1:6" x14ac:dyDescent="0.2">
      <c r="A93" s="69"/>
      <c r="B93" s="69"/>
      <c r="C93" s="69"/>
      <c r="D93" s="69"/>
      <c r="E93" s="69"/>
      <c r="F93" s="69"/>
    </row>
    <row r="94" spans="1:6" x14ac:dyDescent="0.2">
      <c r="A94" s="69"/>
      <c r="B94" s="69"/>
      <c r="C94" s="69"/>
      <c r="D94" s="69"/>
      <c r="E94" s="69"/>
      <c r="F94" s="69"/>
    </row>
    <row r="95" spans="1:6" x14ac:dyDescent="0.2">
      <c r="A95" s="69"/>
      <c r="B95" s="69"/>
      <c r="C95" s="69"/>
      <c r="D95" s="69"/>
      <c r="E95" s="69"/>
      <c r="F95" s="69"/>
    </row>
    <row r="96" spans="1:6" x14ac:dyDescent="0.2">
      <c r="A96" s="69"/>
      <c r="B96" s="69"/>
      <c r="C96" s="69"/>
      <c r="D96" s="69"/>
      <c r="E96" s="69"/>
      <c r="F96" s="69"/>
    </row>
    <row r="97" spans="1:6" x14ac:dyDescent="0.2">
      <c r="A97" s="69"/>
      <c r="B97" s="69"/>
      <c r="C97" s="69"/>
      <c r="D97" s="69"/>
      <c r="E97" s="69"/>
      <c r="F97" s="69"/>
    </row>
    <row r="98" spans="1:6" x14ac:dyDescent="0.2">
      <c r="A98" s="69"/>
      <c r="B98" s="69"/>
      <c r="C98" s="69"/>
      <c r="D98" s="69"/>
      <c r="E98" s="69"/>
      <c r="F98" s="69"/>
    </row>
    <row r="99" spans="1:6" x14ac:dyDescent="0.2">
      <c r="A99" s="69"/>
      <c r="B99" s="69"/>
      <c r="C99" s="69"/>
      <c r="D99" s="69"/>
      <c r="E99" s="69"/>
      <c r="F99" s="69"/>
    </row>
    <row r="100" spans="1:6" x14ac:dyDescent="0.2">
      <c r="A100" s="69"/>
      <c r="B100" s="69"/>
      <c r="C100" s="69"/>
      <c r="D100" s="69"/>
      <c r="E100" s="69"/>
      <c r="F100" s="69"/>
    </row>
  </sheetData>
  <mergeCells count="4">
    <mergeCell ref="A3:B3"/>
    <mergeCell ref="C3:F3"/>
    <mergeCell ref="A4:B4"/>
    <mergeCell ref="C4:F5"/>
  </mergeCells>
  <conditionalFormatting sqref="C3:F3">
    <cfRule type="containsText" dxfId="128"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65DDD5F-2897-4DE4-9D55-683C534FE349}">
            <xm:f>NOT(ISERROR(SEARCH($C$3,C3)))</xm:f>
            <xm:f>$C$3</xm:f>
            <x14:dxf>
              <font>
                <color rgb="FFFFFF00"/>
              </font>
            </x14:dxf>
          </x14:cfRule>
          <xm:sqref>C3:F3</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182"/>
  <sheetViews>
    <sheetView topLeftCell="A54" zoomScaleNormal="100" zoomScaleSheetLayoutView="80" workbookViewId="0">
      <selection activeCell="E153" sqref="E153"/>
    </sheetView>
  </sheetViews>
  <sheetFormatPr baseColWidth="10" defaultRowHeight="12" x14ac:dyDescent="0.2"/>
  <cols>
    <col min="1" max="3" width="7.7109375" customWidth="1"/>
    <col min="4" max="4" width="10.7109375" customWidth="1"/>
    <col min="5" max="5" width="100.7109375" style="64" customWidth="1"/>
    <col min="6" max="6" width="12.7109375" customWidth="1"/>
  </cols>
  <sheetData>
    <row r="1" spans="1:7" ht="21" x14ac:dyDescent="0.35">
      <c r="B1" s="1" t="s">
        <v>0</v>
      </c>
    </row>
    <row r="3" spans="1:7" ht="12.95" customHeight="1" x14ac:dyDescent="0.2">
      <c r="A3" s="806" t="s">
        <v>1</v>
      </c>
      <c r="B3" s="806"/>
      <c r="C3" s="806" t="str">
        <f>+T22001000!C3</f>
        <v>Diseño de registro. 2025</v>
      </c>
      <c r="D3" s="806"/>
      <c r="E3" s="806"/>
      <c r="F3" s="805"/>
    </row>
    <row r="4" spans="1:7" ht="13.35" customHeight="1" x14ac:dyDescent="0.2">
      <c r="A4" s="796" t="str">
        <f>+T22001000!A4</f>
        <v>Versión 0.2</v>
      </c>
      <c r="B4" s="796"/>
      <c r="C4" s="794" t="s">
        <v>6411</v>
      </c>
      <c r="D4" s="794"/>
      <c r="E4" s="794"/>
      <c r="F4" s="792"/>
    </row>
    <row r="5" spans="1:7" ht="13.5" thickBot="1" x14ac:dyDescent="0.25">
      <c r="A5" s="232"/>
      <c r="B5" s="232"/>
      <c r="C5" s="792"/>
      <c r="D5" s="792"/>
      <c r="E5" s="792"/>
      <c r="F5" s="792"/>
    </row>
    <row r="6" spans="1:7" ht="12.75" x14ac:dyDescent="0.2">
      <c r="A6" s="3" t="s">
        <v>3</v>
      </c>
      <c r="B6" s="3" t="s">
        <v>4</v>
      </c>
      <c r="C6" s="3" t="s">
        <v>5</v>
      </c>
      <c r="D6" s="4" t="s">
        <v>6</v>
      </c>
      <c r="E6" s="142" t="s">
        <v>7</v>
      </c>
      <c r="F6" s="5" t="s">
        <v>8</v>
      </c>
    </row>
    <row r="7" spans="1:7" s="64" customFormat="1" x14ac:dyDescent="0.2">
      <c r="A7" s="430">
        <v>1</v>
      </c>
      <c r="B7" s="430">
        <v>1</v>
      </c>
      <c r="C7" s="430">
        <v>2</v>
      </c>
      <c r="D7" s="444" t="s">
        <v>9</v>
      </c>
      <c r="E7" s="500" t="s">
        <v>10</v>
      </c>
      <c r="F7" s="9" t="s">
        <v>11</v>
      </c>
    </row>
    <row r="8" spans="1:7" s="64" customFormat="1" x14ac:dyDescent="0.2">
      <c r="A8" s="430">
        <f t="shared" ref="A8:A71" si="0">+A7+1</f>
        <v>2</v>
      </c>
      <c r="B8" s="430">
        <f t="shared" ref="B8:B71" si="1">C7+B7</f>
        <v>3</v>
      </c>
      <c r="C8" s="430">
        <v>3</v>
      </c>
      <c r="D8" s="444" t="s">
        <v>12</v>
      </c>
      <c r="E8" s="500" t="s">
        <v>13</v>
      </c>
      <c r="F8" s="9">
        <v>220</v>
      </c>
    </row>
    <row r="9" spans="1:7" s="64" customFormat="1" x14ac:dyDescent="0.2">
      <c r="A9" s="430">
        <f t="shared" si="0"/>
        <v>3</v>
      </c>
      <c r="B9" s="430">
        <f t="shared" si="1"/>
        <v>6</v>
      </c>
      <c r="C9" s="430">
        <v>2</v>
      </c>
      <c r="D9" s="444" t="s">
        <v>9</v>
      </c>
      <c r="E9" s="500" t="s">
        <v>14</v>
      </c>
      <c r="F9" s="10" t="s">
        <v>6269</v>
      </c>
    </row>
    <row r="10" spans="1:7" s="64" customFormat="1" x14ac:dyDescent="0.2">
      <c r="A10" s="430">
        <f t="shared" si="0"/>
        <v>4</v>
      </c>
      <c r="B10" s="430">
        <f t="shared" si="1"/>
        <v>8</v>
      </c>
      <c r="C10" s="430">
        <v>1</v>
      </c>
      <c r="D10" s="444" t="s">
        <v>9</v>
      </c>
      <c r="E10" s="500" t="s">
        <v>16</v>
      </c>
      <c r="F10" s="10" t="s">
        <v>220</v>
      </c>
    </row>
    <row r="11" spans="1:7" s="64" customFormat="1" x14ac:dyDescent="0.2">
      <c r="A11" s="430">
        <f t="shared" si="0"/>
        <v>5</v>
      </c>
      <c r="B11" s="430">
        <f t="shared" si="1"/>
        <v>9</v>
      </c>
      <c r="C11" s="430">
        <v>2</v>
      </c>
      <c r="D11" s="444" t="s">
        <v>12</v>
      </c>
      <c r="E11" s="500" t="s">
        <v>17</v>
      </c>
      <c r="F11" s="10" t="s">
        <v>3329</v>
      </c>
    </row>
    <row r="12" spans="1:7" s="64" customFormat="1" x14ac:dyDescent="0.2">
      <c r="A12" s="430">
        <f t="shared" si="0"/>
        <v>6</v>
      </c>
      <c r="B12" s="430">
        <f t="shared" si="1"/>
        <v>11</v>
      </c>
      <c r="C12" s="430">
        <v>1</v>
      </c>
      <c r="D12" s="444" t="s">
        <v>9</v>
      </c>
      <c r="E12" s="500" t="s">
        <v>19</v>
      </c>
      <c r="F12" s="10" t="s">
        <v>20</v>
      </c>
    </row>
    <row r="13" spans="1:7" s="64" customFormat="1" x14ac:dyDescent="0.2">
      <c r="A13" s="430">
        <f t="shared" si="0"/>
        <v>7</v>
      </c>
      <c r="B13" s="430">
        <f t="shared" si="1"/>
        <v>12</v>
      </c>
      <c r="C13" s="430">
        <v>1</v>
      </c>
      <c r="D13" s="444" t="s">
        <v>9</v>
      </c>
      <c r="E13" s="500" t="s">
        <v>3330</v>
      </c>
      <c r="F13" s="9" t="s">
        <v>22</v>
      </c>
      <c r="G13" s="69"/>
    </row>
    <row r="14" spans="1:7" s="64" customFormat="1" x14ac:dyDescent="0.2">
      <c r="A14" s="430">
        <f t="shared" si="0"/>
        <v>8</v>
      </c>
      <c r="B14" s="430">
        <f t="shared" si="1"/>
        <v>13</v>
      </c>
      <c r="C14" s="430">
        <v>3</v>
      </c>
      <c r="D14" s="444" t="s">
        <v>12</v>
      </c>
      <c r="E14" s="500" t="s">
        <v>23</v>
      </c>
      <c r="F14" s="9"/>
      <c r="G14" s="69"/>
    </row>
    <row r="15" spans="1:7" s="64" customFormat="1" x14ac:dyDescent="0.2">
      <c r="A15" s="430">
        <f t="shared" si="0"/>
        <v>9</v>
      </c>
      <c r="B15" s="430">
        <f t="shared" si="1"/>
        <v>16</v>
      </c>
      <c r="C15" s="9">
        <v>9</v>
      </c>
      <c r="D15" s="444" t="s">
        <v>9</v>
      </c>
      <c r="E15" s="500" t="s">
        <v>3331</v>
      </c>
      <c r="F15" s="9"/>
      <c r="G15" s="69"/>
    </row>
    <row r="16" spans="1:7" s="64" customFormat="1" x14ac:dyDescent="0.2">
      <c r="A16" s="430">
        <f t="shared" si="0"/>
        <v>10</v>
      </c>
      <c r="B16" s="430">
        <f t="shared" si="1"/>
        <v>25</v>
      </c>
      <c r="C16" s="430">
        <v>8</v>
      </c>
      <c r="D16" s="444" t="s">
        <v>12</v>
      </c>
      <c r="E16" s="500" t="s">
        <v>6412</v>
      </c>
      <c r="F16" s="9"/>
      <c r="G16" s="69"/>
    </row>
    <row r="17" spans="1:7" s="64" customFormat="1" ht="24" x14ac:dyDescent="0.2">
      <c r="A17" s="430">
        <f t="shared" si="0"/>
        <v>11</v>
      </c>
      <c r="B17" s="430">
        <f t="shared" si="1"/>
        <v>33</v>
      </c>
      <c r="C17" s="430">
        <v>17</v>
      </c>
      <c r="D17" s="444" t="s">
        <v>12</v>
      </c>
      <c r="E17" s="24" t="s">
        <v>6413</v>
      </c>
      <c r="F17" s="480"/>
      <c r="G17" s="69"/>
    </row>
    <row r="18" spans="1:7" s="64" customFormat="1" ht="24" x14ac:dyDescent="0.2">
      <c r="A18" s="363">
        <f t="shared" si="0"/>
        <v>12</v>
      </c>
      <c r="B18" s="363">
        <f t="shared" si="1"/>
        <v>50</v>
      </c>
      <c r="C18" s="430">
        <v>17</v>
      </c>
      <c r="D18" s="444" t="s">
        <v>12</v>
      </c>
      <c r="E18" s="388" t="s">
        <v>14242</v>
      </c>
      <c r="F18" s="480"/>
      <c r="G18" s="69"/>
    </row>
    <row r="19" spans="1:7" s="64" customFormat="1" ht="24" x14ac:dyDescent="0.2">
      <c r="A19" s="363">
        <f t="shared" si="0"/>
        <v>13</v>
      </c>
      <c r="B19" s="363">
        <f t="shared" si="1"/>
        <v>67</v>
      </c>
      <c r="C19" s="430">
        <v>17</v>
      </c>
      <c r="D19" s="444" t="s">
        <v>12</v>
      </c>
      <c r="E19" s="24" t="s">
        <v>6414</v>
      </c>
      <c r="F19" s="480"/>
      <c r="G19" s="69"/>
    </row>
    <row r="20" spans="1:7" s="64" customFormat="1" ht="24" x14ac:dyDescent="0.2">
      <c r="A20" s="363">
        <f t="shared" si="0"/>
        <v>14</v>
      </c>
      <c r="B20" s="363">
        <f t="shared" si="1"/>
        <v>84</v>
      </c>
      <c r="C20" s="430">
        <v>17</v>
      </c>
      <c r="D20" s="444" t="s">
        <v>12</v>
      </c>
      <c r="E20" s="24" t="s">
        <v>6415</v>
      </c>
      <c r="F20" s="480"/>
      <c r="G20" s="69"/>
    </row>
    <row r="21" spans="1:7" s="64" customFormat="1" ht="24" x14ac:dyDescent="0.2">
      <c r="A21" s="363">
        <f t="shared" si="0"/>
        <v>15</v>
      </c>
      <c r="B21" s="363">
        <f t="shared" si="1"/>
        <v>101</v>
      </c>
      <c r="C21" s="430">
        <v>17</v>
      </c>
      <c r="D21" s="444" t="s">
        <v>12</v>
      </c>
      <c r="E21" s="24" t="s">
        <v>6416</v>
      </c>
      <c r="F21" s="480"/>
    </row>
    <row r="22" spans="1:7" s="64" customFormat="1" ht="24" x14ac:dyDescent="0.2">
      <c r="A22" s="363">
        <f t="shared" si="0"/>
        <v>16</v>
      </c>
      <c r="B22" s="363">
        <f t="shared" si="1"/>
        <v>118</v>
      </c>
      <c r="C22" s="430">
        <v>17</v>
      </c>
      <c r="D22" s="444" t="s">
        <v>12</v>
      </c>
      <c r="E22" s="388" t="s">
        <v>14243</v>
      </c>
      <c r="F22" s="480"/>
    </row>
    <row r="23" spans="1:7" s="64" customFormat="1" ht="24" x14ac:dyDescent="0.2">
      <c r="A23" s="363">
        <f t="shared" si="0"/>
        <v>17</v>
      </c>
      <c r="B23" s="363">
        <f t="shared" si="1"/>
        <v>135</v>
      </c>
      <c r="C23" s="430">
        <v>17</v>
      </c>
      <c r="D23" s="444" t="s">
        <v>12</v>
      </c>
      <c r="E23" s="24" t="s">
        <v>6417</v>
      </c>
      <c r="F23" s="480"/>
    </row>
    <row r="24" spans="1:7" s="64" customFormat="1" ht="24" x14ac:dyDescent="0.2">
      <c r="A24" s="363">
        <f t="shared" si="0"/>
        <v>18</v>
      </c>
      <c r="B24" s="363">
        <f t="shared" si="1"/>
        <v>152</v>
      </c>
      <c r="C24" s="430">
        <v>17</v>
      </c>
      <c r="D24" s="444" t="s">
        <v>12</v>
      </c>
      <c r="E24" s="24" t="s">
        <v>6418</v>
      </c>
      <c r="F24" s="480"/>
    </row>
    <row r="25" spans="1:7" s="64" customFormat="1" ht="24" x14ac:dyDescent="0.2">
      <c r="A25" s="363">
        <f t="shared" si="0"/>
        <v>19</v>
      </c>
      <c r="B25" s="363">
        <f t="shared" si="1"/>
        <v>169</v>
      </c>
      <c r="C25" s="430">
        <v>17</v>
      </c>
      <c r="D25" s="444" t="s">
        <v>12</v>
      </c>
      <c r="E25" s="24" t="s">
        <v>6419</v>
      </c>
      <c r="F25" s="480"/>
    </row>
    <row r="26" spans="1:7" s="64" customFormat="1" ht="24" x14ac:dyDescent="0.2">
      <c r="A26" s="363">
        <f t="shared" si="0"/>
        <v>20</v>
      </c>
      <c r="B26" s="363">
        <f t="shared" si="1"/>
        <v>186</v>
      </c>
      <c r="C26" s="430">
        <v>17</v>
      </c>
      <c r="D26" s="444" t="s">
        <v>12</v>
      </c>
      <c r="E26" s="388" t="s">
        <v>14244</v>
      </c>
      <c r="F26" s="480"/>
    </row>
    <row r="27" spans="1:7" s="64" customFormat="1" ht="24" x14ac:dyDescent="0.2">
      <c r="A27" s="363">
        <f t="shared" si="0"/>
        <v>21</v>
      </c>
      <c r="B27" s="363">
        <f t="shared" si="1"/>
        <v>203</v>
      </c>
      <c r="C27" s="430">
        <v>17</v>
      </c>
      <c r="D27" s="444" t="s">
        <v>12</v>
      </c>
      <c r="E27" s="24" t="s">
        <v>6420</v>
      </c>
      <c r="F27" s="480"/>
    </row>
    <row r="28" spans="1:7" s="64" customFormat="1" ht="24" x14ac:dyDescent="0.2">
      <c r="A28" s="363">
        <f t="shared" si="0"/>
        <v>22</v>
      </c>
      <c r="B28" s="363">
        <f t="shared" si="1"/>
        <v>220</v>
      </c>
      <c r="C28" s="430">
        <v>17</v>
      </c>
      <c r="D28" s="444" t="s">
        <v>12</v>
      </c>
      <c r="E28" s="24" t="s">
        <v>6421</v>
      </c>
      <c r="F28" s="480"/>
    </row>
    <row r="29" spans="1:7" s="64" customFormat="1" ht="24" x14ac:dyDescent="0.2">
      <c r="A29" s="363">
        <f t="shared" si="0"/>
        <v>23</v>
      </c>
      <c r="B29" s="363">
        <f t="shared" si="1"/>
        <v>237</v>
      </c>
      <c r="C29" s="430">
        <v>17</v>
      </c>
      <c r="D29" s="444" t="s">
        <v>12</v>
      </c>
      <c r="E29" s="24" t="s">
        <v>6422</v>
      </c>
      <c r="F29" s="480"/>
    </row>
    <row r="30" spans="1:7" s="64" customFormat="1" ht="24" x14ac:dyDescent="0.2">
      <c r="A30" s="363">
        <f t="shared" si="0"/>
        <v>24</v>
      </c>
      <c r="B30" s="363">
        <f t="shared" si="1"/>
        <v>254</v>
      </c>
      <c r="C30" s="430">
        <v>17</v>
      </c>
      <c r="D30" s="444" t="s">
        <v>12</v>
      </c>
      <c r="E30" s="388" t="s">
        <v>14245</v>
      </c>
      <c r="F30" s="480"/>
    </row>
    <row r="31" spans="1:7" s="64" customFormat="1" ht="24" x14ac:dyDescent="0.2">
      <c r="A31" s="363">
        <f t="shared" si="0"/>
        <v>25</v>
      </c>
      <c r="B31" s="363">
        <f t="shared" si="1"/>
        <v>271</v>
      </c>
      <c r="C31" s="430">
        <v>17</v>
      </c>
      <c r="D31" s="444" t="s">
        <v>12</v>
      </c>
      <c r="E31" s="24" t="s">
        <v>6423</v>
      </c>
      <c r="F31" s="480"/>
    </row>
    <row r="32" spans="1:7" s="64" customFormat="1" ht="24" x14ac:dyDescent="0.2">
      <c r="A32" s="363">
        <f t="shared" si="0"/>
        <v>26</v>
      </c>
      <c r="B32" s="363">
        <f t="shared" si="1"/>
        <v>288</v>
      </c>
      <c r="C32" s="430">
        <v>17</v>
      </c>
      <c r="D32" s="444" t="s">
        <v>12</v>
      </c>
      <c r="E32" s="24" t="s">
        <v>6424</v>
      </c>
      <c r="F32" s="480"/>
    </row>
    <row r="33" spans="1:6" s="64" customFormat="1" ht="24" x14ac:dyDescent="0.2">
      <c r="A33" s="363">
        <f t="shared" si="0"/>
        <v>27</v>
      </c>
      <c r="B33" s="363">
        <f t="shared" si="1"/>
        <v>305</v>
      </c>
      <c r="C33" s="430">
        <v>17</v>
      </c>
      <c r="D33" s="444" t="s">
        <v>12</v>
      </c>
      <c r="E33" s="24" t="s">
        <v>6425</v>
      </c>
      <c r="F33" s="480"/>
    </row>
    <row r="34" spans="1:6" s="64" customFormat="1" ht="24" x14ac:dyDescent="0.2">
      <c r="A34" s="363">
        <f t="shared" si="0"/>
        <v>28</v>
      </c>
      <c r="B34" s="363">
        <f t="shared" si="1"/>
        <v>322</v>
      </c>
      <c r="C34" s="430">
        <v>17</v>
      </c>
      <c r="D34" s="444" t="s">
        <v>12</v>
      </c>
      <c r="E34" s="388" t="s">
        <v>14246</v>
      </c>
      <c r="F34" s="480"/>
    </row>
    <row r="35" spans="1:6" s="64" customFormat="1" ht="24" x14ac:dyDescent="0.2">
      <c r="A35" s="363">
        <f t="shared" si="0"/>
        <v>29</v>
      </c>
      <c r="B35" s="363">
        <f t="shared" si="1"/>
        <v>339</v>
      </c>
      <c r="C35" s="430">
        <v>17</v>
      </c>
      <c r="D35" s="444" t="s">
        <v>12</v>
      </c>
      <c r="E35" s="24" t="s">
        <v>6426</v>
      </c>
      <c r="F35" s="480"/>
    </row>
    <row r="36" spans="1:6" s="64" customFormat="1" ht="24" x14ac:dyDescent="0.2">
      <c r="A36" s="363">
        <f t="shared" si="0"/>
        <v>30</v>
      </c>
      <c r="B36" s="363">
        <f t="shared" si="1"/>
        <v>356</v>
      </c>
      <c r="C36" s="430">
        <v>17</v>
      </c>
      <c r="D36" s="444" t="s">
        <v>12</v>
      </c>
      <c r="E36" s="24" t="s">
        <v>6427</v>
      </c>
      <c r="F36" s="480"/>
    </row>
    <row r="37" spans="1:6" s="64" customFormat="1" ht="24" x14ac:dyDescent="0.2">
      <c r="A37" s="363">
        <f t="shared" si="0"/>
        <v>31</v>
      </c>
      <c r="B37" s="363">
        <f t="shared" si="1"/>
        <v>373</v>
      </c>
      <c r="C37" s="430">
        <v>17</v>
      </c>
      <c r="D37" s="444" t="s">
        <v>12</v>
      </c>
      <c r="E37" s="24" t="s">
        <v>6428</v>
      </c>
      <c r="F37" s="480"/>
    </row>
    <row r="38" spans="1:6" s="64" customFormat="1" ht="24" x14ac:dyDescent="0.2">
      <c r="A38" s="363">
        <f t="shared" si="0"/>
        <v>32</v>
      </c>
      <c r="B38" s="363">
        <f t="shared" si="1"/>
        <v>390</v>
      </c>
      <c r="C38" s="430">
        <v>17</v>
      </c>
      <c r="D38" s="444" t="s">
        <v>12</v>
      </c>
      <c r="E38" s="388" t="s">
        <v>14247</v>
      </c>
      <c r="F38" s="480"/>
    </row>
    <row r="39" spans="1:6" s="64" customFormat="1" ht="24" x14ac:dyDescent="0.2">
      <c r="A39" s="363">
        <f t="shared" si="0"/>
        <v>33</v>
      </c>
      <c r="B39" s="363">
        <f t="shared" si="1"/>
        <v>407</v>
      </c>
      <c r="C39" s="430">
        <v>17</v>
      </c>
      <c r="D39" s="444" t="s">
        <v>12</v>
      </c>
      <c r="E39" s="24" t="s">
        <v>6429</v>
      </c>
      <c r="F39" s="480"/>
    </row>
    <row r="40" spans="1:6" s="64" customFormat="1" ht="24" x14ac:dyDescent="0.2">
      <c r="A40" s="363">
        <f t="shared" si="0"/>
        <v>34</v>
      </c>
      <c r="B40" s="363">
        <f t="shared" si="1"/>
        <v>424</v>
      </c>
      <c r="C40" s="430">
        <v>17</v>
      </c>
      <c r="D40" s="444" t="s">
        <v>12</v>
      </c>
      <c r="E40" s="24" t="s">
        <v>6430</v>
      </c>
      <c r="F40" s="480"/>
    </row>
    <row r="41" spans="1:6" s="64" customFormat="1" ht="24" x14ac:dyDescent="0.2">
      <c r="A41" s="363">
        <f t="shared" si="0"/>
        <v>35</v>
      </c>
      <c r="B41" s="363">
        <f t="shared" si="1"/>
        <v>441</v>
      </c>
      <c r="C41" s="430">
        <v>17</v>
      </c>
      <c r="D41" s="444" t="s">
        <v>12</v>
      </c>
      <c r="E41" s="24" t="s">
        <v>6431</v>
      </c>
      <c r="F41" s="480"/>
    </row>
    <row r="42" spans="1:6" s="64" customFormat="1" ht="24" x14ac:dyDescent="0.2">
      <c r="A42" s="363">
        <f t="shared" si="0"/>
        <v>36</v>
      </c>
      <c r="B42" s="363">
        <f t="shared" si="1"/>
        <v>458</v>
      </c>
      <c r="C42" s="430">
        <v>17</v>
      </c>
      <c r="D42" s="444" t="s">
        <v>12</v>
      </c>
      <c r="E42" s="388" t="s">
        <v>14248</v>
      </c>
      <c r="F42" s="480"/>
    </row>
    <row r="43" spans="1:6" s="64" customFormat="1" ht="24" x14ac:dyDescent="0.2">
      <c r="A43" s="363">
        <f t="shared" si="0"/>
        <v>37</v>
      </c>
      <c r="B43" s="363">
        <f t="shared" si="1"/>
        <v>475</v>
      </c>
      <c r="C43" s="430">
        <v>17</v>
      </c>
      <c r="D43" s="444" t="s">
        <v>12</v>
      </c>
      <c r="E43" s="24" t="s">
        <v>6432</v>
      </c>
      <c r="F43" s="480"/>
    </row>
    <row r="44" spans="1:6" s="64" customFormat="1" ht="24" x14ac:dyDescent="0.2">
      <c r="A44" s="363">
        <f t="shared" si="0"/>
        <v>38</v>
      </c>
      <c r="B44" s="363">
        <f t="shared" si="1"/>
        <v>492</v>
      </c>
      <c r="C44" s="430">
        <v>17</v>
      </c>
      <c r="D44" s="444" t="s">
        <v>12</v>
      </c>
      <c r="E44" s="24" t="s">
        <v>6433</v>
      </c>
      <c r="F44" s="480"/>
    </row>
    <row r="45" spans="1:6" s="64" customFormat="1" x14ac:dyDescent="0.2">
      <c r="A45" s="363">
        <f t="shared" si="0"/>
        <v>39</v>
      </c>
      <c r="B45" s="363">
        <f t="shared" si="1"/>
        <v>509</v>
      </c>
      <c r="C45" s="430">
        <v>17</v>
      </c>
      <c r="D45" s="444" t="s">
        <v>12</v>
      </c>
      <c r="E45" s="24" t="str">
        <f>"DEDUCCIONES POR DOBLE IMPOSICIÓN INTERNA RDLEG 4/2004. Deducción pendiente. Total  [05487]"</f>
        <v>DEDUCCIONES POR DOBLE IMPOSICIÓN INTERNA RDLEG 4/2004. Deducción pendiente. Total  [05487]</v>
      </c>
      <c r="F45" s="480"/>
    </row>
    <row r="46" spans="1:6" s="64" customFormat="1" x14ac:dyDescent="0.2">
      <c r="A46" s="363">
        <f t="shared" si="0"/>
        <v>40</v>
      </c>
      <c r="B46" s="363">
        <f t="shared" si="1"/>
        <v>526</v>
      </c>
      <c r="C46" s="430">
        <v>17</v>
      </c>
      <c r="D46" s="444" t="s">
        <v>12</v>
      </c>
      <c r="E46" s="388" t="s">
        <v>14249</v>
      </c>
      <c r="F46" s="480"/>
    </row>
    <row r="47" spans="1:6" s="64" customFormat="1" x14ac:dyDescent="0.2">
      <c r="A47" s="363">
        <f t="shared" si="0"/>
        <v>41</v>
      </c>
      <c r="B47" s="363">
        <f t="shared" si="1"/>
        <v>543</v>
      </c>
      <c r="C47" s="430">
        <v>17</v>
      </c>
      <c r="D47" s="444" t="s">
        <v>12</v>
      </c>
      <c r="E47" s="24" t="str">
        <f>"DEDUCCIONES POR DOBLE IMPOSICIÓN INTERNA RDLEG 4/2004. Aplicado en esta liquidación.  Total [05489]"</f>
        <v>DEDUCCIONES POR DOBLE IMPOSICIÓN INTERNA RDLEG 4/2004. Aplicado en esta liquidación.  Total [05489]</v>
      </c>
      <c r="F47" s="480"/>
    </row>
    <row r="48" spans="1:6" s="64" customFormat="1" ht="24" x14ac:dyDescent="0.2">
      <c r="A48" s="363">
        <f t="shared" si="0"/>
        <v>42</v>
      </c>
      <c r="B48" s="363">
        <f t="shared" si="1"/>
        <v>560</v>
      </c>
      <c r="C48" s="430">
        <v>17</v>
      </c>
      <c r="D48" s="444" t="s">
        <v>12</v>
      </c>
      <c r="E48" s="24" t="str">
        <f>"DEDUCCIONES POR DOBLE IMPOSICIÓN INTERNA RDLEG 4/2004. Pendiente de aplicación en periodos futuros.Total  [01253]"</f>
        <v>DEDUCCIONES POR DOBLE IMPOSICIÓN INTERNA RDLEG 4/2004. Pendiente de aplicación en periodos futuros.Total  [01253]</v>
      </c>
      <c r="F48" s="480"/>
    </row>
    <row r="49" spans="1:6" s="64" customFormat="1" ht="24" x14ac:dyDescent="0.2">
      <c r="A49" s="363">
        <f t="shared" si="0"/>
        <v>43</v>
      </c>
      <c r="B49" s="363">
        <f t="shared" si="1"/>
        <v>577</v>
      </c>
      <c r="C49" s="430">
        <v>17</v>
      </c>
      <c r="D49" s="444" t="s">
        <v>12</v>
      </c>
      <c r="E49" s="479" t="s">
        <v>6434</v>
      </c>
      <c r="F49" s="480"/>
    </row>
    <row r="50" spans="1:6" s="64" customFormat="1" ht="24" x14ac:dyDescent="0.2">
      <c r="A50" s="363">
        <f t="shared" si="0"/>
        <v>44</v>
      </c>
      <c r="B50" s="363">
        <f t="shared" si="1"/>
        <v>594</v>
      </c>
      <c r="C50" s="430">
        <v>17</v>
      </c>
      <c r="D50" s="444" t="s">
        <v>12</v>
      </c>
      <c r="E50" s="388" t="s">
        <v>14250</v>
      </c>
      <c r="F50" s="480"/>
    </row>
    <row r="51" spans="1:6" s="64" customFormat="1" ht="24" x14ac:dyDescent="0.2">
      <c r="A51" s="363">
        <f t="shared" si="0"/>
        <v>45</v>
      </c>
      <c r="B51" s="363">
        <f t="shared" si="1"/>
        <v>611</v>
      </c>
      <c r="C51" s="430">
        <v>17</v>
      </c>
      <c r="D51" s="444" t="s">
        <v>12</v>
      </c>
      <c r="E51" s="479" t="s">
        <v>6435</v>
      </c>
      <c r="F51" s="480"/>
    </row>
    <row r="52" spans="1:6" s="64" customFormat="1" ht="24" x14ac:dyDescent="0.2">
      <c r="A52" s="363">
        <f t="shared" si="0"/>
        <v>46</v>
      </c>
      <c r="B52" s="363">
        <f t="shared" si="1"/>
        <v>628</v>
      </c>
      <c r="C52" s="430">
        <v>17</v>
      </c>
      <c r="D52" s="444" t="s">
        <v>12</v>
      </c>
      <c r="E52" s="479" t="s">
        <v>6436</v>
      </c>
      <c r="F52" s="480"/>
    </row>
    <row r="53" spans="1:6" s="64" customFormat="1" ht="24" x14ac:dyDescent="0.2">
      <c r="A53" s="363">
        <f t="shared" si="0"/>
        <v>47</v>
      </c>
      <c r="B53" s="363">
        <f t="shared" si="1"/>
        <v>645</v>
      </c>
      <c r="C53" s="430">
        <v>17</v>
      </c>
      <c r="D53" s="444" t="s">
        <v>12</v>
      </c>
      <c r="E53" s="479" t="s">
        <v>6437</v>
      </c>
      <c r="F53" s="480"/>
    </row>
    <row r="54" spans="1:6" s="64" customFormat="1" ht="24" x14ac:dyDescent="0.2">
      <c r="A54" s="363">
        <f t="shared" si="0"/>
        <v>48</v>
      </c>
      <c r="B54" s="363">
        <f t="shared" si="1"/>
        <v>662</v>
      </c>
      <c r="C54" s="430">
        <v>17</v>
      </c>
      <c r="D54" s="444" t="s">
        <v>12</v>
      </c>
      <c r="E54" s="388" t="s">
        <v>14251</v>
      </c>
      <c r="F54" s="480"/>
    </row>
    <row r="55" spans="1:6" s="64" customFormat="1" ht="24" x14ac:dyDescent="0.2">
      <c r="A55" s="363">
        <f t="shared" si="0"/>
        <v>49</v>
      </c>
      <c r="B55" s="363">
        <f t="shared" si="1"/>
        <v>679</v>
      </c>
      <c r="C55" s="430">
        <v>17</v>
      </c>
      <c r="D55" s="444" t="s">
        <v>12</v>
      </c>
      <c r="E55" s="479" t="s">
        <v>6438</v>
      </c>
      <c r="F55" s="480"/>
    </row>
    <row r="56" spans="1:6" s="64" customFormat="1" ht="24" x14ac:dyDescent="0.2">
      <c r="A56" s="363">
        <f t="shared" si="0"/>
        <v>50</v>
      </c>
      <c r="B56" s="363">
        <f t="shared" si="1"/>
        <v>696</v>
      </c>
      <c r="C56" s="430">
        <v>17</v>
      </c>
      <c r="D56" s="444" t="s">
        <v>12</v>
      </c>
      <c r="E56" s="479" t="s">
        <v>6439</v>
      </c>
      <c r="F56" s="480"/>
    </row>
    <row r="57" spans="1:6" s="64" customFormat="1" ht="24" x14ac:dyDescent="0.2">
      <c r="A57" s="363">
        <f t="shared" si="0"/>
        <v>51</v>
      </c>
      <c r="B57" s="363">
        <f t="shared" si="1"/>
        <v>713</v>
      </c>
      <c r="C57" s="430">
        <v>17</v>
      </c>
      <c r="D57" s="444" t="s">
        <v>12</v>
      </c>
      <c r="E57" s="479" t="s">
        <v>6440</v>
      </c>
      <c r="F57" s="480"/>
    </row>
    <row r="58" spans="1:6" s="64" customFormat="1" ht="24" x14ac:dyDescent="0.2">
      <c r="A58" s="363">
        <f t="shared" si="0"/>
        <v>52</v>
      </c>
      <c r="B58" s="363">
        <f t="shared" si="1"/>
        <v>730</v>
      </c>
      <c r="C58" s="430">
        <v>17</v>
      </c>
      <c r="D58" s="444" t="s">
        <v>12</v>
      </c>
      <c r="E58" s="388" t="s">
        <v>14252</v>
      </c>
      <c r="F58" s="480"/>
    </row>
    <row r="59" spans="1:6" s="64" customFormat="1" ht="24" x14ac:dyDescent="0.2">
      <c r="A59" s="363">
        <f t="shared" si="0"/>
        <v>53</v>
      </c>
      <c r="B59" s="363">
        <f t="shared" si="1"/>
        <v>747</v>
      </c>
      <c r="C59" s="430">
        <v>17</v>
      </c>
      <c r="D59" s="444" t="s">
        <v>12</v>
      </c>
      <c r="E59" s="479" t="s">
        <v>6441</v>
      </c>
      <c r="F59" s="480"/>
    </row>
    <row r="60" spans="1:6" s="64" customFormat="1" ht="24" x14ac:dyDescent="0.2">
      <c r="A60" s="363">
        <f t="shared" si="0"/>
        <v>54</v>
      </c>
      <c r="B60" s="363">
        <f t="shared" si="1"/>
        <v>764</v>
      </c>
      <c r="C60" s="430">
        <v>17</v>
      </c>
      <c r="D60" s="444" t="s">
        <v>12</v>
      </c>
      <c r="E60" s="479" t="s">
        <v>6442</v>
      </c>
      <c r="F60" s="480"/>
    </row>
    <row r="61" spans="1:6" s="64" customFormat="1" ht="24" x14ac:dyDescent="0.2">
      <c r="A61" s="363">
        <f t="shared" si="0"/>
        <v>55</v>
      </c>
      <c r="B61" s="363">
        <f t="shared" si="1"/>
        <v>781</v>
      </c>
      <c r="C61" s="430">
        <v>17</v>
      </c>
      <c r="D61" s="444" t="s">
        <v>12</v>
      </c>
      <c r="E61" s="479" t="s">
        <v>6443</v>
      </c>
      <c r="F61" s="480"/>
    </row>
    <row r="62" spans="1:6" s="64" customFormat="1" ht="24" x14ac:dyDescent="0.2">
      <c r="A62" s="363">
        <f t="shared" si="0"/>
        <v>56</v>
      </c>
      <c r="B62" s="363">
        <f t="shared" si="1"/>
        <v>798</v>
      </c>
      <c r="C62" s="430">
        <v>17</v>
      </c>
      <c r="D62" s="444" t="s">
        <v>12</v>
      </c>
      <c r="E62" s="388" t="s">
        <v>14253</v>
      </c>
      <c r="F62" s="480"/>
    </row>
    <row r="63" spans="1:6" s="64" customFormat="1" ht="24" x14ac:dyDescent="0.2">
      <c r="A63" s="363">
        <f t="shared" si="0"/>
        <v>57</v>
      </c>
      <c r="B63" s="363">
        <f t="shared" si="1"/>
        <v>815</v>
      </c>
      <c r="C63" s="430">
        <v>17</v>
      </c>
      <c r="D63" s="444" t="s">
        <v>12</v>
      </c>
      <c r="E63" s="479" t="s">
        <v>6444</v>
      </c>
      <c r="F63" s="480"/>
    </row>
    <row r="64" spans="1:6" s="64" customFormat="1" ht="24" x14ac:dyDescent="0.2">
      <c r="A64" s="363">
        <f t="shared" si="0"/>
        <v>58</v>
      </c>
      <c r="B64" s="363">
        <f t="shared" si="1"/>
        <v>832</v>
      </c>
      <c r="C64" s="430">
        <v>17</v>
      </c>
      <c r="D64" s="444" t="s">
        <v>12</v>
      </c>
      <c r="E64" s="479" t="s">
        <v>6445</v>
      </c>
      <c r="F64" s="480"/>
    </row>
    <row r="65" spans="1:6" s="64" customFormat="1" ht="24" x14ac:dyDescent="0.2">
      <c r="A65" s="363">
        <f t="shared" si="0"/>
        <v>59</v>
      </c>
      <c r="B65" s="363">
        <f t="shared" si="1"/>
        <v>849</v>
      </c>
      <c r="C65" s="430">
        <v>17</v>
      </c>
      <c r="D65" s="444" t="s">
        <v>12</v>
      </c>
      <c r="E65" s="24" t="s">
        <v>6446</v>
      </c>
      <c r="F65" s="480"/>
    </row>
    <row r="66" spans="1:6" s="64" customFormat="1" ht="24" x14ac:dyDescent="0.2">
      <c r="A66" s="363">
        <f t="shared" si="0"/>
        <v>60</v>
      </c>
      <c r="B66" s="363">
        <f t="shared" si="1"/>
        <v>866</v>
      </c>
      <c r="C66" s="430">
        <v>17</v>
      </c>
      <c r="D66" s="444" t="s">
        <v>12</v>
      </c>
      <c r="E66" s="388" t="s">
        <v>14254</v>
      </c>
      <c r="F66" s="480"/>
    </row>
    <row r="67" spans="1:6" s="64" customFormat="1" ht="24" x14ac:dyDescent="0.2">
      <c r="A67" s="363">
        <f t="shared" si="0"/>
        <v>61</v>
      </c>
      <c r="B67" s="363">
        <f t="shared" si="1"/>
        <v>883</v>
      </c>
      <c r="C67" s="430">
        <v>17</v>
      </c>
      <c r="D67" s="444" t="s">
        <v>12</v>
      </c>
      <c r="E67" s="24" t="s">
        <v>6447</v>
      </c>
      <c r="F67" s="480"/>
    </row>
    <row r="68" spans="1:6" s="64" customFormat="1" ht="24" x14ac:dyDescent="0.2">
      <c r="A68" s="363">
        <f t="shared" si="0"/>
        <v>62</v>
      </c>
      <c r="B68" s="363">
        <f t="shared" si="1"/>
        <v>900</v>
      </c>
      <c r="C68" s="430">
        <v>17</v>
      </c>
      <c r="D68" s="444" t="s">
        <v>12</v>
      </c>
      <c r="E68" s="24" t="s">
        <v>6448</v>
      </c>
      <c r="F68" s="480"/>
    </row>
    <row r="69" spans="1:6" s="64" customFormat="1" ht="28.5" customHeight="1" x14ac:dyDescent="0.2">
      <c r="A69" s="363">
        <f t="shared" si="0"/>
        <v>63</v>
      </c>
      <c r="B69" s="363">
        <f t="shared" si="1"/>
        <v>917</v>
      </c>
      <c r="C69" s="447">
        <v>17</v>
      </c>
      <c r="D69" s="448" t="s">
        <v>12</v>
      </c>
      <c r="E69" s="24" t="s">
        <v>6449</v>
      </c>
      <c r="F69" s="481"/>
    </row>
    <row r="70" spans="1:6" s="64" customFormat="1" ht="23.25" customHeight="1" x14ac:dyDescent="0.2">
      <c r="A70" s="363">
        <f t="shared" si="0"/>
        <v>64</v>
      </c>
      <c r="B70" s="363">
        <f t="shared" si="1"/>
        <v>934</v>
      </c>
      <c r="C70" s="447">
        <v>17</v>
      </c>
      <c r="D70" s="448" t="s">
        <v>12</v>
      </c>
      <c r="E70" s="388" t="s">
        <v>14255</v>
      </c>
      <c r="F70" s="481"/>
    </row>
    <row r="71" spans="1:6" s="64" customFormat="1" ht="24.75" customHeight="1" x14ac:dyDescent="0.2">
      <c r="A71" s="363">
        <f t="shared" si="0"/>
        <v>65</v>
      </c>
      <c r="B71" s="363">
        <f t="shared" si="1"/>
        <v>951</v>
      </c>
      <c r="C71" s="447">
        <v>17</v>
      </c>
      <c r="D71" s="448" t="s">
        <v>12</v>
      </c>
      <c r="E71" s="24" t="s">
        <v>6450</v>
      </c>
      <c r="F71" s="481"/>
    </row>
    <row r="72" spans="1:6" s="64" customFormat="1" ht="22.5" customHeight="1" x14ac:dyDescent="0.2">
      <c r="A72" s="363">
        <f t="shared" ref="A72:A135" si="2">+A71+1</f>
        <v>66</v>
      </c>
      <c r="B72" s="363">
        <f t="shared" ref="B72:B135" si="3">C71+B71</f>
        <v>968</v>
      </c>
      <c r="C72" s="447">
        <v>17</v>
      </c>
      <c r="D72" s="448" t="s">
        <v>12</v>
      </c>
      <c r="E72" s="24" t="s">
        <v>6451</v>
      </c>
      <c r="F72" s="481"/>
    </row>
    <row r="73" spans="1:6" s="64" customFormat="1" ht="22.5" customHeight="1" x14ac:dyDescent="0.2">
      <c r="A73" s="363">
        <f t="shared" si="2"/>
        <v>67</v>
      </c>
      <c r="B73" s="363">
        <f t="shared" si="3"/>
        <v>985</v>
      </c>
      <c r="C73" s="447">
        <v>17</v>
      </c>
      <c r="D73" s="448" t="s">
        <v>12</v>
      </c>
      <c r="E73" s="24" t="s">
        <v>6452</v>
      </c>
      <c r="F73" s="481"/>
    </row>
    <row r="74" spans="1:6" s="64" customFormat="1" ht="22.5" customHeight="1" x14ac:dyDescent="0.2">
      <c r="A74" s="363">
        <f t="shared" si="2"/>
        <v>68</v>
      </c>
      <c r="B74" s="363">
        <f t="shared" si="3"/>
        <v>1002</v>
      </c>
      <c r="C74" s="447">
        <v>17</v>
      </c>
      <c r="D74" s="448" t="s">
        <v>12</v>
      </c>
      <c r="E74" s="388" t="s">
        <v>14256</v>
      </c>
      <c r="F74" s="481"/>
    </row>
    <row r="75" spans="1:6" s="64" customFormat="1" ht="22.5" customHeight="1" x14ac:dyDescent="0.2">
      <c r="A75" s="363">
        <f t="shared" si="2"/>
        <v>69</v>
      </c>
      <c r="B75" s="363">
        <f t="shared" si="3"/>
        <v>1019</v>
      </c>
      <c r="C75" s="447">
        <v>17</v>
      </c>
      <c r="D75" s="448" t="s">
        <v>12</v>
      </c>
      <c r="E75" s="24" t="s">
        <v>6453</v>
      </c>
      <c r="F75" s="481"/>
    </row>
    <row r="76" spans="1:6" s="64" customFormat="1" ht="22.5" customHeight="1" x14ac:dyDescent="0.2">
      <c r="A76" s="363">
        <f t="shared" si="2"/>
        <v>70</v>
      </c>
      <c r="B76" s="363">
        <f t="shared" si="3"/>
        <v>1036</v>
      </c>
      <c r="C76" s="447">
        <v>17</v>
      </c>
      <c r="D76" s="448" t="s">
        <v>12</v>
      </c>
      <c r="E76" s="24" t="s">
        <v>6454</v>
      </c>
      <c r="F76" s="481"/>
    </row>
    <row r="77" spans="1:6" s="64" customFormat="1" ht="22.5" customHeight="1" x14ac:dyDescent="0.2">
      <c r="A77" s="363">
        <f t="shared" si="2"/>
        <v>71</v>
      </c>
      <c r="B77" s="363">
        <f t="shared" si="3"/>
        <v>1053</v>
      </c>
      <c r="C77" s="447">
        <v>17</v>
      </c>
      <c r="D77" s="448" t="s">
        <v>12</v>
      </c>
      <c r="E77" s="24" t="s">
        <v>6455</v>
      </c>
      <c r="F77" s="481"/>
    </row>
    <row r="78" spans="1:6" s="64" customFormat="1" ht="22.5" customHeight="1" x14ac:dyDescent="0.2">
      <c r="A78" s="363">
        <f t="shared" si="2"/>
        <v>72</v>
      </c>
      <c r="B78" s="363">
        <f t="shared" si="3"/>
        <v>1070</v>
      </c>
      <c r="C78" s="447">
        <v>17</v>
      </c>
      <c r="D78" s="448" t="s">
        <v>12</v>
      </c>
      <c r="E78" s="388" t="s">
        <v>14257</v>
      </c>
      <c r="F78" s="481"/>
    </row>
    <row r="79" spans="1:6" s="64" customFormat="1" ht="22.5" customHeight="1" x14ac:dyDescent="0.2">
      <c r="A79" s="363">
        <f t="shared" si="2"/>
        <v>73</v>
      </c>
      <c r="B79" s="363">
        <f t="shared" si="3"/>
        <v>1087</v>
      </c>
      <c r="C79" s="447">
        <v>17</v>
      </c>
      <c r="D79" s="448" t="s">
        <v>12</v>
      </c>
      <c r="E79" s="24" t="s">
        <v>6456</v>
      </c>
      <c r="F79" s="481"/>
    </row>
    <row r="80" spans="1:6" s="64" customFormat="1" ht="22.5" customHeight="1" x14ac:dyDescent="0.2">
      <c r="A80" s="363">
        <f t="shared" si="2"/>
        <v>74</v>
      </c>
      <c r="B80" s="363">
        <f t="shared" si="3"/>
        <v>1104</v>
      </c>
      <c r="C80" s="447">
        <v>17</v>
      </c>
      <c r="D80" s="448" t="s">
        <v>12</v>
      </c>
      <c r="E80" s="24" t="s">
        <v>6457</v>
      </c>
      <c r="F80" s="481"/>
    </row>
    <row r="81" spans="1:6" s="64" customFormat="1" ht="22.5" customHeight="1" x14ac:dyDescent="0.2">
      <c r="A81" s="363">
        <f t="shared" si="2"/>
        <v>75</v>
      </c>
      <c r="B81" s="363">
        <f t="shared" si="3"/>
        <v>1121</v>
      </c>
      <c r="C81" s="447">
        <v>17</v>
      </c>
      <c r="D81" s="448" t="s">
        <v>12</v>
      </c>
      <c r="E81" s="479" t="s">
        <v>10844</v>
      </c>
      <c r="F81" s="481"/>
    </row>
    <row r="82" spans="1:6" s="64" customFormat="1" ht="22.5" customHeight="1" x14ac:dyDescent="0.2">
      <c r="A82" s="363">
        <f t="shared" si="2"/>
        <v>76</v>
      </c>
      <c r="B82" s="363">
        <f t="shared" si="3"/>
        <v>1138</v>
      </c>
      <c r="C82" s="447">
        <v>17</v>
      </c>
      <c r="D82" s="448" t="s">
        <v>12</v>
      </c>
      <c r="E82" s="388" t="s">
        <v>14258</v>
      </c>
      <c r="F82" s="481"/>
    </row>
    <row r="83" spans="1:6" s="64" customFormat="1" ht="22.5" customHeight="1" x14ac:dyDescent="0.2">
      <c r="A83" s="363">
        <f t="shared" si="2"/>
        <v>77</v>
      </c>
      <c r="B83" s="363">
        <f t="shared" si="3"/>
        <v>1155</v>
      </c>
      <c r="C83" s="447">
        <v>17</v>
      </c>
      <c r="D83" s="448" t="s">
        <v>12</v>
      </c>
      <c r="E83" s="479" t="s">
        <v>11183</v>
      </c>
      <c r="F83" s="481"/>
    </row>
    <row r="84" spans="1:6" s="64" customFormat="1" ht="22.5" customHeight="1" x14ac:dyDescent="0.2">
      <c r="A84" s="363">
        <f t="shared" si="2"/>
        <v>78</v>
      </c>
      <c r="B84" s="363">
        <f t="shared" si="3"/>
        <v>1172</v>
      </c>
      <c r="C84" s="447">
        <v>17</v>
      </c>
      <c r="D84" s="448" t="s">
        <v>12</v>
      </c>
      <c r="E84" s="479" t="s">
        <v>10845</v>
      </c>
      <c r="F84" s="480"/>
    </row>
    <row r="85" spans="1:6" s="64" customFormat="1" ht="22.5" customHeight="1" x14ac:dyDescent="0.2">
      <c r="A85" s="363">
        <f t="shared" si="2"/>
        <v>79</v>
      </c>
      <c r="B85" s="363">
        <f t="shared" si="3"/>
        <v>1189</v>
      </c>
      <c r="C85" s="430">
        <v>17</v>
      </c>
      <c r="D85" s="444" t="s">
        <v>12</v>
      </c>
      <c r="E85" s="388" t="s">
        <v>14259</v>
      </c>
      <c r="F85" s="624"/>
    </row>
    <row r="86" spans="1:6" s="64" customFormat="1" ht="22.5" customHeight="1" x14ac:dyDescent="0.2">
      <c r="A86" s="363">
        <f t="shared" si="2"/>
        <v>80</v>
      </c>
      <c r="B86" s="363">
        <f t="shared" si="3"/>
        <v>1206</v>
      </c>
      <c r="C86" s="430">
        <v>17</v>
      </c>
      <c r="D86" s="444" t="s">
        <v>12</v>
      </c>
      <c r="E86" s="388" t="s">
        <v>14263</v>
      </c>
      <c r="F86" s="624"/>
    </row>
    <row r="87" spans="1:6" s="64" customFormat="1" ht="22.5" customHeight="1" x14ac:dyDescent="0.2">
      <c r="A87" s="363">
        <f t="shared" si="2"/>
        <v>81</v>
      </c>
      <c r="B87" s="363">
        <f t="shared" si="3"/>
        <v>1223</v>
      </c>
      <c r="C87" s="430">
        <v>17</v>
      </c>
      <c r="D87" s="444" t="s">
        <v>12</v>
      </c>
      <c r="E87" s="386" t="s">
        <v>14452</v>
      </c>
      <c r="F87" s="624"/>
    </row>
    <row r="88" spans="1:6" s="64" customFormat="1" ht="22.5" customHeight="1" x14ac:dyDescent="0.2">
      <c r="A88" s="363">
        <f t="shared" si="2"/>
        <v>82</v>
      </c>
      <c r="B88" s="363">
        <f t="shared" si="3"/>
        <v>1240</v>
      </c>
      <c r="C88" s="430">
        <v>17</v>
      </c>
      <c r="D88" s="444" t="s">
        <v>12</v>
      </c>
      <c r="E88" s="386" t="s">
        <v>14264</v>
      </c>
      <c r="F88" s="624"/>
    </row>
    <row r="89" spans="1:6" s="64" customFormat="1" ht="24" x14ac:dyDescent="0.2">
      <c r="A89" s="363">
        <f t="shared" si="2"/>
        <v>83</v>
      </c>
      <c r="B89" s="363">
        <f t="shared" si="3"/>
        <v>1257</v>
      </c>
      <c r="C89" s="363">
        <v>17</v>
      </c>
      <c r="D89" s="360" t="s">
        <v>12</v>
      </c>
      <c r="E89" s="388" t="s">
        <v>13480</v>
      </c>
      <c r="F89" s="422"/>
    </row>
    <row r="90" spans="1:6" s="64" customFormat="1" ht="24" x14ac:dyDescent="0.2">
      <c r="A90" s="363">
        <f t="shared" si="2"/>
        <v>84</v>
      </c>
      <c r="B90" s="363">
        <f t="shared" si="3"/>
        <v>1274</v>
      </c>
      <c r="C90" s="363">
        <v>17</v>
      </c>
      <c r="D90" s="360" t="s">
        <v>12</v>
      </c>
      <c r="E90" s="388" t="s">
        <v>14286</v>
      </c>
      <c r="F90" s="422"/>
    </row>
    <row r="91" spans="1:6" s="64" customFormat="1" ht="24" x14ac:dyDescent="0.2">
      <c r="A91" s="363">
        <f t="shared" si="2"/>
        <v>85</v>
      </c>
      <c r="B91" s="363">
        <f t="shared" si="3"/>
        <v>1291</v>
      </c>
      <c r="C91" s="363">
        <v>17</v>
      </c>
      <c r="D91" s="360" t="s">
        <v>12</v>
      </c>
      <c r="E91" s="388" t="s">
        <v>14287</v>
      </c>
      <c r="F91" s="422"/>
    </row>
    <row r="92" spans="1:6" s="64" customFormat="1" ht="24" x14ac:dyDescent="0.2">
      <c r="A92" s="363">
        <f t="shared" si="2"/>
        <v>86</v>
      </c>
      <c r="B92" s="363">
        <f t="shared" si="3"/>
        <v>1308</v>
      </c>
      <c r="C92" s="363">
        <v>17</v>
      </c>
      <c r="D92" s="360" t="s">
        <v>12</v>
      </c>
      <c r="E92" s="388" t="s">
        <v>14288</v>
      </c>
      <c r="F92" s="422"/>
    </row>
    <row r="93" spans="1:6" s="64" customFormat="1" x14ac:dyDescent="0.2">
      <c r="A93" s="363">
        <f t="shared" si="2"/>
        <v>87</v>
      </c>
      <c r="B93" s="363">
        <f t="shared" si="3"/>
        <v>1325</v>
      </c>
      <c r="C93" s="430">
        <v>17</v>
      </c>
      <c r="D93" s="444" t="s">
        <v>12</v>
      </c>
      <c r="E93" s="479" t="str">
        <f>"Deducciones doble imposición interna (DT 23ª.1 LIS). DI interna ejerc. anteriores: Total. Deducción pendiente [02011]"</f>
        <v>Deducciones doble imposición interna (DT 23ª.1 LIS). DI interna ejerc. anteriores: Total. Deducción pendiente [02011]</v>
      </c>
      <c r="F93" s="480"/>
    </row>
    <row r="94" spans="1:6" s="64" customFormat="1" x14ac:dyDescent="0.2">
      <c r="A94" s="363">
        <f t="shared" si="2"/>
        <v>88</v>
      </c>
      <c r="B94" s="363">
        <f t="shared" si="3"/>
        <v>1342</v>
      </c>
      <c r="C94" s="430">
        <v>17</v>
      </c>
      <c r="D94" s="444" t="s">
        <v>12</v>
      </c>
      <c r="E94" s="386" t="s">
        <v>14265</v>
      </c>
      <c r="F94" s="480"/>
    </row>
    <row r="95" spans="1:6" s="64" customFormat="1" ht="24" x14ac:dyDescent="0.2">
      <c r="A95" s="363">
        <f t="shared" si="2"/>
        <v>89</v>
      </c>
      <c r="B95" s="363">
        <f t="shared" si="3"/>
        <v>1359</v>
      </c>
      <c r="C95" s="430">
        <v>17</v>
      </c>
      <c r="D95" s="444" t="s">
        <v>12</v>
      </c>
      <c r="E95" s="479" t="str">
        <f>"Deducciones doble imposición interna (DT 23ª.1 LIS). DI interna ejerc. anteriores: Total  Aplicado en esta liquidación  [02013]"</f>
        <v>Deducciones doble imposición interna (DT 23ª.1 LIS). DI interna ejerc. anteriores: Total  Aplicado en esta liquidación  [02013]</v>
      </c>
      <c r="F95" s="480"/>
    </row>
    <row r="96" spans="1:6" s="64" customFormat="1" ht="24" x14ac:dyDescent="0.2">
      <c r="A96" s="363">
        <f t="shared" si="2"/>
        <v>90</v>
      </c>
      <c r="B96" s="363">
        <f t="shared" si="3"/>
        <v>1376</v>
      </c>
      <c r="C96" s="430">
        <v>17</v>
      </c>
      <c r="D96" s="444" t="s">
        <v>12</v>
      </c>
      <c r="E96" s="479" t="str">
        <f>"Deducciones doble imposición interna (DT 23ª.1 LIS). DI interna ejerc. anteriores: Total. Pendiente de aplicación en períodos futuros [00508]"</f>
        <v>Deducciones doble imposición interna (DT 23ª.1 LIS). DI interna ejerc. anteriores: Total. Pendiente de aplicación en períodos futuros [00508]</v>
      </c>
      <c r="F96" s="480"/>
    </row>
    <row r="97" spans="1:6" s="64" customFormat="1" x14ac:dyDescent="0.2">
      <c r="A97" s="363">
        <f t="shared" si="2"/>
        <v>91</v>
      </c>
      <c r="B97" s="363">
        <f t="shared" si="3"/>
        <v>1393</v>
      </c>
      <c r="C97" s="430">
        <v>17</v>
      </c>
      <c r="D97" s="444" t="s">
        <v>12</v>
      </c>
      <c r="E97" s="386" t="s">
        <v>14260</v>
      </c>
      <c r="F97" s="480"/>
    </row>
    <row r="98" spans="1:6" s="64" customFormat="1" x14ac:dyDescent="0.2">
      <c r="A98" s="363">
        <f t="shared" si="2"/>
        <v>92</v>
      </c>
      <c r="B98" s="363">
        <f t="shared" si="3"/>
        <v>1410</v>
      </c>
      <c r="C98" s="430">
        <v>17</v>
      </c>
      <c r="D98" s="444" t="s">
        <v>12</v>
      </c>
      <c r="E98" s="386" t="s">
        <v>14261</v>
      </c>
      <c r="F98" s="480"/>
    </row>
    <row r="99" spans="1:6" s="64" customFormat="1" x14ac:dyDescent="0.2">
      <c r="A99" s="363">
        <f t="shared" si="2"/>
        <v>93</v>
      </c>
      <c r="B99" s="363">
        <f t="shared" si="3"/>
        <v>1427</v>
      </c>
      <c r="C99" s="430">
        <v>17</v>
      </c>
      <c r="D99" s="444" t="s">
        <v>12</v>
      </c>
      <c r="E99" s="386" t="s">
        <v>14262</v>
      </c>
      <c r="F99" s="480"/>
    </row>
    <row r="100" spans="1:6" s="64" customFormat="1" x14ac:dyDescent="0.2">
      <c r="A100" s="363">
        <f t="shared" si="2"/>
        <v>94</v>
      </c>
      <c r="B100" s="363">
        <f t="shared" si="3"/>
        <v>1444</v>
      </c>
      <c r="C100" s="430">
        <v>17</v>
      </c>
      <c r="D100" s="444" t="s">
        <v>12</v>
      </c>
      <c r="E100" s="24" t="s">
        <v>6458</v>
      </c>
      <c r="F100" s="480"/>
    </row>
    <row r="101" spans="1:6" s="64" customFormat="1" x14ac:dyDescent="0.2">
      <c r="A101" s="363">
        <f t="shared" si="2"/>
        <v>95</v>
      </c>
      <c r="B101" s="363">
        <f t="shared" si="3"/>
        <v>1461</v>
      </c>
      <c r="C101" s="430">
        <v>17</v>
      </c>
      <c r="D101" s="444" t="s">
        <v>12</v>
      </c>
      <c r="E101" s="24" t="s">
        <v>6459</v>
      </c>
      <c r="F101" s="480"/>
    </row>
    <row r="102" spans="1:6" s="64" customFormat="1" x14ac:dyDescent="0.2">
      <c r="A102" s="363">
        <f t="shared" si="2"/>
        <v>96</v>
      </c>
      <c r="B102" s="363">
        <f t="shared" si="3"/>
        <v>1478</v>
      </c>
      <c r="C102" s="430">
        <v>17</v>
      </c>
      <c r="D102" s="444" t="s">
        <v>12</v>
      </c>
      <c r="E102" s="24" t="s">
        <v>6460</v>
      </c>
      <c r="F102" s="480"/>
    </row>
    <row r="103" spans="1:6" s="64" customFormat="1" ht="24" x14ac:dyDescent="0.2">
      <c r="A103" s="363">
        <f t="shared" si="2"/>
        <v>97</v>
      </c>
      <c r="B103" s="363">
        <f t="shared" si="3"/>
        <v>1495</v>
      </c>
      <c r="C103" s="430">
        <v>17</v>
      </c>
      <c r="D103" s="444" t="s">
        <v>12</v>
      </c>
      <c r="E103" s="24" t="s">
        <v>6461</v>
      </c>
      <c r="F103" s="480"/>
    </row>
    <row r="104" spans="1:6" s="64" customFormat="1" ht="24" x14ac:dyDescent="0.2">
      <c r="A104" s="363">
        <f t="shared" si="2"/>
        <v>98</v>
      </c>
      <c r="B104" s="363">
        <f t="shared" si="3"/>
        <v>1512</v>
      </c>
      <c r="C104" s="430">
        <v>17</v>
      </c>
      <c r="D104" s="444" t="s">
        <v>12</v>
      </c>
      <c r="E104" s="386" t="s">
        <v>14276</v>
      </c>
      <c r="F104" s="480"/>
    </row>
    <row r="105" spans="1:6" s="64" customFormat="1" ht="24" x14ac:dyDescent="0.2">
      <c r="A105" s="363">
        <f t="shared" si="2"/>
        <v>99</v>
      </c>
      <c r="B105" s="363">
        <f t="shared" si="3"/>
        <v>1529</v>
      </c>
      <c r="C105" s="430">
        <v>17</v>
      </c>
      <c r="D105" s="444" t="s">
        <v>12</v>
      </c>
      <c r="E105" s="24" t="s">
        <v>6462</v>
      </c>
      <c r="F105" s="480"/>
    </row>
    <row r="106" spans="1:6" s="64" customFormat="1" ht="24" x14ac:dyDescent="0.2">
      <c r="A106" s="363">
        <f t="shared" si="2"/>
        <v>100</v>
      </c>
      <c r="B106" s="363">
        <f t="shared" si="3"/>
        <v>1546</v>
      </c>
      <c r="C106" s="430">
        <v>17</v>
      </c>
      <c r="D106" s="444" t="s">
        <v>12</v>
      </c>
      <c r="E106" s="24" t="s">
        <v>6463</v>
      </c>
      <c r="F106" s="480"/>
    </row>
    <row r="107" spans="1:6" s="64" customFormat="1" ht="24" x14ac:dyDescent="0.2">
      <c r="A107" s="363">
        <f t="shared" si="2"/>
        <v>101</v>
      </c>
      <c r="B107" s="363">
        <f t="shared" si="3"/>
        <v>1563</v>
      </c>
      <c r="C107" s="430">
        <v>17</v>
      </c>
      <c r="D107" s="444" t="s">
        <v>12</v>
      </c>
      <c r="E107" s="24" t="s">
        <v>6464</v>
      </c>
      <c r="F107" s="480"/>
    </row>
    <row r="108" spans="1:6" s="64" customFormat="1" ht="24" x14ac:dyDescent="0.2">
      <c r="A108" s="363">
        <f t="shared" si="2"/>
        <v>102</v>
      </c>
      <c r="B108" s="363">
        <f t="shared" si="3"/>
        <v>1580</v>
      </c>
      <c r="C108" s="430">
        <v>17</v>
      </c>
      <c r="D108" s="444" t="s">
        <v>12</v>
      </c>
      <c r="E108" s="386" t="s">
        <v>14275</v>
      </c>
      <c r="F108" s="480"/>
    </row>
    <row r="109" spans="1:6" s="64" customFormat="1" ht="24" x14ac:dyDescent="0.2">
      <c r="A109" s="363">
        <f t="shared" si="2"/>
        <v>103</v>
      </c>
      <c r="B109" s="363">
        <f t="shared" si="3"/>
        <v>1597</v>
      </c>
      <c r="C109" s="430">
        <v>17</v>
      </c>
      <c r="D109" s="444" t="s">
        <v>12</v>
      </c>
      <c r="E109" s="24" t="s">
        <v>6465</v>
      </c>
      <c r="F109" s="480"/>
    </row>
    <row r="110" spans="1:6" s="64" customFormat="1" ht="24" x14ac:dyDescent="0.2">
      <c r="A110" s="363">
        <f t="shared" si="2"/>
        <v>104</v>
      </c>
      <c r="B110" s="363">
        <f t="shared" si="3"/>
        <v>1614</v>
      </c>
      <c r="C110" s="430">
        <v>17</v>
      </c>
      <c r="D110" s="444" t="s">
        <v>12</v>
      </c>
      <c r="E110" s="24" t="s">
        <v>6466</v>
      </c>
      <c r="F110" s="480"/>
    </row>
    <row r="111" spans="1:6" s="64" customFormat="1" ht="24" x14ac:dyDescent="0.2">
      <c r="A111" s="363">
        <f t="shared" si="2"/>
        <v>105</v>
      </c>
      <c r="B111" s="363">
        <f t="shared" si="3"/>
        <v>1631</v>
      </c>
      <c r="C111" s="430">
        <v>17</v>
      </c>
      <c r="D111" s="444" t="s">
        <v>12</v>
      </c>
      <c r="E111" s="24" t="s">
        <v>6467</v>
      </c>
      <c r="F111" s="480"/>
    </row>
    <row r="112" spans="1:6" s="64" customFormat="1" ht="24" x14ac:dyDescent="0.2">
      <c r="A112" s="363">
        <f t="shared" si="2"/>
        <v>106</v>
      </c>
      <c r="B112" s="363">
        <f t="shared" si="3"/>
        <v>1648</v>
      </c>
      <c r="C112" s="430">
        <v>17</v>
      </c>
      <c r="D112" s="444" t="s">
        <v>12</v>
      </c>
      <c r="E112" s="386" t="s">
        <v>14274</v>
      </c>
      <c r="F112" s="480"/>
    </row>
    <row r="113" spans="1:6" s="64" customFormat="1" ht="24" x14ac:dyDescent="0.2">
      <c r="A113" s="363">
        <f t="shared" si="2"/>
        <v>107</v>
      </c>
      <c r="B113" s="363">
        <f t="shared" si="3"/>
        <v>1665</v>
      </c>
      <c r="C113" s="430">
        <v>17</v>
      </c>
      <c r="D113" s="444" t="s">
        <v>12</v>
      </c>
      <c r="E113" s="24" t="s">
        <v>6468</v>
      </c>
      <c r="F113" s="480"/>
    </row>
    <row r="114" spans="1:6" s="64" customFormat="1" ht="24" x14ac:dyDescent="0.2">
      <c r="A114" s="363">
        <f t="shared" si="2"/>
        <v>108</v>
      </c>
      <c r="B114" s="363">
        <f t="shared" si="3"/>
        <v>1682</v>
      </c>
      <c r="C114" s="430">
        <v>17</v>
      </c>
      <c r="D114" s="444" t="s">
        <v>12</v>
      </c>
      <c r="E114" s="24" t="s">
        <v>6469</v>
      </c>
      <c r="F114" s="480"/>
    </row>
    <row r="115" spans="1:6" s="64" customFormat="1" ht="24" x14ac:dyDescent="0.2">
      <c r="A115" s="363">
        <f t="shared" si="2"/>
        <v>109</v>
      </c>
      <c r="B115" s="363">
        <f t="shared" si="3"/>
        <v>1699</v>
      </c>
      <c r="C115" s="430">
        <v>17</v>
      </c>
      <c r="D115" s="444" t="s">
        <v>12</v>
      </c>
      <c r="E115" s="24" t="s">
        <v>6470</v>
      </c>
      <c r="F115" s="480"/>
    </row>
    <row r="116" spans="1:6" s="64" customFormat="1" ht="24" x14ac:dyDescent="0.2">
      <c r="A116" s="363">
        <f t="shared" si="2"/>
        <v>110</v>
      </c>
      <c r="B116" s="363">
        <f t="shared" si="3"/>
        <v>1716</v>
      </c>
      <c r="C116" s="430">
        <v>17</v>
      </c>
      <c r="D116" s="444" t="s">
        <v>12</v>
      </c>
      <c r="E116" s="386" t="s">
        <v>14273</v>
      </c>
      <c r="F116" s="480"/>
    </row>
    <row r="117" spans="1:6" s="64" customFormat="1" ht="24" x14ac:dyDescent="0.2">
      <c r="A117" s="363">
        <f t="shared" si="2"/>
        <v>111</v>
      </c>
      <c r="B117" s="363">
        <f t="shared" si="3"/>
        <v>1733</v>
      </c>
      <c r="C117" s="430">
        <v>17</v>
      </c>
      <c r="D117" s="444" t="s">
        <v>12</v>
      </c>
      <c r="E117" s="24" t="s">
        <v>6471</v>
      </c>
      <c r="F117" s="480"/>
    </row>
    <row r="118" spans="1:6" s="64" customFormat="1" ht="24" x14ac:dyDescent="0.2">
      <c r="A118" s="363">
        <f t="shared" si="2"/>
        <v>112</v>
      </c>
      <c r="B118" s="363">
        <f t="shared" si="3"/>
        <v>1750</v>
      </c>
      <c r="C118" s="430">
        <v>17</v>
      </c>
      <c r="D118" s="444" t="s">
        <v>12</v>
      </c>
      <c r="E118" s="24" t="s">
        <v>6472</v>
      </c>
      <c r="F118" s="480"/>
    </row>
    <row r="119" spans="1:6" s="64" customFormat="1" ht="24" x14ac:dyDescent="0.2">
      <c r="A119" s="363">
        <f t="shared" si="2"/>
        <v>113</v>
      </c>
      <c r="B119" s="363">
        <f t="shared" si="3"/>
        <v>1767</v>
      </c>
      <c r="C119" s="430">
        <v>17</v>
      </c>
      <c r="D119" s="444" t="s">
        <v>12</v>
      </c>
      <c r="E119" s="24" t="s">
        <v>6473</v>
      </c>
      <c r="F119" s="480"/>
    </row>
    <row r="120" spans="1:6" s="64" customFormat="1" ht="24" x14ac:dyDescent="0.2">
      <c r="A120" s="363">
        <f t="shared" si="2"/>
        <v>114</v>
      </c>
      <c r="B120" s="363">
        <f t="shared" si="3"/>
        <v>1784</v>
      </c>
      <c r="C120" s="430">
        <v>17</v>
      </c>
      <c r="D120" s="444" t="s">
        <v>12</v>
      </c>
      <c r="E120" s="386" t="s">
        <v>14272</v>
      </c>
      <c r="F120" s="480"/>
    </row>
    <row r="121" spans="1:6" s="64" customFormat="1" ht="24" x14ac:dyDescent="0.2">
      <c r="A121" s="363">
        <f t="shared" si="2"/>
        <v>115</v>
      </c>
      <c r="B121" s="363">
        <f t="shared" si="3"/>
        <v>1801</v>
      </c>
      <c r="C121" s="430">
        <v>17</v>
      </c>
      <c r="D121" s="444" t="s">
        <v>12</v>
      </c>
      <c r="E121" s="24" t="s">
        <v>6474</v>
      </c>
      <c r="F121" s="480"/>
    </row>
    <row r="122" spans="1:6" s="64" customFormat="1" ht="24" x14ac:dyDescent="0.2">
      <c r="A122" s="363">
        <f t="shared" si="2"/>
        <v>116</v>
      </c>
      <c r="B122" s="363">
        <f t="shared" si="3"/>
        <v>1818</v>
      </c>
      <c r="C122" s="430">
        <v>17</v>
      </c>
      <c r="D122" s="444" t="s">
        <v>12</v>
      </c>
      <c r="E122" s="24" t="s">
        <v>6475</v>
      </c>
      <c r="F122" s="480"/>
    </row>
    <row r="123" spans="1:6" s="64" customFormat="1" ht="24" x14ac:dyDescent="0.2">
      <c r="A123" s="363">
        <f t="shared" si="2"/>
        <v>117</v>
      </c>
      <c r="B123" s="363">
        <f t="shared" si="3"/>
        <v>1835</v>
      </c>
      <c r="C123" s="430">
        <v>17</v>
      </c>
      <c r="D123" s="444" t="s">
        <v>12</v>
      </c>
      <c r="E123" s="24" t="s">
        <v>6476</v>
      </c>
      <c r="F123" s="480"/>
    </row>
    <row r="124" spans="1:6" s="64" customFormat="1" ht="24" x14ac:dyDescent="0.2">
      <c r="A124" s="363">
        <f t="shared" si="2"/>
        <v>118</v>
      </c>
      <c r="B124" s="363">
        <f t="shared" si="3"/>
        <v>1852</v>
      </c>
      <c r="C124" s="430">
        <v>17</v>
      </c>
      <c r="D124" s="444" t="s">
        <v>12</v>
      </c>
      <c r="E124" s="386" t="s">
        <v>14271</v>
      </c>
      <c r="F124" s="480"/>
    </row>
    <row r="125" spans="1:6" s="64" customFormat="1" ht="24" x14ac:dyDescent="0.2">
      <c r="A125" s="363">
        <f t="shared" si="2"/>
        <v>119</v>
      </c>
      <c r="B125" s="363">
        <f t="shared" si="3"/>
        <v>1869</v>
      </c>
      <c r="C125" s="430">
        <v>17</v>
      </c>
      <c r="D125" s="444" t="s">
        <v>12</v>
      </c>
      <c r="E125" s="24" t="s">
        <v>6477</v>
      </c>
      <c r="F125" s="480"/>
    </row>
    <row r="126" spans="1:6" s="64" customFormat="1" ht="24" x14ac:dyDescent="0.2">
      <c r="A126" s="363">
        <f t="shared" si="2"/>
        <v>120</v>
      </c>
      <c r="B126" s="363">
        <f t="shared" si="3"/>
        <v>1886</v>
      </c>
      <c r="C126" s="430">
        <v>17</v>
      </c>
      <c r="D126" s="444" t="s">
        <v>12</v>
      </c>
      <c r="E126" s="479" t="s">
        <v>11185</v>
      </c>
      <c r="F126" s="480"/>
    </row>
    <row r="127" spans="1:6" s="64" customFormat="1" ht="24" x14ac:dyDescent="0.2">
      <c r="A127" s="363">
        <f t="shared" si="2"/>
        <v>121</v>
      </c>
      <c r="B127" s="363">
        <f t="shared" si="3"/>
        <v>1903</v>
      </c>
      <c r="C127" s="430">
        <v>17</v>
      </c>
      <c r="D127" s="444" t="s">
        <v>12</v>
      </c>
      <c r="E127" s="24" t="s">
        <v>6478</v>
      </c>
      <c r="F127" s="480"/>
    </row>
    <row r="128" spans="1:6" s="64" customFormat="1" ht="24" x14ac:dyDescent="0.2">
      <c r="A128" s="363">
        <f t="shared" si="2"/>
        <v>122</v>
      </c>
      <c r="B128" s="363">
        <f t="shared" si="3"/>
        <v>1920</v>
      </c>
      <c r="C128" s="430">
        <v>17</v>
      </c>
      <c r="D128" s="444" t="s">
        <v>12</v>
      </c>
      <c r="E128" s="386" t="s">
        <v>14270</v>
      </c>
      <c r="F128" s="480"/>
    </row>
    <row r="129" spans="1:6" s="64" customFormat="1" ht="24" x14ac:dyDescent="0.2">
      <c r="A129" s="363">
        <f t="shared" si="2"/>
        <v>123</v>
      </c>
      <c r="B129" s="363">
        <f t="shared" si="3"/>
        <v>1937</v>
      </c>
      <c r="C129" s="430">
        <v>17</v>
      </c>
      <c r="D129" s="444" t="s">
        <v>12</v>
      </c>
      <c r="E129" s="24" t="s">
        <v>6479</v>
      </c>
      <c r="F129" s="480"/>
    </row>
    <row r="130" spans="1:6" s="64" customFormat="1" ht="24" x14ac:dyDescent="0.2">
      <c r="A130" s="363">
        <f t="shared" si="2"/>
        <v>124</v>
      </c>
      <c r="B130" s="363">
        <f t="shared" si="3"/>
        <v>1954</v>
      </c>
      <c r="C130" s="430">
        <v>17</v>
      </c>
      <c r="D130" s="444" t="s">
        <v>12</v>
      </c>
      <c r="E130" s="24" t="s">
        <v>6480</v>
      </c>
      <c r="F130" s="480"/>
    </row>
    <row r="131" spans="1:6" s="64" customFormat="1" ht="24" x14ac:dyDescent="0.2">
      <c r="A131" s="363">
        <f t="shared" si="2"/>
        <v>125</v>
      </c>
      <c r="B131" s="363">
        <f t="shared" si="3"/>
        <v>1971</v>
      </c>
      <c r="C131" s="430">
        <v>17</v>
      </c>
      <c r="D131" s="444" t="s">
        <v>12</v>
      </c>
      <c r="E131" s="24" t="s">
        <v>6481</v>
      </c>
      <c r="F131" s="480"/>
    </row>
    <row r="132" spans="1:6" s="64" customFormat="1" ht="24" x14ac:dyDescent="0.2">
      <c r="A132" s="363">
        <f t="shared" si="2"/>
        <v>126</v>
      </c>
      <c r="B132" s="363">
        <f t="shared" si="3"/>
        <v>1988</v>
      </c>
      <c r="C132" s="430">
        <v>17</v>
      </c>
      <c r="D132" s="444" t="s">
        <v>12</v>
      </c>
      <c r="E132" s="386" t="s">
        <v>14269</v>
      </c>
      <c r="F132" s="480"/>
    </row>
    <row r="133" spans="1:6" s="64" customFormat="1" ht="24" x14ac:dyDescent="0.2">
      <c r="A133" s="363">
        <f t="shared" si="2"/>
        <v>127</v>
      </c>
      <c r="B133" s="363">
        <f t="shared" si="3"/>
        <v>2005</v>
      </c>
      <c r="C133" s="430">
        <v>17</v>
      </c>
      <c r="D133" s="444" t="s">
        <v>12</v>
      </c>
      <c r="E133" s="24" t="s">
        <v>6482</v>
      </c>
      <c r="F133" s="480"/>
    </row>
    <row r="134" spans="1:6" s="64" customFormat="1" ht="24" x14ac:dyDescent="0.2">
      <c r="A134" s="363">
        <f t="shared" si="2"/>
        <v>128</v>
      </c>
      <c r="B134" s="363">
        <f t="shared" si="3"/>
        <v>2022</v>
      </c>
      <c r="C134" s="430">
        <v>17</v>
      </c>
      <c r="D134" s="444" t="s">
        <v>12</v>
      </c>
      <c r="E134" s="24" t="s">
        <v>6483</v>
      </c>
      <c r="F134" s="480"/>
    </row>
    <row r="135" spans="1:6" s="64" customFormat="1" ht="24" x14ac:dyDescent="0.2">
      <c r="A135" s="363">
        <f t="shared" si="2"/>
        <v>129</v>
      </c>
      <c r="B135" s="363">
        <f t="shared" si="3"/>
        <v>2039</v>
      </c>
      <c r="C135" s="430">
        <v>17</v>
      </c>
      <c r="D135" s="444" t="s">
        <v>12</v>
      </c>
      <c r="E135" s="24" t="s">
        <v>6484</v>
      </c>
      <c r="F135" s="480"/>
    </row>
    <row r="136" spans="1:6" s="64" customFormat="1" ht="24" x14ac:dyDescent="0.2">
      <c r="A136" s="363">
        <f t="shared" ref="A136:A148" si="4">+A135+1</f>
        <v>130</v>
      </c>
      <c r="B136" s="363">
        <f t="shared" ref="B136:B148" si="5">C135+B135</f>
        <v>2056</v>
      </c>
      <c r="C136" s="430">
        <v>17</v>
      </c>
      <c r="D136" s="444" t="s">
        <v>12</v>
      </c>
      <c r="E136" s="386" t="s">
        <v>14268</v>
      </c>
      <c r="F136" s="480"/>
    </row>
    <row r="137" spans="1:6" s="64" customFormat="1" ht="24" x14ac:dyDescent="0.2">
      <c r="A137" s="363">
        <f t="shared" si="4"/>
        <v>131</v>
      </c>
      <c r="B137" s="363">
        <f t="shared" si="5"/>
        <v>2073</v>
      </c>
      <c r="C137" s="430">
        <v>17</v>
      </c>
      <c r="D137" s="444" t="s">
        <v>12</v>
      </c>
      <c r="E137" s="24" t="s">
        <v>6485</v>
      </c>
      <c r="F137" s="480"/>
    </row>
    <row r="138" spans="1:6" s="64" customFormat="1" ht="24" x14ac:dyDescent="0.2">
      <c r="A138" s="363">
        <f t="shared" si="4"/>
        <v>132</v>
      </c>
      <c r="B138" s="363">
        <f t="shared" si="5"/>
        <v>2090</v>
      </c>
      <c r="C138" s="430">
        <v>17</v>
      </c>
      <c r="D138" s="444" t="s">
        <v>12</v>
      </c>
      <c r="E138" s="24" t="s">
        <v>6486</v>
      </c>
      <c r="F138" s="480"/>
    </row>
    <row r="139" spans="1:6" s="64" customFormat="1" ht="24" x14ac:dyDescent="0.2">
      <c r="A139" s="363">
        <f t="shared" si="4"/>
        <v>133</v>
      </c>
      <c r="B139" s="363">
        <f t="shared" si="5"/>
        <v>2107</v>
      </c>
      <c r="C139" s="430">
        <v>17</v>
      </c>
      <c r="D139" s="444" t="s">
        <v>12</v>
      </c>
      <c r="E139" s="24" t="s">
        <v>6487</v>
      </c>
      <c r="F139" s="480"/>
    </row>
    <row r="140" spans="1:6" s="64" customFormat="1" ht="24" x14ac:dyDescent="0.2">
      <c r="A140" s="363">
        <f t="shared" si="4"/>
        <v>134</v>
      </c>
      <c r="B140" s="363">
        <f t="shared" si="5"/>
        <v>2124</v>
      </c>
      <c r="C140" s="430">
        <v>17</v>
      </c>
      <c r="D140" s="444" t="s">
        <v>12</v>
      </c>
      <c r="E140" s="386" t="s">
        <v>14267</v>
      </c>
      <c r="F140" s="480"/>
    </row>
    <row r="141" spans="1:6" s="64" customFormat="1" ht="24" x14ac:dyDescent="0.2">
      <c r="A141" s="363">
        <f t="shared" si="4"/>
        <v>135</v>
      </c>
      <c r="B141" s="363">
        <f t="shared" si="5"/>
        <v>2141</v>
      </c>
      <c r="C141" s="430">
        <v>17</v>
      </c>
      <c r="D141" s="444" t="s">
        <v>12</v>
      </c>
      <c r="E141" s="24" t="s">
        <v>6488</v>
      </c>
      <c r="F141" s="480"/>
    </row>
    <row r="142" spans="1:6" s="64" customFormat="1" ht="24" x14ac:dyDescent="0.2">
      <c r="A142" s="363">
        <f t="shared" si="4"/>
        <v>136</v>
      </c>
      <c r="B142" s="363">
        <f t="shared" si="5"/>
        <v>2158</v>
      </c>
      <c r="C142" s="430">
        <v>17</v>
      </c>
      <c r="D142" s="444" t="s">
        <v>12</v>
      </c>
      <c r="E142" s="24" t="s">
        <v>6489</v>
      </c>
      <c r="F142" s="480"/>
    </row>
    <row r="143" spans="1:6" s="64" customFormat="1" ht="24" x14ac:dyDescent="0.2">
      <c r="A143" s="363">
        <f t="shared" si="4"/>
        <v>137</v>
      </c>
      <c r="B143" s="363">
        <f t="shared" si="5"/>
        <v>2175</v>
      </c>
      <c r="C143" s="430">
        <v>17</v>
      </c>
      <c r="D143" s="444" t="s">
        <v>12</v>
      </c>
      <c r="E143" s="24" t="str">
        <f>"DEDUCCIONES POR DOBLE IMPOSICIÓN INTERNACIONAL RDLEG 4/2004. Deducción pendiente. Total períodos anteriores [05520]"</f>
        <v>DEDUCCIONES POR DOBLE IMPOSICIÓN INTERNACIONAL RDLEG 4/2004. Deducción pendiente. Total períodos anteriores [05520]</v>
      </c>
      <c r="F143" s="480"/>
    </row>
    <row r="144" spans="1:6" s="64" customFormat="1" ht="24" x14ac:dyDescent="0.2">
      <c r="A144" s="363">
        <f t="shared" si="4"/>
        <v>138</v>
      </c>
      <c r="B144" s="363">
        <f t="shared" si="5"/>
        <v>2192</v>
      </c>
      <c r="C144" s="430">
        <v>17</v>
      </c>
      <c r="D144" s="444" t="s">
        <v>12</v>
      </c>
      <c r="E144" s="386" t="s">
        <v>14266</v>
      </c>
      <c r="F144" s="480"/>
    </row>
    <row r="145" spans="1:6" s="64" customFormat="1" ht="24" x14ac:dyDescent="0.2">
      <c r="A145" s="363">
        <f t="shared" si="4"/>
        <v>139</v>
      </c>
      <c r="B145" s="363">
        <f t="shared" si="5"/>
        <v>2209</v>
      </c>
      <c r="C145" s="430">
        <v>17</v>
      </c>
      <c r="D145" s="444" t="s">
        <v>12</v>
      </c>
      <c r="E145" s="24" t="str">
        <f>"DEDUCCIONES POR DOBLE IMPOSICIÓN INTERNACIONAL RDLEG 4/2004.Aplicado en esta liquidación. Total períodos anteriores [05522]"</f>
        <v>DEDUCCIONES POR DOBLE IMPOSICIÓN INTERNACIONAL RDLEG 4/2004.Aplicado en esta liquidación. Total períodos anteriores [05522]</v>
      </c>
      <c r="F145" s="480"/>
    </row>
    <row r="146" spans="1:6" s="64" customFormat="1" ht="24" x14ac:dyDescent="0.2">
      <c r="A146" s="363">
        <f t="shared" si="4"/>
        <v>140</v>
      </c>
      <c r="B146" s="363">
        <f t="shared" si="5"/>
        <v>2226</v>
      </c>
      <c r="C146" s="430">
        <v>17</v>
      </c>
      <c r="D146" s="444" t="s">
        <v>12</v>
      </c>
      <c r="E146" s="24" t="s">
        <v>6490</v>
      </c>
      <c r="F146" s="480"/>
    </row>
    <row r="147" spans="1:6" s="64" customFormat="1" x14ac:dyDescent="0.2">
      <c r="A147" s="363">
        <f t="shared" si="4"/>
        <v>141</v>
      </c>
      <c r="B147" s="363">
        <f t="shared" si="5"/>
        <v>2243</v>
      </c>
      <c r="C147" s="439">
        <v>150</v>
      </c>
      <c r="D147" s="524" t="s">
        <v>9</v>
      </c>
      <c r="E147" s="24" t="s">
        <v>50</v>
      </c>
      <c r="F147" s="292" t="s">
        <v>25</v>
      </c>
    </row>
    <row r="148" spans="1:6" s="64" customFormat="1" ht="12.75" thickBot="1" x14ac:dyDescent="0.25">
      <c r="A148" s="363">
        <f t="shared" si="4"/>
        <v>142</v>
      </c>
      <c r="B148" s="363">
        <f t="shared" si="5"/>
        <v>2393</v>
      </c>
      <c r="C148" s="441">
        <v>12</v>
      </c>
      <c r="D148" s="452" t="s">
        <v>9</v>
      </c>
      <c r="E148" s="526" t="s">
        <v>323</v>
      </c>
      <c r="F148" s="454" t="s">
        <v>6491</v>
      </c>
    </row>
    <row r="149" spans="1:6" s="64" customFormat="1" ht="12.75" thickTop="1" x14ac:dyDescent="0.2">
      <c r="A149" s="119" t="s">
        <v>54</v>
      </c>
      <c r="B149" s="119"/>
      <c r="C149" s="370">
        <f>B148+C148-1</f>
        <v>2404</v>
      </c>
      <c r="D149" s="119"/>
      <c r="E149" s="120"/>
      <c r="F149" s="119"/>
    </row>
    <row r="150" spans="1:6" s="64" customFormat="1" x14ac:dyDescent="0.2"/>
    <row r="151" spans="1:6" s="64" customFormat="1" x14ac:dyDescent="0.2"/>
    <row r="152" spans="1:6" s="64" customFormat="1" x14ac:dyDescent="0.2"/>
    <row r="153" spans="1:6" x14ac:dyDescent="0.2">
      <c r="A153" s="804" t="s">
        <v>15167</v>
      </c>
      <c r="B153" s="804"/>
      <c r="C153" s="804"/>
      <c r="D153" s="805"/>
      <c r="F153" s="64"/>
    </row>
    <row r="154" spans="1:6" x14ac:dyDescent="0.2">
      <c r="A154" s="64"/>
      <c r="B154" s="64"/>
      <c r="C154" s="64"/>
      <c r="D154" s="64"/>
      <c r="F154" s="64"/>
    </row>
    <row r="155" spans="1:6" x14ac:dyDescent="0.2">
      <c r="A155" s="64"/>
      <c r="B155" s="64"/>
      <c r="C155" s="64"/>
      <c r="D155" s="64"/>
      <c r="F155" s="64"/>
    </row>
    <row r="156" spans="1:6" x14ac:dyDescent="0.2">
      <c r="A156" s="64"/>
      <c r="B156" s="64"/>
      <c r="C156" s="64"/>
      <c r="D156" s="64"/>
      <c r="F156" s="64"/>
    </row>
    <row r="157" spans="1:6" x14ac:dyDescent="0.2">
      <c r="A157" s="64"/>
      <c r="B157" s="64"/>
      <c r="C157" s="64"/>
      <c r="D157" s="64"/>
      <c r="F157" s="64"/>
    </row>
    <row r="158" spans="1:6" x14ac:dyDescent="0.2">
      <c r="A158" s="64"/>
      <c r="B158" s="64"/>
      <c r="C158" s="64"/>
      <c r="D158" s="64"/>
      <c r="F158" s="64"/>
    </row>
    <row r="159" spans="1:6" x14ac:dyDescent="0.2">
      <c r="A159" s="64"/>
      <c r="B159" s="64"/>
      <c r="C159" s="64"/>
      <c r="D159" s="64"/>
      <c r="F159" s="64"/>
    </row>
    <row r="160" spans="1:6" x14ac:dyDescent="0.2">
      <c r="A160" s="64"/>
      <c r="B160" s="64"/>
      <c r="C160" s="64"/>
      <c r="D160" s="64"/>
      <c r="F160" s="64"/>
    </row>
    <row r="161" spans="1:6" x14ac:dyDescent="0.2">
      <c r="A161" s="64"/>
      <c r="B161" s="64"/>
      <c r="C161" s="64"/>
      <c r="D161" s="64"/>
      <c r="F161" s="64"/>
    </row>
    <row r="162" spans="1:6" x14ac:dyDescent="0.2">
      <c r="A162" s="64"/>
      <c r="B162" s="64"/>
      <c r="C162" s="64"/>
      <c r="D162" s="64"/>
      <c r="F162" s="64"/>
    </row>
    <row r="163" spans="1:6" x14ac:dyDescent="0.2">
      <c r="A163" s="64"/>
      <c r="B163" s="64"/>
      <c r="C163" s="64"/>
      <c r="D163" s="64"/>
      <c r="F163" s="64"/>
    </row>
    <row r="164" spans="1:6" x14ac:dyDescent="0.2">
      <c r="A164" s="64"/>
      <c r="B164" s="64"/>
      <c r="C164" s="64"/>
      <c r="D164" s="64"/>
      <c r="F164" s="64"/>
    </row>
    <row r="165" spans="1:6" x14ac:dyDescent="0.2">
      <c r="A165" s="64"/>
      <c r="B165" s="64"/>
      <c r="C165" s="64"/>
      <c r="D165" s="64"/>
      <c r="F165" s="64"/>
    </row>
    <row r="166" spans="1:6" x14ac:dyDescent="0.2">
      <c r="A166" s="64"/>
      <c r="B166" s="64"/>
      <c r="C166" s="64"/>
      <c r="D166" s="64"/>
      <c r="F166" s="64"/>
    </row>
    <row r="167" spans="1:6" x14ac:dyDescent="0.2">
      <c r="A167" s="64"/>
      <c r="B167" s="64"/>
      <c r="C167" s="64"/>
      <c r="D167" s="64"/>
      <c r="F167" s="64"/>
    </row>
    <row r="168" spans="1:6" x14ac:dyDescent="0.2">
      <c r="A168" s="64"/>
      <c r="B168" s="64"/>
      <c r="C168" s="64"/>
      <c r="D168" s="64"/>
      <c r="F168" s="64"/>
    </row>
    <row r="169" spans="1:6" x14ac:dyDescent="0.2">
      <c r="A169" s="64"/>
      <c r="B169" s="64"/>
      <c r="C169" s="64"/>
      <c r="D169" s="64"/>
      <c r="F169" s="64"/>
    </row>
    <row r="170" spans="1:6" x14ac:dyDescent="0.2">
      <c r="A170" s="64"/>
      <c r="B170" s="64"/>
      <c r="C170" s="64"/>
      <c r="D170" s="64"/>
      <c r="F170" s="64"/>
    </row>
    <row r="171" spans="1:6" x14ac:dyDescent="0.2">
      <c r="A171" s="64"/>
      <c r="B171" s="64"/>
      <c r="C171" s="64"/>
      <c r="D171" s="64"/>
      <c r="F171" s="64"/>
    </row>
    <row r="172" spans="1:6" x14ac:dyDescent="0.2">
      <c r="A172" s="64"/>
      <c r="B172" s="64"/>
      <c r="C172" s="64"/>
      <c r="D172" s="64"/>
      <c r="F172" s="64"/>
    </row>
    <row r="173" spans="1:6" x14ac:dyDescent="0.2">
      <c r="A173" s="64"/>
      <c r="B173" s="64"/>
      <c r="C173" s="64"/>
      <c r="D173" s="64"/>
      <c r="F173" s="64"/>
    </row>
    <row r="174" spans="1:6" x14ac:dyDescent="0.2">
      <c r="A174" s="64"/>
      <c r="B174" s="64"/>
      <c r="C174" s="64"/>
      <c r="D174" s="64"/>
      <c r="F174" s="64"/>
    </row>
    <row r="175" spans="1:6" x14ac:dyDescent="0.2">
      <c r="A175" s="64"/>
      <c r="B175" s="64"/>
      <c r="C175" s="64"/>
      <c r="D175" s="64"/>
      <c r="F175" s="64"/>
    </row>
    <row r="176" spans="1:6" x14ac:dyDescent="0.2">
      <c r="A176" s="64"/>
      <c r="B176" s="64"/>
      <c r="C176" s="64"/>
      <c r="D176" s="64"/>
      <c r="F176" s="64"/>
    </row>
    <row r="177" spans="1:6" x14ac:dyDescent="0.2">
      <c r="A177" s="64"/>
      <c r="B177" s="64"/>
      <c r="C177" s="64"/>
      <c r="D177" s="64"/>
      <c r="F177" s="64"/>
    </row>
    <row r="178" spans="1:6" x14ac:dyDescent="0.2">
      <c r="A178" s="64"/>
      <c r="B178" s="64"/>
      <c r="C178" s="64"/>
      <c r="D178" s="64"/>
      <c r="F178" s="64"/>
    </row>
    <row r="179" spans="1:6" x14ac:dyDescent="0.2">
      <c r="A179" s="64"/>
      <c r="B179" s="64"/>
      <c r="C179" s="64"/>
      <c r="D179" s="64"/>
      <c r="F179" s="64"/>
    </row>
    <row r="180" spans="1:6" x14ac:dyDescent="0.2">
      <c r="A180" s="64"/>
      <c r="B180" s="64"/>
      <c r="C180" s="64"/>
      <c r="D180" s="64"/>
      <c r="F180" s="64"/>
    </row>
    <row r="181" spans="1:6" x14ac:dyDescent="0.2">
      <c r="A181" s="64"/>
      <c r="B181" s="64"/>
      <c r="C181" s="64"/>
      <c r="D181" s="64"/>
      <c r="F181" s="64"/>
    </row>
    <row r="182" spans="1:6" x14ac:dyDescent="0.2">
      <c r="A182" s="64"/>
      <c r="B182" s="64"/>
      <c r="C182" s="64"/>
      <c r="D182" s="64"/>
      <c r="F182" s="64"/>
    </row>
  </sheetData>
  <mergeCells count="5">
    <mergeCell ref="A3:B3"/>
    <mergeCell ref="C3:F3"/>
    <mergeCell ref="A4:B4"/>
    <mergeCell ref="C4:F5"/>
    <mergeCell ref="A153:D153"/>
  </mergeCells>
  <conditionalFormatting sqref="A3:F3">
    <cfRule type="containsText" dxfId="126"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69EFCB5-D9EE-4C43-8DE9-CAF2484F6F03}">
            <xm:f>NOT(ISERROR(SEARCH($C$3,A3)))</xm:f>
            <xm:f>$C$3</xm:f>
            <x14:dxf>
              <font>
                <color rgb="FFFFFF00"/>
              </font>
            </x14:dxf>
          </x14:cfRule>
          <xm:sqref>A3:F3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2"/>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x14ac:dyDescent="0.2">
      <c r="A4" s="796" t="str">
        <f>+T22001000!A4</f>
        <v>Versión 0.2</v>
      </c>
      <c r="B4" s="796"/>
      <c r="C4" s="794" t="s">
        <v>441</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3.5" customHeight="1" x14ac:dyDescent="0.2">
      <c r="A7" s="30">
        <v>1</v>
      </c>
      <c r="B7" s="30">
        <v>1</v>
      </c>
      <c r="C7" s="30">
        <v>2</v>
      </c>
      <c r="D7" s="31" t="s">
        <v>9</v>
      </c>
      <c r="E7" s="88" t="s">
        <v>10</v>
      </c>
      <c r="F7" s="43" t="s">
        <v>11</v>
      </c>
    </row>
    <row r="8" spans="1:6" s="64" customFormat="1" x14ac:dyDescent="0.2">
      <c r="A8" s="30">
        <f t="shared" ref="A8:A13" si="0">+A7+1</f>
        <v>2</v>
      </c>
      <c r="B8" s="30">
        <f t="shared" ref="B8:B13" si="1">C7+B7</f>
        <v>3</v>
      </c>
      <c r="C8" s="30">
        <v>3</v>
      </c>
      <c r="D8" s="31" t="s">
        <v>12</v>
      </c>
      <c r="E8" s="88" t="s">
        <v>13</v>
      </c>
      <c r="F8" s="43">
        <v>220</v>
      </c>
    </row>
    <row r="9" spans="1:6" s="64" customFormat="1" x14ac:dyDescent="0.2">
      <c r="A9" s="30">
        <f t="shared" si="0"/>
        <v>3</v>
      </c>
      <c r="B9" s="30">
        <f t="shared" si="1"/>
        <v>6</v>
      </c>
      <c r="C9" s="30">
        <v>2</v>
      </c>
      <c r="D9" s="31" t="s">
        <v>9</v>
      </c>
      <c r="E9" s="88" t="s">
        <v>14</v>
      </c>
      <c r="F9" s="89" t="s">
        <v>381</v>
      </c>
    </row>
    <row r="10" spans="1:6" s="64" customFormat="1" x14ac:dyDescent="0.2">
      <c r="A10" s="30">
        <f t="shared" si="0"/>
        <v>4</v>
      </c>
      <c r="B10" s="30">
        <f t="shared" si="1"/>
        <v>8</v>
      </c>
      <c r="C10" s="30">
        <v>1</v>
      </c>
      <c r="D10" s="31" t="s">
        <v>9</v>
      </c>
      <c r="E10" s="88" t="s">
        <v>16</v>
      </c>
      <c r="F10" s="89" t="s">
        <v>327</v>
      </c>
    </row>
    <row r="11" spans="1:6" s="64" customFormat="1" x14ac:dyDescent="0.2">
      <c r="A11" s="30">
        <f t="shared" si="0"/>
        <v>5</v>
      </c>
      <c r="B11" s="30">
        <f t="shared" si="1"/>
        <v>9</v>
      </c>
      <c r="C11" s="30">
        <v>2</v>
      </c>
      <c r="D11" s="31" t="s">
        <v>12</v>
      </c>
      <c r="E11" s="88" t="s">
        <v>17</v>
      </c>
      <c r="F11" s="89" t="s">
        <v>18</v>
      </c>
    </row>
    <row r="12" spans="1:6" s="64" customFormat="1" ht="13.5" customHeight="1" x14ac:dyDescent="0.2">
      <c r="A12" s="30">
        <f t="shared" si="0"/>
        <v>6</v>
      </c>
      <c r="B12" s="30">
        <f t="shared" si="1"/>
        <v>11</v>
      </c>
      <c r="C12" s="30">
        <v>1</v>
      </c>
      <c r="D12" s="31" t="s">
        <v>9</v>
      </c>
      <c r="E12" s="88" t="s">
        <v>19</v>
      </c>
      <c r="F12" s="90" t="s">
        <v>20</v>
      </c>
    </row>
    <row r="13" spans="1:6" s="64" customFormat="1" ht="12.75" customHeight="1" x14ac:dyDescent="0.2">
      <c r="A13" s="30">
        <f t="shared" si="0"/>
        <v>7</v>
      </c>
      <c r="B13" s="30">
        <f t="shared" si="1"/>
        <v>12</v>
      </c>
      <c r="C13" s="30">
        <v>1</v>
      </c>
      <c r="D13" s="31" t="s">
        <v>9</v>
      </c>
      <c r="E13" s="88" t="s">
        <v>284</v>
      </c>
      <c r="F13" s="43"/>
    </row>
    <row r="14" spans="1:6" s="64" customFormat="1" ht="14.25" customHeight="1" x14ac:dyDescent="0.2">
      <c r="A14" s="99">
        <f t="shared" ref="A14:A51" si="2">A13+1</f>
        <v>8</v>
      </c>
      <c r="B14" s="99">
        <f t="shared" ref="B14:B51" si="3">B13+C13</f>
        <v>13</v>
      </c>
      <c r="C14" s="19">
        <v>3</v>
      </c>
      <c r="D14" s="33" t="s">
        <v>12</v>
      </c>
      <c r="E14" s="91" t="s">
        <v>23</v>
      </c>
      <c r="F14" s="43"/>
    </row>
    <row r="15" spans="1:6" s="64" customFormat="1" x14ac:dyDescent="0.2">
      <c r="A15" s="99">
        <f t="shared" si="2"/>
        <v>9</v>
      </c>
      <c r="B15" s="99">
        <f t="shared" si="3"/>
        <v>16</v>
      </c>
      <c r="C15" s="19">
        <v>17</v>
      </c>
      <c r="D15" s="33" t="s">
        <v>285</v>
      </c>
      <c r="E15" s="41" t="s">
        <v>442</v>
      </c>
      <c r="F15" s="43"/>
    </row>
    <row r="16" spans="1:6" s="64" customFormat="1" x14ac:dyDescent="0.2">
      <c r="A16" s="99">
        <f t="shared" si="2"/>
        <v>10</v>
      </c>
      <c r="B16" s="99">
        <f t="shared" si="3"/>
        <v>33</v>
      </c>
      <c r="C16" s="19">
        <v>17</v>
      </c>
      <c r="D16" s="33" t="s">
        <v>285</v>
      </c>
      <c r="E16" s="41" t="s">
        <v>443</v>
      </c>
      <c r="F16" s="43"/>
    </row>
    <row r="17" spans="1:6" s="64" customFormat="1" ht="24" x14ac:dyDescent="0.2">
      <c r="A17" s="99">
        <f>A16+1</f>
        <v>11</v>
      </c>
      <c r="B17" s="99">
        <f>B16+C16</f>
        <v>50</v>
      </c>
      <c r="C17" s="19">
        <v>17</v>
      </c>
      <c r="D17" s="33" t="s">
        <v>285</v>
      </c>
      <c r="E17" s="41" t="s">
        <v>444</v>
      </c>
      <c r="F17" s="43"/>
    </row>
    <row r="18" spans="1:6" s="64" customFormat="1" ht="24" x14ac:dyDescent="0.2">
      <c r="A18" s="99">
        <f>A17+1</f>
        <v>12</v>
      </c>
      <c r="B18" s="99">
        <f>B17+C17</f>
        <v>67</v>
      </c>
      <c r="C18" s="19">
        <v>17</v>
      </c>
      <c r="D18" s="33" t="s">
        <v>285</v>
      </c>
      <c r="E18" s="41" t="s">
        <v>445</v>
      </c>
      <c r="F18" s="43"/>
    </row>
    <row r="19" spans="1:6" s="64" customFormat="1" x14ac:dyDescent="0.2">
      <c r="A19" s="99">
        <f t="shared" si="2"/>
        <v>13</v>
      </c>
      <c r="B19" s="99">
        <f t="shared" si="3"/>
        <v>84</v>
      </c>
      <c r="C19" s="19">
        <v>17</v>
      </c>
      <c r="D19" s="33" t="s">
        <v>285</v>
      </c>
      <c r="E19" s="41" t="s">
        <v>446</v>
      </c>
      <c r="F19" s="43"/>
    </row>
    <row r="20" spans="1:6" s="64" customFormat="1" x14ac:dyDescent="0.2">
      <c r="A20" s="92">
        <f>A19+1</f>
        <v>14</v>
      </c>
      <c r="B20" s="92">
        <f>B19+C19</f>
        <v>101</v>
      </c>
      <c r="C20" s="19">
        <v>17</v>
      </c>
      <c r="D20" s="33" t="s">
        <v>285</v>
      </c>
      <c r="E20" s="41" t="s">
        <v>447</v>
      </c>
      <c r="F20" s="32"/>
    </row>
    <row r="21" spans="1:6" s="64" customFormat="1" x14ac:dyDescent="0.2">
      <c r="A21" s="92">
        <f>A20+1</f>
        <v>15</v>
      </c>
      <c r="B21" s="92">
        <f>B20+C20</f>
        <v>118</v>
      </c>
      <c r="C21" s="19">
        <v>17</v>
      </c>
      <c r="D21" s="33" t="s">
        <v>285</v>
      </c>
      <c r="E21" s="41" t="s">
        <v>448</v>
      </c>
      <c r="F21" s="32"/>
    </row>
    <row r="22" spans="1:6" s="64" customFormat="1" x14ac:dyDescent="0.2">
      <c r="A22" s="92">
        <f>A21+1</f>
        <v>16</v>
      </c>
      <c r="B22" s="92">
        <f>B21+C21</f>
        <v>135</v>
      </c>
      <c r="C22" s="19">
        <v>17</v>
      </c>
      <c r="D22" s="33" t="s">
        <v>285</v>
      </c>
      <c r="E22" s="41" t="s">
        <v>449</v>
      </c>
      <c r="F22" s="32"/>
    </row>
    <row r="23" spans="1:6" s="64" customFormat="1" x14ac:dyDescent="0.2">
      <c r="A23" s="99">
        <f>A22+1</f>
        <v>17</v>
      </c>
      <c r="B23" s="99">
        <f>B22+C22</f>
        <v>152</v>
      </c>
      <c r="C23" s="19">
        <v>17</v>
      </c>
      <c r="D23" s="33" t="s">
        <v>285</v>
      </c>
      <c r="E23" s="41" t="s">
        <v>450</v>
      </c>
      <c r="F23" s="43"/>
    </row>
    <row r="24" spans="1:6" s="64" customFormat="1" ht="24" x14ac:dyDescent="0.2">
      <c r="A24" s="99">
        <f t="shared" si="2"/>
        <v>18</v>
      </c>
      <c r="B24" s="99">
        <f t="shared" si="3"/>
        <v>169</v>
      </c>
      <c r="C24" s="19">
        <v>17</v>
      </c>
      <c r="D24" s="33" t="s">
        <v>285</v>
      </c>
      <c r="E24" s="29" t="s">
        <v>451</v>
      </c>
      <c r="F24" s="43"/>
    </row>
    <row r="25" spans="1:6" s="64" customFormat="1" ht="24" x14ac:dyDescent="0.2">
      <c r="A25" s="99">
        <f t="shared" si="2"/>
        <v>19</v>
      </c>
      <c r="B25" s="99">
        <f t="shared" si="3"/>
        <v>186</v>
      </c>
      <c r="C25" s="19">
        <v>17</v>
      </c>
      <c r="D25" s="33" t="s">
        <v>285</v>
      </c>
      <c r="E25" s="29" t="s">
        <v>452</v>
      </c>
      <c r="F25" s="43"/>
    </row>
    <row r="26" spans="1:6" s="64" customFormat="1" x14ac:dyDescent="0.2">
      <c r="A26" s="99">
        <f t="shared" si="2"/>
        <v>20</v>
      </c>
      <c r="B26" s="99">
        <f t="shared" si="3"/>
        <v>203</v>
      </c>
      <c r="C26" s="19">
        <v>17</v>
      </c>
      <c r="D26" s="33" t="s">
        <v>285</v>
      </c>
      <c r="E26" s="41" t="s">
        <v>453</v>
      </c>
      <c r="F26" s="43"/>
    </row>
    <row r="27" spans="1:6" s="64" customFormat="1" x14ac:dyDescent="0.2">
      <c r="A27" s="99">
        <f t="shared" si="2"/>
        <v>21</v>
      </c>
      <c r="B27" s="99">
        <f t="shared" si="3"/>
        <v>220</v>
      </c>
      <c r="C27" s="19">
        <v>17</v>
      </c>
      <c r="D27" s="33" t="s">
        <v>285</v>
      </c>
      <c r="E27" s="41" t="s">
        <v>454</v>
      </c>
      <c r="F27" s="43"/>
    </row>
    <row r="28" spans="1:6" s="64" customFormat="1" ht="24" x14ac:dyDescent="0.2">
      <c r="A28" s="99">
        <f t="shared" si="2"/>
        <v>22</v>
      </c>
      <c r="B28" s="99">
        <f t="shared" si="3"/>
        <v>237</v>
      </c>
      <c r="C28" s="19">
        <v>17</v>
      </c>
      <c r="D28" s="33" t="s">
        <v>285</v>
      </c>
      <c r="E28" s="41" t="s">
        <v>455</v>
      </c>
      <c r="F28" s="43"/>
    </row>
    <row r="29" spans="1:6" s="64" customFormat="1" ht="24" x14ac:dyDescent="0.2">
      <c r="A29" s="99">
        <f t="shared" si="2"/>
        <v>23</v>
      </c>
      <c r="B29" s="99">
        <f t="shared" si="3"/>
        <v>254</v>
      </c>
      <c r="C29" s="19">
        <v>17</v>
      </c>
      <c r="D29" s="33" t="s">
        <v>285</v>
      </c>
      <c r="E29" s="41" t="s">
        <v>456</v>
      </c>
      <c r="F29" s="43"/>
    </row>
    <row r="30" spans="1:6" s="64" customFormat="1" ht="24" x14ac:dyDescent="0.2">
      <c r="A30" s="99">
        <f t="shared" si="2"/>
        <v>24</v>
      </c>
      <c r="B30" s="99">
        <f t="shared" si="3"/>
        <v>271</v>
      </c>
      <c r="C30" s="19">
        <v>17</v>
      </c>
      <c r="D30" s="33" t="s">
        <v>285</v>
      </c>
      <c r="E30" s="41" t="s">
        <v>457</v>
      </c>
      <c r="F30" s="43"/>
    </row>
    <row r="31" spans="1:6" s="64" customFormat="1" ht="24" x14ac:dyDescent="0.2">
      <c r="A31" s="99">
        <f t="shared" si="2"/>
        <v>25</v>
      </c>
      <c r="B31" s="99">
        <f t="shared" si="3"/>
        <v>288</v>
      </c>
      <c r="C31" s="19">
        <v>17</v>
      </c>
      <c r="D31" s="33" t="s">
        <v>285</v>
      </c>
      <c r="E31" s="41" t="s">
        <v>458</v>
      </c>
      <c r="F31" s="43"/>
    </row>
    <row r="32" spans="1:6" s="64" customFormat="1" ht="24" x14ac:dyDescent="0.2">
      <c r="A32" s="99">
        <f t="shared" si="2"/>
        <v>26</v>
      </c>
      <c r="B32" s="99">
        <f t="shared" si="3"/>
        <v>305</v>
      </c>
      <c r="C32" s="19">
        <v>17</v>
      </c>
      <c r="D32" s="33" t="s">
        <v>285</v>
      </c>
      <c r="E32" s="41" t="s">
        <v>459</v>
      </c>
      <c r="F32" s="43"/>
    </row>
    <row r="33" spans="1:6" s="64" customFormat="1" ht="24" x14ac:dyDescent="0.2">
      <c r="A33" s="99">
        <f t="shared" si="2"/>
        <v>27</v>
      </c>
      <c r="B33" s="99">
        <f t="shared" si="3"/>
        <v>322</v>
      </c>
      <c r="C33" s="19">
        <v>17</v>
      </c>
      <c r="D33" s="33" t="s">
        <v>285</v>
      </c>
      <c r="E33" s="41" t="s">
        <v>460</v>
      </c>
      <c r="F33" s="43"/>
    </row>
    <row r="34" spans="1:6" s="64" customFormat="1" ht="24" x14ac:dyDescent="0.2">
      <c r="A34" s="99">
        <f t="shared" si="2"/>
        <v>28</v>
      </c>
      <c r="B34" s="99">
        <f t="shared" si="3"/>
        <v>339</v>
      </c>
      <c r="C34" s="19">
        <v>17</v>
      </c>
      <c r="D34" s="33" t="s">
        <v>285</v>
      </c>
      <c r="E34" s="41" t="s">
        <v>461</v>
      </c>
      <c r="F34" s="43"/>
    </row>
    <row r="35" spans="1:6" s="64" customFormat="1" x14ac:dyDescent="0.2">
      <c r="A35" s="99">
        <f t="shared" si="2"/>
        <v>29</v>
      </c>
      <c r="B35" s="99">
        <f t="shared" si="3"/>
        <v>356</v>
      </c>
      <c r="C35" s="19">
        <v>17</v>
      </c>
      <c r="D35" s="33" t="s">
        <v>285</v>
      </c>
      <c r="E35" s="29" t="s">
        <v>462</v>
      </c>
      <c r="F35" s="43"/>
    </row>
    <row r="36" spans="1:6" s="64" customFormat="1" ht="24" x14ac:dyDescent="0.2">
      <c r="A36" s="99">
        <f t="shared" si="2"/>
        <v>30</v>
      </c>
      <c r="B36" s="99">
        <f t="shared" si="3"/>
        <v>373</v>
      </c>
      <c r="C36" s="19">
        <v>17</v>
      </c>
      <c r="D36" s="33" t="s">
        <v>285</v>
      </c>
      <c r="E36" s="29" t="s">
        <v>463</v>
      </c>
      <c r="F36" s="43"/>
    </row>
    <row r="37" spans="1:6" s="64" customFormat="1" x14ac:dyDescent="0.2">
      <c r="A37" s="99">
        <f t="shared" si="2"/>
        <v>31</v>
      </c>
      <c r="B37" s="99">
        <f t="shared" si="3"/>
        <v>390</v>
      </c>
      <c r="C37" s="19">
        <v>17</v>
      </c>
      <c r="D37" s="33" t="s">
        <v>285</v>
      </c>
      <c r="E37" s="29" t="s">
        <v>464</v>
      </c>
      <c r="F37" s="43"/>
    </row>
    <row r="38" spans="1:6" s="64" customFormat="1" x14ac:dyDescent="0.2">
      <c r="A38" s="92">
        <f>A37+1</f>
        <v>32</v>
      </c>
      <c r="B38" s="92">
        <f>B37+C37</f>
        <v>407</v>
      </c>
      <c r="C38" s="19">
        <v>17</v>
      </c>
      <c r="D38" s="33" t="s">
        <v>285</v>
      </c>
      <c r="E38" s="41" t="s">
        <v>465</v>
      </c>
      <c r="F38" s="32"/>
    </row>
    <row r="39" spans="1:6" s="64" customFormat="1" ht="24" x14ac:dyDescent="0.2">
      <c r="A39" s="92">
        <f>A38+1</f>
        <v>33</v>
      </c>
      <c r="B39" s="92">
        <f>B38+C38</f>
        <v>424</v>
      </c>
      <c r="C39" s="19">
        <v>17</v>
      </c>
      <c r="D39" s="33" t="s">
        <v>285</v>
      </c>
      <c r="E39" s="41" t="s">
        <v>466</v>
      </c>
      <c r="F39" s="32"/>
    </row>
    <row r="40" spans="1:6" s="64" customFormat="1" ht="24" x14ac:dyDescent="0.2">
      <c r="A40" s="92">
        <f>A39+1</f>
        <v>34</v>
      </c>
      <c r="B40" s="92">
        <f>B39+C39</f>
        <v>441</v>
      </c>
      <c r="C40" s="19">
        <v>17</v>
      </c>
      <c r="D40" s="33" t="s">
        <v>285</v>
      </c>
      <c r="E40" s="41" t="s">
        <v>467</v>
      </c>
      <c r="F40" s="32"/>
    </row>
    <row r="41" spans="1:6" s="64" customFormat="1" x14ac:dyDescent="0.2">
      <c r="A41" s="92">
        <f>A40+1</f>
        <v>35</v>
      </c>
      <c r="B41" s="92">
        <f>B40+C40</f>
        <v>458</v>
      </c>
      <c r="C41" s="19">
        <v>17</v>
      </c>
      <c r="D41" s="33" t="s">
        <v>285</v>
      </c>
      <c r="E41" s="41" t="s">
        <v>468</v>
      </c>
      <c r="F41" s="32"/>
    </row>
    <row r="42" spans="1:6" s="64" customFormat="1" x14ac:dyDescent="0.2">
      <c r="A42" s="99">
        <f>A41+1</f>
        <v>36</v>
      </c>
      <c r="B42" s="99">
        <f>B41+C41</f>
        <v>475</v>
      </c>
      <c r="C42" s="19">
        <v>17</v>
      </c>
      <c r="D42" s="33" t="s">
        <v>285</v>
      </c>
      <c r="E42" s="41" t="s">
        <v>469</v>
      </c>
      <c r="F42" s="43"/>
    </row>
    <row r="43" spans="1:6" s="64" customFormat="1" x14ac:dyDescent="0.2">
      <c r="A43" s="99">
        <f t="shared" si="2"/>
        <v>37</v>
      </c>
      <c r="B43" s="99">
        <f t="shared" si="3"/>
        <v>492</v>
      </c>
      <c r="C43" s="19">
        <v>17</v>
      </c>
      <c r="D43" s="33" t="s">
        <v>285</v>
      </c>
      <c r="E43" s="41" t="s">
        <v>470</v>
      </c>
      <c r="F43" s="43"/>
    </row>
    <row r="44" spans="1:6" s="64" customFormat="1" x14ac:dyDescent="0.2">
      <c r="A44" s="99">
        <f t="shared" si="2"/>
        <v>38</v>
      </c>
      <c r="B44" s="99">
        <f t="shared" si="3"/>
        <v>509</v>
      </c>
      <c r="C44" s="19">
        <v>17</v>
      </c>
      <c r="D44" s="33" t="s">
        <v>285</v>
      </c>
      <c r="E44" s="41" t="s">
        <v>471</v>
      </c>
      <c r="F44" s="43"/>
    </row>
    <row r="45" spans="1:6" s="64" customFormat="1" ht="24" x14ac:dyDescent="0.2">
      <c r="A45" s="99">
        <f t="shared" si="2"/>
        <v>39</v>
      </c>
      <c r="B45" s="99">
        <f t="shared" si="3"/>
        <v>526</v>
      </c>
      <c r="C45" s="19">
        <v>17</v>
      </c>
      <c r="D45" s="33" t="s">
        <v>285</v>
      </c>
      <c r="E45" s="41" t="s">
        <v>472</v>
      </c>
      <c r="F45" s="43"/>
    </row>
    <row r="46" spans="1:6" s="64" customFormat="1" ht="24" x14ac:dyDescent="0.2">
      <c r="A46" s="99">
        <f t="shared" si="2"/>
        <v>40</v>
      </c>
      <c r="B46" s="99">
        <f t="shared" si="3"/>
        <v>543</v>
      </c>
      <c r="C46" s="19">
        <v>17</v>
      </c>
      <c r="D46" s="33" t="s">
        <v>285</v>
      </c>
      <c r="E46" s="41" t="s">
        <v>473</v>
      </c>
      <c r="F46" s="43"/>
    </row>
    <row r="47" spans="1:6" s="64" customFormat="1" x14ac:dyDescent="0.2">
      <c r="A47" s="99">
        <f t="shared" si="2"/>
        <v>41</v>
      </c>
      <c r="B47" s="99">
        <f t="shared" si="3"/>
        <v>560</v>
      </c>
      <c r="C47" s="19">
        <v>17</v>
      </c>
      <c r="D47" s="33" t="s">
        <v>285</v>
      </c>
      <c r="E47" s="29" t="s">
        <v>474</v>
      </c>
      <c r="F47" s="43"/>
    </row>
    <row r="48" spans="1:6" s="64" customFormat="1" x14ac:dyDescent="0.2">
      <c r="A48" s="99">
        <f t="shared" si="2"/>
        <v>42</v>
      </c>
      <c r="B48" s="99">
        <f t="shared" si="3"/>
        <v>577</v>
      </c>
      <c r="C48" s="19">
        <v>17</v>
      </c>
      <c r="D48" s="33" t="s">
        <v>285</v>
      </c>
      <c r="E48" s="41" t="s">
        <v>475</v>
      </c>
      <c r="F48" s="43"/>
    </row>
    <row r="49" spans="1:6" s="64" customFormat="1" x14ac:dyDescent="0.2">
      <c r="A49" s="99">
        <f t="shared" si="2"/>
        <v>43</v>
      </c>
      <c r="B49" s="99">
        <f t="shared" si="3"/>
        <v>594</v>
      </c>
      <c r="C49" s="19">
        <v>17</v>
      </c>
      <c r="D49" s="33" t="s">
        <v>285</v>
      </c>
      <c r="E49" s="41" t="s">
        <v>476</v>
      </c>
      <c r="F49" s="43"/>
    </row>
    <row r="50" spans="1:6" s="64" customFormat="1" ht="12.75" thickBot="1" x14ac:dyDescent="0.25">
      <c r="A50" s="70">
        <f t="shared" si="2"/>
        <v>44</v>
      </c>
      <c r="B50" s="70">
        <f t="shared" si="3"/>
        <v>611</v>
      </c>
      <c r="C50" s="78">
        <v>150</v>
      </c>
      <c r="D50" s="79" t="s">
        <v>9</v>
      </c>
      <c r="E50" s="29" t="s">
        <v>50</v>
      </c>
      <c r="F50" s="47" t="s">
        <v>25</v>
      </c>
    </row>
    <row r="51" spans="1:6" s="64" customFormat="1" ht="13.5" thickTop="1" thickBot="1" x14ac:dyDescent="0.25">
      <c r="A51" s="70">
        <f t="shared" si="2"/>
        <v>45</v>
      </c>
      <c r="B51" s="70">
        <f t="shared" si="3"/>
        <v>761</v>
      </c>
      <c r="C51" s="94">
        <v>12</v>
      </c>
      <c r="D51" s="95" t="s">
        <v>9</v>
      </c>
      <c r="E51" s="96" t="s">
        <v>477</v>
      </c>
      <c r="F51" s="55" t="s">
        <v>478</v>
      </c>
    </row>
    <row r="52" spans="1:6" s="64" customFormat="1" ht="12.75" thickTop="1" x14ac:dyDescent="0.2">
      <c r="A52" s="98" t="s">
        <v>54</v>
      </c>
      <c r="B52" s="98"/>
      <c r="C52" s="84">
        <f>B51+C51-1</f>
        <v>772</v>
      </c>
      <c r="D52" s="98"/>
      <c r="E52" s="100"/>
      <c r="F52"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25"/>
  <sheetViews>
    <sheetView topLeftCell="A89" zoomScaleNormal="100" zoomScaleSheetLayoutView="80" workbookViewId="0">
      <selection activeCell="E59" sqref="E59"/>
    </sheetView>
  </sheetViews>
  <sheetFormatPr baseColWidth="10" defaultRowHeight="12" x14ac:dyDescent="0.2"/>
  <cols>
    <col min="1" max="3" width="7.7109375" customWidth="1"/>
    <col min="4" max="4" width="10.7109375" customWidth="1"/>
    <col min="5" max="5" width="100.7109375" style="64"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6" t="str">
        <f>+T22001000!A4</f>
        <v>Versión 0.2</v>
      </c>
      <c r="B4" s="796"/>
      <c r="C4" s="794" t="s">
        <v>6411</v>
      </c>
      <c r="D4" s="794"/>
      <c r="E4" s="794"/>
      <c r="F4" s="792"/>
    </row>
    <row r="5" spans="1:6" ht="13.5" thickBot="1" x14ac:dyDescent="0.25">
      <c r="A5" s="232"/>
      <c r="B5" s="232"/>
      <c r="C5" s="792"/>
      <c r="D5" s="792"/>
      <c r="E5" s="792"/>
      <c r="F5" s="792"/>
    </row>
    <row r="6" spans="1:6" ht="12.75" x14ac:dyDescent="0.2">
      <c r="A6" s="3" t="s">
        <v>3</v>
      </c>
      <c r="B6" s="3" t="s">
        <v>4</v>
      </c>
      <c r="C6" s="3" t="s">
        <v>5</v>
      </c>
      <c r="D6" s="4" t="s">
        <v>6</v>
      </c>
      <c r="E6" s="142" t="s">
        <v>7</v>
      </c>
      <c r="F6" s="5" t="s">
        <v>8</v>
      </c>
    </row>
    <row r="7" spans="1:6" s="64" customFormat="1" x14ac:dyDescent="0.2">
      <c r="A7" s="430">
        <v>1</v>
      </c>
      <c r="B7" s="430">
        <v>1</v>
      </c>
      <c r="C7" s="430">
        <v>2</v>
      </c>
      <c r="D7" s="444" t="s">
        <v>9</v>
      </c>
      <c r="E7" s="500" t="s">
        <v>10</v>
      </c>
      <c r="F7" s="9" t="s">
        <v>11</v>
      </c>
    </row>
    <row r="8" spans="1:6" s="64" customFormat="1" x14ac:dyDescent="0.2">
      <c r="A8" s="430">
        <f t="shared" ref="A8:A71" si="0">+A7+1</f>
        <v>2</v>
      </c>
      <c r="B8" s="430">
        <f t="shared" ref="B8:B71" si="1">C7+B7</f>
        <v>3</v>
      </c>
      <c r="C8" s="430">
        <v>3</v>
      </c>
      <c r="D8" s="444" t="s">
        <v>12</v>
      </c>
      <c r="E8" s="500" t="s">
        <v>13</v>
      </c>
      <c r="F8" s="9">
        <v>220</v>
      </c>
    </row>
    <row r="9" spans="1:6" s="64" customFormat="1" x14ac:dyDescent="0.2">
      <c r="A9" s="430">
        <f t="shared" si="0"/>
        <v>3</v>
      </c>
      <c r="B9" s="430">
        <f t="shared" si="1"/>
        <v>6</v>
      </c>
      <c r="C9" s="430">
        <v>2</v>
      </c>
      <c r="D9" s="444" t="s">
        <v>9</v>
      </c>
      <c r="E9" s="500" t="s">
        <v>14</v>
      </c>
      <c r="F9" s="10" t="s">
        <v>6269</v>
      </c>
    </row>
    <row r="10" spans="1:6" s="64" customFormat="1" x14ac:dyDescent="0.2">
      <c r="A10" s="430">
        <f t="shared" si="0"/>
        <v>4</v>
      </c>
      <c r="B10" s="430">
        <f t="shared" si="1"/>
        <v>8</v>
      </c>
      <c r="C10" s="430">
        <v>1</v>
      </c>
      <c r="D10" s="444" t="s">
        <v>9</v>
      </c>
      <c r="E10" s="500" t="s">
        <v>16</v>
      </c>
      <c r="F10" s="10" t="s">
        <v>220</v>
      </c>
    </row>
    <row r="11" spans="1:6" s="64" customFormat="1" x14ac:dyDescent="0.2">
      <c r="A11" s="430">
        <f t="shared" si="0"/>
        <v>5</v>
      </c>
      <c r="B11" s="430">
        <f t="shared" si="1"/>
        <v>9</v>
      </c>
      <c r="C11" s="430">
        <v>2</v>
      </c>
      <c r="D11" s="444" t="s">
        <v>12</v>
      </c>
      <c r="E11" s="500" t="s">
        <v>17</v>
      </c>
      <c r="F11" s="10" t="s">
        <v>770</v>
      </c>
    </row>
    <row r="12" spans="1:6" s="64" customFormat="1" x14ac:dyDescent="0.2">
      <c r="A12" s="430">
        <f t="shared" si="0"/>
        <v>6</v>
      </c>
      <c r="B12" s="430">
        <f t="shared" si="1"/>
        <v>11</v>
      </c>
      <c r="C12" s="430">
        <v>1</v>
      </c>
      <c r="D12" s="444" t="s">
        <v>9</v>
      </c>
      <c r="E12" s="500" t="s">
        <v>19</v>
      </c>
      <c r="F12" s="10" t="s">
        <v>20</v>
      </c>
    </row>
    <row r="13" spans="1:6" s="64" customFormat="1" x14ac:dyDescent="0.2">
      <c r="A13" s="430">
        <f t="shared" si="0"/>
        <v>7</v>
      </c>
      <c r="B13" s="430">
        <f t="shared" si="1"/>
        <v>12</v>
      </c>
      <c r="C13" s="430">
        <v>1</v>
      </c>
      <c r="D13" s="444" t="s">
        <v>9</v>
      </c>
      <c r="E13" s="500" t="s">
        <v>3330</v>
      </c>
      <c r="F13" s="9" t="s">
        <v>22</v>
      </c>
    </row>
    <row r="14" spans="1:6" s="64" customFormat="1" x14ac:dyDescent="0.2">
      <c r="A14" s="430">
        <f t="shared" si="0"/>
        <v>8</v>
      </c>
      <c r="B14" s="430">
        <f t="shared" si="1"/>
        <v>13</v>
      </c>
      <c r="C14" s="430">
        <v>3</v>
      </c>
      <c r="D14" s="444" t="s">
        <v>12</v>
      </c>
      <c r="E14" s="500" t="s">
        <v>23</v>
      </c>
      <c r="F14" s="9"/>
    </row>
    <row r="15" spans="1:6" s="64" customFormat="1" x14ac:dyDescent="0.2">
      <c r="A15" s="430">
        <f t="shared" si="0"/>
        <v>9</v>
      </c>
      <c r="B15" s="430">
        <f t="shared" si="1"/>
        <v>16</v>
      </c>
      <c r="C15" s="9">
        <v>9</v>
      </c>
      <c r="D15" s="444" t="s">
        <v>9</v>
      </c>
      <c r="E15" s="500" t="s">
        <v>3331</v>
      </c>
      <c r="F15" s="9"/>
    </row>
    <row r="16" spans="1:6" s="64" customFormat="1" x14ac:dyDescent="0.2">
      <c r="A16" s="430">
        <f t="shared" si="0"/>
        <v>10</v>
      </c>
      <c r="B16" s="430">
        <f t="shared" si="1"/>
        <v>25</v>
      </c>
      <c r="C16" s="430">
        <v>8</v>
      </c>
      <c r="D16" s="444" t="s">
        <v>12</v>
      </c>
      <c r="E16" s="500" t="s">
        <v>6412</v>
      </c>
      <c r="F16" s="9"/>
    </row>
    <row r="17" spans="1:6" s="64" customFormat="1" ht="24" x14ac:dyDescent="0.2">
      <c r="A17" s="430">
        <f t="shared" si="0"/>
        <v>11</v>
      </c>
      <c r="B17" s="430">
        <f t="shared" si="1"/>
        <v>33</v>
      </c>
      <c r="C17" s="431">
        <v>17</v>
      </c>
      <c r="D17" s="434" t="s">
        <v>12</v>
      </c>
      <c r="E17" s="557" t="s">
        <v>6492</v>
      </c>
      <c r="F17" s="564"/>
    </row>
    <row r="18" spans="1:6" s="64" customFormat="1" ht="24" x14ac:dyDescent="0.2">
      <c r="A18" s="363">
        <f t="shared" si="0"/>
        <v>12</v>
      </c>
      <c r="B18" s="363">
        <f t="shared" si="1"/>
        <v>50</v>
      </c>
      <c r="C18" s="431">
        <v>17</v>
      </c>
      <c r="D18" s="434" t="s">
        <v>12</v>
      </c>
      <c r="E18" s="599" t="s">
        <v>14447</v>
      </c>
      <c r="F18" s="564"/>
    </row>
    <row r="19" spans="1:6" s="64" customFormat="1" ht="24" x14ac:dyDescent="0.2">
      <c r="A19" s="363">
        <f t="shared" si="0"/>
        <v>13</v>
      </c>
      <c r="B19" s="363">
        <f t="shared" si="1"/>
        <v>67</v>
      </c>
      <c r="C19" s="431">
        <v>17</v>
      </c>
      <c r="D19" s="434" t="s">
        <v>12</v>
      </c>
      <c r="E19" s="557" t="s">
        <v>6493</v>
      </c>
      <c r="F19" s="564"/>
    </row>
    <row r="20" spans="1:6" s="64" customFormat="1" ht="24" x14ac:dyDescent="0.2">
      <c r="A20" s="363">
        <f t="shared" si="0"/>
        <v>14</v>
      </c>
      <c r="B20" s="363">
        <f t="shared" si="1"/>
        <v>84</v>
      </c>
      <c r="C20" s="431">
        <v>17</v>
      </c>
      <c r="D20" s="434" t="s">
        <v>12</v>
      </c>
      <c r="E20" s="557" t="s">
        <v>6494</v>
      </c>
      <c r="F20" s="564"/>
    </row>
    <row r="21" spans="1:6" s="64" customFormat="1" ht="24" x14ac:dyDescent="0.2">
      <c r="A21" s="363">
        <f t="shared" si="0"/>
        <v>15</v>
      </c>
      <c r="B21" s="363">
        <f t="shared" si="1"/>
        <v>101</v>
      </c>
      <c r="C21" s="431">
        <v>17</v>
      </c>
      <c r="D21" s="434" t="s">
        <v>12</v>
      </c>
      <c r="E21" s="557" t="s">
        <v>6495</v>
      </c>
      <c r="F21" s="564"/>
    </row>
    <row r="22" spans="1:6" s="64" customFormat="1" ht="24" x14ac:dyDescent="0.2">
      <c r="A22" s="363">
        <f t="shared" si="0"/>
        <v>16</v>
      </c>
      <c r="B22" s="363">
        <f t="shared" si="1"/>
        <v>118</v>
      </c>
      <c r="C22" s="431">
        <v>17</v>
      </c>
      <c r="D22" s="434" t="s">
        <v>12</v>
      </c>
      <c r="E22" s="716" t="s">
        <v>14429</v>
      </c>
      <c r="F22" s="564"/>
    </row>
    <row r="23" spans="1:6" s="64" customFormat="1" ht="24" x14ac:dyDescent="0.2">
      <c r="A23" s="363">
        <f t="shared" si="0"/>
        <v>17</v>
      </c>
      <c r="B23" s="363">
        <f t="shared" si="1"/>
        <v>135</v>
      </c>
      <c r="C23" s="431">
        <v>17</v>
      </c>
      <c r="D23" s="434" t="s">
        <v>12</v>
      </c>
      <c r="E23" s="557" t="s">
        <v>6496</v>
      </c>
      <c r="F23" s="564"/>
    </row>
    <row r="24" spans="1:6" s="64" customFormat="1" ht="24" x14ac:dyDescent="0.2">
      <c r="A24" s="363">
        <f t="shared" si="0"/>
        <v>18</v>
      </c>
      <c r="B24" s="363">
        <f t="shared" si="1"/>
        <v>152</v>
      </c>
      <c r="C24" s="431">
        <v>17</v>
      </c>
      <c r="D24" s="434" t="s">
        <v>12</v>
      </c>
      <c r="E24" s="557" t="s">
        <v>6497</v>
      </c>
      <c r="F24" s="564"/>
    </row>
    <row r="25" spans="1:6" s="64" customFormat="1" ht="24" x14ac:dyDescent="0.2">
      <c r="A25" s="363">
        <f t="shared" si="0"/>
        <v>19</v>
      </c>
      <c r="B25" s="363">
        <f t="shared" si="1"/>
        <v>169</v>
      </c>
      <c r="C25" s="431">
        <v>17</v>
      </c>
      <c r="D25" s="434" t="s">
        <v>12</v>
      </c>
      <c r="E25" s="557" t="s">
        <v>6498</v>
      </c>
      <c r="F25" s="564"/>
    </row>
    <row r="26" spans="1:6" s="64" customFormat="1" ht="24" x14ac:dyDescent="0.2">
      <c r="A26" s="363">
        <f t="shared" si="0"/>
        <v>20</v>
      </c>
      <c r="B26" s="363">
        <f t="shared" si="1"/>
        <v>186</v>
      </c>
      <c r="C26" s="431">
        <v>17</v>
      </c>
      <c r="D26" s="434" t="s">
        <v>12</v>
      </c>
      <c r="E26" s="716" t="s">
        <v>14430</v>
      </c>
      <c r="F26" s="564"/>
    </row>
    <row r="27" spans="1:6" s="64" customFormat="1" ht="24" x14ac:dyDescent="0.2">
      <c r="A27" s="363">
        <f t="shared" si="0"/>
        <v>21</v>
      </c>
      <c r="B27" s="363">
        <f t="shared" si="1"/>
        <v>203</v>
      </c>
      <c r="C27" s="431">
        <v>17</v>
      </c>
      <c r="D27" s="434" t="s">
        <v>12</v>
      </c>
      <c r="E27" s="564" t="s">
        <v>6499</v>
      </c>
      <c r="F27" s="564"/>
    </row>
    <row r="28" spans="1:6" s="64" customFormat="1" ht="24" x14ac:dyDescent="0.2">
      <c r="A28" s="363">
        <f t="shared" si="0"/>
        <v>22</v>
      </c>
      <c r="B28" s="363">
        <f t="shared" si="1"/>
        <v>220</v>
      </c>
      <c r="C28" s="431">
        <v>17</v>
      </c>
      <c r="D28" s="434" t="s">
        <v>12</v>
      </c>
      <c r="E28" s="557" t="s">
        <v>6500</v>
      </c>
      <c r="F28" s="564"/>
    </row>
    <row r="29" spans="1:6" s="64" customFormat="1" ht="24" x14ac:dyDescent="0.2">
      <c r="A29" s="363">
        <f t="shared" si="0"/>
        <v>23</v>
      </c>
      <c r="B29" s="363">
        <f t="shared" si="1"/>
        <v>237</v>
      </c>
      <c r="C29" s="431">
        <v>17</v>
      </c>
      <c r="D29" s="434" t="s">
        <v>12</v>
      </c>
      <c r="E29" s="557" t="s">
        <v>6501</v>
      </c>
      <c r="F29" s="564"/>
    </row>
    <row r="30" spans="1:6" s="64" customFormat="1" ht="24" x14ac:dyDescent="0.2">
      <c r="A30" s="363">
        <f t="shared" si="0"/>
        <v>24</v>
      </c>
      <c r="B30" s="363">
        <f t="shared" si="1"/>
        <v>254</v>
      </c>
      <c r="C30" s="431">
        <v>17</v>
      </c>
      <c r="D30" s="434" t="s">
        <v>12</v>
      </c>
      <c r="E30" s="716" t="s">
        <v>14431</v>
      </c>
      <c r="F30" s="564"/>
    </row>
    <row r="31" spans="1:6" s="64" customFormat="1" ht="24" x14ac:dyDescent="0.2">
      <c r="A31" s="363">
        <f t="shared" si="0"/>
        <v>25</v>
      </c>
      <c r="B31" s="363">
        <f t="shared" si="1"/>
        <v>271</v>
      </c>
      <c r="C31" s="431">
        <v>17</v>
      </c>
      <c r="D31" s="434" t="s">
        <v>12</v>
      </c>
      <c r="E31" s="557" t="s">
        <v>6502</v>
      </c>
      <c r="F31" s="564"/>
    </row>
    <row r="32" spans="1:6" s="64" customFormat="1" ht="24" x14ac:dyDescent="0.2">
      <c r="A32" s="363">
        <f t="shared" si="0"/>
        <v>26</v>
      </c>
      <c r="B32" s="363">
        <f t="shared" si="1"/>
        <v>288</v>
      </c>
      <c r="C32" s="431">
        <v>17</v>
      </c>
      <c r="D32" s="434" t="s">
        <v>12</v>
      </c>
      <c r="E32" s="557" t="s">
        <v>6503</v>
      </c>
      <c r="F32" s="564"/>
    </row>
    <row r="33" spans="1:6" s="64" customFormat="1" ht="24" x14ac:dyDescent="0.2">
      <c r="A33" s="363">
        <f t="shared" si="0"/>
        <v>27</v>
      </c>
      <c r="B33" s="363">
        <f t="shared" si="1"/>
        <v>305</v>
      </c>
      <c r="C33" s="431">
        <v>17</v>
      </c>
      <c r="D33" s="434" t="s">
        <v>12</v>
      </c>
      <c r="E33" s="557" t="s">
        <v>6504</v>
      </c>
      <c r="F33" s="564"/>
    </row>
    <row r="34" spans="1:6" s="64" customFormat="1" ht="24" x14ac:dyDescent="0.2">
      <c r="A34" s="363">
        <f t="shared" si="0"/>
        <v>28</v>
      </c>
      <c r="B34" s="363">
        <f t="shared" si="1"/>
        <v>322</v>
      </c>
      <c r="C34" s="431">
        <v>17</v>
      </c>
      <c r="D34" s="434" t="s">
        <v>12</v>
      </c>
      <c r="E34" s="716" t="s">
        <v>14432</v>
      </c>
      <c r="F34" s="564"/>
    </row>
    <row r="35" spans="1:6" s="64" customFormat="1" ht="24" x14ac:dyDescent="0.2">
      <c r="A35" s="363">
        <f t="shared" si="0"/>
        <v>29</v>
      </c>
      <c r="B35" s="363">
        <f t="shared" si="1"/>
        <v>339</v>
      </c>
      <c r="C35" s="431">
        <v>17</v>
      </c>
      <c r="D35" s="434" t="s">
        <v>12</v>
      </c>
      <c r="E35" s="557" t="s">
        <v>6505</v>
      </c>
      <c r="F35" s="564"/>
    </row>
    <row r="36" spans="1:6" s="64" customFormat="1" ht="24" x14ac:dyDescent="0.2">
      <c r="A36" s="363">
        <f t="shared" si="0"/>
        <v>30</v>
      </c>
      <c r="B36" s="363">
        <f t="shared" si="1"/>
        <v>356</v>
      </c>
      <c r="C36" s="431">
        <v>17</v>
      </c>
      <c r="D36" s="434" t="s">
        <v>12</v>
      </c>
      <c r="E36" s="557" t="s">
        <v>6506</v>
      </c>
      <c r="F36" s="564"/>
    </row>
    <row r="37" spans="1:6" s="64" customFormat="1" ht="24" customHeight="1" x14ac:dyDescent="0.2">
      <c r="A37" s="363">
        <f t="shared" si="0"/>
        <v>31</v>
      </c>
      <c r="B37" s="363">
        <f t="shared" si="1"/>
        <v>373</v>
      </c>
      <c r="C37" s="431">
        <v>17</v>
      </c>
      <c r="D37" s="434" t="s">
        <v>12</v>
      </c>
      <c r="E37" s="557" t="s">
        <v>6507</v>
      </c>
      <c r="F37" s="564"/>
    </row>
    <row r="38" spans="1:6" s="64" customFormat="1" ht="24.75" customHeight="1" x14ac:dyDescent="0.2">
      <c r="A38" s="363">
        <f t="shared" si="0"/>
        <v>32</v>
      </c>
      <c r="B38" s="363">
        <f t="shared" si="1"/>
        <v>390</v>
      </c>
      <c r="C38" s="431">
        <v>17</v>
      </c>
      <c r="D38" s="434" t="s">
        <v>12</v>
      </c>
      <c r="E38" s="716" t="s">
        <v>14433</v>
      </c>
      <c r="F38" s="564"/>
    </row>
    <row r="39" spans="1:6" s="64" customFormat="1" ht="25.5" customHeight="1" x14ac:dyDescent="0.2">
      <c r="A39" s="363">
        <f t="shared" si="0"/>
        <v>33</v>
      </c>
      <c r="B39" s="363">
        <f t="shared" si="1"/>
        <v>407</v>
      </c>
      <c r="C39" s="431">
        <v>17</v>
      </c>
      <c r="D39" s="434" t="s">
        <v>12</v>
      </c>
      <c r="E39" s="557" t="s">
        <v>6508</v>
      </c>
      <c r="F39" s="564"/>
    </row>
    <row r="40" spans="1:6" s="64" customFormat="1" ht="27.75" customHeight="1" x14ac:dyDescent="0.2">
      <c r="A40" s="363">
        <f t="shared" si="0"/>
        <v>34</v>
      </c>
      <c r="B40" s="363">
        <f t="shared" si="1"/>
        <v>424</v>
      </c>
      <c r="C40" s="431">
        <v>17</v>
      </c>
      <c r="D40" s="434" t="s">
        <v>12</v>
      </c>
      <c r="E40" s="557" t="s">
        <v>6509</v>
      </c>
      <c r="F40" s="564"/>
    </row>
    <row r="41" spans="1:6" s="64" customFormat="1" ht="27.75" customHeight="1" x14ac:dyDescent="0.2">
      <c r="A41" s="363">
        <f t="shared" si="0"/>
        <v>35</v>
      </c>
      <c r="B41" s="363">
        <f t="shared" si="1"/>
        <v>441</v>
      </c>
      <c r="C41" s="431">
        <v>17</v>
      </c>
      <c r="D41" s="434" t="s">
        <v>12</v>
      </c>
      <c r="E41" s="557" t="s">
        <v>6510</v>
      </c>
      <c r="F41" s="564"/>
    </row>
    <row r="42" spans="1:6" s="64" customFormat="1" ht="27.75" customHeight="1" x14ac:dyDescent="0.2">
      <c r="A42" s="363">
        <f t="shared" si="0"/>
        <v>36</v>
      </c>
      <c r="B42" s="363">
        <f t="shared" si="1"/>
        <v>458</v>
      </c>
      <c r="C42" s="431">
        <v>17</v>
      </c>
      <c r="D42" s="434" t="s">
        <v>12</v>
      </c>
      <c r="E42" s="716" t="s">
        <v>14434</v>
      </c>
      <c r="F42" s="564"/>
    </row>
    <row r="43" spans="1:6" s="64" customFormat="1" ht="27.75" customHeight="1" x14ac:dyDescent="0.2">
      <c r="A43" s="363">
        <f t="shared" si="0"/>
        <v>37</v>
      </c>
      <c r="B43" s="363">
        <f t="shared" si="1"/>
        <v>475</v>
      </c>
      <c r="C43" s="431">
        <v>17</v>
      </c>
      <c r="D43" s="434" t="s">
        <v>12</v>
      </c>
      <c r="E43" s="557" t="s">
        <v>6511</v>
      </c>
      <c r="F43" s="564"/>
    </row>
    <row r="44" spans="1:6" s="64" customFormat="1" ht="27.75" customHeight="1" x14ac:dyDescent="0.2">
      <c r="A44" s="363">
        <f t="shared" si="0"/>
        <v>38</v>
      </c>
      <c r="B44" s="363">
        <f t="shared" si="1"/>
        <v>492</v>
      </c>
      <c r="C44" s="431">
        <v>17</v>
      </c>
      <c r="D44" s="434" t="s">
        <v>12</v>
      </c>
      <c r="E44" s="557" t="s">
        <v>6512</v>
      </c>
      <c r="F44" s="564"/>
    </row>
    <row r="45" spans="1:6" s="64" customFormat="1" ht="27.75" customHeight="1" x14ac:dyDescent="0.2">
      <c r="A45" s="363">
        <f t="shared" si="0"/>
        <v>39</v>
      </c>
      <c r="B45" s="363">
        <f t="shared" si="1"/>
        <v>509</v>
      </c>
      <c r="C45" s="431">
        <v>17</v>
      </c>
      <c r="D45" s="434" t="s">
        <v>12</v>
      </c>
      <c r="E45" s="557" t="s">
        <v>6513</v>
      </c>
      <c r="F45" s="564"/>
    </row>
    <row r="46" spans="1:6" s="64" customFormat="1" ht="27.75" customHeight="1" x14ac:dyDescent="0.2">
      <c r="A46" s="363">
        <f t="shared" si="0"/>
        <v>40</v>
      </c>
      <c r="B46" s="363">
        <f t="shared" si="1"/>
        <v>526</v>
      </c>
      <c r="C46" s="431">
        <v>17</v>
      </c>
      <c r="D46" s="434" t="s">
        <v>12</v>
      </c>
      <c r="E46" s="716" t="s">
        <v>14435</v>
      </c>
      <c r="F46" s="564"/>
    </row>
    <row r="47" spans="1:6" s="64" customFormat="1" ht="27.75" customHeight="1" x14ac:dyDescent="0.2">
      <c r="A47" s="363">
        <f t="shared" si="0"/>
        <v>41</v>
      </c>
      <c r="B47" s="363">
        <f t="shared" si="1"/>
        <v>543</v>
      </c>
      <c r="C47" s="431">
        <v>17</v>
      </c>
      <c r="D47" s="434" t="s">
        <v>12</v>
      </c>
      <c r="E47" s="557" t="s">
        <v>6514</v>
      </c>
      <c r="F47" s="564"/>
    </row>
    <row r="48" spans="1:6" s="64" customFormat="1" ht="27.75" customHeight="1" x14ac:dyDescent="0.2">
      <c r="A48" s="363">
        <f t="shared" si="0"/>
        <v>42</v>
      </c>
      <c r="B48" s="363">
        <f t="shared" si="1"/>
        <v>560</v>
      </c>
      <c r="C48" s="431">
        <v>17</v>
      </c>
      <c r="D48" s="434" t="s">
        <v>12</v>
      </c>
      <c r="E48" s="557" t="s">
        <v>6515</v>
      </c>
      <c r="F48" s="564"/>
    </row>
    <row r="49" spans="1:6" s="64" customFormat="1" ht="27.75" customHeight="1" x14ac:dyDescent="0.2">
      <c r="A49" s="363">
        <f t="shared" si="0"/>
        <v>43</v>
      </c>
      <c r="B49" s="363">
        <f t="shared" si="1"/>
        <v>577</v>
      </c>
      <c r="C49" s="431">
        <v>17</v>
      </c>
      <c r="D49" s="434" t="s">
        <v>12</v>
      </c>
      <c r="E49" s="557" t="s">
        <v>10846</v>
      </c>
      <c r="F49" s="564"/>
    </row>
    <row r="50" spans="1:6" s="64" customFormat="1" ht="27.75" customHeight="1" x14ac:dyDescent="0.2">
      <c r="A50" s="363">
        <f t="shared" si="0"/>
        <v>44</v>
      </c>
      <c r="B50" s="363">
        <f t="shared" si="1"/>
        <v>594</v>
      </c>
      <c r="C50" s="431">
        <v>17</v>
      </c>
      <c r="D50" s="434" t="s">
        <v>12</v>
      </c>
      <c r="E50" s="716" t="s">
        <v>14436</v>
      </c>
      <c r="F50" s="564"/>
    </row>
    <row r="51" spans="1:6" s="64" customFormat="1" ht="27.75" customHeight="1" x14ac:dyDescent="0.2">
      <c r="A51" s="363">
        <f t="shared" si="0"/>
        <v>45</v>
      </c>
      <c r="B51" s="363">
        <f t="shared" si="1"/>
        <v>611</v>
      </c>
      <c r="C51" s="431">
        <v>17</v>
      </c>
      <c r="D51" s="434" t="s">
        <v>12</v>
      </c>
      <c r="E51" s="557" t="s">
        <v>10847</v>
      </c>
      <c r="F51" s="564"/>
    </row>
    <row r="52" spans="1:6" s="64" customFormat="1" ht="27.75" customHeight="1" x14ac:dyDescent="0.2">
      <c r="A52" s="363">
        <f t="shared" si="0"/>
        <v>46</v>
      </c>
      <c r="B52" s="363">
        <f t="shared" si="1"/>
        <v>628</v>
      </c>
      <c r="C52" s="431">
        <v>17</v>
      </c>
      <c r="D52" s="434" t="s">
        <v>12</v>
      </c>
      <c r="E52" s="557" t="s">
        <v>10848</v>
      </c>
      <c r="F52" s="564"/>
    </row>
    <row r="53" spans="1:6" s="64" customFormat="1" ht="27.75" customHeight="1" x14ac:dyDescent="0.2">
      <c r="A53" s="363">
        <f t="shared" si="0"/>
        <v>47</v>
      </c>
      <c r="B53" s="363">
        <f t="shared" si="1"/>
        <v>645</v>
      </c>
      <c r="C53" s="431">
        <v>17</v>
      </c>
      <c r="D53" s="434" t="s">
        <v>12</v>
      </c>
      <c r="E53" s="716" t="s">
        <v>14448</v>
      </c>
      <c r="F53" s="564"/>
    </row>
    <row r="54" spans="1:6" s="64" customFormat="1" ht="27.75" customHeight="1" x14ac:dyDescent="0.2">
      <c r="A54" s="363">
        <f t="shared" si="0"/>
        <v>48</v>
      </c>
      <c r="B54" s="363">
        <f t="shared" si="1"/>
        <v>662</v>
      </c>
      <c r="C54" s="431">
        <v>17</v>
      </c>
      <c r="D54" s="434" t="s">
        <v>12</v>
      </c>
      <c r="E54" s="716" t="s">
        <v>14449</v>
      </c>
      <c r="F54" s="564"/>
    </row>
    <row r="55" spans="1:6" s="64" customFormat="1" ht="27.75" customHeight="1" x14ac:dyDescent="0.2">
      <c r="A55" s="363">
        <f t="shared" si="0"/>
        <v>49</v>
      </c>
      <c r="B55" s="363">
        <f t="shared" si="1"/>
        <v>679</v>
      </c>
      <c r="C55" s="431">
        <v>17</v>
      </c>
      <c r="D55" s="434" t="s">
        <v>12</v>
      </c>
      <c r="E55" s="716" t="s">
        <v>14450</v>
      </c>
      <c r="F55" s="564"/>
    </row>
    <row r="56" spans="1:6" s="64" customFormat="1" ht="27.75" customHeight="1" x14ac:dyDescent="0.2">
      <c r="A56" s="363">
        <f t="shared" si="0"/>
        <v>50</v>
      </c>
      <c r="B56" s="363">
        <f t="shared" si="1"/>
        <v>696</v>
      </c>
      <c r="C56" s="431">
        <v>17</v>
      </c>
      <c r="D56" s="434" t="s">
        <v>12</v>
      </c>
      <c r="E56" s="716" t="s">
        <v>14451</v>
      </c>
      <c r="F56" s="564"/>
    </row>
    <row r="57" spans="1:6" s="64" customFormat="1" ht="24" x14ac:dyDescent="0.2">
      <c r="A57" s="363">
        <f t="shared" si="0"/>
        <v>51</v>
      </c>
      <c r="B57" s="363">
        <f t="shared" si="1"/>
        <v>713</v>
      </c>
      <c r="C57" s="364">
        <v>17</v>
      </c>
      <c r="D57" s="365" t="s">
        <v>12</v>
      </c>
      <c r="E57" s="393" t="s">
        <v>13481</v>
      </c>
      <c r="F57" s="429"/>
    </row>
    <row r="58" spans="1:6" s="64" customFormat="1" ht="24" x14ac:dyDescent="0.2">
      <c r="A58" s="363">
        <f t="shared" si="0"/>
        <v>52</v>
      </c>
      <c r="B58" s="363">
        <f t="shared" si="1"/>
        <v>730</v>
      </c>
      <c r="C58" s="364">
        <v>17</v>
      </c>
      <c r="D58" s="365" t="s">
        <v>12</v>
      </c>
      <c r="E58" s="388" t="s">
        <v>13482</v>
      </c>
      <c r="F58" s="429"/>
    </row>
    <row r="59" spans="1:6" s="64" customFormat="1" ht="24" x14ac:dyDescent="0.2">
      <c r="A59" s="363">
        <f t="shared" si="0"/>
        <v>53</v>
      </c>
      <c r="B59" s="363">
        <f t="shared" si="1"/>
        <v>747</v>
      </c>
      <c r="C59" s="364">
        <v>17</v>
      </c>
      <c r="D59" s="365" t="s">
        <v>12</v>
      </c>
      <c r="E59" s="625" t="s">
        <v>15176</v>
      </c>
      <c r="F59" s="429"/>
    </row>
    <row r="60" spans="1:6" s="64" customFormat="1" ht="24" x14ac:dyDescent="0.2">
      <c r="A60" s="363">
        <f t="shared" si="0"/>
        <v>54</v>
      </c>
      <c r="B60" s="363">
        <f t="shared" si="1"/>
        <v>764</v>
      </c>
      <c r="C60" s="364">
        <v>17</v>
      </c>
      <c r="D60" s="365" t="s">
        <v>12</v>
      </c>
      <c r="E60" s="393" t="s">
        <v>13483</v>
      </c>
      <c r="F60" s="429"/>
    </row>
    <row r="61" spans="1:6" s="64" customFormat="1" x14ac:dyDescent="0.2">
      <c r="A61" s="363">
        <f t="shared" si="0"/>
        <v>55</v>
      </c>
      <c r="B61" s="363">
        <f t="shared" si="1"/>
        <v>781</v>
      </c>
      <c r="C61" s="431">
        <v>17</v>
      </c>
      <c r="D61" s="434" t="s">
        <v>12</v>
      </c>
      <c r="E61" s="557" t="s">
        <v>6516</v>
      </c>
      <c r="F61" s="564"/>
    </row>
    <row r="62" spans="1:6" s="64" customFormat="1" ht="24" x14ac:dyDescent="0.2">
      <c r="A62" s="363">
        <f t="shared" si="0"/>
        <v>56</v>
      </c>
      <c r="B62" s="363">
        <f t="shared" si="1"/>
        <v>798</v>
      </c>
      <c r="C62" s="431">
        <v>17</v>
      </c>
      <c r="D62" s="434" t="s">
        <v>12</v>
      </c>
      <c r="E62" s="716" t="s">
        <v>14437</v>
      </c>
      <c r="F62" s="564"/>
    </row>
    <row r="63" spans="1:6" s="64" customFormat="1" ht="24" x14ac:dyDescent="0.2">
      <c r="A63" s="363">
        <f t="shared" si="0"/>
        <v>57</v>
      </c>
      <c r="B63" s="363">
        <f t="shared" si="1"/>
        <v>815</v>
      </c>
      <c r="C63" s="431">
        <v>17</v>
      </c>
      <c r="D63" s="434" t="s">
        <v>12</v>
      </c>
      <c r="E63" s="557" t="s">
        <v>6517</v>
      </c>
      <c r="F63" s="564"/>
    </row>
    <row r="64" spans="1:6" s="64" customFormat="1" ht="24" x14ac:dyDescent="0.2">
      <c r="A64" s="363">
        <f t="shared" si="0"/>
        <v>58</v>
      </c>
      <c r="B64" s="363">
        <f t="shared" si="1"/>
        <v>832</v>
      </c>
      <c r="C64" s="431">
        <v>17</v>
      </c>
      <c r="D64" s="434" t="s">
        <v>12</v>
      </c>
      <c r="E64" s="557" t="s">
        <v>6518</v>
      </c>
      <c r="F64" s="564"/>
    </row>
    <row r="65" spans="1:6" s="64" customFormat="1" ht="24" x14ac:dyDescent="0.2">
      <c r="A65" s="363">
        <f t="shared" si="0"/>
        <v>59</v>
      </c>
      <c r="B65" s="363">
        <f t="shared" si="1"/>
        <v>849</v>
      </c>
      <c r="C65" s="431">
        <v>17</v>
      </c>
      <c r="D65" s="434" t="s">
        <v>12</v>
      </c>
      <c r="E65" s="716" t="s">
        <v>14438</v>
      </c>
      <c r="F65" s="564"/>
    </row>
    <row r="66" spans="1:6" s="64" customFormat="1" ht="24" x14ac:dyDescent="0.2">
      <c r="A66" s="363">
        <f t="shared" si="0"/>
        <v>60</v>
      </c>
      <c r="B66" s="363">
        <f t="shared" si="1"/>
        <v>866</v>
      </c>
      <c r="C66" s="431">
        <v>17</v>
      </c>
      <c r="D66" s="434" t="s">
        <v>12</v>
      </c>
      <c r="E66" s="716" t="s">
        <v>14439</v>
      </c>
      <c r="F66" s="564"/>
    </row>
    <row r="67" spans="1:6" s="64" customFormat="1" ht="24" x14ac:dyDescent="0.2">
      <c r="A67" s="363">
        <f t="shared" si="0"/>
        <v>61</v>
      </c>
      <c r="B67" s="363">
        <f t="shared" si="1"/>
        <v>883</v>
      </c>
      <c r="C67" s="431">
        <v>17</v>
      </c>
      <c r="D67" s="434" t="s">
        <v>12</v>
      </c>
      <c r="E67" s="716" t="s">
        <v>14440</v>
      </c>
      <c r="F67" s="564"/>
    </row>
    <row r="68" spans="1:6" s="64" customFormat="1" ht="24" x14ac:dyDescent="0.2">
      <c r="A68" s="363">
        <f t="shared" si="0"/>
        <v>62</v>
      </c>
      <c r="B68" s="363">
        <f t="shared" si="1"/>
        <v>900</v>
      </c>
      <c r="C68" s="431">
        <v>17</v>
      </c>
      <c r="D68" s="434" t="s">
        <v>12</v>
      </c>
      <c r="E68" s="716" t="s">
        <v>14441</v>
      </c>
      <c r="F68" s="564"/>
    </row>
    <row r="69" spans="1:6" s="64" customFormat="1" ht="24" x14ac:dyDescent="0.2">
      <c r="A69" s="363">
        <f t="shared" si="0"/>
        <v>63</v>
      </c>
      <c r="B69" s="363">
        <f t="shared" si="1"/>
        <v>917</v>
      </c>
      <c r="C69" s="431">
        <v>17</v>
      </c>
      <c r="D69" s="434" t="s">
        <v>12</v>
      </c>
      <c r="E69" s="716" t="s">
        <v>14442</v>
      </c>
      <c r="F69" s="564"/>
    </row>
    <row r="70" spans="1:6" s="64" customFormat="1" ht="24" x14ac:dyDescent="0.2">
      <c r="A70" s="363">
        <f t="shared" si="0"/>
        <v>64</v>
      </c>
      <c r="B70" s="363">
        <f t="shared" si="1"/>
        <v>934</v>
      </c>
      <c r="C70" s="431">
        <v>17</v>
      </c>
      <c r="D70" s="434" t="s">
        <v>12</v>
      </c>
      <c r="E70" s="716" t="s">
        <v>14443</v>
      </c>
      <c r="F70" s="564"/>
    </row>
    <row r="71" spans="1:6" s="64" customFormat="1" x14ac:dyDescent="0.2">
      <c r="A71" s="363">
        <f t="shared" si="0"/>
        <v>65</v>
      </c>
      <c r="B71" s="363">
        <f t="shared" si="1"/>
        <v>951</v>
      </c>
      <c r="C71" s="431">
        <v>17</v>
      </c>
      <c r="D71" s="434" t="s">
        <v>12</v>
      </c>
      <c r="E71" s="716" t="s">
        <v>14444</v>
      </c>
      <c r="F71" s="564"/>
    </row>
    <row r="72" spans="1:6" s="64" customFormat="1" x14ac:dyDescent="0.2">
      <c r="A72" s="363">
        <f t="shared" ref="A72:A75" si="2">+A71+1</f>
        <v>66</v>
      </c>
      <c r="B72" s="363">
        <f t="shared" ref="B72:B75" si="3">C71+B71</f>
        <v>968</v>
      </c>
      <c r="C72" s="431">
        <v>17</v>
      </c>
      <c r="D72" s="434" t="s">
        <v>12</v>
      </c>
      <c r="E72" s="716" t="s">
        <v>14445</v>
      </c>
      <c r="F72" s="564"/>
    </row>
    <row r="73" spans="1:6" s="64" customFormat="1" x14ac:dyDescent="0.2">
      <c r="A73" s="363">
        <f t="shared" si="2"/>
        <v>67</v>
      </c>
      <c r="B73" s="363">
        <f t="shared" si="3"/>
        <v>985</v>
      </c>
      <c r="C73" s="431">
        <v>17</v>
      </c>
      <c r="D73" s="434" t="s">
        <v>12</v>
      </c>
      <c r="E73" s="716" t="s">
        <v>14446</v>
      </c>
      <c r="F73" s="564"/>
    </row>
    <row r="74" spans="1:6" x14ac:dyDescent="0.2">
      <c r="A74" s="363">
        <f t="shared" si="2"/>
        <v>68</v>
      </c>
      <c r="B74" s="363">
        <f t="shared" si="3"/>
        <v>1002</v>
      </c>
      <c r="C74" s="608">
        <v>150</v>
      </c>
      <c r="D74" s="626" t="s">
        <v>9</v>
      </c>
      <c r="E74" s="479" t="s">
        <v>50</v>
      </c>
      <c r="F74" s="9" t="s">
        <v>25</v>
      </c>
    </row>
    <row r="75" spans="1:6" ht="12.75" thickBot="1" x14ac:dyDescent="0.25">
      <c r="A75" s="363">
        <f t="shared" si="2"/>
        <v>69</v>
      </c>
      <c r="B75" s="363">
        <f t="shared" si="3"/>
        <v>1152</v>
      </c>
      <c r="C75" s="441">
        <v>12</v>
      </c>
      <c r="D75" s="452" t="s">
        <v>9</v>
      </c>
      <c r="E75" s="526" t="s">
        <v>323</v>
      </c>
      <c r="F75" s="454" t="s">
        <v>6519</v>
      </c>
    </row>
    <row r="76" spans="1:6" ht="12.75" thickTop="1" x14ac:dyDescent="0.2">
      <c r="A76" s="119" t="s">
        <v>54</v>
      </c>
      <c r="B76" s="119"/>
      <c r="C76" s="370">
        <f>B75+C75-1</f>
        <v>1163</v>
      </c>
      <c r="D76" s="119"/>
      <c r="E76" s="120"/>
      <c r="F76" s="119"/>
    </row>
    <row r="77" spans="1:6" x14ac:dyDescent="0.2">
      <c r="A77" s="64"/>
      <c r="B77" s="64"/>
      <c r="C77" s="64"/>
      <c r="D77" s="64"/>
      <c r="F77" s="64"/>
    </row>
    <row r="78" spans="1:6" x14ac:dyDescent="0.2">
      <c r="A78" s="64"/>
      <c r="B78" s="64"/>
      <c r="C78" s="64"/>
      <c r="D78" s="64"/>
      <c r="F78" s="64"/>
    </row>
    <row r="79" spans="1:6" x14ac:dyDescent="0.2">
      <c r="A79" s="804" t="s">
        <v>15167</v>
      </c>
      <c r="B79" s="804"/>
      <c r="C79" s="804"/>
      <c r="D79" s="805"/>
      <c r="F79" s="64"/>
    </row>
    <row r="80" spans="1:6" x14ac:dyDescent="0.2">
      <c r="A80" s="64"/>
      <c r="B80" s="64"/>
      <c r="C80" s="64"/>
      <c r="D80" s="64"/>
      <c r="F80" s="64"/>
    </row>
    <row r="81" spans="1:6" x14ac:dyDescent="0.2">
      <c r="A81" s="64"/>
      <c r="B81" s="64"/>
      <c r="C81" s="228"/>
      <c r="D81" s="64"/>
      <c r="F81" s="64"/>
    </row>
    <row r="82" spans="1:6" x14ac:dyDescent="0.2">
      <c r="A82" s="64"/>
      <c r="B82" s="64"/>
      <c r="C82" s="64"/>
      <c r="D82" s="64"/>
      <c r="F82" s="64"/>
    </row>
    <row r="83" spans="1:6" x14ac:dyDescent="0.2">
      <c r="A83" s="64"/>
      <c r="B83" s="64"/>
      <c r="C83" s="64"/>
      <c r="D83" s="228"/>
      <c r="F83" s="64"/>
    </row>
    <row r="84" spans="1:6" x14ac:dyDescent="0.2">
      <c r="A84" s="64"/>
      <c r="B84" s="64"/>
      <c r="C84" s="64"/>
      <c r="D84" s="64"/>
      <c r="F84" s="64"/>
    </row>
    <row r="85" spans="1:6" x14ac:dyDescent="0.2">
      <c r="A85" s="64"/>
      <c r="B85" s="64"/>
      <c r="C85" s="64"/>
      <c r="D85" s="64"/>
      <c r="F85" s="64"/>
    </row>
    <row r="86" spans="1:6" x14ac:dyDescent="0.2">
      <c r="A86" s="64"/>
      <c r="B86" s="64"/>
      <c r="C86" s="64"/>
      <c r="D86" s="64"/>
      <c r="F86" s="64"/>
    </row>
    <row r="87" spans="1:6" x14ac:dyDescent="0.2">
      <c r="A87" s="64"/>
      <c r="B87" s="64"/>
      <c r="C87" s="64"/>
      <c r="D87" s="64"/>
      <c r="F87" s="64"/>
    </row>
    <row r="88" spans="1:6" x14ac:dyDescent="0.2">
      <c r="A88" s="64"/>
      <c r="B88" s="64"/>
      <c r="C88" s="64"/>
      <c r="D88" s="64"/>
      <c r="F88" s="64"/>
    </row>
    <row r="89" spans="1:6" x14ac:dyDescent="0.2">
      <c r="A89" s="64"/>
      <c r="B89" s="64"/>
      <c r="C89" s="64"/>
      <c r="D89" s="64"/>
      <c r="F89" s="64"/>
    </row>
    <row r="90" spans="1:6" x14ac:dyDescent="0.2">
      <c r="A90" s="64"/>
      <c r="B90" s="64"/>
      <c r="C90" s="64"/>
      <c r="D90" s="64"/>
      <c r="F90" s="64"/>
    </row>
    <row r="91" spans="1:6" x14ac:dyDescent="0.2">
      <c r="A91" s="64"/>
      <c r="B91" s="64"/>
      <c r="C91" s="64"/>
      <c r="D91" s="64"/>
      <c r="F91" s="64"/>
    </row>
    <row r="92" spans="1:6" x14ac:dyDescent="0.2">
      <c r="A92" s="64"/>
      <c r="B92" s="64"/>
      <c r="C92" s="64"/>
      <c r="D92" s="64"/>
      <c r="F92" s="64"/>
    </row>
    <row r="93" spans="1:6" x14ac:dyDescent="0.2">
      <c r="A93" s="64"/>
      <c r="B93" s="64"/>
      <c r="C93" s="64"/>
      <c r="D93" s="64"/>
      <c r="F93" s="64"/>
    </row>
    <row r="94" spans="1:6" x14ac:dyDescent="0.2">
      <c r="A94" s="64"/>
      <c r="B94" s="64"/>
      <c r="C94" s="64"/>
      <c r="D94" s="64"/>
      <c r="F94" s="64"/>
    </row>
    <row r="95" spans="1:6" x14ac:dyDescent="0.2">
      <c r="A95" s="64"/>
      <c r="B95" s="64"/>
      <c r="C95" s="64"/>
      <c r="D95" s="64"/>
      <c r="F95" s="64"/>
    </row>
    <row r="96" spans="1:6" x14ac:dyDescent="0.2">
      <c r="A96" s="64"/>
      <c r="B96" s="64"/>
      <c r="C96" s="64"/>
      <c r="D96" s="64"/>
      <c r="F96" s="64"/>
    </row>
    <row r="97" spans="1:6" x14ac:dyDescent="0.2">
      <c r="A97" s="64"/>
      <c r="B97" s="64"/>
      <c r="C97" s="64"/>
      <c r="D97" s="64"/>
      <c r="F97" s="64"/>
    </row>
    <row r="98" spans="1:6" x14ac:dyDescent="0.2">
      <c r="A98" s="64"/>
      <c r="B98" s="64"/>
      <c r="C98" s="64"/>
      <c r="D98" s="64"/>
      <c r="F98" s="64"/>
    </row>
    <row r="99" spans="1:6" x14ac:dyDescent="0.2">
      <c r="A99" s="64"/>
      <c r="B99" s="64"/>
      <c r="C99" s="64"/>
      <c r="D99" s="64"/>
      <c r="F99" s="64"/>
    </row>
    <row r="100" spans="1:6" x14ac:dyDescent="0.2">
      <c r="A100" s="64"/>
      <c r="B100" s="64"/>
      <c r="C100" s="64"/>
      <c r="D100" s="64"/>
      <c r="F100" s="64"/>
    </row>
    <row r="101" spans="1:6" x14ac:dyDescent="0.2">
      <c r="A101" s="64"/>
      <c r="B101" s="64"/>
      <c r="C101" s="64"/>
      <c r="D101" s="64"/>
      <c r="F101" s="64"/>
    </row>
    <row r="102" spans="1:6" x14ac:dyDescent="0.2">
      <c r="A102" s="64"/>
      <c r="B102" s="64"/>
      <c r="C102" s="64"/>
      <c r="D102" s="64"/>
      <c r="F102" s="64"/>
    </row>
    <row r="103" spans="1:6" x14ac:dyDescent="0.2">
      <c r="A103" s="64"/>
      <c r="B103" s="64"/>
      <c r="C103" s="64"/>
      <c r="D103" s="64"/>
      <c r="F103" s="64"/>
    </row>
    <row r="104" spans="1:6" x14ac:dyDescent="0.2">
      <c r="A104" s="64"/>
      <c r="B104" s="64"/>
      <c r="C104" s="64"/>
      <c r="D104" s="64"/>
      <c r="F104" s="64"/>
    </row>
    <row r="105" spans="1:6" x14ac:dyDescent="0.2">
      <c r="A105" s="64"/>
      <c r="B105" s="64"/>
      <c r="C105" s="64"/>
      <c r="D105" s="64"/>
      <c r="F105" s="64"/>
    </row>
    <row r="106" spans="1:6" x14ac:dyDescent="0.2">
      <c r="A106" s="64"/>
      <c r="B106" s="64"/>
      <c r="C106" s="64"/>
      <c r="D106" s="64"/>
      <c r="F106" s="64"/>
    </row>
    <row r="107" spans="1:6" x14ac:dyDescent="0.2">
      <c r="A107" s="64"/>
      <c r="B107" s="64"/>
      <c r="C107" s="64"/>
      <c r="D107" s="64"/>
      <c r="F107" s="64"/>
    </row>
    <row r="108" spans="1:6" x14ac:dyDescent="0.2">
      <c r="A108" s="64"/>
      <c r="B108" s="64"/>
      <c r="C108" s="64"/>
      <c r="D108" s="64"/>
      <c r="F108" s="64"/>
    </row>
    <row r="109" spans="1:6" x14ac:dyDescent="0.2">
      <c r="A109" s="64"/>
      <c r="B109" s="64"/>
      <c r="C109" s="64"/>
      <c r="D109" s="64"/>
      <c r="F109" s="64"/>
    </row>
    <row r="110" spans="1:6" x14ac:dyDescent="0.2">
      <c r="A110" s="64"/>
      <c r="B110" s="64"/>
      <c r="C110" s="64"/>
      <c r="D110" s="64"/>
      <c r="F110" s="64"/>
    </row>
    <row r="111" spans="1:6" x14ac:dyDescent="0.2">
      <c r="A111" s="64"/>
      <c r="B111" s="64"/>
      <c r="C111" s="64"/>
      <c r="D111" s="64"/>
      <c r="F111" s="64"/>
    </row>
    <row r="112" spans="1:6" x14ac:dyDescent="0.2">
      <c r="A112" s="64"/>
      <c r="B112" s="64"/>
      <c r="C112" s="64"/>
      <c r="D112" s="64"/>
      <c r="F112" s="64"/>
    </row>
    <row r="113" spans="1:6" x14ac:dyDescent="0.2">
      <c r="A113" s="64"/>
      <c r="B113" s="64"/>
      <c r="C113" s="64"/>
      <c r="D113" s="64"/>
      <c r="F113" s="64"/>
    </row>
    <row r="114" spans="1:6" x14ac:dyDescent="0.2">
      <c r="A114" s="64"/>
      <c r="B114" s="64"/>
      <c r="C114" s="64"/>
      <c r="D114" s="64"/>
      <c r="F114" s="64"/>
    </row>
    <row r="115" spans="1:6" x14ac:dyDescent="0.2">
      <c r="A115" s="64"/>
      <c r="B115" s="64"/>
      <c r="C115" s="64"/>
      <c r="D115" s="64"/>
      <c r="F115" s="64"/>
    </row>
    <row r="116" spans="1:6" x14ac:dyDescent="0.2">
      <c r="A116" s="64"/>
      <c r="B116" s="64"/>
      <c r="C116" s="64"/>
      <c r="D116" s="64"/>
      <c r="F116" s="64"/>
    </row>
    <row r="117" spans="1:6" x14ac:dyDescent="0.2">
      <c r="A117" s="64"/>
      <c r="B117" s="64"/>
      <c r="C117" s="64"/>
      <c r="D117" s="64"/>
      <c r="F117" s="64"/>
    </row>
    <row r="118" spans="1:6" x14ac:dyDescent="0.2">
      <c r="A118" s="64"/>
      <c r="B118" s="64"/>
      <c r="C118" s="64"/>
      <c r="D118" s="64"/>
      <c r="F118" s="64"/>
    </row>
    <row r="119" spans="1:6" x14ac:dyDescent="0.2">
      <c r="A119" s="64"/>
      <c r="B119" s="64"/>
      <c r="C119" s="64"/>
      <c r="D119" s="64"/>
      <c r="F119" s="64"/>
    </row>
    <row r="120" spans="1:6" x14ac:dyDescent="0.2">
      <c r="A120" s="64"/>
      <c r="B120" s="64"/>
      <c r="C120" s="64"/>
      <c r="D120" s="64"/>
      <c r="F120" s="64"/>
    </row>
    <row r="121" spans="1:6" x14ac:dyDescent="0.2">
      <c r="A121" s="64"/>
      <c r="B121" s="64"/>
      <c r="C121" s="64"/>
      <c r="D121" s="64"/>
      <c r="F121" s="64"/>
    </row>
    <row r="122" spans="1:6" x14ac:dyDescent="0.2">
      <c r="A122" s="64"/>
      <c r="B122" s="64"/>
      <c r="C122" s="64"/>
      <c r="D122" s="64"/>
      <c r="F122" s="64"/>
    </row>
    <row r="123" spans="1:6" x14ac:dyDescent="0.2">
      <c r="A123" s="64"/>
      <c r="B123" s="64"/>
      <c r="C123" s="64"/>
      <c r="D123" s="64"/>
      <c r="F123" s="64"/>
    </row>
    <row r="124" spans="1:6" x14ac:dyDescent="0.2">
      <c r="A124" s="64"/>
      <c r="B124" s="64"/>
      <c r="C124" s="64"/>
      <c r="D124" s="64"/>
      <c r="F124" s="64"/>
    </row>
    <row r="125" spans="1:6" x14ac:dyDescent="0.2">
      <c r="A125" s="64"/>
      <c r="B125" s="64"/>
      <c r="C125" s="64"/>
      <c r="D125" s="64"/>
      <c r="F125" s="64"/>
    </row>
  </sheetData>
  <mergeCells count="5">
    <mergeCell ref="A3:B3"/>
    <mergeCell ref="C3:F3"/>
    <mergeCell ref="A4:B4"/>
    <mergeCell ref="C4:F5"/>
    <mergeCell ref="A79:D79"/>
  </mergeCells>
  <conditionalFormatting sqref="A3:F3">
    <cfRule type="containsText" dxfId="124"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F981DDE-BAC0-4C08-8ED8-2BBCFAD9D7F3}">
            <xm:f>NOT(ISERROR(SEARCH($C$3,A3)))</xm:f>
            <xm:f>$C$3</xm:f>
            <x14:dxf>
              <font>
                <color rgb="FFFFFF00"/>
              </font>
            </x14:dxf>
          </x14:cfRule>
          <xm:sqref>A3:F3</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251"/>
  <sheetViews>
    <sheetView topLeftCell="A123" zoomScaleNormal="100" zoomScaleSheetLayoutView="80" workbookViewId="0">
      <selection activeCell="G140" sqref="G140"/>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6" t="str">
        <f>+T22001000!A4</f>
        <v>Versión 0.2</v>
      </c>
      <c r="B4" s="796"/>
      <c r="C4" s="794" t="s">
        <v>6520</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 t="shared" ref="B8:B71" si="1">C7+B7</f>
        <v>3</v>
      </c>
      <c r="C8" s="430">
        <v>3</v>
      </c>
      <c r="D8" s="444" t="s">
        <v>12</v>
      </c>
      <c r="E8" s="500" t="s">
        <v>13</v>
      </c>
      <c r="F8" s="9">
        <v>220</v>
      </c>
    </row>
    <row r="9" spans="1:6" x14ac:dyDescent="0.2">
      <c r="A9" s="430">
        <f t="shared" si="0"/>
        <v>3</v>
      </c>
      <c r="B9" s="430">
        <f t="shared" si="1"/>
        <v>6</v>
      </c>
      <c r="C9" s="430">
        <v>2</v>
      </c>
      <c r="D9" s="444" t="s">
        <v>9</v>
      </c>
      <c r="E9" s="500" t="s">
        <v>14</v>
      </c>
      <c r="F9" s="10" t="s">
        <v>6269</v>
      </c>
    </row>
    <row r="10" spans="1:6" x14ac:dyDescent="0.2">
      <c r="A10" s="430">
        <f t="shared" si="0"/>
        <v>4</v>
      </c>
      <c r="B10" s="430">
        <f t="shared" si="1"/>
        <v>8</v>
      </c>
      <c r="C10" s="430">
        <v>1</v>
      </c>
      <c r="D10" s="444" t="s">
        <v>9</v>
      </c>
      <c r="E10" s="500" t="s">
        <v>16</v>
      </c>
      <c r="F10" s="10" t="s">
        <v>327</v>
      </c>
    </row>
    <row r="11" spans="1:6" x14ac:dyDescent="0.2">
      <c r="A11" s="430">
        <f t="shared" si="0"/>
        <v>5</v>
      </c>
      <c r="B11" s="430">
        <f t="shared" si="1"/>
        <v>9</v>
      </c>
      <c r="C11" s="430">
        <v>2</v>
      </c>
      <c r="D11" s="444" t="s">
        <v>12</v>
      </c>
      <c r="E11" s="500" t="s">
        <v>17</v>
      </c>
      <c r="F11" s="10" t="s">
        <v>18</v>
      </c>
    </row>
    <row r="12" spans="1:6" x14ac:dyDescent="0.2">
      <c r="A12" s="430">
        <f t="shared" si="0"/>
        <v>6</v>
      </c>
      <c r="B12" s="430">
        <f t="shared" si="1"/>
        <v>11</v>
      </c>
      <c r="C12" s="430">
        <v>1</v>
      </c>
      <c r="D12" s="444" t="s">
        <v>9</v>
      </c>
      <c r="E12" s="500" t="s">
        <v>19</v>
      </c>
      <c r="F12" s="10" t="s">
        <v>20</v>
      </c>
    </row>
    <row r="13" spans="1:6" x14ac:dyDescent="0.2">
      <c r="A13" s="430">
        <f t="shared" si="0"/>
        <v>7</v>
      </c>
      <c r="B13" s="430">
        <f t="shared" si="1"/>
        <v>12</v>
      </c>
      <c r="C13" s="430">
        <v>1</v>
      </c>
      <c r="D13" s="444" t="s">
        <v>9</v>
      </c>
      <c r="E13" s="500" t="s">
        <v>284</v>
      </c>
      <c r="F13" s="9"/>
    </row>
    <row r="14" spans="1:6" x14ac:dyDescent="0.2">
      <c r="A14" s="430">
        <f t="shared" si="0"/>
        <v>8</v>
      </c>
      <c r="B14" s="430">
        <f t="shared" si="1"/>
        <v>13</v>
      </c>
      <c r="C14" s="430">
        <v>3</v>
      </c>
      <c r="D14" s="444" t="s">
        <v>12</v>
      </c>
      <c r="E14" s="500" t="s">
        <v>23</v>
      </c>
      <c r="F14" s="9"/>
    </row>
    <row r="15" spans="1:6" s="64" customFormat="1" ht="24" x14ac:dyDescent="0.2">
      <c r="A15" s="430">
        <f t="shared" si="0"/>
        <v>9</v>
      </c>
      <c r="B15" s="430">
        <f t="shared" si="1"/>
        <v>16</v>
      </c>
      <c r="C15" s="430">
        <v>17</v>
      </c>
      <c r="D15" s="444" t="s">
        <v>12</v>
      </c>
      <c r="E15" s="24" t="s">
        <v>6521</v>
      </c>
      <c r="F15" s="9"/>
    </row>
    <row r="16" spans="1:6" s="64" customFormat="1" ht="24" x14ac:dyDescent="0.2">
      <c r="A16" s="430">
        <f t="shared" si="0"/>
        <v>10</v>
      </c>
      <c r="B16" s="430">
        <f t="shared" si="1"/>
        <v>33</v>
      </c>
      <c r="C16" s="430">
        <v>17</v>
      </c>
      <c r="D16" s="444" t="s">
        <v>12</v>
      </c>
      <c r="E16" s="386" t="s">
        <v>14483</v>
      </c>
      <c r="F16" s="9"/>
    </row>
    <row r="17" spans="1:6" s="64" customFormat="1" ht="24" x14ac:dyDescent="0.2">
      <c r="A17" s="430">
        <f t="shared" si="0"/>
        <v>11</v>
      </c>
      <c r="B17" s="430">
        <f t="shared" si="1"/>
        <v>50</v>
      </c>
      <c r="C17" s="430">
        <v>17</v>
      </c>
      <c r="D17" s="444" t="s">
        <v>12</v>
      </c>
      <c r="E17" s="24" t="s">
        <v>6522</v>
      </c>
      <c r="F17" s="9"/>
    </row>
    <row r="18" spans="1:6" s="64" customFormat="1" ht="24" x14ac:dyDescent="0.2">
      <c r="A18" s="430">
        <f t="shared" si="0"/>
        <v>12</v>
      </c>
      <c r="B18" s="430">
        <f t="shared" si="1"/>
        <v>67</v>
      </c>
      <c r="C18" s="430">
        <v>17</v>
      </c>
      <c r="D18" s="444" t="s">
        <v>12</v>
      </c>
      <c r="E18" s="24" t="s">
        <v>6523</v>
      </c>
      <c r="F18" s="9"/>
    </row>
    <row r="19" spans="1:6" s="64" customFormat="1" ht="24" x14ac:dyDescent="0.2">
      <c r="A19" s="430">
        <f>+A18+1</f>
        <v>13</v>
      </c>
      <c r="B19" s="430">
        <f t="shared" si="1"/>
        <v>84</v>
      </c>
      <c r="C19" s="430">
        <v>17</v>
      </c>
      <c r="D19" s="444" t="s">
        <v>12</v>
      </c>
      <c r="E19" s="24" t="s">
        <v>6524</v>
      </c>
      <c r="F19" s="9"/>
    </row>
    <row r="20" spans="1:6" s="64" customFormat="1" ht="24" x14ac:dyDescent="0.2">
      <c r="A20" s="430">
        <f t="shared" si="0"/>
        <v>14</v>
      </c>
      <c r="B20" s="430">
        <f t="shared" si="1"/>
        <v>101</v>
      </c>
      <c r="C20" s="430">
        <v>17</v>
      </c>
      <c r="D20" s="444" t="s">
        <v>12</v>
      </c>
      <c r="E20" s="386" t="s">
        <v>14484</v>
      </c>
      <c r="F20" s="9"/>
    </row>
    <row r="21" spans="1:6" s="64" customFormat="1" ht="24" x14ac:dyDescent="0.2">
      <c r="A21" s="430">
        <f t="shared" si="0"/>
        <v>15</v>
      </c>
      <c r="B21" s="430">
        <f t="shared" si="1"/>
        <v>118</v>
      </c>
      <c r="C21" s="430">
        <v>17</v>
      </c>
      <c r="D21" s="444" t="s">
        <v>12</v>
      </c>
      <c r="E21" s="24" t="s">
        <v>6525</v>
      </c>
      <c r="F21" s="9"/>
    </row>
    <row r="22" spans="1:6" s="64" customFormat="1" ht="24" x14ac:dyDescent="0.2">
      <c r="A22" s="430">
        <f t="shared" si="0"/>
        <v>16</v>
      </c>
      <c r="B22" s="430">
        <f t="shared" si="1"/>
        <v>135</v>
      </c>
      <c r="C22" s="430">
        <v>17</v>
      </c>
      <c r="D22" s="444" t="s">
        <v>12</v>
      </c>
      <c r="E22" s="24" t="s">
        <v>6526</v>
      </c>
      <c r="F22" s="9"/>
    </row>
    <row r="23" spans="1:6" s="64" customFormat="1" ht="24" x14ac:dyDescent="0.2">
      <c r="A23" s="430">
        <f t="shared" si="0"/>
        <v>17</v>
      </c>
      <c r="B23" s="430">
        <f t="shared" si="1"/>
        <v>152</v>
      </c>
      <c r="C23" s="430">
        <v>17</v>
      </c>
      <c r="D23" s="444" t="s">
        <v>12</v>
      </c>
      <c r="E23" s="24" t="s">
        <v>6527</v>
      </c>
      <c r="F23" s="9"/>
    </row>
    <row r="24" spans="1:6" s="64" customFormat="1" ht="24" x14ac:dyDescent="0.2">
      <c r="A24" s="430">
        <f t="shared" si="0"/>
        <v>18</v>
      </c>
      <c r="B24" s="430">
        <f t="shared" si="1"/>
        <v>169</v>
      </c>
      <c r="C24" s="430">
        <v>17</v>
      </c>
      <c r="D24" s="444" t="s">
        <v>12</v>
      </c>
      <c r="E24" s="386" t="s">
        <v>14485</v>
      </c>
      <c r="F24" s="9"/>
    </row>
    <row r="25" spans="1:6" s="64" customFormat="1" ht="24" x14ac:dyDescent="0.2">
      <c r="A25" s="430">
        <f t="shared" si="0"/>
        <v>19</v>
      </c>
      <c r="B25" s="430">
        <f t="shared" si="1"/>
        <v>186</v>
      </c>
      <c r="C25" s="430">
        <v>17</v>
      </c>
      <c r="D25" s="444" t="s">
        <v>12</v>
      </c>
      <c r="E25" s="24" t="s">
        <v>6528</v>
      </c>
      <c r="F25" s="9"/>
    </row>
    <row r="26" spans="1:6" s="64" customFormat="1" ht="24" x14ac:dyDescent="0.2">
      <c r="A26" s="430">
        <f t="shared" si="0"/>
        <v>20</v>
      </c>
      <c r="B26" s="430">
        <f t="shared" si="1"/>
        <v>203</v>
      </c>
      <c r="C26" s="430">
        <v>17</v>
      </c>
      <c r="D26" s="444" t="s">
        <v>12</v>
      </c>
      <c r="E26" s="24" t="s">
        <v>6529</v>
      </c>
      <c r="F26" s="9"/>
    </row>
    <row r="27" spans="1:6" s="64" customFormat="1" ht="24" x14ac:dyDescent="0.2">
      <c r="A27" s="430">
        <f t="shared" si="0"/>
        <v>21</v>
      </c>
      <c r="B27" s="430">
        <f t="shared" si="1"/>
        <v>220</v>
      </c>
      <c r="C27" s="430">
        <v>17</v>
      </c>
      <c r="D27" s="444" t="s">
        <v>12</v>
      </c>
      <c r="E27" s="24" t="s">
        <v>6530</v>
      </c>
      <c r="F27" s="9"/>
    </row>
    <row r="28" spans="1:6" s="64" customFormat="1" ht="24" x14ac:dyDescent="0.2">
      <c r="A28" s="430">
        <f t="shared" si="0"/>
        <v>22</v>
      </c>
      <c r="B28" s="430">
        <f t="shared" si="1"/>
        <v>237</v>
      </c>
      <c r="C28" s="430">
        <v>17</v>
      </c>
      <c r="D28" s="444" t="s">
        <v>12</v>
      </c>
      <c r="E28" s="386" t="s">
        <v>14486</v>
      </c>
      <c r="F28" s="134"/>
    </row>
    <row r="29" spans="1:6" s="64" customFormat="1" ht="24" x14ac:dyDescent="0.2">
      <c r="A29" s="430">
        <f t="shared" si="0"/>
        <v>23</v>
      </c>
      <c r="B29" s="430">
        <f t="shared" si="1"/>
        <v>254</v>
      </c>
      <c r="C29" s="430">
        <v>17</v>
      </c>
      <c r="D29" s="444" t="s">
        <v>12</v>
      </c>
      <c r="E29" s="24" t="s">
        <v>6531</v>
      </c>
      <c r="F29" s="9"/>
    </row>
    <row r="30" spans="1:6" s="64" customFormat="1" ht="24" x14ac:dyDescent="0.2">
      <c r="A30" s="430">
        <f t="shared" si="0"/>
        <v>24</v>
      </c>
      <c r="B30" s="430">
        <f t="shared" si="1"/>
        <v>271</v>
      </c>
      <c r="C30" s="430">
        <v>17</v>
      </c>
      <c r="D30" s="444" t="s">
        <v>12</v>
      </c>
      <c r="E30" s="24" t="s">
        <v>6532</v>
      </c>
      <c r="F30" s="9"/>
    </row>
    <row r="31" spans="1:6" s="64" customFormat="1" ht="24" x14ac:dyDescent="0.2">
      <c r="A31" s="430">
        <f t="shared" si="0"/>
        <v>25</v>
      </c>
      <c r="B31" s="430">
        <f t="shared" si="1"/>
        <v>288</v>
      </c>
      <c r="C31" s="430">
        <v>17</v>
      </c>
      <c r="D31" s="444" t="s">
        <v>12</v>
      </c>
      <c r="E31" s="24" t="s">
        <v>6533</v>
      </c>
      <c r="F31" s="9"/>
    </row>
    <row r="32" spans="1:6" s="64" customFormat="1" ht="24" x14ac:dyDescent="0.2">
      <c r="A32" s="430">
        <f t="shared" si="0"/>
        <v>26</v>
      </c>
      <c r="B32" s="430">
        <f t="shared" si="1"/>
        <v>305</v>
      </c>
      <c r="C32" s="430">
        <v>17</v>
      </c>
      <c r="D32" s="444" t="s">
        <v>12</v>
      </c>
      <c r="E32" s="386" t="s">
        <v>14487</v>
      </c>
      <c r="F32" s="9"/>
    </row>
    <row r="33" spans="1:6" s="64" customFormat="1" ht="24" x14ac:dyDescent="0.2">
      <c r="A33" s="430">
        <f t="shared" si="0"/>
        <v>27</v>
      </c>
      <c r="B33" s="430">
        <f t="shared" si="1"/>
        <v>322</v>
      </c>
      <c r="C33" s="430">
        <v>17</v>
      </c>
      <c r="D33" s="444" t="s">
        <v>12</v>
      </c>
      <c r="E33" s="24" t="s">
        <v>6534</v>
      </c>
      <c r="F33" s="9"/>
    </row>
    <row r="34" spans="1:6" s="64" customFormat="1" ht="24" x14ac:dyDescent="0.2">
      <c r="A34" s="430">
        <f t="shared" si="0"/>
        <v>28</v>
      </c>
      <c r="B34" s="430">
        <f t="shared" si="1"/>
        <v>339</v>
      </c>
      <c r="C34" s="430">
        <v>17</v>
      </c>
      <c r="D34" s="444" t="s">
        <v>12</v>
      </c>
      <c r="E34" s="24" t="s">
        <v>6535</v>
      </c>
      <c r="F34" s="9"/>
    </row>
    <row r="35" spans="1:6" s="64" customFormat="1" ht="24" x14ac:dyDescent="0.2">
      <c r="A35" s="430">
        <f t="shared" si="0"/>
        <v>29</v>
      </c>
      <c r="B35" s="430">
        <f t="shared" si="1"/>
        <v>356</v>
      </c>
      <c r="C35" s="430">
        <v>17</v>
      </c>
      <c r="D35" s="444" t="s">
        <v>12</v>
      </c>
      <c r="E35" s="24" t="s">
        <v>6536</v>
      </c>
      <c r="F35" s="9"/>
    </row>
    <row r="36" spans="1:6" s="64" customFormat="1" ht="24" x14ac:dyDescent="0.2">
      <c r="A36" s="430">
        <f t="shared" si="0"/>
        <v>30</v>
      </c>
      <c r="B36" s="430">
        <f t="shared" si="1"/>
        <v>373</v>
      </c>
      <c r="C36" s="430">
        <v>17</v>
      </c>
      <c r="D36" s="444" t="s">
        <v>12</v>
      </c>
      <c r="E36" s="386" t="s">
        <v>14488</v>
      </c>
      <c r="F36" s="9"/>
    </row>
    <row r="37" spans="1:6" s="64" customFormat="1" ht="24" x14ac:dyDescent="0.2">
      <c r="A37" s="430">
        <f t="shared" si="0"/>
        <v>31</v>
      </c>
      <c r="B37" s="430">
        <f t="shared" si="1"/>
        <v>390</v>
      </c>
      <c r="C37" s="430">
        <v>17</v>
      </c>
      <c r="D37" s="444" t="s">
        <v>12</v>
      </c>
      <c r="E37" s="24" t="s">
        <v>6537</v>
      </c>
      <c r="F37" s="9"/>
    </row>
    <row r="38" spans="1:6" s="64" customFormat="1" ht="24" x14ac:dyDescent="0.2">
      <c r="A38" s="430">
        <f t="shared" si="0"/>
        <v>32</v>
      </c>
      <c r="B38" s="430">
        <f t="shared" si="1"/>
        <v>407</v>
      </c>
      <c r="C38" s="430">
        <v>17</v>
      </c>
      <c r="D38" s="444" t="s">
        <v>12</v>
      </c>
      <c r="E38" s="24" t="s">
        <v>6538</v>
      </c>
      <c r="F38" s="9"/>
    </row>
    <row r="39" spans="1:6" s="64" customFormat="1" ht="24" x14ac:dyDescent="0.2">
      <c r="A39" s="430">
        <f t="shared" si="0"/>
        <v>33</v>
      </c>
      <c r="B39" s="430">
        <f t="shared" si="1"/>
        <v>424</v>
      </c>
      <c r="C39" s="430">
        <v>17</v>
      </c>
      <c r="D39" s="444" t="s">
        <v>12</v>
      </c>
      <c r="E39" s="24" t="s">
        <v>6539</v>
      </c>
      <c r="F39" s="9"/>
    </row>
    <row r="40" spans="1:6" s="64" customFormat="1" ht="24" x14ac:dyDescent="0.2">
      <c r="A40" s="430">
        <f t="shared" si="0"/>
        <v>34</v>
      </c>
      <c r="B40" s="430">
        <f t="shared" si="1"/>
        <v>441</v>
      </c>
      <c r="C40" s="430">
        <v>17</v>
      </c>
      <c r="D40" s="444" t="s">
        <v>12</v>
      </c>
      <c r="E40" s="386" t="s">
        <v>14489</v>
      </c>
      <c r="F40" s="9"/>
    </row>
    <row r="41" spans="1:6" s="64" customFormat="1" ht="24" x14ac:dyDescent="0.2">
      <c r="A41" s="430">
        <f t="shared" si="0"/>
        <v>35</v>
      </c>
      <c r="B41" s="430">
        <f t="shared" si="1"/>
        <v>458</v>
      </c>
      <c r="C41" s="430">
        <v>17</v>
      </c>
      <c r="D41" s="444" t="s">
        <v>12</v>
      </c>
      <c r="E41" s="24" t="s">
        <v>6540</v>
      </c>
      <c r="F41" s="134"/>
    </row>
    <row r="42" spans="1:6" s="64" customFormat="1" ht="24" x14ac:dyDescent="0.2">
      <c r="A42" s="430">
        <f t="shared" si="0"/>
        <v>36</v>
      </c>
      <c r="B42" s="430">
        <f t="shared" si="1"/>
        <v>475</v>
      </c>
      <c r="C42" s="430">
        <v>17</v>
      </c>
      <c r="D42" s="444" t="s">
        <v>12</v>
      </c>
      <c r="E42" s="24" t="s">
        <v>6541</v>
      </c>
      <c r="F42" s="9"/>
    </row>
    <row r="43" spans="1:6" s="64" customFormat="1" ht="24" x14ac:dyDescent="0.2">
      <c r="A43" s="430">
        <f t="shared" si="0"/>
        <v>37</v>
      </c>
      <c r="B43" s="430">
        <f t="shared" si="1"/>
        <v>492</v>
      </c>
      <c r="C43" s="430">
        <v>17</v>
      </c>
      <c r="D43" s="444" t="s">
        <v>12</v>
      </c>
      <c r="E43" s="24" t="str">
        <f>"DEDUCCIONES POR DOBLE IMPOSICIÓN INTERNA RDLEG 4/2004. Deducción pendiente. Total períodos anteriores [01307]"</f>
        <v>DEDUCCIONES POR DOBLE IMPOSICIÓN INTERNA RDLEG 4/2004. Deducción pendiente. Total períodos anteriores [01307]</v>
      </c>
      <c r="F43" s="9"/>
    </row>
    <row r="44" spans="1:6" s="64" customFormat="1" ht="24" x14ac:dyDescent="0.2">
      <c r="A44" s="430">
        <f t="shared" si="0"/>
        <v>38</v>
      </c>
      <c r="B44" s="430">
        <f t="shared" si="1"/>
        <v>509</v>
      </c>
      <c r="C44" s="430">
        <v>17</v>
      </c>
      <c r="D44" s="444" t="s">
        <v>12</v>
      </c>
      <c r="E44" s="386" t="s">
        <v>14490</v>
      </c>
      <c r="F44" s="9"/>
    </row>
    <row r="45" spans="1:6" s="64" customFormat="1" ht="24" x14ac:dyDescent="0.2">
      <c r="A45" s="430">
        <f t="shared" si="0"/>
        <v>39</v>
      </c>
      <c r="B45" s="430">
        <f t="shared" si="1"/>
        <v>526</v>
      </c>
      <c r="C45" s="430">
        <v>17</v>
      </c>
      <c r="D45" s="444" t="s">
        <v>12</v>
      </c>
      <c r="E45" s="24" t="str">
        <f>"DEDUCCIONES POR DOBLE IMPOSICIÓN INTERNA RDLEG 4/2004. Aplicado en esta liquidación. Total períodos anteriores [01309]"</f>
        <v>DEDUCCIONES POR DOBLE IMPOSICIÓN INTERNA RDLEG 4/2004. Aplicado en esta liquidación. Total períodos anteriores [01309]</v>
      </c>
      <c r="F45" s="9"/>
    </row>
    <row r="46" spans="1:6" s="64" customFormat="1" ht="24" x14ac:dyDescent="0.2">
      <c r="A46" s="430">
        <f t="shared" si="0"/>
        <v>40</v>
      </c>
      <c r="B46" s="430">
        <f t="shared" si="1"/>
        <v>543</v>
      </c>
      <c r="C46" s="430">
        <v>17</v>
      </c>
      <c r="D46" s="444" t="s">
        <v>12</v>
      </c>
      <c r="E46" s="24" t="str">
        <f>"DEDUCCIONES POR DOBLE IMPOSICIÓN INTERNA RDLEG 4/2004. Pendiente de aplicación en periodos futuros. Total períodos anteriores [01310]"</f>
        <v>DEDUCCIONES POR DOBLE IMPOSICIÓN INTERNA RDLEG 4/2004. Pendiente de aplicación en periodos futuros. Total períodos anteriores [01310]</v>
      </c>
      <c r="F46" s="9"/>
    </row>
    <row r="47" spans="1:6" s="64" customFormat="1" ht="24" x14ac:dyDescent="0.2">
      <c r="A47" s="430">
        <f t="shared" si="0"/>
        <v>41</v>
      </c>
      <c r="B47" s="430">
        <f t="shared" si="1"/>
        <v>560</v>
      </c>
      <c r="C47" s="430">
        <v>17</v>
      </c>
      <c r="D47" s="444" t="s">
        <v>12</v>
      </c>
      <c r="E47" s="479" t="s">
        <v>6542</v>
      </c>
      <c r="F47" s="9"/>
    </row>
    <row r="48" spans="1:6" s="64" customFormat="1" ht="24" x14ac:dyDescent="0.2">
      <c r="A48" s="430">
        <f t="shared" si="0"/>
        <v>42</v>
      </c>
      <c r="B48" s="430">
        <f t="shared" si="1"/>
        <v>577</v>
      </c>
      <c r="C48" s="430">
        <v>17</v>
      </c>
      <c r="D48" s="444" t="s">
        <v>12</v>
      </c>
      <c r="E48" s="386" t="s">
        <v>14491</v>
      </c>
      <c r="F48" s="9"/>
    </row>
    <row r="49" spans="1:6" s="64" customFormat="1" ht="24" x14ac:dyDescent="0.2">
      <c r="A49" s="430">
        <f t="shared" si="0"/>
        <v>43</v>
      </c>
      <c r="B49" s="430">
        <f t="shared" si="1"/>
        <v>594</v>
      </c>
      <c r="C49" s="430">
        <v>17</v>
      </c>
      <c r="D49" s="444" t="s">
        <v>12</v>
      </c>
      <c r="E49" s="479" t="s">
        <v>6543</v>
      </c>
      <c r="F49" s="9"/>
    </row>
    <row r="50" spans="1:6" s="64" customFormat="1" ht="24" x14ac:dyDescent="0.2">
      <c r="A50" s="430">
        <f t="shared" si="0"/>
        <v>44</v>
      </c>
      <c r="B50" s="430">
        <f t="shared" si="1"/>
        <v>611</v>
      </c>
      <c r="C50" s="430">
        <v>17</v>
      </c>
      <c r="D50" s="444" t="s">
        <v>12</v>
      </c>
      <c r="E50" s="479" t="s">
        <v>6544</v>
      </c>
      <c r="F50" s="9"/>
    </row>
    <row r="51" spans="1:6" s="64" customFormat="1" ht="24" x14ac:dyDescent="0.2">
      <c r="A51" s="430">
        <f t="shared" si="0"/>
        <v>45</v>
      </c>
      <c r="B51" s="430">
        <f t="shared" si="1"/>
        <v>628</v>
      </c>
      <c r="C51" s="430">
        <v>17</v>
      </c>
      <c r="D51" s="444" t="s">
        <v>12</v>
      </c>
      <c r="E51" s="479" t="s">
        <v>6545</v>
      </c>
      <c r="F51" s="9"/>
    </row>
    <row r="52" spans="1:6" s="64" customFormat="1" ht="24" x14ac:dyDescent="0.2">
      <c r="A52" s="430">
        <f t="shared" si="0"/>
        <v>46</v>
      </c>
      <c r="B52" s="430">
        <f t="shared" si="1"/>
        <v>645</v>
      </c>
      <c r="C52" s="430">
        <v>17</v>
      </c>
      <c r="D52" s="444" t="s">
        <v>12</v>
      </c>
      <c r="E52" s="386" t="s">
        <v>14492</v>
      </c>
      <c r="F52" s="9"/>
    </row>
    <row r="53" spans="1:6" s="64" customFormat="1" ht="24" x14ac:dyDescent="0.2">
      <c r="A53" s="430">
        <f t="shared" si="0"/>
        <v>47</v>
      </c>
      <c r="B53" s="430">
        <f t="shared" si="1"/>
        <v>662</v>
      </c>
      <c r="C53" s="430">
        <v>17</v>
      </c>
      <c r="D53" s="444" t="s">
        <v>12</v>
      </c>
      <c r="E53" s="479" t="s">
        <v>6546</v>
      </c>
      <c r="F53" s="9"/>
    </row>
    <row r="54" spans="1:6" s="64" customFormat="1" ht="24" x14ac:dyDescent="0.2">
      <c r="A54" s="430">
        <f t="shared" si="0"/>
        <v>48</v>
      </c>
      <c r="B54" s="430">
        <f t="shared" si="1"/>
        <v>679</v>
      </c>
      <c r="C54" s="430">
        <v>17</v>
      </c>
      <c r="D54" s="444" t="s">
        <v>12</v>
      </c>
      <c r="E54" s="479" t="s">
        <v>6547</v>
      </c>
      <c r="F54" s="9"/>
    </row>
    <row r="55" spans="1:6" s="64" customFormat="1" ht="24" x14ac:dyDescent="0.2">
      <c r="A55" s="430">
        <f t="shared" si="0"/>
        <v>49</v>
      </c>
      <c r="B55" s="430">
        <f t="shared" si="1"/>
        <v>696</v>
      </c>
      <c r="C55" s="430">
        <v>17</v>
      </c>
      <c r="D55" s="444" t="s">
        <v>12</v>
      </c>
      <c r="E55" s="479" t="s">
        <v>6548</v>
      </c>
      <c r="F55" s="473"/>
    </row>
    <row r="56" spans="1:6" s="64" customFormat="1" ht="24" x14ac:dyDescent="0.2">
      <c r="A56" s="430">
        <f t="shared" si="0"/>
        <v>50</v>
      </c>
      <c r="B56" s="430">
        <f t="shared" si="1"/>
        <v>713</v>
      </c>
      <c r="C56" s="430">
        <v>17</v>
      </c>
      <c r="D56" s="444" t="s">
        <v>12</v>
      </c>
      <c r="E56" s="386" t="s">
        <v>14496</v>
      </c>
      <c r="F56" s="473"/>
    </row>
    <row r="57" spans="1:6" s="64" customFormat="1" ht="24" x14ac:dyDescent="0.2">
      <c r="A57" s="430">
        <f t="shared" si="0"/>
        <v>51</v>
      </c>
      <c r="B57" s="430">
        <f t="shared" si="1"/>
        <v>730</v>
      </c>
      <c r="C57" s="430">
        <v>17</v>
      </c>
      <c r="D57" s="444" t="s">
        <v>12</v>
      </c>
      <c r="E57" s="479" t="s">
        <v>6549</v>
      </c>
      <c r="F57" s="473"/>
    </row>
    <row r="58" spans="1:6" s="64" customFormat="1" ht="24" x14ac:dyDescent="0.2">
      <c r="A58" s="430">
        <f t="shared" si="0"/>
        <v>52</v>
      </c>
      <c r="B58" s="430">
        <f t="shared" si="1"/>
        <v>747</v>
      </c>
      <c r="C58" s="430">
        <v>17</v>
      </c>
      <c r="D58" s="444" t="s">
        <v>12</v>
      </c>
      <c r="E58" s="479" t="s">
        <v>6550</v>
      </c>
      <c r="F58" s="473"/>
    </row>
    <row r="59" spans="1:6" s="64" customFormat="1" ht="24" x14ac:dyDescent="0.2">
      <c r="A59" s="430">
        <f t="shared" si="0"/>
        <v>53</v>
      </c>
      <c r="B59" s="430">
        <f t="shared" si="1"/>
        <v>764</v>
      </c>
      <c r="C59" s="430">
        <v>17</v>
      </c>
      <c r="D59" s="444" t="s">
        <v>12</v>
      </c>
      <c r="E59" s="479" t="s">
        <v>6551</v>
      </c>
      <c r="F59" s="473"/>
    </row>
    <row r="60" spans="1:6" s="64" customFormat="1" ht="24" x14ac:dyDescent="0.2">
      <c r="A60" s="430">
        <f t="shared" si="0"/>
        <v>54</v>
      </c>
      <c r="B60" s="430">
        <f t="shared" si="1"/>
        <v>781</v>
      </c>
      <c r="C60" s="430">
        <v>17</v>
      </c>
      <c r="D60" s="444" t="s">
        <v>12</v>
      </c>
      <c r="E60" s="386" t="s">
        <v>14497</v>
      </c>
      <c r="F60" s="473"/>
    </row>
    <row r="61" spans="1:6" s="64" customFormat="1" ht="24" x14ac:dyDescent="0.2">
      <c r="A61" s="430">
        <f t="shared" si="0"/>
        <v>55</v>
      </c>
      <c r="B61" s="430">
        <f t="shared" si="1"/>
        <v>798</v>
      </c>
      <c r="C61" s="430">
        <v>17</v>
      </c>
      <c r="D61" s="444" t="s">
        <v>12</v>
      </c>
      <c r="E61" s="479" t="s">
        <v>6552</v>
      </c>
      <c r="F61" s="473"/>
    </row>
    <row r="62" spans="1:6" s="64" customFormat="1" ht="24" x14ac:dyDescent="0.2">
      <c r="A62" s="430">
        <f t="shared" si="0"/>
        <v>56</v>
      </c>
      <c r="B62" s="430">
        <f t="shared" si="1"/>
        <v>815</v>
      </c>
      <c r="C62" s="430">
        <v>17</v>
      </c>
      <c r="D62" s="444" t="s">
        <v>12</v>
      </c>
      <c r="E62" s="479" t="s">
        <v>6553</v>
      </c>
      <c r="F62" s="473"/>
    </row>
    <row r="63" spans="1:6" s="64" customFormat="1" ht="24" x14ac:dyDescent="0.2">
      <c r="A63" s="430">
        <f t="shared" si="0"/>
        <v>57</v>
      </c>
      <c r="B63" s="430">
        <f t="shared" si="1"/>
        <v>832</v>
      </c>
      <c r="C63" s="430">
        <v>17</v>
      </c>
      <c r="D63" s="444" t="s">
        <v>12</v>
      </c>
      <c r="E63" s="24" t="s">
        <v>6554</v>
      </c>
      <c r="F63" s="473"/>
    </row>
    <row r="64" spans="1:6" s="64" customFormat="1" ht="24" x14ac:dyDescent="0.2">
      <c r="A64" s="430">
        <f t="shared" si="0"/>
        <v>58</v>
      </c>
      <c r="B64" s="430">
        <f t="shared" si="1"/>
        <v>849</v>
      </c>
      <c r="C64" s="430">
        <v>17</v>
      </c>
      <c r="D64" s="444" t="s">
        <v>12</v>
      </c>
      <c r="E64" s="386" t="s">
        <v>14498</v>
      </c>
      <c r="F64" s="473"/>
    </row>
    <row r="65" spans="1:6" s="64" customFormat="1" ht="24" x14ac:dyDescent="0.2">
      <c r="A65" s="430">
        <f t="shared" si="0"/>
        <v>59</v>
      </c>
      <c r="B65" s="430">
        <f t="shared" si="1"/>
        <v>866</v>
      </c>
      <c r="C65" s="430">
        <v>17</v>
      </c>
      <c r="D65" s="444" t="s">
        <v>12</v>
      </c>
      <c r="E65" s="24" t="s">
        <v>6555</v>
      </c>
      <c r="F65" s="473"/>
    </row>
    <row r="66" spans="1:6" s="64" customFormat="1" ht="24" x14ac:dyDescent="0.2">
      <c r="A66" s="430">
        <f t="shared" si="0"/>
        <v>60</v>
      </c>
      <c r="B66" s="430">
        <f t="shared" si="1"/>
        <v>883</v>
      </c>
      <c r="C66" s="430">
        <v>17</v>
      </c>
      <c r="D66" s="444" t="s">
        <v>12</v>
      </c>
      <c r="E66" s="24" t="s">
        <v>6556</v>
      </c>
      <c r="F66" s="473"/>
    </row>
    <row r="67" spans="1:6" s="64" customFormat="1" ht="22.5" customHeight="1" x14ac:dyDescent="0.2">
      <c r="A67" s="447">
        <f t="shared" si="0"/>
        <v>61</v>
      </c>
      <c r="B67" s="430">
        <f t="shared" si="1"/>
        <v>900</v>
      </c>
      <c r="C67" s="447">
        <v>17</v>
      </c>
      <c r="D67" s="448" t="s">
        <v>12</v>
      </c>
      <c r="E67" s="24" t="s">
        <v>6557</v>
      </c>
      <c r="F67" s="489"/>
    </row>
    <row r="68" spans="1:6" s="64" customFormat="1" ht="24" customHeight="1" x14ac:dyDescent="0.2">
      <c r="A68" s="447">
        <f t="shared" si="0"/>
        <v>62</v>
      </c>
      <c r="B68" s="430">
        <f t="shared" si="1"/>
        <v>917</v>
      </c>
      <c r="C68" s="447">
        <v>17</v>
      </c>
      <c r="D68" s="448" t="s">
        <v>12</v>
      </c>
      <c r="E68" s="386" t="s">
        <v>14499</v>
      </c>
      <c r="F68" s="489"/>
    </row>
    <row r="69" spans="1:6" s="64" customFormat="1" ht="25.5" customHeight="1" x14ac:dyDescent="0.2">
      <c r="A69" s="447">
        <f t="shared" si="0"/>
        <v>63</v>
      </c>
      <c r="B69" s="430">
        <f t="shared" si="1"/>
        <v>934</v>
      </c>
      <c r="C69" s="447">
        <v>17</v>
      </c>
      <c r="D69" s="448" t="s">
        <v>12</v>
      </c>
      <c r="E69" s="24" t="s">
        <v>6558</v>
      </c>
      <c r="F69" s="489"/>
    </row>
    <row r="70" spans="1:6" s="64" customFormat="1" ht="24.75" customHeight="1" x14ac:dyDescent="0.2">
      <c r="A70" s="447">
        <f t="shared" si="0"/>
        <v>64</v>
      </c>
      <c r="B70" s="430">
        <f t="shared" si="1"/>
        <v>951</v>
      </c>
      <c r="C70" s="447">
        <v>17</v>
      </c>
      <c r="D70" s="448" t="s">
        <v>12</v>
      </c>
      <c r="E70" s="24" t="s">
        <v>6559</v>
      </c>
      <c r="F70" s="489"/>
    </row>
    <row r="71" spans="1:6" s="64" customFormat="1" ht="24.75" customHeight="1" x14ac:dyDescent="0.2">
      <c r="A71" s="447">
        <f t="shared" si="0"/>
        <v>65</v>
      </c>
      <c r="B71" s="430">
        <f t="shared" si="1"/>
        <v>968</v>
      </c>
      <c r="C71" s="447">
        <v>17</v>
      </c>
      <c r="D71" s="448" t="s">
        <v>12</v>
      </c>
      <c r="E71" s="24" t="s">
        <v>15179</v>
      </c>
      <c r="F71" s="489"/>
    </row>
    <row r="72" spans="1:6" s="64" customFormat="1" ht="24.75" customHeight="1" x14ac:dyDescent="0.2">
      <c r="A72" s="447">
        <f t="shared" ref="A72:A135" si="2">+A71+1</f>
        <v>66</v>
      </c>
      <c r="B72" s="430">
        <f t="shared" ref="B72:B135" si="3">C71+B71</f>
        <v>985</v>
      </c>
      <c r="C72" s="447">
        <v>17</v>
      </c>
      <c r="D72" s="448" t="s">
        <v>12</v>
      </c>
      <c r="E72" s="386" t="s">
        <v>14500</v>
      </c>
      <c r="F72" s="489"/>
    </row>
    <row r="73" spans="1:6" s="64" customFormat="1" ht="24.75" customHeight="1" x14ac:dyDescent="0.2">
      <c r="A73" s="447">
        <f t="shared" si="2"/>
        <v>67</v>
      </c>
      <c r="B73" s="430">
        <f t="shared" si="3"/>
        <v>1002</v>
      </c>
      <c r="C73" s="447">
        <v>17</v>
      </c>
      <c r="D73" s="448" t="s">
        <v>12</v>
      </c>
      <c r="E73" s="24" t="s">
        <v>6560</v>
      </c>
      <c r="F73" s="489"/>
    </row>
    <row r="74" spans="1:6" s="64" customFormat="1" ht="24.75" customHeight="1" x14ac:dyDescent="0.2">
      <c r="A74" s="447">
        <f t="shared" si="2"/>
        <v>68</v>
      </c>
      <c r="B74" s="430">
        <f t="shared" si="3"/>
        <v>1019</v>
      </c>
      <c r="C74" s="447">
        <v>17</v>
      </c>
      <c r="D74" s="448" t="s">
        <v>12</v>
      </c>
      <c r="E74" s="24" t="s">
        <v>6561</v>
      </c>
      <c r="F74" s="489"/>
    </row>
    <row r="75" spans="1:6" s="64" customFormat="1" ht="22.5" customHeight="1" x14ac:dyDescent="0.2">
      <c r="A75" s="447">
        <f t="shared" si="2"/>
        <v>69</v>
      </c>
      <c r="B75" s="430">
        <f t="shared" si="3"/>
        <v>1036</v>
      </c>
      <c r="C75" s="447">
        <v>17</v>
      </c>
      <c r="D75" s="448" t="s">
        <v>12</v>
      </c>
      <c r="E75" s="24" t="s">
        <v>6562</v>
      </c>
      <c r="F75" s="489"/>
    </row>
    <row r="76" spans="1:6" s="64" customFormat="1" ht="24.75" customHeight="1" x14ac:dyDescent="0.2">
      <c r="A76" s="447">
        <f t="shared" si="2"/>
        <v>70</v>
      </c>
      <c r="B76" s="430">
        <f t="shared" si="3"/>
        <v>1053</v>
      </c>
      <c r="C76" s="447">
        <v>17</v>
      </c>
      <c r="D76" s="448" t="s">
        <v>12</v>
      </c>
      <c r="E76" s="386" t="s">
        <v>14482</v>
      </c>
      <c r="F76" s="489"/>
    </row>
    <row r="77" spans="1:6" s="64" customFormat="1" ht="24.75" customHeight="1" x14ac:dyDescent="0.2">
      <c r="A77" s="447">
        <f t="shared" si="2"/>
        <v>71</v>
      </c>
      <c r="B77" s="430">
        <f t="shared" si="3"/>
        <v>1070</v>
      </c>
      <c r="C77" s="447">
        <v>17</v>
      </c>
      <c r="D77" s="448" t="s">
        <v>12</v>
      </c>
      <c r="E77" s="24" t="s">
        <v>6563</v>
      </c>
      <c r="F77" s="489"/>
    </row>
    <row r="78" spans="1:6" s="64" customFormat="1" ht="24.75" customHeight="1" x14ac:dyDescent="0.2">
      <c r="A78" s="447">
        <f t="shared" si="2"/>
        <v>72</v>
      </c>
      <c r="B78" s="430">
        <f t="shared" si="3"/>
        <v>1087</v>
      </c>
      <c r="C78" s="447">
        <v>17</v>
      </c>
      <c r="D78" s="448" t="s">
        <v>12</v>
      </c>
      <c r="E78" s="24" t="s">
        <v>6564</v>
      </c>
      <c r="F78" s="489"/>
    </row>
    <row r="79" spans="1:6" s="64" customFormat="1" ht="24.75" customHeight="1" x14ac:dyDescent="0.2">
      <c r="A79" s="447">
        <f t="shared" si="2"/>
        <v>73</v>
      </c>
      <c r="B79" s="430">
        <f t="shared" si="3"/>
        <v>1104</v>
      </c>
      <c r="C79" s="447">
        <v>17</v>
      </c>
      <c r="D79" s="448" t="s">
        <v>12</v>
      </c>
      <c r="E79" s="24" t="s">
        <v>6565</v>
      </c>
      <c r="F79" s="489"/>
    </row>
    <row r="80" spans="1:6" s="64" customFormat="1" ht="24.75" customHeight="1" x14ac:dyDescent="0.2">
      <c r="A80" s="447">
        <f t="shared" si="2"/>
        <v>74</v>
      </c>
      <c r="B80" s="430">
        <f t="shared" si="3"/>
        <v>1121</v>
      </c>
      <c r="C80" s="447">
        <v>17</v>
      </c>
      <c r="D80" s="448" t="s">
        <v>12</v>
      </c>
      <c r="E80" s="386" t="s">
        <v>14481</v>
      </c>
      <c r="F80" s="489"/>
    </row>
    <row r="81" spans="1:6" s="64" customFormat="1" ht="24.75" customHeight="1" x14ac:dyDescent="0.2">
      <c r="A81" s="447">
        <f t="shared" si="2"/>
        <v>75</v>
      </c>
      <c r="B81" s="430">
        <f t="shared" si="3"/>
        <v>1138</v>
      </c>
      <c r="C81" s="447">
        <v>17</v>
      </c>
      <c r="D81" s="448" t="s">
        <v>12</v>
      </c>
      <c r="E81" s="24" t="s">
        <v>6566</v>
      </c>
      <c r="F81" s="489"/>
    </row>
    <row r="82" spans="1:6" s="64" customFormat="1" ht="24.75" customHeight="1" x14ac:dyDescent="0.2">
      <c r="A82" s="447">
        <f t="shared" si="2"/>
        <v>76</v>
      </c>
      <c r="B82" s="430">
        <f t="shared" si="3"/>
        <v>1155</v>
      </c>
      <c r="C82" s="447">
        <v>17</v>
      </c>
      <c r="D82" s="448" t="s">
        <v>12</v>
      </c>
      <c r="E82" s="24" t="s">
        <v>6567</v>
      </c>
      <c r="F82" s="489"/>
    </row>
    <row r="83" spans="1:6" s="64" customFormat="1" ht="24.75" customHeight="1" x14ac:dyDescent="0.2">
      <c r="A83" s="430">
        <f t="shared" si="2"/>
        <v>77</v>
      </c>
      <c r="B83" s="430">
        <f t="shared" si="3"/>
        <v>1172</v>
      </c>
      <c r="C83" s="430">
        <v>17</v>
      </c>
      <c r="D83" s="444" t="s">
        <v>12</v>
      </c>
      <c r="E83" s="386" t="s">
        <v>14480</v>
      </c>
      <c r="F83" s="569"/>
    </row>
    <row r="84" spans="1:6" s="64" customFormat="1" ht="24.75" customHeight="1" x14ac:dyDescent="0.2">
      <c r="A84" s="430">
        <f t="shared" si="2"/>
        <v>78</v>
      </c>
      <c r="B84" s="430">
        <f t="shared" si="3"/>
        <v>1189</v>
      </c>
      <c r="C84" s="430">
        <v>17</v>
      </c>
      <c r="D84" s="444" t="s">
        <v>12</v>
      </c>
      <c r="E84" s="386" t="s">
        <v>14479</v>
      </c>
      <c r="F84" s="569"/>
    </row>
    <row r="85" spans="1:6" s="64" customFormat="1" ht="24.75" customHeight="1" x14ac:dyDescent="0.2">
      <c r="A85" s="430">
        <f t="shared" si="2"/>
        <v>79</v>
      </c>
      <c r="B85" s="430">
        <f t="shared" si="3"/>
        <v>1206</v>
      </c>
      <c r="C85" s="430">
        <v>17</v>
      </c>
      <c r="D85" s="444" t="s">
        <v>12</v>
      </c>
      <c r="E85" s="386" t="s">
        <v>14478</v>
      </c>
      <c r="F85" s="569"/>
    </row>
    <row r="86" spans="1:6" s="64" customFormat="1" ht="24.75" customHeight="1" x14ac:dyDescent="0.2">
      <c r="A86" s="430">
        <f t="shared" si="2"/>
        <v>80</v>
      </c>
      <c r="B86" s="430">
        <f t="shared" si="3"/>
        <v>1223</v>
      </c>
      <c r="C86" s="430">
        <v>17</v>
      </c>
      <c r="D86" s="444" t="s">
        <v>12</v>
      </c>
      <c r="E86" s="386" t="s">
        <v>14477</v>
      </c>
      <c r="F86" s="569"/>
    </row>
    <row r="87" spans="1:6" s="64" customFormat="1" ht="24" x14ac:dyDescent="0.2">
      <c r="A87" s="363">
        <f t="shared" si="2"/>
        <v>81</v>
      </c>
      <c r="B87" s="363">
        <f t="shared" si="3"/>
        <v>1240</v>
      </c>
      <c r="C87" s="363">
        <v>17</v>
      </c>
      <c r="D87" s="360" t="s">
        <v>12</v>
      </c>
      <c r="E87" s="388" t="s">
        <v>13484</v>
      </c>
      <c r="F87" s="389"/>
    </row>
    <row r="88" spans="1:6" s="64" customFormat="1" ht="24" x14ac:dyDescent="0.2">
      <c r="A88" s="363">
        <f t="shared" si="2"/>
        <v>82</v>
      </c>
      <c r="B88" s="363">
        <f t="shared" si="3"/>
        <v>1257</v>
      </c>
      <c r="C88" s="363">
        <v>17</v>
      </c>
      <c r="D88" s="360" t="s">
        <v>12</v>
      </c>
      <c r="E88" s="388" t="s">
        <v>13485</v>
      </c>
      <c r="F88" s="389"/>
    </row>
    <row r="89" spans="1:6" s="64" customFormat="1" ht="24" x14ac:dyDescent="0.2">
      <c r="A89" s="363">
        <f t="shared" si="2"/>
        <v>83</v>
      </c>
      <c r="B89" s="363">
        <f t="shared" si="3"/>
        <v>1274</v>
      </c>
      <c r="C89" s="363">
        <v>17</v>
      </c>
      <c r="D89" s="360" t="s">
        <v>12</v>
      </c>
      <c r="E89" s="388" t="s">
        <v>13486</v>
      </c>
      <c r="F89" s="389"/>
    </row>
    <row r="90" spans="1:6" s="64" customFormat="1" ht="24" x14ac:dyDescent="0.2">
      <c r="A90" s="363">
        <f t="shared" si="2"/>
        <v>84</v>
      </c>
      <c r="B90" s="363">
        <f t="shared" si="3"/>
        <v>1291</v>
      </c>
      <c r="C90" s="363">
        <v>17</v>
      </c>
      <c r="D90" s="360" t="s">
        <v>12</v>
      </c>
      <c r="E90" s="388" t="s">
        <v>13487</v>
      </c>
      <c r="F90" s="389"/>
    </row>
    <row r="91" spans="1:6" s="64" customFormat="1" x14ac:dyDescent="0.2">
      <c r="A91" s="363">
        <f t="shared" si="2"/>
        <v>85</v>
      </c>
      <c r="B91" s="363">
        <f t="shared" si="3"/>
        <v>1308</v>
      </c>
      <c r="C91" s="430">
        <v>17</v>
      </c>
      <c r="D91" s="444" t="s">
        <v>12</v>
      </c>
      <c r="E91" s="24" t="str">
        <f>"DEDUCCIONES POR DOBLE IMPOSICIÓN INTERNACIONAL RDLEG 4/2004. Deducción pendiente. Total. [00513]"</f>
        <v>DEDUCCIONES POR DOBLE IMPOSICIÓN INTERNACIONAL RDLEG 4/2004. Deducción pendiente. Total. [00513]</v>
      </c>
      <c r="F91" s="9"/>
    </row>
    <row r="92" spans="1:6" s="64" customFormat="1" x14ac:dyDescent="0.2">
      <c r="A92" s="363">
        <f t="shared" si="2"/>
        <v>86</v>
      </c>
      <c r="B92" s="363">
        <f t="shared" si="3"/>
        <v>1325</v>
      </c>
      <c r="C92" s="430">
        <v>17</v>
      </c>
      <c r="D92" s="444" t="s">
        <v>12</v>
      </c>
      <c r="E92" s="386" t="s">
        <v>14476</v>
      </c>
      <c r="F92" s="9"/>
    </row>
    <row r="93" spans="1:6" s="64" customFormat="1" x14ac:dyDescent="0.2">
      <c r="A93" s="363">
        <f t="shared" si="2"/>
        <v>87</v>
      </c>
      <c r="B93" s="363">
        <f t="shared" si="3"/>
        <v>1342</v>
      </c>
      <c r="C93" s="430">
        <v>17</v>
      </c>
      <c r="D93" s="444" t="s">
        <v>12</v>
      </c>
      <c r="E93" s="24" t="s">
        <v>6568</v>
      </c>
      <c r="F93" s="9"/>
    </row>
    <row r="94" spans="1:6" s="64" customFormat="1" ht="24" x14ac:dyDescent="0.2">
      <c r="A94" s="363">
        <f t="shared" si="2"/>
        <v>88</v>
      </c>
      <c r="B94" s="363">
        <f t="shared" si="3"/>
        <v>1359</v>
      </c>
      <c r="C94" s="430">
        <v>17</v>
      </c>
      <c r="D94" s="444" t="s">
        <v>12</v>
      </c>
      <c r="E94" s="24" t="str">
        <f>"DEDUCCIONES POR DOBLE IMPOSICIÓN INTERNACIONAL RDLEG 4/2004. Pendiente de aplicación en periodos futuros. Total. [00516]"</f>
        <v>DEDUCCIONES POR DOBLE IMPOSICIÓN INTERNACIONAL RDLEG 4/2004. Pendiente de aplicación en periodos futuros. Total. [00516]</v>
      </c>
      <c r="F94" s="9"/>
    </row>
    <row r="95" spans="1:6" s="64" customFormat="1" ht="24" x14ac:dyDescent="0.2">
      <c r="A95" s="363">
        <f t="shared" si="2"/>
        <v>89</v>
      </c>
      <c r="B95" s="363">
        <f t="shared" si="3"/>
        <v>1376</v>
      </c>
      <c r="C95" s="430">
        <v>17</v>
      </c>
      <c r="D95" s="444" t="s">
        <v>12</v>
      </c>
      <c r="E95" s="24" t="s">
        <v>6569</v>
      </c>
      <c r="F95" s="9"/>
    </row>
    <row r="96" spans="1:6" s="64" customFormat="1" ht="24" x14ac:dyDescent="0.2">
      <c r="A96" s="363">
        <f t="shared" si="2"/>
        <v>90</v>
      </c>
      <c r="B96" s="363">
        <f t="shared" si="3"/>
        <v>1393</v>
      </c>
      <c r="C96" s="430">
        <v>17</v>
      </c>
      <c r="D96" s="444" t="s">
        <v>12</v>
      </c>
      <c r="E96" s="386" t="s">
        <v>14475</v>
      </c>
      <c r="F96" s="9"/>
    </row>
    <row r="97" spans="1:6" s="64" customFormat="1" ht="24" x14ac:dyDescent="0.2">
      <c r="A97" s="363">
        <f t="shared" si="2"/>
        <v>91</v>
      </c>
      <c r="B97" s="363">
        <f t="shared" si="3"/>
        <v>1410</v>
      </c>
      <c r="C97" s="430">
        <v>17</v>
      </c>
      <c r="D97" s="444" t="s">
        <v>12</v>
      </c>
      <c r="E97" s="479" t="s">
        <v>6570</v>
      </c>
      <c r="F97" s="9"/>
    </row>
    <row r="98" spans="1:6" s="64" customFormat="1" ht="24" x14ac:dyDescent="0.2">
      <c r="A98" s="363">
        <f t="shared" si="2"/>
        <v>92</v>
      </c>
      <c r="B98" s="363">
        <f t="shared" si="3"/>
        <v>1427</v>
      </c>
      <c r="C98" s="430">
        <v>17</v>
      </c>
      <c r="D98" s="444" t="s">
        <v>12</v>
      </c>
      <c r="E98" s="479" t="s">
        <v>6571</v>
      </c>
      <c r="F98" s="9"/>
    </row>
    <row r="99" spans="1:6" s="64" customFormat="1" ht="24" x14ac:dyDescent="0.2">
      <c r="A99" s="363">
        <f t="shared" si="2"/>
        <v>93</v>
      </c>
      <c r="B99" s="363">
        <f t="shared" si="3"/>
        <v>1444</v>
      </c>
      <c r="C99" s="430">
        <v>17</v>
      </c>
      <c r="D99" s="444" t="s">
        <v>12</v>
      </c>
      <c r="E99" s="24" t="s">
        <v>6572</v>
      </c>
      <c r="F99" s="9"/>
    </row>
    <row r="100" spans="1:6" s="64" customFormat="1" ht="24" x14ac:dyDescent="0.2">
      <c r="A100" s="363">
        <f t="shared" si="2"/>
        <v>94</v>
      </c>
      <c r="B100" s="363">
        <f t="shared" si="3"/>
        <v>1461</v>
      </c>
      <c r="C100" s="430">
        <v>17</v>
      </c>
      <c r="D100" s="444" t="s">
        <v>12</v>
      </c>
      <c r="E100" s="386" t="s">
        <v>14474</v>
      </c>
      <c r="F100" s="9"/>
    </row>
    <row r="101" spans="1:6" s="64" customFormat="1" ht="24" x14ac:dyDescent="0.2">
      <c r="A101" s="363">
        <f t="shared" si="2"/>
        <v>95</v>
      </c>
      <c r="B101" s="363">
        <f t="shared" si="3"/>
        <v>1478</v>
      </c>
      <c r="C101" s="430">
        <v>17</v>
      </c>
      <c r="D101" s="444" t="s">
        <v>12</v>
      </c>
      <c r="E101" s="24" t="s">
        <v>6573</v>
      </c>
      <c r="F101" s="9"/>
    </row>
    <row r="102" spans="1:6" s="64" customFormat="1" ht="24" x14ac:dyDescent="0.2">
      <c r="A102" s="363">
        <f t="shared" si="2"/>
        <v>96</v>
      </c>
      <c r="B102" s="363">
        <f t="shared" si="3"/>
        <v>1495</v>
      </c>
      <c r="C102" s="430">
        <v>17</v>
      </c>
      <c r="D102" s="444" t="s">
        <v>12</v>
      </c>
      <c r="E102" s="24" t="s">
        <v>6574</v>
      </c>
      <c r="F102" s="9"/>
    </row>
    <row r="103" spans="1:6" s="64" customFormat="1" ht="24" x14ac:dyDescent="0.2">
      <c r="A103" s="363">
        <f t="shared" si="2"/>
        <v>97</v>
      </c>
      <c r="B103" s="363">
        <f t="shared" si="3"/>
        <v>1512</v>
      </c>
      <c r="C103" s="430">
        <v>17</v>
      </c>
      <c r="D103" s="444" t="s">
        <v>12</v>
      </c>
      <c r="E103" s="24" t="s">
        <v>6575</v>
      </c>
      <c r="F103" s="9"/>
    </row>
    <row r="104" spans="1:6" s="64" customFormat="1" ht="24" x14ac:dyDescent="0.2">
      <c r="A104" s="363">
        <f t="shared" si="2"/>
        <v>98</v>
      </c>
      <c r="B104" s="363">
        <f t="shared" si="3"/>
        <v>1529</v>
      </c>
      <c r="C104" s="430">
        <v>17</v>
      </c>
      <c r="D104" s="444" t="s">
        <v>12</v>
      </c>
      <c r="E104" s="386" t="s">
        <v>14473</v>
      </c>
      <c r="F104" s="9"/>
    </row>
    <row r="105" spans="1:6" s="64" customFormat="1" ht="24" x14ac:dyDescent="0.2">
      <c r="A105" s="363">
        <f t="shared" si="2"/>
        <v>99</v>
      </c>
      <c r="B105" s="363">
        <f t="shared" si="3"/>
        <v>1546</v>
      </c>
      <c r="C105" s="430">
        <v>17</v>
      </c>
      <c r="D105" s="444" t="s">
        <v>12</v>
      </c>
      <c r="E105" s="24" t="s">
        <v>6576</v>
      </c>
      <c r="F105" s="9"/>
    </row>
    <row r="106" spans="1:6" s="64" customFormat="1" ht="24" x14ac:dyDescent="0.2">
      <c r="A106" s="363">
        <f t="shared" si="2"/>
        <v>100</v>
      </c>
      <c r="B106" s="363">
        <f t="shared" si="3"/>
        <v>1563</v>
      </c>
      <c r="C106" s="430">
        <v>17</v>
      </c>
      <c r="D106" s="444" t="s">
        <v>12</v>
      </c>
      <c r="E106" s="24" t="s">
        <v>6577</v>
      </c>
      <c r="F106" s="9"/>
    </row>
    <row r="107" spans="1:6" s="64" customFormat="1" ht="24" x14ac:dyDescent="0.2">
      <c r="A107" s="363">
        <f t="shared" si="2"/>
        <v>101</v>
      </c>
      <c r="B107" s="363">
        <f t="shared" si="3"/>
        <v>1580</v>
      </c>
      <c r="C107" s="430">
        <v>17</v>
      </c>
      <c r="D107" s="444" t="s">
        <v>12</v>
      </c>
      <c r="E107" s="24" t="s">
        <v>6578</v>
      </c>
      <c r="F107" s="9"/>
    </row>
    <row r="108" spans="1:6" s="64" customFormat="1" ht="24" x14ac:dyDescent="0.2">
      <c r="A108" s="363">
        <f t="shared" si="2"/>
        <v>102</v>
      </c>
      <c r="B108" s="363">
        <f t="shared" si="3"/>
        <v>1597</v>
      </c>
      <c r="C108" s="430">
        <v>17</v>
      </c>
      <c r="D108" s="444" t="s">
        <v>12</v>
      </c>
      <c r="E108" s="386" t="s">
        <v>14472</v>
      </c>
      <c r="F108" s="9"/>
    </row>
    <row r="109" spans="1:6" s="64" customFormat="1" ht="24" x14ac:dyDescent="0.2">
      <c r="A109" s="363">
        <f t="shared" si="2"/>
        <v>103</v>
      </c>
      <c r="B109" s="363">
        <f t="shared" si="3"/>
        <v>1614</v>
      </c>
      <c r="C109" s="430">
        <v>17</v>
      </c>
      <c r="D109" s="444" t="s">
        <v>12</v>
      </c>
      <c r="E109" s="24" t="s">
        <v>6579</v>
      </c>
      <c r="F109" s="9"/>
    </row>
    <row r="110" spans="1:6" s="64" customFormat="1" ht="24" x14ac:dyDescent="0.2">
      <c r="A110" s="363">
        <f t="shared" si="2"/>
        <v>104</v>
      </c>
      <c r="B110" s="363">
        <f t="shared" si="3"/>
        <v>1631</v>
      </c>
      <c r="C110" s="430">
        <v>17</v>
      </c>
      <c r="D110" s="444" t="s">
        <v>12</v>
      </c>
      <c r="E110" s="24" t="s">
        <v>6580</v>
      </c>
      <c r="F110" s="9"/>
    </row>
    <row r="111" spans="1:6" s="64" customFormat="1" ht="24" x14ac:dyDescent="0.2">
      <c r="A111" s="363">
        <f t="shared" si="2"/>
        <v>105</v>
      </c>
      <c r="B111" s="363">
        <f t="shared" si="3"/>
        <v>1648</v>
      </c>
      <c r="C111" s="430">
        <v>17</v>
      </c>
      <c r="D111" s="444" t="s">
        <v>12</v>
      </c>
      <c r="E111" s="24" t="s">
        <v>6581</v>
      </c>
      <c r="F111" s="9"/>
    </row>
    <row r="112" spans="1:6" s="64" customFormat="1" ht="24" x14ac:dyDescent="0.2">
      <c r="A112" s="363">
        <f t="shared" si="2"/>
        <v>106</v>
      </c>
      <c r="B112" s="363">
        <f t="shared" si="3"/>
        <v>1665</v>
      </c>
      <c r="C112" s="430">
        <v>17</v>
      </c>
      <c r="D112" s="444" t="s">
        <v>12</v>
      </c>
      <c r="E112" s="386" t="s">
        <v>14471</v>
      </c>
      <c r="F112" s="9"/>
    </row>
    <row r="113" spans="1:6" s="64" customFormat="1" ht="24" x14ac:dyDescent="0.2">
      <c r="A113" s="363">
        <f t="shared" si="2"/>
        <v>107</v>
      </c>
      <c r="B113" s="363">
        <f t="shared" si="3"/>
        <v>1682</v>
      </c>
      <c r="C113" s="430">
        <v>17</v>
      </c>
      <c r="D113" s="444" t="s">
        <v>12</v>
      </c>
      <c r="E113" s="24" t="s">
        <v>6582</v>
      </c>
      <c r="F113" s="9"/>
    </row>
    <row r="114" spans="1:6" s="64" customFormat="1" ht="24" x14ac:dyDescent="0.2">
      <c r="A114" s="363">
        <f t="shared" si="2"/>
        <v>108</v>
      </c>
      <c r="B114" s="363">
        <f t="shared" si="3"/>
        <v>1699</v>
      </c>
      <c r="C114" s="430">
        <v>17</v>
      </c>
      <c r="D114" s="444" t="s">
        <v>12</v>
      </c>
      <c r="E114" s="24" t="s">
        <v>6583</v>
      </c>
      <c r="F114" s="9"/>
    </row>
    <row r="115" spans="1:6" s="64" customFormat="1" ht="24" x14ac:dyDescent="0.2">
      <c r="A115" s="363">
        <f t="shared" si="2"/>
        <v>109</v>
      </c>
      <c r="B115" s="363">
        <f t="shared" si="3"/>
        <v>1716</v>
      </c>
      <c r="C115" s="430">
        <v>17</v>
      </c>
      <c r="D115" s="444" t="s">
        <v>12</v>
      </c>
      <c r="E115" s="24" t="s">
        <v>6584</v>
      </c>
      <c r="F115" s="9"/>
    </row>
    <row r="116" spans="1:6" s="64" customFormat="1" ht="24" x14ac:dyDescent="0.2">
      <c r="A116" s="363">
        <f t="shared" si="2"/>
        <v>110</v>
      </c>
      <c r="B116" s="363">
        <f t="shared" si="3"/>
        <v>1733</v>
      </c>
      <c r="C116" s="430">
        <v>17</v>
      </c>
      <c r="D116" s="444" t="s">
        <v>12</v>
      </c>
      <c r="E116" s="386" t="s">
        <v>14470</v>
      </c>
      <c r="F116" s="9"/>
    </row>
    <row r="117" spans="1:6" s="64" customFormat="1" ht="24" x14ac:dyDescent="0.2">
      <c r="A117" s="363">
        <f t="shared" si="2"/>
        <v>111</v>
      </c>
      <c r="B117" s="363">
        <f t="shared" si="3"/>
        <v>1750</v>
      </c>
      <c r="C117" s="430">
        <v>17</v>
      </c>
      <c r="D117" s="444" t="s">
        <v>12</v>
      </c>
      <c r="E117" s="24" t="s">
        <v>6585</v>
      </c>
      <c r="F117" s="9"/>
    </row>
    <row r="118" spans="1:6" s="64" customFormat="1" ht="24" x14ac:dyDescent="0.2">
      <c r="A118" s="363">
        <f t="shared" si="2"/>
        <v>112</v>
      </c>
      <c r="B118" s="363">
        <f t="shared" si="3"/>
        <v>1767</v>
      </c>
      <c r="C118" s="430">
        <v>17</v>
      </c>
      <c r="D118" s="444" t="s">
        <v>12</v>
      </c>
      <c r="E118" s="24" t="s">
        <v>6586</v>
      </c>
      <c r="F118" s="9"/>
    </row>
    <row r="119" spans="1:6" s="64" customFormat="1" ht="24" x14ac:dyDescent="0.2">
      <c r="A119" s="363">
        <f t="shared" si="2"/>
        <v>113</v>
      </c>
      <c r="B119" s="363">
        <f t="shared" si="3"/>
        <v>1784</v>
      </c>
      <c r="C119" s="430">
        <v>17</v>
      </c>
      <c r="D119" s="444" t="s">
        <v>12</v>
      </c>
      <c r="E119" s="24" t="s">
        <v>6587</v>
      </c>
      <c r="F119" s="9"/>
    </row>
    <row r="120" spans="1:6" s="64" customFormat="1" ht="24" x14ac:dyDescent="0.2">
      <c r="A120" s="363">
        <f t="shared" si="2"/>
        <v>114</v>
      </c>
      <c r="B120" s="363">
        <f t="shared" si="3"/>
        <v>1801</v>
      </c>
      <c r="C120" s="430">
        <v>17</v>
      </c>
      <c r="D120" s="444" t="s">
        <v>12</v>
      </c>
      <c r="E120" s="386" t="s">
        <v>14469</v>
      </c>
      <c r="F120" s="9"/>
    </row>
    <row r="121" spans="1:6" s="64" customFormat="1" ht="24" x14ac:dyDescent="0.2">
      <c r="A121" s="363">
        <f t="shared" si="2"/>
        <v>115</v>
      </c>
      <c r="B121" s="363">
        <f t="shared" si="3"/>
        <v>1818</v>
      </c>
      <c r="C121" s="430">
        <v>17</v>
      </c>
      <c r="D121" s="444" t="s">
        <v>12</v>
      </c>
      <c r="E121" s="24" t="s">
        <v>6588</v>
      </c>
      <c r="F121" s="9"/>
    </row>
    <row r="122" spans="1:6" s="64" customFormat="1" ht="24" x14ac:dyDescent="0.2">
      <c r="A122" s="363">
        <f t="shared" si="2"/>
        <v>116</v>
      </c>
      <c r="B122" s="363">
        <f t="shared" si="3"/>
        <v>1835</v>
      </c>
      <c r="C122" s="430">
        <v>17</v>
      </c>
      <c r="D122" s="444" t="s">
        <v>12</v>
      </c>
      <c r="E122" s="24" t="s">
        <v>6589</v>
      </c>
      <c r="F122" s="9"/>
    </row>
    <row r="123" spans="1:6" s="64" customFormat="1" ht="24" x14ac:dyDescent="0.2">
      <c r="A123" s="363">
        <f t="shared" si="2"/>
        <v>117</v>
      </c>
      <c r="B123" s="363">
        <f t="shared" si="3"/>
        <v>1852</v>
      </c>
      <c r="C123" s="430">
        <v>17</v>
      </c>
      <c r="D123" s="444" t="s">
        <v>12</v>
      </c>
      <c r="E123" s="24" t="s">
        <v>6590</v>
      </c>
      <c r="F123" s="9"/>
    </row>
    <row r="124" spans="1:6" s="64" customFormat="1" ht="24" x14ac:dyDescent="0.2">
      <c r="A124" s="363">
        <f t="shared" si="2"/>
        <v>118</v>
      </c>
      <c r="B124" s="363">
        <f t="shared" si="3"/>
        <v>1869</v>
      </c>
      <c r="C124" s="430">
        <v>17</v>
      </c>
      <c r="D124" s="444" t="s">
        <v>12</v>
      </c>
      <c r="E124" s="386" t="s">
        <v>14468</v>
      </c>
      <c r="F124" s="9"/>
    </row>
    <row r="125" spans="1:6" s="64" customFormat="1" ht="24" x14ac:dyDescent="0.2">
      <c r="A125" s="363">
        <f t="shared" si="2"/>
        <v>119</v>
      </c>
      <c r="B125" s="363">
        <f t="shared" si="3"/>
        <v>1886</v>
      </c>
      <c r="C125" s="430">
        <v>17</v>
      </c>
      <c r="D125" s="444" t="s">
        <v>12</v>
      </c>
      <c r="E125" s="24" t="s">
        <v>6591</v>
      </c>
      <c r="F125" s="9"/>
    </row>
    <row r="126" spans="1:6" s="64" customFormat="1" ht="24" x14ac:dyDescent="0.2">
      <c r="A126" s="363">
        <f t="shared" si="2"/>
        <v>120</v>
      </c>
      <c r="B126" s="363">
        <f t="shared" si="3"/>
        <v>1903</v>
      </c>
      <c r="C126" s="430">
        <v>17</v>
      </c>
      <c r="D126" s="444" t="s">
        <v>12</v>
      </c>
      <c r="E126" s="24" t="s">
        <v>6592</v>
      </c>
      <c r="F126" s="9"/>
    </row>
    <row r="127" spans="1:6" s="64" customFormat="1" ht="24" x14ac:dyDescent="0.2">
      <c r="A127" s="363">
        <f t="shared" si="2"/>
        <v>121</v>
      </c>
      <c r="B127" s="363">
        <f t="shared" si="3"/>
        <v>1920</v>
      </c>
      <c r="C127" s="430">
        <v>17</v>
      </c>
      <c r="D127" s="444" t="s">
        <v>12</v>
      </c>
      <c r="E127" s="24" t="s">
        <v>6593</v>
      </c>
      <c r="F127" s="9"/>
    </row>
    <row r="128" spans="1:6" s="64" customFormat="1" ht="24" x14ac:dyDescent="0.2">
      <c r="A128" s="363">
        <f t="shared" si="2"/>
        <v>122</v>
      </c>
      <c r="B128" s="363">
        <f t="shared" si="3"/>
        <v>1937</v>
      </c>
      <c r="C128" s="430">
        <v>17</v>
      </c>
      <c r="D128" s="444" t="s">
        <v>12</v>
      </c>
      <c r="E128" s="386" t="s">
        <v>14467</v>
      </c>
      <c r="F128" s="9"/>
    </row>
    <row r="129" spans="1:6" s="64" customFormat="1" ht="24" x14ac:dyDescent="0.2">
      <c r="A129" s="363">
        <f t="shared" si="2"/>
        <v>123</v>
      </c>
      <c r="B129" s="363">
        <f t="shared" si="3"/>
        <v>1954</v>
      </c>
      <c r="C129" s="430">
        <v>17</v>
      </c>
      <c r="D129" s="444" t="s">
        <v>12</v>
      </c>
      <c r="E129" s="24" t="s">
        <v>6594</v>
      </c>
      <c r="F129" s="9"/>
    </row>
    <row r="130" spans="1:6" s="64" customFormat="1" ht="24" x14ac:dyDescent="0.2">
      <c r="A130" s="363">
        <f t="shared" si="2"/>
        <v>124</v>
      </c>
      <c r="B130" s="363">
        <f t="shared" si="3"/>
        <v>1971</v>
      </c>
      <c r="C130" s="430">
        <v>17</v>
      </c>
      <c r="D130" s="444" t="s">
        <v>12</v>
      </c>
      <c r="E130" s="24" t="s">
        <v>6595</v>
      </c>
      <c r="F130" s="9"/>
    </row>
    <row r="131" spans="1:6" s="64" customFormat="1" ht="24" x14ac:dyDescent="0.2">
      <c r="A131" s="363">
        <f t="shared" si="2"/>
        <v>125</v>
      </c>
      <c r="B131" s="363">
        <f t="shared" si="3"/>
        <v>1988</v>
      </c>
      <c r="C131" s="430">
        <v>17</v>
      </c>
      <c r="D131" s="444" t="s">
        <v>12</v>
      </c>
      <c r="E131" s="24" t="s">
        <v>6596</v>
      </c>
      <c r="F131" s="9"/>
    </row>
    <row r="132" spans="1:6" s="64" customFormat="1" ht="24" x14ac:dyDescent="0.2">
      <c r="A132" s="363">
        <f t="shared" si="2"/>
        <v>126</v>
      </c>
      <c r="B132" s="363">
        <f t="shared" si="3"/>
        <v>2005</v>
      </c>
      <c r="C132" s="430">
        <v>17</v>
      </c>
      <c r="D132" s="444" t="s">
        <v>12</v>
      </c>
      <c r="E132" s="386" t="s">
        <v>14466</v>
      </c>
      <c r="F132" s="9"/>
    </row>
    <row r="133" spans="1:6" s="64" customFormat="1" ht="24" x14ac:dyDescent="0.2">
      <c r="A133" s="363">
        <f t="shared" si="2"/>
        <v>127</v>
      </c>
      <c r="B133" s="363">
        <f t="shared" si="3"/>
        <v>2022</v>
      </c>
      <c r="C133" s="430">
        <v>17</v>
      </c>
      <c r="D133" s="444" t="s">
        <v>12</v>
      </c>
      <c r="E133" s="24" t="s">
        <v>6597</v>
      </c>
      <c r="F133" s="9"/>
    </row>
    <row r="134" spans="1:6" s="64" customFormat="1" ht="24" x14ac:dyDescent="0.2">
      <c r="A134" s="363">
        <f t="shared" si="2"/>
        <v>128</v>
      </c>
      <c r="B134" s="363">
        <f t="shared" si="3"/>
        <v>2039</v>
      </c>
      <c r="C134" s="430">
        <v>17</v>
      </c>
      <c r="D134" s="444" t="s">
        <v>12</v>
      </c>
      <c r="E134" s="24" t="s">
        <v>15180</v>
      </c>
      <c r="F134" s="9"/>
    </row>
    <row r="135" spans="1:6" s="64" customFormat="1" ht="24" x14ac:dyDescent="0.2">
      <c r="A135" s="363">
        <f t="shared" si="2"/>
        <v>129</v>
      </c>
      <c r="B135" s="363">
        <f t="shared" si="3"/>
        <v>2056</v>
      </c>
      <c r="C135" s="430">
        <v>17</v>
      </c>
      <c r="D135" s="444" t="s">
        <v>12</v>
      </c>
      <c r="E135" s="24" t="str">
        <f>"DEDUCCIONES POR DOBLE IMPOSICIÓN INTERNACIONAL RDLEG 4/2004. Deducción pendiente. Total períodos anteriores. [01347]"</f>
        <v>DEDUCCIONES POR DOBLE IMPOSICIÓN INTERNACIONAL RDLEG 4/2004. Deducción pendiente. Total períodos anteriores. [01347]</v>
      </c>
      <c r="F135" s="437"/>
    </row>
    <row r="136" spans="1:6" s="64" customFormat="1" ht="24" x14ac:dyDescent="0.2">
      <c r="A136" s="363">
        <f t="shared" ref="A136:A188" si="4">+A135+1</f>
        <v>130</v>
      </c>
      <c r="B136" s="363">
        <f t="shared" ref="B136:B188" si="5">C135+B135</f>
        <v>2073</v>
      </c>
      <c r="C136" s="430">
        <v>17</v>
      </c>
      <c r="D136" s="444" t="s">
        <v>12</v>
      </c>
      <c r="E136" s="386" t="s">
        <v>14465</v>
      </c>
      <c r="F136" s="437"/>
    </row>
    <row r="137" spans="1:6" s="64" customFormat="1" ht="24" x14ac:dyDescent="0.2">
      <c r="A137" s="363">
        <f t="shared" si="4"/>
        <v>131</v>
      </c>
      <c r="B137" s="363">
        <f t="shared" si="5"/>
        <v>2090</v>
      </c>
      <c r="C137" s="430">
        <v>17</v>
      </c>
      <c r="D137" s="444" t="s">
        <v>12</v>
      </c>
      <c r="E137" s="24" t="str">
        <f>"DEDUCCIONES POR DOBLE IMPOSICIÓN INTERNACIONAL RDLEG 4/2004. Aplicado en esta liquidación. Total períodos anteriores [01349]"</f>
        <v>DEDUCCIONES POR DOBLE IMPOSICIÓN INTERNACIONAL RDLEG 4/2004. Aplicado en esta liquidación. Total períodos anteriores [01349]</v>
      </c>
      <c r="F137" s="437"/>
    </row>
    <row r="138" spans="1:6" s="64" customFormat="1" ht="24" x14ac:dyDescent="0.2">
      <c r="A138" s="363">
        <f t="shared" si="4"/>
        <v>132</v>
      </c>
      <c r="B138" s="363">
        <f t="shared" si="5"/>
        <v>2107</v>
      </c>
      <c r="C138" s="430">
        <v>17</v>
      </c>
      <c r="D138" s="444" t="s">
        <v>12</v>
      </c>
      <c r="E138" s="24" t="str">
        <f>"DEDUCCIONES POR DOBLE IMPOSICIÓN INTERNACIONAL RDLEG 4/2004. Pendiente de aplicación en periodos futuros. Total períodos anteriores [01350]"</f>
        <v>DEDUCCIONES POR DOBLE IMPOSICIÓN INTERNACIONAL RDLEG 4/2004. Pendiente de aplicación en periodos futuros. Total períodos anteriores [01350]</v>
      </c>
      <c r="F138" s="437"/>
    </row>
    <row r="139" spans="1:6" s="64" customFormat="1" ht="24" x14ac:dyDescent="0.2">
      <c r="A139" s="363">
        <f t="shared" si="4"/>
        <v>133</v>
      </c>
      <c r="B139" s="363">
        <f t="shared" si="5"/>
        <v>2124</v>
      </c>
      <c r="C139" s="431">
        <v>17</v>
      </c>
      <c r="D139" s="434" t="s">
        <v>12</v>
      </c>
      <c r="E139" s="557" t="s">
        <v>6598</v>
      </c>
      <c r="F139" s="437"/>
    </row>
    <row r="140" spans="1:6" s="64" customFormat="1" ht="24" x14ac:dyDescent="0.2">
      <c r="A140" s="363">
        <f t="shared" si="4"/>
        <v>134</v>
      </c>
      <c r="B140" s="363">
        <f t="shared" si="5"/>
        <v>2141</v>
      </c>
      <c r="C140" s="431">
        <v>17</v>
      </c>
      <c r="D140" s="434" t="s">
        <v>12</v>
      </c>
      <c r="E140" s="392" t="s">
        <v>14464</v>
      </c>
      <c r="F140" s="437"/>
    </row>
    <row r="141" spans="1:6" s="64" customFormat="1" ht="24" x14ac:dyDescent="0.2">
      <c r="A141" s="363">
        <f t="shared" si="4"/>
        <v>135</v>
      </c>
      <c r="B141" s="363">
        <f t="shared" si="5"/>
        <v>2158</v>
      </c>
      <c r="C141" s="431">
        <v>17</v>
      </c>
      <c r="D141" s="434" t="s">
        <v>12</v>
      </c>
      <c r="E141" s="557" t="s">
        <v>6599</v>
      </c>
      <c r="F141" s="437"/>
    </row>
    <row r="142" spans="1:6" s="64" customFormat="1" ht="24" x14ac:dyDescent="0.2">
      <c r="A142" s="363">
        <f t="shared" si="4"/>
        <v>136</v>
      </c>
      <c r="B142" s="363">
        <f t="shared" si="5"/>
        <v>2175</v>
      </c>
      <c r="C142" s="431">
        <v>17</v>
      </c>
      <c r="D142" s="434" t="s">
        <v>12</v>
      </c>
      <c r="E142" s="557" t="s">
        <v>6600</v>
      </c>
      <c r="F142" s="437"/>
    </row>
    <row r="143" spans="1:6" s="64" customFormat="1" ht="24" x14ac:dyDescent="0.2">
      <c r="A143" s="363">
        <f t="shared" si="4"/>
        <v>137</v>
      </c>
      <c r="B143" s="363">
        <f t="shared" si="5"/>
        <v>2192</v>
      </c>
      <c r="C143" s="431">
        <v>17</v>
      </c>
      <c r="D143" s="434" t="s">
        <v>12</v>
      </c>
      <c r="E143" s="557" t="s">
        <v>6601</v>
      </c>
      <c r="F143" s="437"/>
    </row>
    <row r="144" spans="1:6" s="64" customFormat="1" ht="24" x14ac:dyDescent="0.2">
      <c r="A144" s="363">
        <f t="shared" si="4"/>
        <v>138</v>
      </c>
      <c r="B144" s="363">
        <f t="shared" si="5"/>
        <v>2209</v>
      </c>
      <c r="C144" s="431">
        <v>17</v>
      </c>
      <c r="D144" s="434" t="s">
        <v>12</v>
      </c>
      <c r="E144" s="392" t="s">
        <v>14463</v>
      </c>
      <c r="F144" s="437"/>
    </row>
    <row r="145" spans="1:6" s="64" customFormat="1" ht="24" x14ac:dyDescent="0.2">
      <c r="A145" s="363">
        <f t="shared" si="4"/>
        <v>139</v>
      </c>
      <c r="B145" s="363">
        <f t="shared" si="5"/>
        <v>2226</v>
      </c>
      <c r="C145" s="431">
        <v>17</v>
      </c>
      <c r="D145" s="434" t="s">
        <v>12</v>
      </c>
      <c r="E145" s="557" t="s">
        <v>6602</v>
      </c>
      <c r="F145" s="437"/>
    </row>
    <row r="146" spans="1:6" s="64" customFormat="1" ht="24" x14ac:dyDescent="0.2">
      <c r="A146" s="363">
        <f t="shared" si="4"/>
        <v>140</v>
      </c>
      <c r="B146" s="363">
        <f t="shared" si="5"/>
        <v>2243</v>
      </c>
      <c r="C146" s="431">
        <v>17</v>
      </c>
      <c r="D146" s="434" t="s">
        <v>12</v>
      </c>
      <c r="E146" s="557" t="s">
        <v>6603</v>
      </c>
      <c r="F146" s="437"/>
    </row>
    <row r="147" spans="1:6" s="64" customFormat="1" ht="24" x14ac:dyDescent="0.2">
      <c r="A147" s="363">
        <f t="shared" si="4"/>
        <v>141</v>
      </c>
      <c r="B147" s="363">
        <f t="shared" si="5"/>
        <v>2260</v>
      </c>
      <c r="C147" s="431">
        <v>17</v>
      </c>
      <c r="D147" s="434" t="s">
        <v>12</v>
      </c>
      <c r="E147" s="564" t="s">
        <v>6604</v>
      </c>
      <c r="F147" s="437"/>
    </row>
    <row r="148" spans="1:6" s="64" customFormat="1" ht="24" x14ac:dyDescent="0.2">
      <c r="A148" s="363">
        <f t="shared" si="4"/>
        <v>142</v>
      </c>
      <c r="B148" s="363">
        <f t="shared" si="5"/>
        <v>2277</v>
      </c>
      <c r="C148" s="431">
        <v>17</v>
      </c>
      <c r="D148" s="434" t="s">
        <v>12</v>
      </c>
      <c r="E148" s="718" t="s">
        <v>14462</v>
      </c>
      <c r="F148" s="437"/>
    </row>
    <row r="149" spans="1:6" s="64" customFormat="1" ht="24" x14ac:dyDescent="0.2">
      <c r="A149" s="363">
        <f t="shared" si="4"/>
        <v>143</v>
      </c>
      <c r="B149" s="363">
        <f t="shared" si="5"/>
        <v>2294</v>
      </c>
      <c r="C149" s="431">
        <v>17</v>
      </c>
      <c r="D149" s="434" t="s">
        <v>12</v>
      </c>
      <c r="E149" s="564" t="s">
        <v>6605</v>
      </c>
      <c r="F149" s="437"/>
    </row>
    <row r="150" spans="1:6" s="64" customFormat="1" ht="24" x14ac:dyDescent="0.2">
      <c r="A150" s="363">
        <f t="shared" si="4"/>
        <v>144</v>
      </c>
      <c r="B150" s="363">
        <f t="shared" si="5"/>
        <v>2311</v>
      </c>
      <c r="C150" s="431">
        <v>17</v>
      </c>
      <c r="D150" s="434" t="s">
        <v>12</v>
      </c>
      <c r="E150" s="564" t="s">
        <v>6606</v>
      </c>
      <c r="F150" s="437"/>
    </row>
    <row r="151" spans="1:6" s="64" customFormat="1" ht="24.75" customHeight="1" x14ac:dyDescent="0.2">
      <c r="A151" s="363">
        <f t="shared" si="4"/>
        <v>145</v>
      </c>
      <c r="B151" s="363">
        <f t="shared" si="5"/>
        <v>2328</v>
      </c>
      <c r="C151" s="431">
        <v>17</v>
      </c>
      <c r="D151" s="434" t="s">
        <v>12</v>
      </c>
      <c r="E151" s="564" t="s">
        <v>6607</v>
      </c>
      <c r="F151" s="437"/>
    </row>
    <row r="152" spans="1:6" s="64" customFormat="1" ht="24" customHeight="1" x14ac:dyDescent="0.2">
      <c r="A152" s="363">
        <f t="shared" si="4"/>
        <v>146</v>
      </c>
      <c r="B152" s="363">
        <f t="shared" si="5"/>
        <v>2345</v>
      </c>
      <c r="C152" s="431">
        <v>17</v>
      </c>
      <c r="D152" s="434" t="s">
        <v>12</v>
      </c>
      <c r="E152" s="718" t="s">
        <v>14461</v>
      </c>
      <c r="F152" s="437"/>
    </row>
    <row r="153" spans="1:6" s="64" customFormat="1" ht="23.25" customHeight="1" x14ac:dyDescent="0.2">
      <c r="A153" s="363">
        <f t="shared" si="4"/>
        <v>147</v>
      </c>
      <c r="B153" s="363">
        <f t="shared" si="5"/>
        <v>2362</v>
      </c>
      <c r="C153" s="431">
        <v>17</v>
      </c>
      <c r="D153" s="434" t="s">
        <v>12</v>
      </c>
      <c r="E153" s="564" t="s">
        <v>6608</v>
      </c>
      <c r="F153" s="437"/>
    </row>
    <row r="154" spans="1:6" s="64" customFormat="1" ht="23.25" customHeight="1" x14ac:dyDescent="0.2">
      <c r="A154" s="363">
        <f t="shared" si="4"/>
        <v>148</v>
      </c>
      <c r="B154" s="363">
        <f t="shared" si="5"/>
        <v>2379</v>
      </c>
      <c r="C154" s="431">
        <v>17</v>
      </c>
      <c r="D154" s="434" t="s">
        <v>12</v>
      </c>
      <c r="E154" s="564" t="s">
        <v>6609</v>
      </c>
      <c r="F154" s="437"/>
    </row>
    <row r="155" spans="1:6" s="64" customFormat="1" ht="23.25" customHeight="1" x14ac:dyDescent="0.2">
      <c r="A155" s="363">
        <f t="shared" si="4"/>
        <v>149</v>
      </c>
      <c r="B155" s="363">
        <f t="shared" si="5"/>
        <v>2396</v>
      </c>
      <c r="C155" s="431">
        <v>17</v>
      </c>
      <c r="D155" s="434" t="s">
        <v>12</v>
      </c>
      <c r="E155" s="627" t="s">
        <v>6610</v>
      </c>
      <c r="F155" s="467"/>
    </row>
    <row r="156" spans="1:6" s="64" customFormat="1" ht="23.25" customHeight="1" x14ac:dyDescent="0.2">
      <c r="A156" s="363">
        <f t="shared" si="4"/>
        <v>150</v>
      </c>
      <c r="B156" s="363">
        <f t="shared" si="5"/>
        <v>2413</v>
      </c>
      <c r="C156" s="431">
        <v>17</v>
      </c>
      <c r="D156" s="434" t="s">
        <v>12</v>
      </c>
      <c r="E156" s="718" t="s">
        <v>14460</v>
      </c>
      <c r="F156" s="467"/>
    </row>
    <row r="157" spans="1:6" s="64" customFormat="1" ht="23.25" customHeight="1" x14ac:dyDescent="0.2">
      <c r="A157" s="363">
        <f t="shared" si="4"/>
        <v>151</v>
      </c>
      <c r="B157" s="363">
        <f t="shared" si="5"/>
        <v>2430</v>
      </c>
      <c r="C157" s="431">
        <v>17</v>
      </c>
      <c r="D157" s="434" t="s">
        <v>12</v>
      </c>
      <c r="E157" s="627" t="s">
        <v>6611</v>
      </c>
      <c r="F157" s="467"/>
    </row>
    <row r="158" spans="1:6" s="64" customFormat="1" ht="23.25" customHeight="1" x14ac:dyDescent="0.2">
      <c r="A158" s="363">
        <f t="shared" si="4"/>
        <v>152</v>
      </c>
      <c r="B158" s="363">
        <f t="shared" si="5"/>
        <v>2447</v>
      </c>
      <c r="C158" s="431">
        <v>17</v>
      </c>
      <c r="D158" s="434" t="s">
        <v>12</v>
      </c>
      <c r="E158" s="627" t="s">
        <v>6612</v>
      </c>
      <c r="F158" s="467"/>
    </row>
    <row r="159" spans="1:6" s="64" customFormat="1" ht="23.25" customHeight="1" x14ac:dyDescent="0.2">
      <c r="A159" s="363">
        <f t="shared" si="4"/>
        <v>153</v>
      </c>
      <c r="B159" s="363">
        <f t="shared" si="5"/>
        <v>2464</v>
      </c>
      <c r="C159" s="502">
        <v>17</v>
      </c>
      <c r="D159" s="432" t="s">
        <v>12</v>
      </c>
      <c r="E159" s="627" t="s">
        <v>6613</v>
      </c>
      <c r="F159" s="467"/>
    </row>
    <row r="160" spans="1:6" s="64" customFormat="1" ht="23.25" customHeight="1" x14ac:dyDescent="0.2">
      <c r="A160" s="363">
        <f t="shared" si="4"/>
        <v>154</v>
      </c>
      <c r="B160" s="363">
        <f t="shared" si="5"/>
        <v>2481</v>
      </c>
      <c r="C160" s="502">
        <v>17</v>
      </c>
      <c r="D160" s="432" t="s">
        <v>12</v>
      </c>
      <c r="E160" s="718" t="s">
        <v>14459</v>
      </c>
      <c r="F160" s="467"/>
    </row>
    <row r="161" spans="1:6" s="64" customFormat="1" ht="23.25" customHeight="1" x14ac:dyDescent="0.2">
      <c r="A161" s="363">
        <f t="shared" si="4"/>
        <v>155</v>
      </c>
      <c r="B161" s="363">
        <f t="shared" si="5"/>
        <v>2498</v>
      </c>
      <c r="C161" s="502">
        <v>17</v>
      </c>
      <c r="D161" s="432" t="s">
        <v>12</v>
      </c>
      <c r="E161" s="627" t="s">
        <v>6614</v>
      </c>
      <c r="F161" s="467"/>
    </row>
    <row r="162" spans="1:6" s="64" customFormat="1" ht="23.25" customHeight="1" x14ac:dyDescent="0.2">
      <c r="A162" s="363">
        <f t="shared" si="4"/>
        <v>156</v>
      </c>
      <c r="B162" s="363">
        <f t="shared" si="5"/>
        <v>2515</v>
      </c>
      <c r="C162" s="502">
        <v>17</v>
      </c>
      <c r="D162" s="432" t="s">
        <v>12</v>
      </c>
      <c r="E162" s="627" t="s">
        <v>6615</v>
      </c>
      <c r="F162" s="467"/>
    </row>
    <row r="163" spans="1:6" s="64" customFormat="1" ht="23.25" customHeight="1" x14ac:dyDescent="0.2">
      <c r="A163" s="363">
        <f t="shared" si="4"/>
        <v>157</v>
      </c>
      <c r="B163" s="363">
        <f t="shared" si="5"/>
        <v>2532</v>
      </c>
      <c r="C163" s="502">
        <v>17</v>
      </c>
      <c r="D163" s="432" t="s">
        <v>12</v>
      </c>
      <c r="E163" s="627" t="s">
        <v>6616</v>
      </c>
      <c r="F163" s="467"/>
    </row>
    <row r="164" spans="1:6" s="64" customFormat="1" ht="23.25" customHeight="1" x14ac:dyDescent="0.2">
      <c r="A164" s="363">
        <f t="shared" si="4"/>
        <v>158</v>
      </c>
      <c r="B164" s="363">
        <f t="shared" si="5"/>
        <v>2549</v>
      </c>
      <c r="C164" s="502">
        <v>17</v>
      </c>
      <c r="D164" s="432" t="s">
        <v>12</v>
      </c>
      <c r="E164" s="718" t="s">
        <v>14458</v>
      </c>
      <c r="F164" s="467"/>
    </row>
    <row r="165" spans="1:6" s="64" customFormat="1" ht="23.25" customHeight="1" x14ac:dyDescent="0.2">
      <c r="A165" s="363">
        <f t="shared" si="4"/>
        <v>159</v>
      </c>
      <c r="B165" s="363">
        <f t="shared" si="5"/>
        <v>2566</v>
      </c>
      <c r="C165" s="502">
        <v>17</v>
      </c>
      <c r="D165" s="432" t="s">
        <v>12</v>
      </c>
      <c r="E165" s="627" t="s">
        <v>6617</v>
      </c>
      <c r="F165" s="467"/>
    </row>
    <row r="166" spans="1:6" s="64" customFormat="1" ht="23.25" customHeight="1" x14ac:dyDescent="0.2">
      <c r="A166" s="363">
        <f t="shared" si="4"/>
        <v>160</v>
      </c>
      <c r="B166" s="363">
        <f t="shared" si="5"/>
        <v>2583</v>
      </c>
      <c r="C166" s="502">
        <v>17</v>
      </c>
      <c r="D166" s="432" t="s">
        <v>12</v>
      </c>
      <c r="E166" s="627" t="s">
        <v>6618</v>
      </c>
      <c r="F166" s="467"/>
    </row>
    <row r="167" spans="1:6" s="64" customFormat="1" ht="23.25" customHeight="1" x14ac:dyDescent="0.2">
      <c r="A167" s="363">
        <f t="shared" si="4"/>
        <v>161</v>
      </c>
      <c r="B167" s="363">
        <f t="shared" si="5"/>
        <v>2600</v>
      </c>
      <c r="C167" s="502">
        <v>17</v>
      </c>
      <c r="D167" s="432" t="s">
        <v>12</v>
      </c>
      <c r="E167" s="627" t="s">
        <v>6619</v>
      </c>
      <c r="F167" s="467"/>
    </row>
    <row r="168" spans="1:6" s="64" customFormat="1" ht="23.25" customHeight="1" x14ac:dyDescent="0.2">
      <c r="A168" s="363">
        <f t="shared" si="4"/>
        <v>162</v>
      </c>
      <c r="B168" s="363">
        <f t="shared" si="5"/>
        <v>2617</v>
      </c>
      <c r="C168" s="502">
        <v>17</v>
      </c>
      <c r="D168" s="432" t="s">
        <v>12</v>
      </c>
      <c r="E168" s="718" t="s">
        <v>14457</v>
      </c>
      <c r="F168" s="467"/>
    </row>
    <row r="169" spans="1:6" s="64" customFormat="1" ht="23.25" customHeight="1" x14ac:dyDescent="0.2">
      <c r="A169" s="363">
        <f t="shared" si="4"/>
        <v>163</v>
      </c>
      <c r="B169" s="363">
        <f t="shared" si="5"/>
        <v>2634</v>
      </c>
      <c r="C169" s="502">
        <v>17</v>
      </c>
      <c r="D169" s="432" t="s">
        <v>12</v>
      </c>
      <c r="E169" s="627" t="s">
        <v>6620</v>
      </c>
      <c r="F169" s="467"/>
    </row>
    <row r="170" spans="1:6" s="64" customFormat="1" ht="23.25" customHeight="1" x14ac:dyDescent="0.2">
      <c r="A170" s="363">
        <f t="shared" si="4"/>
        <v>164</v>
      </c>
      <c r="B170" s="363">
        <f t="shared" si="5"/>
        <v>2651</v>
      </c>
      <c r="C170" s="502">
        <v>17</v>
      </c>
      <c r="D170" s="432" t="s">
        <v>12</v>
      </c>
      <c r="E170" s="627" t="s">
        <v>6621</v>
      </c>
      <c r="F170" s="467"/>
    </row>
    <row r="171" spans="1:6" s="64" customFormat="1" ht="24" x14ac:dyDescent="0.2">
      <c r="A171" s="363">
        <f t="shared" si="4"/>
        <v>165</v>
      </c>
      <c r="B171" s="363">
        <f t="shared" si="5"/>
        <v>2668</v>
      </c>
      <c r="C171" s="502">
        <v>17</v>
      </c>
      <c r="D171" s="432" t="s">
        <v>12</v>
      </c>
      <c r="E171" s="564" t="s">
        <v>10849</v>
      </c>
      <c r="F171" s="437"/>
    </row>
    <row r="172" spans="1:6" s="64" customFormat="1" ht="24" x14ac:dyDescent="0.2">
      <c r="A172" s="363">
        <f t="shared" si="4"/>
        <v>166</v>
      </c>
      <c r="B172" s="363">
        <f t="shared" si="5"/>
        <v>2685</v>
      </c>
      <c r="C172" s="502">
        <v>17</v>
      </c>
      <c r="D172" s="432" t="s">
        <v>12</v>
      </c>
      <c r="E172" s="564" t="s">
        <v>6622</v>
      </c>
      <c r="F172" s="437"/>
    </row>
    <row r="173" spans="1:6" s="64" customFormat="1" ht="24" x14ac:dyDescent="0.2">
      <c r="A173" s="363">
        <f t="shared" si="4"/>
        <v>167</v>
      </c>
      <c r="B173" s="363">
        <f t="shared" si="5"/>
        <v>2702</v>
      </c>
      <c r="C173" s="502">
        <v>17</v>
      </c>
      <c r="D173" s="432" t="s">
        <v>12</v>
      </c>
      <c r="E173" s="564" t="s">
        <v>10850</v>
      </c>
      <c r="F173" s="437"/>
    </row>
    <row r="174" spans="1:6" s="64" customFormat="1" ht="24" x14ac:dyDescent="0.2">
      <c r="A174" s="363">
        <f t="shared" si="4"/>
        <v>168</v>
      </c>
      <c r="B174" s="363">
        <f t="shared" si="5"/>
        <v>2719</v>
      </c>
      <c r="C174" s="502">
        <v>17</v>
      </c>
      <c r="D174" s="432" t="s">
        <v>12</v>
      </c>
      <c r="E174" s="564" t="s">
        <v>10851</v>
      </c>
      <c r="F174" s="437"/>
    </row>
    <row r="175" spans="1:6" s="64" customFormat="1" ht="23.25" customHeight="1" x14ac:dyDescent="0.2">
      <c r="A175" s="363">
        <f t="shared" si="4"/>
        <v>169</v>
      </c>
      <c r="B175" s="363">
        <f t="shared" si="5"/>
        <v>2736</v>
      </c>
      <c r="C175" s="431">
        <v>17</v>
      </c>
      <c r="D175" s="434" t="s">
        <v>12</v>
      </c>
      <c r="E175" s="718" t="s">
        <v>14454</v>
      </c>
      <c r="F175" s="443"/>
    </row>
    <row r="176" spans="1:6" s="64" customFormat="1" ht="23.25" customHeight="1" x14ac:dyDescent="0.2">
      <c r="A176" s="363">
        <f t="shared" si="4"/>
        <v>170</v>
      </c>
      <c r="B176" s="363">
        <f t="shared" si="5"/>
        <v>2753</v>
      </c>
      <c r="C176" s="431">
        <v>17</v>
      </c>
      <c r="D176" s="434" t="s">
        <v>12</v>
      </c>
      <c r="E176" s="718" t="s">
        <v>14453</v>
      </c>
      <c r="F176" s="443"/>
    </row>
    <row r="177" spans="1:6" s="64" customFormat="1" ht="23.25" customHeight="1" x14ac:dyDescent="0.2">
      <c r="A177" s="363">
        <f t="shared" si="4"/>
        <v>171</v>
      </c>
      <c r="B177" s="363">
        <f t="shared" si="5"/>
        <v>2770</v>
      </c>
      <c r="C177" s="431">
        <v>17</v>
      </c>
      <c r="D177" s="434" t="s">
        <v>12</v>
      </c>
      <c r="E177" s="718" t="s">
        <v>14455</v>
      </c>
      <c r="F177" s="628"/>
    </row>
    <row r="178" spans="1:6" s="64" customFormat="1" ht="23.25" customHeight="1" x14ac:dyDescent="0.2">
      <c r="A178" s="363">
        <f t="shared" si="4"/>
        <v>172</v>
      </c>
      <c r="B178" s="363">
        <f t="shared" si="5"/>
        <v>2787</v>
      </c>
      <c r="C178" s="431">
        <v>17</v>
      </c>
      <c r="D178" s="434" t="s">
        <v>12</v>
      </c>
      <c r="E178" s="725" t="s">
        <v>14501</v>
      </c>
      <c r="F178" s="443"/>
    </row>
    <row r="179" spans="1:6" s="64" customFormat="1" ht="12" customHeight="1" x14ac:dyDescent="0.2">
      <c r="A179" s="363">
        <f t="shared" si="4"/>
        <v>173</v>
      </c>
      <c r="B179" s="363">
        <f t="shared" si="5"/>
        <v>2804</v>
      </c>
      <c r="C179" s="363">
        <v>17</v>
      </c>
      <c r="D179" s="360" t="s">
        <v>12</v>
      </c>
      <c r="E179" s="388" t="s">
        <v>13488</v>
      </c>
      <c r="F179" s="629"/>
    </row>
    <row r="180" spans="1:6" s="64" customFormat="1" ht="24" x14ac:dyDescent="0.2">
      <c r="A180" s="363">
        <f t="shared" si="4"/>
        <v>174</v>
      </c>
      <c r="B180" s="363">
        <f t="shared" si="5"/>
        <v>2821</v>
      </c>
      <c r="C180" s="363">
        <v>17</v>
      </c>
      <c r="D180" s="360" t="s">
        <v>12</v>
      </c>
      <c r="E180" s="422" t="s">
        <v>13489</v>
      </c>
      <c r="F180" s="629"/>
    </row>
    <row r="181" spans="1:6" s="64" customFormat="1" ht="24" x14ac:dyDescent="0.2">
      <c r="A181" s="363">
        <f t="shared" si="4"/>
        <v>175</v>
      </c>
      <c r="B181" s="363">
        <f t="shared" si="5"/>
        <v>2838</v>
      </c>
      <c r="C181" s="363">
        <v>17</v>
      </c>
      <c r="D181" s="360" t="s">
        <v>12</v>
      </c>
      <c r="E181" s="422" t="s">
        <v>13490</v>
      </c>
      <c r="F181" s="629"/>
    </row>
    <row r="182" spans="1:6" s="64" customFormat="1" ht="24" x14ac:dyDescent="0.2">
      <c r="A182" s="363">
        <f t="shared" si="4"/>
        <v>176</v>
      </c>
      <c r="B182" s="363">
        <f t="shared" si="5"/>
        <v>2855</v>
      </c>
      <c r="C182" s="363">
        <v>17</v>
      </c>
      <c r="D182" s="360" t="s">
        <v>12</v>
      </c>
      <c r="E182" s="422" t="s">
        <v>13491</v>
      </c>
      <c r="F182" s="629"/>
    </row>
    <row r="183" spans="1:6" s="64" customFormat="1" x14ac:dyDescent="0.2">
      <c r="A183" s="363">
        <f t="shared" si="4"/>
        <v>177</v>
      </c>
      <c r="B183" s="363">
        <f t="shared" si="5"/>
        <v>2872</v>
      </c>
      <c r="C183" s="502">
        <v>17</v>
      </c>
      <c r="D183" s="432" t="s">
        <v>12</v>
      </c>
      <c r="E183" s="627" t="s">
        <v>11188</v>
      </c>
      <c r="F183" s="437"/>
    </row>
    <row r="184" spans="1:6" s="64" customFormat="1" x14ac:dyDescent="0.2">
      <c r="A184" s="363">
        <f t="shared" si="4"/>
        <v>178</v>
      </c>
      <c r="B184" s="363">
        <f t="shared" si="5"/>
        <v>2889</v>
      </c>
      <c r="C184" s="502">
        <v>17</v>
      </c>
      <c r="D184" s="432" t="s">
        <v>12</v>
      </c>
      <c r="E184" s="718" t="s">
        <v>14456</v>
      </c>
      <c r="F184" s="437"/>
    </row>
    <row r="185" spans="1:6" s="64" customFormat="1" x14ac:dyDescent="0.2">
      <c r="A185" s="363">
        <f t="shared" si="4"/>
        <v>179</v>
      </c>
      <c r="B185" s="363">
        <f t="shared" si="5"/>
        <v>2906</v>
      </c>
      <c r="C185" s="502">
        <v>17</v>
      </c>
      <c r="D185" s="432" t="s">
        <v>12</v>
      </c>
      <c r="E185" s="627" t="s">
        <v>6623</v>
      </c>
      <c r="F185" s="437"/>
    </row>
    <row r="186" spans="1:6" s="64" customFormat="1" x14ac:dyDescent="0.2">
      <c r="A186" s="363">
        <f t="shared" si="4"/>
        <v>180</v>
      </c>
      <c r="B186" s="363">
        <f t="shared" si="5"/>
        <v>2923</v>
      </c>
      <c r="C186" s="502">
        <v>17</v>
      </c>
      <c r="D186" s="432" t="s">
        <v>12</v>
      </c>
      <c r="E186" s="719" t="s">
        <v>11189</v>
      </c>
      <c r="F186" s="437"/>
    </row>
    <row r="187" spans="1:6" s="64" customFormat="1" x14ac:dyDescent="0.2">
      <c r="A187" s="363">
        <f t="shared" si="4"/>
        <v>181</v>
      </c>
      <c r="B187" s="363">
        <f t="shared" si="5"/>
        <v>2940</v>
      </c>
      <c r="C187" s="439">
        <v>150</v>
      </c>
      <c r="D187" s="524" t="s">
        <v>9</v>
      </c>
      <c r="E187" s="24" t="s">
        <v>50</v>
      </c>
      <c r="F187" s="292" t="s">
        <v>25</v>
      </c>
    </row>
    <row r="188" spans="1:6" s="64" customFormat="1" ht="12.75" thickBot="1" x14ac:dyDescent="0.25">
      <c r="A188" s="363">
        <f t="shared" si="4"/>
        <v>182</v>
      </c>
      <c r="B188" s="363">
        <f t="shared" si="5"/>
        <v>3090</v>
      </c>
      <c r="C188" s="431">
        <v>12</v>
      </c>
      <c r="D188" s="452" t="s">
        <v>9</v>
      </c>
      <c r="E188" s="526" t="s">
        <v>323</v>
      </c>
      <c r="F188" s="454" t="s">
        <v>6624</v>
      </c>
    </row>
    <row r="189" spans="1:6" s="64" customFormat="1" ht="12.75" thickTop="1" x14ac:dyDescent="0.2">
      <c r="A189" s="119" t="s">
        <v>54</v>
      </c>
      <c r="B189" s="119"/>
      <c r="C189" s="630">
        <f>B188+C188-1</f>
        <v>3101</v>
      </c>
      <c r="D189" s="119"/>
      <c r="E189" s="120"/>
      <c r="F189"/>
    </row>
    <row r="190" spans="1:6" s="64" customFormat="1" x14ac:dyDescent="0.2"/>
    <row r="191" spans="1:6" s="64" customFormat="1" x14ac:dyDescent="0.2"/>
    <row r="192" spans="1:6" s="64" customFormat="1" x14ac:dyDescent="0.2"/>
    <row r="193" spans="1:6" s="64" customFormat="1" x14ac:dyDescent="0.2"/>
    <row r="194" spans="1:6" s="64" customFormat="1" x14ac:dyDescent="0.2"/>
    <row r="195" spans="1:6" s="64" customFormat="1" x14ac:dyDescent="0.2"/>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row>
    <row r="249" spans="1:6" x14ac:dyDescent="0.2">
      <c r="A249" s="64"/>
      <c r="B249" s="64"/>
      <c r="C249" s="64"/>
      <c r="D249" s="64"/>
      <c r="E249" s="64"/>
    </row>
    <row r="250" spans="1:6" x14ac:dyDescent="0.2">
      <c r="A250" s="64"/>
      <c r="B250" s="64"/>
      <c r="C250" s="64"/>
      <c r="D250" s="64"/>
      <c r="E250" s="64"/>
    </row>
    <row r="251" spans="1:6" x14ac:dyDescent="0.2">
      <c r="A251" s="64"/>
      <c r="B251" s="64"/>
      <c r="C251" s="64"/>
      <c r="D251" s="64"/>
      <c r="E251" s="64"/>
    </row>
  </sheetData>
  <mergeCells count="4">
    <mergeCell ref="A3:B3"/>
    <mergeCell ref="C3:F3"/>
    <mergeCell ref="A4:B4"/>
    <mergeCell ref="C4:F5"/>
  </mergeCells>
  <conditionalFormatting sqref="A3:F3">
    <cfRule type="containsText" dxfId="122"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45419ED-7C47-4D63-BA12-33A2A6DAF200}">
            <xm:f>NOT(ISERROR(SEARCH($C$3,A3)))</xm:f>
            <xm:f>$C$3</xm:f>
            <x14:dxf>
              <font>
                <color rgb="FFFFFF00"/>
              </font>
            </x14:dxf>
          </x14:cfRule>
          <xm:sqref>A3:F3</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246"/>
  <sheetViews>
    <sheetView topLeftCell="A206" zoomScaleNormal="100" workbookViewId="0">
      <selection activeCell="A221" sqref="A221:E22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x14ac:dyDescent="0.2">
      <c r="A4" s="796" t="str">
        <f>+T22001000!A4</f>
        <v>Versión 0.2</v>
      </c>
      <c r="B4" s="796"/>
      <c r="C4" s="794" t="s">
        <v>4703</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2" si="0">+A7+1</f>
        <v>2</v>
      </c>
      <c r="B8" s="430">
        <f t="shared" ref="B8:B72" si="1">C7+B7</f>
        <v>3</v>
      </c>
      <c r="C8" s="430">
        <v>3</v>
      </c>
      <c r="D8" s="444" t="s">
        <v>12</v>
      </c>
      <c r="E8" s="500" t="s">
        <v>13</v>
      </c>
      <c r="F8" s="9">
        <v>220</v>
      </c>
    </row>
    <row r="9" spans="1:6" x14ac:dyDescent="0.2">
      <c r="A9" s="430">
        <f t="shared" si="0"/>
        <v>3</v>
      </c>
      <c r="B9" s="430">
        <f t="shared" si="1"/>
        <v>6</v>
      </c>
      <c r="C9" s="430">
        <v>2</v>
      </c>
      <c r="D9" s="444" t="s">
        <v>9</v>
      </c>
      <c r="E9" s="500" t="s">
        <v>14</v>
      </c>
      <c r="F9" s="10" t="s">
        <v>6269</v>
      </c>
    </row>
    <row r="10" spans="1:6" x14ac:dyDescent="0.2">
      <c r="A10" s="430">
        <f t="shared" si="0"/>
        <v>4</v>
      </c>
      <c r="B10" s="430">
        <f t="shared" si="1"/>
        <v>8</v>
      </c>
      <c r="C10" s="430">
        <v>1</v>
      </c>
      <c r="D10" s="444" t="s">
        <v>9</v>
      </c>
      <c r="E10" s="500" t="s">
        <v>16</v>
      </c>
      <c r="F10" s="10" t="s">
        <v>327</v>
      </c>
    </row>
    <row r="11" spans="1:6" x14ac:dyDescent="0.2">
      <c r="A11" s="430">
        <f t="shared" si="0"/>
        <v>5</v>
      </c>
      <c r="B11" s="430">
        <f t="shared" si="1"/>
        <v>9</v>
      </c>
      <c r="C11" s="430">
        <v>2</v>
      </c>
      <c r="D11" s="444" t="s">
        <v>12</v>
      </c>
      <c r="E11" s="500" t="s">
        <v>17</v>
      </c>
      <c r="F11" s="10" t="s">
        <v>3329</v>
      </c>
    </row>
    <row r="12" spans="1:6" x14ac:dyDescent="0.2">
      <c r="A12" s="430">
        <f t="shared" si="0"/>
        <v>6</v>
      </c>
      <c r="B12" s="430">
        <f t="shared" si="1"/>
        <v>11</v>
      </c>
      <c r="C12" s="430">
        <v>1</v>
      </c>
      <c r="D12" s="444" t="s">
        <v>9</v>
      </c>
      <c r="E12" s="500" t="s">
        <v>19</v>
      </c>
      <c r="F12" s="10" t="s">
        <v>20</v>
      </c>
    </row>
    <row r="13" spans="1:6" x14ac:dyDescent="0.2">
      <c r="A13" s="430">
        <f t="shared" si="0"/>
        <v>7</v>
      </c>
      <c r="B13" s="430">
        <f t="shared" si="1"/>
        <v>12</v>
      </c>
      <c r="C13" s="430">
        <v>1</v>
      </c>
      <c r="D13" s="444" t="s">
        <v>9</v>
      </c>
      <c r="E13" s="500" t="s">
        <v>3330</v>
      </c>
      <c r="F13" s="9" t="s">
        <v>22</v>
      </c>
    </row>
    <row r="14" spans="1:6" x14ac:dyDescent="0.2">
      <c r="A14" s="430">
        <f t="shared" si="0"/>
        <v>8</v>
      </c>
      <c r="B14" s="430">
        <f t="shared" si="1"/>
        <v>13</v>
      </c>
      <c r="C14" s="430">
        <v>3</v>
      </c>
      <c r="D14" s="444" t="s">
        <v>12</v>
      </c>
      <c r="E14" s="500" t="s">
        <v>23</v>
      </c>
      <c r="F14" s="9"/>
    </row>
    <row r="15" spans="1:6" x14ac:dyDescent="0.2">
      <c r="A15" s="430">
        <f t="shared" si="0"/>
        <v>9</v>
      </c>
      <c r="B15" s="430">
        <f t="shared" si="1"/>
        <v>16</v>
      </c>
      <c r="C15" s="9">
        <v>9</v>
      </c>
      <c r="D15" s="444" t="s">
        <v>9</v>
      </c>
      <c r="E15" s="500" t="s">
        <v>3331</v>
      </c>
      <c r="F15" s="9"/>
    </row>
    <row r="16" spans="1:6" x14ac:dyDescent="0.2">
      <c r="A16" s="430">
        <f t="shared" si="0"/>
        <v>10</v>
      </c>
      <c r="B16" s="430">
        <f t="shared" si="1"/>
        <v>25</v>
      </c>
      <c r="C16" s="430">
        <v>8</v>
      </c>
      <c r="D16" s="444" t="s">
        <v>12</v>
      </c>
      <c r="E16" s="500" t="s">
        <v>6412</v>
      </c>
      <c r="F16" s="9"/>
    </row>
    <row r="17" spans="1:7" ht="24" x14ac:dyDescent="0.2">
      <c r="A17" s="430">
        <f t="shared" si="0"/>
        <v>11</v>
      </c>
      <c r="B17" s="430">
        <f t="shared" si="1"/>
        <v>33</v>
      </c>
      <c r="C17" s="430">
        <v>1</v>
      </c>
      <c r="D17" s="444" t="s">
        <v>12</v>
      </c>
      <c r="E17" s="500" t="s">
        <v>14635</v>
      </c>
      <c r="F17" s="530" t="s">
        <v>15301</v>
      </c>
      <c r="G17" s="782"/>
    </row>
    <row r="18" spans="1:7" ht="24" x14ac:dyDescent="0.2">
      <c r="A18" s="430">
        <f t="shared" si="0"/>
        <v>12</v>
      </c>
      <c r="B18" s="430">
        <f t="shared" si="1"/>
        <v>34</v>
      </c>
      <c r="C18" s="447">
        <v>1</v>
      </c>
      <c r="D18" s="448" t="s">
        <v>12</v>
      </c>
      <c r="E18" s="499" t="s">
        <v>14634</v>
      </c>
      <c r="F18" s="530" t="s">
        <v>15300</v>
      </c>
      <c r="G18" s="782"/>
    </row>
    <row r="19" spans="1:7" ht="24" x14ac:dyDescent="0.2">
      <c r="A19" s="363">
        <f t="shared" si="0"/>
        <v>13</v>
      </c>
      <c r="B19" s="363">
        <f t="shared" si="1"/>
        <v>35</v>
      </c>
      <c r="C19" s="363">
        <v>1</v>
      </c>
      <c r="D19" s="360" t="s">
        <v>12</v>
      </c>
      <c r="E19" s="410" t="s">
        <v>14636</v>
      </c>
      <c r="F19" s="530" t="s">
        <v>15300</v>
      </c>
      <c r="G19" s="782"/>
    </row>
    <row r="20" spans="1:7" ht="24" x14ac:dyDescent="0.2">
      <c r="A20" s="363">
        <f t="shared" si="0"/>
        <v>14</v>
      </c>
      <c r="B20" s="363">
        <f t="shared" si="1"/>
        <v>36</v>
      </c>
      <c r="C20" s="430">
        <v>17</v>
      </c>
      <c r="D20" s="444" t="s">
        <v>745</v>
      </c>
      <c r="E20" s="500" t="s">
        <v>6625</v>
      </c>
      <c r="F20" s="400" t="s">
        <v>15302</v>
      </c>
    </row>
    <row r="21" spans="1:7" ht="24" x14ac:dyDescent="0.2">
      <c r="A21" s="363">
        <f t="shared" si="0"/>
        <v>15</v>
      </c>
      <c r="B21" s="363">
        <f t="shared" si="1"/>
        <v>53</v>
      </c>
      <c r="C21" s="430">
        <v>17</v>
      </c>
      <c r="D21" s="444" t="s">
        <v>12</v>
      </c>
      <c r="E21" s="500" t="s">
        <v>6626</v>
      </c>
      <c r="F21" s="400" t="s">
        <v>15303</v>
      </c>
    </row>
    <row r="22" spans="1:7" ht="24" x14ac:dyDescent="0.2">
      <c r="A22" s="363">
        <f t="shared" si="0"/>
        <v>16</v>
      </c>
      <c r="B22" s="363">
        <f t="shared" si="1"/>
        <v>70</v>
      </c>
      <c r="C22" s="430">
        <v>17</v>
      </c>
      <c r="D22" s="444" t="s">
        <v>12</v>
      </c>
      <c r="E22" s="512" t="s">
        <v>6627</v>
      </c>
      <c r="F22" s="9"/>
    </row>
    <row r="23" spans="1:7" ht="24" x14ac:dyDescent="0.2">
      <c r="A23" s="363">
        <f t="shared" si="0"/>
        <v>17</v>
      </c>
      <c r="B23" s="363">
        <f t="shared" si="1"/>
        <v>87</v>
      </c>
      <c r="C23" s="430">
        <v>17</v>
      </c>
      <c r="D23" s="444" t="s">
        <v>12</v>
      </c>
      <c r="E23" s="726" t="s">
        <v>14502</v>
      </c>
      <c r="F23" s="9"/>
    </row>
    <row r="24" spans="1:7" ht="24" x14ac:dyDescent="0.2">
      <c r="A24" s="363">
        <f t="shared" si="0"/>
        <v>18</v>
      </c>
      <c r="B24" s="363">
        <f t="shared" si="1"/>
        <v>104</v>
      </c>
      <c r="C24" s="430">
        <v>17</v>
      </c>
      <c r="D24" s="444" t="s">
        <v>12</v>
      </c>
      <c r="E24" s="512" t="s">
        <v>6628</v>
      </c>
      <c r="F24" s="9"/>
    </row>
    <row r="25" spans="1:7" ht="24" x14ac:dyDescent="0.2">
      <c r="A25" s="363">
        <f t="shared" si="0"/>
        <v>19</v>
      </c>
      <c r="B25" s="363">
        <f t="shared" si="1"/>
        <v>121</v>
      </c>
      <c r="C25" s="430">
        <v>17</v>
      </c>
      <c r="D25" s="444" t="s">
        <v>12</v>
      </c>
      <c r="E25" s="631" t="s">
        <v>13492</v>
      </c>
      <c r="F25" s="9"/>
    </row>
    <row r="26" spans="1:7" ht="24" x14ac:dyDescent="0.2">
      <c r="A26" s="363">
        <f t="shared" si="0"/>
        <v>20</v>
      </c>
      <c r="B26" s="363">
        <f t="shared" si="1"/>
        <v>138</v>
      </c>
      <c r="C26" s="430">
        <v>17</v>
      </c>
      <c r="D26" s="444" t="s">
        <v>12</v>
      </c>
      <c r="E26" s="512" t="s">
        <v>6629</v>
      </c>
      <c r="F26" s="9"/>
    </row>
    <row r="27" spans="1:7" ht="24" x14ac:dyDescent="0.2">
      <c r="A27" s="363">
        <f t="shared" si="0"/>
        <v>21</v>
      </c>
      <c r="B27" s="363">
        <f t="shared" si="1"/>
        <v>155</v>
      </c>
      <c r="C27" s="430">
        <v>17</v>
      </c>
      <c r="D27" s="444" t="s">
        <v>12</v>
      </c>
      <c r="E27" s="726" t="s">
        <v>14503</v>
      </c>
      <c r="F27" s="9"/>
    </row>
    <row r="28" spans="1:7" ht="24" x14ac:dyDescent="0.2">
      <c r="A28" s="363">
        <f t="shared" si="0"/>
        <v>22</v>
      </c>
      <c r="B28" s="363">
        <f t="shared" si="1"/>
        <v>172</v>
      </c>
      <c r="C28" s="430">
        <v>17</v>
      </c>
      <c r="D28" s="444" t="s">
        <v>12</v>
      </c>
      <c r="E28" s="512" t="s">
        <v>6630</v>
      </c>
      <c r="F28" s="9"/>
    </row>
    <row r="29" spans="1:7" ht="24" x14ac:dyDescent="0.2">
      <c r="A29" s="363">
        <f t="shared" si="0"/>
        <v>23</v>
      </c>
      <c r="B29" s="363">
        <f t="shared" si="1"/>
        <v>189</v>
      </c>
      <c r="C29" s="430">
        <v>17</v>
      </c>
      <c r="D29" s="444" t="s">
        <v>12</v>
      </c>
      <c r="E29" s="512" t="s">
        <v>6631</v>
      </c>
      <c r="F29" s="9"/>
    </row>
    <row r="30" spans="1:7" ht="24" x14ac:dyDescent="0.2">
      <c r="A30" s="363">
        <f t="shared" si="0"/>
        <v>24</v>
      </c>
      <c r="B30" s="363">
        <f t="shared" si="1"/>
        <v>206</v>
      </c>
      <c r="C30" s="430">
        <v>17</v>
      </c>
      <c r="D30" s="444" t="s">
        <v>12</v>
      </c>
      <c r="E30" s="512" t="s">
        <v>6632</v>
      </c>
      <c r="F30" s="134"/>
    </row>
    <row r="31" spans="1:7" ht="24" x14ac:dyDescent="0.2">
      <c r="A31" s="363">
        <f t="shared" si="0"/>
        <v>25</v>
      </c>
      <c r="B31" s="363">
        <f t="shared" si="1"/>
        <v>223</v>
      </c>
      <c r="C31" s="430">
        <v>17</v>
      </c>
      <c r="D31" s="444" t="s">
        <v>12</v>
      </c>
      <c r="E31" s="726" t="s">
        <v>14504</v>
      </c>
      <c r="F31" s="9"/>
    </row>
    <row r="32" spans="1:7" ht="24" x14ac:dyDescent="0.2">
      <c r="A32" s="363">
        <f t="shared" si="0"/>
        <v>26</v>
      </c>
      <c r="B32" s="363">
        <f t="shared" si="1"/>
        <v>240</v>
      </c>
      <c r="C32" s="430">
        <v>17</v>
      </c>
      <c r="D32" s="444" t="s">
        <v>12</v>
      </c>
      <c r="E32" s="512" t="s">
        <v>6633</v>
      </c>
      <c r="F32" s="9"/>
    </row>
    <row r="33" spans="1:6" ht="24" x14ac:dyDescent="0.2">
      <c r="A33" s="363">
        <f t="shared" si="0"/>
        <v>27</v>
      </c>
      <c r="B33" s="363">
        <f t="shared" si="1"/>
        <v>257</v>
      </c>
      <c r="C33" s="430">
        <v>17</v>
      </c>
      <c r="D33" s="444" t="s">
        <v>12</v>
      </c>
      <c r="E33" s="512" t="s">
        <v>6634</v>
      </c>
      <c r="F33" s="9"/>
    </row>
    <row r="34" spans="1:6" ht="24" x14ac:dyDescent="0.2">
      <c r="A34" s="363">
        <f t="shared" si="0"/>
        <v>28</v>
      </c>
      <c r="B34" s="363">
        <f t="shared" si="1"/>
        <v>274</v>
      </c>
      <c r="C34" s="430">
        <v>17</v>
      </c>
      <c r="D34" s="444" t="s">
        <v>12</v>
      </c>
      <c r="E34" s="512" t="s">
        <v>6635</v>
      </c>
      <c r="F34" s="9"/>
    </row>
    <row r="35" spans="1:6" ht="24" x14ac:dyDescent="0.2">
      <c r="A35" s="363">
        <f t="shared" si="0"/>
        <v>29</v>
      </c>
      <c r="B35" s="363">
        <f t="shared" si="1"/>
        <v>291</v>
      </c>
      <c r="C35" s="430">
        <v>17</v>
      </c>
      <c r="D35" s="444" t="s">
        <v>12</v>
      </c>
      <c r="E35" s="726" t="s">
        <v>14505</v>
      </c>
      <c r="F35" s="9"/>
    </row>
    <row r="36" spans="1:6" ht="24" x14ac:dyDescent="0.2">
      <c r="A36" s="363">
        <f t="shared" si="0"/>
        <v>30</v>
      </c>
      <c r="B36" s="363">
        <f t="shared" si="1"/>
        <v>308</v>
      </c>
      <c r="C36" s="430">
        <v>17</v>
      </c>
      <c r="D36" s="444" t="s">
        <v>12</v>
      </c>
      <c r="E36" s="512" t="s">
        <v>6636</v>
      </c>
      <c r="F36" s="9"/>
    </row>
    <row r="37" spans="1:6" ht="24" x14ac:dyDescent="0.2">
      <c r="A37" s="363">
        <f t="shared" si="0"/>
        <v>31</v>
      </c>
      <c r="B37" s="363">
        <f t="shared" si="1"/>
        <v>325</v>
      </c>
      <c r="C37" s="430">
        <v>17</v>
      </c>
      <c r="D37" s="444" t="s">
        <v>12</v>
      </c>
      <c r="E37" s="512" t="s">
        <v>6637</v>
      </c>
      <c r="F37" s="9"/>
    </row>
    <row r="38" spans="1:6" ht="24" x14ac:dyDescent="0.2">
      <c r="A38" s="363">
        <f t="shared" si="0"/>
        <v>32</v>
      </c>
      <c r="B38" s="363">
        <f t="shared" si="1"/>
        <v>342</v>
      </c>
      <c r="C38" s="430">
        <v>17</v>
      </c>
      <c r="D38" s="444" t="s">
        <v>12</v>
      </c>
      <c r="E38" s="512" t="s">
        <v>6638</v>
      </c>
      <c r="F38" s="9"/>
    </row>
    <row r="39" spans="1:6" ht="24" x14ac:dyDescent="0.2">
      <c r="A39" s="363">
        <f t="shared" si="0"/>
        <v>33</v>
      </c>
      <c r="B39" s="363">
        <f t="shared" si="1"/>
        <v>359</v>
      </c>
      <c r="C39" s="430">
        <v>17</v>
      </c>
      <c r="D39" s="444" t="s">
        <v>12</v>
      </c>
      <c r="E39" s="726" t="s">
        <v>14506</v>
      </c>
      <c r="F39" s="9"/>
    </row>
    <row r="40" spans="1:6" ht="24" x14ac:dyDescent="0.2">
      <c r="A40" s="363">
        <f t="shared" si="0"/>
        <v>34</v>
      </c>
      <c r="B40" s="363">
        <f t="shared" si="1"/>
        <v>376</v>
      </c>
      <c r="C40" s="430">
        <v>17</v>
      </c>
      <c r="D40" s="444" t="s">
        <v>12</v>
      </c>
      <c r="E40" s="512" t="s">
        <v>6639</v>
      </c>
      <c r="F40" s="134"/>
    </row>
    <row r="41" spans="1:6" ht="24" x14ac:dyDescent="0.2">
      <c r="A41" s="363">
        <f t="shared" si="0"/>
        <v>35</v>
      </c>
      <c r="B41" s="363">
        <f t="shared" si="1"/>
        <v>393</v>
      </c>
      <c r="C41" s="430">
        <v>17</v>
      </c>
      <c r="D41" s="444" t="s">
        <v>12</v>
      </c>
      <c r="E41" s="512" t="s">
        <v>6640</v>
      </c>
      <c r="F41" s="9"/>
    </row>
    <row r="42" spans="1:6" ht="24" x14ac:dyDescent="0.2">
      <c r="A42" s="363">
        <f t="shared" si="0"/>
        <v>36</v>
      </c>
      <c r="B42" s="363">
        <f t="shared" si="1"/>
        <v>410</v>
      </c>
      <c r="C42" s="430">
        <v>17</v>
      </c>
      <c r="D42" s="444" t="s">
        <v>12</v>
      </c>
      <c r="E42" s="512" t="s">
        <v>6641</v>
      </c>
      <c r="F42" s="9"/>
    </row>
    <row r="43" spans="1:6" ht="24" x14ac:dyDescent="0.2">
      <c r="A43" s="363">
        <f t="shared" si="0"/>
        <v>37</v>
      </c>
      <c r="B43" s="363">
        <f t="shared" si="1"/>
        <v>427</v>
      </c>
      <c r="C43" s="430">
        <v>17</v>
      </c>
      <c r="D43" s="444" t="s">
        <v>12</v>
      </c>
      <c r="E43" s="726" t="s">
        <v>14507</v>
      </c>
      <c r="F43" s="9"/>
    </row>
    <row r="44" spans="1:6" ht="24" x14ac:dyDescent="0.2">
      <c r="A44" s="363">
        <f t="shared" si="0"/>
        <v>38</v>
      </c>
      <c r="B44" s="363">
        <f t="shared" si="1"/>
        <v>444</v>
      </c>
      <c r="C44" s="430">
        <v>17</v>
      </c>
      <c r="D44" s="444" t="s">
        <v>12</v>
      </c>
      <c r="E44" s="512" t="s">
        <v>6642</v>
      </c>
      <c r="F44" s="9"/>
    </row>
    <row r="45" spans="1:6" ht="24" x14ac:dyDescent="0.2">
      <c r="A45" s="363">
        <f t="shared" si="0"/>
        <v>39</v>
      </c>
      <c r="B45" s="363">
        <f t="shared" si="1"/>
        <v>461</v>
      </c>
      <c r="C45" s="430">
        <v>17</v>
      </c>
      <c r="D45" s="444" t="s">
        <v>12</v>
      </c>
      <c r="E45" s="512" t="s">
        <v>6643</v>
      </c>
      <c r="F45" s="9"/>
    </row>
    <row r="46" spans="1:6" ht="24" x14ac:dyDescent="0.2">
      <c r="A46" s="363">
        <f t="shared" si="0"/>
        <v>40</v>
      </c>
      <c r="B46" s="363">
        <f t="shared" si="1"/>
        <v>478</v>
      </c>
      <c r="C46" s="430">
        <v>17</v>
      </c>
      <c r="D46" s="444" t="s">
        <v>12</v>
      </c>
      <c r="E46" s="512" t="s">
        <v>6644</v>
      </c>
      <c r="F46" s="9"/>
    </row>
    <row r="47" spans="1:6" ht="24" x14ac:dyDescent="0.2">
      <c r="A47" s="363">
        <f t="shared" si="0"/>
        <v>41</v>
      </c>
      <c r="B47" s="363">
        <f t="shared" si="1"/>
        <v>495</v>
      </c>
      <c r="C47" s="430">
        <v>17</v>
      </c>
      <c r="D47" s="444" t="s">
        <v>12</v>
      </c>
      <c r="E47" s="726" t="s">
        <v>14508</v>
      </c>
      <c r="F47" s="9"/>
    </row>
    <row r="48" spans="1:6" ht="24" x14ac:dyDescent="0.2">
      <c r="A48" s="363">
        <f t="shared" si="0"/>
        <v>42</v>
      </c>
      <c r="B48" s="363">
        <f t="shared" si="1"/>
        <v>512</v>
      </c>
      <c r="C48" s="430">
        <v>17</v>
      </c>
      <c r="D48" s="444" t="s">
        <v>12</v>
      </c>
      <c r="E48" s="512" t="s">
        <v>6645</v>
      </c>
      <c r="F48" s="9"/>
    </row>
    <row r="49" spans="1:6" ht="24" x14ac:dyDescent="0.2">
      <c r="A49" s="363">
        <f t="shared" si="0"/>
        <v>43</v>
      </c>
      <c r="B49" s="363">
        <f t="shared" si="1"/>
        <v>529</v>
      </c>
      <c r="C49" s="430">
        <v>17</v>
      </c>
      <c r="D49" s="444" t="s">
        <v>12</v>
      </c>
      <c r="E49" s="512" t="s">
        <v>6646</v>
      </c>
      <c r="F49" s="9"/>
    </row>
    <row r="50" spans="1:6" ht="24" x14ac:dyDescent="0.2">
      <c r="A50" s="363">
        <f t="shared" si="0"/>
        <v>44</v>
      </c>
      <c r="B50" s="363">
        <f t="shared" si="1"/>
        <v>546</v>
      </c>
      <c r="C50" s="430">
        <v>17</v>
      </c>
      <c r="D50" s="444" t="s">
        <v>12</v>
      </c>
      <c r="E50" s="512" t="str">
        <f>"DEDUCCIONES POR DOBLE IMPOSICIÓN INTERNA RDLEG 4/2004. Deducción pendiente. Ejercicio de generación. Total períodos anteriores [01382]"</f>
        <v>DEDUCCIONES POR DOBLE IMPOSICIÓN INTERNA RDLEG 4/2004. Deducción pendiente. Ejercicio de generación. Total períodos anteriores [01382]</v>
      </c>
      <c r="F50" s="9"/>
    </row>
    <row r="51" spans="1:6" ht="24" x14ac:dyDescent="0.2">
      <c r="A51" s="363">
        <f t="shared" si="0"/>
        <v>45</v>
      </c>
      <c r="B51" s="363">
        <f t="shared" si="1"/>
        <v>563</v>
      </c>
      <c r="C51" s="430">
        <v>17</v>
      </c>
      <c r="D51" s="444" t="s">
        <v>12</v>
      </c>
      <c r="E51" s="726" t="s">
        <v>14509</v>
      </c>
      <c r="F51" s="9"/>
    </row>
    <row r="52" spans="1:6" ht="24" x14ac:dyDescent="0.2">
      <c r="A52" s="363">
        <f t="shared" si="0"/>
        <v>46</v>
      </c>
      <c r="B52" s="363">
        <f t="shared" si="1"/>
        <v>580</v>
      </c>
      <c r="C52" s="430">
        <v>17</v>
      </c>
      <c r="D52" s="444" t="s">
        <v>12</v>
      </c>
      <c r="E52" s="512" t="str">
        <f>"DEDUCCIONES POR DOBLE IMPOSICIÓN INTERNA RDLEG 4/2004. Aplicado en esta liquidación. Ejercicio de generación. Total períodos anteriores [01384]"</f>
        <v>DEDUCCIONES POR DOBLE IMPOSICIÓN INTERNA RDLEG 4/2004. Aplicado en esta liquidación. Ejercicio de generación. Total períodos anteriores [01384]</v>
      </c>
      <c r="F52" s="9"/>
    </row>
    <row r="53" spans="1:6" ht="24" x14ac:dyDescent="0.2">
      <c r="A53" s="363">
        <f t="shared" si="0"/>
        <v>47</v>
      </c>
      <c r="B53" s="363">
        <f t="shared" si="1"/>
        <v>597</v>
      </c>
      <c r="C53" s="430">
        <v>17</v>
      </c>
      <c r="D53" s="444" t="s">
        <v>12</v>
      </c>
      <c r="E53" s="512" t="str">
        <f>"DEDUCCIONES POR DOBLE IMPOSICIÓN INTERNA RDLEG 4/2004. Pendiente de aplicación en períodos futuros. Ejercicio de generación. Total períodos anteriores [01385]"</f>
        <v>DEDUCCIONES POR DOBLE IMPOSICIÓN INTERNA RDLEG 4/2004. Pendiente de aplicación en períodos futuros. Ejercicio de generación. Total períodos anteriores [01385]</v>
      </c>
      <c r="F53" s="9"/>
    </row>
    <row r="54" spans="1:6" ht="24" x14ac:dyDescent="0.2">
      <c r="A54" s="363">
        <f t="shared" si="0"/>
        <v>48</v>
      </c>
      <c r="B54" s="363">
        <f t="shared" si="1"/>
        <v>614</v>
      </c>
      <c r="C54" s="430">
        <v>17</v>
      </c>
      <c r="D54" s="444" t="s">
        <v>12</v>
      </c>
      <c r="E54" s="511" t="s">
        <v>6647</v>
      </c>
      <c r="F54" s="9"/>
    </row>
    <row r="55" spans="1:6" ht="24" x14ac:dyDescent="0.2">
      <c r="A55" s="363">
        <f t="shared" si="0"/>
        <v>49</v>
      </c>
      <c r="B55" s="363">
        <f t="shared" si="1"/>
        <v>631</v>
      </c>
      <c r="C55" s="430">
        <v>17</v>
      </c>
      <c r="D55" s="444" t="s">
        <v>12</v>
      </c>
      <c r="E55" s="726" t="s">
        <v>14510</v>
      </c>
      <c r="F55" s="9"/>
    </row>
    <row r="56" spans="1:6" ht="24" x14ac:dyDescent="0.2">
      <c r="A56" s="363">
        <f t="shared" si="0"/>
        <v>50</v>
      </c>
      <c r="B56" s="363">
        <f t="shared" si="1"/>
        <v>648</v>
      </c>
      <c r="C56" s="430">
        <v>17</v>
      </c>
      <c r="D56" s="444" t="s">
        <v>12</v>
      </c>
      <c r="E56" s="511" t="s">
        <v>6648</v>
      </c>
      <c r="F56" s="9"/>
    </row>
    <row r="57" spans="1:6" ht="24" x14ac:dyDescent="0.2">
      <c r="A57" s="363">
        <f t="shared" si="0"/>
        <v>51</v>
      </c>
      <c r="B57" s="363">
        <f t="shared" si="1"/>
        <v>665</v>
      </c>
      <c r="C57" s="430">
        <v>17</v>
      </c>
      <c r="D57" s="444" t="s">
        <v>12</v>
      </c>
      <c r="E57" s="511" t="s">
        <v>6649</v>
      </c>
      <c r="F57" s="9"/>
    </row>
    <row r="58" spans="1:6" ht="24" x14ac:dyDescent="0.2">
      <c r="A58" s="363">
        <f t="shared" si="0"/>
        <v>52</v>
      </c>
      <c r="B58" s="363">
        <f t="shared" si="1"/>
        <v>682</v>
      </c>
      <c r="C58" s="430">
        <v>17</v>
      </c>
      <c r="D58" s="444" t="s">
        <v>12</v>
      </c>
      <c r="E58" s="511" t="s">
        <v>6650</v>
      </c>
      <c r="F58" s="9"/>
    </row>
    <row r="59" spans="1:6" ht="24" x14ac:dyDescent="0.2">
      <c r="A59" s="363">
        <f t="shared" si="0"/>
        <v>53</v>
      </c>
      <c r="B59" s="363">
        <f t="shared" si="1"/>
        <v>699</v>
      </c>
      <c r="C59" s="430">
        <v>17</v>
      </c>
      <c r="D59" s="444" t="s">
        <v>12</v>
      </c>
      <c r="E59" s="726" t="s">
        <v>14511</v>
      </c>
      <c r="F59" s="9"/>
    </row>
    <row r="60" spans="1:6" ht="24" x14ac:dyDescent="0.2">
      <c r="A60" s="363">
        <f t="shared" si="0"/>
        <v>54</v>
      </c>
      <c r="B60" s="363">
        <f t="shared" si="1"/>
        <v>716</v>
      </c>
      <c r="C60" s="430">
        <v>17</v>
      </c>
      <c r="D60" s="444" t="s">
        <v>12</v>
      </c>
      <c r="E60" s="511" t="s">
        <v>6651</v>
      </c>
      <c r="F60" s="9"/>
    </row>
    <row r="61" spans="1:6" ht="24" x14ac:dyDescent="0.2">
      <c r="A61" s="363">
        <f t="shared" si="0"/>
        <v>55</v>
      </c>
      <c r="B61" s="363">
        <f t="shared" si="1"/>
        <v>733</v>
      </c>
      <c r="C61" s="430">
        <v>17</v>
      </c>
      <c r="D61" s="444" t="s">
        <v>12</v>
      </c>
      <c r="E61" s="511" t="s">
        <v>6652</v>
      </c>
      <c r="F61" s="9"/>
    </row>
    <row r="62" spans="1:6" ht="24" x14ac:dyDescent="0.2">
      <c r="A62" s="363">
        <f t="shared" si="0"/>
        <v>56</v>
      </c>
      <c r="B62" s="363">
        <f t="shared" si="1"/>
        <v>750</v>
      </c>
      <c r="C62" s="430">
        <v>17</v>
      </c>
      <c r="D62" s="444" t="s">
        <v>12</v>
      </c>
      <c r="E62" s="511" t="s">
        <v>6653</v>
      </c>
      <c r="F62" s="9"/>
    </row>
    <row r="63" spans="1:6" ht="24" x14ac:dyDescent="0.2">
      <c r="A63" s="363">
        <f t="shared" si="0"/>
        <v>57</v>
      </c>
      <c r="B63" s="363">
        <f t="shared" si="1"/>
        <v>767</v>
      </c>
      <c r="C63" s="430">
        <v>17</v>
      </c>
      <c r="D63" s="444" t="s">
        <v>12</v>
      </c>
      <c r="E63" s="726" t="s">
        <v>14512</v>
      </c>
      <c r="F63" s="9"/>
    </row>
    <row r="64" spans="1:6" ht="24" x14ac:dyDescent="0.2">
      <c r="A64" s="363">
        <f t="shared" si="0"/>
        <v>58</v>
      </c>
      <c r="B64" s="363">
        <f t="shared" si="1"/>
        <v>784</v>
      </c>
      <c r="C64" s="430">
        <v>17</v>
      </c>
      <c r="D64" s="444" t="s">
        <v>12</v>
      </c>
      <c r="E64" s="511" t="s">
        <v>6654</v>
      </c>
      <c r="F64" s="9"/>
    </row>
    <row r="65" spans="1:6" ht="24" x14ac:dyDescent="0.2">
      <c r="A65" s="363">
        <f t="shared" si="0"/>
        <v>59</v>
      </c>
      <c r="B65" s="363">
        <f t="shared" si="1"/>
        <v>801</v>
      </c>
      <c r="C65" s="430">
        <v>17</v>
      </c>
      <c r="D65" s="444" t="s">
        <v>12</v>
      </c>
      <c r="E65" s="511" t="s">
        <v>6655</v>
      </c>
      <c r="F65" s="9"/>
    </row>
    <row r="66" spans="1:6" ht="24" x14ac:dyDescent="0.2">
      <c r="A66" s="363">
        <f t="shared" si="0"/>
        <v>60</v>
      </c>
      <c r="B66" s="363">
        <f t="shared" si="1"/>
        <v>818</v>
      </c>
      <c r="C66" s="430">
        <v>17</v>
      </c>
      <c r="D66" s="444" t="s">
        <v>12</v>
      </c>
      <c r="E66" s="511" t="s">
        <v>6656</v>
      </c>
      <c r="F66" s="9"/>
    </row>
    <row r="67" spans="1:6" ht="24" x14ac:dyDescent="0.2">
      <c r="A67" s="363">
        <f t="shared" si="0"/>
        <v>61</v>
      </c>
      <c r="B67" s="363">
        <f t="shared" si="1"/>
        <v>835</v>
      </c>
      <c r="C67" s="430">
        <v>17</v>
      </c>
      <c r="D67" s="444" t="s">
        <v>12</v>
      </c>
      <c r="E67" s="726" t="s">
        <v>14513</v>
      </c>
      <c r="F67" s="9"/>
    </row>
    <row r="68" spans="1:6" ht="24" x14ac:dyDescent="0.2">
      <c r="A68" s="363">
        <f t="shared" si="0"/>
        <v>62</v>
      </c>
      <c r="B68" s="363">
        <f t="shared" si="1"/>
        <v>852</v>
      </c>
      <c r="C68" s="430">
        <v>17</v>
      </c>
      <c r="D68" s="444" t="s">
        <v>12</v>
      </c>
      <c r="E68" s="511" t="s">
        <v>6657</v>
      </c>
      <c r="F68" s="9"/>
    </row>
    <row r="69" spans="1:6" ht="24" x14ac:dyDescent="0.2">
      <c r="A69" s="363">
        <f t="shared" si="0"/>
        <v>63</v>
      </c>
      <c r="B69" s="363">
        <f t="shared" si="1"/>
        <v>869</v>
      </c>
      <c r="C69" s="430">
        <v>17</v>
      </c>
      <c r="D69" s="444" t="s">
        <v>12</v>
      </c>
      <c r="E69" s="511" t="s">
        <v>6658</v>
      </c>
      <c r="F69" s="9"/>
    </row>
    <row r="70" spans="1:6" ht="24" x14ac:dyDescent="0.2">
      <c r="A70" s="363">
        <f t="shared" si="0"/>
        <v>64</v>
      </c>
      <c r="B70" s="363">
        <f t="shared" si="1"/>
        <v>886</v>
      </c>
      <c r="C70" s="430">
        <v>17</v>
      </c>
      <c r="D70" s="444" t="s">
        <v>12</v>
      </c>
      <c r="E70" s="512" t="s">
        <v>6659</v>
      </c>
      <c r="F70" s="9"/>
    </row>
    <row r="71" spans="1:6" ht="24" x14ac:dyDescent="0.2">
      <c r="A71" s="363">
        <f t="shared" si="0"/>
        <v>65</v>
      </c>
      <c r="B71" s="363">
        <f t="shared" si="1"/>
        <v>903</v>
      </c>
      <c r="C71" s="430">
        <v>17</v>
      </c>
      <c r="D71" s="444" t="s">
        <v>12</v>
      </c>
      <c r="E71" s="726" t="s">
        <v>14514</v>
      </c>
      <c r="F71" s="9"/>
    </row>
    <row r="72" spans="1:6" ht="24" x14ac:dyDescent="0.2">
      <c r="A72" s="363">
        <f t="shared" si="0"/>
        <v>66</v>
      </c>
      <c r="B72" s="363">
        <f t="shared" si="1"/>
        <v>920</v>
      </c>
      <c r="C72" s="430">
        <v>17</v>
      </c>
      <c r="D72" s="444" t="s">
        <v>12</v>
      </c>
      <c r="E72" s="512" t="s">
        <v>6660</v>
      </c>
      <c r="F72" s="9"/>
    </row>
    <row r="73" spans="1:6" ht="24" x14ac:dyDescent="0.2">
      <c r="A73" s="363">
        <f t="shared" ref="A73:A136" si="2">+A72+1</f>
        <v>67</v>
      </c>
      <c r="B73" s="363">
        <f t="shared" ref="B73:B136" si="3">C72+B72</f>
        <v>937</v>
      </c>
      <c r="C73" s="430">
        <v>17</v>
      </c>
      <c r="D73" s="444" t="s">
        <v>12</v>
      </c>
      <c r="E73" s="512" t="s">
        <v>6661</v>
      </c>
      <c r="F73" s="9"/>
    </row>
    <row r="74" spans="1:6" ht="24" x14ac:dyDescent="0.2">
      <c r="A74" s="363">
        <f t="shared" si="2"/>
        <v>68</v>
      </c>
      <c r="B74" s="363">
        <f t="shared" si="3"/>
        <v>954</v>
      </c>
      <c r="C74" s="447">
        <v>17</v>
      </c>
      <c r="D74" s="448" t="s">
        <v>12</v>
      </c>
      <c r="E74" s="512" t="s">
        <v>6662</v>
      </c>
      <c r="F74" s="292"/>
    </row>
    <row r="75" spans="1:6" ht="24" x14ac:dyDescent="0.2">
      <c r="A75" s="363">
        <f t="shared" si="2"/>
        <v>69</v>
      </c>
      <c r="B75" s="363">
        <f t="shared" si="3"/>
        <v>971</v>
      </c>
      <c r="C75" s="447">
        <v>17</v>
      </c>
      <c r="D75" s="448" t="s">
        <v>12</v>
      </c>
      <c r="E75" s="726" t="s">
        <v>14515</v>
      </c>
      <c r="F75" s="292"/>
    </row>
    <row r="76" spans="1:6" ht="24" x14ac:dyDescent="0.2">
      <c r="A76" s="363">
        <f t="shared" si="2"/>
        <v>70</v>
      </c>
      <c r="B76" s="363">
        <f t="shared" si="3"/>
        <v>988</v>
      </c>
      <c r="C76" s="447">
        <v>17</v>
      </c>
      <c r="D76" s="448" t="s">
        <v>12</v>
      </c>
      <c r="E76" s="512" t="s">
        <v>6663</v>
      </c>
      <c r="F76" s="292"/>
    </row>
    <row r="77" spans="1:6" ht="24" x14ac:dyDescent="0.2">
      <c r="A77" s="363">
        <f t="shared" si="2"/>
        <v>71</v>
      </c>
      <c r="B77" s="363">
        <f t="shared" si="3"/>
        <v>1005</v>
      </c>
      <c r="C77" s="447">
        <v>17</v>
      </c>
      <c r="D77" s="448" t="s">
        <v>12</v>
      </c>
      <c r="E77" s="512" t="s">
        <v>6664</v>
      </c>
      <c r="F77" s="292"/>
    </row>
    <row r="78" spans="1:6" ht="24" x14ac:dyDescent="0.2">
      <c r="A78" s="363">
        <f t="shared" si="2"/>
        <v>72</v>
      </c>
      <c r="B78" s="363">
        <f t="shared" si="3"/>
        <v>1022</v>
      </c>
      <c r="C78" s="447">
        <v>17</v>
      </c>
      <c r="D78" s="448" t="s">
        <v>12</v>
      </c>
      <c r="E78" s="512" t="s">
        <v>6665</v>
      </c>
      <c r="F78" s="292"/>
    </row>
    <row r="79" spans="1:6" ht="24" x14ac:dyDescent="0.2">
      <c r="A79" s="363">
        <f t="shared" si="2"/>
        <v>73</v>
      </c>
      <c r="B79" s="363">
        <f t="shared" si="3"/>
        <v>1039</v>
      </c>
      <c r="C79" s="447">
        <v>17</v>
      </c>
      <c r="D79" s="448" t="s">
        <v>12</v>
      </c>
      <c r="E79" s="726" t="s">
        <v>14516</v>
      </c>
      <c r="F79" s="292"/>
    </row>
    <row r="80" spans="1:6" ht="24" x14ac:dyDescent="0.2">
      <c r="A80" s="363">
        <f t="shared" si="2"/>
        <v>74</v>
      </c>
      <c r="B80" s="363">
        <f t="shared" si="3"/>
        <v>1056</v>
      </c>
      <c r="C80" s="447">
        <v>17</v>
      </c>
      <c r="D80" s="448" t="s">
        <v>12</v>
      </c>
      <c r="E80" s="512" t="s">
        <v>6666</v>
      </c>
      <c r="F80" s="292"/>
    </row>
    <row r="81" spans="1:6" ht="24" x14ac:dyDescent="0.2">
      <c r="A81" s="363">
        <f t="shared" si="2"/>
        <v>75</v>
      </c>
      <c r="B81" s="363">
        <f t="shared" si="3"/>
        <v>1073</v>
      </c>
      <c r="C81" s="447">
        <v>17</v>
      </c>
      <c r="D81" s="448" t="s">
        <v>12</v>
      </c>
      <c r="E81" s="512" t="s">
        <v>6667</v>
      </c>
      <c r="F81" s="292"/>
    </row>
    <row r="82" spans="1:6" ht="24" x14ac:dyDescent="0.2">
      <c r="A82" s="363">
        <f t="shared" si="2"/>
        <v>76</v>
      </c>
      <c r="B82" s="363">
        <f t="shared" si="3"/>
        <v>1090</v>
      </c>
      <c r="C82" s="447">
        <v>17</v>
      </c>
      <c r="D82" s="448" t="s">
        <v>12</v>
      </c>
      <c r="E82" s="512" t="s">
        <v>6668</v>
      </c>
      <c r="F82" s="292"/>
    </row>
    <row r="83" spans="1:6" ht="24" x14ac:dyDescent="0.2">
      <c r="A83" s="363">
        <f t="shared" si="2"/>
        <v>77</v>
      </c>
      <c r="B83" s="363">
        <f t="shared" si="3"/>
        <v>1107</v>
      </c>
      <c r="C83" s="447">
        <v>17</v>
      </c>
      <c r="D83" s="448" t="s">
        <v>12</v>
      </c>
      <c r="E83" s="726" t="s">
        <v>14517</v>
      </c>
      <c r="F83" s="292"/>
    </row>
    <row r="84" spans="1:6" ht="24" x14ac:dyDescent="0.2">
      <c r="A84" s="363">
        <f t="shared" si="2"/>
        <v>78</v>
      </c>
      <c r="B84" s="363">
        <f t="shared" si="3"/>
        <v>1124</v>
      </c>
      <c r="C84" s="447">
        <v>17</v>
      </c>
      <c r="D84" s="448" t="s">
        <v>12</v>
      </c>
      <c r="E84" s="512" t="s">
        <v>6669</v>
      </c>
      <c r="F84" s="292"/>
    </row>
    <row r="85" spans="1:6" ht="24" x14ac:dyDescent="0.2">
      <c r="A85" s="363">
        <f t="shared" si="2"/>
        <v>79</v>
      </c>
      <c r="B85" s="363">
        <f t="shared" si="3"/>
        <v>1141</v>
      </c>
      <c r="C85" s="447">
        <v>17</v>
      </c>
      <c r="D85" s="448" t="s">
        <v>12</v>
      </c>
      <c r="E85" s="512" t="s">
        <v>6670</v>
      </c>
      <c r="F85" s="292"/>
    </row>
    <row r="86" spans="1:6" ht="24" x14ac:dyDescent="0.2">
      <c r="A86" s="363">
        <f t="shared" si="2"/>
        <v>80</v>
      </c>
      <c r="B86" s="363">
        <f t="shared" si="3"/>
        <v>1158</v>
      </c>
      <c r="C86" s="447">
        <v>17</v>
      </c>
      <c r="D86" s="448" t="s">
        <v>12</v>
      </c>
      <c r="E86" s="511" t="s">
        <v>10852</v>
      </c>
      <c r="F86" s="292"/>
    </row>
    <row r="87" spans="1:6" ht="24" x14ac:dyDescent="0.2">
      <c r="A87" s="363">
        <f t="shared" si="2"/>
        <v>81</v>
      </c>
      <c r="B87" s="363">
        <f t="shared" si="3"/>
        <v>1175</v>
      </c>
      <c r="C87" s="447">
        <v>17</v>
      </c>
      <c r="D87" s="448" t="s">
        <v>12</v>
      </c>
      <c r="E87" s="726" t="s">
        <v>14518</v>
      </c>
      <c r="F87" s="292"/>
    </row>
    <row r="88" spans="1:6" ht="24" x14ac:dyDescent="0.2">
      <c r="A88" s="363">
        <f t="shared" si="2"/>
        <v>82</v>
      </c>
      <c r="B88" s="363">
        <f t="shared" si="3"/>
        <v>1192</v>
      </c>
      <c r="C88" s="447">
        <v>17</v>
      </c>
      <c r="D88" s="448" t="s">
        <v>12</v>
      </c>
      <c r="E88" s="511" t="s">
        <v>10853</v>
      </c>
      <c r="F88" s="292"/>
    </row>
    <row r="89" spans="1:6" ht="24" x14ac:dyDescent="0.2">
      <c r="A89" s="363">
        <f t="shared" si="2"/>
        <v>83</v>
      </c>
      <c r="B89" s="363">
        <f t="shared" si="3"/>
        <v>1209</v>
      </c>
      <c r="C89" s="447">
        <v>17</v>
      </c>
      <c r="D89" s="448" t="s">
        <v>12</v>
      </c>
      <c r="E89" s="512" t="s">
        <v>6671</v>
      </c>
      <c r="F89" s="292"/>
    </row>
    <row r="90" spans="1:6" ht="24" x14ac:dyDescent="0.2">
      <c r="A90" s="363">
        <f t="shared" si="2"/>
        <v>84</v>
      </c>
      <c r="B90" s="363">
        <f t="shared" si="3"/>
        <v>1226</v>
      </c>
      <c r="C90" s="430">
        <v>17</v>
      </c>
      <c r="D90" s="444" t="s">
        <v>12</v>
      </c>
      <c r="E90" s="726" t="s">
        <v>14519</v>
      </c>
      <c r="F90" s="462"/>
    </row>
    <row r="91" spans="1:6" ht="24" x14ac:dyDescent="0.2">
      <c r="A91" s="363">
        <f t="shared" si="2"/>
        <v>85</v>
      </c>
      <c r="B91" s="363">
        <f t="shared" si="3"/>
        <v>1243</v>
      </c>
      <c r="C91" s="430">
        <v>17</v>
      </c>
      <c r="D91" s="444" t="s">
        <v>12</v>
      </c>
      <c r="E91" s="726" t="s">
        <v>14522</v>
      </c>
      <c r="F91" s="462"/>
    </row>
    <row r="92" spans="1:6" ht="24" x14ac:dyDescent="0.2">
      <c r="A92" s="363">
        <f t="shared" si="2"/>
        <v>86</v>
      </c>
      <c r="B92" s="363">
        <f t="shared" si="3"/>
        <v>1260</v>
      </c>
      <c r="C92" s="430">
        <v>17</v>
      </c>
      <c r="D92" s="444" t="s">
        <v>12</v>
      </c>
      <c r="E92" s="726" t="s">
        <v>14520</v>
      </c>
      <c r="F92" s="462"/>
    </row>
    <row r="93" spans="1:6" ht="24" x14ac:dyDescent="0.2">
      <c r="A93" s="363">
        <f t="shared" si="2"/>
        <v>87</v>
      </c>
      <c r="B93" s="363">
        <f t="shared" si="3"/>
        <v>1277</v>
      </c>
      <c r="C93" s="430">
        <v>17</v>
      </c>
      <c r="D93" s="444" t="s">
        <v>12</v>
      </c>
      <c r="E93" s="726" t="s">
        <v>14521</v>
      </c>
      <c r="F93" s="462"/>
    </row>
    <row r="94" spans="1:6" ht="24" x14ac:dyDescent="0.2">
      <c r="A94" s="363">
        <f t="shared" si="2"/>
        <v>88</v>
      </c>
      <c r="B94" s="363">
        <f t="shared" si="3"/>
        <v>1294</v>
      </c>
      <c r="C94" s="363">
        <v>17</v>
      </c>
      <c r="D94" s="360" t="s">
        <v>12</v>
      </c>
      <c r="E94" s="514" t="s">
        <v>13493</v>
      </c>
      <c r="F94" s="400"/>
    </row>
    <row r="95" spans="1:6" ht="24" x14ac:dyDescent="0.2">
      <c r="A95" s="363">
        <f t="shared" si="2"/>
        <v>89</v>
      </c>
      <c r="B95" s="363">
        <f t="shared" si="3"/>
        <v>1311</v>
      </c>
      <c r="C95" s="363">
        <v>17</v>
      </c>
      <c r="D95" s="360" t="s">
        <v>12</v>
      </c>
      <c r="E95" s="514" t="s">
        <v>13494</v>
      </c>
      <c r="F95" s="400"/>
    </row>
    <row r="96" spans="1:6" ht="24" x14ac:dyDescent="0.2">
      <c r="A96" s="363">
        <f t="shared" si="2"/>
        <v>90</v>
      </c>
      <c r="B96" s="363">
        <f t="shared" si="3"/>
        <v>1328</v>
      </c>
      <c r="C96" s="363">
        <v>17</v>
      </c>
      <c r="D96" s="360" t="s">
        <v>12</v>
      </c>
      <c r="E96" s="514" t="s">
        <v>13495</v>
      </c>
      <c r="F96" s="400"/>
    </row>
    <row r="97" spans="1:6" ht="24" x14ac:dyDescent="0.2">
      <c r="A97" s="363">
        <f t="shared" si="2"/>
        <v>91</v>
      </c>
      <c r="B97" s="363">
        <f t="shared" si="3"/>
        <v>1345</v>
      </c>
      <c r="C97" s="363">
        <v>17</v>
      </c>
      <c r="D97" s="360" t="s">
        <v>12</v>
      </c>
      <c r="E97" s="514" t="s">
        <v>13496</v>
      </c>
      <c r="F97" s="400"/>
    </row>
    <row r="98" spans="1:6" ht="24" x14ac:dyDescent="0.2">
      <c r="A98" s="363">
        <f t="shared" si="2"/>
        <v>92</v>
      </c>
      <c r="B98" s="363">
        <f t="shared" si="3"/>
        <v>1362</v>
      </c>
      <c r="C98" s="430">
        <v>17</v>
      </c>
      <c r="D98" s="444" t="s">
        <v>12</v>
      </c>
      <c r="E98" s="511" t="s">
        <v>6672</v>
      </c>
      <c r="F98" s="9"/>
    </row>
    <row r="99" spans="1:6" ht="24" x14ac:dyDescent="0.2">
      <c r="A99" s="363">
        <f t="shared" si="2"/>
        <v>93</v>
      </c>
      <c r="B99" s="363">
        <f t="shared" si="3"/>
        <v>1379</v>
      </c>
      <c r="C99" s="430">
        <v>17</v>
      </c>
      <c r="D99" s="444" t="s">
        <v>12</v>
      </c>
      <c r="E99" s="726" t="s">
        <v>14523</v>
      </c>
      <c r="F99" s="9"/>
    </row>
    <row r="100" spans="1:6" ht="24" x14ac:dyDescent="0.2">
      <c r="A100" s="363">
        <f t="shared" si="2"/>
        <v>94</v>
      </c>
      <c r="B100" s="363">
        <f t="shared" si="3"/>
        <v>1396</v>
      </c>
      <c r="C100" s="430">
        <v>17</v>
      </c>
      <c r="D100" s="444" t="s">
        <v>12</v>
      </c>
      <c r="E100" s="511" t="s">
        <v>6673</v>
      </c>
      <c r="F100" s="467"/>
    </row>
    <row r="101" spans="1:6" ht="24" x14ac:dyDescent="0.2">
      <c r="A101" s="363">
        <f t="shared" si="2"/>
        <v>95</v>
      </c>
      <c r="B101" s="363">
        <f t="shared" si="3"/>
        <v>1413</v>
      </c>
      <c r="C101" s="430">
        <v>17</v>
      </c>
      <c r="D101" s="444" t="s">
        <v>12</v>
      </c>
      <c r="E101" s="511" t="s">
        <v>6674</v>
      </c>
      <c r="F101" s="467"/>
    </row>
    <row r="102" spans="1:6" ht="24" x14ac:dyDescent="0.2">
      <c r="A102" s="363">
        <f t="shared" si="2"/>
        <v>96</v>
      </c>
      <c r="B102" s="363">
        <f t="shared" si="3"/>
        <v>1430</v>
      </c>
      <c r="C102" s="430">
        <v>17</v>
      </c>
      <c r="D102" s="444" t="s">
        <v>12</v>
      </c>
      <c r="E102" s="516" t="s">
        <v>6675</v>
      </c>
      <c r="F102" s="467"/>
    </row>
    <row r="103" spans="1:6" ht="24" x14ac:dyDescent="0.2">
      <c r="A103" s="363">
        <f t="shared" si="2"/>
        <v>97</v>
      </c>
      <c r="B103" s="363">
        <f t="shared" si="3"/>
        <v>1447</v>
      </c>
      <c r="C103" s="447">
        <v>17</v>
      </c>
      <c r="D103" s="448" t="s">
        <v>12</v>
      </c>
      <c r="E103" s="727" t="s">
        <v>14524</v>
      </c>
      <c r="F103" s="467"/>
    </row>
    <row r="104" spans="1:6" ht="24" x14ac:dyDescent="0.2">
      <c r="A104" s="363">
        <f t="shared" si="2"/>
        <v>98</v>
      </c>
      <c r="B104" s="363">
        <f t="shared" si="3"/>
        <v>1464</v>
      </c>
      <c r="C104" s="447">
        <v>17</v>
      </c>
      <c r="D104" s="448" t="s">
        <v>12</v>
      </c>
      <c r="E104" s="516" t="s">
        <v>6676</v>
      </c>
      <c r="F104" s="467"/>
    </row>
    <row r="105" spans="1:6" ht="24" x14ac:dyDescent="0.2">
      <c r="A105" s="363">
        <f t="shared" si="2"/>
        <v>99</v>
      </c>
      <c r="B105" s="363">
        <f t="shared" si="3"/>
        <v>1481</v>
      </c>
      <c r="C105" s="447">
        <v>17</v>
      </c>
      <c r="D105" s="448" t="s">
        <v>12</v>
      </c>
      <c r="E105" s="516" t="s">
        <v>6677</v>
      </c>
      <c r="F105" s="467"/>
    </row>
    <row r="106" spans="1:6" ht="24" x14ac:dyDescent="0.2">
      <c r="A106" s="363">
        <f t="shared" si="2"/>
        <v>100</v>
      </c>
      <c r="B106" s="363">
        <f t="shared" si="3"/>
        <v>1498</v>
      </c>
      <c r="C106" s="447">
        <v>17</v>
      </c>
      <c r="D106" s="448" t="s">
        <v>12</v>
      </c>
      <c r="E106" s="516" t="s">
        <v>6678</v>
      </c>
      <c r="F106" s="467"/>
    </row>
    <row r="107" spans="1:6" ht="24" x14ac:dyDescent="0.2">
      <c r="A107" s="363">
        <f t="shared" si="2"/>
        <v>101</v>
      </c>
      <c r="B107" s="363">
        <f t="shared" si="3"/>
        <v>1515</v>
      </c>
      <c r="C107" s="447">
        <v>17</v>
      </c>
      <c r="D107" s="448" t="s">
        <v>12</v>
      </c>
      <c r="E107" s="727" t="s">
        <v>14525</v>
      </c>
      <c r="F107" s="467"/>
    </row>
    <row r="108" spans="1:6" ht="24" x14ac:dyDescent="0.2">
      <c r="A108" s="363">
        <f t="shared" si="2"/>
        <v>102</v>
      </c>
      <c r="B108" s="363">
        <f t="shared" si="3"/>
        <v>1532</v>
      </c>
      <c r="C108" s="447">
        <v>17</v>
      </c>
      <c r="D108" s="448" t="s">
        <v>12</v>
      </c>
      <c r="E108" s="516" t="s">
        <v>6679</v>
      </c>
      <c r="F108" s="467"/>
    </row>
    <row r="109" spans="1:6" ht="24" x14ac:dyDescent="0.2">
      <c r="A109" s="363">
        <f t="shared" si="2"/>
        <v>103</v>
      </c>
      <c r="B109" s="363">
        <f t="shared" si="3"/>
        <v>1549</v>
      </c>
      <c r="C109" s="447">
        <v>17</v>
      </c>
      <c r="D109" s="448" t="s">
        <v>12</v>
      </c>
      <c r="E109" s="516" t="s">
        <v>6680</v>
      </c>
      <c r="F109" s="467"/>
    </row>
    <row r="110" spans="1:6" ht="24" x14ac:dyDescent="0.2">
      <c r="A110" s="363">
        <f t="shared" si="2"/>
        <v>104</v>
      </c>
      <c r="B110" s="363">
        <f t="shared" si="3"/>
        <v>1566</v>
      </c>
      <c r="C110" s="447">
        <v>17</v>
      </c>
      <c r="D110" s="448" t="s">
        <v>12</v>
      </c>
      <c r="E110" s="516" t="s">
        <v>6681</v>
      </c>
      <c r="F110" s="467"/>
    </row>
    <row r="111" spans="1:6" s="15" customFormat="1" ht="24" x14ac:dyDescent="0.2">
      <c r="A111" s="363">
        <f t="shared" si="2"/>
        <v>105</v>
      </c>
      <c r="B111" s="363">
        <f t="shared" si="3"/>
        <v>1583</v>
      </c>
      <c r="C111" s="447">
        <v>17</v>
      </c>
      <c r="D111" s="448" t="s">
        <v>12</v>
      </c>
      <c r="E111" s="727" t="s">
        <v>14526</v>
      </c>
      <c r="F111" s="467"/>
    </row>
    <row r="112" spans="1:6" ht="24" x14ac:dyDescent="0.2">
      <c r="A112" s="363">
        <f t="shared" si="2"/>
        <v>106</v>
      </c>
      <c r="B112" s="363">
        <f t="shared" si="3"/>
        <v>1600</v>
      </c>
      <c r="C112" s="447">
        <v>17</v>
      </c>
      <c r="D112" s="448" t="s">
        <v>12</v>
      </c>
      <c r="E112" s="516" t="s">
        <v>6682</v>
      </c>
      <c r="F112" s="467"/>
    </row>
    <row r="113" spans="1:6" ht="24.75" customHeight="1" x14ac:dyDescent="0.2">
      <c r="A113" s="363">
        <f t="shared" si="2"/>
        <v>107</v>
      </c>
      <c r="B113" s="363">
        <f t="shared" si="3"/>
        <v>1617</v>
      </c>
      <c r="C113" s="447">
        <v>17</v>
      </c>
      <c r="D113" s="448" t="s">
        <v>12</v>
      </c>
      <c r="E113" s="516" t="s">
        <v>6683</v>
      </c>
      <c r="F113" s="467"/>
    </row>
    <row r="114" spans="1:6" ht="24.75" customHeight="1" x14ac:dyDescent="0.2">
      <c r="A114" s="363">
        <f t="shared" si="2"/>
        <v>108</v>
      </c>
      <c r="B114" s="363">
        <f t="shared" si="3"/>
        <v>1634</v>
      </c>
      <c r="C114" s="447">
        <v>17</v>
      </c>
      <c r="D114" s="448" t="s">
        <v>12</v>
      </c>
      <c r="E114" s="516" t="s">
        <v>6684</v>
      </c>
      <c r="F114" s="467"/>
    </row>
    <row r="115" spans="1:6" ht="24.75" customHeight="1" x14ac:dyDescent="0.2">
      <c r="A115" s="363">
        <f t="shared" si="2"/>
        <v>109</v>
      </c>
      <c r="B115" s="363">
        <f t="shared" si="3"/>
        <v>1651</v>
      </c>
      <c r="C115" s="447">
        <v>17</v>
      </c>
      <c r="D115" s="448" t="s">
        <v>12</v>
      </c>
      <c r="E115" s="727" t="s">
        <v>14527</v>
      </c>
      <c r="F115" s="467"/>
    </row>
    <row r="116" spans="1:6" ht="23.25" customHeight="1" x14ac:dyDescent="0.2">
      <c r="A116" s="363">
        <f t="shared" si="2"/>
        <v>110</v>
      </c>
      <c r="B116" s="363">
        <f t="shared" si="3"/>
        <v>1668</v>
      </c>
      <c r="C116" s="447">
        <v>17</v>
      </c>
      <c r="D116" s="448" t="s">
        <v>12</v>
      </c>
      <c r="E116" s="516" t="s">
        <v>6685</v>
      </c>
      <c r="F116" s="467"/>
    </row>
    <row r="117" spans="1:6" ht="24" customHeight="1" x14ac:dyDescent="0.2">
      <c r="A117" s="363">
        <f t="shared" si="2"/>
        <v>111</v>
      </c>
      <c r="B117" s="363">
        <f t="shared" si="3"/>
        <v>1685</v>
      </c>
      <c r="C117" s="447">
        <v>17</v>
      </c>
      <c r="D117" s="448" t="s">
        <v>12</v>
      </c>
      <c r="E117" s="516" t="s">
        <v>6686</v>
      </c>
      <c r="F117" s="467"/>
    </row>
    <row r="118" spans="1:6" ht="23.25" customHeight="1" x14ac:dyDescent="0.2">
      <c r="A118" s="363">
        <f t="shared" si="2"/>
        <v>112</v>
      </c>
      <c r="B118" s="363">
        <f t="shared" si="3"/>
        <v>1702</v>
      </c>
      <c r="C118" s="447">
        <v>17</v>
      </c>
      <c r="D118" s="448" t="s">
        <v>12</v>
      </c>
      <c r="E118" s="516" t="s">
        <v>6687</v>
      </c>
      <c r="F118" s="467"/>
    </row>
    <row r="119" spans="1:6" ht="23.25" customHeight="1" x14ac:dyDescent="0.2">
      <c r="A119" s="363">
        <f t="shared" si="2"/>
        <v>113</v>
      </c>
      <c r="B119" s="363">
        <f t="shared" si="3"/>
        <v>1719</v>
      </c>
      <c r="C119" s="447">
        <v>17</v>
      </c>
      <c r="D119" s="448" t="s">
        <v>12</v>
      </c>
      <c r="E119" s="727" t="s">
        <v>14528</v>
      </c>
      <c r="F119" s="467"/>
    </row>
    <row r="120" spans="1:6" ht="23.25" customHeight="1" x14ac:dyDescent="0.2">
      <c r="A120" s="363">
        <f t="shared" si="2"/>
        <v>114</v>
      </c>
      <c r="B120" s="363">
        <f t="shared" si="3"/>
        <v>1736</v>
      </c>
      <c r="C120" s="447">
        <v>17</v>
      </c>
      <c r="D120" s="448" t="s">
        <v>12</v>
      </c>
      <c r="E120" s="516" t="s">
        <v>6688</v>
      </c>
      <c r="F120" s="467"/>
    </row>
    <row r="121" spans="1:6" ht="23.25" customHeight="1" x14ac:dyDescent="0.2">
      <c r="A121" s="363">
        <f t="shared" si="2"/>
        <v>115</v>
      </c>
      <c r="B121" s="363">
        <f t="shared" si="3"/>
        <v>1753</v>
      </c>
      <c r="C121" s="447">
        <v>17</v>
      </c>
      <c r="D121" s="448" t="s">
        <v>12</v>
      </c>
      <c r="E121" s="516" t="s">
        <v>6689</v>
      </c>
      <c r="F121" s="467"/>
    </row>
    <row r="122" spans="1:6" ht="23.25" customHeight="1" x14ac:dyDescent="0.2">
      <c r="A122" s="363">
        <f t="shared" si="2"/>
        <v>116</v>
      </c>
      <c r="B122" s="363">
        <f t="shared" si="3"/>
        <v>1770</v>
      </c>
      <c r="C122" s="447">
        <v>17</v>
      </c>
      <c r="D122" s="448" t="s">
        <v>12</v>
      </c>
      <c r="E122" s="516" t="s">
        <v>6690</v>
      </c>
      <c r="F122" s="467"/>
    </row>
    <row r="123" spans="1:6" ht="23.25" customHeight="1" x14ac:dyDescent="0.2">
      <c r="A123" s="363">
        <f t="shared" si="2"/>
        <v>117</v>
      </c>
      <c r="B123" s="363">
        <f t="shared" si="3"/>
        <v>1787</v>
      </c>
      <c r="C123" s="447">
        <v>17</v>
      </c>
      <c r="D123" s="448" t="s">
        <v>12</v>
      </c>
      <c r="E123" s="727" t="s">
        <v>14529</v>
      </c>
      <c r="F123" s="467"/>
    </row>
    <row r="124" spans="1:6" ht="23.25" customHeight="1" x14ac:dyDescent="0.2">
      <c r="A124" s="363">
        <f t="shared" si="2"/>
        <v>118</v>
      </c>
      <c r="B124" s="363">
        <f t="shared" si="3"/>
        <v>1804</v>
      </c>
      <c r="C124" s="447">
        <v>17</v>
      </c>
      <c r="D124" s="448" t="s">
        <v>12</v>
      </c>
      <c r="E124" s="516" t="s">
        <v>6691</v>
      </c>
      <c r="F124" s="467"/>
    </row>
    <row r="125" spans="1:6" ht="23.25" customHeight="1" x14ac:dyDescent="0.2">
      <c r="A125" s="363">
        <f t="shared" si="2"/>
        <v>119</v>
      </c>
      <c r="B125" s="363">
        <f t="shared" si="3"/>
        <v>1821</v>
      </c>
      <c r="C125" s="447">
        <v>17</v>
      </c>
      <c r="D125" s="448" t="s">
        <v>12</v>
      </c>
      <c r="E125" s="516" t="s">
        <v>6692</v>
      </c>
      <c r="F125" s="467"/>
    </row>
    <row r="126" spans="1:6" ht="23.25" customHeight="1" x14ac:dyDescent="0.2">
      <c r="A126" s="363">
        <f t="shared" si="2"/>
        <v>120</v>
      </c>
      <c r="B126" s="363">
        <f t="shared" si="3"/>
        <v>1838</v>
      </c>
      <c r="C126" s="447">
        <v>17</v>
      </c>
      <c r="D126" s="448" t="s">
        <v>12</v>
      </c>
      <c r="E126" s="516" t="s">
        <v>6693</v>
      </c>
      <c r="F126" s="467"/>
    </row>
    <row r="127" spans="1:6" ht="23.25" customHeight="1" x14ac:dyDescent="0.2">
      <c r="A127" s="363">
        <f t="shared" si="2"/>
        <v>121</v>
      </c>
      <c r="B127" s="363">
        <f t="shared" si="3"/>
        <v>1855</v>
      </c>
      <c r="C127" s="447">
        <v>17</v>
      </c>
      <c r="D127" s="448" t="s">
        <v>12</v>
      </c>
      <c r="E127" s="727" t="s">
        <v>14530</v>
      </c>
      <c r="F127" s="467"/>
    </row>
    <row r="128" spans="1:6" ht="23.25" customHeight="1" x14ac:dyDescent="0.2">
      <c r="A128" s="363">
        <f t="shared" si="2"/>
        <v>122</v>
      </c>
      <c r="B128" s="363">
        <f t="shared" si="3"/>
        <v>1872</v>
      </c>
      <c r="C128" s="447">
        <v>17</v>
      </c>
      <c r="D128" s="448" t="s">
        <v>12</v>
      </c>
      <c r="E128" s="516" t="s">
        <v>6694</v>
      </c>
      <c r="F128" s="467"/>
    </row>
    <row r="129" spans="1:6" ht="23.25" customHeight="1" x14ac:dyDescent="0.2">
      <c r="A129" s="363">
        <f t="shared" si="2"/>
        <v>123</v>
      </c>
      <c r="B129" s="363">
        <f t="shared" si="3"/>
        <v>1889</v>
      </c>
      <c r="C129" s="447">
        <v>17</v>
      </c>
      <c r="D129" s="448" t="s">
        <v>12</v>
      </c>
      <c r="E129" s="516" t="s">
        <v>6695</v>
      </c>
      <c r="F129" s="467"/>
    </row>
    <row r="130" spans="1:6" ht="23.25" customHeight="1" x14ac:dyDescent="0.2">
      <c r="A130" s="363">
        <f t="shared" si="2"/>
        <v>124</v>
      </c>
      <c r="B130" s="363">
        <f t="shared" si="3"/>
        <v>1906</v>
      </c>
      <c r="C130" s="447">
        <v>17</v>
      </c>
      <c r="D130" s="448" t="s">
        <v>12</v>
      </c>
      <c r="E130" s="516" t="s">
        <v>6696</v>
      </c>
      <c r="F130" s="467"/>
    </row>
    <row r="131" spans="1:6" ht="23.25" customHeight="1" x14ac:dyDescent="0.2">
      <c r="A131" s="363">
        <f t="shared" si="2"/>
        <v>125</v>
      </c>
      <c r="B131" s="363">
        <f t="shared" si="3"/>
        <v>1923</v>
      </c>
      <c r="C131" s="447">
        <v>17</v>
      </c>
      <c r="D131" s="448" t="s">
        <v>12</v>
      </c>
      <c r="E131" s="727" t="s">
        <v>14531</v>
      </c>
      <c r="F131" s="467"/>
    </row>
    <row r="132" spans="1:6" ht="23.25" customHeight="1" x14ac:dyDescent="0.2">
      <c r="A132" s="363">
        <f t="shared" si="2"/>
        <v>126</v>
      </c>
      <c r="B132" s="363">
        <f t="shared" si="3"/>
        <v>1940</v>
      </c>
      <c r="C132" s="447">
        <v>17</v>
      </c>
      <c r="D132" s="448" t="s">
        <v>12</v>
      </c>
      <c r="E132" s="516" t="s">
        <v>6697</v>
      </c>
      <c r="F132" s="467"/>
    </row>
    <row r="133" spans="1:6" ht="23.25" customHeight="1" x14ac:dyDescent="0.2">
      <c r="A133" s="363">
        <f t="shared" si="2"/>
        <v>127</v>
      </c>
      <c r="B133" s="363">
        <f t="shared" si="3"/>
        <v>1957</v>
      </c>
      <c r="C133" s="447">
        <v>17</v>
      </c>
      <c r="D133" s="448" t="s">
        <v>12</v>
      </c>
      <c r="E133" s="516" t="s">
        <v>6698</v>
      </c>
      <c r="F133" s="467"/>
    </row>
    <row r="134" spans="1:6" ht="23.25" customHeight="1" x14ac:dyDescent="0.2">
      <c r="A134" s="363">
        <f t="shared" si="2"/>
        <v>128</v>
      </c>
      <c r="B134" s="363">
        <f t="shared" si="3"/>
        <v>1974</v>
      </c>
      <c r="C134" s="447">
        <v>17</v>
      </c>
      <c r="D134" s="448" t="s">
        <v>12</v>
      </c>
      <c r="E134" s="516" t="s">
        <v>6699</v>
      </c>
      <c r="F134" s="467"/>
    </row>
    <row r="135" spans="1:6" ht="23.25" customHeight="1" x14ac:dyDescent="0.2">
      <c r="A135" s="363">
        <f t="shared" si="2"/>
        <v>129</v>
      </c>
      <c r="B135" s="363">
        <f t="shared" si="3"/>
        <v>1991</v>
      </c>
      <c r="C135" s="447">
        <v>17</v>
      </c>
      <c r="D135" s="448" t="s">
        <v>12</v>
      </c>
      <c r="E135" s="727" t="s">
        <v>14532</v>
      </c>
      <c r="F135" s="467"/>
    </row>
    <row r="136" spans="1:6" ht="23.25" customHeight="1" x14ac:dyDescent="0.2">
      <c r="A136" s="363">
        <f t="shared" si="2"/>
        <v>130</v>
      </c>
      <c r="B136" s="363">
        <f t="shared" si="3"/>
        <v>2008</v>
      </c>
      <c r="C136" s="447">
        <v>17</v>
      </c>
      <c r="D136" s="448" t="s">
        <v>12</v>
      </c>
      <c r="E136" s="516" t="s">
        <v>6700</v>
      </c>
      <c r="F136" s="467"/>
    </row>
    <row r="137" spans="1:6" ht="23.25" customHeight="1" x14ac:dyDescent="0.2">
      <c r="A137" s="363">
        <f t="shared" ref="A137:A200" si="4">+A136+1</f>
        <v>131</v>
      </c>
      <c r="B137" s="363">
        <f t="shared" ref="B137:B200" si="5">C136+B136</f>
        <v>2025</v>
      </c>
      <c r="C137" s="447">
        <v>17</v>
      </c>
      <c r="D137" s="448" t="s">
        <v>12</v>
      </c>
      <c r="E137" s="516" t="s">
        <v>6701</v>
      </c>
      <c r="F137" s="467"/>
    </row>
    <row r="138" spans="1:6" ht="23.25" customHeight="1" x14ac:dyDescent="0.2">
      <c r="A138" s="363">
        <f t="shared" si="4"/>
        <v>132</v>
      </c>
      <c r="B138" s="363">
        <f t="shared" si="5"/>
        <v>2042</v>
      </c>
      <c r="C138" s="447">
        <v>17</v>
      </c>
      <c r="D138" s="448" t="s">
        <v>12</v>
      </c>
      <c r="E138" s="516" t="s">
        <v>6702</v>
      </c>
      <c r="F138" s="467"/>
    </row>
    <row r="139" spans="1:6" ht="23.25" customHeight="1" x14ac:dyDescent="0.2">
      <c r="A139" s="363">
        <f t="shared" si="4"/>
        <v>133</v>
      </c>
      <c r="B139" s="363">
        <f t="shared" si="5"/>
        <v>2059</v>
      </c>
      <c r="C139" s="447">
        <v>17</v>
      </c>
      <c r="D139" s="448" t="s">
        <v>12</v>
      </c>
      <c r="E139" s="517" t="s">
        <v>14533</v>
      </c>
      <c r="F139" s="467"/>
    </row>
    <row r="140" spans="1:6" ht="23.25" customHeight="1" x14ac:dyDescent="0.2">
      <c r="A140" s="363">
        <f t="shared" si="4"/>
        <v>134</v>
      </c>
      <c r="B140" s="363">
        <f t="shared" si="5"/>
        <v>2076</v>
      </c>
      <c r="C140" s="447">
        <v>17</v>
      </c>
      <c r="D140" s="448" t="s">
        <v>12</v>
      </c>
      <c r="E140" s="516" t="s">
        <v>6703</v>
      </c>
      <c r="F140" s="467"/>
    </row>
    <row r="141" spans="1:6" ht="23.25" customHeight="1" x14ac:dyDescent="0.2">
      <c r="A141" s="363">
        <f t="shared" si="4"/>
        <v>135</v>
      </c>
      <c r="B141" s="363">
        <f t="shared" si="5"/>
        <v>2093</v>
      </c>
      <c r="C141" s="447">
        <v>17</v>
      </c>
      <c r="D141" s="448" t="s">
        <v>12</v>
      </c>
      <c r="E141" s="516" t="s">
        <v>6704</v>
      </c>
      <c r="F141" s="467"/>
    </row>
    <row r="142" spans="1:6" ht="23.25" customHeight="1" x14ac:dyDescent="0.2">
      <c r="A142" s="363">
        <f t="shared" si="4"/>
        <v>136</v>
      </c>
      <c r="B142" s="363">
        <f t="shared" si="5"/>
        <v>2110</v>
      </c>
      <c r="C142" s="447">
        <v>17</v>
      </c>
      <c r="D142" s="448" t="s">
        <v>12</v>
      </c>
      <c r="E142" s="516" t="str">
        <f>"DEDUCCIONES POR DOBLE IMPOSICIÓN INTERNACIONAL RDLEG 4/2004. Deducción pendiente. Total períodos anteriores [01422]"</f>
        <v>DEDUCCIONES POR DOBLE IMPOSICIÓN INTERNACIONAL RDLEG 4/2004. Deducción pendiente. Total períodos anteriores [01422]</v>
      </c>
      <c r="F142" s="467"/>
    </row>
    <row r="143" spans="1:6" ht="23.25" customHeight="1" x14ac:dyDescent="0.2">
      <c r="A143" s="363">
        <f t="shared" si="4"/>
        <v>137</v>
      </c>
      <c r="B143" s="363">
        <f t="shared" si="5"/>
        <v>2127</v>
      </c>
      <c r="C143" s="447">
        <v>17</v>
      </c>
      <c r="D143" s="448" t="s">
        <v>12</v>
      </c>
      <c r="E143" s="727" t="s">
        <v>14534</v>
      </c>
      <c r="F143" s="467"/>
    </row>
    <row r="144" spans="1:6" ht="23.25" customHeight="1" x14ac:dyDescent="0.2">
      <c r="A144" s="363">
        <f t="shared" si="4"/>
        <v>138</v>
      </c>
      <c r="B144" s="363">
        <f t="shared" si="5"/>
        <v>2144</v>
      </c>
      <c r="C144" s="447">
        <v>17</v>
      </c>
      <c r="D144" s="448" t="s">
        <v>12</v>
      </c>
      <c r="E144" s="516" t="str">
        <f>"DEDUCCIONES POR DOBLE IMPOSICIÓN INTERNACIONAL RDLEG 4/2004. Aplicado en esta liquidación. Ejercicio de generación. Total períodos anteriores [01424]"</f>
        <v>DEDUCCIONES POR DOBLE IMPOSICIÓN INTERNACIONAL RDLEG 4/2004. Aplicado en esta liquidación. Ejercicio de generación. Total períodos anteriores [01424]</v>
      </c>
      <c r="F144" s="467"/>
    </row>
    <row r="145" spans="1:6" ht="23.25" customHeight="1" x14ac:dyDescent="0.2">
      <c r="A145" s="363">
        <f t="shared" si="4"/>
        <v>139</v>
      </c>
      <c r="B145" s="363">
        <f t="shared" si="5"/>
        <v>2161</v>
      </c>
      <c r="C145" s="447">
        <v>17</v>
      </c>
      <c r="D145" s="448" t="s">
        <v>12</v>
      </c>
      <c r="E145" s="516" t="str">
        <f>"DEDUCCIONES POR DOBLE IMPOSICIÓN INTERNACIONAL RDLEG 4/2004. Pendiente de aplicación en ejercicios futuros. Total periodos anteriores [01425]"</f>
        <v>DEDUCCIONES POR DOBLE IMPOSICIÓN INTERNACIONAL RDLEG 4/2004. Pendiente de aplicación en ejercicios futuros. Total periodos anteriores [01425]</v>
      </c>
      <c r="F145" s="467"/>
    </row>
    <row r="146" spans="1:6" ht="23.25" customHeight="1" x14ac:dyDescent="0.2">
      <c r="A146" s="363">
        <f t="shared" si="4"/>
        <v>140</v>
      </c>
      <c r="B146" s="363">
        <f t="shared" si="5"/>
        <v>2178</v>
      </c>
      <c r="C146" s="447">
        <v>17</v>
      </c>
      <c r="D146" s="448" t="s">
        <v>12</v>
      </c>
      <c r="E146" s="516" t="s">
        <v>6705</v>
      </c>
      <c r="F146" s="467"/>
    </row>
    <row r="147" spans="1:6" ht="23.25" customHeight="1" x14ac:dyDescent="0.2">
      <c r="A147" s="363">
        <f t="shared" si="4"/>
        <v>141</v>
      </c>
      <c r="B147" s="363">
        <f t="shared" si="5"/>
        <v>2195</v>
      </c>
      <c r="C147" s="447">
        <v>17</v>
      </c>
      <c r="D147" s="448" t="s">
        <v>12</v>
      </c>
      <c r="E147" s="727" t="s">
        <v>14535</v>
      </c>
      <c r="F147" s="467"/>
    </row>
    <row r="148" spans="1:6" ht="23.25" customHeight="1" x14ac:dyDescent="0.2">
      <c r="A148" s="363">
        <f t="shared" si="4"/>
        <v>142</v>
      </c>
      <c r="B148" s="363">
        <f t="shared" si="5"/>
        <v>2212</v>
      </c>
      <c r="C148" s="447">
        <v>17</v>
      </c>
      <c r="D148" s="448" t="s">
        <v>12</v>
      </c>
      <c r="E148" s="516" t="s">
        <v>6706</v>
      </c>
      <c r="F148" s="467"/>
    </row>
    <row r="149" spans="1:6" ht="23.25" customHeight="1" x14ac:dyDescent="0.2">
      <c r="A149" s="363">
        <f t="shared" si="4"/>
        <v>143</v>
      </c>
      <c r="B149" s="363">
        <f t="shared" si="5"/>
        <v>2229</v>
      </c>
      <c r="C149" s="447">
        <v>17</v>
      </c>
      <c r="D149" s="448" t="s">
        <v>12</v>
      </c>
      <c r="E149" s="516" t="s">
        <v>6707</v>
      </c>
      <c r="F149" s="467"/>
    </row>
    <row r="150" spans="1:6" ht="23.25" customHeight="1" x14ac:dyDescent="0.2">
      <c r="A150" s="363">
        <f t="shared" si="4"/>
        <v>144</v>
      </c>
      <c r="B150" s="363">
        <f t="shared" si="5"/>
        <v>2246</v>
      </c>
      <c r="C150" s="447">
        <v>17</v>
      </c>
      <c r="D150" s="448" t="s">
        <v>12</v>
      </c>
      <c r="E150" s="516" t="s">
        <v>6708</v>
      </c>
      <c r="F150" s="467"/>
    </row>
    <row r="151" spans="1:6" ht="23.25" customHeight="1" x14ac:dyDescent="0.2">
      <c r="A151" s="363">
        <f t="shared" si="4"/>
        <v>145</v>
      </c>
      <c r="B151" s="363">
        <f t="shared" si="5"/>
        <v>2263</v>
      </c>
      <c r="C151" s="447">
        <v>17</v>
      </c>
      <c r="D151" s="448" t="s">
        <v>12</v>
      </c>
      <c r="E151" s="727" t="s">
        <v>14536</v>
      </c>
      <c r="F151" s="467"/>
    </row>
    <row r="152" spans="1:6" ht="23.25" customHeight="1" x14ac:dyDescent="0.2">
      <c r="A152" s="363">
        <f t="shared" si="4"/>
        <v>146</v>
      </c>
      <c r="B152" s="363">
        <f t="shared" si="5"/>
        <v>2280</v>
      </c>
      <c r="C152" s="447">
        <v>17</v>
      </c>
      <c r="D152" s="448" t="s">
        <v>12</v>
      </c>
      <c r="E152" s="516" t="s">
        <v>6709</v>
      </c>
      <c r="F152" s="467"/>
    </row>
    <row r="153" spans="1:6" ht="23.25" customHeight="1" x14ac:dyDescent="0.2">
      <c r="A153" s="363">
        <f t="shared" si="4"/>
        <v>147</v>
      </c>
      <c r="B153" s="363">
        <f t="shared" si="5"/>
        <v>2297</v>
      </c>
      <c r="C153" s="447">
        <v>17</v>
      </c>
      <c r="D153" s="448" t="s">
        <v>12</v>
      </c>
      <c r="E153" s="516" t="s">
        <v>6710</v>
      </c>
      <c r="F153" s="467"/>
    </row>
    <row r="154" spans="1:6" ht="23.25" customHeight="1" x14ac:dyDescent="0.2">
      <c r="A154" s="363">
        <f t="shared" si="4"/>
        <v>148</v>
      </c>
      <c r="B154" s="363">
        <f t="shared" si="5"/>
        <v>2314</v>
      </c>
      <c r="C154" s="447">
        <v>17</v>
      </c>
      <c r="D154" s="448" t="s">
        <v>12</v>
      </c>
      <c r="E154" s="516" t="s">
        <v>6711</v>
      </c>
      <c r="F154" s="467"/>
    </row>
    <row r="155" spans="1:6" ht="23.25" customHeight="1" x14ac:dyDescent="0.2">
      <c r="A155" s="363">
        <f t="shared" si="4"/>
        <v>149</v>
      </c>
      <c r="B155" s="363">
        <f t="shared" si="5"/>
        <v>2331</v>
      </c>
      <c r="C155" s="447">
        <v>17</v>
      </c>
      <c r="D155" s="448" t="s">
        <v>12</v>
      </c>
      <c r="E155" s="727" t="s">
        <v>14537</v>
      </c>
      <c r="F155" s="467"/>
    </row>
    <row r="156" spans="1:6" ht="23.25" customHeight="1" x14ac:dyDescent="0.2">
      <c r="A156" s="363">
        <f t="shared" si="4"/>
        <v>150</v>
      </c>
      <c r="B156" s="363">
        <f t="shared" si="5"/>
        <v>2348</v>
      </c>
      <c r="C156" s="447">
        <v>17</v>
      </c>
      <c r="D156" s="448" t="s">
        <v>12</v>
      </c>
      <c r="E156" s="516" t="s">
        <v>6712</v>
      </c>
      <c r="F156" s="467"/>
    </row>
    <row r="157" spans="1:6" ht="23.25" customHeight="1" x14ac:dyDescent="0.2">
      <c r="A157" s="363">
        <f t="shared" si="4"/>
        <v>151</v>
      </c>
      <c r="B157" s="363">
        <f t="shared" si="5"/>
        <v>2365</v>
      </c>
      <c r="C157" s="447">
        <v>17</v>
      </c>
      <c r="D157" s="448" t="s">
        <v>12</v>
      </c>
      <c r="E157" s="516" t="s">
        <v>6713</v>
      </c>
      <c r="F157" s="467"/>
    </row>
    <row r="158" spans="1:6" ht="23.25" customHeight="1" x14ac:dyDescent="0.2">
      <c r="A158" s="363">
        <f t="shared" si="4"/>
        <v>152</v>
      </c>
      <c r="B158" s="363">
        <f t="shared" si="5"/>
        <v>2382</v>
      </c>
      <c r="C158" s="447">
        <v>17</v>
      </c>
      <c r="D158" s="448" t="s">
        <v>12</v>
      </c>
      <c r="E158" s="516" t="s">
        <v>6714</v>
      </c>
      <c r="F158" s="467"/>
    </row>
    <row r="159" spans="1:6" ht="23.25" customHeight="1" x14ac:dyDescent="0.2">
      <c r="A159" s="363">
        <f t="shared" si="4"/>
        <v>153</v>
      </c>
      <c r="B159" s="363">
        <f t="shared" si="5"/>
        <v>2399</v>
      </c>
      <c r="C159" s="447">
        <v>17</v>
      </c>
      <c r="D159" s="448" t="s">
        <v>12</v>
      </c>
      <c r="E159" s="727" t="s">
        <v>14538</v>
      </c>
      <c r="F159" s="467"/>
    </row>
    <row r="160" spans="1:6" ht="23.25" customHeight="1" x14ac:dyDescent="0.2">
      <c r="A160" s="363">
        <f t="shared" si="4"/>
        <v>154</v>
      </c>
      <c r="B160" s="363">
        <f t="shared" si="5"/>
        <v>2416</v>
      </c>
      <c r="C160" s="447">
        <v>17</v>
      </c>
      <c r="D160" s="448" t="s">
        <v>12</v>
      </c>
      <c r="E160" s="516" t="s">
        <v>6715</v>
      </c>
      <c r="F160" s="467"/>
    </row>
    <row r="161" spans="1:6" ht="23.25" customHeight="1" x14ac:dyDescent="0.2">
      <c r="A161" s="363">
        <f t="shared" si="4"/>
        <v>155</v>
      </c>
      <c r="B161" s="363">
        <f t="shared" si="5"/>
        <v>2433</v>
      </c>
      <c r="C161" s="447">
        <v>17</v>
      </c>
      <c r="D161" s="448" t="s">
        <v>12</v>
      </c>
      <c r="E161" s="516" t="s">
        <v>6716</v>
      </c>
      <c r="F161" s="467"/>
    </row>
    <row r="162" spans="1:6" ht="23.25" customHeight="1" x14ac:dyDescent="0.2">
      <c r="A162" s="363">
        <f t="shared" si="4"/>
        <v>156</v>
      </c>
      <c r="B162" s="363">
        <f t="shared" si="5"/>
        <v>2450</v>
      </c>
      <c r="C162" s="447">
        <v>17</v>
      </c>
      <c r="D162" s="448" t="s">
        <v>12</v>
      </c>
      <c r="E162" s="516" t="s">
        <v>6717</v>
      </c>
      <c r="F162" s="467"/>
    </row>
    <row r="163" spans="1:6" ht="23.25" customHeight="1" x14ac:dyDescent="0.2">
      <c r="A163" s="363">
        <f t="shared" si="4"/>
        <v>157</v>
      </c>
      <c r="B163" s="363">
        <f t="shared" si="5"/>
        <v>2467</v>
      </c>
      <c r="C163" s="447">
        <v>17</v>
      </c>
      <c r="D163" s="448" t="s">
        <v>12</v>
      </c>
      <c r="E163" s="727" t="s">
        <v>14539</v>
      </c>
      <c r="F163" s="467"/>
    </row>
    <row r="164" spans="1:6" ht="23.25" customHeight="1" x14ac:dyDescent="0.2">
      <c r="A164" s="363">
        <f t="shared" si="4"/>
        <v>158</v>
      </c>
      <c r="B164" s="363">
        <f t="shared" si="5"/>
        <v>2484</v>
      </c>
      <c r="C164" s="447">
        <v>17</v>
      </c>
      <c r="D164" s="448" t="s">
        <v>12</v>
      </c>
      <c r="E164" s="516" t="s">
        <v>6718</v>
      </c>
      <c r="F164" s="467"/>
    </row>
    <row r="165" spans="1:6" ht="23.25" customHeight="1" x14ac:dyDescent="0.2">
      <c r="A165" s="363">
        <f t="shared" si="4"/>
        <v>159</v>
      </c>
      <c r="B165" s="363">
        <f t="shared" si="5"/>
        <v>2501</v>
      </c>
      <c r="C165" s="447">
        <v>17</v>
      </c>
      <c r="D165" s="448" t="s">
        <v>12</v>
      </c>
      <c r="E165" s="516" t="s">
        <v>6719</v>
      </c>
      <c r="F165" s="467"/>
    </row>
    <row r="166" spans="1:6" ht="23.25" customHeight="1" x14ac:dyDescent="0.2">
      <c r="A166" s="363">
        <f t="shared" si="4"/>
        <v>160</v>
      </c>
      <c r="B166" s="363">
        <f t="shared" si="5"/>
        <v>2518</v>
      </c>
      <c r="C166" s="447">
        <v>17</v>
      </c>
      <c r="D166" s="448" t="s">
        <v>12</v>
      </c>
      <c r="E166" s="516" t="s">
        <v>6720</v>
      </c>
      <c r="F166" s="467"/>
    </row>
    <row r="167" spans="1:6" ht="23.25" customHeight="1" x14ac:dyDescent="0.2">
      <c r="A167" s="363">
        <f t="shared" si="4"/>
        <v>161</v>
      </c>
      <c r="B167" s="363">
        <f t="shared" si="5"/>
        <v>2535</v>
      </c>
      <c r="C167" s="447">
        <v>17</v>
      </c>
      <c r="D167" s="448" t="s">
        <v>12</v>
      </c>
      <c r="E167" s="727" t="s">
        <v>14540</v>
      </c>
      <c r="F167" s="467"/>
    </row>
    <row r="168" spans="1:6" ht="23.25" customHeight="1" x14ac:dyDescent="0.2">
      <c r="A168" s="363">
        <f t="shared" si="4"/>
        <v>162</v>
      </c>
      <c r="B168" s="363">
        <f t="shared" si="5"/>
        <v>2552</v>
      </c>
      <c r="C168" s="447">
        <v>17</v>
      </c>
      <c r="D168" s="448" t="s">
        <v>12</v>
      </c>
      <c r="E168" s="516" t="s">
        <v>6721</v>
      </c>
      <c r="F168" s="467"/>
    </row>
    <row r="169" spans="1:6" ht="23.25" customHeight="1" x14ac:dyDescent="0.2">
      <c r="A169" s="363">
        <f t="shared" si="4"/>
        <v>163</v>
      </c>
      <c r="B169" s="363">
        <f t="shared" si="5"/>
        <v>2569</v>
      </c>
      <c r="C169" s="447">
        <v>17</v>
      </c>
      <c r="D169" s="448" t="s">
        <v>12</v>
      </c>
      <c r="E169" s="516" t="s">
        <v>6722</v>
      </c>
      <c r="F169" s="467"/>
    </row>
    <row r="170" spans="1:6" ht="23.25" customHeight="1" x14ac:dyDescent="0.2">
      <c r="A170" s="363">
        <f t="shared" si="4"/>
        <v>164</v>
      </c>
      <c r="B170" s="363">
        <f t="shared" si="5"/>
        <v>2586</v>
      </c>
      <c r="C170" s="447">
        <v>17</v>
      </c>
      <c r="D170" s="448" t="s">
        <v>12</v>
      </c>
      <c r="E170" s="516" t="s">
        <v>6723</v>
      </c>
      <c r="F170" s="467"/>
    </row>
    <row r="171" spans="1:6" ht="23.25" customHeight="1" x14ac:dyDescent="0.2">
      <c r="A171" s="363">
        <f t="shared" si="4"/>
        <v>165</v>
      </c>
      <c r="B171" s="363">
        <f t="shared" si="5"/>
        <v>2603</v>
      </c>
      <c r="C171" s="447">
        <v>17</v>
      </c>
      <c r="D171" s="448" t="s">
        <v>12</v>
      </c>
      <c r="E171" s="727" t="s">
        <v>14541</v>
      </c>
      <c r="F171" s="467"/>
    </row>
    <row r="172" spans="1:6" ht="23.25" customHeight="1" x14ac:dyDescent="0.2">
      <c r="A172" s="363">
        <f t="shared" si="4"/>
        <v>166</v>
      </c>
      <c r="B172" s="363">
        <f t="shared" si="5"/>
        <v>2620</v>
      </c>
      <c r="C172" s="447">
        <v>17</v>
      </c>
      <c r="D172" s="448" t="s">
        <v>12</v>
      </c>
      <c r="E172" s="516" t="s">
        <v>6724</v>
      </c>
      <c r="F172" s="467"/>
    </row>
    <row r="173" spans="1:6" ht="23.25" customHeight="1" x14ac:dyDescent="0.2">
      <c r="A173" s="363">
        <f t="shared" si="4"/>
        <v>167</v>
      </c>
      <c r="B173" s="363">
        <f t="shared" si="5"/>
        <v>2637</v>
      </c>
      <c r="C173" s="447">
        <v>17</v>
      </c>
      <c r="D173" s="448" t="s">
        <v>12</v>
      </c>
      <c r="E173" s="516" t="s">
        <v>6725</v>
      </c>
      <c r="F173" s="467"/>
    </row>
    <row r="174" spans="1:6" ht="23.25" customHeight="1" x14ac:dyDescent="0.2">
      <c r="A174" s="363">
        <f t="shared" si="4"/>
        <v>168</v>
      </c>
      <c r="B174" s="363">
        <f t="shared" si="5"/>
        <v>2654</v>
      </c>
      <c r="C174" s="447">
        <v>17</v>
      </c>
      <c r="D174" s="448" t="s">
        <v>12</v>
      </c>
      <c r="E174" s="516" t="s">
        <v>6726</v>
      </c>
      <c r="F174" s="467"/>
    </row>
    <row r="175" spans="1:6" ht="23.25" customHeight="1" x14ac:dyDescent="0.2">
      <c r="A175" s="363">
        <f t="shared" si="4"/>
        <v>169</v>
      </c>
      <c r="B175" s="363">
        <f t="shared" si="5"/>
        <v>2671</v>
      </c>
      <c r="C175" s="447">
        <v>17</v>
      </c>
      <c r="D175" s="448" t="s">
        <v>12</v>
      </c>
      <c r="E175" s="727" t="s">
        <v>14542</v>
      </c>
      <c r="F175" s="467"/>
    </row>
    <row r="176" spans="1:6" ht="23.25" customHeight="1" x14ac:dyDescent="0.2">
      <c r="A176" s="363">
        <f t="shared" si="4"/>
        <v>170</v>
      </c>
      <c r="B176" s="363">
        <f t="shared" si="5"/>
        <v>2688</v>
      </c>
      <c r="C176" s="447">
        <v>17</v>
      </c>
      <c r="D176" s="448" t="s">
        <v>12</v>
      </c>
      <c r="E176" s="516" t="s">
        <v>6727</v>
      </c>
      <c r="F176" s="467"/>
    </row>
    <row r="177" spans="1:6" ht="23.25" customHeight="1" x14ac:dyDescent="0.2">
      <c r="A177" s="363">
        <f t="shared" si="4"/>
        <v>171</v>
      </c>
      <c r="B177" s="363">
        <f t="shared" si="5"/>
        <v>2705</v>
      </c>
      <c r="C177" s="447">
        <v>17</v>
      </c>
      <c r="D177" s="448" t="s">
        <v>12</v>
      </c>
      <c r="E177" s="516" t="s">
        <v>6728</v>
      </c>
      <c r="F177" s="467"/>
    </row>
    <row r="178" spans="1:6" ht="23.25" customHeight="1" x14ac:dyDescent="0.2">
      <c r="A178" s="363">
        <f t="shared" si="4"/>
        <v>172</v>
      </c>
      <c r="B178" s="363">
        <f t="shared" si="5"/>
        <v>2722</v>
      </c>
      <c r="C178" s="447">
        <v>17</v>
      </c>
      <c r="D178" s="448" t="s">
        <v>12</v>
      </c>
      <c r="E178" s="516" t="s">
        <v>9981</v>
      </c>
      <c r="F178" s="467"/>
    </row>
    <row r="179" spans="1:6" ht="23.25" customHeight="1" x14ac:dyDescent="0.2">
      <c r="A179" s="363">
        <f t="shared" si="4"/>
        <v>173</v>
      </c>
      <c r="B179" s="363">
        <f t="shared" si="5"/>
        <v>2739</v>
      </c>
      <c r="C179" s="447">
        <v>17</v>
      </c>
      <c r="D179" s="448" t="s">
        <v>12</v>
      </c>
      <c r="E179" s="727" t="s">
        <v>14543</v>
      </c>
      <c r="F179" s="467"/>
    </row>
    <row r="180" spans="1:6" ht="23.25" customHeight="1" x14ac:dyDescent="0.2">
      <c r="A180" s="363">
        <f t="shared" si="4"/>
        <v>174</v>
      </c>
      <c r="B180" s="363">
        <f t="shared" si="5"/>
        <v>2756</v>
      </c>
      <c r="C180" s="447">
        <v>17</v>
      </c>
      <c r="D180" s="448" t="s">
        <v>12</v>
      </c>
      <c r="E180" s="516" t="s">
        <v>6729</v>
      </c>
      <c r="F180" s="467"/>
    </row>
    <row r="181" spans="1:6" ht="23.25" customHeight="1" x14ac:dyDescent="0.2">
      <c r="A181" s="363">
        <f t="shared" si="4"/>
        <v>175</v>
      </c>
      <c r="B181" s="363">
        <f t="shared" si="5"/>
        <v>2773</v>
      </c>
      <c r="C181" s="447">
        <v>17</v>
      </c>
      <c r="D181" s="448" t="s">
        <v>12</v>
      </c>
      <c r="E181" s="516" t="s">
        <v>6730</v>
      </c>
      <c r="F181" s="437"/>
    </row>
    <row r="182" spans="1:6" ht="23.25" customHeight="1" x14ac:dyDescent="0.2">
      <c r="A182" s="363">
        <f t="shared" si="4"/>
        <v>176</v>
      </c>
      <c r="B182" s="363">
        <f t="shared" si="5"/>
        <v>2790</v>
      </c>
      <c r="C182" s="430">
        <v>17</v>
      </c>
      <c r="D182" s="444" t="s">
        <v>12</v>
      </c>
      <c r="E182" s="727" t="s">
        <v>14544</v>
      </c>
      <c r="F182" s="471"/>
    </row>
    <row r="183" spans="1:6" ht="23.25" customHeight="1" x14ac:dyDescent="0.2">
      <c r="A183" s="363">
        <f t="shared" si="4"/>
        <v>177</v>
      </c>
      <c r="B183" s="363">
        <f t="shared" si="5"/>
        <v>2807</v>
      </c>
      <c r="C183" s="430">
        <v>17</v>
      </c>
      <c r="D183" s="444" t="s">
        <v>12</v>
      </c>
      <c r="E183" s="727" t="s">
        <v>14545</v>
      </c>
      <c r="F183" s="471"/>
    </row>
    <row r="184" spans="1:6" ht="23.25" customHeight="1" x14ac:dyDescent="0.2">
      <c r="A184" s="363">
        <f t="shared" si="4"/>
        <v>178</v>
      </c>
      <c r="B184" s="363">
        <f t="shared" si="5"/>
        <v>2824</v>
      </c>
      <c r="C184" s="430">
        <v>17</v>
      </c>
      <c r="D184" s="444" t="s">
        <v>12</v>
      </c>
      <c r="E184" s="727" t="s">
        <v>14546</v>
      </c>
      <c r="F184" s="471"/>
    </row>
    <row r="185" spans="1:6" ht="23.25" customHeight="1" x14ac:dyDescent="0.2">
      <c r="A185" s="363">
        <f t="shared" si="4"/>
        <v>179</v>
      </c>
      <c r="B185" s="363">
        <f t="shared" si="5"/>
        <v>2841</v>
      </c>
      <c r="C185" s="430">
        <v>17</v>
      </c>
      <c r="D185" s="444" t="s">
        <v>12</v>
      </c>
      <c r="E185" s="727" t="s">
        <v>14547</v>
      </c>
      <c r="F185" s="471"/>
    </row>
    <row r="186" spans="1:6" ht="23.25" customHeight="1" x14ac:dyDescent="0.2">
      <c r="A186" s="363">
        <f t="shared" si="4"/>
        <v>180</v>
      </c>
      <c r="B186" s="363">
        <f t="shared" si="5"/>
        <v>2858</v>
      </c>
      <c r="C186" s="363">
        <v>17</v>
      </c>
      <c r="D186" s="360" t="s">
        <v>12</v>
      </c>
      <c r="E186" s="520" t="s">
        <v>13497</v>
      </c>
      <c r="F186" s="375"/>
    </row>
    <row r="187" spans="1:6" ht="23.25" customHeight="1" x14ac:dyDescent="0.2">
      <c r="A187" s="363">
        <f t="shared" si="4"/>
        <v>181</v>
      </c>
      <c r="B187" s="363">
        <f t="shared" si="5"/>
        <v>2875</v>
      </c>
      <c r="C187" s="363">
        <v>17</v>
      </c>
      <c r="D187" s="360" t="s">
        <v>12</v>
      </c>
      <c r="E187" s="520" t="s">
        <v>13498</v>
      </c>
      <c r="F187" s="375"/>
    </row>
    <row r="188" spans="1:6" ht="23.25" customHeight="1" x14ac:dyDescent="0.2">
      <c r="A188" s="363">
        <f t="shared" si="4"/>
        <v>182</v>
      </c>
      <c r="B188" s="363">
        <f t="shared" si="5"/>
        <v>2892</v>
      </c>
      <c r="C188" s="363">
        <v>17</v>
      </c>
      <c r="D188" s="360" t="s">
        <v>12</v>
      </c>
      <c r="E188" s="520" t="s">
        <v>13499</v>
      </c>
      <c r="F188" s="375"/>
    </row>
    <row r="189" spans="1:6" ht="23.25" customHeight="1" x14ac:dyDescent="0.2">
      <c r="A189" s="363">
        <f t="shared" si="4"/>
        <v>183</v>
      </c>
      <c r="B189" s="363">
        <f t="shared" si="5"/>
        <v>2909</v>
      </c>
      <c r="C189" s="363">
        <v>17</v>
      </c>
      <c r="D189" s="360" t="s">
        <v>12</v>
      </c>
      <c r="E189" s="520" t="s">
        <v>13500</v>
      </c>
      <c r="F189" s="375"/>
    </row>
    <row r="190" spans="1:6" ht="23.25" customHeight="1" x14ac:dyDescent="0.2">
      <c r="A190" s="363">
        <f t="shared" si="4"/>
        <v>184</v>
      </c>
      <c r="B190" s="363">
        <f t="shared" si="5"/>
        <v>2926</v>
      </c>
      <c r="C190" s="447">
        <v>17</v>
      </c>
      <c r="D190" s="448" t="s">
        <v>12</v>
      </c>
      <c r="E190" s="516" t="s">
        <v>6731</v>
      </c>
      <c r="F190" s="467"/>
    </row>
    <row r="191" spans="1:6" ht="23.25" customHeight="1" x14ac:dyDescent="0.2">
      <c r="A191" s="363">
        <f t="shared" si="4"/>
        <v>185</v>
      </c>
      <c r="B191" s="363">
        <f t="shared" si="5"/>
        <v>2943</v>
      </c>
      <c r="C191" s="447">
        <v>17</v>
      </c>
      <c r="D191" s="448" t="s">
        <v>12</v>
      </c>
      <c r="E191" s="517" t="s">
        <v>14548</v>
      </c>
      <c r="F191" s="467"/>
    </row>
    <row r="192" spans="1:6" ht="23.25" customHeight="1" x14ac:dyDescent="0.2">
      <c r="A192" s="363">
        <f t="shared" si="4"/>
        <v>186</v>
      </c>
      <c r="B192" s="363">
        <f t="shared" si="5"/>
        <v>2960</v>
      </c>
      <c r="C192" s="447">
        <v>17</v>
      </c>
      <c r="D192" s="448" t="s">
        <v>12</v>
      </c>
      <c r="E192" s="516" t="s">
        <v>6732</v>
      </c>
      <c r="F192" s="467"/>
    </row>
    <row r="193" spans="1:6" ht="23.25" customHeight="1" x14ac:dyDescent="0.2">
      <c r="A193" s="363">
        <f t="shared" si="4"/>
        <v>187</v>
      </c>
      <c r="B193" s="363">
        <f t="shared" si="5"/>
        <v>2977</v>
      </c>
      <c r="C193" s="502">
        <v>17</v>
      </c>
      <c r="D193" s="432" t="s">
        <v>12</v>
      </c>
      <c r="E193" s="516" t="s">
        <v>6733</v>
      </c>
    </row>
    <row r="194" spans="1:6" ht="23.25" customHeight="1" x14ac:dyDescent="0.2">
      <c r="A194" s="363">
        <f t="shared" si="4"/>
        <v>188</v>
      </c>
      <c r="B194" s="363">
        <f t="shared" si="5"/>
        <v>2994</v>
      </c>
      <c r="C194" s="363">
        <v>6</v>
      </c>
      <c r="D194" s="710" t="s">
        <v>12</v>
      </c>
      <c r="E194" s="726" t="s">
        <v>13501</v>
      </c>
      <c r="F194" s="629"/>
    </row>
    <row r="195" spans="1:6" ht="23.25" customHeight="1" x14ac:dyDescent="0.2">
      <c r="A195" s="363">
        <f t="shared" si="4"/>
        <v>189</v>
      </c>
      <c r="B195" s="363">
        <f t="shared" si="5"/>
        <v>3000</v>
      </c>
      <c r="C195" s="363">
        <v>6</v>
      </c>
      <c r="D195" s="710" t="s">
        <v>12</v>
      </c>
      <c r="E195" s="726" t="s">
        <v>13502</v>
      </c>
      <c r="F195" s="629"/>
    </row>
    <row r="196" spans="1:6" ht="23.25" customHeight="1" x14ac:dyDescent="0.2">
      <c r="A196" s="363">
        <f t="shared" si="4"/>
        <v>190</v>
      </c>
      <c r="B196" s="363">
        <f t="shared" si="5"/>
        <v>3006</v>
      </c>
      <c r="C196" s="363">
        <v>6</v>
      </c>
      <c r="D196" s="710" t="s">
        <v>12</v>
      </c>
      <c r="E196" s="726" t="s">
        <v>13503</v>
      </c>
      <c r="F196" s="629"/>
    </row>
    <row r="197" spans="1:6" ht="23.25" customHeight="1" x14ac:dyDescent="0.2">
      <c r="A197" s="363">
        <f t="shared" si="4"/>
        <v>191</v>
      </c>
      <c r="B197" s="363">
        <f t="shared" si="5"/>
        <v>3012</v>
      </c>
      <c r="C197" s="363">
        <v>6</v>
      </c>
      <c r="D197" s="710" t="s">
        <v>12</v>
      </c>
      <c r="E197" s="726" t="s">
        <v>13504</v>
      </c>
      <c r="F197" s="629"/>
    </row>
    <row r="198" spans="1:6" ht="23.25" customHeight="1" x14ac:dyDescent="0.2">
      <c r="A198" s="363">
        <f t="shared" si="4"/>
        <v>192</v>
      </c>
      <c r="B198" s="363">
        <f t="shared" si="5"/>
        <v>3018</v>
      </c>
      <c r="C198" s="363">
        <v>6</v>
      </c>
      <c r="D198" s="710" t="s">
        <v>12</v>
      </c>
      <c r="E198" s="726" t="s">
        <v>13505</v>
      </c>
      <c r="F198" s="629"/>
    </row>
    <row r="199" spans="1:6" ht="23.25" customHeight="1" x14ac:dyDescent="0.2">
      <c r="A199" s="363">
        <f t="shared" si="4"/>
        <v>193</v>
      </c>
      <c r="B199" s="363">
        <f t="shared" si="5"/>
        <v>3024</v>
      </c>
      <c r="C199" s="363">
        <v>6</v>
      </c>
      <c r="D199" s="710" t="s">
        <v>12</v>
      </c>
      <c r="E199" s="726" t="s">
        <v>13506</v>
      </c>
      <c r="F199" s="629"/>
    </row>
    <row r="200" spans="1:6" ht="23.25" customHeight="1" x14ac:dyDescent="0.2">
      <c r="A200" s="363">
        <f t="shared" si="4"/>
        <v>194</v>
      </c>
      <c r="B200" s="363">
        <f t="shared" si="5"/>
        <v>3030</v>
      </c>
      <c r="C200" s="363">
        <v>6</v>
      </c>
      <c r="D200" s="710" t="s">
        <v>12</v>
      </c>
      <c r="E200" s="726" t="s">
        <v>13507</v>
      </c>
      <c r="F200" s="629"/>
    </row>
    <row r="201" spans="1:6" ht="23.25" customHeight="1" x14ac:dyDescent="0.2">
      <c r="A201" s="363">
        <f t="shared" ref="A201:A216" si="6">+A200+1</f>
        <v>195</v>
      </c>
      <c r="B201" s="363">
        <f t="shared" ref="B201:B216" si="7">C200+B200</f>
        <v>3036</v>
      </c>
      <c r="C201" s="363">
        <v>6</v>
      </c>
      <c r="D201" s="710" t="s">
        <v>12</v>
      </c>
      <c r="E201" s="726" t="s">
        <v>13508</v>
      </c>
      <c r="F201" s="629"/>
    </row>
    <row r="202" spans="1:6" ht="23.25" customHeight="1" x14ac:dyDescent="0.2">
      <c r="A202" s="363">
        <f t="shared" si="6"/>
        <v>196</v>
      </c>
      <c r="B202" s="363">
        <f t="shared" si="7"/>
        <v>3042</v>
      </c>
      <c r="C202" s="363">
        <v>6</v>
      </c>
      <c r="D202" s="710" t="s">
        <v>12</v>
      </c>
      <c r="E202" s="726" t="s">
        <v>13509</v>
      </c>
      <c r="F202" s="629"/>
    </row>
    <row r="203" spans="1:6" ht="23.25" customHeight="1" x14ac:dyDescent="0.2">
      <c r="A203" s="363">
        <f t="shared" si="6"/>
        <v>197</v>
      </c>
      <c r="B203" s="363">
        <f t="shared" si="7"/>
        <v>3048</v>
      </c>
      <c r="C203" s="363">
        <v>6</v>
      </c>
      <c r="D203" s="710" t="s">
        <v>12</v>
      </c>
      <c r="E203" s="726" t="s">
        <v>13510</v>
      </c>
      <c r="F203" s="629"/>
    </row>
    <row r="204" spans="1:6" ht="23.25" customHeight="1" x14ac:dyDescent="0.2">
      <c r="A204" s="363">
        <f t="shared" si="6"/>
        <v>198</v>
      </c>
      <c r="B204" s="363">
        <f t="shared" si="7"/>
        <v>3054</v>
      </c>
      <c r="C204" s="363">
        <v>6</v>
      </c>
      <c r="D204" s="710" t="s">
        <v>12</v>
      </c>
      <c r="E204" s="726" t="s">
        <v>13511</v>
      </c>
      <c r="F204" s="629"/>
    </row>
    <row r="205" spans="1:6" ht="23.25" customHeight="1" x14ac:dyDescent="0.2">
      <c r="A205" s="363">
        <f t="shared" si="6"/>
        <v>199</v>
      </c>
      <c r="B205" s="363">
        <f t="shared" si="7"/>
        <v>3060</v>
      </c>
      <c r="C205" s="363">
        <v>6</v>
      </c>
      <c r="D205" s="710" t="s">
        <v>12</v>
      </c>
      <c r="E205" s="726" t="s">
        <v>13512</v>
      </c>
      <c r="F205" s="629"/>
    </row>
    <row r="206" spans="1:6" ht="23.25" customHeight="1" x14ac:dyDescent="0.2">
      <c r="A206" s="363">
        <f t="shared" si="6"/>
        <v>200</v>
      </c>
      <c r="B206" s="363">
        <f t="shared" si="7"/>
        <v>3066</v>
      </c>
      <c r="C206" s="363">
        <v>6</v>
      </c>
      <c r="D206" s="710" t="s">
        <v>12</v>
      </c>
      <c r="E206" s="726" t="s">
        <v>13513</v>
      </c>
      <c r="F206" s="629"/>
    </row>
    <row r="207" spans="1:6" ht="23.25" customHeight="1" x14ac:dyDescent="0.2">
      <c r="A207" s="363">
        <f t="shared" si="6"/>
        <v>201</v>
      </c>
      <c r="B207" s="363">
        <f t="shared" si="7"/>
        <v>3072</v>
      </c>
      <c r="C207" s="363">
        <v>6</v>
      </c>
      <c r="D207" s="710" t="s">
        <v>12</v>
      </c>
      <c r="E207" s="726" t="s">
        <v>13514</v>
      </c>
      <c r="F207" s="629"/>
    </row>
    <row r="208" spans="1:6" ht="23.25" customHeight="1" x14ac:dyDescent="0.2">
      <c r="A208" s="363">
        <f t="shared" si="6"/>
        <v>202</v>
      </c>
      <c r="B208" s="363">
        <f t="shared" si="7"/>
        <v>3078</v>
      </c>
      <c r="C208" s="363">
        <v>6</v>
      </c>
      <c r="D208" s="710" t="s">
        <v>12</v>
      </c>
      <c r="E208" s="726" t="s">
        <v>13515</v>
      </c>
      <c r="F208" s="629"/>
    </row>
    <row r="209" spans="1:23" ht="23.25" customHeight="1" x14ac:dyDescent="0.2">
      <c r="A209" s="363">
        <f t="shared" si="6"/>
        <v>203</v>
      </c>
      <c r="B209" s="363">
        <f t="shared" si="7"/>
        <v>3084</v>
      </c>
      <c r="C209" s="363">
        <v>6</v>
      </c>
      <c r="D209" s="710" t="s">
        <v>12</v>
      </c>
      <c r="E209" s="726" t="s">
        <v>13516</v>
      </c>
      <c r="F209" s="629"/>
    </row>
    <row r="210" spans="1:23" ht="23.25" customHeight="1" x14ac:dyDescent="0.2">
      <c r="A210" s="363">
        <f t="shared" si="6"/>
        <v>204</v>
      </c>
      <c r="B210" s="363">
        <f t="shared" si="7"/>
        <v>3090</v>
      </c>
      <c r="C210" s="363">
        <v>6</v>
      </c>
      <c r="D210" s="710" t="s">
        <v>12</v>
      </c>
      <c r="E210" s="726" t="s">
        <v>14549</v>
      </c>
      <c r="F210" s="629"/>
    </row>
    <row r="211" spans="1:23" ht="23.25" customHeight="1" x14ac:dyDescent="0.2">
      <c r="A211" s="363">
        <f t="shared" si="6"/>
        <v>205</v>
      </c>
      <c r="B211" s="363">
        <f t="shared" si="7"/>
        <v>3096</v>
      </c>
      <c r="C211" s="363">
        <v>6</v>
      </c>
      <c r="D211" s="360" t="s">
        <v>12</v>
      </c>
      <c r="E211" s="514" t="s">
        <v>13517</v>
      </c>
      <c r="F211" s="629"/>
    </row>
    <row r="212" spans="1:23" ht="23.25" customHeight="1" x14ac:dyDescent="0.2">
      <c r="A212" s="363">
        <f t="shared" si="6"/>
        <v>206</v>
      </c>
      <c r="B212" s="363">
        <f t="shared" si="7"/>
        <v>3102</v>
      </c>
      <c r="C212" s="363">
        <v>6</v>
      </c>
      <c r="D212" s="710" t="s">
        <v>12</v>
      </c>
      <c r="E212" s="726" t="s">
        <v>13518</v>
      </c>
      <c r="F212" s="629"/>
    </row>
    <row r="213" spans="1:23" s="256" customFormat="1" ht="23.25" customHeight="1" x14ac:dyDescent="0.2">
      <c r="A213" s="363">
        <f t="shared" si="6"/>
        <v>207</v>
      </c>
      <c r="B213" s="363">
        <f t="shared" si="7"/>
        <v>3108</v>
      </c>
      <c r="C213" s="363">
        <v>6</v>
      </c>
      <c r="D213" s="710" t="s">
        <v>12</v>
      </c>
      <c r="E213" s="726" t="s">
        <v>14550</v>
      </c>
      <c r="F213" s="629"/>
      <c r="G213" s="15"/>
      <c r="H213" s="15"/>
      <c r="I213" s="15"/>
      <c r="J213" s="15"/>
      <c r="K213" s="15"/>
      <c r="L213" s="15"/>
      <c r="M213" s="15"/>
      <c r="N213" s="15"/>
      <c r="O213" s="15"/>
      <c r="P213" s="15"/>
      <c r="Q213" s="15"/>
      <c r="R213" s="15"/>
      <c r="S213" s="15"/>
      <c r="T213" s="15"/>
      <c r="U213" s="15"/>
      <c r="V213" s="15"/>
      <c r="W213" s="15"/>
    </row>
    <row r="214" spans="1:23" s="256" customFormat="1" ht="23.25" customHeight="1" x14ac:dyDescent="0.2">
      <c r="A214" s="363">
        <f t="shared" si="6"/>
        <v>208</v>
      </c>
      <c r="B214" s="363">
        <f t="shared" si="7"/>
        <v>3114</v>
      </c>
      <c r="C214" s="363">
        <v>6</v>
      </c>
      <c r="D214" s="710" t="s">
        <v>12</v>
      </c>
      <c r="E214" s="726" t="s">
        <v>14551</v>
      </c>
      <c r="F214" s="629"/>
      <c r="G214" s="15"/>
      <c r="H214" s="15"/>
      <c r="I214" s="15"/>
      <c r="J214" s="15"/>
      <c r="K214" s="15"/>
      <c r="L214" s="15"/>
      <c r="M214" s="15"/>
      <c r="N214" s="15"/>
      <c r="O214" s="15"/>
      <c r="P214" s="15"/>
      <c r="Q214" s="15"/>
      <c r="R214" s="15"/>
      <c r="S214" s="15"/>
      <c r="T214" s="15"/>
      <c r="U214" s="15"/>
      <c r="V214" s="15"/>
      <c r="W214" s="15"/>
    </row>
    <row r="215" spans="1:23" s="256" customFormat="1" ht="23.25" customHeight="1" x14ac:dyDescent="0.2">
      <c r="A215" s="363">
        <f t="shared" si="6"/>
        <v>209</v>
      </c>
      <c r="B215" s="363">
        <f t="shared" si="7"/>
        <v>3120</v>
      </c>
      <c r="C215" s="439">
        <v>150</v>
      </c>
      <c r="D215" s="524" t="s">
        <v>9</v>
      </c>
      <c r="E215" s="24" t="s">
        <v>50</v>
      </c>
      <c r="F215" s="292" t="s">
        <v>25</v>
      </c>
      <c r="G215" s="15"/>
      <c r="H215" s="15"/>
      <c r="I215" s="15"/>
      <c r="J215" s="15"/>
      <c r="K215" s="15"/>
      <c r="L215" s="15"/>
      <c r="M215" s="15"/>
      <c r="N215" s="15"/>
      <c r="O215" s="15"/>
      <c r="P215" s="15"/>
      <c r="Q215" s="15"/>
      <c r="R215" s="15"/>
      <c r="S215" s="15"/>
      <c r="T215" s="15"/>
      <c r="U215" s="15"/>
      <c r="V215" s="15"/>
      <c r="W215" s="15"/>
    </row>
    <row r="216" spans="1:23" s="256" customFormat="1" ht="23.25" customHeight="1" thickBot="1" x14ac:dyDescent="0.25">
      <c r="A216" s="363">
        <f t="shared" si="6"/>
        <v>210</v>
      </c>
      <c r="B216" s="363">
        <f t="shared" si="7"/>
        <v>3270</v>
      </c>
      <c r="C216" s="441">
        <v>12</v>
      </c>
      <c r="D216" s="452" t="s">
        <v>9</v>
      </c>
      <c r="E216" s="526" t="s">
        <v>323</v>
      </c>
      <c r="F216" s="454" t="s">
        <v>6734</v>
      </c>
      <c r="G216" s="15"/>
      <c r="H216" s="15"/>
      <c r="I216" s="15"/>
      <c r="J216" s="15"/>
      <c r="K216" s="15"/>
      <c r="L216" s="15"/>
      <c r="M216" s="15"/>
      <c r="N216" s="15"/>
      <c r="O216" s="15"/>
      <c r="P216" s="15"/>
      <c r="Q216" s="15"/>
      <c r="R216" s="15"/>
      <c r="S216" s="15"/>
      <c r="T216" s="15"/>
      <c r="U216" s="15"/>
      <c r="V216" s="15"/>
      <c r="W216" s="15"/>
    </row>
    <row r="217" spans="1:23" s="256" customFormat="1" ht="23.25" customHeight="1" thickTop="1" x14ac:dyDescent="0.2">
      <c r="A217" s="119" t="s">
        <v>54</v>
      </c>
      <c r="B217" s="119"/>
      <c r="C217" s="370">
        <f>B216+C216-1</f>
        <v>3281</v>
      </c>
      <c r="D217" s="119"/>
      <c r="E217" s="119"/>
      <c r="F217"/>
      <c r="G217" s="15"/>
      <c r="H217" s="15"/>
      <c r="I217" s="15"/>
      <c r="J217" s="15"/>
      <c r="K217" s="15"/>
      <c r="L217" s="15"/>
      <c r="M217" s="15"/>
      <c r="N217" s="15"/>
      <c r="O217" s="15"/>
      <c r="P217" s="15"/>
      <c r="Q217" s="15"/>
      <c r="R217" s="15"/>
      <c r="S217" s="15"/>
      <c r="T217" s="15"/>
      <c r="U217" s="15"/>
      <c r="V217" s="15"/>
      <c r="W217" s="15"/>
    </row>
    <row r="218" spans="1:23" x14ac:dyDescent="0.2">
      <c r="A218" s="64"/>
      <c r="B218" s="69"/>
      <c r="C218" s="69"/>
      <c r="D218" s="69"/>
      <c r="E218" s="255"/>
      <c r="F218" s="69"/>
      <c r="G218" s="15"/>
      <c r="H218" s="15"/>
      <c r="I218" s="15"/>
      <c r="J218" s="15"/>
      <c r="K218" s="15"/>
      <c r="L218" s="15"/>
      <c r="M218" s="15"/>
      <c r="N218" s="15"/>
      <c r="O218" s="15"/>
      <c r="P218" s="15"/>
      <c r="Q218" s="15"/>
      <c r="R218" s="15"/>
      <c r="S218" s="15"/>
      <c r="T218" s="15"/>
      <c r="U218" s="15"/>
      <c r="V218" s="15"/>
      <c r="W218" s="15"/>
    </row>
    <row r="219" spans="1:23" x14ac:dyDescent="0.2">
      <c r="A219" s="64"/>
      <c r="B219" s="69"/>
      <c r="C219" s="69"/>
      <c r="D219" s="69"/>
      <c r="E219" s="255"/>
      <c r="F219" s="69"/>
      <c r="G219" s="15"/>
      <c r="H219" s="15"/>
      <c r="I219" s="15"/>
      <c r="J219" s="15"/>
      <c r="K219" s="15"/>
      <c r="L219" s="15"/>
      <c r="M219" s="15"/>
      <c r="N219" s="15"/>
      <c r="O219" s="15"/>
      <c r="P219" s="15"/>
      <c r="Q219" s="15"/>
      <c r="R219" s="15"/>
      <c r="S219" s="15"/>
      <c r="T219" s="15"/>
      <c r="U219" s="15"/>
      <c r="V219" s="15"/>
      <c r="W219" s="15"/>
    </row>
    <row r="220" spans="1:23" x14ac:dyDescent="0.2">
      <c r="A220" s="804" t="s">
        <v>15167</v>
      </c>
      <c r="B220" s="804"/>
      <c r="C220" s="804"/>
      <c r="D220" s="805"/>
      <c r="E220" s="255"/>
      <c r="F220" s="69"/>
      <c r="G220" s="15"/>
      <c r="H220" s="15"/>
      <c r="I220" s="15"/>
      <c r="J220" s="15"/>
      <c r="K220" s="15"/>
      <c r="L220" s="15"/>
      <c r="M220" s="15"/>
      <c r="N220" s="15"/>
      <c r="O220" s="15"/>
      <c r="P220" s="15"/>
      <c r="Q220" s="15"/>
      <c r="R220" s="15"/>
      <c r="S220" s="15"/>
      <c r="T220" s="15"/>
      <c r="U220" s="15"/>
      <c r="V220" s="15"/>
      <c r="W220" s="15"/>
    </row>
    <row r="221" spans="1:23" x14ac:dyDescent="0.2">
      <c r="A221" s="811" t="s">
        <v>15310</v>
      </c>
      <c r="B221" s="805"/>
      <c r="C221" s="805"/>
      <c r="D221" s="805"/>
      <c r="E221" s="805"/>
      <c r="F221" s="58"/>
      <c r="G221" s="277"/>
      <c r="H221" s="15"/>
      <c r="I221" s="15"/>
      <c r="J221" s="15"/>
      <c r="K221" s="15"/>
      <c r="L221" s="15"/>
      <c r="M221" s="15"/>
      <c r="N221" s="15"/>
      <c r="O221" s="15"/>
      <c r="P221" s="15"/>
      <c r="Q221" s="15"/>
      <c r="R221" s="15"/>
      <c r="S221" s="15"/>
      <c r="T221" s="15"/>
      <c r="U221" s="15"/>
      <c r="V221" s="15"/>
      <c r="W221" s="15"/>
    </row>
    <row r="222" spans="1:23" x14ac:dyDescent="0.2">
      <c r="A222" s="158"/>
      <c r="B222" s="158"/>
      <c r="C222" s="158"/>
      <c r="D222" s="159"/>
      <c r="E222" s="333"/>
      <c r="F222" s="58"/>
      <c r="G222" s="277"/>
      <c r="H222" s="15"/>
      <c r="I222" s="15"/>
      <c r="J222" s="15"/>
      <c r="K222" s="15"/>
      <c r="L222" s="15"/>
      <c r="M222" s="15"/>
      <c r="N222" s="15"/>
      <c r="O222" s="15"/>
      <c r="P222" s="15"/>
      <c r="Q222" s="15"/>
      <c r="R222" s="15"/>
      <c r="S222" s="15"/>
      <c r="T222" s="15"/>
      <c r="U222" s="15"/>
      <c r="V222" s="15"/>
      <c r="W222" s="15"/>
    </row>
    <row r="223" spans="1:23" x14ac:dyDescent="0.2">
      <c r="A223" s="158"/>
      <c r="B223" s="158"/>
      <c r="C223" s="158"/>
      <c r="D223" s="159"/>
      <c r="E223" s="333"/>
      <c r="F223" s="58"/>
      <c r="G223" s="277"/>
      <c r="H223" s="15"/>
      <c r="I223" s="15"/>
      <c r="J223" s="15"/>
      <c r="K223" s="15"/>
      <c r="L223" s="15"/>
      <c r="M223" s="15"/>
      <c r="N223" s="15"/>
      <c r="O223" s="15"/>
      <c r="P223" s="15"/>
      <c r="Q223" s="15"/>
      <c r="R223" s="15"/>
      <c r="S223" s="15"/>
      <c r="T223" s="15"/>
      <c r="U223" s="15"/>
      <c r="V223" s="15"/>
      <c r="W223" s="15"/>
    </row>
    <row r="224" spans="1:23" x14ac:dyDescent="0.2">
      <c r="A224" s="158"/>
      <c r="B224" s="158"/>
      <c r="C224" s="158"/>
      <c r="D224" s="159"/>
      <c r="E224" s="333"/>
      <c r="F224" s="277"/>
      <c r="G224" s="277"/>
      <c r="H224" s="15"/>
      <c r="I224" s="15"/>
      <c r="J224" s="15"/>
      <c r="K224" s="15"/>
      <c r="L224" s="15"/>
      <c r="M224" s="15"/>
      <c r="N224" s="15"/>
      <c r="O224" s="15"/>
      <c r="P224" s="15"/>
      <c r="Q224" s="15"/>
      <c r="R224" s="15"/>
      <c r="S224" s="15"/>
      <c r="T224" s="15"/>
      <c r="U224" s="15"/>
      <c r="V224" s="15"/>
      <c r="W224" s="15"/>
    </row>
    <row r="225" spans="1:23" x14ac:dyDescent="0.2">
      <c r="A225" s="290"/>
      <c r="B225" s="58"/>
      <c r="C225" s="58"/>
      <c r="D225" s="58"/>
      <c r="E225" s="58"/>
      <c r="F225" s="58"/>
      <c r="G225" s="277"/>
      <c r="H225" s="15"/>
      <c r="I225" s="15"/>
      <c r="J225" s="15"/>
      <c r="K225" s="15"/>
      <c r="L225" s="15"/>
      <c r="M225" s="15"/>
      <c r="N225" s="15"/>
      <c r="O225" s="15"/>
      <c r="P225" s="15"/>
      <c r="Q225" s="15"/>
      <c r="R225" s="15"/>
      <c r="S225" s="15"/>
      <c r="T225" s="15"/>
      <c r="U225" s="15"/>
      <c r="V225" s="15"/>
      <c r="W225" s="15"/>
    </row>
    <row r="226" spans="1:23" x14ac:dyDescent="0.2">
      <c r="A226" s="290"/>
      <c r="B226" s="290"/>
      <c r="C226" s="290"/>
      <c r="D226" s="290"/>
      <c r="E226" s="290"/>
      <c r="F226" s="290"/>
      <c r="G226" s="277"/>
      <c r="H226" s="15"/>
      <c r="I226" s="15"/>
      <c r="J226" s="15"/>
      <c r="K226" s="15"/>
      <c r="L226" s="15"/>
      <c r="M226" s="15"/>
      <c r="N226" s="15"/>
      <c r="O226" s="15"/>
      <c r="P226" s="15"/>
      <c r="Q226" s="15"/>
      <c r="R226" s="15"/>
      <c r="S226" s="15"/>
      <c r="T226" s="15"/>
      <c r="U226" s="15"/>
      <c r="V226" s="15"/>
      <c r="W226" s="15"/>
    </row>
    <row r="227" spans="1:23" x14ac:dyDescent="0.2">
      <c r="A227" s="64"/>
      <c r="B227" s="64"/>
      <c r="C227" s="64"/>
      <c r="D227" s="64"/>
      <c r="E227" s="64"/>
      <c r="F227" s="64"/>
      <c r="G227" s="15"/>
      <c r="H227" s="15"/>
      <c r="I227" s="15"/>
      <c r="J227" s="15"/>
      <c r="K227" s="15"/>
      <c r="L227" s="15"/>
      <c r="M227" s="15"/>
      <c r="N227" s="15"/>
      <c r="O227" s="15"/>
      <c r="P227" s="15"/>
      <c r="Q227" s="15"/>
      <c r="R227" s="15"/>
      <c r="S227" s="15"/>
      <c r="T227" s="15"/>
      <c r="U227" s="15"/>
      <c r="V227" s="15"/>
      <c r="W227" s="15"/>
    </row>
    <row r="228" spans="1:23" x14ac:dyDescent="0.2">
      <c r="A228" s="64"/>
      <c r="B228" s="64"/>
      <c r="C228" s="64"/>
      <c r="D228" s="64"/>
      <c r="E228" s="64"/>
      <c r="F228" s="64"/>
      <c r="G228" s="15"/>
      <c r="H228" s="15"/>
      <c r="I228" s="15"/>
      <c r="J228" s="15"/>
      <c r="K228" s="15"/>
      <c r="L228" s="15"/>
      <c r="M228" s="15"/>
      <c r="N228" s="15"/>
      <c r="O228" s="15"/>
      <c r="P228" s="15"/>
      <c r="Q228" s="15"/>
      <c r="R228" s="15"/>
      <c r="S228" s="15"/>
      <c r="T228" s="15"/>
      <c r="U228" s="15"/>
      <c r="V228" s="15"/>
      <c r="W228" s="15"/>
    </row>
    <row r="229" spans="1:23" x14ac:dyDescent="0.2">
      <c r="A229" s="64"/>
      <c r="B229" s="64"/>
      <c r="C229" s="64"/>
      <c r="D229" s="64"/>
      <c r="E229" s="64"/>
      <c r="F229" s="64"/>
      <c r="G229" s="15"/>
      <c r="H229" s="15"/>
      <c r="I229" s="15"/>
      <c r="J229" s="15"/>
      <c r="K229" s="15"/>
      <c r="L229" s="15"/>
      <c r="M229" s="15"/>
      <c r="N229" s="15"/>
      <c r="O229" s="15"/>
      <c r="P229" s="15"/>
      <c r="Q229" s="15"/>
      <c r="R229" s="15"/>
      <c r="S229" s="15"/>
      <c r="T229" s="15"/>
      <c r="U229" s="15"/>
      <c r="V229" s="15"/>
      <c r="W229" s="15"/>
    </row>
    <row r="230" spans="1:23" x14ac:dyDescent="0.2">
      <c r="A230" s="64"/>
      <c r="B230" s="64"/>
      <c r="C230" s="64"/>
      <c r="D230" s="64"/>
      <c r="E230" s="64"/>
      <c r="F230" s="64"/>
      <c r="G230" s="15"/>
      <c r="H230" s="15"/>
      <c r="I230" s="15"/>
      <c r="J230" s="15"/>
      <c r="K230" s="15"/>
      <c r="L230" s="15"/>
      <c r="M230" s="15"/>
      <c r="N230" s="15"/>
      <c r="O230" s="15"/>
      <c r="P230" s="15"/>
      <c r="Q230" s="15"/>
      <c r="R230" s="15"/>
      <c r="S230" s="15"/>
      <c r="T230" s="15"/>
      <c r="U230" s="15"/>
      <c r="V230" s="15"/>
      <c r="W230" s="15"/>
    </row>
    <row r="231" spans="1:23" x14ac:dyDescent="0.2">
      <c r="A231" s="64"/>
      <c r="B231" s="64"/>
      <c r="C231" s="64"/>
      <c r="D231" s="64"/>
      <c r="E231" s="64"/>
      <c r="F231" s="64"/>
      <c r="G231" s="15"/>
      <c r="H231" s="15"/>
      <c r="I231" s="15"/>
      <c r="J231" s="15"/>
      <c r="K231" s="15"/>
      <c r="L231" s="15"/>
      <c r="M231" s="15"/>
      <c r="N231" s="15"/>
      <c r="O231" s="15"/>
      <c r="P231" s="15"/>
      <c r="Q231" s="15"/>
      <c r="R231" s="15"/>
      <c r="S231" s="15"/>
      <c r="T231" s="15"/>
      <c r="U231" s="15"/>
      <c r="V231" s="15"/>
      <c r="W231" s="15"/>
    </row>
    <row r="232" spans="1:23" x14ac:dyDescent="0.2">
      <c r="A232" s="64"/>
      <c r="B232" s="64"/>
      <c r="C232" s="64"/>
      <c r="D232" s="64"/>
      <c r="E232" s="64"/>
      <c r="F232" s="64"/>
      <c r="G232" s="15"/>
      <c r="H232" s="15"/>
      <c r="I232" s="15"/>
      <c r="J232" s="15"/>
      <c r="K232" s="15"/>
      <c r="L232" s="15"/>
      <c r="M232" s="15"/>
      <c r="N232" s="15"/>
      <c r="O232" s="15"/>
      <c r="P232" s="15"/>
      <c r="Q232" s="15"/>
      <c r="R232" s="15"/>
      <c r="S232" s="15"/>
      <c r="T232" s="15"/>
      <c r="U232" s="15"/>
      <c r="V232" s="15"/>
      <c r="W232" s="15"/>
    </row>
    <row r="233" spans="1:23" x14ac:dyDescent="0.2">
      <c r="A233" s="64"/>
      <c r="B233" s="64"/>
      <c r="C233" s="64"/>
      <c r="D233" s="64"/>
      <c r="E233" s="64"/>
      <c r="F233" s="64"/>
      <c r="G233" s="15"/>
      <c r="H233" s="15"/>
      <c r="I233" s="15"/>
      <c r="J233" s="15"/>
      <c r="K233" s="15"/>
      <c r="L233" s="15"/>
      <c r="M233" s="15"/>
      <c r="N233" s="15"/>
      <c r="O233" s="15"/>
      <c r="P233" s="15"/>
      <c r="Q233" s="15"/>
      <c r="R233" s="15"/>
      <c r="S233" s="15"/>
      <c r="T233" s="15"/>
      <c r="U233" s="15"/>
      <c r="V233" s="15"/>
      <c r="W233" s="15"/>
    </row>
    <row r="234" spans="1:23" x14ac:dyDescent="0.2">
      <c r="A234" s="64"/>
      <c r="B234" s="64"/>
      <c r="C234" s="64"/>
      <c r="D234" s="64"/>
      <c r="E234" s="64"/>
      <c r="F234" s="64"/>
    </row>
    <row r="235" spans="1:23" x14ac:dyDescent="0.2">
      <c r="A235" s="64"/>
      <c r="B235" s="64"/>
      <c r="C235" s="64"/>
      <c r="D235" s="64"/>
      <c r="E235" s="64"/>
      <c r="F235" s="64"/>
    </row>
    <row r="236" spans="1:23" x14ac:dyDescent="0.2">
      <c r="A236" s="64"/>
      <c r="B236" s="64"/>
      <c r="C236" s="64"/>
      <c r="D236" s="64"/>
      <c r="E236" s="64"/>
      <c r="F236" s="64"/>
    </row>
    <row r="237" spans="1:23" x14ac:dyDescent="0.2">
      <c r="A237" s="64"/>
      <c r="B237" s="64"/>
      <c r="C237" s="64"/>
      <c r="D237" s="64"/>
      <c r="E237" s="64"/>
      <c r="F237" s="64"/>
    </row>
    <row r="238" spans="1:23" x14ac:dyDescent="0.2">
      <c r="A238" s="64"/>
      <c r="B238" s="64"/>
      <c r="C238" s="64"/>
      <c r="D238" s="64"/>
      <c r="E238" s="64"/>
      <c r="F238" s="64"/>
    </row>
    <row r="239" spans="1:23" x14ac:dyDescent="0.2">
      <c r="A239" s="64"/>
      <c r="B239" s="64"/>
      <c r="C239" s="64"/>
      <c r="D239" s="64"/>
      <c r="E239" s="64"/>
      <c r="F239" s="64"/>
    </row>
    <row r="240" spans="1:23"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row>
  </sheetData>
  <mergeCells count="6">
    <mergeCell ref="A221:E221"/>
    <mergeCell ref="A3:B3"/>
    <mergeCell ref="C3:F3"/>
    <mergeCell ref="A4:B4"/>
    <mergeCell ref="C4:F5"/>
    <mergeCell ref="A220:D220"/>
  </mergeCells>
  <phoneticPr fontId="21" type="noConversion"/>
  <conditionalFormatting sqref="A3:F3">
    <cfRule type="containsText" dxfId="120" priority="2" operator="containsText" text="Diseño de registro. 2024">
      <formula>NOT(ISERROR(SEARCH("Diseño de registro. 2024",A3)))</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DE72C5E-C74C-42F1-8749-21B2F057103E}">
            <xm:f>NOT(ISERROR(SEARCH($C$3,A3)))</xm:f>
            <xm:f>$C$3</xm:f>
            <x14:dxf>
              <font>
                <color rgb="FFFFFF00"/>
              </font>
            </x14:dxf>
          </x14:cfRule>
          <xm:sqref>A3:F3</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245"/>
  <sheetViews>
    <sheetView topLeftCell="A190" zoomScaleNormal="100" zoomScaleSheetLayoutView="80" workbookViewId="0">
      <selection activeCell="B211" sqref="B21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x14ac:dyDescent="0.2">
      <c r="A4" s="796" t="str">
        <f>+T22001000!A4</f>
        <v>Versión 0.2</v>
      </c>
      <c r="B4" s="796"/>
      <c r="C4" s="794" t="s">
        <v>6735</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 t="shared" ref="B8:B71" si="1">C7+B7</f>
        <v>3</v>
      </c>
      <c r="C8" s="430">
        <v>3</v>
      </c>
      <c r="D8" s="444" t="s">
        <v>12</v>
      </c>
      <c r="E8" s="500" t="s">
        <v>13</v>
      </c>
      <c r="F8" s="9">
        <v>220</v>
      </c>
    </row>
    <row r="9" spans="1:6" x14ac:dyDescent="0.2">
      <c r="A9" s="430">
        <f t="shared" si="0"/>
        <v>3</v>
      </c>
      <c r="B9" s="430">
        <f t="shared" si="1"/>
        <v>6</v>
      </c>
      <c r="C9" s="430">
        <v>2</v>
      </c>
      <c r="D9" s="444" t="s">
        <v>9</v>
      </c>
      <c r="E9" s="500" t="s">
        <v>14</v>
      </c>
      <c r="F9" s="10" t="s">
        <v>6269</v>
      </c>
    </row>
    <row r="10" spans="1:6" x14ac:dyDescent="0.2">
      <c r="A10" s="430">
        <f t="shared" si="0"/>
        <v>4</v>
      </c>
      <c r="B10" s="430">
        <f t="shared" si="1"/>
        <v>8</v>
      </c>
      <c r="C10" s="430">
        <v>1</v>
      </c>
      <c r="D10" s="444" t="s">
        <v>9</v>
      </c>
      <c r="E10" s="500" t="s">
        <v>16</v>
      </c>
      <c r="F10" s="10" t="s">
        <v>327</v>
      </c>
    </row>
    <row r="11" spans="1:6" x14ac:dyDescent="0.2">
      <c r="A11" s="430">
        <f t="shared" si="0"/>
        <v>5</v>
      </c>
      <c r="B11" s="430">
        <f t="shared" si="1"/>
        <v>9</v>
      </c>
      <c r="C11" s="430">
        <v>2</v>
      </c>
      <c r="D11" s="444" t="s">
        <v>12</v>
      </c>
      <c r="E11" s="500" t="s">
        <v>17</v>
      </c>
      <c r="F11" s="10" t="s">
        <v>3905</v>
      </c>
    </row>
    <row r="12" spans="1:6" x14ac:dyDescent="0.2">
      <c r="A12" s="430">
        <f t="shared" si="0"/>
        <v>6</v>
      </c>
      <c r="B12" s="430">
        <f t="shared" si="1"/>
        <v>11</v>
      </c>
      <c r="C12" s="430">
        <v>1</v>
      </c>
      <c r="D12" s="444" t="s">
        <v>9</v>
      </c>
      <c r="E12" s="500" t="s">
        <v>19</v>
      </c>
      <c r="F12" s="10" t="s">
        <v>20</v>
      </c>
    </row>
    <row r="13" spans="1:6" x14ac:dyDescent="0.2">
      <c r="A13" s="430">
        <f t="shared" si="0"/>
        <v>7</v>
      </c>
      <c r="B13" s="430">
        <f t="shared" si="1"/>
        <v>12</v>
      </c>
      <c r="C13" s="430">
        <v>1</v>
      </c>
      <c r="D13" s="444" t="s">
        <v>9</v>
      </c>
      <c r="E13" s="500" t="s">
        <v>3330</v>
      </c>
      <c r="F13" s="9" t="s">
        <v>22</v>
      </c>
    </row>
    <row r="14" spans="1:6" x14ac:dyDescent="0.2">
      <c r="A14" s="430">
        <f t="shared" si="0"/>
        <v>8</v>
      </c>
      <c r="B14" s="430">
        <f t="shared" si="1"/>
        <v>13</v>
      </c>
      <c r="C14" s="430">
        <v>3</v>
      </c>
      <c r="D14" s="444" t="s">
        <v>12</v>
      </c>
      <c r="E14" s="500" t="s">
        <v>23</v>
      </c>
      <c r="F14" s="9"/>
    </row>
    <row r="15" spans="1:6" x14ac:dyDescent="0.2">
      <c r="A15" s="430">
        <f t="shared" si="0"/>
        <v>9</v>
      </c>
      <c r="B15" s="430">
        <f t="shared" si="1"/>
        <v>16</v>
      </c>
      <c r="C15" s="9">
        <v>9</v>
      </c>
      <c r="D15" s="444" t="s">
        <v>9</v>
      </c>
      <c r="E15" s="500" t="s">
        <v>3331</v>
      </c>
      <c r="F15" s="9"/>
    </row>
    <row r="16" spans="1:6" x14ac:dyDescent="0.2">
      <c r="A16" s="430">
        <f t="shared" si="0"/>
        <v>10</v>
      </c>
      <c r="B16" s="430">
        <f t="shared" si="1"/>
        <v>25</v>
      </c>
      <c r="C16" s="430">
        <v>8</v>
      </c>
      <c r="D16" s="444" t="s">
        <v>12</v>
      </c>
      <c r="E16" s="500" t="s">
        <v>6412</v>
      </c>
      <c r="F16" s="9"/>
    </row>
    <row r="17" spans="1:6" ht="24" x14ac:dyDescent="0.2">
      <c r="A17" s="430">
        <f t="shared" si="0"/>
        <v>11</v>
      </c>
      <c r="B17" s="430">
        <f t="shared" si="1"/>
        <v>33</v>
      </c>
      <c r="C17" s="430">
        <v>17</v>
      </c>
      <c r="D17" s="444" t="s">
        <v>12</v>
      </c>
      <c r="E17" s="512" t="s">
        <v>6736</v>
      </c>
      <c r="F17" s="9"/>
    </row>
    <row r="18" spans="1:6" ht="24" x14ac:dyDescent="0.2">
      <c r="A18" s="363">
        <f t="shared" si="0"/>
        <v>12</v>
      </c>
      <c r="B18" s="363">
        <f t="shared" si="1"/>
        <v>50</v>
      </c>
      <c r="C18" s="430">
        <v>17</v>
      </c>
      <c r="D18" s="444" t="s">
        <v>12</v>
      </c>
      <c r="E18" s="726" t="s">
        <v>14585</v>
      </c>
      <c r="F18" s="9"/>
    </row>
    <row r="19" spans="1:6" ht="24" x14ac:dyDescent="0.2">
      <c r="A19" s="363">
        <f t="shared" si="0"/>
        <v>13</v>
      </c>
      <c r="B19" s="363">
        <f t="shared" si="1"/>
        <v>67</v>
      </c>
      <c r="C19" s="430">
        <v>17</v>
      </c>
      <c r="D19" s="444" t="s">
        <v>12</v>
      </c>
      <c r="E19" s="512" t="s">
        <v>6737</v>
      </c>
      <c r="F19" s="9"/>
    </row>
    <row r="20" spans="1:6" ht="24" x14ac:dyDescent="0.2">
      <c r="A20" s="363">
        <f t="shared" si="0"/>
        <v>14</v>
      </c>
      <c r="B20" s="363">
        <f t="shared" si="1"/>
        <v>84</v>
      </c>
      <c r="C20" s="430">
        <v>17</v>
      </c>
      <c r="D20" s="444" t="s">
        <v>12</v>
      </c>
      <c r="E20" s="512" t="s">
        <v>6738</v>
      </c>
      <c r="F20" s="9"/>
    </row>
    <row r="21" spans="1:6" ht="24" x14ac:dyDescent="0.2">
      <c r="A21" s="363">
        <f t="shared" si="0"/>
        <v>15</v>
      </c>
      <c r="B21" s="363">
        <f t="shared" si="1"/>
        <v>101</v>
      </c>
      <c r="C21" s="430">
        <v>17</v>
      </c>
      <c r="D21" s="444" t="s">
        <v>12</v>
      </c>
      <c r="E21" s="512" t="s">
        <v>6739</v>
      </c>
      <c r="F21" s="9"/>
    </row>
    <row r="22" spans="1:6" ht="24" x14ac:dyDescent="0.2">
      <c r="A22" s="363">
        <f t="shared" si="0"/>
        <v>16</v>
      </c>
      <c r="B22" s="363">
        <f t="shared" si="1"/>
        <v>118</v>
      </c>
      <c r="C22" s="430">
        <v>17</v>
      </c>
      <c r="D22" s="444" t="s">
        <v>12</v>
      </c>
      <c r="E22" s="514" t="s">
        <v>14586</v>
      </c>
      <c r="F22" s="9"/>
    </row>
    <row r="23" spans="1:6" ht="24" x14ac:dyDescent="0.2">
      <c r="A23" s="363">
        <f t="shared" si="0"/>
        <v>17</v>
      </c>
      <c r="B23" s="363">
        <f t="shared" si="1"/>
        <v>135</v>
      </c>
      <c r="C23" s="430">
        <v>17</v>
      </c>
      <c r="D23" s="444" t="s">
        <v>12</v>
      </c>
      <c r="E23" s="512" t="s">
        <v>6740</v>
      </c>
      <c r="F23" s="9"/>
    </row>
    <row r="24" spans="1:6" ht="24" x14ac:dyDescent="0.2">
      <c r="A24" s="363">
        <f t="shared" si="0"/>
        <v>18</v>
      </c>
      <c r="B24" s="363">
        <f t="shared" si="1"/>
        <v>152</v>
      </c>
      <c r="C24" s="430">
        <v>17</v>
      </c>
      <c r="D24" s="444" t="s">
        <v>12</v>
      </c>
      <c r="E24" s="512" t="s">
        <v>6741</v>
      </c>
      <c r="F24" s="9"/>
    </row>
    <row r="25" spans="1:6" ht="24" x14ac:dyDescent="0.2">
      <c r="A25" s="363">
        <f t="shared" si="0"/>
        <v>19</v>
      </c>
      <c r="B25" s="363">
        <f t="shared" si="1"/>
        <v>169</v>
      </c>
      <c r="C25" s="430">
        <v>17</v>
      </c>
      <c r="D25" s="444" t="s">
        <v>12</v>
      </c>
      <c r="E25" s="512" t="s">
        <v>6742</v>
      </c>
      <c r="F25" s="134"/>
    </row>
    <row r="26" spans="1:6" ht="24" x14ac:dyDescent="0.2">
      <c r="A26" s="363">
        <f t="shared" si="0"/>
        <v>20</v>
      </c>
      <c r="B26" s="363">
        <f t="shared" si="1"/>
        <v>186</v>
      </c>
      <c r="C26" s="430">
        <v>17</v>
      </c>
      <c r="D26" s="444" t="s">
        <v>12</v>
      </c>
      <c r="E26" s="514" t="s">
        <v>14587</v>
      </c>
      <c r="F26" s="9"/>
    </row>
    <row r="27" spans="1:6" ht="24" x14ac:dyDescent="0.2">
      <c r="A27" s="363">
        <f t="shared" si="0"/>
        <v>21</v>
      </c>
      <c r="B27" s="363">
        <f t="shared" si="1"/>
        <v>203</v>
      </c>
      <c r="C27" s="430">
        <v>17</v>
      </c>
      <c r="D27" s="444" t="s">
        <v>12</v>
      </c>
      <c r="E27" s="512" t="s">
        <v>6743</v>
      </c>
      <c r="F27" s="9"/>
    </row>
    <row r="28" spans="1:6" ht="24" x14ac:dyDescent="0.2">
      <c r="A28" s="363">
        <f t="shared" si="0"/>
        <v>22</v>
      </c>
      <c r="B28" s="363">
        <f t="shared" si="1"/>
        <v>220</v>
      </c>
      <c r="C28" s="430">
        <v>17</v>
      </c>
      <c r="D28" s="444" t="s">
        <v>12</v>
      </c>
      <c r="E28" s="512" t="s">
        <v>6744</v>
      </c>
      <c r="F28" s="9"/>
    </row>
    <row r="29" spans="1:6" ht="24" x14ac:dyDescent="0.2">
      <c r="A29" s="363">
        <f t="shared" si="0"/>
        <v>23</v>
      </c>
      <c r="B29" s="363">
        <f t="shared" si="1"/>
        <v>237</v>
      </c>
      <c r="C29" s="430">
        <v>17</v>
      </c>
      <c r="D29" s="444" t="s">
        <v>12</v>
      </c>
      <c r="E29" s="512" t="s">
        <v>6745</v>
      </c>
      <c r="F29" s="9"/>
    </row>
    <row r="30" spans="1:6" ht="24" x14ac:dyDescent="0.2">
      <c r="A30" s="363">
        <f t="shared" si="0"/>
        <v>24</v>
      </c>
      <c r="B30" s="363">
        <f t="shared" si="1"/>
        <v>254</v>
      </c>
      <c r="C30" s="430">
        <v>17</v>
      </c>
      <c r="D30" s="444" t="s">
        <v>12</v>
      </c>
      <c r="E30" s="514" t="s">
        <v>14590</v>
      </c>
      <c r="F30" s="9"/>
    </row>
    <row r="31" spans="1:6" ht="24" x14ac:dyDescent="0.2">
      <c r="A31" s="363">
        <f t="shared" si="0"/>
        <v>25</v>
      </c>
      <c r="B31" s="363">
        <f t="shared" si="1"/>
        <v>271</v>
      </c>
      <c r="C31" s="430">
        <v>17</v>
      </c>
      <c r="D31" s="444" t="s">
        <v>12</v>
      </c>
      <c r="E31" s="512" t="s">
        <v>6746</v>
      </c>
      <c r="F31" s="9"/>
    </row>
    <row r="32" spans="1:6" ht="24" x14ac:dyDescent="0.2">
      <c r="A32" s="363">
        <f t="shared" si="0"/>
        <v>26</v>
      </c>
      <c r="B32" s="363">
        <f t="shared" si="1"/>
        <v>288</v>
      </c>
      <c r="C32" s="430">
        <v>17</v>
      </c>
      <c r="D32" s="444" t="s">
        <v>12</v>
      </c>
      <c r="E32" s="512" t="s">
        <v>6747</v>
      </c>
      <c r="F32" s="9"/>
    </row>
    <row r="33" spans="1:6" ht="24" x14ac:dyDescent="0.2">
      <c r="A33" s="363">
        <f t="shared" si="0"/>
        <v>27</v>
      </c>
      <c r="B33" s="363">
        <f t="shared" si="1"/>
        <v>305</v>
      </c>
      <c r="C33" s="430">
        <v>17</v>
      </c>
      <c r="D33" s="444" t="s">
        <v>12</v>
      </c>
      <c r="E33" s="512" t="s">
        <v>6748</v>
      </c>
      <c r="F33" s="9"/>
    </row>
    <row r="34" spans="1:6" ht="24" x14ac:dyDescent="0.2">
      <c r="A34" s="363">
        <f t="shared" si="0"/>
        <v>28</v>
      </c>
      <c r="B34" s="363">
        <f t="shared" si="1"/>
        <v>322</v>
      </c>
      <c r="C34" s="430">
        <v>17</v>
      </c>
      <c r="D34" s="444" t="s">
        <v>12</v>
      </c>
      <c r="E34" s="514" t="s">
        <v>14588</v>
      </c>
      <c r="F34" s="9"/>
    </row>
    <row r="35" spans="1:6" ht="24" x14ac:dyDescent="0.2">
      <c r="A35" s="363">
        <f t="shared" si="0"/>
        <v>29</v>
      </c>
      <c r="B35" s="363">
        <f t="shared" si="1"/>
        <v>339</v>
      </c>
      <c r="C35" s="430">
        <v>17</v>
      </c>
      <c r="D35" s="444" t="s">
        <v>12</v>
      </c>
      <c r="E35" s="512" t="s">
        <v>6749</v>
      </c>
      <c r="F35" s="134"/>
    </row>
    <row r="36" spans="1:6" ht="24" x14ac:dyDescent="0.2">
      <c r="A36" s="363">
        <f t="shared" si="0"/>
        <v>30</v>
      </c>
      <c r="B36" s="363">
        <f t="shared" si="1"/>
        <v>356</v>
      </c>
      <c r="C36" s="430">
        <v>17</v>
      </c>
      <c r="D36" s="444" t="s">
        <v>12</v>
      </c>
      <c r="E36" s="512" t="s">
        <v>6750</v>
      </c>
      <c r="F36" s="9"/>
    </row>
    <row r="37" spans="1:6" ht="24" x14ac:dyDescent="0.2">
      <c r="A37" s="363">
        <f t="shared" si="0"/>
        <v>31</v>
      </c>
      <c r="B37" s="363">
        <f t="shared" si="1"/>
        <v>373</v>
      </c>
      <c r="C37" s="430">
        <v>17</v>
      </c>
      <c r="D37" s="444" t="s">
        <v>12</v>
      </c>
      <c r="E37" s="512" t="s">
        <v>6751</v>
      </c>
      <c r="F37" s="9"/>
    </row>
    <row r="38" spans="1:6" ht="24" x14ac:dyDescent="0.2">
      <c r="A38" s="363">
        <f t="shared" si="0"/>
        <v>32</v>
      </c>
      <c r="B38" s="363">
        <f t="shared" si="1"/>
        <v>390</v>
      </c>
      <c r="C38" s="430">
        <v>17</v>
      </c>
      <c r="D38" s="444" t="s">
        <v>12</v>
      </c>
      <c r="E38" s="514" t="s">
        <v>14589</v>
      </c>
      <c r="F38" s="9"/>
    </row>
    <row r="39" spans="1:6" ht="24" x14ac:dyDescent="0.2">
      <c r="A39" s="363">
        <f t="shared" si="0"/>
        <v>33</v>
      </c>
      <c r="B39" s="363">
        <f t="shared" si="1"/>
        <v>407</v>
      </c>
      <c r="C39" s="430">
        <v>17</v>
      </c>
      <c r="D39" s="444" t="s">
        <v>12</v>
      </c>
      <c r="E39" s="512" t="s">
        <v>6752</v>
      </c>
      <c r="F39" s="9"/>
    </row>
    <row r="40" spans="1:6" ht="24" x14ac:dyDescent="0.2">
      <c r="A40" s="363">
        <f t="shared" si="0"/>
        <v>34</v>
      </c>
      <c r="B40" s="363">
        <f t="shared" si="1"/>
        <v>424</v>
      </c>
      <c r="C40" s="430">
        <v>17</v>
      </c>
      <c r="D40" s="444" t="s">
        <v>12</v>
      </c>
      <c r="E40" s="512" t="s">
        <v>6753</v>
      </c>
      <c r="F40" s="9"/>
    </row>
    <row r="41" spans="1:6" ht="24" x14ac:dyDescent="0.2">
      <c r="A41" s="363">
        <f t="shared" si="0"/>
        <v>35</v>
      </c>
      <c r="B41" s="363">
        <f t="shared" si="1"/>
        <v>441</v>
      </c>
      <c r="C41" s="430">
        <v>17</v>
      </c>
      <c r="D41" s="444" t="s">
        <v>12</v>
      </c>
      <c r="E41" s="512" t="s">
        <v>6754</v>
      </c>
      <c r="F41" s="9"/>
    </row>
    <row r="42" spans="1:6" ht="24" x14ac:dyDescent="0.2">
      <c r="A42" s="363">
        <f t="shared" si="0"/>
        <v>36</v>
      </c>
      <c r="B42" s="363">
        <f t="shared" si="1"/>
        <v>458</v>
      </c>
      <c r="C42" s="430">
        <v>17</v>
      </c>
      <c r="D42" s="444" t="s">
        <v>12</v>
      </c>
      <c r="E42" s="514" t="s">
        <v>14591</v>
      </c>
      <c r="F42" s="9"/>
    </row>
    <row r="43" spans="1:6" ht="24" x14ac:dyDescent="0.2">
      <c r="A43" s="363">
        <f t="shared" si="0"/>
        <v>37</v>
      </c>
      <c r="B43" s="363">
        <f t="shared" si="1"/>
        <v>475</v>
      </c>
      <c r="C43" s="430">
        <v>17</v>
      </c>
      <c r="D43" s="444" t="s">
        <v>12</v>
      </c>
      <c r="E43" s="512" t="s">
        <v>6755</v>
      </c>
      <c r="F43" s="9"/>
    </row>
    <row r="44" spans="1:6" ht="24" x14ac:dyDescent="0.2">
      <c r="A44" s="363">
        <f t="shared" si="0"/>
        <v>38</v>
      </c>
      <c r="B44" s="363">
        <f t="shared" si="1"/>
        <v>492</v>
      </c>
      <c r="C44" s="430">
        <v>17</v>
      </c>
      <c r="D44" s="444" t="s">
        <v>12</v>
      </c>
      <c r="E44" s="512" t="s">
        <v>6756</v>
      </c>
      <c r="F44" s="9"/>
    </row>
    <row r="45" spans="1:6" ht="24" x14ac:dyDescent="0.2">
      <c r="A45" s="363">
        <f t="shared" si="0"/>
        <v>39</v>
      </c>
      <c r="B45" s="363">
        <f t="shared" si="1"/>
        <v>509</v>
      </c>
      <c r="C45" s="430">
        <v>17</v>
      </c>
      <c r="D45" s="444" t="s">
        <v>12</v>
      </c>
      <c r="E45" s="512" t="str">
        <f>"DEDUCCIONES POR DOBLE IMPOSICIÓN INTERNA RDLEG 4/2004. Deducción pendiente. Ejercicio de generación. Total períodos anteriores [05600]"</f>
        <v>DEDUCCIONES POR DOBLE IMPOSICIÓN INTERNA RDLEG 4/2004. Deducción pendiente. Ejercicio de generación. Total períodos anteriores [05600]</v>
      </c>
      <c r="F45" s="9"/>
    </row>
    <row r="46" spans="1:6" ht="24" x14ac:dyDescent="0.2">
      <c r="A46" s="363">
        <f t="shared" si="0"/>
        <v>40</v>
      </c>
      <c r="B46" s="363">
        <f t="shared" si="1"/>
        <v>526</v>
      </c>
      <c r="C46" s="430">
        <v>17</v>
      </c>
      <c r="D46" s="444" t="s">
        <v>12</v>
      </c>
      <c r="E46" s="514" t="s">
        <v>14592</v>
      </c>
      <c r="F46" s="9"/>
    </row>
    <row r="47" spans="1:6" ht="24" x14ac:dyDescent="0.2">
      <c r="A47" s="363">
        <f t="shared" si="0"/>
        <v>41</v>
      </c>
      <c r="B47" s="363">
        <f t="shared" si="1"/>
        <v>543</v>
      </c>
      <c r="C47" s="430">
        <v>17</v>
      </c>
      <c r="D47" s="444" t="s">
        <v>12</v>
      </c>
      <c r="E47" s="512" t="str">
        <f>"DEDUCCIONES POR DOBLE IMPOSICIÓN INTERNA RDLEG 4/2004. Aplicado en esta liquidación. Ejercicio de generación. Total períodos anteriores [05602]"</f>
        <v>DEDUCCIONES POR DOBLE IMPOSICIÓN INTERNA RDLEG 4/2004. Aplicado en esta liquidación. Ejercicio de generación. Total períodos anteriores [05602]</v>
      </c>
      <c r="F47" s="9"/>
    </row>
    <row r="48" spans="1:6" ht="24" x14ac:dyDescent="0.2">
      <c r="A48" s="363">
        <f t="shared" si="0"/>
        <v>42</v>
      </c>
      <c r="B48" s="363">
        <f t="shared" si="1"/>
        <v>560</v>
      </c>
      <c r="C48" s="430">
        <v>17</v>
      </c>
      <c r="D48" s="444" t="s">
        <v>12</v>
      </c>
      <c r="E48" s="512" t="str">
        <f>"DEDUCCIONES POR DOBLE IMPOSICIÓN INTERNA RDLEG 4/2004. Pendiente de aplicación en períodos futuros. Ejercicio de generación. Total períodos anteriores [05603]"</f>
        <v>DEDUCCIONES POR DOBLE IMPOSICIÓN INTERNA RDLEG 4/2004. Pendiente de aplicación en períodos futuros. Ejercicio de generación. Total períodos anteriores [05603]</v>
      </c>
      <c r="F48" s="9"/>
    </row>
    <row r="49" spans="1:6" ht="24" x14ac:dyDescent="0.2">
      <c r="A49" s="363">
        <f t="shared" si="0"/>
        <v>43</v>
      </c>
      <c r="B49" s="363">
        <f t="shared" si="1"/>
        <v>577</v>
      </c>
      <c r="C49" s="430">
        <v>17</v>
      </c>
      <c r="D49" s="444" t="s">
        <v>12</v>
      </c>
      <c r="E49" s="511" t="s">
        <v>6757</v>
      </c>
      <c r="F49" s="9"/>
    </row>
    <row r="50" spans="1:6" ht="24" x14ac:dyDescent="0.2">
      <c r="A50" s="363">
        <f t="shared" si="0"/>
        <v>44</v>
      </c>
      <c r="B50" s="363">
        <f t="shared" si="1"/>
        <v>594</v>
      </c>
      <c r="C50" s="430">
        <v>17</v>
      </c>
      <c r="D50" s="444" t="s">
        <v>12</v>
      </c>
      <c r="E50" s="514" t="s">
        <v>14593</v>
      </c>
      <c r="F50" s="9"/>
    </row>
    <row r="51" spans="1:6" ht="24" x14ac:dyDescent="0.2">
      <c r="A51" s="363">
        <f t="shared" si="0"/>
        <v>45</v>
      </c>
      <c r="B51" s="363">
        <f t="shared" si="1"/>
        <v>611</v>
      </c>
      <c r="C51" s="430">
        <v>17</v>
      </c>
      <c r="D51" s="444" t="s">
        <v>12</v>
      </c>
      <c r="E51" s="511" t="s">
        <v>6758</v>
      </c>
      <c r="F51" s="9"/>
    </row>
    <row r="52" spans="1:6" ht="24" x14ac:dyDescent="0.2">
      <c r="A52" s="363">
        <f t="shared" si="0"/>
        <v>46</v>
      </c>
      <c r="B52" s="363">
        <f t="shared" si="1"/>
        <v>628</v>
      </c>
      <c r="C52" s="430">
        <v>17</v>
      </c>
      <c r="D52" s="444" t="s">
        <v>12</v>
      </c>
      <c r="E52" s="511" t="s">
        <v>6759</v>
      </c>
      <c r="F52" s="9"/>
    </row>
    <row r="53" spans="1:6" ht="24" x14ac:dyDescent="0.2">
      <c r="A53" s="363">
        <f t="shared" si="0"/>
        <v>47</v>
      </c>
      <c r="B53" s="363">
        <f t="shared" si="1"/>
        <v>645</v>
      </c>
      <c r="C53" s="430">
        <v>17</v>
      </c>
      <c r="D53" s="444" t="s">
        <v>12</v>
      </c>
      <c r="E53" s="511" t="s">
        <v>6760</v>
      </c>
      <c r="F53" s="9"/>
    </row>
    <row r="54" spans="1:6" ht="24" x14ac:dyDescent="0.2">
      <c r="A54" s="363">
        <f t="shared" si="0"/>
        <v>48</v>
      </c>
      <c r="B54" s="363">
        <f t="shared" si="1"/>
        <v>662</v>
      </c>
      <c r="C54" s="430">
        <v>17</v>
      </c>
      <c r="D54" s="444" t="s">
        <v>12</v>
      </c>
      <c r="E54" s="514" t="s">
        <v>14584</v>
      </c>
      <c r="F54" s="9"/>
    </row>
    <row r="55" spans="1:6" ht="24" x14ac:dyDescent="0.2">
      <c r="A55" s="363">
        <f t="shared" si="0"/>
        <v>49</v>
      </c>
      <c r="B55" s="363">
        <f t="shared" si="1"/>
        <v>679</v>
      </c>
      <c r="C55" s="430">
        <v>17</v>
      </c>
      <c r="D55" s="444" t="s">
        <v>12</v>
      </c>
      <c r="E55" s="511" t="s">
        <v>6761</v>
      </c>
      <c r="F55" s="9"/>
    </row>
    <row r="56" spans="1:6" ht="24" x14ac:dyDescent="0.2">
      <c r="A56" s="363">
        <f t="shared" si="0"/>
        <v>50</v>
      </c>
      <c r="B56" s="363">
        <f t="shared" si="1"/>
        <v>696</v>
      </c>
      <c r="C56" s="430">
        <v>17</v>
      </c>
      <c r="D56" s="444" t="s">
        <v>12</v>
      </c>
      <c r="E56" s="511" t="s">
        <v>6762</v>
      </c>
      <c r="F56" s="9"/>
    </row>
    <row r="57" spans="1:6" ht="24" x14ac:dyDescent="0.2">
      <c r="A57" s="363">
        <f t="shared" si="0"/>
        <v>51</v>
      </c>
      <c r="B57" s="363">
        <f t="shared" si="1"/>
        <v>713</v>
      </c>
      <c r="C57" s="430">
        <v>17</v>
      </c>
      <c r="D57" s="444" t="s">
        <v>12</v>
      </c>
      <c r="E57" s="511" t="s">
        <v>6763</v>
      </c>
      <c r="F57" s="9"/>
    </row>
    <row r="58" spans="1:6" ht="24" x14ac:dyDescent="0.2">
      <c r="A58" s="363">
        <f t="shared" si="0"/>
        <v>52</v>
      </c>
      <c r="B58" s="363">
        <f t="shared" si="1"/>
        <v>730</v>
      </c>
      <c r="C58" s="430">
        <v>17</v>
      </c>
      <c r="D58" s="444" t="s">
        <v>12</v>
      </c>
      <c r="E58" s="514" t="s">
        <v>14594</v>
      </c>
      <c r="F58" s="9"/>
    </row>
    <row r="59" spans="1:6" ht="24" x14ac:dyDescent="0.2">
      <c r="A59" s="363">
        <f t="shared" si="0"/>
        <v>53</v>
      </c>
      <c r="B59" s="363">
        <f t="shared" si="1"/>
        <v>747</v>
      </c>
      <c r="C59" s="430">
        <v>17</v>
      </c>
      <c r="D59" s="444" t="s">
        <v>12</v>
      </c>
      <c r="E59" s="511" t="s">
        <v>6764</v>
      </c>
      <c r="F59" s="9"/>
    </row>
    <row r="60" spans="1:6" ht="24" x14ac:dyDescent="0.2">
      <c r="A60" s="363">
        <f t="shared" si="0"/>
        <v>54</v>
      </c>
      <c r="B60" s="363">
        <f t="shared" si="1"/>
        <v>764</v>
      </c>
      <c r="C60" s="430">
        <v>17</v>
      </c>
      <c r="D60" s="444" t="s">
        <v>12</v>
      </c>
      <c r="E60" s="511" t="s">
        <v>6765</v>
      </c>
      <c r="F60" s="9"/>
    </row>
    <row r="61" spans="1:6" ht="24" x14ac:dyDescent="0.2">
      <c r="A61" s="363">
        <f t="shared" si="0"/>
        <v>55</v>
      </c>
      <c r="B61" s="363">
        <f t="shared" si="1"/>
        <v>781</v>
      </c>
      <c r="C61" s="430">
        <v>17</v>
      </c>
      <c r="D61" s="444" t="s">
        <v>12</v>
      </c>
      <c r="E61" s="511" t="s">
        <v>6766</v>
      </c>
      <c r="F61" s="9"/>
    </row>
    <row r="62" spans="1:6" ht="24" x14ac:dyDescent="0.2">
      <c r="A62" s="363">
        <f t="shared" si="0"/>
        <v>56</v>
      </c>
      <c r="B62" s="363">
        <f t="shared" si="1"/>
        <v>798</v>
      </c>
      <c r="C62" s="430">
        <v>17</v>
      </c>
      <c r="D62" s="444" t="s">
        <v>12</v>
      </c>
      <c r="E62" s="514" t="s">
        <v>14583</v>
      </c>
      <c r="F62" s="9"/>
    </row>
    <row r="63" spans="1:6" ht="24" x14ac:dyDescent="0.2">
      <c r="A63" s="363">
        <f t="shared" si="0"/>
        <v>57</v>
      </c>
      <c r="B63" s="363">
        <f t="shared" si="1"/>
        <v>815</v>
      </c>
      <c r="C63" s="430">
        <v>17</v>
      </c>
      <c r="D63" s="444" t="s">
        <v>12</v>
      </c>
      <c r="E63" s="511" t="s">
        <v>6767</v>
      </c>
      <c r="F63" s="9"/>
    </row>
    <row r="64" spans="1:6" ht="24" x14ac:dyDescent="0.2">
      <c r="A64" s="363">
        <f t="shared" si="0"/>
        <v>58</v>
      </c>
      <c r="B64" s="363">
        <f t="shared" si="1"/>
        <v>832</v>
      </c>
      <c r="C64" s="430">
        <v>17</v>
      </c>
      <c r="D64" s="444" t="s">
        <v>12</v>
      </c>
      <c r="E64" s="511" t="s">
        <v>6768</v>
      </c>
      <c r="F64" s="9"/>
    </row>
    <row r="65" spans="1:6" ht="24" x14ac:dyDescent="0.2">
      <c r="A65" s="363">
        <f t="shared" si="0"/>
        <v>59</v>
      </c>
      <c r="B65" s="363">
        <f t="shared" si="1"/>
        <v>849</v>
      </c>
      <c r="C65" s="430">
        <v>17</v>
      </c>
      <c r="D65" s="444" t="s">
        <v>12</v>
      </c>
      <c r="E65" s="512" t="s">
        <v>6769</v>
      </c>
      <c r="F65" s="9"/>
    </row>
    <row r="66" spans="1:6" ht="24" x14ac:dyDescent="0.2">
      <c r="A66" s="363">
        <f t="shared" si="0"/>
        <v>60</v>
      </c>
      <c r="B66" s="363">
        <f t="shared" si="1"/>
        <v>866</v>
      </c>
      <c r="C66" s="430">
        <v>17</v>
      </c>
      <c r="D66" s="444" t="s">
        <v>12</v>
      </c>
      <c r="E66" s="514" t="s">
        <v>14582</v>
      </c>
      <c r="F66" s="9"/>
    </row>
    <row r="67" spans="1:6" ht="24" x14ac:dyDescent="0.2">
      <c r="A67" s="363">
        <f t="shared" si="0"/>
        <v>61</v>
      </c>
      <c r="B67" s="363">
        <f t="shared" si="1"/>
        <v>883</v>
      </c>
      <c r="C67" s="430">
        <v>17</v>
      </c>
      <c r="D67" s="444" t="s">
        <v>12</v>
      </c>
      <c r="E67" s="512" t="s">
        <v>6770</v>
      </c>
      <c r="F67" s="9"/>
    </row>
    <row r="68" spans="1:6" ht="24" x14ac:dyDescent="0.2">
      <c r="A68" s="363">
        <f t="shared" si="0"/>
        <v>62</v>
      </c>
      <c r="B68" s="363">
        <f t="shared" si="1"/>
        <v>900</v>
      </c>
      <c r="C68" s="430">
        <v>17</v>
      </c>
      <c r="D68" s="444" t="s">
        <v>12</v>
      </c>
      <c r="E68" s="512" t="s">
        <v>6771</v>
      </c>
      <c r="F68" s="9"/>
    </row>
    <row r="69" spans="1:6" ht="24" x14ac:dyDescent="0.2">
      <c r="A69" s="363">
        <f t="shared" si="0"/>
        <v>63</v>
      </c>
      <c r="B69" s="363">
        <f t="shared" si="1"/>
        <v>917</v>
      </c>
      <c r="C69" s="447">
        <v>17</v>
      </c>
      <c r="D69" s="448" t="s">
        <v>12</v>
      </c>
      <c r="E69" s="512" t="s">
        <v>6772</v>
      </c>
      <c r="F69" s="292"/>
    </row>
    <row r="70" spans="1:6" ht="24" x14ac:dyDescent="0.2">
      <c r="A70" s="363">
        <f t="shared" si="0"/>
        <v>64</v>
      </c>
      <c r="B70" s="363">
        <f t="shared" si="1"/>
        <v>934</v>
      </c>
      <c r="C70" s="447">
        <v>17</v>
      </c>
      <c r="D70" s="448" t="s">
        <v>12</v>
      </c>
      <c r="E70" s="514" t="s">
        <v>14581</v>
      </c>
      <c r="F70" s="292"/>
    </row>
    <row r="71" spans="1:6" ht="24" x14ac:dyDescent="0.2">
      <c r="A71" s="363">
        <f t="shared" si="0"/>
        <v>65</v>
      </c>
      <c r="B71" s="363">
        <f t="shared" si="1"/>
        <v>951</v>
      </c>
      <c r="C71" s="447">
        <v>17</v>
      </c>
      <c r="D71" s="448" t="s">
        <v>12</v>
      </c>
      <c r="E71" s="512" t="s">
        <v>6773</v>
      </c>
      <c r="F71" s="292"/>
    </row>
    <row r="72" spans="1:6" ht="24" x14ac:dyDescent="0.2">
      <c r="A72" s="363">
        <f t="shared" ref="A72:A135" si="2">+A71+1</f>
        <v>66</v>
      </c>
      <c r="B72" s="363">
        <f t="shared" ref="B72:B135" si="3">C71+B71</f>
        <v>968</v>
      </c>
      <c r="C72" s="447">
        <v>17</v>
      </c>
      <c r="D72" s="448" t="s">
        <v>12</v>
      </c>
      <c r="E72" s="512" t="s">
        <v>6774</v>
      </c>
      <c r="F72" s="292"/>
    </row>
    <row r="73" spans="1:6" ht="24" x14ac:dyDescent="0.2">
      <c r="A73" s="363">
        <f t="shared" si="2"/>
        <v>67</v>
      </c>
      <c r="B73" s="363">
        <f t="shared" si="3"/>
        <v>985</v>
      </c>
      <c r="C73" s="447">
        <v>17</v>
      </c>
      <c r="D73" s="448" t="s">
        <v>12</v>
      </c>
      <c r="E73" s="512" t="s">
        <v>6775</v>
      </c>
      <c r="F73" s="292"/>
    </row>
    <row r="74" spans="1:6" ht="24" x14ac:dyDescent="0.2">
      <c r="A74" s="363">
        <f t="shared" si="2"/>
        <v>68</v>
      </c>
      <c r="B74" s="363">
        <f t="shared" si="3"/>
        <v>1002</v>
      </c>
      <c r="C74" s="447">
        <v>17</v>
      </c>
      <c r="D74" s="448" t="s">
        <v>12</v>
      </c>
      <c r="E74" s="514" t="s">
        <v>14580</v>
      </c>
      <c r="F74" s="292"/>
    </row>
    <row r="75" spans="1:6" ht="24" x14ac:dyDescent="0.2">
      <c r="A75" s="363">
        <f t="shared" si="2"/>
        <v>69</v>
      </c>
      <c r="B75" s="363">
        <f t="shared" si="3"/>
        <v>1019</v>
      </c>
      <c r="C75" s="447">
        <v>17</v>
      </c>
      <c r="D75" s="448" t="s">
        <v>12</v>
      </c>
      <c r="E75" s="512" t="s">
        <v>6776</v>
      </c>
      <c r="F75" s="292"/>
    </row>
    <row r="76" spans="1:6" ht="24" x14ac:dyDescent="0.2">
      <c r="A76" s="363">
        <f t="shared" si="2"/>
        <v>70</v>
      </c>
      <c r="B76" s="363">
        <f t="shared" si="3"/>
        <v>1036</v>
      </c>
      <c r="C76" s="447">
        <v>17</v>
      </c>
      <c r="D76" s="448" t="s">
        <v>12</v>
      </c>
      <c r="E76" s="512" t="s">
        <v>6777</v>
      </c>
      <c r="F76" s="292"/>
    </row>
    <row r="77" spans="1:6" ht="24" x14ac:dyDescent="0.2">
      <c r="A77" s="363">
        <f t="shared" si="2"/>
        <v>71</v>
      </c>
      <c r="B77" s="363">
        <f t="shared" si="3"/>
        <v>1053</v>
      </c>
      <c r="C77" s="447">
        <v>17</v>
      </c>
      <c r="D77" s="448" t="s">
        <v>12</v>
      </c>
      <c r="E77" s="512" t="s">
        <v>6778</v>
      </c>
      <c r="F77" s="292"/>
    </row>
    <row r="78" spans="1:6" ht="24" x14ac:dyDescent="0.2">
      <c r="A78" s="363">
        <f t="shared" si="2"/>
        <v>72</v>
      </c>
      <c r="B78" s="363">
        <f t="shared" si="3"/>
        <v>1070</v>
      </c>
      <c r="C78" s="447">
        <v>17</v>
      </c>
      <c r="D78" s="448" t="s">
        <v>12</v>
      </c>
      <c r="E78" s="514" t="s">
        <v>14579</v>
      </c>
      <c r="F78" s="292"/>
    </row>
    <row r="79" spans="1:6" ht="24" x14ac:dyDescent="0.2">
      <c r="A79" s="363">
        <f t="shared" si="2"/>
        <v>73</v>
      </c>
      <c r="B79" s="363">
        <f t="shared" si="3"/>
        <v>1087</v>
      </c>
      <c r="C79" s="447">
        <v>17</v>
      </c>
      <c r="D79" s="448" t="s">
        <v>12</v>
      </c>
      <c r="E79" s="512" t="s">
        <v>6779</v>
      </c>
      <c r="F79" s="292"/>
    </row>
    <row r="80" spans="1:6" ht="24" x14ac:dyDescent="0.2">
      <c r="A80" s="363">
        <f t="shared" si="2"/>
        <v>74</v>
      </c>
      <c r="B80" s="363">
        <f t="shared" si="3"/>
        <v>1104</v>
      </c>
      <c r="C80" s="447">
        <v>17</v>
      </c>
      <c r="D80" s="448" t="s">
        <v>12</v>
      </c>
      <c r="E80" s="512" t="s">
        <v>6780</v>
      </c>
      <c r="F80" s="292"/>
    </row>
    <row r="81" spans="1:6" ht="24" x14ac:dyDescent="0.2">
      <c r="A81" s="363">
        <f t="shared" si="2"/>
        <v>75</v>
      </c>
      <c r="B81" s="363">
        <f t="shared" si="3"/>
        <v>1121</v>
      </c>
      <c r="C81" s="447">
        <v>17</v>
      </c>
      <c r="D81" s="448" t="s">
        <v>12</v>
      </c>
      <c r="E81" s="511" t="s">
        <v>11219</v>
      </c>
      <c r="F81" s="292"/>
    </row>
    <row r="82" spans="1:6" ht="24" x14ac:dyDescent="0.2">
      <c r="A82" s="363">
        <f t="shared" si="2"/>
        <v>76</v>
      </c>
      <c r="B82" s="363">
        <f t="shared" si="3"/>
        <v>1138</v>
      </c>
      <c r="C82" s="447">
        <v>17</v>
      </c>
      <c r="D82" s="448" t="s">
        <v>12</v>
      </c>
      <c r="E82" s="513" t="s">
        <v>14637</v>
      </c>
      <c r="F82" s="292"/>
    </row>
    <row r="83" spans="1:6" ht="24.75" customHeight="1" x14ac:dyDescent="0.2">
      <c r="A83" s="363">
        <f t="shared" si="2"/>
        <v>77</v>
      </c>
      <c r="B83" s="363">
        <f t="shared" si="3"/>
        <v>1155</v>
      </c>
      <c r="C83" s="447">
        <v>17</v>
      </c>
      <c r="D83" s="448" t="s">
        <v>12</v>
      </c>
      <c r="E83" s="511" t="s">
        <v>11220</v>
      </c>
      <c r="F83" s="292"/>
    </row>
    <row r="84" spans="1:6" ht="24" x14ac:dyDescent="0.2">
      <c r="A84" s="363">
        <f t="shared" si="2"/>
        <v>78</v>
      </c>
      <c r="B84" s="363">
        <f t="shared" si="3"/>
        <v>1172</v>
      </c>
      <c r="C84" s="447">
        <v>17</v>
      </c>
      <c r="D84" s="448" t="s">
        <v>12</v>
      </c>
      <c r="E84" s="511" t="s">
        <v>11221</v>
      </c>
      <c r="F84" s="292"/>
    </row>
    <row r="85" spans="1:6" ht="24" x14ac:dyDescent="0.2">
      <c r="A85" s="363">
        <f t="shared" si="2"/>
        <v>79</v>
      </c>
      <c r="B85" s="363">
        <f t="shared" si="3"/>
        <v>1189</v>
      </c>
      <c r="C85" s="30">
        <v>17</v>
      </c>
      <c r="D85" s="31" t="s">
        <v>12</v>
      </c>
      <c r="E85" s="514" t="s">
        <v>14577</v>
      </c>
      <c r="F85" s="462"/>
    </row>
    <row r="86" spans="1:6" ht="24" x14ac:dyDescent="0.2">
      <c r="A86" s="363">
        <f t="shared" si="2"/>
        <v>80</v>
      </c>
      <c r="B86" s="363">
        <f t="shared" si="3"/>
        <v>1206</v>
      </c>
      <c r="C86" s="30">
        <v>17</v>
      </c>
      <c r="D86" s="31" t="s">
        <v>12</v>
      </c>
      <c r="E86" s="514" t="s">
        <v>14595</v>
      </c>
      <c r="F86" s="462"/>
    </row>
    <row r="87" spans="1:6" ht="24" x14ac:dyDescent="0.2">
      <c r="A87" s="363">
        <f t="shared" si="2"/>
        <v>81</v>
      </c>
      <c r="B87" s="363">
        <f t="shared" si="3"/>
        <v>1223</v>
      </c>
      <c r="C87" s="30">
        <v>17</v>
      </c>
      <c r="D87" s="31" t="s">
        <v>12</v>
      </c>
      <c r="E87" s="514" t="s">
        <v>14576</v>
      </c>
      <c r="F87" s="462"/>
    </row>
    <row r="88" spans="1:6" ht="24" x14ac:dyDescent="0.2">
      <c r="A88" s="363">
        <f t="shared" si="2"/>
        <v>82</v>
      </c>
      <c r="B88" s="363">
        <f t="shared" si="3"/>
        <v>1240</v>
      </c>
      <c r="C88" s="30">
        <v>17</v>
      </c>
      <c r="D88" s="31" t="s">
        <v>12</v>
      </c>
      <c r="E88" s="514" t="s">
        <v>14575</v>
      </c>
      <c r="F88" s="462"/>
    </row>
    <row r="89" spans="1:6" ht="24" x14ac:dyDescent="0.2">
      <c r="A89" s="363">
        <f t="shared" si="2"/>
        <v>83</v>
      </c>
      <c r="B89" s="363">
        <f t="shared" si="3"/>
        <v>1257</v>
      </c>
      <c r="C89" s="363">
        <v>17</v>
      </c>
      <c r="D89" s="360" t="s">
        <v>12</v>
      </c>
      <c r="E89" s="514" t="s">
        <v>13519</v>
      </c>
      <c r="F89" s="400"/>
    </row>
    <row r="90" spans="1:6" ht="24" x14ac:dyDescent="0.2">
      <c r="A90" s="363">
        <f t="shared" si="2"/>
        <v>84</v>
      </c>
      <c r="B90" s="363">
        <f t="shared" si="3"/>
        <v>1274</v>
      </c>
      <c r="C90" s="363">
        <v>17</v>
      </c>
      <c r="D90" s="360" t="s">
        <v>12</v>
      </c>
      <c r="E90" s="514" t="s">
        <v>14578</v>
      </c>
      <c r="F90" s="400"/>
    </row>
    <row r="91" spans="1:6" ht="24" x14ac:dyDescent="0.2">
      <c r="A91" s="363">
        <f t="shared" si="2"/>
        <v>85</v>
      </c>
      <c r="B91" s="363">
        <f t="shared" si="3"/>
        <v>1291</v>
      </c>
      <c r="C91" s="363">
        <v>17</v>
      </c>
      <c r="D91" s="360" t="s">
        <v>12</v>
      </c>
      <c r="E91" s="514" t="s">
        <v>13520</v>
      </c>
      <c r="F91" s="400"/>
    </row>
    <row r="92" spans="1:6" ht="24" x14ac:dyDescent="0.2">
      <c r="A92" s="363">
        <f t="shared" si="2"/>
        <v>86</v>
      </c>
      <c r="B92" s="363">
        <f t="shared" si="3"/>
        <v>1308</v>
      </c>
      <c r="C92" s="363">
        <v>17</v>
      </c>
      <c r="D92" s="360" t="s">
        <v>12</v>
      </c>
      <c r="E92" s="514" t="s">
        <v>13521</v>
      </c>
      <c r="F92" s="400"/>
    </row>
    <row r="93" spans="1:6" ht="24" x14ac:dyDescent="0.2">
      <c r="A93" s="363">
        <f t="shared" si="2"/>
        <v>87</v>
      </c>
      <c r="B93" s="363">
        <f t="shared" si="3"/>
        <v>1325</v>
      </c>
      <c r="C93" s="447">
        <v>17</v>
      </c>
      <c r="D93" s="444" t="s">
        <v>12</v>
      </c>
      <c r="E93" s="511" t="str">
        <f>"DEDUCCIONES POR DOBLE IMPOSICIÓN INTERNA DT 23.1 LIS. DI interna. ejerc. anteriores. Deducción pendiente. Total [00541]"</f>
        <v>DEDUCCIONES POR DOBLE IMPOSICIÓN INTERNA DT 23.1 LIS. DI interna. ejerc. anteriores. Deducción pendiente. Total [00541]</v>
      </c>
      <c r="F93" s="9"/>
    </row>
    <row r="94" spans="1:6" ht="24" x14ac:dyDescent="0.2">
      <c r="A94" s="363">
        <f t="shared" si="2"/>
        <v>88</v>
      </c>
      <c r="B94" s="363">
        <f t="shared" si="3"/>
        <v>1342</v>
      </c>
      <c r="C94" s="447">
        <v>17</v>
      </c>
      <c r="D94" s="444" t="s">
        <v>12</v>
      </c>
      <c r="E94" s="512" t="str">
        <f>"DEDUCCIONES POR DOBLE IMPOSICIÓN INTERNA DT 23.1 LIS. DI interna. ejerc. anteriores. 2024: deducción pendiente. Total [00542]"</f>
        <v>DEDUCCIONES POR DOBLE IMPOSICIÓN INTERNA DT 23.1 LIS. DI interna. ejerc. anteriores. 2024: deducción pendiente. Total [00542]</v>
      </c>
      <c r="F94" s="9"/>
    </row>
    <row r="95" spans="1:6" ht="24" x14ac:dyDescent="0.2">
      <c r="A95" s="363">
        <f t="shared" si="2"/>
        <v>89</v>
      </c>
      <c r="B95" s="363">
        <f t="shared" si="3"/>
        <v>1359</v>
      </c>
      <c r="C95" s="447">
        <v>17</v>
      </c>
      <c r="D95" s="444" t="s">
        <v>12</v>
      </c>
      <c r="E95" s="511" t="str">
        <f>"DEDUCCIONES POR DOBLE IMPOSICIÓN INTERNA DT 23.1 LIS. DI interna. ejerc. anteriores. Aplicado en esta liquidación. Total [00543]"</f>
        <v>DEDUCCIONES POR DOBLE IMPOSICIÓN INTERNA DT 23.1 LIS. DI interna. ejerc. anteriores. Aplicado en esta liquidación. Total [00543]</v>
      </c>
      <c r="F95" s="9"/>
    </row>
    <row r="96" spans="1:6" ht="24" x14ac:dyDescent="0.2">
      <c r="A96" s="363">
        <f t="shared" si="2"/>
        <v>90</v>
      </c>
      <c r="B96" s="363">
        <f t="shared" si="3"/>
        <v>1376</v>
      </c>
      <c r="C96" s="447">
        <v>17</v>
      </c>
      <c r="D96" s="444" t="s">
        <v>12</v>
      </c>
      <c r="E96" s="511" t="str">
        <f>"DEDUCCIONES POR DOBLE IMPOSICIÓN INTERNA DT 23.1 LIS. DI interna. ejerc. anteriores. Pendiente de aplicación en períodos futuros. Total [00544]"</f>
        <v>DEDUCCIONES POR DOBLE IMPOSICIÓN INTERNA DT 23.1 LIS. DI interna. ejerc. anteriores. Pendiente de aplicación en períodos futuros. Total [00544]</v>
      </c>
      <c r="F96" s="9"/>
    </row>
    <row r="97" spans="1:6" ht="24" x14ac:dyDescent="0.2">
      <c r="A97" s="363">
        <f t="shared" si="2"/>
        <v>91</v>
      </c>
      <c r="B97" s="363">
        <f t="shared" si="3"/>
        <v>1393</v>
      </c>
      <c r="C97" s="447">
        <v>17</v>
      </c>
      <c r="D97" s="444" t="s">
        <v>12</v>
      </c>
      <c r="E97" s="512" t="s">
        <v>6781</v>
      </c>
      <c r="F97" s="9"/>
    </row>
    <row r="98" spans="1:6" ht="24" x14ac:dyDescent="0.2">
      <c r="A98" s="363">
        <f t="shared" si="2"/>
        <v>92</v>
      </c>
      <c r="B98" s="363">
        <f t="shared" si="3"/>
        <v>1410</v>
      </c>
      <c r="C98" s="447">
        <v>17</v>
      </c>
      <c r="D98" s="444" t="s">
        <v>12</v>
      </c>
      <c r="E98" s="514" t="s">
        <v>14574</v>
      </c>
      <c r="F98" s="9"/>
    </row>
    <row r="99" spans="1:6" ht="24" x14ac:dyDescent="0.2">
      <c r="A99" s="363">
        <f t="shared" si="2"/>
        <v>93</v>
      </c>
      <c r="B99" s="363">
        <f t="shared" si="3"/>
        <v>1427</v>
      </c>
      <c r="C99" s="447">
        <v>17</v>
      </c>
      <c r="D99" s="444" t="s">
        <v>12</v>
      </c>
      <c r="E99" s="512" t="s">
        <v>6782</v>
      </c>
      <c r="F99" s="9"/>
    </row>
    <row r="100" spans="1:6" ht="24" x14ac:dyDescent="0.2">
      <c r="A100" s="363">
        <f t="shared" si="2"/>
        <v>94</v>
      </c>
      <c r="B100" s="363">
        <f t="shared" si="3"/>
        <v>1444</v>
      </c>
      <c r="C100" s="447">
        <v>17</v>
      </c>
      <c r="D100" s="444" t="s">
        <v>12</v>
      </c>
      <c r="E100" s="512" t="s">
        <v>6783</v>
      </c>
      <c r="F100" s="9"/>
    </row>
    <row r="101" spans="1:6" ht="24" x14ac:dyDescent="0.2">
      <c r="A101" s="363">
        <f t="shared" si="2"/>
        <v>95</v>
      </c>
      <c r="B101" s="363">
        <f t="shared" si="3"/>
        <v>1461</v>
      </c>
      <c r="C101" s="447">
        <v>17</v>
      </c>
      <c r="D101" s="444" t="s">
        <v>12</v>
      </c>
      <c r="E101" s="512" t="s">
        <v>6784</v>
      </c>
      <c r="F101" s="9"/>
    </row>
    <row r="102" spans="1:6" ht="24" x14ac:dyDescent="0.2">
      <c r="A102" s="363">
        <f t="shared" si="2"/>
        <v>96</v>
      </c>
      <c r="B102" s="363">
        <f t="shared" si="3"/>
        <v>1478</v>
      </c>
      <c r="C102" s="447">
        <v>17</v>
      </c>
      <c r="D102" s="444" t="s">
        <v>12</v>
      </c>
      <c r="E102" s="514" t="s">
        <v>14573</v>
      </c>
      <c r="F102" s="9"/>
    </row>
    <row r="103" spans="1:6" ht="24" x14ac:dyDescent="0.2">
      <c r="A103" s="363">
        <f t="shared" si="2"/>
        <v>97</v>
      </c>
      <c r="B103" s="363">
        <f t="shared" si="3"/>
        <v>1495</v>
      </c>
      <c r="C103" s="447">
        <v>17</v>
      </c>
      <c r="D103" s="444" t="s">
        <v>12</v>
      </c>
      <c r="E103" s="512" t="s">
        <v>6785</v>
      </c>
      <c r="F103" s="9"/>
    </row>
    <row r="104" spans="1:6" ht="24" x14ac:dyDescent="0.2">
      <c r="A104" s="363">
        <f t="shared" si="2"/>
        <v>98</v>
      </c>
      <c r="B104" s="363">
        <f t="shared" si="3"/>
        <v>1512</v>
      </c>
      <c r="C104" s="447">
        <v>17</v>
      </c>
      <c r="D104" s="444" t="s">
        <v>12</v>
      </c>
      <c r="E104" s="512" t="s">
        <v>6786</v>
      </c>
      <c r="F104" s="9"/>
    </row>
    <row r="105" spans="1:6" ht="24" x14ac:dyDescent="0.2">
      <c r="A105" s="363">
        <f t="shared" si="2"/>
        <v>99</v>
      </c>
      <c r="B105" s="363">
        <f t="shared" si="3"/>
        <v>1529</v>
      </c>
      <c r="C105" s="447">
        <v>17</v>
      </c>
      <c r="D105" s="444" t="s">
        <v>12</v>
      </c>
      <c r="E105" s="512" t="s">
        <v>6787</v>
      </c>
      <c r="F105" s="9"/>
    </row>
    <row r="106" spans="1:6" ht="24" x14ac:dyDescent="0.2">
      <c r="A106" s="363">
        <f t="shared" si="2"/>
        <v>100</v>
      </c>
      <c r="B106" s="363">
        <f t="shared" si="3"/>
        <v>1546</v>
      </c>
      <c r="C106" s="447">
        <v>17</v>
      </c>
      <c r="D106" s="444" t="s">
        <v>12</v>
      </c>
      <c r="E106" s="514" t="s">
        <v>14572</v>
      </c>
      <c r="F106" s="9"/>
    </row>
    <row r="107" spans="1:6" ht="24" x14ac:dyDescent="0.2">
      <c r="A107" s="363">
        <f t="shared" si="2"/>
        <v>101</v>
      </c>
      <c r="B107" s="363">
        <f t="shared" si="3"/>
        <v>1563</v>
      </c>
      <c r="C107" s="447">
        <v>17</v>
      </c>
      <c r="D107" s="444" t="s">
        <v>12</v>
      </c>
      <c r="E107" s="512" t="s">
        <v>6788</v>
      </c>
      <c r="F107" s="9"/>
    </row>
    <row r="108" spans="1:6" ht="24" x14ac:dyDescent="0.2">
      <c r="A108" s="363">
        <f t="shared" si="2"/>
        <v>102</v>
      </c>
      <c r="B108" s="363">
        <f t="shared" si="3"/>
        <v>1580</v>
      </c>
      <c r="C108" s="447">
        <v>17</v>
      </c>
      <c r="D108" s="444" t="s">
        <v>12</v>
      </c>
      <c r="E108" s="512" t="s">
        <v>6789</v>
      </c>
      <c r="F108" s="9"/>
    </row>
    <row r="109" spans="1:6" ht="24" x14ac:dyDescent="0.2">
      <c r="A109" s="363">
        <f t="shared" si="2"/>
        <v>103</v>
      </c>
      <c r="B109" s="363">
        <f t="shared" si="3"/>
        <v>1597</v>
      </c>
      <c r="C109" s="447">
        <v>17</v>
      </c>
      <c r="D109" s="444" t="s">
        <v>12</v>
      </c>
      <c r="E109" s="512" t="s">
        <v>6790</v>
      </c>
      <c r="F109" s="9"/>
    </row>
    <row r="110" spans="1:6" ht="24" x14ac:dyDescent="0.2">
      <c r="A110" s="363">
        <f t="shared" si="2"/>
        <v>104</v>
      </c>
      <c r="B110" s="363">
        <f t="shared" si="3"/>
        <v>1614</v>
      </c>
      <c r="C110" s="447">
        <v>17</v>
      </c>
      <c r="D110" s="444" t="s">
        <v>12</v>
      </c>
      <c r="E110" s="514" t="s">
        <v>14571</v>
      </c>
      <c r="F110" s="9"/>
    </row>
    <row r="111" spans="1:6" ht="24" x14ac:dyDescent="0.2">
      <c r="A111" s="363">
        <f t="shared" si="2"/>
        <v>105</v>
      </c>
      <c r="B111" s="363">
        <f t="shared" si="3"/>
        <v>1631</v>
      </c>
      <c r="C111" s="447">
        <v>17</v>
      </c>
      <c r="D111" s="444" t="s">
        <v>12</v>
      </c>
      <c r="E111" s="512" t="s">
        <v>6791</v>
      </c>
      <c r="F111" s="9"/>
    </row>
    <row r="112" spans="1:6" ht="24" x14ac:dyDescent="0.2">
      <c r="A112" s="363">
        <f t="shared" si="2"/>
        <v>106</v>
      </c>
      <c r="B112" s="363">
        <f t="shared" si="3"/>
        <v>1648</v>
      </c>
      <c r="C112" s="447">
        <v>17</v>
      </c>
      <c r="D112" s="444" t="s">
        <v>12</v>
      </c>
      <c r="E112" s="512" t="s">
        <v>6792</v>
      </c>
      <c r="F112" s="9"/>
    </row>
    <row r="113" spans="1:6" ht="24" x14ac:dyDescent="0.2">
      <c r="A113" s="363">
        <f t="shared" si="2"/>
        <v>107</v>
      </c>
      <c r="B113" s="363">
        <f t="shared" si="3"/>
        <v>1665</v>
      </c>
      <c r="C113" s="447">
        <v>17</v>
      </c>
      <c r="D113" s="444" t="s">
        <v>12</v>
      </c>
      <c r="E113" s="512" t="s">
        <v>6793</v>
      </c>
      <c r="F113" s="9"/>
    </row>
    <row r="114" spans="1:6" ht="24" x14ac:dyDescent="0.2">
      <c r="A114" s="363">
        <f t="shared" si="2"/>
        <v>108</v>
      </c>
      <c r="B114" s="363">
        <f t="shared" si="3"/>
        <v>1682</v>
      </c>
      <c r="C114" s="447">
        <v>17</v>
      </c>
      <c r="D114" s="444" t="s">
        <v>12</v>
      </c>
      <c r="E114" s="514" t="s">
        <v>14570</v>
      </c>
      <c r="F114" s="9"/>
    </row>
    <row r="115" spans="1:6" ht="24" x14ac:dyDescent="0.2">
      <c r="A115" s="363">
        <f t="shared" si="2"/>
        <v>109</v>
      </c>
      <c r="B115" s="363">
        <f t="shared" si="3"/>
        <v>1699</v>
      </c>
      <c r="C115" s="447">
        <v>17</v>
      </c>
      <c r="D115" s="444" t="s">
        <v>12</v>
      </c>
      <c r="E115" s="512" t="s">
        <v>6794</v>
      </c>
      <c r="F115" s="9"/>
    </row>
    <row r="116" spans="1:6" ht="24" x14ac:dyDescent="0.2">
      <c r="A116" s="363">
        <f t="shared" si="2"/>
        <v>110</v>
      </c>
      <c r="B116" s="363">
        <f t="shared" si="3"/>
        <v>1716</v>
      </c>
      <c r="C116" s="447">
        <v>17</v>
      </c>
      <c r="D116" s="444" t="s">
        <v>12</v>
      </c>
      <c r="E116" s="512" t="s">
        <v>6795</v>
      </c>
      <c r="F116" s="9"/>
    </row>
    <row r="117" spans="1:6" ht="24" x14ac:dyDescent="0.2">
      <c r="A117" s="363">
        <f t="shared" si="2"/>
        <v>111</v>
      </c>
      <c r="B117" s="363">
        <f t="shared" si="3"/>
        <v>1733</v>
      </c>
      <c r="C117" s="447">
        <v>17</v>
      </c>
      <c r="D117" s="444" t="s">
        <v>12</v>
      </c>
      <c r="E117" s="512" t="s">
        <v>6796</v>
      </c>
      <c r="F117" s="9"/>
    </row>
    <row r="118" spans="1:6" ht="24" x14ac:dyDescent="0.2">
      <c r="A118" s="363">
        <f t="shared" si="2"/>
        <v>112</v>
      </c>
      <c r="B118" s="363">
        <f t="shared" si="3"/>
        <v>1750</v>
      </c>
      <c r="C118" s="447">
        <v>17</v>
      </c>
      <c r="D118" s="444" t="s">
        <v>12</v>
      </c>
      <c r="E118" s="514" t="s">
        <v>14569</v>
      </c>
      <c r="F118" s="9"/>
    </row>
    <row r="119" spans="1:6" ht="24" x14ac:dyDescent="0.2">
      <c r="A119" s="363">
        <f t="shared" si="2"/>
        <v>113</v>
      </c>
      <c r="B119" s="363">
        <f t="shared" si="3"/>
        <v>1767</v>
      </c>
      <c r="C119" s="447">
        <v>17</v>
      </c>
      <c r="D119" s="444" t="s">
        <v>12</v>
      </c>
      <c r="E119" s="512" t="s">
        <v>6797</v>
      </c>
      <c r="F119" s="9"/>
    </row>
    <row r="120" spans="1:6" ht="24" x14ac:dyDescent="0.2">
      <c r="A120" s="363">
        <f t="shared" si="2"/>
        <v>114</v>
      </c>
      <c r="B120" s="363">
        <f t="shared" si="3"/>
        <v>1784</v>
      </c>
      <c r="C120" s="447">
        <v>17</v>
      </c>
      <c r="D120" s="444" t="s">
        <v>12</v>
      </c>
      <c r="E120" s="512" t="s">
        <v>6798</v>
      </c>
      <c r="F120" s="9"/>
    </row>
    <row r="121" spans="1:6" ht="24" x14ac:dyDescent="0.2">
      <c r="A121" s="363">
        <f t="shared" si="2"/>
        <v>115</v>
      </c>
      <c r="B121" s="363">
        <f t="shared" si="3"/>
        <v>1801</v>
      </c>
      <c r="C121" s="447">
        <v>17</v>
      </c>
      <c r="D121" s="444" t="s">
        <v>12</v>
      </c>
      <c r="E121" s="512" t="s">
        <v>6799</v>
      </c>
      <c r="F121" s="9"/>
    </row>
    <row r="122" spans="1:6" ht="24" x14ac:dyDescent="0.2">
      <c r="A122" s="363">
        <f t="shared" si="2"/>
        <v>116</v>
      </c>
      <c r="B122" s="363">
        <f t="shared" si="3"/>
        <v>1818</v>
      </c>
      <c r="C122" s="447">
        <v>17</v>
      </c>
      <c r="D122" s="444" t="s">
        <v>12</v>
      </c>
      <c r="E122" s="514" t="s">
        <v>14568</v>
      </c>
      <c r="F122" s="9"/>
    </row>
    <row r="123" spans="1:6" ht="24" x14ac:dyDescent="0.2">
      <c r="A123" s="363">
        <f t="shared" si="2"/>
        <v>117</v>
      </c>
      <c r="B123" s="363">
        <f t="shared" si="3"/>
        <v>1835</v>
      </c>
      <c r="C123" s="447">
        <v>17</v>
      </c>
      <c r="D123" s="444" t="s">
        <v>12</v>
      </c>
      <c r="E123" s="512" t="s">
        <v>6800</v>
      </c>
      <c r="F123" s="9"/>
    </row>
    <row r="124" spans="1:6" ht="24" x14ac:dyDescent="0.2">
      <c r="A124" s="363">
        <f t="shared" si="2"/>
        <v>118</v>
      </c>
      <c r="B124" s="363">
        <f t="shared" si="3"/>
        <v>1852</v>
      </c>
      <c r="C124" s="447">
        <v>17</v>
      </c>
      <c r="D124" s="444" t="s">
        <v>12</v>
      </c>
      <c r="E124" s="512" t="s">
        <v>6801</v>
      </c>
      <c r="F124" s="9"/>
    </row>
    <row r="125" spans="1:6" x14ac:dyDescent="0.2">
      <c r="A125" s="363">
        <f t="shared" si="2"/>
        <v>119</v>
      </c>
      <c r="B125" s="363">
        <f t="shared" si="3"/>
        <v>1869</v>
      </c>
      <c r="C125" s="447">
        <v>17</v>
      </c>
      <c r="D125" s="444" t="s">
        <v>12</v>
      </c>
      <c r="E125" s="512" t="s">
        <v>6802</v>
      </c>
      <c r="F125" s="9"/>
    </row>
    <row r="126" spans="1:6" ht="24" x14ac:dyDescent="0.2">
      <c r="A126" s="363">
        <f t="shared" si="2"/>
        <v>120</v>
      </c>
      <c r="B126" s="363">
        <f t="shared" si="3"/>
        <v>1886</v>
      </c>
      <c r="C126" s="447">
        <v>17</v>
      </c>
      <c r="D126" s="444" t="s">
        <v>12</v>
      </c>
      <c r="E126" s="514" t="s">
        <v>14567</v>
      </c>
      <c r="F126" s="9"/>
    </row>
    <row r="127" spans="1:6" ht="24" x14ac:dyDescent="0.2">
      <c r="A127" s="363">
        <f t="shared" si="2"/>
        <v>121</v>
      </c>
      <c r="B127" s="363">
        <f t="shared" si="3"/>
        <v>1903</v>
      </c>
      <c r="C127" s="447">
        <v>17</v>
      </c>
      <c r="D127" s="444" t="s">
        <v>12</v>
      </c>
      <c r="E127" s="512" t="s">
        <v>6803</v>
      </c>
      <c r="F127" s="9"/>
    </row>
    <row r="128" spans="1:6" ht="24" x14ac:dyDescent="0.2">
      <c r="A128" s="363">
        <f t="shared" si="2"/>
        <v>122</v>
      </c>
      <c r="B128" s="363">
        <f t="shared" si="3"/>
        <v>1920</v>
      </c>
      <c r="C128" s="447">
        <v>17</v>
      </c>
      <c r="D128" s="444" t="s">
        <v>12</v>
      </c>
      <c r="E128" s="512" t="s">
        <v>6804</v>
      </c>
      <c r="F128" s="9"/>
    </row>
    <row r="129" spans="1:6" x14ac:dyDescent="0.2">
      <c r="A129" s="363">
        <f t="shared" si="2"/>
        <v>123</v>
      </c>
      <c r="B129" s="363">
        <f t="shared" si="3"/>
        <v>1937</v>
      </c>
      <c r="C129" s="447">
        <v>17</v>
      </c>
      <c r="D129" s="444" t="s">
        <v>12</v>
      </c>
      <c r="E129" s="512" t="s">
        <v>6805</v>
      </c>
      <c r="F129" s="9"/>
    </row>
    <row r="130" spans="1:6" ht="24" x14ac:dyDescent="0.2">
      <c r="A130" s="363">
        <f t="shared" si="2"/>
        <v>124</v>
      </c>
      <c r="B130" s="363">
        <f t="shared" si="3"/>
        <v>1954</v>
      </c>
      <c r="C130" s="447">
        <v>17</v>
      </c>
      <c r="D130" s="444" t="s">
        <v>12</v>
      </c>
      <c r="E130" s="726" t="s">
        <v>14638</v>
      </c>
      <c r="F130" s="9"/>
    </row>
    <row r="131" spans="1:6" ht="24" x14ac:dyDescent="0.2">
      <c r="A131" s="363">
        <f t="shared" si="2"/>
        <v>125</v>
      </c>
      <c r="B131" s="363">
        <f t="shared" si="3"/>
        <v>1971</v>
      </c>
      <c r="C131" s="447">
        <v>17</v>
      </c>
      <c r="D131" s="444" t="s">
        <v>12</v>
      </c>
      <c r="E131" s="512" t="s">
        <v>6806</v>
      </c>
      <c r="F131" s="9"/>
    </row>
    <row r="132" spans="1:6" ht="24" x14ac:dyDescent="0.2">
      <c r="A132" s="363">
        <f t="shared" si="2"/>
        <v>126</v>
      </c>
      <c r="B132" s="363">
        <f t="shared" si="3"/>
        <v>1988</v>
      </c>
      <c r="C132" s="447">
        <v>17</v>
      </c>
      <c r="D132" s="444" t="s">
        <v>12</v>
      </c>
      <c r="E132" s="512" t="s">
        <v>6807</v>
      </c>
      <c r="F132" s="9"/>
    </row>
    <row r="133" spans="1:6" x14ac:dyDescent="0.2">
      <c r="A133" s="363">
        <f t="shared" si="2"/>
        <v>127</v>
      </c>
      <c r="B133" s="363">
        <f t="shared" si="3"/>
        <v>2005</v>
      </c>
      <c r="C133" s="447">
        <v>17</v>
      </c>
      <c r="D133" s="444" t="s">
        <v>12</v>
      </c>
      <c r="E133" s="512" t="s">
        <v>6808</v>
      </c>
      <c r="F133" s="9"/>
    </row>
    <row r="134" spans="1:6" ht="24" x14ac:dyDescent="0.2">
      <c r="A134" s="363">
        <f t="shared" si="2"/>
        <v>128</v>
      </c>
      <c r="B134" s="363">
        <f t="shared" si="3"/>
        <v>2022</v>
      </c>
      <c r="C134" s="447">
        <v>17</v>
      </c>
      <c r="D134" s="444" t="s">
        <v>12</v>
      </c>
      <c r="E134" s="514" t="s">
        <v>14566</v>
      </c>
      <c r="F134" s="9"/>
    </row>
    <row r="135" spans="1:6" ht="24" x14ac:dyDescent="0.2">
      <c r="A135" s="363">
        <f t="shared" si="2"/>
        <v>129</v>
      </c>
      <c r="B135" s="363">
        <f t="shared" si="3"/>
        <v>2039</v>
      </c>
      <c r="C135" s="447">
        <v>17</v>
      </c>
      <c r="D135" s="444" t="s">
        <v>12</v>
      </c>
      <c r="E135" s="512" t="s">
        <v>6809</v>
      </c>
      <c r="F135" s="9"/>
    </row>
    <row r="136" spans="1:6" ht="24" x14ac:dyDescent="0.2">
      <c r="A136" s="363">
        <f t="shared" ref="A136:A200" si="4">+A135+1</f>
        <v>130</v>
      </c>
      <c r="B136" s="363">
        <f t="shared" ref="B136:B200" si="5">C135+B135</f>
        <v>2056</v>
      </c>
      <c r="C136" s="447">
        <v>17</v>
      </c>
      <c r="D136" s="444" t="s">
        <v>12</v>
      </c>
      <c r="E136" s="512" t="s">
        <v>6810</v>
      </c>
      <c r="F136" s="9"/>
    </row>
    <row r="137" spans="1:6" ht="24" x14ac:dyDescent="0.2">
      <c r="A137" s="363">
        <f t="shared" si="4"/>
        <v>131</v>
      </c>
      <c r="B137" s="363">
        <f t="shared" si="5"/>
        <v>2073</v>
      </c>
      <c r="C137" s="447">
        <v>17</v>
      </c>
      <c r="D137" s="444" t="s">
        <v>12</v>
      </c>
      <c r="E137" s="512" t="str">
        <f>"DEDUCCIONES POR DOBLE IMPOSICIÓN INTERNACIONAL RDLEG 4/2004. Deducción pendiente. Total períodos anteriores [05643]"</f>
        <v>DEDUCCIONES POR DOBLE IMPOSICIÓN INTERNACIONAL RDLEG 4/2004. Deducción pendiente. Total períodos anteriores [05643]</v>
      </c>
      <c r="F137" s="9"/>
    </row>
    <row r="138" spans="1:6" ht="24" x14ac:dyDescent="0.2">
      <c r="A138" s="363">
        <f t="shared" si="4"/>
        <v>132</v>
      </c>
      <c r="B138" s="363">
        <f t="shared" si="5"/>
        <v>2090</v>
      </c>
      <c r="C138" s="447">
        <v>17</v>
      </c>
      <c r="D138" s="444" t="s">
        <v>12</v>
      </c>
      <c r="E138" s="514" t="s">
        <v>14565</v>
      </c>
      <c r="F138" s="9"/>
    </row>
    <row r="139" spans="1:6" ht="24" x14ac:dyDescent="0.2">
      <c r="A139" s="363">
        <f t="shared" si="4"/>
        <v>133</v>
      </c>
      <c r="B139" s="363">
        <f t="shared" si="5"/>
        <v>2107</v>
      </c>
      <c r="C139" s="447">
        <v>17</v>
      </c>
      <c r="D139" s="444" t="s">
        <v>12</v>
      </c>
      <c r="E139" s="512" t="str">
        <f>"DEDUCCIONES POR DOBLE IMPOSICIÓN INTERNACIONAL RDLEG 4/2004. Aplicado en esta liquidación. Ejercicio de generación. Total períodos anteriores [05645]"</f>
        <v>DEDUCCIONES POR DOBLE IMPOSICIÓN INTERNACIONAL RDLEG 4/2004. Aplicado en esta liquidación. Ejercicio de generación. Total períodos anteriores [05645]</v>
      </c>
      <c r="F139" s="9"/>
    </row>
    <row r="140" spans="1:6" ht="24" x14ac:dyDescent="0.2">
      <c r="A140" s="363">
        <f t="shared" si="4"/>
        <v>134</v>
      </c>
      <c r="B140" s="363">
        <f t="shared" si="5"/>
        <v>2124</v>
      </c>
      <c r="C140" s="447">
        <v>17</v>
      </c>
      <c r="D140" s="444" t="s">
        <v>12</v>
      </c>
      <c r="E140" s="512" t="str">
        <f>"DEDUCCIONES POR DOBLE IMPOSICIÓN INTERNACIONAL RDLEG 4/2004. Pendiente de aplicación en ejercicios futuros. Total periodos anteriores [05646]"</f>
        <v>DEDUCCIONES POR DOBLE IMPOSICIÓN INTERNACIONAL RDLEG 4/2004. Pendiente de aplicación en ejercicios futuros. Total periodos anteriores [05646]</v>
      </c>
      <c r="F140" s="9"/>
    </row>
    <row r="141" spans="1:6" ht="24" x14ac:dyDescent="0.2">
      <c r="A141" s="363">
        <f t="shared" si="4"/>
        <v>135</v>
      </c>
      <c r="B141" s="363">
        <f t="shared" si="5"/>
        <v>2141</v>
      </c>
      <c r="C141" s="502">
        <v>17</v>
      </c>
      <c r="D141" s="434" t="s">
        <v>12</v>
      </c>
      <c r="E141" s="511" t="s">
        <v>6811</v>
      </c>
      <c r="F141" s="437"/>
    </row>
    <row r="142" spans="1:6" ht="24" x14ac:dyDescent="0.2">
      <c r="A142" s="363">
        <f t="shared" si="4"/>
        <v>136</v>
      </c>
      <c r="B142" s="363">
        <f t="shared" si="5"/>
        <v>2158</v>
      </c>
      <c r="C142" s="502">
        <v>17</v>
      </c>
      <c r="D142" s="434" t="s">
        <v>12</v>
      </c>
      <c r="E142" s="514" t="s">
        <v>14564</v>
      </c>
      <c r="F142" s="437"/>
    </row>
    <row r="143" spans="1:6" ht="24" x14ac:dyDescent="0.2">
      <c r="A143" s="363">
        <f t="shared" si="4"/>
        <v>137</v>
      </c>
      <c r="B143" s="363">
        <f t="shared" si="5"/>
        <v>2175</v>
      </c>
      <c r="C143" s="502">
        <v>17</v>
      </c>
      <c r="D143" s="434" t="s">
        <v>12</v>
      </c>
      <c r="E143" s="511" t="s">
        <v>6812</v>
      </c>
      <c r="F143" s="437"/>
    </row>
    <row r="144" spans="1:6" ht="24" x14ac:dyDescent="0.2">
      <c r="A144" s="363">
        <f t="shared" si="4"/>
        <v>138</v>
      </c>
      <c r="B144" s="363">
        <f t="shared" si="5"/>
        <v>2192</v>
      </c>
      <c r="C144" s="502">
        <v>17</v>
      </c>
      <c r="D144" s="434" t="s">
        <v>12</v>
      </c>
      <c r="E144" s="511" t="s">
        <v>6813</v>
      </c>
      <c r="F144" s="437"/>
    </row>
    <row r="145" spans="1:6" ht="24" x14ac:dyDescent="0.2">
      <c r="A145" s="363">
        <f t="shared" si="4"/>
        <v>139</v>
      </c>
      <c r="B145" s="363">
        <f t="shared" si="5"/>
        <v>2209</v>
      </c>
      <c r="C145" s="502">
        <v>17</v>
      </c>
      <c r="D145" s="434" t="s">
        <v>12</v>
      </c>
      <c r="E145" s="511" t="s">
        <v>6814</v>
      </c>
      <c r="F145" s="437"/>
    </row>
    <row r="146" spans="1:6" ht="24" x14ac:dyDescent="0.2">
      <c r="A146" s="363">
        <f t="shared" si="4"/>
        <v>140</v>
      </c>
      <c r="B146" s="363">
        <f t="shared" si="5"/>
        <v>2226</v>
      </c>
      <c r="C146" s="502">
        <v>17</v>
      </c>
      <c r="D146" s="434" t="s">
        <v>12</v>
      </c>
      <c r="E146" s="514" t="s">
        <v>14563</v>
      </c>
      <c r="F146" s="437"/>
    </row>
    <row r="147" spans="1:6" ht="24" x14ac:dyDescent="0.2">
      <c r="A147" s="363">
        <f t="shared" si="4"/>
        <v>141</v>
      </c>
      <c r="B147" s="363">
        <f t="shared" si="5"/>
        <v>2243</v>
      </c>
      <c r="C147" s="502">
        <v>17</v>
      </c>
      <c r="D147" s="434" t="s">
        <v>12</v>
      </c>
      <c r="E147" s="511" t="s">
        <v>6815</v>
      </c>
      <c r="F147" s="437"/>
    </row>
    <row r="148" spans="1:6" ht="24" x14ac:dyDescent="0.2">
      <c r="A148" s="363">
        <f t="shared" si="4"/>
        <v>142</v>
      </c>
      <c r="B148" s="363">
        <f t="shared" si="5"/>
        <v>2260</v>
      </c>
      <c r="C148" s="502">
        <v>17</v>
      </c>
      <c r="D148" s="434" t="s">
        <v>12</v>
      </c>
      <c r="E148" s="511" t="s">
        <v>6816</v>
      </c>
      <c r="F148" s="437"/>
    </row>
    <row r="149" spans="1:6" ht="24" x14ac:dyDescent="0.2">
      <c r="A149" s="363">
        <f t="shared" si="4"/>
        <v>143</v>
      </c>
      <c r="B149" s="363">
        <f t="shared" si="5"/>
        <v>2277</v>
      </c>
      <c r="C149" s="502">
        <v>17</v>
      </c>
      <c r="D149" s="434" t="s">
        <v>12</v>
      </c>
      <c r="E149" s="511" t="s">
        <v>6817</v>
      </c>
      <c r="F149" s="437"/>
    </row>
    <row r="150" spans="1:6" ht="24" x14ac:dyDescent="0.2">
      <c r="A150" s="363">
        <f t="shared" si="4"/>
        <v>144</v>
      </c>
      <c r="B150" s="363">
        <f t="shared" si="5"/>
        <v>2294</v>
      </c>
      <c r="C150" s="502">
        <v>17</v>
      </c>
      <c r="D150" s="434" t="s">
        <v>12</v>
      </c>
      <c r="E150" s="514" t="s">
        <v>14562</v>
      </c>
      <c r="F150" s="437"/>
    </row>
    <row r="151" spans="1:6" ht="24" x14ac:dyDescent="0.2">
      <c r="A151" s="363">
        <f t="shared" si="4"/>
        <v>145</v>
      </c>
      <c r="B151" s="363">
        <f t="shared" si="5"/>
        <v>2311</v>
      </c>
      <c r="C151" s="502">
        <v>17</v>
      </c>
      <c r="D151" s="434" t="s">
        <v>12</v>
      </c>
      <c r="E151" s="511" t="s">
        <v>6818</v>
      </c>
      <c r="F151" s="437"/>
    </row>
    <row r="152" spans="1:6" ht="24" x14ac:dyDescent="0.2">
      <c r="A152" s="363">
        <f t="shared" si="4"/>
        <v>146</v>
      </c>
      <c r="B152" s="363">
        <f t="shared" si="5"/>
        <v>2328</v>
      </c>
      <c r="C152" s="502">
        <v>17</v>
      </c>
      <c r="D152" s="434" t="s">
        <v>12</v>
      </c>
      <c r="E152" s="511" t="s">
        <v>6819</v>
      </c>
      <c r="F152" s="437"/>
    </row>
    <row r="153" spans="1:6" ht="24" x14ac:dyDescent="0.2">
      <c r="A153" s="363">
        <f t="shared" si="4"/>
        <v>147</v>
      </c>
      <c r="B153" s="363">
        <f t="shared" si="5"/>
        <v>2345</v>
      </c>
      <c r="C153" s="502">
        <v>17</v>
      </c>
      <c r="D153" s="434" t="s">
        <v>12</v>
      </c>
      <c r="E153" s="511" t="s">
        <v>6820</v>
      </c>
      <c r="F153" s="437"/>
    </row>
    <row r="154" spans="1:6" ht="24" x14ac:dyDescent="0.2">
      <c r="A154" s="363">
        <f t="shared" si="4"/>
        <v>148</v>
      </c>
      <c r="B154" s="363">
        <f t="shared" si="5"/>
        <v>2362</v>
      </c>
      <c r="C154" s="502">
        <v>17</v>
      </c>
      <c r="D154" s="434" t="s">
        <v>12</v>
      </c>
      <c r="E154" s="514" t="s">
        <v>14561</v>
      </c>
      <c r="F154" s="437"/>
    </row>
    <row r="155" spans="1:6" ht="24" x14ac:dyDescent="0.2">
      <c r="A155" s="363">
        <f t="shared" si="4"/>
        <v>149</v>
      </c>
      <c r="B155" s="363">
        <f t="shared" si="5"/>
        <v>2379</v>
      </c>
      <c r="C155" s="502">
        <v>17</v>
      </c>
      <c r="D155" s="434" t="s">
        <v>12</v>
      </c>
      <c r="E155" s="511" t="s">
        <v>6821</v>
      </c>
      <c r="F155" s="437"/>
    </row>
    <row r="156" spans="1:6" ht="24" x14ac:dyDescent="0.2">
      <c r="A156" s="363">
        <f t="shared" si="4"/>
        <v>150</v>
      </c>
      <c r="B156" s="363">
        <f t="shared" si="5"/>
        <v>2396</v>
      </c>
      <c r="C156" s="502">
        <v>17</v>
      </c>
      <c r="D156" s="434" t="s">
        <v>12</v>
      </c>
      <c r="E156" s="511" t="s">
        <v>6822</v>
      </c>
      <c r="F156" s="437"/>
    </row>
    <row r="157" spans="1:6" ht="24" x14ac:dyDescent="0.2">
      <c r="A157" s="363">
        <f t="shared" si="4"/>
        <v>151</v>
      </c>
      <c r="B157" s="363">
        <f t="shared" si="5"/>
        <v>2413</v>
      </c>
      <c r="C157" s="502">
        <v>17</v>
      </c>
      <c r="D157" s="434" t="s">
        <v>12</v>
      </c>
      <c r="E157" s="512" t="s">
        <v>6823</v>
      </c>
      <c r="F157" s="437"/>
    </row>
    <row r="158" spans="1:6" ht="24" x14ac:dyDescent="0.2">
      <c r="A158" s="363">
        <f t="shared" si="4"/>
        <v>152</v>
      </c>
      <c r="B158" s="363">
        <f t="shared" si="5"/>
        <v>2430</v>
      </c>
      <c r="C158" s="502">
        <v>17</v>
      </c>
      <c r="D158" s="434" t="s">
        <v>12</v>
      </c>
      <c r="E158" s="514" t="s">
        <v>14560</v>
      </c>
      <c r="F158" s="437"/>
    </row>
    <row r="159" spans="1:6" ht="24" x14ac:dyDescent="0.2">
      <c r="A159" s="363">
        <f t="shared" si="4"/>
        <v>153</v>
      </c>
      <c r="B159" s="363">
        <f t="shared" si="5"/>
        <v>2447</v>
      </c>
      <c r="C159" s="502">
        <v>17</v>
      </c>
      <c r="D159" s="434" t="s">
        <v>12</v>
      </c>
      <c r="E159" s="512" t="s">
        <v>6824</v>
      </c>
      <c r="F159" s="437"/>
    </row>
    <row r="160" spans="1:6" ht="24" x14ac:dyDescent="0.2">
      <c r="A160" s="363">
        <f t="shared" si="4"/>
        <v>154</v>
      </c>
      <c r="B160" s="363">
        <f t="shared" si="5"/>
        <v>2464</v>
      </c>
      <c r="C160" s="502">
        <v>17</v>
      </c>
      <c r="D160" s="434" t="s">
        <v>12</v>
      </c>
      <c r="E160" s="512" t="s">
        <v>6825</v>
      </c>
      <c r="F160" s="437"/>
    </row>
    <row r="161" spans="1:6" ht="24" x14ac:dyDescent="0.2">
      <c r="A161" s="363">
        <f t="shared" si="4"/>
        <v>155</v>
      </c>
      <c r="B161" s="363">
        <f t="shared" si="5"/>
        <v>2481</v>
      </c>
      <c r="C161" s="502">
        <v>17</v>
      </c>
      <c r="D161" s="432" t="s">
        <v>12</v>
      </c>
      <c r="E161" s="512" t="s">
        <v>6826</v>
      </c>
      <c r="F161" s="467"/>
    </row>
    <row r="162" spans="1:6" ht="24" x14ac:dyDescent="0.2">
      <c r="A162" s="363">
        <f t="shared" si="4"/>
        <v>156</v>
      </c>
      <c r="B162" s="363">
        <f t="shared" si="5"/>
        <v>2498</v>
      </c>
      <c r="C162" s="502">
        <v>17</v>
      </c>
      <c r="D162" s="432" t="s">
        <v>12</v>
      </c>
      <c r="E162" s="514" t="s">
        <v>14559</v>
      </c>
      <c r="F162" s="467"/>
    </row>
    <row r="163" spans="1:6" ht="24" x14ac:dyDescent="0.2">
      <c r="A163" s="363">
        <f t="shared" si="4"/>
        <v>157</v>
      </c>
      <c r="B163" s="363">
        <f t="shared" si="5"/>
        <v>2515</v>
      </c>
      <c r="C163" s="502">
        <v>17</v>
      </c>
      <c r="D163" s="432" t="s">
        <v>12</v>
      </c>
      <c r="E163" s="512" t="s">
        <v>6827</v>
      </c>
      <c r="F163" s="467"/>
    </row>
    <row r="164" spans="1:6" ht="24" x14ac:dyDescent="0.2">
      <c r="A164" s="363">
        <f t="shared" si="4"/>
        <v>158</v>
      </c>
      <c r="B164" s="363">
        <f t="shared" si="5"/>
        <v>2532</v>
      </c>
      <c r="C164" s="502">
        <v>17</v>
      </c>
      <c r="D164" s="432" t="s">
        <v>12</v>
      </c>
      <c r="E164" s="512" t="s">
        <v>6828</v>
      </c>
      <c r="F164" s="467"/>
    </row>
    <row r="165" spans="1:6" ht="24" x14ac:dyDescent="0.2">
      <c r="A165" s="363">
        <f t="shared" si="4"/>
        <v>159</v>
      </c>
      <c r="B165" s="363">
        <f t="shared" si="5"/>
        <v>2549</v>
      </c>
      <c r="C165" s="502">
        <v>17</v>
      </c>
      <c r="D165" s="432" t="s">
        <v>12</v>
      </c>
      <c r="E165" s="512" t="s">
        <v>6829</v>
      </c>
      <c r="F165" s="467"/>
    </row>
    <row r="166" spans="1:6" ht="24" x14ac:dyDescent="0.2">
      <c r="A166" s="363">
        <f t="shared" si="4"/>
        <v>160</v>
      </c>
      <c r="B166" s="363">
        <f t="shared" si="5"/>
        <v>2566</v>
      </c>
      <c r="C166" s="502">
        <v>17</v>
      </c>
      <c r="D166" s="432" t="s">
        <v>12</v>
      </c>
      <c r="E166" s="728" t="s">
        <v>14558</v>
      </c>
      <c r="F166" s="467"/>
    </row>
    <row r="167" spans="1:6" ht="24" x14ac:dyDescent="0.2">
      <c r="A167" s="363">
        <f t="shared" si="4"/>
        <v>161</v>
      </c>
      <c r="B167" s="363">
        <f t="shared" si="5"/>
        <v>2583</v>
      </c>
      <c r="C167" s="502">
        <v>17</v>
      </c>
      <c r="D167" s="432" t="s">
        <v>12</v>
      </c>
      <c r="E167" s="512" t="s">
        <v>6830</v>
      </c>
      <c r="F167" s="467"/>
    </row>
    <row r="168" spans="1:6" ht="24" x14ac:dyDescent="0.2">
      <c r="A168" s="363">
        <f t="shared" si="4"/>
        <v>162</v>
      </c>
      <c r="B168" s="363">
        <f t="shared" si="5"/>
        <v>2600</v>
      </c>
      <c r="C168" s="502">
        <v>17</v>
      </c>
      <c r="D168" s="432" t="s">
        <v>12</v>
      </c>
      <c r="E168" s="512" t="s">
        <v>6831</v>
      </c>
      <c r="F168" s="467"/>
    </row>
    <row r="169" spans="1:6" ht="24" x14ac:dyDescent="0.2">
      <c r="A169" s="363">
        <f t="shared" si="4"/>
        <v>163</v>
      </c>
      <c r="B169" s="363">
        <f t="shared" si="5"/>
        <v>2617</v>
      </c>
      <c r="C169" s="502">
        <v>17</v>
      </c>
      <c r="D169" s="432" t="s">
        <v>12</v>
      </c>
      <c r="E169" s="512" t="s">
        <v>6832</v>
      </c>
      <c r="F169" s="467"/>
    </row>
    <row r="170" spans="1:6" ht="24" x14ac:dyDescent="0.2">
      <c r="A170" s="363">
        <f t="shared" si="4"/>
        <v>164</v>
      </c>
      <c r="B170" s="363">
        <f t="shared" si="5"/>
        <v>2634</v>
      </c>
      <c r="C170" s="502">
        <v>17</v>
      </c>
      <c r="D170" s="432" t="s">
        <v>12</v>
      </c>
      <c r="E170" s="728" t="s">
        <v>14557</v>
      </c>
      <c r="F170" s="467"/>
    </row>
    <row r="171" spans="1:6" ht="24" x14ac:dyDescent="0.2">
      <c r="A171" s="363">
        <f t="shared" si="4"/>
        <v>165</v>
      </c>
      <c r="B171" s="363">
        <f t="shared" si="5"/>
        <v>2651</v>
      </c>
      <c r="C171" s="502">
        <v>17</v>
      </c>
      <c r="D171" s="432" t="s">
        <v>12</v>
      </c>
      <c r="E171" s="511" t="s">
        <v>6833</v>
      </c>
      <c r="F171" s="467"/>
    </row>
    <row r="172" spans="1:6" ht="24" x14ac:dyDescent="0.2">
      <c r="A172" s="363">
        <f t="shared" si="4"/>
        <v>166</v>
      </c>
      <c r="B172" s="363">
        <f t="shared" si="5"/>
        <v>2668</v>
      </c>
      <c r="C172" s="502">
        <v>17</v>
      </c>
      <c r="D172" s="432" t="s">
        <v>12</v>
      </c>
      <c r="E172" s="511" t="s">
        <v>6834</v>
      </c>
      <c r="F172" s="467"/>
    </row>
    <row r="173" spans="1:6" ht="24" x14ac:dyDescent="0.2">
      <c r="A173" s="363">
        <f t="shared" si="4"/>
        <v>167</v>
      </c>
      <c r="B173" s="363">
        <f t="shared" si="5"/>
        <v>2685</v>
      </c>
      <c r="C173" s="502">
        <v>17</v>
      </c>
      <c r="D173" s="432" t="s">
        <v>12</v>
      </c>
      <c r="E173" s="511" t="s">
        <v>11222</v>
      </c>
      <c r="F173" s="467"/>
    </row>
    <row r="174" spans="1:6" ht="24" x14ac:dyDescent="0.2">
      <c r="A174" s="363">
        <f t="shared" si="4"/>
        <v>168</v>
      </c>
      <c r="B174" s="363">
        <f t="shared" si="5"/>
        <v>2702</v>
      </c>
      <c r="C174" s="502">
        <v>17</v>
      </c>
      <c r="D174" s="432" t="s">
        <v>12</v>
      </c>
      <c r="E174" s="728" t="s">
        <v>14556</v>
      </c>
      <c r="F174" s="467"/>
    </row>
    <row r="175" spans="1:6" ht="24" x14ac:dyDescent="0.2">
      <c r="A175" s="363">
        <f t="shared" si="4"/>
        <v>169</v>
      </c>
      <c r="B175" s="363">
        <f t="shared" si="5"/>
        <v>2719</v>
      </c>
      <c r="C175" s="502">
        <v>17</v>
      </c>
      <c r="D175" s="432" t="s">
        <v>12</v>
      </c>
      <c r="E175" s="511" t="s">
        <v>11223</v>
      </c>
      <c r="F175" s="467"/>
    </row>
    <row r="176" spans="1:6" ht="24" x14ac:dyDescent="0.2">
      <c r="A176" s="363">
        <f t="shared" si="4"/>
        <v>170</v>
      </c>
      <c r="B176" s="363">
        <f t="shared" si="5"/>
        <v>2736</v>
      </c>
      <c r="C176" s="502">
        <v>17</v>
      </c>
      <c r="D176" s="432" t="s">
        <v>12</v>
      </c>
      <c r="E176" s="511" t="s">
        <v>11224</v>
      </c>
      <c r="F176" s="467"/>
    </row>
    <row r="177" spans="1:6" ht="24" x14ac:dyDescent="0.2">
      <c r="A177" s="363">
        <f t="shared" si="4"/>
        <v>171</v>
      </c>
      <c r="B177" s="363">
        <f t="shared" si="5"/>
        <v>2753</v>
      </c>
      <c r="C177" s="582">
        <v>17</v>
      </c>
      <c r="D177" s="583" t="s">
        <v>12</v>
      </c>
      <c r="E177" s="728" t="s">
        <v>14552</v>
      </c>
      <c r="F177" s="471"/>
    </row>
    <row r="178" spans="1:6" ht="24" x14ac:dyDescent="0.2">
      <c r="A178" s="363">
        <f t="shared" si="4"/>
        <v>172</v>
      </c>
      <c r="B178" s="363">
        <f t="shared" si="5"/>
        <v>2770</v>
      </c>
      <c r="C178" s="582">
        <v>17</v>
      </c>
      <c r="D178" s="583" t="s">
        <v>12</v>
      </c>
      <c r="E178" s="728" t="s">
        <v>14553</v>
      </c>
      <c r="F178" s="471"/>
    </row>
    <row r="179" spans="1:6" ht="24" x14ac:dyDescent="0.2">
      <c r="A179" s="363">
        <f t="shared" si="4"/>
        <v>173</v>
      </c>
      <c r="B179" s="363">
        <f t="shared" si="5"/>
        <v>2787</v>
      </c>
      <c r="C179" s="582">
        <v>17</v>
      </c>
      <c r="D179" s="583" t="s">
        <v>12</v>
      </c>
      <c r="E179" s="728" t="s">
        <v>14554</v>
      </c>
      <c r="F179" s="471"/>
    </row>
    <row r="180" spans="1:6" ht="24" x14ac:dyDescent="0.2">
      <c r="A180" s="363">
        <f t="shared" si="4"/>
        <v>174</v>
      </c>
      <c r="B180" s="363">
        <f t="shared" si="5"/>
        <v>2804</v>
      </c>
      <c r="C180" s="582">
        <v>17</v>
      </c>
      <c r="D180" s="583" t="s">
        <v>12</v>
      </c>
      <c r="E180" s="728" t="s">
        <v>14555</v>
      </c>
      <c r="F180" s="471"/>
    </row>
    <row r="181" spans="1:6" ht="24" x14ac:dyDescent="0.2">
      <c r="A181" s="363">
        <f t="shared" si="4"/>
        <v>175</v>
      </c>
      <c r="B181" s="363">
        <f t="shared" si="5"/>
        <v>2821</v>
      </c>
      <c r="C181" s="364">
        <v>17</v>
      </c>
      <c r="D181" s="365" t="s">
        <v>12</v>
      </c>
      <c r="E181" s="514" t="s">
        <v>13522</v>
      </c>
      <c r="F181" s="375"/>
    </row>
    <row r="182" spans="1:6" ht="24" x14ac:dyDescent="0.2">
      <c r="A182" s="363">
        <f t="shared" si="4"/>
        <v>176</v>
      </c>
      <c r="B182" s="363">
        <f t="shared" si="5"/>
        <v>2838</v>
      </c>
      <c r="C182" s="364">
        <v>17</v>
      </c>
      <c r="D182" s="365" t="s">
        <v>12</v>
      </c>
      <c r="E182" s="514" t="s">
        <v>13523</v>
      </c>
      <c r="F182" s="375"/>
    </row>
    <row r="183" spans="1:6" ht="24" x14ac:dyDescent="0.2">
      <c r="A183" s="363">
        <f t="shared" si="4"/>
        <v>177</v>
      </c>
      <c r="B183" s="363">
        <f t="shared" si="5"/>
        <v>2855</v>
      </c>
      <c r="C183" s="364">
        <v>17</v>
      </c>
      <c r="D183" s="365" t="s">
        <v>12</v>
      </c>
      <c r="E183" s="514" t="s">
        <v>13524</v>
      </c>
      <c r="F183" s="375"/>
    </row>
    <row r="184" spans="1:6" ht="24" x14ac:dyDescent="0.2">
      <c r="A184" s="363">
        <f t="shared" si="4"/>
        <v>178</v>
      </c>
      <c r="B184" s="363">
        <f t="shared" si="5"/>
        <v>2872</v>
      </c>
      <c r="C184" s="364">
        <v>17</v>
      </c>
      <c r="D184" s="365" t="s">
        <v>12</v>
      </c>
      <c r="E184" s="514" t="s">
        <v>13525</v>
      </c>
      <c r="F184" s="375"/>
    </row>
    <row r="185" spans="1:6" x14ac:dyDescent="0.2">
      <c r="A185" s="363">
        <f t="shared" si="4"/>
        <v>179</v>
      </c>
      <c r="B185" s="363">
        <f t="shared" si="5"/>
        <v>2889</v>
      </c>
      <c r="C185" s="502">
        <v>17</v>
      </c>
      <c r="D185" s="434" t="s">
        <v>12</v>
      </c>
      <c r="E185" s="511" t="s">
        <v>6835</v>
      </c>
      <c r="F185" s="437"/>
    </row>
    <row r="186" spans="1:6" x14ac:dyDescent="0.2">
      <c r="A186" s="363">
        <f t="shared" si="4"/>
        <v>180</v>
      </c>
      <c r="B186" s="363">
        <f t="shared" si="5"/>
        <v>2906</v>
      </c>
      <c r="C186" s="502">
        <v>17</v>
      </c>
      <c r="D186" s="434" t="s">
        <v>12</v>
      </c>
      <c r="E186" s="728" t="s">
        <v>14639</v>
      </c>
      <c r="F186" s="437"/>
    </row>
    <row r="187" spans="1:6" x14ac:dyDescent="0.2">
      <c r="A187" s="363">
        <f t="shared" si="4"/>
        <v>181</v>
      </c>
      <c r="B187" s="363">
        <f t="shared" si="5"/>
        <v>2923</v>
      </c>
      <c r="C187" s="502">
        <v>17</v>
      </c>
      <c r="D187" s="434" t="s">
        <v>12</v>
      </c>
      <c r="E187" s="511" t="s">
        <v>6836</v>
      </c>
      <c r="F187" s="437"/>
    </row>
    <row r="188" spans="1:6" ht="24" x14ac:dyDescent="0.2">
      <c r="A188" s="363">
        <f t="shared" si="4"/>
        <v>182</v>
      </c>
      <c r="B188" s="363">
        <f t="shared" si="5"/>
        <v>2940</v>
      </c>
      <c r="C188" s="502">
        <v>17</v>
      </c>
      <c r="D188" s="434" t="s">
        <v>12</v>
      </c>
      <c r="E188" s="511" t="s">
        <v>6837</v>
      </c>
      <c r="F188" s="437"/>
    </row>
    <row r="189" spans="1:6" ht="24" x14ac:dyDescent="0.2">
      <c r="A189" s="363">
        <f t="shared" si="4"/>
        <v>183</v>
      </c>
      <c r="B189" s="363">
        <f t="shared" si="5"/>
        <v>2957</v>
      </c>
      <c r="C189" s="364">
        <v>6</v>
      </c>
      <c r="D189" s="712" t="s">
        <v>12</v>
      </c>
      <c r="E189" s="513" t="s">
        <v>13526</v>
      </c>
      <c r="F189" s="632"/>
    </row>
    <row r="190" spans="1:6" ht="24" x14ac:dyDescent="0.2">
      <c r="A190" s="363">
        <f t="shared" si="4"/>
        <v>184</v>
      </c>
      <c r="B190" s="363">
        <f t="shared" si="5"/>
        <v>2963</v>
      </c>
      <c r="C190" s="364">
        <v>6</v>
      </c>
      <c r="D190" s="712" t="s">
        <v>12</v>
      </c>
      <c r="E190" s="513" t="s">
        <v>13527</v>
      </c>
      <c r="F190" s="632"/>
    </row>
    <row r="191" spans="1:6" ht="24" x14ac:dyDescent="0.2">
      <c r="A191" s="363">
        <f t="shared" si="4"/>
        <v>185</v>
      </c>
      <c r="B191" s="363">
        <f t="shared" si="5"/>
        <v>2969</v>
      </c>
      <c r="C191" s="364">
        <v>6</v>
      </c>
      <c r="D191" s="712" t="s">
        <v>12</v>
      </c>
      <c r="E191" s="513" t="s">
        <v>13528</v>
      </c>
      <c r="F191" s="632"/>
    </row>
    <row r="192" spans="1:6" s="781" customFormat="1" ht="24" x14ac:dyDescent="0.2">
      <c r="A192" s="363">
        <f t="shared" si="4"/>
        <v>186</v>
      </c>
      <c r="B192" s="363">
        <f t="shared" si="5"/>
        <v>2975</v>
      </c>
      <c r="C192" s="364">
        <v>6</v>
      </c>
      <c r="D192" s="712" t="s">
        <v>12</v>
      </c>
      <c r="E192" s="513" t="s">
        <v>15273</v>
      </c>
      <c r="F192" s="632"/>
    </row>
    <row r="193" spans="1:6" ht="24" x14ac:dyDescent="0.2">
      <c r="A193" s="363">
        <f t="shared" si="4"/>
        <v>187</v>
      </c>
      <c r="B193" s="363">
        <f t="shared" si="5"/>
        <v>2981</v>
      </c>
      <c r="C193" s="364">
        <v>6</v>
      </c>
      <c r="D193" s="712" t="s">
        <v>12</v>
      </c>
      <c r="E193" s="513" t="s">
        <v>13529</v>
      </c>
      <c r="F193" s="632"/>
    </row>
    <row r="194" spans="1:6" ht="24" x14ac:dyDescent="0.2">
      <c r="A194" s="363">
        <f t="shared" si="4"/>
        <v>188</v>
      </c>
      <c r="B194" s="363">
        <f t="shared" si="5"/>
        <v>2987</v>
      </c>
      <c r="C194" s="364">
        <v>6</v>
      </c>
      <c r="D194" s="712" t="s">
        <v>12</v>
      </c>
      <c r="E194" s="513" t="s">
        <v>13530</v>
      </c>
      <c r="F194" s="632"/>
    </row>
    <row r="195" spans="1:6" ht="24" x14ac:dyDescent="0.2">
      <c r="A195" s="363">
        <f t="shared" si="4"/>
        <v>189</v>
      </c>
      <c r="B195" s="363">
        <f t="shared" si="5"/>
        <v>2993</v>
      </c>
      <c r="C195" s="364">
        <v>6</v>
      </c>
      <c r="D195" s="712" t="s">
        <v>12</v>
      </c>
      <c r="E195" s="513" t="s">
        <v>13531</v>
      </c>
      <c r="F195" s="632"/>
    </row>
    <row r="196" spans="1:6" ht="24" x14ac:dyDescent="0.2">
      <c r="A196" s="363">
        <f t="shared" si="4"/>
        <v>190</v>
      </c>
      <c r="B196" s="363">
        <f t="shared" si="5"/>
        <v>2999</v>
      </c>
      <c r="C196" s="364">
        <v>6</v>
      </c>
      <c r="D196" s="712" t="s">
        <v>12</v>
      </c>
      <c r="E196" s="513" t="s">
        <v>13532</v>
      </c>
      <c r="F196" s="632"/>
    </row>
    <row r="197" spans="1:6" ht="24" x14ac:dyDescent="0.2">
      <c r="A197" s="363">
        <f t="shared" si="4"/>
        <v>191</v>
      </c>
      <c r="B197" s="363">
        <f t="shared" si="5"/>
        <v>3005</v>
      </c>
      <c r="C197" s="364">
        <v>6</v>
      </c>
      <c r="D197" s="712" t="s">
        <v>12</v>
      </c>
      <c r="E197" s="513" t="s">
        <v>13533</v>
      </c>
      <c r="F197" s="632"/>
    </row>
    <row r="198" spans="1:6" ht="24" x14ac:dyDescent="0.2">
      <c r="A198" s="363">
        <f t="shared" si="4"/>
        <v>192</v>
      </c>
      <c r="B198" s="363">
        <f t="shared" si="5"/>
        <v>3011</v>
      </c>
      <c r="C198" s="364">
        <v>6</v>
      </c>
      <c r="D198" s="712" t="s">
        <v>12</v>
      </c>
      <c r="E198" s="513" t="s">
        <v>13534</v>
      </c>
      <c r="F198" s="632"/>
    </row>
    <row r="199" spans="1:6" ht="24" x14ac:dyDescent="0.2">
      <c r="A199" s="363">
        <f t="shared" si="4"/>
        <v>193</v>
      </c>
      <c r="B199" s="363">
        <f t="shared" si="5"/>
        <v>3017</v>
      </c>
      <c r="C199" s="364">
        <v>6</v>
      </c>
      <c r="D199" s="712" t="s">
        <v>12</v>
      </c>
      <c r="E199" s="513" t="s">
        <v>13535</v>
      </c>
      <c r="F199" s="632"/>
    </row>
    <row r="200" spans="1:6" ht="24" x14ac:dyDescent="0.2">
      <c r="A200" s="363">
        <f t="shared" si="4"/>
        <v>194</v>
      </c>
      <c r="B200" s="363">
        <f t="shared" si="5"/>
        <v>3023</v>
      </c>
      <c r="C200" s="364">
        <v>6</v>
      </c>
      <c r="D200" s="712" t="s">
        <v>12</v>
      </c>
      <c r="E200" s="513" t="s">
        <v>13536</v>
      </c>
      <c r="F200" s="632"/>
    </row>
    <row r="201" spans="1:6" ht="24" x14ac:dyDescent="0.2">
      <c r="A201" s="363">
        <f t="shared" ref="A201:A211" si="6">+A200+1</f>
        <v>195</v>
      </c>
      <c r="B201" s="363">
        <f t="shared" ref="B201:B211" si="7">C200+B200</f>
        <v>3029</v>
      </c>
      <c r="C201" s="364">
        <v>6</v>
      </c>
      <c r="D201" s="712" t="s">
        <v>12</v>
      </c>
      <c r="E201" s="513" t="s">
        <v>13537</v>
      </c>
      <c r="F201" s="632"/>
    </row>
    <row r="202" spans="1:6" ht="24" x14ac:dyDescent="0.2">
      <c r="A202" s="363">
        <f t="shared" si="6"/>
        <v>196</v>
      </c>
      <c r="B202" s="363">
        <f t="shared" si="7"/>
        <v>3035</v>
      </c>
      <c r="C202" s="364">
        <v>6</v>
      </c>
      <c r="D202" s="712" t="s">
        <v>12</v>
      </c>
      <c r="E202" s="513" t="s">
        <v>13538</v>
      </c>
      <c r="F202" s="632"/>
    </row>
    <row r="203" spans="1:6" ht="24" x14ac:dyDescent="0.2">
      <c r="A203" s="363">
        <f t="shared" si="6"/>
        <v>197</v>
      </c>
      <c r="B203" s="363">
        <f t="shared" si="7"/>
        <v>3041</v>
      </c>
      <c r="C203" s="364">
        <v>6</v>
      </c>
      <c r="D203" s="712" t="s">
        <v>12</v>
      </c>
      <c r="E203" s="513" t="s">
        <v>13539</v>
      </c>
      <c r="F203" s="632"/>
    </row>
    <row r="204" spans="1:6" ht="24" x14ac:dyDescent="0.2">
      <c r="A204" s="363">
        <f t="shared" si="6"/>
        <v>198</v>
      </c>
      <c r="B204" s="363">
        <f t="shared" si="7"/>
        <v>3047</v>
      </c>
      <c r="C204" s="364">
        <v>6</v>
      </c>
      <c r="D204" s="712" t="s">
        <v>12</v>
      </c>
      <c r="E204" s="513" t="s">
        <v>13540</v>
      </c>
      <c r="F204" s="632"/>
    </row>
    <row r="205" spans="1:6" ht="24" x14ac:dyDescent="0.2">
      <c r="A205" s="363">
        <f t="shared" si="6"/>
        <v>199</v>
      </c>
      <c r="B205" s="363">
        <f t="shared" si="7"/>
        <v>3053</v>
      </c>
      <c r="C205" s="364">
        <v>6</v>
      </c>
      <c r="D205" s="712" t="s">
        <v>12</v>
      </c>
      <c r="E205" s="513" t="s">
        <v>13541</v>
      </c>
      <c r="F205" s="632"/>
    </row>
    <row r="206" spans="1:6" ht="24" x14ac:dyDescent="0.2">
      <c r="A206" s="363">
        <f t="shared" si="6"/>
        <v>200</v>
      </c>
      <c r="B206" s="363">
        <f t="shared" si="7"/>
        <v>3059</v>
      </c>
      <c r="C206" s="364">
        <v>6</v>
      </c>
      <c r="D206" s="365" t="s">
        <v>12</v>
      </c>
      <c r="E206" s="514" t="s">
        <v>13542</v>
      </c>
      <c r="F206" s="632"/>
    </row>
    <row r="207" spans="1:6" ht="24" x14ac:dyDescent="0.2">
      <c r="A207" s="363">
        <f t="shared" si="6"/>
        <v>201</v>
      </c>
      <c r="B207" s="363">
        <f t="shared" si="7"/>
        <v>3065</v>
      </c>
      <c r="C207" s="364">
        <v>6</v>
      </c>
      <c r="D207" s="712" t="s">
        <v>12</v>
      </c>
      <c r="E207" s="513" t="s">
        <v>15181</v>
      </c>
      <c r="F207" s="632"/>
    </row>
    <row r="208" spans="1:6" ht="24" x14ac:dyDescent="0.2">
      <c r="A208" s="363">
        <f t="shared" si="6"/>
        <v>202</v>
      </c>
      <c r="B208" s="363">
        <f t="shared" si="7"/>
        <v>3071</v>
      </c>
      <c r="C208" s="364">
        <v>6</v>
      </c>
      <c r="D208" s="712" t="s">
        <v>12</v>
      </c>
      <c r="E208" s="513" t="s">
        <v>13543</v>
      </c>
      <c r="F208" s="632"/>
    </row>
    <row r="209" spans="1:6" ht="24" x14ac:dyDescent="0.2">
      <c r="A209" s="363">
        <f t="shared" si="6"/>
        <v>203</v>
      </c>
      <c r="B209" s="363">
        <f t="shared" si="7"/>
        <v>3077</v>
      </c>
      <c r="C209" s="364">
        <v>6</v>
      </c>
      <c r="D209" s="712" t="s">
        <v>12</v>
      </c>
      <c r="E209" s="513" t="s">
        <v>13544</v>
      </c>
      <c r="F209" s="632"/>
    </row>
    <row r="210" spans="1:6" x14ac:dyDescent="0.2">
      <c r="A210" s="363">
        <f t="shared" si="6"/>
        <v>204</v>
      </c>
      <c r="B210" s="363">
        <f t="shared" si="7"/>
        <v>3083</v>
      </c>
      <c r="C210" s="439">
        <v>150</v>
      </c>
      <c r="D210" s="524" t="s">
        <v>9</v>
      </c>
      <c r="E210" s="24" t="s">
        <v>50</v>
      </c>
      <c r="F210" s="292" t="s">
        <v>25</v>
      </c>
    </row>
    <row r="211" spans="1:6" ht="12.75" thickBot="1" x14ac:dyDescent="0.25">
      <c r="A211" s="363">
        <f t="shared" si="6"/>
        <v>205</v>
      </c>
      <c r="B211" s="363">
        <f t="shared" si="7"/>
        <v>3233</v>
      </c>
      <c r="C211" s="441">
        <v>12</v>
      </c>
      <c r="D211" s="452" t="s">
        <v>9</v>
      </c>
      <c r="E211" s="526" t="s">
        <v>323</v>
      </c>
      <c r="F211" s="454" t="s">
        <v>6838</v>
      </c>
    </row>
    <row r="212" spans="1:6" ht="12.75" thickTop="1" x14ac:dyDescent="0.2">
      <c r="A212" s="119" t="s">
        <v>54</v>
      </c>
      <c r="B212" s="119"/>
      <c r="C212" s="370">
        <f>B211+C211-1</f>
        <v>3244</v>
      </c>
      <c r="D212" s="119"/>
      <c r="E212" s="119"/>
      <c r="F212" s="119"/>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172" t="s">
        <v>3427</v>
      </c>
      <c r="F215" s="64"/>
    </row>
    <row r="216" spans="1:6" x14ac:dyDescent="0.2">
      <c r="A216" s="64"/>
      <c r="B216" s="64"/>
      <c r="C216" s="64"/>
      <c r="D216" s="64"/>
      <c r="E216" s="252" t="s">
        <v>13545</v>
      </c>
      <c r="F216" s="64"/>
    </row>
    <row r="217" spans="1:6" x14ac:dyDescent="0.2">
      <c r="A217" s="64"/>
      <c r="B217" s="64"/>
      <c r="C217" s="64"/>
      <c r="D217" s="64"/>
      <c r="E217" s="64"/>
      <c r="F217" s="64"/>
    </row>
    <row r="218" spans="1:6" x14ac:dyDescent="0.2">
      <c r="A218" s="804" t="s">
        <v>15167</v>
      </c>
      <c r="B218" s="804"/>
      <c r="C218" s="804"/>
      <c r="D218" s="805"/>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sheetData>
  <mergeCells count="5">
    <mergeCell ref="A3:B3"/>
    <mergeCell ref="C3:F3"/>
    <mergeCell ref="A4:B4"/>
    <mergeCell ref="C4:F5"/>
    <mergeCell ref="A218:D218"/>
  </mergeCells>
  <conditionalFormatting sqref="A3:F3">
    <cfRule type="containsText" dxfId="118"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1946E6B-28DC-4C6E-B28D-E30DA9F8D353}">
            <xm:f>NOT(ISERROR(SEARCH($C$3,A3)))</xm:f>
            <xm:f>$C$3</xm:f>
            <x14:dxf>
              <font>
                <color rgb="FFFFFF00"/>
              </font>
            </x14:dxf>
          </x14:cfRule>
          <xm:sqref>A3:F3</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167"/>
  <sheetViews>
    <sheetView zoomScaleNormal="100" zoomScaleSheetLayoutView="80" workbookViewId="0">
      <selection activeCell="F1" sqref="F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6" t="str">
        <f>+T22001000!A4</f>
        <v>Versión 0.2</v>
      </c>
      <c r="B4" s="796"/>
      <c r="C4" s="794" t="s">
        <v>11161</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 t="shared" ref="B8:B71" si="1">C7+B7</f>
        <v>3</v>
      </c>
      <c r="C8" s="430">
        <v>3</v>
      </c>
      <c r="D8" s="444" t="s">
        <v>12</v>
      </c>
      <c r="E8" s="500" t="s">
        <v>13</v>
      </c>
      <c r="F8" s="9">
        <v>220</v>
      </c>
    </row>
    <row r="9" spans="1:6" x14ac:dyDescent="0.2">
      <c r="A9" s="430">
        <f t="shared" si="0"/>
        <v>3</v>
      </c>
      <c r="B9" s="430">
        <f t="shared" si="1"/>
        <v>6</v>
      </c>
      <c r="C9" s="430">
        <v>2</v>
      </c>
      <c r="D9" s="444" t="s">
        <v>9</v>
      </c>
      <c r="E9" s="500" t="s">
        <v>14</v>
      </c>
      <c r="F9" s="10" t="s">
        <v>6840</v>
      </c>
    </row>
    <row r="10" spans="1:6" x14ac:dyDescent="0.2">
      <c r="A10" s="430">
        <f t="shared" si="0"/>
        <v>4</v>
      </c>
      <c r="B10" s="430">
        <f t="shared" si="1"/>
        <v>8</v>
      </c>
      <c r="C10" s="430">
        <v>1</v>
      </c>
      <c r="D10" s="444" t="s">
        <v>9</v>
      </c>
      <c r="E10" s="500" t="s">
        <v>16</v>
      </c>
      <c r="F10" s="10" t="s">
        <v>61</v>
      </c>
    </row>
    <row r="11" spans="1:6" x14ac:dyDescent="0.2">
      <c r="A11" s="430">
        <f t="shared" si="0"/>
        <v>5</v>
      </c>
      <c r="B11" s="430">
        <f t="shared" si="1"/>
        <v>9</v>
      </c>
      <c r="C11" s="430">
        <v>2</v>
      </c>
      <c r="D11" s="444" t="s">
        <v>12</v>
      </c>
      <c r="E11" s="500" t="s">
        <v>17</v>
      </c>
      <c r="F11" s="10" t="s">
        <v>18</v>
      </c>
    </row>
    <row r="12" spans="1:6" x14ac:dyDescent="0.2">
      <c r="A12" s="430">
        <f t="shared" si="0"/>
        <v>6</v>
      </c>
      <c r="B12" s="430">
        <f t="shared" si="1"/>
        <v>11</v>
      </c>
      <c r="C12" s="430">
        <v>1</v>
      </c>
      <c r="D12" s="444" t="s">
        <v>9</v>
      </c>
      <c r="E12" s="500" t="s">
        <v>19</v>
      </c>
      <c r="F12" s="10" t="s">
        <v>20</v>
      </c>
    </row>
    <row r="13" spans="1:6" x14ac:dyDescent="0.2">
      <c r="A13" s="447">
        <f t="shared" si="0"/>
        <v>7</v>
      </c>
      <c r="B13" s="447">
        <f t="shared" si="1"/>
        <v>12</v>
      </c>
      <c r="C13" s="447">
        <v>1</v>
      </c>
      <c r="D13" s="448" t="s">
        <v>9</v>
      </c>
      <c r="E13" s="499" t="s">
        <v>284</v>
      </c>
      <c r="F13" s="292"/>
    </row>
    <row r="14" spans="1:6" x14ac:dyDescent="0.2">
      <c r="A14" s="447">
        <f t="shared" si="0"/>
        <v>8</v>
      </c>
      <c r="B14" s="447">
        <f t="shared" si="1"/>
        <v>13</v>
      </c>
      <c r="C14" s="447">
        <v>3</v>
      </c>
      <c r="D14" s="448" t="s">
        <v>12</v>
      </c>
      <c r="E14" s="499" t="s">
        <v>23</v>
      </c>
      <c r="F14" s="292"/>
    </row>
    <row r="15" spans="1:6" x14ac:dyDescent="0.2">
      <c r="A15" s="447">
        <f t="shared" si="0"/>
        <v>9</v>
      </c>
      <c r="B15" s="447">
        <f t="shared" si="1"/>
        <v>16</v>
      </c>
      <c r="C15" s="447">
        <v>17</v>
      </c>
      <c r="D15" s="448" t="s">
        <v>12</v>
      </c>
      <c r="E15" s="499" t="s">
        <v>6841</v>
      </c>
      <c r="F15" s="292"/>
    </row>
    <row r="16" spans="1:6" x14ac:dyDescent="0.2">
      <c r="A16" s="447">
        <f t="shared" si="0"/>
        <v>10</v>
      </c>
      <c r="B16" s="447">
        <f t="shared" si="1"/>
        <v>33</v>
      </c>
      <c r="C16" s="447">
        <v>17</v>
      </c>
      <c r="D16" s="448" t="s">
        <v>12</v>
      </c>
      <c r="E16" s="499" t="s">
        <v>6842</v>
      </c>
      <c r="F16" s="292"/>
    </row>
    <row r="17" spans="1:6" ht="24" x14ac:dyDescent="0.2">
      <c r="A17" s="363">
        <f t="shared" si="0"/>
        <v>11</v>
      </c>
      <c r="B17" s="363">
        <f t="shared" si="1"/>
        <v>50</v>
      </c>
      <c r="C17" s="447">
        <v>17</v>
      </c>
      <c r="D17" s="448" t="s">
        <v>12</v>
      </c>
      <c r="E17" s="499" t="s">
        <v>6843</v>
      </c>
      <c r="F17" s="292"/>
    </row>
    <row r="18" spans="1:6" x14ac:dyDescent="0.2">
      <c r="A18" s="363">
        <f t="shared" si="0"/>
        <v>12</v>
      </c>
      <c r="B18" s="363">
        <f t="shared" si="1"/>
        <v>67</v>
      </c>
      <c r="C18" s="447">
        <v>17</v>
      </c>
      <c r="D18" s="448" t="s">
        <v>12</v>
      </c>
      <c r="E18" s="499" t="s">
        <v>6844</v>
      </c>
      <c r="F18" s="292"/>
    </row>
    <row r="19" spans="1:6" ht="24" x14ac:dyDescent="0.2">
      <c r="A19" s="363">
        <f t="shared" si="0"/>
        <v>13</v>
      </c>
      <c r="B19" s="363">
        <f t="shared" si="1"/>
        <v>84</v>
      </c>
      <c r="C19" s="447">
        <v>17</v>
      </c>
      <c r="D19" s="448" t="s">
        <v>12</v>
      </c>
      <c r="E19" s="499" t="s">
        <v>6845</v>
      </c>
      <c r="F19" s="257"/>
    </row>
    <row r="20" spans="1:6" ht="24" x14ac:dyDescent="0.2">
      <c r="A20" s="363">
        <f t="shared" si="0"/>
        <v>14</v>
      </c>
      <c r="B20" s="363">
        <f t="shared" si="1"/>
        <v>101</v>
      </c>
      <c r="C20" s="447">
        <v>17</v>
      </c>
      <c r="D20" s="448" t="s">
        <v>12</v>
      </c>
      <c r="E20" s="499" t="s">
        <v>6846</v>
      </c>
      <c r="F20" s="257"/>
    </row>
    <row r="21" spans="1:6" x14ac:dyDescent="0.2">
      <c r="A21" s="363">
        <f t="shared" si="0"/>
        <v>15</v>
      </c>
      <c r="B21" s="363">
        <f t="shared" si="1"/>
        <v>118</v>
      </c>
      <c r="C21" s="447">
        <v>17</v>
      </c>
      <c r="D21" s="448" t="s">
        <v>12</v>
      </c>
      <c r="E21" s="499" t="s">
        <v>6847</v>
      </c>
      <c r="F21" s="257"/>
    </row>
    <row r="22" spans="1:6" ht="24" x14ac:dyDescent="0.2">
      <c r="A22" s="363">
        <f t="shared" si="0"/>
        <v>16</v>
      </c>
      <c r="B22" s="363">
        <f t="shared" si="1"/>
        <v>135</v>
      </c>
      <c r="C22" s="447">
        <v>17</v>
      </c>
      <c r="D22" s="448" t="s">
        <v>12</v>
      </c>
      <c r="E22" s="499" t="s">
        <v>6848</v>
      </c>
      <c r="F22" s="257"/>
    </row>
    <row r="23" spans="1:6" x14ac:dyDescent="0.2">
      <c r="A23" s="363">
        <f t="shared" si="0"/>
        <v>17</v>
      </c>
      <c r="B23" s="363">
        <f t="shared" si="1"/>
        <v>152</v>
      </c>
      <c r="C23" s="447">
        <v>17</v>
      </c>
      <c r="D23" s="448" t="s">
        <v>12</v>
      </c>
      <c r="E23" s="499" t="s">
        <v>6849</v>
      </c>
      <c r="F23" s="257"/>
    </row>
    <row r="24" spans="1:6" x14ac:dyDescent="0.2">
      <c r="A24" s="363">
        <f t="shared" si="0"/>
        <v>18</v>
      </c>
      <c r="B24" s="363">
        <f t="shared" si="1"/>
        <v>169</v>
      </c>
      <c r="C24" s="447">
        <v>17</v>
      </c>
      <c r="D24" s="448" t="s">
        <v>12</v>
      </c>
      <c r="E24" s="499" t="s">
        <v>6850</v>
      </c>
      <c r="F24" s="257"/>
    </row>
    <row r="25" spans="1:6" ht="24" x14ac:dyDescent="0.2">
      <c r="A25" s="363">
        <f t="shared" si="0"/>
        <v>19</v>
      </c>
      <c r="B25" s="363">
        <f t="shared" si="1"/>
        <v>186</v>
      </c>
      <c r="C25" s="447">
        <v>17</v>
      </c>
      <c r="D25" s="448" t="s">
        <v>12</v>
      </c>
      <c r="E25" s="499" t="s">
        <v>6851</v>
      </c>
      <c r="F25" s="257"/>
    </row>
    <row r="26" spans="1:6" ht="24" x14ac:dyDescent="0.2">
      <c r="A26" s="363">
        <f t="shared" si="0"/>
        <v>20</v>
      </c>
      <c r="B26" s="363">
        <f t="shared" si="1"/>
        <v>203</v>
      </c>
      <c r="C26" s="447">
        <v>17</v>
      </c>
      <c r="D26" s="448" t="s">
        <v>12</v>
      </c>
      <c r="E26" s="499" t="s">
        <v>6852</v>
      </c>
      <c r="F26" s="257"/>
    </row>
    <row r="27" spans="1:6" x14ac:dyDescent="0.2">
      <c r="A27" s="363">
        <f t="shared" si="0"/>
        <v>21</v>
      </c>
      <c r="B27" s="363">
        <f t="shared" si="1"/>
        <v>220</v>
      </c>
      <c r="C27" s="447">
        <v>17</v>
      </c>
      <c r="D27" s="448" t="s">
        <v>12</v>
      </c>
      <c r="E27" s="499" t="s">
        <v>6853</v>
      </c>
      <c r="F27" s="257"/>
    </row>
    <row r="28" spans="1:6" ht="24" x14ac:dyDescent="0.2">
      <c r="A28" s="363">
        <f t="shared" si="0"/>
        <v>22</v>
      </c>
      <c r="B28" s="363">
        <f t="shared" si="1"/>
        <v>237</v>
      </c>
      <c r="C28" s="447">
        <v>17</v>
      </c>
      <c r="D28" s="448" t="s">
        <v>12</v>
      </c>
      <c r="E28" s="499" t="s">
        <v>6854</v>
      </c>
      <c r="F28" s="257"/>
    </row>
    <row r="29" spans="1:6" ht="24" x14ac:dyDescent="0.2">
      <c r="A29" s="363">
        <f t="shared" si="0"/>
        <v>23</v>
      </c>
      <c r="B29" s="363">
        <f t="shared" si="1"/>
        <v>254</v>
      </c>
      <c r="C29" s="447">
        <v>17</v>
      </c>
      <c r="D29" s="448" t="s">
        <v>12</v>
      </c>
      <c r="E29" s="499" t="s">
        <v>6855</v>
      </c>
      <c r="F29" s="257"/>
    </row>
    <row r="30" spans="1:6" x14ac:dyDescent="0.2">
      <c r="A30" s="363">
        <f t="shared" si="0"/>
        <v>24</v>
      </c>
      <c r="B30" s="363">
        <f t="shared" si="1"/>
        <v>271</v>
      </c>
      <c r="C30" s="447">
        <v>17</v>
      </c>
      <c r="D30" s="448" t="s">
        <v>12</v>
      </c>
      <c r="E30" s="499" t="s">
        <v>6856</v>
      </c>
      <c r="F30" s="257"/>
    </row>
    <row r="31" spans="1:6" ht="24" x14ac:dyDescent="0.2">
      <c r="A31" s="363">
        <f t="shared" si="0"/>
        <v>25</v>
      </c>
      <c r="B31" s="363">
        <f t="shared" si="1"/>
        <v>288</v>
      </c>
      <c r="C31" s="447">
        <v>17</v>
      </c>
      <c r="D31" s="448" t="s">
        <v>12</v>
      </c>
      <c r="E31" s="499" t="s">
        <v>6857</v>
      </c>
      <c r="F31" s="257"/>
    </row>
    <row r="32" spans="1:6" ht="24" x14ac:dyDescent="0.2">
      <c r="A32" s="363">
        <f t="shared" si="0"/>
        <v>26</v>
      </c>
      <c r="B32" s="363">
        <f t="shared" si="1"/>
        <v>305</v>
      </c>
      <c r="C32" s="447">
        <v>17</v>
      </c>
      <c r="D32" s="448" t="s">
        <v>12</v>
      </c>
      <c r="E32" s="499" t="s">
        <v>6858</v>
      </c>
      <c r="F32" s="257"/>
    </row>
    <row r="33" spans="1:6" x14ac:dyDescent="0.2">
      <c r="A33" s="363">
        <f t="shared" si="0"/>
        <v>27</v>
      </c>
      <c r="B33" s="363">
        <f t="shared" si="1"/>
        <v>322</v>
      </c>
      <c r="C33" s="447">
        <v>17</v>
      </c>
      <c r="D33" s="448" t="s">
        <v>12</v>
      </c>
      <c r="E33" s="499" t="s">
        <v>6859</v>
      </c>
      <c r="F33" s="257"/>
    </row>
    <row r="34" spans="1:6" ht="24" x14ac:dyDescent="0.2">
      <c r="A34" s="363">
        <f t="shared" si="0"/>
        <v>28</v>
      </c>
      <c r="B34" s="363">
        <f t="shared" si="1"/>
        <v>339</v>
      </c>
      <c r="C34" s="447">
        <v>17</v>
      </c>
      <c r="D34" s="448" t="s">
        <v>12</v>
      </c>
      <c r="E34" s="499" t="s">
        <v>6860</v>
      </c>
      <c r="F34" s="257"/>
    </row>
    <row r="35" spans="1:6" ht="24" x14ac:dyDescent="0.2">
      <c r="A35" s="363">
        <f t="shared" si="0"/>
        <v>29</v>
      </c>
      <c r="B35" s="363">
        <f t="shared" si="1"/>
        <v>356</v>
      </c>
      <c r="C35" s="447">
        <v>17</v>
      </c>
      <c r="D35" s="448" t="s">
        <v>12</v>
      </c>
      <c r="E35" s="499" t="s">
        <v>6861</v>
      </c>
      <c r="F35" s="257"/>
    </row>
    <row r="36" spans="1:6" x14ac:dyDescent="0.2">
      <c r="A36" s="363">
        <f t="shared" si="0"/>
        <v>30</v>
      </c>
      <c r="B36" s="363">
        <f t="shared" si="1"/>
        <v>373</v>
      </c>
      <c r="C36" s="447">
        <v>17</v>
      </c>
      <c r="D36" s="448" t="s">
        <v>12</v>
      </c>
      <c r="E36" s="499" t="s">
        <v>6862</v>
      </c>
      <c r="F36" s="257"/>
    </row>
    <row r="37" spans="1:6" ht="24" x14ac:dyDescent="0.2">
      <c r="A37" s="363">
        <f t="shared" si="0"/>
        <v>31</v>
      </c>
      <c r="B37" s="363">
        <f t="shared" si="1"/>
        <v>390</v>
      </c>
      <c r="C37" s="447">
        <v>17</v>
      </c>
      <c r="D37" s="448" t="s">
        <v>12</v>
      </c>
      <c r="E37" s="499" t="s">
        <v>6863</v>
      </c>
      <c r="F37" s="257"/>
    </row>
    <row r="38" spans="1:6" ht="24" x14ac:dyDescent="0.2">
      <c r="A38" s="363">
        <f t="shared" si="0"/>
        <v>32</v>
      </c>
      <c r="B38" s="363">
        <f t="shared" si="1"/>
        <v>407</v>
      </c>
      <c r="C38" s="447">
        <v>17</v>
      </c>
      <c r="D38" s="448" t="s">
        <v>12</v>
      </c>
      <c r="E38" s="499" t="s">
        <v>6864</v>
      </c>
      <c r="F38" s="257"/>
    </row>
    <row r="39" spans="1:6" x14ac:dyDescent="0.2">
      <c r="A39" s="363">
        <f t="shared" si="0"/>
        <v>33</v>
      </c>
      <c r="B39" s="363">
        <f t="shared" si="1"/>
        <v>424</v>
      </c>
      <c r="C39" s="447">
        <v>17</v>
      </c>
      <c r="D39" s="448" t="s">
        <v>12</v>
      </c>
      <c r="E39" s="499" t="s">
        <v>6865</v>
      </c>
      <c r="F39" s="257"/>
    </row>
    <row r="40" spans="1:6" ht="24" x14ac:dyDescent="0.2">
      <c r="A40" s="363">
        <f t="shared" si="0"/>
        <v>34</v>
      </c>
      <c r="B40" s="363">
        <f t="shared" si="1"/>
        <v>441</v>
      </c>
      <c r="C40" s="447">
        <v>17</v>
      </c>
      <c r="D40" s="448" t="s">
        <v>12</v>
      </c>
      <c r="E40" s="499" t="s">
        <v>6866</v>
      </c>
      <c r="F40" s="258"/>
    </row>
    <row r="41" spans="1:6" ht="24" x14ac:dyDescent="0.2">
      <c r="A41" s="363">
        <f t="shared" si="0"/>
        <v>35</v>
      </c>
      <c r="B41" s="363">
        <f t="shared" si="1"/>
        <v>458</v>
      </c>
      <c r="C41" s="447">
        <v>17</v>
      </c>
      <c r="D41" s="448" t="s">
        <v>12</v>
      </c>
      <c r="E41" s="499" t="s">
        <v>6867</v>
      </c>
      <c r="F41" s="258"/>
    </row>
    <row r="42" spans="1:6" x14ac:dyDescent="0.2">
      <c r="A42" s="363">
        <f t="shared" si="0"/>
        <v>36</v>
      </c>
      <c r="B42" s="363">
        <f t="shared" si="1"/>
        <v>475</v>
      </c>
      <c r="C42" s="447">
        <v>17</v>
      </c>
      <c r="D42" s="448" t="s">
        <v>12</v>
      </c>
      <c r="E42" s="499" t="s">
        <v>6868</v>
      </c>
      <c r="F42" s="258"/>
    </row>
    <row r="43" spans="1:6" ht="24" x14ac:dyDescent="0.2">
      <c r="A43" s="363">
        <f t="shared" si="0"/>
        <v>37</v>
      </c>
      <c r="B43" s="363">
        <f t="shared" si="1"/>
        <v>492</v>
      </c>
      <c r="C43" s="447">
        <v>17</v>
      </c>
      <c r="D43" s="448" t="s">
        <v>12</v>
      </c>
      <c r="E43" s="499" t="s">
        <v>6869</v>
      </c>
      <c r="F43" s="258"/>
    </row>
    <row r="44" spans="1:6" ht="24" x14ac:dyDescent="0.2">
      <c r="A44" s="363">
        <f t="shared" si="0"/>
        <v>38</v>
      </c>
      <c r="B44" s="363">
        <f t="shared" si="1"/>
        <v>509</v>
      </c>
      <c r="C44" s="447">
        <v>17</v>
      </c>
      <c r="D44" s="448" t="s">
        <v>12</v>
      </c>
      <c r="E44" s="499" t="s">
        <v>6870</v>
      </c>
      <c r="F44" s="258"/>
    </row>
    <row r="45" spans="1:6" x14ac:dyDescent="0.2">
      <c r="A45" s="363">
        <f t="shared" si="0"/>
        <v>39</v>
      </c>
      <c r="B45" s="363">
        <f t="shared" si="1"/>
        <v>526</v>
      </c>
      <c r="C45" s="447">
        <v>17</v>
      </c>
      <c r="D45" s="448" t="s">
        <v>12</v>
      </c>
      <c r="E45" s="499" t="s">
        <v>6871</v>
      </c>
      <c r="F45" s="258"/>
    </row>
    <row r="46" spans="1:6" ht="24" x14ac:dyDescent="0.2">
      <c r="A46" s="363">
        <f t="shared" si="0"/>
        <v>40</v>
      </c>
      <c r="B46" s="363">
        <f t="shared" si="1"/>
        <v>543</v>
      </c>
      <c r="C46" s="447">
        <v>17</v>
      </c>
      <c r="D46" s="448" t="s">
        <v>12</v>
      </c>
      <c r="E46" s="499" t="s">
        <v>6872</v>
      </c>
      <c r="F46" s="258"/>
    </row>
    <row r="47" spans="1:6" ht="24" x14ac:dyDescent="0.2">
      <c r="A47" s="363">
        <f t="shared" si="0"/>
        <v>41</v>
      </c>
      <c r="B47" s="363">
        <f t="shared" si="1"/>
        <v>560</v>
      </c>
      <c r="C47" s="447">
        <v>17</v>
      </c>
      <c r="D47" s="448" t="s">
        <v>12</v>
      </c>
      <c r="E47" s="499" t="s">
        <v>6873</v>
      </c>
      <c r="F47" s="258"/>
    </row>
    <row r="48" spans="1:6" x14ac:dyDescent="0.2">
      <c r="A48" s="363">
        <f t="shared" si="0"/>
        <v>42</v>
      </c>
      <c r="B48" s="363">
        <f t="shared" si="1"/>
        <v>577</v>
      </c>
      <c r="C48" s="447">
        <v>17</v>
      </c>
      <c r="D48" s="448" t="s">
        <v>12</v>
      </c>
      <c r="E48" s="499" t="s">
        <v>6874</v>
      </c>
      <c r="F48" s="258"/>
    </row>
    <row r="49" spans="1:6" ht="27.95" customHeight="1" x14ac:dyDescent="0.2">
      <c r="A49" s="363">
        <f t="shared" si="0"/>
        <v>43</v>
      </c>
      <c r="B49" s="363">
        <f t="shared" si="1"/>
        <v>594</v>
      </c>
      <c r="C49" s="447">
        <v>17</v>
      </c>
      <c r="D49" s="448" t="s">
        <v>12</v>
      </c>
      <c r="E49" s="499" t="s">
        <v>6875</v>
      </c>
      <c r="F49" s="258"/>
    </row>
    <row r="50" spans="1:6" ht="24" x14ac:dyDescent="0.2">
      <c r="A50" s="363">
        <f t="shared" si="0"/>
        <v>44</v>
      </c>
      <c r="B50" s="363">
        <f t="shared" si="1"/>
        <v>611</v>
      </c>
      <c r="C50" s="447">
        <v>17</v>
      </c>
      <c r="D50" s="448" t="s">
        <v>12</v>
      </c>
      <c r="E50" s="499" t="s">
        <v>6876</v>
      </c>
      <c r="F50" s="258"/>
    </row>
    <row r="51" spans="1:6" x14ac:dyDescent="0.2">
      <c r="A51" s="363">
        <f t="shared" si="0"/>
        <v>45</v>
      </c>
      <c r="B51" s="363">
        <f t="shared" si="1"/>
        <v>628</v>
      </c>
      <c r="C51" s="447">
        <v>17</v>
      </c>
      <c r="D51" s="448" t="s">
        <v>12</v>
      </c>
      <c r="E51" s="499" t="s">
        <v>6877</v>
      </c>
      <c r="F51" s="258"/>
    </row>
    <row r="52" spans="1:6" ht="24" x14ac:dyDescent="0.2">
      <c r="A52" s="363">
        <f t="shared" si="0"/>
        <v>46</v>
      </c>
      <c r="B52" s="363">
        <f t="shared" si="1"/>
        <v>645</v>
      </c>
      <c r="C52" s="447">
        <v>17</v>
      </c>
      <c r="D52" s="448" t="s">
        <v>12</v>
      </c>
      <c r="E52" s="499" t="s">
        <v>6878</v>
      </c>
      <c r="F52" s="258"/>
    </row>
    <row r="53" spans="1:6" ht="24" x14ac:dyDescent="0.2">
      <c r="A53" s="363">
        <f t="shared" si="0"/>
        <v>47</v>
      </c>
      <c r="B53" s="363">
        <f t="shared" si="1"/>
        <v>662</v>
      </c>
      <c r="C53" s="447">
        <v>17</v>
      </c>
      <c r="D53" s="448" t="s">
        <v>12</v>
      </c>
      <c r="E53" s="500" t="s">
        <v>10854</v>
      </c>
      <c r="F53" s="258"/>
    </row>
    <row r="54" spans="1:6" x14ac:dyDescent="0.2">
      <c r="A54" s="363">
        <f t="shared" si="0"/>
        <v>48</v>
      </c>
      <c r="B54" s="363">
        <f t="shared" si="1"/>
        <v>679</v>
      </c>
      <c r="C54" s="447">
        <v>17</v>
      </c>
      <c r="D54" s="448" t="s">
        <v>12</v>
      </c>
      <c r="E54" s="500" t="s">
        <v>10855</v>
      </c>
      <c r="F54" s="258"/>
    </row>
    <row r="55" spans="1:6" ht="24" x14ac:dyDescent="0.2">
      <c r="A55" s="363">
        <f t="shared" si="0"/>
        <v>49</v>
      </c>
      <c r="B55" s="363">
        <f t="shared" si="1"/>
        <v>696</v>
      </c>
      <c r="C55" s="447">
        <v>17</v>
      </c>
      <c r="D55" s="448" t="s">
        <v>12</v>
      </c>
      <c r="E55" s="500" t="s">
        <v>10856</v>
      </c>
      <c r="F55" s="258"/>
    </row>
    <row r="56" spans="1:6" ht="24" x14ac:dyDescent="0.2">
      <c r="A56" s="363">
        <f t="shared" si="0"/>
        <v>50</v>
      </c>
      <c r="B56" s="363">
        <f t="shared" si="1"/>
        <v>713</v>
      </c>
      <c r="C56" s="447">
        <v>17</v>
      </c>
      <c r="D56" s="448" t="s">
        <v>12</v>
      </c>
      <c r="E56" s="522" t="s">
        <v>13006</v>
      </c>
      <c r="F56" s="258"/>
    </row>
    <row r="57" spans="1:6" x14ac:dyDescent="0.2">
      <c r="A57" s="363">
        <f t="shared" si="0"/>
        <v>51</v>
      </c>
      <c r="B57" s="363">
        <f t="shared" si="1"/>
        <v>730</v>
      </c>
      <c r="C57" s="447">
        <v>17</v>
      </c>
      <c r="D57" s="448" t="s">
        <v>12</v>
      </c>
      <c r="E57" s="522" t="s">
        <v>13007</v>
      </c>
      <c r="F57" s="258"/>
    </row>
    <row r="58" spans="1:6" ht="24" x14ac:dyDescent="0.2">
      <c r="A58" s="363">
        <f t="shared" si="0"/>
        <v>52</v>
      </c>
      <c r="B58" s="363">
        <f t="shared" si="1"/>
        <v>747</v>
      </c>
      <c r="C58" s="447">
        <v>17</v>
      </c>
      <c r="D58" s="448" t="s">
        <v>12</v>
      </c>
      <c r="E58" s="522" t="s">
        <v>13008</v>
      </c>
      <c r="F58" s="258"/>
    </row>
    <row r="59" spans="1:6" ht="24" x14ac:dyDescent="0.2">
      <c r="A59" s="363">
        <f t="shared" si="0"/>
        <v>53</v>
      </c>
      <c r="B59" s="363">
        <f t="shared" si="1"/>
        <v>764</v>
      </c>
      <c r="C59" s="430">
        <v>17</v>
      </c>
      <c r="D59" s="444" t="s">
        <v>12</v>
      </c>
      <c r="E59" s="522" t="s">
        <v>13009</v>
      </c>
      <c r="F59" s="523"/>
    </row>
    <row r="60" spans="1:6" x14ac:dyDescent="0.2">
      <c r="A60" s="363">
        <f t="shared" si="0"/>
        <v>54</v>
      </c>
      <c r="B60" s="363">
        <f t="shared" si="1"/>
        <v>781</v>
      </c>
      <c r="C60" s="430">
        <v>17</v>
      </c>
      <c r="D60" s="444" t="s">
        <v>12</v>
      </c>
      <c r="E60" s="522" t="s">
        <v>13010</v>
      </c>
      <c r="F60" s="523"/>
    </row>
    <row r="61" spans="1:6" ht="24" x14ac:dyDescent="0.2">
      <c r="A61" s="363">
        <f t="shared" si="0"/>
        <v>55</v>
      </c>
      <c r="B61" s="363">
        <f t="shared" si="1"/>
        <v>798</v>
      </c>
      <c r="C61" s="430">
        <v>17</v>
      </c>
      <c r="D61" s="444" t="s">
        <v>12</v>
      </c>
      <c r="E61" s="522" t="s">
        <v>13011</v>
      </c>
      <c r="F61" s="523"/>
    </row>
    <row r="62" spans="1:6" ht="24" x14ac:dyDescent="0.2">
      <c r="A62" s="363">
        <f t="shared" si="0"/>
        <v>56</v>
      </c>
      <c r="B62" s="363">
        <f t="shared" si="1"/>
        <v>815</v>
      </c>
      <c r="C62" s="363">
        <v>17</v>
      </c>
      <c r="D62" s="360" t="s">
        <v>12</v>
      </c>
      <c r="E62" s="410" t="s">
        <v>13012</v>
      </c>
      <c r="F62" s="729"/>
    </row>
    <row r="63" spans="1:6" x14ac:dyDescent="0.2">
      <c r="A63" s="363">
        <f t="shared" si="0"/>
        <v>57</v>
      </c>
      <c r="B63" s="363">
        <f t="shared" si="1"/>
        <v>832</v>
      </c>
      <c r="C63" s="363">
        <v>17</v>
      </c>
      <c r="D63" s="360" t="s">
        <v>12</v>
      </c>
      <c r="E63" s="410" t="s">
        <v>13013</v>
      </c>
      <c r="F63" s="729"/>
    </row>
    <row r="64" spans="1:6" ht="24" x14ac:dyDescent="0.2">
      <c r="A64" s="363">
        <f t="shared" si="0"/>
        <v>58</v>
      </c>
      <c r="B64" s="363">
        <f t="shared" si="1"/>
        <v>849</v>
      </c>
      <c r="C64" s="363">
        <v>17</v>
      </c>
      <c r="D64" s="360" t="s">
        <v>12</v>
      </c>
      <c r="E64" s="410" t="s">
        <v>13014</v>
      </c>
      <c r="F64" s="729"/>
    </row>
    <row r="65" spans="1:6" ht="24" x14ac:dyDescent="0.2">
      <c r="A65" s="363">
        <f t="shared" si="0"/>
        <v>59</v>
      </c>
      <c r="B65" s="363">
        <f t="shared" si="1"/>
        <v>866</v>
      </c>
      <c r="C65" s="447">
        <v>17</v>
      </c>
      <c r="D65" s="448" t="s">
        <v>12</v>
      </c>
      <c r="E65" s="499" t="s">
        <v>6879</v>
      </c>
      <c r="F65" s="292"/>
    </row>
    <row r="66" spans="1:6" x14ac:dyDescent="0.2">
      <c r="A66" s="363">
        <f t="shared" si="0"/>
        <v>60</v>
      </c>
      <c r="B66" s="363">
        <f t="shared" si="1"/>
        <v>883</v>
      </c>
      <c r="C66" s="447">
        <v>17</v>
      </c>
      <c r="D66" s="448" t="s">
        <v>12</v>
      </c>
      <c r="E66" s="499" t="s">
        <v>6880</v>
      </c>
      <c r="F66" s="292"/>
    </row>
    <row r="67" spans="1:6" ht="24" x14ac:dyDescent="0.2">
      <c r="A67" s="363">
        <f t="shared" si="0"/>
        <v>61</v>
      </c>
      <c r="B67" s="363">
        <f t="shared" si="1"/>
        <v>900</v>
      </c>
      <c r="C67" s="447">
        <v>17</v>
      </c>
      <c r="D67" s="448" t="s">
        <v>12</v>
      </c>
      <c r="E67" s="499" t="s">
        <v>6881</v>
      </c>
      <c r="F67" s="292"/>
    </row>
    <row r="68" spans="1:6" x14ac:dyDescent="0.2">
      <c r="A68" s="363">
        <f t="shared" si="0"/>
        <v>62</v>
      </c>
      <c r="B68" s="363">
        <f t="shared" si="1"/>
        <v>917</v>
      </c>
      <c r="C68" s="447">
        <v>17</v>
      </c>
      <c r="D68" s="448" t="s">
        <v>12</v>
      </c>
      <c r="E68" s="67" t="s">
        <v>14596</v>
      </c>
      <c r="F68" s="292"/>
    </row>
    <row r="69" spans="1:6" x14ac:dyDescent="0.2">
      <c r="A69" s="363">
        <f t="shared" si="0"/>
        <v>63</v>
      </c>
      <c r="B69" s="363">
        <f t="shared" si="1"/>
        <v>934</v>
      </c>
      <c r="C69" s="447">
        <v>17</v>
      </c>
      <c r="D69" s="448" t="s">
        <v>12</v>
      </c>
      <c r="E69" s="67" t="s">
        <v>14597</v>
      </c>
      <c r="F69" s="292"/>
    </row>
    <row r="70" spans="1:6" x14ac:dyDescent="0.2">
      <c r="A70" s="363">
        <f t="shared" si="0"/>
        <v>64</v>
      </c>
      <c r="B70" s="363">
        <f t="shared" si="1"/>
        <v>951</v>
      </c>
      <c r="C70" s="447">
        <v>17</v>
      </c>
      <c r="D70" s="448" t="s">
        <v>12</v>
      </c>
      <c r="E70" s="499" t="s">
        <v>6882</v>
      </c>
      <c r="F70" s="292"/>
    </row>
    <row r="71" spans="1:6" x14ac:dyDescent="0.2">
      <c r="A71" s="363">
        <f t="shared" si="0"/>
        <v>65</v>
      </c>
      <c r="B71" s="363">
        <f t="shared" si="1"/>
        <v>968</v>
      </c>
      <c r="C71" s="447">
        <v>17</v>
      </c>
      <c r="D71" s="448" t="s">
        <v>12</v>
      </c>
      <c r="E71" s="499" t="s">
        <v>6883</v>
      </c>
      <c r="F71" s="292"/>
    </row>
    <row r="72" spans="1:6" ht="24" x14ac:dyDescent="0.2">
      <c r="A72" s="363">
        <f t="shared" ref="A72:A92" si="2">+A71+1</f>
        <v>66</v>
      </c>
      <c r="B72" s="363">
        <f t="shared" ref="B72:B92" si="3">C71+B71</f>
        <v>985</v>
      </c>
      <c r="C72" s="447">
        <v>17</v>
      </c>
      <c r="D72" s="448" t="s">
        <v>12</v>
      </c>
      <c r="E72" s="499" t="s">
        <v>6884</v>
      </c>
      <c r="F72" s="292"/>
    </row>
    <row r="73" spans="1:6" x14ac:dyDescent="0.2">
      <c r="A73" s="363">
        <f t="shared" si="2"/>
        <v>67</v>
      </c>
      <c r="B73" s="363">
        <f t="shared" si="3"/>
        <v>1002</v>
      </c>
      <c r="C73" s="447">
        <v>17</v>
      </c>
      <c r="D73" s="448" t="s">
        <v>12</v>
      </c>
      <c r="E73" s="499" t="s">
        <v>6885</v>
      </c>
      <c r="F73" s="292"/>
    </row>
    <row r="74" spans="1:6" x14ac:dyDescent="0.2">
      <c r="A74" s="363">
        <f t="shared" si="2"/>
        <v>68</v>
      </c>
      <c r="B74" s="363">
        <f t="shared" si="3"/>
        <v>1019</v>
      </c>
      <c r="C74" s="447">
        <v>17</v>
      </c>
      <c r="D74" s="448" t="s">
        <v>12</v>
      </c>
      <c r="E74" s="499" t="s">
        <v>6886</v>
      </c>
      <c r="F74" s="292"/>
    </row>
    <row r="75" spans="1:6" ht="24" x14ac:dyDescent="0.2">
      <c r="A75" s="363">
        <f t="shared" si="2"/>
        <v>69</v>
      </c>
      <c r="B75" s="363">
        <f t="shared" si="3"/>
        <v>1036</v>
      </c>
      <c r="C75" s="447">
        <v>17</v>
      </c>
      <c r="D75" s="448" t="s">
        <v>12</v>
      </c>
      <c r="E75" s="499" t="s">
        <v>6887</v>
      </c>
      <c r="F75" s="292"/>
    </row>
    <row r="76" spans="1:6" x14ac:dyDescent="0.2">
      <c r="A76" s="363">
        <f t="shared" si="2"/>
        <v>70</v>
      </c>
      <c r="B76" s="363">
        <f t="shared" si="3"/>
        <v>1053</v>
      </c>
      <c r="C76" s="447">
        <v>17</v>
      </c>
      <c r="D76" s="448" t="s">
        <v>12</v>
      </c>
      <c r="E76" s="500" t="s">
        <v>10857</v>
      </c>
      <c r="F76" s="292"/>
    </row>
    <row r="77" spans="1:6" x14ac:dyDescent="0.2">
      <c r="A77" s="363">
        <f t="shared" si="2"/>
        <v>71</v>
      </c>
      <c r="B77" s="363">
        <f t="shared" si="3"/>
        <v>1070</v>
      </c>
      <c r="C77" s="447">
        <v>17</v>
      </c>
      <c r="D77" s="448" t="s">
        <v>12</v>
      </c>
      <c r="E77" s="500" t="s">
        <v>10858</v>
      </c>
      <c r="F77" s="292"/>
    </row>
    <row r="78" spans="1:6" ht="24" x14ac:dyDescent="0.2">
      <c r="A78" s="363">
        <f t="shared" si="2"/>
        <v>72</v>
      </c>
      <c r="B78" s="363">
        <f t="shared" si="3"/>
        <v>1087</v>
      </c>
      <c r="C78" s="447">
        <v>17</v>
      </c>
      <c r="D78" s="448" t="s">
        <v>12</v>
      </c>
      <c r="E78" s="500" t="s">
        <v>10859</v>
      </c>
      <c r="F78" s="292"/>
    </row>
    <row r="79" spans="1:6" x14ac:dyDescent="0.2">
      <c r="A79" s="363">
        <f t="shared" si="2"/>
        <v>73</v>
      </c>
      <c r="B79" s="363">
        <f t="shared" si="3"/>
        <v>1104</v>
      </c>
      <c r="C79" s="447">
        <v>17</v>
      </c>
      <c r="D79" s="448" t="s">
        <v>12</v>
      </c>
      <c r="E79" s="522" t="s">
        <v>13015</v>
      </c>
      <c r="F79" s="292"/>
    </row>
    <row r="80" spans="1:6" x14ac:dyDescent="0.2">
      <c r="A80" s="363">
        <f t="shared" si="2"/>
        <v>74</v>
      </c>
      <c r="B80" s="363">
        <f t="shared" si="3"/>
        <v>1121</v>
      </c>
      <c r="C80" s="447">
        <v>17</v>
      </c>
      <c r="D80" s="448" t="s">
        <v>12</v>
      </c>
      <c r="E80" s="522" t="s">
        <v>13016</v>
      </c>
      <c r="F80" s="292"/>
    </row>
    <row r="81" spans="1:6" ht="24" x14ac:dyDescent="0.2">
      <c r="A81" s="363">
        <f t="shared" si="2"/>
        <v>75</v>
      </c>
      <c r="B81" s="363">
        <f t="shared" si="3"/>
        <v>1138</v>
      </c>
      <c r="C81" s="447">
        <v>17</v>
      </c>
      <c r="D81" s="448" t="s">
        <v>12</v>
      </c>
      <c r="E81" s="522" t="s">
        <v>13017</v>
      </c>
      <c r="F81" s="292"/>
    </row>
    <row r="82" spans="1:6" x14ac:dyDescent="0.2">
      <c r="A82" s="363">
        <f t="shared" si="2"/>
        <v>76</v>
      </c>
      <c r="B82" s="363">
        <f t="shared" si="3"/>
        <v>1155</v>
      </c>
      <c r="C82" s="447">
        <v>17</v>
      </c>
      <c r="D82" s="448" t="s">
        <v>12</v>
      </c>
      <c r="E82" s="522" t="s">
        <v>13018</v>
      </c>
      <c r="F82" s="462"/>
    </row>
    <row r="83" spans="1:6" x14ac:dyDescent="0.2">
      <c r="A83" s="363">
        <f t="shared" si="2"/>
        <v>77</v>
      </c>
      <c r="B83" s="363">
        <f t="shared" si="3"/>
        <v>1172</v>
      </c>
      <c r="C83" s="447">
        <v>17</v>
      </c>
      <c r="D83" s="448" t="s">
        <v>12</v>
      </c>
      <c r="E83" s="522" t="s">
        <v>13019</v>
      </c>
      <c r="F83" s="462"/>
    </row>
    <row r="84" spans="1:6" ht="24" x14ac:dyDescent="0.2">
      <c r="A84" s="363">
        <f t="shared" si="2"/>
        <v>78</v>
      </c>
      <c r="B84" s="363">
        <f t="shared" si="3"/>
        <v>1189</v>
      </c>
      <c r="C84" s="447">
        <v>17</v>
      </c>
      <c r="D84" s="448" t="s">
        <v>12</v>
      </c>
      <c r="E84" s="522" t="s">
        <v>13020</v>
      </c>
      <c r="F84" s="462"/>
    </row>
    <row r="85" spans="1:6" x14ac:dyDescent="0.2">
      <c r="A85" s="363">
        <f t="shared" si="2"/>
        <v>79</v>
      </c>
      <c r="B85" s="363">
        <f t="shared" si="3"/>
        <v>1206</v>
      </c>
      <c r="C85" s="363">
        <v>17</v>
      </c>
      <c r="D85" s="360" t="s">
        <v>12</v>
      </c>
      <c r="E85" s="410" t="s">
        <v>13021</v>
      </c>
      <c r="F85" s="400"/>
    </row>
    <row r="86" spans="1:6" x14ac:dyDescent="0.2">
      <c r="A86" s="363">
        <f t="shared" si="2"/>
        <v>80</v>
      </c>
      <c r="B86" s="363">
        <f t="shared" si="3"/>
        <v>1223</v>
      </c>
      <c r="C86" s="363">
        <v>17</v>
      </c>
      <c r="D86" s="360" t="s">
        <v>12</v>
      </c>
      <c r="E86" s="410" t="s">
        <v>13022</v>
      </c>
      <c r="F86" s="400"/>
    </row>
    <row r="87" spans="1:6" ht="24" x14ac:dyDescent="0.2">
      <c r="A87" s="363">
        <f t="shared" si="2"/>
        <v>81</v>
      </c>
      <c r="B87" s="363">
        <f t="shared" si="3"/>
        <v>1240</v>
      </c>
      <c r="C87" s="363">
        <v>17</v>
      </c>
      <c r="D87" s="360" t="s">
        <v>12</v>
      </c>
      <c r="E87" s="410" t="s">
        <v>13023</v>
      </c>
      <c r="F87" s="400"/>
    </row>
    <row r="88" spans="1:6" ht="24" x14ac:dyDescent="0.2">
      <c r="A88" s="363">
        <f t="shared" si="2"/>
        <v>82</v>
      </c>
      <c r="B88" s="363">
        <f t="shared" si="3"/>
        <v>1257</v>
      </c>
      <c r="C88" s="447">
        <v>17</v>
      </c>
      <c r="D88" s="448" t="s">
        <v>12</v>
      </c>
      <c r="E88" s="499" t="s">
        <v>6888</v>
      </c>
      <c r="F88" s="292"/>
    </row>
    <row r="89" spans="1:6" x14ac:dyDescent="0.2">
      <c r="A89" s="363">
        <f t="shared" si="2"/>
        <v>83</v>
      </c>
      <c r="B89" s="363">
        <f t="shared" si="3"/>
        <v>1274</v>
      </c>
      <c r="C89" s="447">
        <v>17</v>
      </c>
      <c r="D89" s="448" t="s">
        <v>12</v>
      </c>
      <c r="E89" s="499" t="s">
        <v>6889</v>
      </c>
      <c r="F89" s="292"/>
    </row>
    <row r="90" spans="1:6" x14ac:dyDescent="0.2">
      <c r="A90" s="363">
        <f t="shared" si="2"/>
        <v>84</v>
      </c>
      <c r="B90" s="363">
        <f t="shared" si="3"/>
        <v>1291</v>
      </c>
      <c r="C90" s="447">
        <v>17</v>
      </c>
      <c r="D90" s="448" t="s">
        <v>12</v>
      </c>
      <c r="E90" s="499" t="s">
        <v>6890</v>
      </c>
      <c r="F90" s="292"/>
    </row>
    <row r="91" spans="1:6" x14ac:dyDescent="0.2">
      <c r="A91" s="363">
        <f t="shared" si="2"/>
        <v>85</v>
      </c>
      <c r="B91" s="363">
        <f t="shared" si="3"/>
        <v>1308</v>
      </c>
      <c r="C91" s="439">
        <v>150</v>
      </c>
      <c r="D91" s="524" t="s">
        <v>9</v>
      </c>
      <c r="E91" s="24" t="s">
        <v>50</v>
      </c>
      <c r="F91" s="292" t="s">
        <v>25</v>
      </c>
    </row>
    <row r="92" spans="1:6" ht="12.75" thickBot="1" x14ac:dyDescent="0.25">
      <c r="A92" s="363">
        <f t="shared" si="2"/>
        <v>86</v>
      </c>
      <c r="B92" s="363">
        <f t="shared" si="3"/>
        <v>1458</v>
      </c>
      <c r="C92" s="463">
        <v>12</v>
      </c>
      <c r="D92" s="491" t="s">
        <v>9</v>
      </c>
      <c r="E92" s="525" t="s">
        <v>323</v>
      </c>
      <c r="F92" s="474" t="s">
        <v>6891</v>
      </c>
    </row>
    <row r="93" spans="1:6" ht="12.75" thickTop="1" x14ac:dyDescent="0.2">
      <c r="A93" s="156" t="s">
        <v>54</v>
      </c>
      <c r="B93" s="156"/>
      <c r="C93" s="370">
        <f>B92+C92-1</f>
        <v>1469</v>
      </c>
      <c r="D93" s="156"/>
      <c r="E93" s="252"/>
      <c r="F93" s="156"/>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sheetData>
  <mergeCells count="4">
    <mergeCell ref="A3:B3"/>
    <mergeCell ref="C3:F3"/>
    <mergeCell ref="A4:B4"/>
    <mergeCell ref="C4:F5"/>
  </mergeCells>
  <conditionalFormatting sqref="A3:F3">
    <cfRule type="containsText" dxfId="116"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6EC27F0-D5BA-4D51-AA20-76A215B80655}">
            <xm:f>NOT(ISERROR(SEARCH($C$3,A3)))</xm:f>
            <xm:f>$C$3</xm:f>
            <x14:dxf>
              <font>
                <color rgb="FFFFFF00"/>
              </font>
            </x14:dxf>
          </x14:cfRule>
          <xm:sqref>A3:F3</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G183"/>
  <sheetViews>
    <sheetView zoomScaleNormal="100" zoomScaleSheetLayoutView="80" workbookViewId="0">
      <selection activeCell="E20" sqref="E20"/>
    </sheetView>
  </sheetViews>
  <sheetFormatPr baseColWidth="10" defaultRowHeight="12" x14ac:dyDescent="0.2"/>
  <cols>
    <col min="1" max="3" width="7.7109375" customWidth="1"/>
    <col min="4" max="4" width="10.7109375" customWidth="1"/>
    <col min="5" max="5" width="104.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6" t="str">
        <f>+T22001000!A4</f>
        <v>Versión 0.2</v>
      </c>
      <c r="B4" s="796"/>
      <c r="C4" s="794" t="s">
        <v>11161</v>
      </c>
      <c r="D4" s="794"/>
      <c r="E4" s="794"/>
      <c r="F4" s="792"/>
    </row>
    <row r="5" spans="1:6" ht="13.5" thickBot="1" x14ac:dyDescent="0.25">
      <c r="A5" s="232"/>
      <c r="B5" s="232"/>
      <c r="C5" s="792"/>
      <c r="D5" s="792"/>
      <c r="E5" s="792"/>
      <c r="F5" s="792"/>
    </row>
    <row r="6" spans="1:6" ht="12.75" x14ac:dyDescent="0.2">
      <c r="A6" s="3" t="s">
        <v>3</v>
      </c>
      <c r="B6" s="3" t="s">
        <v>4</v>
      </c>
      <c r="C6" s="3" t="s">
        <v>5</v>
      </c>
      <c r="D6" s="4" t="s">
        <v>6</v>
      </c>
      <c r="E6" s="330" t="s">
        <v>7</v>
      </c>
      <c r="F6" s="5" t="s">
        <v>8</v>
      </c>
    </row>
    <row r="7" spans="1:6" x14ac:dyDescent="0.2">
      <c r="A7" s="430">
        <v>1</v>
      </c>
      <c r="B7" s="430">
        <v>1</v>
      </c>
      <c r="C7" s="430">
        <v>2</v>
      </c>
      <c r="D7" s="444" t="s">
        <v>9</v>
      </c>
      <c r="E7" s="500" t="s">
        <v>10</v>
      </c>
      <c r="F7" s="9" t="s">
        <v>11</v>
      </c>
    </row>
    <row r="8" spans="1:6" x14ac:dyDescent="0.2">
      <c r="A8" s="430">
        <f t="shared" ref="A8:A71" si="0">+A7+1</f>
        <v>2</v>
      </c>
      <c r="B8" s="430">
        <f t="shared" ref="B8:B71" si="1">C7+B7</f>
        <v>3</v>
      </c>
      <c r="C8" s="430">
        <v>3</v>
      </c>
      <c r="D8" s="444" t="s">
        <v>12</v>
      </c>
      <c r="E8" s="500" t="s">
        <v>13</v>
      </c>
      <c r="F8" s="9">
        <v>220</v>
      </c>
    </row>
    <row r="9" spans="1:6" x14ac:dyDescent="0.2">
      <c r="A9" s="430">
        <f t="shared" si="0"/>
        <v>3</v>
      </c>
      <c r="B9" s="430">
        <f t="shared" si="1"/>
        <v>6</v>
      </c>
      <c r="C9" s="430">
        <v>2</v>
      </c>
      <c r="D9" s="444" t="s">
        <v>9</v>
      </c>
      <c r="E9" s="500" t="s">
        <v>14</v>
      </c>
      <c r="F9" s="10" t="s">
        <v>6840</v>
      </c>
    </row>
    <row r="10" spans="1:6" x14ac:dyDescent="0.2">
      <c r="A10" s="430">
        <f t="shared" si="0"/>
        <v>4</v>
      </c>
      <c r="B10" s="430">
        <f t="shared" si="1"/>
        <v>8</v>
      </c>
      <c r="C10" s="430">
        <v>1</v>
      </c>
      <c r="D10" s="444" t="s">
        <v>9</v>
      </c>
      <c r="E10" s="500" t="s">
        <v>16</v>
      </c>
      <c r="F10" s="10" t="s">
        <v>61</v>
      </c>
    </row>
    <row r="11" spans="1:6" x14ac:dyDescent="0.2">
      <c r="A11" s="430">
        <f t="shared" si="0"/>
        <v>5</v>
      </c>
      <c r="B11" s="430">
        <f t="shared" si="1"/>
        <v>9</v>
      </c>
      <c r="C11" s="430">
        <v>2</v>
      </c>
      <c r="D11" s="444" t="s">
        <v>12</v>
      </c>
      <c r="E11" s="500" t="s">
        <v>17</v>
      </c>
      <c r="F11" s="10" t="s">
        <v>15</v>
      </c>
    </row>
    <row r="12" spans="1:6" x14ac:dyDescent="0.2">
      <c r="A12" s="430">
        <f t="shared" si="0"/>
        <v>6</v>
      </c>
      <c r="B12" s="430">
        <f t="shared" si="1"/>
        <v>11</v>
      </c>
      <c r="C12" s="430">
        <v>1</v>
      </c>
      <c r="D12" s="444" t="s">
        <v>9</v>
      </c>
      <c r="E12" s="500" t="s">
        <v>19</v>
      </c>
      <c r="F12" s="10" t="s">
        <v>20</v>
      </c>
    </row>
    <row r="13" spans="1:6" x14ac:dyDescent="0.2">
      <c r="A13" s="430">
        <f t="shared" si="0"/>
        <v>7</v>
      </c>
      <c r="B13" s="430">
        <f t="shared" si="1"/>
        <v>12</v>
      </c>
      <c r="C13" s="430">
        <v>1</v>
      </c>
      <c r="D13" s="444" t="s">
        <v>9</v>
      </c>
      <c r="E13" s="500" t="s">
        <v>284</v>
      </c>
      <c r="F13" s="9"/>
    </row>
    <row r="14" spans="1:6" x14ac:dyDescent="0.2">
      <c r="A14" s="430">
        <f t="shared" si="0"/>
        <v>8</v>
      </c>
      <c r="B14" s="430">
        <f t="shared" si="1"/>
        <v>13</v>
      </c>
      <c r="C14" s="430">
        <v>3</v>
      </c>
      <c r="D14" s="444" t="s">
        <v>12</v>
      </c>
      <c r="E14" s="500" t="s">
        <v>23</v>
      </c>
      <c r="F14" s="9"/>
    </row>
    <row r="15" spans="1:6" ht="36" x14ac:dyDescent="0.2">
      <c r="A15" s="430">
        <f t="shared" si="0"/>
        <v>9</v>
      </c>
      <c r="B15" s="430">
        <f t="shared" si="1"/>
        <v>16</v>
      </c>
      <c r="C15" s="430">
        <v>17</v>
      </c>
      <c r="D15" s="444" t="s">
        <v>12</v>
      </c>
      <c r="E15" s="512" t="s">
        <v>6892</v>
      </c>
      <c r="F15" s="9"/>
    </row>
    <row r="16" spans="1:6" ht="36" x14ac:dyDescent="0.2">
      <c r="A16" s="430">
        <f t="shared" si="0"/>
        <v>10</v>
      </c>
      <c r="B16" s="430">
        <f t="shared" si="1"/>
        <v>33</v>
      </c>
      <c r="C16" s="430">
        <v>17</v>
      </c>
      <c r="D16" s="444" t="s">
        <v>12</v>
      </c>
      <c r="E16" s="499" t="s">
        <v>6893</v>
      </c>
      <c r="F16" s="9"/>
    </row>
    <row r="17" spans="1:7" ht="36" x14ac:dyDescent="0.2">
      <c r="A17" s="430">
        <f t="shared" si="0"/>
        <v>11</v>
      </c>
      <c r="B17" s="430">
        <f t="shared" si="1"/>
        <v>50</v>
      </c>
      <c r="C17" s="430">
        <v>17</v>
      </c>
      <c r="D17" s="444" t="s">
        <v>12</v>
      </c>
      <c r="E17" s="512" t="s">
        <v>6894</v>
      </c>
      <c r="F17" s="9"/>
    </row>
    <row r="18" spans="1:7" ht="36" x14ac:dyDescent="0.2">
      <c r="A18" s="430">
        <f t="shared" si="0"/>
        <v>12</v>
      </c>
      <c r="B18" s="430">
        <f t="shared" si="1"/>
        <v>67</v>
      </c>
      <c r="C18" s="430">
        <v>17</v>
      </c>
      <c r="D18" s="444" t="s">
        <v>12</v>
      </c>
      <c r="E18" s="499" t="s">
        <v>6895</v>
      </c>
      <c r="F18" s="9"/>
    </row>
    <row r="19" spans="1:7" ht="48" x14ac:dyDescent="0.2">
      <c r="A19" s="430">
        <f t="shared" si="0"/>
        <v>13</v>
      </c>
      <c r="B19" s="430">
        <f t="shared" si="1"/>
        <v>84</v>
      </c>
      <c r="C19" s="430">
        <v>17</v>
      </c>
      <c r="D19" s="444" t="s">
        <v>12</v>
      </c>
      <c r="E19" s="499" t="s">
        <v>6896</v>
      </c>
      <c r="F19" s="9"/>
    </row>
    <row r="20" spans="1:7" ht="36" x14ac:dyDescent="0.2">
      <c r="A20" s="430">
        <f t="shared" si="0"/>
        <v>14</v>
      </c>
      <c r="B20" s="430">
        <f t="shared" si="1"/>
        <v>101</v>
      </c>
      <c r="C20" s="430">
        <v>17</v>
      </c>
      <c r="D20" s="444" t="s">
        <v>12</v>
      </c>
      <c r="E20" s="511" t="s">
        <v>6897</v>
      </c>
      <c r="F20" s="9"/>
    </row>
    <row r="21" spans="1:7" ht="36" x14ac:dyDescent="0.2">
      <c r="A21" s="430">
        <f t="shared" si="0"/>
        <v>15</v>
      </c>
      <c r="B21" s="430">
        <f t="shared" si="1"/>
        <v>118</v>
      </c>
      <c r="C21" s="430">
        <v>17</v>
      </c>
      <c r="D21" s="444" t="s">
        <v>12</v>
      </c>
      <c r="E21" s="500" t="s">
        <v>6898</v>
      </c>
      <c r="F21" s="9"/>
    </row>
    <row r="22" spans="1:7" ht="48" x14ac:dyDescent="0.2">
      <c r="A22" s="430">
        <f t="shared" si="0"/>
        <v>16</v>
      </c>
      <c r="B22" s="430">
        <f t="shared" si="1"/>
        <v>135</v>
      </c>
      <c r="C22" s="430">
        <v>17</v>
      </c>
      <c r="D22" s="444" t="s">
        <v>12</v>
      </c>
      <c r="E22" s="500" t="s">
        <v>6899</v>
      </c>
      <c r="F22" s="9"/>
      <c r="G22" s="15"/>
    </row>
    <row r="23" spans="1:7" ht="36" x14ac:dyDescent="0.2">
      <c r="A23" s="430">
        <f t="shared" si="0"/>
        <v>17</v>
      </c>
      <c r="B23" s="430">
        <f t="shared" si="1"/>
        <v>152</v>
      </c>
      <c r="C23" s="430">
        <v>17</v>
      </c>
      <c r="D23" s="444" t="s">
        <v>12</v>
      </c>
      <c r="E23" s="511" t="s">
        <v>6900</v>
      </c>
      <c r="F23" s="9"/>
    </row>
    <row r="24" spans="1:7" ht="36" x14ac:dyDescent="0.2">
      <c r="A24" s="430">
        <f t="shared" si="0"/>
        <v>18</v>
      </c>
      <c r="B24" s="430">
        <f t="shared" si="1"/>
        <v>169</v>
      </c>
      <c r="C24" s="430">
        <v>17</v>
      </c>
      <c r="D24" s="444" t="s">
        <v>12</v>
      </c>
      <c r="E24" s="500" t="s">
        <v>6901</v>
      </c>
      <c r="F24" s="9"/>
    </row>
    <row r="25" spans="1:7" ht="48" x14ac:dyDescent="0.2">
      <c r="A25" s="430">
        <f t="shared" si="0"/>
        <v>19</v>
      </c>
      <c r="B25" s="430">
        <f t="shared" si="1"/>
        <v>186</v>
      </c>
      <c r="C25" s="430">
        <v>17</v>
      </c>
      <c r="D25" s="444" t="s">
        <v>12</v>
      </c>
      <c r="E25" s="500" t="s">
        <v>6902</v>
      </c>
      <c r="F25" s="9"/>
    </row>
    <row r="26" spans="1:7" ht="36" x14ac:dyDescent="0.2">
      <c r="A26" s="430">
        <f t="shared" si="0"/>
        <v>20</v>
      </c>
      <c r="B26" s="430">
        <f t="shared" si="1"/>
        <v>203</v>
      </c>
      <c r="C26" s="430">
        <v>17</v>
      </c>
      <c r="D26" s="444" t="s">
        <v>12</v>
      </c>
      <c r="E26" s="512" t="s">
        <v>6903</v>
      </c>
      <c r="F26" s="9"/>
    </row>
    <row r="27" spans="1:7" ht="36" x14ac:dyDescent="0.2">
      <c r="A27" s="430">
        <f t="shared" si="0"/>
        <v>21</v>
      </c>
      <c r="B27" s="430">
        <f t="shared" si="1"/>
        <v>220</v>
      </c>
      <c r="C27" s="430">
        <v>17</v>
      </c>
      <c r="D27" s="444" t="s">
        <v>12</v>
      </c>
      <c r="E27" s="499" t="s">
        <v>10744</v>
      </c>
      <c r="F27" s="9"/>
    </row>
    <row r="28" spans="1:7" ht="48" x14ac:dyDescent="0.2">
      <c r="A28" s="430">
        <f t="shared" si="0"/>
        <v>22</v>
      </c>
      <c r="B28" s="430">
        <f t="shared" si="1"/>
        <v>237</v>
      </c>
      <c r="C28" s="430">
        <v>17</v>
      </c>
      <c r="D28" s="444" t="s">
        <v>12</v>
      </c>
      <c r="E28" s="499" t="s">
        <v>6904</v>
      </c>
      <c r="F28" s="9"/>
    </row>
    <row r="29" spans="1:7" ht="36" x14ac:dyDescent="0.2">
      <c r="A29" s="430">
        <f t="shared" si="0"/>
        <v>23</v>
      </c>
      <c r="B29" s="430">
        <f t="shared" si="1"/>
        <v>254</v>
      </c>
      <c r="C29" s="430">
        <v>17</v>
      </c>
      <c r="D29" s="444" t="s">
        <v>12</v>
      </c>
      <c r="E29" s="512" t="s">
        <v>6905</v>
      </c>
      <c r="F29" s="9"/>
    </row>
    <row r="30" spans="1:7" ht="36" x14ac:dyDescent="0.2">
      <c r="A30" s="430">
        <f t="shared" si="0"/>
        <v>24</v>
      </c>
      <c r="B30" s="430">
        <f t="shared" si="1"/>
        <v>271</v>
      </c>
      <c r="C30" s="430">
        <v>17</v>
      </c>
      <c r="D30" s="444" t="s">
        <v>12</v>
      </c>
      <c r="E30" s="499" t="s">
        <v>6906</v>
      </c>
      <c r="F30" s="9"/>
    </row>
    <row r="31" spans="1:7" ht="48" x14ac:dyDescent="0.2">
      <c r="A31" s="430">
        <f t="shared" si="0"/>
        <v>25</v>
      </c>
      <c r="B31" s="430">
        <f t="shared" si="1"/>
        <v>288</v>
      </c>
      <c r="C31" s="430">
        <v>17</v>
      </c>
      <c r="D31" s="444" t="s">
        <v>12</v>
      </c>
      <c r="E31" s="499" t="s">
        <v>6907</v>
      </c>
      <c r="F31" s="9"/>
    </row>
    <row r="32" spans="1:7" ht="36" x14ac:dyDescent="0.2">
      <c r="A32" s="430">
        <f t="shared" si="0"/>
        <v>26</v>
      </c>
      <c r="B32" s="430">
        <f t="shared" si="1"/>
        <v>305</v>
      </c>
      <c r="C32" s="430">
        <v>17</v>
      </c>
      <c r="D32" s="444" t="s">
        <v>12</v>
      </c>
      <c r="E32" s="511" t="s">
        <v>6908</v>
      </c>
      <c r="F32" s="9"/>
    </row>
    <row r="33" spans="1:6" ht="36" x14ac:dyDescent="0.2">
      <c r="A33" s="430">
        <f t="shared" si="0"/>
        <v>27</v>
      </c>
      <c r="B33" s="430">
        <f t="shared" si="1"/>
        <v>322</v>
      </c>
      <c r="C33" s="430">
        <v>17</v>
      </c>
      <c r="D33" s="444" t="s">
        <v>12</v>
      </c>
      <c r="E33" s="500" t="s">
        <v>6909</v>
      </c>
      <c r="F33" s="9"/>
    </row>
    <row r="34" spans="1:6" ht="48" x14ac:dyDescent="0.2">
      <c r="A34" s="430">
        <f t="shared" si="0"/>
        <v>28</v>
      </c>
      <c r="B34" s="430">
        <f t="shared" si="1"/>
        <v>339</v>
      </c>
      <c r="C34" s="430">
        <v>17</v>
      </c>
      <c r="D34" s="444" t="s">
        <v>12</v>
      </c>
      <c r="E34" s="500" t="s">
        <v>6910</v>
      </c>
      <c r="F34" s="9"/>
    </row>
    <row r="35" spans="1:6" ht="36" x14ac:dyDescent="0.2">
      <c r="A35" s="430">
        <f t="shared" si="0"/>
        <v>29</v>
      </c>
      <c r="B35" s="430">
        <f t="shared" si="1"/>
        <v>356</v>
      </c>
      <c r="C35" s="430">
        <v>17</v>
      </c>
      <c r="D35" s="444" t="s">
        <v>12</v>
      </c>
      <c r="E35" s="511" t="s">
        <v>6911</v>
      </c>
      <c r="F35" s="9"/>
    </row>
    <row r="36" spans="1:6" ht="36" x14ac:dyDescent="0.2">
      <c r="A36" s="430">
        <f t="shared" si="0"/>
        <v>30</v>
      </c>
      <c r="B36" s="430">
        <f t="shared" si="1"/>
        <v>373</v>
      </c>
      <c r="C36" s="430">
        <v>17</v>
      </c>
      <c r="D36" s="444" t="s">
        <v>12</v>
      </c>
      <c r="E36" s="500" t="s">
        <v>6912</v>
      </c>
      <c r="F36" s="9"/>
    </row>
    <row r="37" spans="1:6" ht="48" x14ac:dyDescent="0.2">
      <c r="A37" s="430">
        <f t="shared" si="0"/>
        <v>31</v>
      </c>
      <c r="B37" s="430">
        <f t="shared" si="1"/>
        <v>390</v>
      </c>
      <c r="C37" s="430">
        <v>17</v>
      </c>
      <c r="D37" s="444" t="s">
        <v>12</v>
      </c>
      <c r="E37" s="500" t="s">
        <v>6913</v>
      </c>
      <c r="F37" s="9"/>
    </row>
    <row r="38" spans="1:6" ht="36" x14ac:dyDescent="0.2">
      <c r="A38" s="430">
        <f t="shared" si="0"/>
        <v>32</v>
      </c>
      <c r="B38" s="430">
        <f t="shared" si="1"/>
        <v>407</v>
      </c>
      <c r="C38" s="430">
        <v>17</v>
      </c>
      <c r="D38" s="444" t="s">
        <v>12</v>
      </c>
      <c r="E38" s="512" t="s">
        <v>6914</v>
      </c>
      <c r="F38" s="9"/>
    </row>
    <row r="39" spans="1:6" ht="36" x14ac:dyDescent="0.2">
      <c r="A39" s="430">
        <f t="shared" si="0"/>
        <v>33</v>
      </c>
      <c r="B39" s="430">
        <f t="shared" si="1"/>
        <v>424</v>
      </c>
      <c r="C39" s="430">
        <v>17</v>
      </c>
      <c r="D39" s="444" t="s">
        <v>12</v>
      </c>
      <c r="E39" s="499" t="s">
        <v>6915</v>
      </c>
      <c r="F39" s="9"/>
    </row>
    <row r="40" spans="1:6" ht="48" x14ac:dyDescent="0.2">
      <c r="A40" s="430">
        <f t="shared" si="0"/>
        <v>34</v>
      </c>
      <c r="B40" s="430">
        <f t="shared" si="1"/>
        <v>441</v>
      </c>
      <c r="C40" s="430">
        <v>17</v>
      </c>
      <c r="D40" s="444" t="s">
        <v>12</v>
      </c>
      <c r="E40" s="499" t="s">
        <v>6916</v>
      </c>
      <c r="F40" s="9"/>
    </row>
    <row r="41" spans="1:6" ht="36" x14ac:dyDescent="0.2">
      <c r="A41" s="430">
        <f t="shared" si="0"/>
        <v>35</v>
      </c>
      <c r="B41" s="430">
        <f t="shared" si="1"/>
        <v>458</v>
      </c>
      <c r="C41" s="430">
        <v>17</v>
      </c>
      <c r="D41" s="444" t="s">
        <v>12</v>
      </c>
      <c r="E41" s="512" t="s">
        <v>6917</v>
      </c>
      <c r="F41" s="9"/>
    </row>
    <row r="42" spans="1:6" ht="36" x14ac:dyDescent="0.2">
      <c r="A42" s="430">
        <f t="shared" si="0"/>
        <v>36</v>
      </c>
      <c r="B42" s="430">
        <f t="shared" si="1"/>
        <v>475</v>
      </c>
      <c r="C42" s="430">
        <v>17</v>
      </c>
      <c r="D42" s="444" t="s">
        <v>12</v>
      </c>
      <c r="E42" s="499" t="s">
        <v>6918</v>
      </c>
      <c r="F42" s="9"/>
    </row>
    <row r="43" spans="1:6" ht="48" x14ac:dyDescent="0.2">
      <c r="A43" s="430">
        <f t="shared" si="0"/>
        <v>37</v>
      </c>
      <c r="B43" s="430">
        <f t="shared" si="1"/>
        <v>492</v>
      </c>
      <c r="C43" s="430">
        <v>17</v>
      </c>
      <c r="D43" s="444" t="s">
        <v>12</v>
      </c>
      <c r="E43" s="499" t="s">
        <v>6919</v>
      </c>
      <c r="F43" s="9"/>
    </row>
    <row r="44" spans="1:6" ht="36" x14ac:dyDescent="0.2">
      <c r="A44" s="430">
        <f t="shared" si="0"/>
        <v>38</v>
      </c>
      <c r="B44" s="430">
        <f t="shared" si="1"/>
        <v>509</v>
      </c>
      <c r="C44" s="430">
        <v>17</v>
      </c>
      <c r="D44" s="444" t="s">
        <v>12</v>
      </c>
      <c r="E44" s="511" t="s">
        <v>6920</v>
      </c>
      <c r="F44" s="9"/>
    </row>
    <row r="45" spans="1:6" ht="36" x14ac:dyDescent="0.2">
      <c r="A45" s="430">
        <f t="shared" si="0"/>
        <v>39</v>
      </c>
      <c r="B45" s="430">
        <f t="shared" si="1"/>
        <v>526</v>
      </c>
      <c r="C45" s="430">
        <v>17</v>
      </c>
      <c r="D45" s="444" t="s">
        <v>12</v>
      </c>
      <c r="E45" s="500" t="s">
        <v>6921</v>
      </c>
      <c r="F45" s="9"/>
    </row>
    <row r="46" spans="1:6" ht="48" x14ac:dyDescent="0.2">
      <c r="A46" s="430">
        <f t="shared" si="0"/>
        <v>40</v>
      </c>
      <c r="B46" s="430">
        <f t="shared" si="1"/>
        <v>543</v>
      </c>
      <c r="C46" s="430">
        <v>17</v>
      </c>
      <c r="D46" s="444" t="s">
        <v>12</v>
      </c>
      <c r="E46" s="500" t="s">
        <v>6922</v>
      </c>
      <c r="F46" s="9"/>
    </row>
    <row r="47" spans="1:6" ht="36" x14ac:dyDescent="0.2">
      <c r="A47" s="430">
        <f t="shared" si="0"/>
        <v>41</v>
      </c>
      <c r="B47" s="430">
        <f t="shared" si="1"/>
        <v>560</v>
      </c>
      <c r="C47" s="430">
        <v>17</v>
      </c>
      <c r="D47" s="444" t="s">
        <v>12</v>
      </c>
      <c r="E47" s="511" t="s">
        <v>6923</v>
      </c>
      <c r="F47" s="9"/>
    </row>
    <row r="48" spans="1:6" ht="36" x14ac:dyDescent="0.2">
      <c r="A48" s="430">
        <f t="shared" si="0"/>
        <v>42</v>
      </c>
      <c r="B48" s="430">
        <f t="shared" si="1"/>
        <v>577</v>
      </c>
      <c r="C48" s="430">
        <v>17</v>
      </c>
      <c r="D48" s="444" t="s">
        <v>12</v>
      </c>
      <c r="E48" s="500" t="s">
        <v>6924</v>
      </c>
      <c r="F48" s="9"/>
    </row>
    <row r="49" spans="1:6" ht="48" x14ac:dyDescent="0.2">
      <c r="A49" s="430">
        <f t="shared" si="0"/>
        <v>43</v>
      </c>
      <c r="B49" s="430">
        <f t="shared" si="1"/>
        <v>594</v>
      </c>
      <c r="C49" s="430">
        <v>17</v>
      </c>
      <c r="D49" s="444" t="s">
        <v>12</v>
      </c>
      <c r="E49" s="500" t="s">
        <v>6925</v>
      </c>
      <c r="F49" s="9"/>
    </row>
    <row r="50" spans="1:6" ht="36" x14ac:dyDescent="0.2">
      <c r="A50" s="430">
        <f t="shared" si="0"/>
        <v>44</v>
      </c>
      <c r="B50" s="430">
        <f t="shared" si="1"/>
        <v>611</v>
      </c>
      <c r="C50" s="430">
        <v>17</v>
      </c>
      <c r="D50" s="444" t="s">
        <v>12</v>
      </c>
      <c r="E50" s="512" t="s">
        <v>6926</v>
      </c>
      <c r="F50" s="9"/>
    </row>
    <row r="51" spans="1:6" ht="36" x14ac:dyDescent="0.2">
      <c r="A51" s="430">
        <f t="shared" si="0"/>
        <v>45</v>
      </c>
      <c r="B51" s="430">
        <f t="shared" si="1"/>
        <v>628</v>
      </c>
      <c r="C51" s="430">
        <v>17</v>
      </c>
      <c r="D51" s="444" t="s">
        <v>12</v>
      </c>
      <c r="E51" s="499" t="s">
        <v>6927</v>
      </c>
      <c r="F51" s="9"/>
    </row>
    <row r="52" spans="1:6" ht="48" x14ac:dyDescent="0.2">
      <c r="A52" s="430">
        <f t="shared" si="0"/>
        <v>46</v>
      </c>
      <c r="B52" s="430">
        <f t="shared" si="1"/>
        <v>645</v>
      </c>
      <c r="C52" s="430">
        <v>17</v>
      </c>
      <c r="D52" s="444" t="s">
        <v>12</v>
      </c>
      <c r="E52" s="499" t="s">
        <v>6928</v>
      </c>
      <c r="F52" s="292"/>
    </row>
    <row r="53" spans="1:6" ht="36" x14ac:dyDescent="0.2">
      <c r="A53" s="430">
        <f t="shared" si="0"/>
        <v>47</v>
      </c>
      <c r="B53" s="430">
        <f t="shared" si="1"/>
        <v>662</v>
      </c>
      <c r="C53" s="430">
        <v>17</v>
      </c>
      <c r="D53" s="444" t="s">
        <v>12</v>
      </c>
      <c r="E53" s="511" t="s">
        <v>10860</v>
      </c>
      <c r="F53" s="292"/>
    </row>
    <row r="54" spans="1:6" ht="36" x14ac:dyDescent="0.2">
      <c r="A54" s="430">
        <f t="shared" si="0"/>
        <v>48</v>
      </c>
      <c r="B54" s="430">
        <f t="shared" si="1"/>
        <v>679</v>
      </c>
      <c r="C54" s="430">
        <v>17</v>
      </c>
      <c r="D54" s="444" t="s">
        <v>12</v>
      </c>
      <c r="E54" s="500" t="s">
        <v>10861</v>
      </c>
      <c r="F54" s="292"/>
    </row>
    <row r="55" spans="1:6" ht="48" x14ac:dyDescent="0.2">
      <c r="A55" s="430">
        <f t="shared" si="0"/>
        <v>49</v>
      </c>
      <c r="B55" s="430">
        <f t="shared" si="1"/>
        <v>696</v>
      </c>
      <c r="C55" s="430">
        <v>17</v>
      </c>
      <c r="D55" s="444" t="s">
        <v>12</v>
      </c>
      <c r="E55" s="500" t="s">
        <v>10862</v>
      </c>
      <c r="F55" s="292"/>
    </row>
    <row r="56" spans="1:6" ht="39.75" customHeight="1" x14ac:dyDescent="0.2">
      <c r="A56" s="722">
        <f t="shared" si="0"/>
        <v>50</v>
      </c>
      <c r="B56" s="722">
        <f t="shared" si="1"/>
        <v>713</v>
      </c>
      <c r="C56" s="430">
        <v>17</v>
      </c>
      <c r="D56" s="444" t="s">
        <v>12</v>
      </c>
      <c r="E56" s="513" t="s">
        <v>13024</v>
      </c>
      <c r="F56" s="292"/>
    </row>
    <row r="57" spans="1:6" ht="36" x14ac:dyDescent="0.2">
      <c r="A57" s="722">
        <f t="shared" si="0"/>
        <v>51</v>
      </c>
      <c r="B57" s="722">
        <f t="shared" si="1"/>
        <v>730</v>
      </c>
      <c r="C57" s="430">
        <v>17</v>
      </c>
      <c r="D57" s="444" t="s">
        <v>12</v>
      </c>
      <c r="E57" s="522" t="s">
        <v>13025</v>
      </c>
      <c r="F57" s="292"/>
    </row>
    <row r="58" spans="1:6" ht="48" x14ac:dyDescent="0.2">
      <c r="A58" s="722">
        <f t="shared" si="0"/>
        <v>52</v>
      </c>
      <c r="B58" s="722">
        <f t="shared" si="1"/>
        <v>747</v>
      </c>
      <c r="C58" s="430">
        <v>17</v>
      </c>
      <c r="D58" s="444" t="s">
        <v>12</v>
      </c>
      <c r="E58" s="522" t="s">
        <v>13026</v>
      </c>
      <c r="F58" s="292"/>
    </row>
    <row r="59" spans="1:6" ht="48" x14ac:dyDescent="0.2">
      <c r="A59" s="722">
        <f t="shared" si="0"/>
        <v>53</v>
      </c>
      <c r="B59" s="722">
        <f t="shared" si="1"/>
        <v>764</v>
      </c>
      <c r="C59" s="430">
        <v>17</v>
      </c>
      <c r="D59" s="444" t="s">
        <v>12</v>
      </c>
      <c r="E59" s="513" t="s">
        <v>13027</v>
      </c>
      <c r="F59" s="462"/>
    </row>
    <row r="60" spans="1:6" ht="36" x14ac:dyDescent="0.2">
      <c r="A60" s="722">
        <f t="shared" si="0"/>
        <v>54</v>
      </c>
      <c r="B60" s="722">
        <f t="shared" si="1"/>
        <v>781</v>
      </c>
      <c r="C60" s="430">
        <v>17</v>
      </c>
      <c r="D60" s="444" t="s">
        <v>12</v>
      </c>
      <c r="E60" s="522" t="s">
        <v>13028</v>
      </c>
      <c r="F60" s="462"/>
    </row>
    <row r="61" spans="1:6" ht="48" x14ac:dyDescent="0.2">
      <c r="A61" s="722">
        <f t="shared" si="0"/>
        <v>55</v>
      </c>
      <c r="B61" s="722">
        <f t="shared" si="1"/>
        <v>798</v>
      </c>
      <c r="C61" s="430">
        <v>17</v>
      </c>
      <c r="D61" s="444" t="s">
        <v>12</v>
      </c>
      <c r="E61" s="522" t="s">
        <v>13029</v>
      </c>
      <c r="F61" s="462"/>
    </row>
    <row r="62" spans="1:6" ht="36" x14ac:dyDescent="0.2">
      <c r="A62" s="363">
        <f t="shared" si="0"/>
        <v>56</v>
      </c>
      <c r="B62" s="363">
        <f t="shared" si="1"/>
        <v>815</v>
      </c>
      <c r="C62" s="363">
        <v>17</v>
      </c>
      <c r="D62" s="360" t="s">
        <v>12</v>
      </c>
      <c r="E62" s="514" t="s">
        <v>13030</v>
      </c>
      <c r="F62" s="462"/>
    </row>
    <row r="63" spans="1:6" ht="36" x14ac:dyDescent="0.2">
      <c r="A63" s="363">
        <f t="shared" si="0"/>
        <v>57</v>
      </c>
      <c r="B63" s="363">
        <f t="shared" si="1"/>
        <v>832</v>
      </c>
      <c r="C63" s="363">
        <v>17</v>
      </c>
      <c r="D63" s="360" t="s">
        <v>12</v>
      </c>
      <c r="E63" s="410" t="s">
        <v>13031</v>
      </c>
      <c r="F63" s="462"/>
    </row>
    <row r="64" spans="1:6" ht="48" x14ac:dyDescent="0.2">
      <c r="A64" s="363">
        <f t="shared" si="0"/>
        <v>58</v>
      </c>
      <c r="B64" s="363">
        <f t="shared" si="1"/>
        <v>849</v>
      </c>
      <c r="C64" s="363">
        <v>17</v>
      </c>
      <c r="D64" s="360" t="s">
        <v>12</v>
      </c>
      <c r="E64" s="410" t="s">
        <v>13032</v>
      </c>
      <c r="F64" s="462"/>
    </row>
    <row r="65" spans="1:6" ht="48" x14ac:dyDescent="0.2">
      <c r="A65" s="363">
        <f t="shared" si="0"/>
        <v>59</v>
      </c>
      <c r="B65" s="363">
        <f t="shared" si="1"/>
        <v>866</v>
      </c>
      <c r="C65" s="430">
        <v>17</v>
      </c>
      <c r="D65" s="444" t="s">
        <v>12</v>
      </c>
      <c r="E65" s="511" t="s">
        <v>13033</v>
      </c>
      <c r="F65" s="292"/>
    </row>
    <row r="66" spans="1:6" ht="48" x14ac:dyDescent="0.2">
      <c r="A66" s="363">
        <f t="shared" si="0"/>
        <v>60</v>
      </c>
      <c r="B66" s="363">
        <f t="shared" si="1"/>
        <v>883</v>
      </c>
      <c r="C66" s="430">
        <v>17</v>
      </c>
      <c r="D66" s="444" t="s">
        <v>12</v>
      </c>
      <c r="E66" s="500" t="s">
        <v>13034</v>
      </c>
      <c r="F66" s="292"/>
    </row>
    <row r="67" spans="1:6" ht="48" x14ac:dyDescent="0.2">
      <c r="A67" s="363">
        <f t="shared" si="0"/>
        <v>61</v>
      </c>
      <c r="B67" s="363">
        <f t="shared" si="1"/>
        <v>900</v>
      </c>
      <c r="C67" s="430">
        <v>17</v>
      </c>
      <c r="D67" s="444" t="s">
        <v>12</v>
      </c>
      <c r="E67" s="500" t="s">
        <v>13035</v>
      </c>
      <c r="F67" s="292"/>
    </row>
    <row r="68" spans="1:6" ht="48" x14ac:dyDescent="0.2">
      <c r="A68" s="363">
        <f t="shared" si="0"/>
        <v>62</v>
      </c>
      <c r="B68" s="363">
        <f t="shared" si="1"/>
        <v>917</v>
      </c>
      <c r="C68" s="430">
        <v>17</v>
      </c>
      <c r="D68" s="444" t="s">
        <v>12</v>
      </c>
      <c r="E68" s="511" t="s">
        <v>13036</v>
      </c>
      <c r="F68" s="292"/>
    </row>
    <row r="69" spans="1:6" ht="48" x14ac:dyDescent="0.2">
      <c r="A69" s="363">
        <f t="shared" si="0"/>
        <v>63</v>
      </c>
      <c r="B69" s="363">
        <f t="shared" si="1"/>
        <v>934</v>
      </c>
      <c r="C69" s="430">
        <v>17</v>
      </c>
      <c r="D69" s="444" t="s">
        <v>12</v>
      </c>
      <c r="E69" s="500" t="s">
        <v>13037</v>
      </c>
      <c r="F69" s="292"/>
    </row>
    <row r="70" spans="1:6" ht="48" x14ac:dyDescent="0.2">
      <c r="A70" s="363">
        <f t="shared" si="0"/>
        <v>64</v>
      </c>
      <c r="B70" s="363">
        <f t="shared" si="1"/>
        <v>951</v>
      </c>
      <c r="C70" s="430">
        <v>17</v>
      </c>
      <c r="D70" s="444" t="s">
        <v>12</v>
      </c>
      <c r="E70" s="500" t="s">
        <v>13038</v>
      </c>
      <c r="F70" s="292"/>
    </row>
    <row r="71" spans="1:6" ht="48" x14ac:dyDescent="0.2">
      <c r="A71" s="363">
        <f t="shared" si="0"/>
        <v>65</v>
      </c>
      <c r="B71" s="363">
        <f t="shared" si="1"/>
        <v>968</v>
      </c>
      <c r="C71" s="430">
        <v>17</v>
      </c>
      <c r="D71" s="444" t="s">
        <v>12</v>
      </c>
      <c r="E71" s="511" t="s">
        <v>13039</v>
      </c>
      <c r="F71" s="292"/>
    </row>
    <row r="72" spans="1:6" ht="48" x14ac:dyDescent="0.2">
      <c r="A72" s="363">
        <f t="shared" ref="A72:A135" si="2">+A71+1</f>
        <v>66</v>
      </c>
      <c r="B72" s="363">
        <f t="shared" ref="B72:B135" si="3">C71+B71</f>
        <v>985</v>
      </c>
      <c r="C72" s="430">
        <v>17</v>
      </c>
      <c r="D72" s="444" t="s">
        <v>12</v>
      </c>
      <c r="E72" s="500" t="s">
        <v>13040</v>
      </c>
      <c r="F72" s="259"/>
    </row>
    <row r="73" spans="1:6" ht="48" x14ac:dyDescent="0.2">
      <c r="A73" s="363">
        <f t="shared" si="2"/>
        <v>67</v>
      </c>
      <c r="B73" s="363">
        <f t="shared" si="3"/>
        <v>1002</v>
      </c>
      <c r="C73" s="430">
        <v>17</v>
      </c>
      <c r="D73" s="444" t="s">
        <v>12</v>
      </c>
      <c r="E73" s="500" t="s">
        <v>13041</v>
      </c>
      <c r="F73" s="292"/>
    </row>
    <row r="74" spans="1:6" ht="48" x14ac:dyDescent="0.2">
      <c r="A74" s="363">
        <f t="shared" si="2"/>
        <v>68</v>
      </c>
      <c r="B74" s="363">
        <f t="shared" si="3"/>
        <v>1019</v>
      </c>
      <c r="C74" s="430">
        <v>17</v>
      </c>
      <c r="D74" s="444" t="s">
        <v>12</v>
      </c>
      <c r="E74" s="511" t="s">
        <v>13042</v>
      </c>
      <c r="F74" s="292"/>
    </row>
    <row r="75" spans="1:6" s="15" customFormat="1" ht="48" x14ac:dyDescent="0.2">
      <c r="A75" s="363">
        <f t="shared" si="2"/>
        <v>69</v>
      </c>
      <c r="B75" s="363">
        <f t="shared" si="3"/>
        <v>1036</v>
      </c>
      <c r="C75" s="430">
        <v>17</v>
      </c>
      <c r="D75" s="444" t="s">
        <v>12</v>
      </c>
      <c r="E75" s="500" t="s">
        <v>13043</v>
      </c>
      <c r="F75" s="292"/>
    </row>
    <row r="76" spans="1:6" s="15" customFormat="1" ht="48" x14ac:dyDescent="0.2">
      <c r="A76" s="363">
        <f t="shared" si="2"/>
        <v>70</v>
      </c>
      <c r="B76" s="363">
        <f t="shared" si="3"/>
        <v>1053</v>
      </c>
      <c r="C76" s="430">
        <v>17</v>
      </c>
      <c r="D76" s="444" t="s">
        <v>12</v>
      </c>
      <c r="E76" s="500" t="s">
        <v>13044</v>
      </c>
      <c r="F76" s="292"/>
    </row>
    <row r="77" spans="1:6" s="15" customFormat="1" ht="48" x14ac:dyDescent="0.2">
      <c r="A77" s="363">
        <f t="shared" si="2"/>
        <v>71</v>
      </c>
      <c r="B77" s="363">
        <f t="shared" si="3"/>
        <v>1070</v>
      </c>
      <c r="C77" s="430">
        <v>17</v>
      </c>
      <c r="D77" s="444" t="s">
        <v>12</v>
      </c>
      <c r="E77" s="511" t="s">
        <v>13045</v>
      </c>
      <c r="F77" s="9"/>
    </row>
    <row r="78" spans="1:6" s="15" customFormat="1" ht="48" x14ac:dyDescent="0.2">
      <c r="A78" s="363">
        <f t="shared" si="2"/>
        <v>72</v>
      </c>
      <c r="B78" s="363">
        <f t="shared" si="3"/>
        <v>1087</v>
      </c>
      <c r="C78" s="430">
        <v>17</v>
      </c>
      <c r="D78" s="444" t="s">
        <v>12</v>
      </c>
      <c r="E78" s="500" t="s">
        <v>13046</v>
      </c>
      <c r="F78" s="9"/>
    </row>
    <row r="79" spans="1:6" s="15" customFormat="1" ht="48" x14ac:dyDescent="0.2">
      <c r="A79" s="363">
        <f t="shared" si="2"/>
        <v>73</v>
      </c>
      <c r="B79" s="363">
        <f t="shared" si="3"/>
        <v>1104</v>
      </c>
      <c r="C79" s="430">
        <v>17</v>
      </c>
      <c r="D79" s="444" t="s">
        <v>12</v>
      </c>
      <c r="E79" s="500" t="s">
        <v>13047</v>
      </c>
      <c r="F79" s="9"/>
    </row>
    <row r="80" spans="1:6" s="15" customFormat="1" ht="48" x14ac:dyDescent="0.2">
      <c r="A80" s="363">
        <f t="shared" si="2"/>
        <v>74</v>
      </c>
      <c r="B80" s="363">
        <f t="shared" si="3"/>
        <v>1121</v>
      </c>
      <c r="C80" s="430">
        <v>17</v>
      </c>
      <c r="D80" s="444" t="s">
        <v>12</v>
      </c>
      <c r="E80" s="511" t="s">
        <v>10863</v>
      </c>
      <c r="F80" s="9"/>
    </row>
    <row r="81" spans="1:6" s="15" customFormat="1" ht="48" x14ac:dyDescent="0.2">
      <c r="A81" s="363">
        <f t="shared" si="2"/>
        <v>75</v>
      </c>
      <c r="B81" s="363">
        <f t="shared" si="3"/>
        <v>1138</v>
      </c>
      <c r="C81" s="430">
        <v>17</v>
      </c>
      <c r="D81" s="444" t="s">
        <v>12</v>
      </c>
      <c r="E81" s="500" t="s">
        <v>10864</v>
      </c>
      <c r="F81" s="9"/>
    </row>
    <row r="82" spans="1:6" s="15" customFormat="1" ht="48" x14ac:dyDescent="0.2">
      <c r="A82" s="363">
        <f t="shared" si="2"/>
        <v>76</v>
      </c>
      <c r="B82" s="363">
        <f t="shared" si="3"/>
        <v>1155</v>
      </c>
      <c r="C82" s="430">
        <v>17</v>
      </c>
      <c r="D82" s="444" t="s">
        <v>12</v>
      </c>
      <c r="E82" s="500" t="s">
        <v>10865</v>
      </c>
      <c r="F82" s="9"/>
    </row>
    <row r="83" spans="1:6" s="15" customFormat="1" ht="48" x14ac:dyDescent="0.2">
      <c r="A83" s="363">
        <f t="shared" si="2"/>
        <v>77</v>
      </c>
      <c r="B83" s="363">
        <f t="shared" si="3"/>
        <v>1172</v>
      </c>
      <c r="C83" s="430">
        <v>17</v>
      </c>
      <c r="D83" s="444" t="s">
        <v>12</v>
      </c>
      <c r="E83" s="513" t="s">
        <v>13048</v>
      </c>
      <c r="F83" s="9"/>
    </row>
    <row r="84" spans="1:6" s="15" customFormat="1" ht="48" x14ac:dyDescent="0.2">
      <c r="A84" s="363">
        <f t="shared" si="2"/>
        <v>78</v>
      </c>
      <c r="B84" s="363">
        <f t="shared" si="3"/>
        <v>1189</v>
      </c>
      <c r="C84" s="430">
        <v>17</v>
      </c>
      <c r="D84" s="444" t="s">
        <v>12</v>
      </c>
      <c r="E84" s="522" t="s">
        <v>13049</v>
      </c>
      <c r="F84" s="462"/>
    </row>
    <row r="85" spans="1:6" s="15" customFormat="1" ht="48" x14ac:dyDescent="0.2">
      <c r="A85" s="363">
        <f t="shared" si="2"/>
        <v>79</v>
      </c>
      <c r="B85" s="363">
        <f t="shared" si="3"/>
        <v>1206</v>
      </c>
      <c r="C85" s="430">
        <v>17</v>
      </c>
      <c r="D85" s="444" t="s">
        <v>12</v>
      </c>
      <c r="E85" s="522" t="s">
        <v>13050</v>
      </c>
      <c r="F85" s="9"/>
    </row>
    <row r="86" spans="1:6" s="15" customFormat="1" ht="48" x14ac:dyDescent="0.2">
      <c r="A86" s="363">
        <f t="shared" si="2"/>
        <v>80</v>
      </c>
      <c r="B86" s="363">
        <f t="shared" si="3"/>
        <v>1223</v>
      </c>
      <c r="C86" s="430">
        <v>17</v>
      </c>
      <c r="D86" s="444" t="s">
        <v>12</v>
      </c>
      <c r="E86" s="513" t="s">
        <v>13051</v>
      </c>
      <c r="F86" s="462"/>
    </row>
    <row r="87" spans="1:6" s="15" customFormat="1" ht="48" x14ac:dyDescent="0.2">
      <c r="A87" s="363">
        <f t="shared" si="2"/>
        <v>81</v>
      </c>
      <c r="B87" s="363">
        <f t="shared" si="3"/>
        <v>1240</v>
      </c>
      <c r="C87" s="430">
        <v>17</v>
      </c>
      <c r="D87" s="444" t="s">
        <v>12</v>
      </c>
      <c r="E87" s="522" t="s">
        <v>13052</v>
      </c>
      <c r="F87" s="462"/>
    </row>
    <row r="88" spans="1:6" s="15" customFormat="1" ht="48" x14ac:dyDescent="0.2">
      <c r="A88" s="363">
        <f t="shared" si="2"/>
        <v>82</v>
      </c>
      <c r="B88" s="363">
        <f t="shared" si="3"/>
        <v>1257</v>
      </c>
      <c r="C88" s="430">
        <v>17</v>
      </c>
      <c r="D88" s="444" t="s">
        <v>12</v>
      </c>
      <c r="E88" s="522" t="s">
        <v>13053</v>
      </c>
      <c r="F88" s="462"/>
    </row>
    <row r="89" spans="1:6" s="15" customFormat="1" ht="48" x14ac:dyDescent="0.2">
      <c r="A89" s="363">
        <f t="shared" si="2"/>
        <v>83</v>
      </c>
      <c r="B89" s="363">
        <f t="shared" si="3"/>
        <v>1274</v>
      </c>
      <c r="C89" s="363">
        <v>17</v>
      </c>
      <c r="D89" s="360" t="s">
        <v>12</v>
      </c>
      <c r="E89" s="514" t="s">
        <v>13054</v>
      </c>
      <c r="F89" s="462"/>
    </row>
    <row r="90" spans="1:6" s="15" customFormat="1" ht="48" x14ac:dyDescent="0.2">
      <c r="A90" s="363">
        <f t="shared" si="2"/>
        <v>84</v>
      </c>
      <c r="B90" s="363">
        <f t="shared" si="3"/>
        <v>1291</v>
      </c>
      <c r="C90" s="363">
        <v>17</v>
      </c>
      <c r="D90" s="360" t="s">
        <v>12</v>
      </c>
      <c r="E90" s="410" t="s">
        <v>13055</v>
      </c>
      <c r="F90" s="462"/>
    </row>
    <row r="91" spans="1:6" s="15" customFormat="1" ht="48" x14ac:dyDescent="0.2">
      <c r="A91" s="363">
        <f t="shared" si="2"/>
        <v>85</v>
      </c>
      <c r="B91" s="363">
        <f t="shared" si="3"/>
        <v>1308</v>
      </c>
      <c r="C91" s="363">
        <v>17</v>
      </c>
      <c r="D91" s="360" t="s">
        <v>12</v>
      </c>
      <c r="E91" s="410" t="s">
        <v>13056</v>
      </c>
      <c r="F91" s="462"/>
    </row>
    <row r="92" spans="1:6" s="15" customFormat="1" ht="48" x14ac:dyDescent="0.2">
      <c r="A92" s="363">
        <f t="shared" si="2"/>
        <v>86</v>
      </c>
      <c r="B92" s="363">
        <f t="shared" si="3"/>
        <v>1325</v>
      </c>
      <c r="C92" s="430">
        <v>17</v>
      </c>
      <c r="D92" s="444" t="s">
        <v>12</v>
      </c>
      <c r="E92" s="721" t="s">
        <v>14598</v>
      </c>
      <c r="F92" s="9"/>
    </row>
    <row r="93" spans="1:6" s="15" customFormat="1" ht="48" x14ac:dyDescent="0.2">
      <c r="A93" s="363">
        <f t="shared" si="2"/>
        <v>87</v>
      </c>
      <c r="B93" s="363">
        <f t="shared" si="3"/>
        <v>1342</v>
      </c>
      <c r="C93" s="430">
        <v>17</v>
      </c>
      <c r="D93" s="444" t="s">
        <v>12</v>
      </c>
      <c r="E93" s="17" t="s">
        <v>14599</v>
      </c>
      <c r="F93" s="9"/>
    </row>
    <row r="94" spans="1:6" s="15" customFormat="1" ht="48" x14ac:dyDescent="0.2">
      <c r="A94" s="363">
        <f t="shared" si="2"/>
        <v>88</v>
      </c>
      <c r="B94" s="363">
        <f t="shared" si="3"/>
        <v>1359</v>
      </c>
      <c r="C94" s="430">
        <v>17</v>
      </c>
      <c r="D94" s="444" t="s">
        <v>12</v>
      </c>
      <c r="E94" s="511" t="s">
        <v>13057</v>
      </c>
      <c r="F94" s="9"/>
    </row>
    <row r="95" spans="1:6" ht="48" x14ac:dyDescent="0.2">
      <c r="A95" s="363">
        <f t="shared" si="2"/>
        <v>89</v>
      </c>
      <c r="B95" s="363">
        <f t="shared" si="3"/>
        <v>1376</v>
      </c>
      <c r="C95" s="430">
        <v>17</v>
      </c>
      <c r="D95" s="444" t="s">
        <v>12</v>
      </c>
      <c r="E95" s="500" t="s">
        <v>13058</v>
      </c>
      <c r="F95" s="9"/>
    </row>
    <row r="96" spans="1:6" ht="48" x14ac:dyDescent="0.2">
      <c r="A96" s="363">
        <f t="shared" si="2"/>
        <v>90</v>
      </c>
      <c r="B96" s="363">
        <f t="shared" si="3"/>
        <v>1393</v>
      </c>
      <c r="C96" s="430">
        <v>17</v>
      </c>
      <c r="D96" s="444" t="s">
        <v>12</v>
      </c>
      <c r="E96" s="500" t="s">
        <v>13059</v>
      </c>
      <c r="F96" s="9"/>
    </row>
    <row r="97" spans="1:6" ht="48" x14ac:dyDescent="0.2">
      <c r="A97" s="363">
        <f t="shared" si="2"/>
        <v>91</v>
      </c>
      <c r="B97" s="363">
        <f t="shared" si="3"/>
        <v>1410</v>
      </c>
      <c r="C97" s="430">
        <v>17</v>
      </c>
      <c r="D97" s="444" t="s">
        <v>12</v>
      </c>
      <c r="E97" s="511" t="s">
        <v>13060</v>
      </c>
      <c r="F97" s="292"/>
    </row>
    <row r="98" spans="1:6" ht="48" x14ac:dyDescent="0.2">
      <c r="A98" s="363">
        <f t="shared" si="2"/>
        <v>92</v>
      </c>
      <c r="B98" s="363">
        <f t="shared" si="3"/>
        <v>1427</v>
      </c>
      <c r="C98" s="430">
        <v>17</v>
      </c>
      <c r="D98" s="444" t="s">
        <v>12</v>
      </c>
      <c r="E98" s="500" t="s">
        <v>13061</v>
      </c>
      <c r="F98" s="292"/>
    </row>
    <row r="99" spans="1:6" ht="48" x14ac:dyDescent="0.2">
      <c r="A99" s="363">
        <f t="shared" si="2"/>
        <v>93</v>
      </c>
      <c r="B99" s="363">
        <f t="shared" si="3"/>
        <v>1444</v>
      </c>
      <c r="C99" s="430">
        <v>17</v>
      </c>
      <c r="D99" s="444" t="s">
        <v>12</v>
      </c>
      <c r="E99" s="500" t="s">
        <v>13062</v>
      </c>
      <c r="F99" s="292"/>
    </row>
    <row r="100" spans="1:6" ht="48" x14ac:dyDescent="0.2">
      <c r="A100" s="363">
        <f t="shared" si="2"/>
        <v>94</v>
      </c>
      <c r="B100" s="363">
        <f t="shared" si="3"/>
        <v>1461</v>
      </c>
      <c r="C100" s="430">
        <v>17</v>
      </c>
      <c r="D100" s="444" t="s">
        <v>12</v>
      </c>
      <c r="E100" s="511" t="s">
        <v>13063</v>
      </c>
      <c r="F100" s="292"/>
    </row>
    <row r="101" spans="1:6" ht="48" x14ac:dyDescent="0.2">
      <c r="A101" s="363">
        <f t="shared" si="2"/>
        <v>95</v>
      </c>
      <c r="B101" s="363">
        <f t="shared" si="3"/>
        <v>1478</v>
      </c>
      <c r="C101" s="430">
        <v>17</v>
      </c>
      <c r="D101" s="444" t="s">
        <v>12</v>
      </c>
      <c r="E101" s="500" t="s">
        <v>13064</v>
      </c>
      <c r="F101" s="292"/>
    </row>
    <row r="102" spans="1:6" ht="48" x14ac:dyDescent="0.2">
      <c r="A102" s="363">
        <f t="shared" si="2"/>
        <v>96</v>
      </c>
      <c r="B102" s="363">
        <f t="shared" si="3"/>
        <v>1495</v>
      </c>
      <c r="C102" s="430">
        <v>17</v>
      </c>
      <c r="D102" s="444" t="s">
        <v>12</v>
      </c>
      <c r="E102" s="500" t="s">
        <v>13065</v>
      </c>
      <c r="F102" s="292"/>
    </row>
    <row r="103" spans="1:6" ht="48" x14ac:dyDescent="0.2">
      <c r="A103" s="363">
        <f t="shared" si="2"/>
        <v>97</v>
      </c>
      <c r="B103" s="363">
        <f t="shared" si="3"/>
        <v>1512</v>
      </c>
      <c r="C103" s="430">
        <v>17</v>
      </c>
      <c r="D103" s="444" t="s">
        <v>12</v>
      </c>
      <c r="E103" s="511" t="s">
        <v>13066</v>
      </c>
      <c r="F103" s="292"/>
    </row>
    <row r="104" spans="1:6" ht="48" x14ac:dyDescent="0.2">
      <c r="A104" s="363">
        <f t="shared" si="2"/>
        <v>98</v>
      </c>
      <c r="B104" s="363">
        <f t="shared" si="3"/>
        <v>1529</v>
      </c>
      <c r="C104" s="430">
        <v>17</v>
      </c>
      <c r="D104" s="444" t="s">
        <v>12</v>
      </c>
      <c r="E104" s="500" t="s">
        <v>13067</v>
      </c>
      <c r="F104" s="292"/>
    </row>
    <row r="105" spans="1:6" ht="48" x14ac:dyDescent="0.2">
      <c r="A105" s="363">
        <f t="shared" si="2"/>
        <v>99</v>
      </c>
      <c r="B105" s="363">
        <f t="shared" si="3"/>
        <v>1546</v>
      </c>
      <c r="C105" s="430">
        <v>17</v>
      </c>
      <c r="D105" s="444" t="s">
        <v>12</v>
      </c>
      <c r="E105" s="500" t="s">
        <v>13068</v>
      </c>
      <c r="F105" s="292"/>
    </row>
    <row r="106" spans="1:6" ht="48" x14ac:dyDescent="0.2">
      <c r="A106" s="363">
        <f t="shared" si="2"/>
        <v>100</v>
      </c>
      <c r="B106" s="363">
        <f t="shared" si="3"/>
        <v>1563</v>
      </c>
      <c r="C106" s="430">
        <v>17</v>
      </c>
      <c r="D106" s="444" t="s">
        <v>12</v>
      </c>
      <c r="E106" s="511" t="s">
        <v>13069</v>
      </c>
      <c r="F106" s="292"/>
    </row>
    <row r="107" spans="1:6" ht="48" x14ac:dyDescent="0.2">
      <c r="A107" s="363">
        <f t="shared" si="2"/>
        <v>101</v>
      </c>
      <c r="B107" s="363">
        <f t="shared" si="3"/>
        <v>1580</v>
      </c>
      <c r="C107" s="430">
        <v>17</v>
      </c>
      <c r="D107" s="444" t="s">
        <v>12</v>
      </c>
      <c r="E107" s="500" t="s">
        <v>13070</v>
      </c>
      <c r="F107" s="9"/>
    </row>
    <row r="108" spans="1:6" ht="48" x14ac:dyDescent="0.2">
      <c r="A108" s="363">
        <f t="shared" si="2"/>
        <v>102</v>
      </c>
      <c r="B108" s="363">
        <f t="shared" si="3"/>
        <v>1597</v>
      </c>
      <c r="C108" s="430">
        <v>17</v>
      </c>
      <c r="D108" s="444" t="s">
        <v>12</v>
      </c>
      <c r="E108" s="500" t="s">
        <v>13071</v>
      </c>
      <c r="F108" s="9"/>
    </row>
    <row r="109" spans="1:6" ht="48" x14ac:dyDescent="0.2">
      <c r="A109" s="363">
        <f t="shared" si="2"/>
        <v>103</v>
      </c>
      <c r="B109" s="363">
        <f t="shared" si="3"/>
        <v>1614</v>
      </c>
      <c r="C109" s="430">
        <v>17</v>
      </c>
      <c r="D109" s="444" t="s">
        <v>12</v>
      </c>
      <c r="E109" s="511" t="s">
        <v>13072</v>
      </c>
      <c r="F109" s="9"/>
    </row>
    <row r="110" spans="1:6" ht="48" x14ac:dyDescent="0.2">
      <c r="A110" s="363">
        <f t="shared" si="2"/>
        <v>104</v>
      </c>
      <c r="B110" s="363">
        <f t="shared" si="3"/>
        <v>1631</v>
      </c>
      <c r="C110" s="430">
        <v>17</v>
      </c>
      <c r="D110" s="444" t="s">
        <v>12</v>
      </c>
      <c r="E110" s="500" t="s">
        <v>13073</v>
      </c>
      <c r="F110" s="9"/>
    </row>
    <row r="111" spans="1:6" ht="48" x14ac:dyDescent="0.2">
      <c r="A111" s="363">
        <f t="shared" si="2"/>
        <v>105</v>
      </c>
      <c r="B111" s="363">
        <f t="shared" si="3"/>
        <v>1648</v>
      </c>
      <c r="C111" s="430">
        <v>17</v>
      </c>
      <c r="D111" s="444" t="s">
        <v>12</v>
      </c>
      <c r="E111" s="500" t="s">
        <v>13074</v>
      </c>
      <c r="F111" s="9"/>
    </row>
    <row r="112" spans="1:6" ht="48" x14ac:dyDescent="0.2">
      <c r="A112" s="363">
        <f t="shared" si="2"/>
        <v>106</v>
      </c>
      <c r="B112" s="363">
        <f t="shared" si="3"/>
        <v>1665</v>
      </c>
      <c r="C112" s="430">
        <v>17</v>
      </c>
      <c r="D112" s="444" t="s">
        <v>12</v>
      </c>
      <c r="E112" s="511" t="s">
        <v>13075</v>
      </c>
      <c r="F112" s="9"/>
    </row>
    <row r="113" spans="1:6" ht="43.5" customHeight="1" x14ac:dyDescent="0.2">
      <c r="A113" s="363">
        <f t="shared" si="2"/>
        <v>107</v>
      </c>
      <c r="B113" s="363">
        <f t="shared" si="3"/>
        <v>1682</v>
      </c>
      <c r="C113" s="430">
        <v>17</v>
      </c>
      <c r="D113" s="444" t="s">
        <v>12</v>
      </c>
      <c r="E113" s="500" t="s">
        <v>13076</v>
      </c>
      <c r="F113" s="9"/>
    </row>
    <row r="114" spans="1:6" ht="48" x14ac:dyDescent="0.2">
      <c r="A114" s="363">
        <f t="shared" si="2"/>
        <v>108</v>
      </c>
      <c r="B114" s="363">
        <f t="shared" si="3"/>
        <v>1699</v>
      </c>
      <c r="C114" s="430">
        <v>17</v>
      </c>
      <c r="D114" s="444" t="s">
        <v>12</v>
      </c>
      <c r="E114" s="500" t="s">
        <v>13077</v>
      </c>
      <c r="F114" s="9"/>
    </row>
    <row r="115" spans="1:6" ht="48" x14ac:dyDescent="0.2">
      <c r="A115" s="363">
        <f t="shared" si="2"/>
        <v>109</v>
      </c>
      <c r="B115" s="363">
        <f t="shared" si="3"/>
        <v>1716</v>
      </c>
      <c r="C115" s="430">
        <v>17</v>
      </c>
      <c r="D115" s="444" t="s">
        <v>12</v>
      </c>
      <c r="E115" s="511" t="s">
        <v>13078</v>
      </c>
      <c r="F115" s="9"/>
    </row>
    <row r="116" spans="1:6" ht="48" x14ac:dyDescent="0.2">
      <c r="A116" s="363">
        <f t="shared" si="2"/>
        <v>110</v>
      </c>
      <c r="B116" s="363">
        <f t="shared" si="3"/>
        <v>1733</v>
      </c>
      <c r="C116" s="430">
        <v>17</v>
      </c>
      <c r="D116" s="444" t="s">
        <v>12</v>
      </c>
      <c r="E116" s="500" t="s">
        <v>13079</v>
      </c>
      <c r="F116" s="9"/>
    </row>
    <row r="117" spans="1:6" ht="48" x14ac:dyDescent="0.2">
      <c r="A117" s="363">
        <f t="shared" si="2"/>
        <v>111</v>
      </c>
      <c r="B117" s="363">
        <f t="shared" si="3"/>
        <v>1750</v>
      </c>
      <c r="C117" s="430">
        <v>17</v>
      </c>
      <c r="D117" s="444" t="s">
        <v>12</v>
      </c>
      <c r="E117" s="500" t="s">
        <v>13080</v>
      </c>
      <c r="F117" s="9"/>
    </row>
    <row r="118" spans="1:6" ht="48" x14ac:dyDescent="0.2">
      <c r="A118" s="363">
        <f t="shared" si="2"/>
        <v>112</v>
      </c>
      <c r="B118" s="363">
        <f t="shared" si="3"/>
        <v>1767</v>
      </c>
      <c r="C118" s="430">
        <v>17</v>
      </c>
      <c r="D118" s="444" t="s">
        <v>12</v>
      </c>
      <c r="E118" s="511" t="s">
        <v>13081</v>
      </c>
      <c r="F118" s="9"/>
    </row>
    <row r="119" spans="1:6" ht="48" x14ac:dyDescent="0.2">
      <c r="A119" s="363">
        <f t="shared" si="2"/>
        <v>113</v>
      </c>
      <c r="B119" s="363">
        <f t="shared" si="3"/>
        <v>1784</v>
      </c>
      <c r="C119" s="430">
        <v>17</v>
      </c>
      <c r="D119" s="444" t="s">
        <v>12</v>
      </c>
      <c r="E119" s="500" t="s">
        <v>13082</v>
      </c>
      <c r="F119" s="9"/>
    </row>
    <row r="120" spans="1:6" ht="48" x14ac:dyDescent="0.2">
      <c r="A120" s="363">
        <f t="shared" si="2"/>
        <v>114</v>
      </c>
      <c r="B120" s="363">
        <f t="shared" si="3"/>
        <v>1801</v>
      </c>
      <c r="C120" s="430">
        <v>17</v>
      </c>
      <c r="D120" s="444" t="s">
        <v>12</v>
      </c>
      <c r="E120" s="500" t="s">
        <v>13083</v>
      </c>
      <c r="F120" s="9"/>
    </row>
    <row r="121" spans="1:6" ht="48" x14ac:dyDescent="0.2">
      <c r="A121" s="363">
        <f t="shared" si="2"/>
        <v>115</v>
      </c>
      <c r="B121" s="363">
        <f t="shared" si="3"/>
        <v>1818</v>
      </c>
      <c r="C121" s="430">
        <v>17</v>
      </c>
      <c r="D121" s="444" t="s">
        <v>12</v>
      </c>
      <c r="E121" s="511" t="s">
        <v>13084</v>
      </c>
      <c r="F121" s="9"/>
    </row>
    <row r="122" spans="1:6" ht="48" x14ac:dyDescent="0.2">
      <c r="A122" s="363">
        <f t="shared" si="2"/>
        <v>116</v>
      </c>
      <c r="B122" s="363">
        <f t="shared" si="3"/>
        <v>1835</v>
      </c>
      <c r="C122" s="430">
        <v>17</v>
      </c>
      <c r="D122" s="444" t="s">
        <v>12</v>
      </c>
      <c r="E122" s="500" t="s">
        <v>13085</v>
      </c>
      <c r="F122" s="9"/>
    </row>
    <row r="123" spans="1:6" ht="48" x14ac:dyDescent="0.2">
      <c r="A123" s="363">
        <f t="shared" si="2"/>
        <v>117</v>
      </c>
      <c r="B123" s="363">
        <f t="shared" si="3"/>
        <v>1852</v>
      </c>
      <c r="C123" s="430">
        <v>17</v>
      </c>
      <c r="D123" s="444" t="s">
        <v>12</v>
      </c>
      <c r="E123" s="500" t="s">
        <v>13086</v>
      </c>
      <c r="F123" s="9"/>
    </row>
    <row r="124" spans="1:6" ht="48" x14ac:dyDescent="0.2">
      <c r="A124" s="363">
        <f t="shared" si="2"/>
        <v>118</v>
      </c>
      <c r="B124" s="363">
        <f t="shared" si="3"/>
        <v>1869</v>
      </c>
      <c r="C124" s="430">
        <v>17</v>
      </c>
      <c r="D124" s="444" t="s">
        <v>12</v>
      </c>
      <c r="E124" s="511" t="s">
        <v>13087</v>
      </c>
      <c r="F124" s="437"/>
    </row>
    <row r="125" spans="1:6" ht="48" x14ac:dyDescent="0.2">
      <c r="A125" s="363">
        <f t="shared" si="2"/>
        <v>119</v>
      </c>
      <c r="B125" s="363">
        <f t="shared" si="3"/>
        <v>1886</v>
      </c>
      <c r="C125" s="430">
        <v>17</v>
      </c>
      <c r="D125" s="444" t="s">
        <v>12</v>
      </c>
      <c r="E125" s="500" t="s">
        <v>13088</v>
      </c>
      <c r="F125" s="437"/>
    </row>
    <row r="126" spans="1:6" ht="48" x14ac:dyDescent="0.2">
      <c r="A126" s="363">
        <f t="shared" si="2"/>
        <v>120</v>
      </c>
      <c r="B126" s="363">
        <f t="shared" si="3"/>
        <v>1903</v>
      </c>
      <c r="C126" s="430">
        <v>17</v>
      </c>
      <c r="D126" s="444" t="s">
        <v>12</v>
      </c>
      <c r="E126" s="500" t="s">
        <v>13089</v>
      </c>
      <c r="F126" s="437"/>
    </row>
    <row r="127" spans="1:6" ht="48" x14ac:dyDescent="0.2">
      <c r="A127" s="363">
        <f t="shared" si="2"/>
        <v>121</v>
      </c>
      <c r="B127" s="363">
        <f t="shared" si="3"/>
        <v>1920</v>
      </c>
      <c r="C127" s="430">
        <v>17</v>
      </c>
      <c r="D127" s="444" t="s">
        <v>12</v>
      </c>
      <c r="E127" s="511" t="s">
        <v>13090</v>
      </c>
      <c r="F127" s="437"/>
    </row>
    <row r="128" spans="1:6" ht="48" x14ac:dyDescent="0.2">
      <c r="A128" s="363">
        <f t="shared" si="2"/>
        <v>122</v>
      </c>
      <c r="B128" s="363">
        <f t="shared" si="3"/>
        <v>1937</v>
      </c>
      <c r="C128" s="430">
        <v>17</v>
      </c>
      <c r="D128" s="444" t="s">
        <v>12</v>
      </c>
      <c r="E128" s="500" t="s">
        <v>13091</v>
      </c>
      <c r="F128" s="437"/>
    </row>
    <row r="129" spans="1:6" ht="48" x14ac:dyDescent="0.2">
      <c r="A129" s="363">
        <f t="shared" si="2"/>
        <v>123</v>
      </c>
      <c r="B129" s="363">
        <f t="shared" si="3"/>
        <v>1954</v>
      </c>
      <c r="C129" s="430">
        <v>17</v>
      </c>
      <c r="D129" s="444" t="s">
        <v>12</v>
      </c>
      <c r="E129" s="500" t="s">
        <v>13092</v>
      </c>
      <c r="F129" s="437"/>
    </row>
    <row r="130" spans="1:6" ht="48" x14ac:dyDescent="0.2">
      <c r="A130" s="363">
        <f t="shared" si="2"/>
        <v>124</v>
      </c>
      <c r="B130" s="363">
        <f t="shared" si="3"/>
        <v>1971</v>
      </c>
      <c r="C130" s="430">
        <v>17</v>
      </c>
      <c r="D130" s="444" t="s">
        <v>12</v>
      </c>
      <c r="E130" s="511" t="s">
        <v>13093</v>
      </c>
      <c r="F130" s="437"/>
    </row>
    <row r="131" spans="1:6" ht="48" x14ac:dyDescent="0.2">
      <c r="A131" s="363">
        <f t="shared" si="2"/>
        <v>125</v>
      </c>
      <c r="B131" s="363">
        <f t="shared" si="3"/>
        <v>1988</v>
      </c>
      <c r="C131" s="430">
        <v>17</v>
      </c>
      <c r="D131" s="444" t="s">
        <v>12</v>
      </c>
      <c r="E131" s="500" t="s">
        <v>13094</v>
      </c>
      <c r="F131" s="437"/>
    </row>
    <row r="132" spans="1:6" ht="48" x14ac:dyDescent="0.2">
      <c r="A132" s="363">
        <f t="shared" si="2"/>
        <v>126</v>
      </c>
      <c r="B132" s="363">
        <f t="shared" si="3"/>
        <v>2005</v>
      </c>
      <c r="C132" s="430">
        <v>17</v>
      </c>
      <c r="D132" s="444" t="s">
        <v>12</v>
      </c>
      <c r="E132" s="500" t="s">
        <v>13095</v>
      </c>
      <c r="F132" s="437"/>
    </row>
    <row r="133" spans="1:6" ht="48" x14ac:dyDescent="0.2">
      <c r="A133" s="363">
        <f t="shared" si="2"/>
        <v>127</v>
      </c>
      <c r="B133" s="363">
        <f t="shared" si="3"/>
        <v>2022</v>
      </c>
      <c r="C133" s="430">
        <v>17</v>
      </c>
      <c r="D133" s="444" t="s">
        <v>12</v>
      </c>
      <c r="E133" s="511" t="s">
        <v>13096</v>
      </c>
      <c r="F133" s="437"/>
    </row>
    <row r="134" spans="1:6" ht="48" x14ac:dyDescent="0.2">
      <c r="A134" s="363">
        <f t="shared" si="2"/>
        <v>128</v>
      </c>
      <c r="B134" s="363">
        <f t="shared" si="3"/>
        <v>2039</v>
      </c>
      <c r="C134" s="430">
        <v>17</v>
      </c>
      <c r="D134" s="444" t="s">
        <v>12</v>
      </c>
      <c r="E134" s="500" t="s">
        <v>13097</v>
      </c>
      <c r="F134" s="437"/>
    </row>
    <row r="135" spans="1:6" ht="48" x14ac:dyDescent="0.2">
      <c r="A135" s="363">
        <f t="shared" si="2"/>
        <v>129</v>
      </c>
      <c r="B135" s="363">
        <f t="shared" si="3"/>
        <v>2056</v>
      </c>
      <c r="C135" s="430">
        <v>17</v>
      </c>
      <c r="D135" s="444" t="s">
        <v>12</v>
      </c>
      <c r="E135" s="500" t="s">
        <v>13098</v>
      </c>
      <c r="F135" s="437"/>
    </row>
    <row r="136" spans="1:6" ht="48" x14ac:dyDescent="0.2">
      <c r="A136" s="363">
        <f t="shared" ref="A136:A182" si="4">+A135+1</f>
        <v>130</v>
      </c>
      <c r="B136" s="363">
        <f t="shared" ref="B136:B182" si="5">C135+B135</f>
        <v>2073</v>
      </c>
      <c r="C136" s="430">
        <v>17</v>
      </c>
      <c r="D136" s="444" t="s">
        <v>12</v>
      </c>
      <c r="E136" s="511" t="s">
        <v>13099</v>
      </c>
      <c r="F136" s="437"/>
    </row>
    <row r="137" spans="1:6" ht="48" x14ac:dyDescent="0.2">
      <c r="A137" s="363">
        <f t="shared" si="4"/>
        <v>131</v>
      </c>
      <c r="B137" s="363">
        <f t="shared" si="5"/>
        <v>2090</v>
      </c>
      <c r="C137" s="430">
        <v>17</v>
      </c>
      <c r="D137" s="444" t="s">
        <v>12</v>
      </c>
      <c r="E137" s="500" t="s">
        <v>13100</v>
      </c>
      <c r="F137" s="437"/>
    </row>
    <row r="138" spans="1:6" ht="48" x14ac:dyDescent="0.2">
      <c r="A138" s="363">
        <f t="shared" si="4"/>
        <v>132</v>
      </c>
      <c r="B138" s="363">
        <f t="shared" si="5"/>
        <v>2107</v>
      </c>
      <c r="C138" s="430">
        <v>17</v>
      </c>
      <c r="D138" s="444" t="s">
        <v>12</v>
      </c>
      <c r="E138" s="500" t="s">
        <v>13101</v>
      </c>
      <c r="F138" s="437"/>
    </row>
    <row r="139" spans="1:6" ht="48" x14ac:dyDescent="0.2">
      <c r="A139" s="363">
        <f t="shared" si="4"/>
        <v>133</v>
      </c>
      <c r="B139" s="363">
        <f t="shared" si="5"/>
        <v>2124</v>
      </c>
      <c r="C139" s="430">
        <v>17</v>
      </c>
      <c r="D139" s="444" t="s">
        <v>12</v>
      </c>
      <c r="E139" s="511" t="s">
        <v>10866</v>
      </c>
      <c r="F139" s="437"/>
    </row>
    <row r="140" spans="1:6" ht="48" x14ac:dyDescent="0.2">
      <c r="A140" s="363">
        <f t="shared" si="4"/>
        <v>134</v>
      </c>
      <c r="B140" s="363">
        <f t="shared" si="5"/>
        <v>2141</v>
      </c>
      <c r="C140" s="430">
        <v>17</v>
      </c>
      <c r="D140" s="444" t="s">
        <v>12</v>
      </c>
      <c r="E140" s="500" t="s">
        <v>10867</v>
      </c>
      <c r="F140" s="9"/>
    </row>
    <row r="141" spans="1:6" ht="48" x14ac:dyDescent="0.2">
      <c r="A141" s="363">
        <f t="shared" si="4"/>
        <v>135</v>
      </c>
      <c r="B141" s="363">
        <f t="shared" si="5"/>
        <v>2158</v>
      </c>
      <c r="C141" s="430">
        <v>17</v>
      </c>
      <c r="D141" s="444" t="s">
        <v>12</v>
      </c>
      <c r="E141" s="500" t="s">
        <v>10868</v>
      </c>
      <c r="F141" s="451"/>
    </row>
    <row r="142" spans="1:6" ht="48" x14ac:dyDescent="0.2">
      <c r="A142" s="363">
        <f t="shared" si="4"/>
        <v>136</v>
      </c>
      <c r="B142" s="363">
        <f t="shared" si="5"/>
        <v>2175</v>
      </c>
      <c r="C142" s="430">
        <v>17</v>
      </c>
      <c r="D142" s="444" t="s">
        <v>12</v>
      </c>
      <c r="E142" s="513" t="s">
        <v>13102</v>
      </c>
      <c r="F142" s="9"/>
    </row>
    <row r="143" spans="1:6" ht="48" x14ac:dyDescent="0.2">
      <c r="A143" s="363">
        <f t="shared" si="4"/>
        <v>137</v>
      </c>
      <c r="B143" s="363">
        <f t="shared" si="5"/>
        <v>2192</v>
      </c>
      <c r="C143" s="430">
        <v>17</v>
      </c>
      <c r="D143" s="444" t="s">
        <v>12</v>
      </c>
      <c r="E143" s="522" t="s">
        <v>13103</v>
      </c>
      <c r="F143" s="9"/>
    </row>
    <row r="144" spans="1:6" ht="48" x14ac:dyDescent="0.2">
      <c r="A144" s="363">
        <f t="shared" si="4"/>
        <v>138</v>
      </c>
      <c r="B144" s="363">
        <f t="shared" si="5"/>
        <v>2209</v>
      </c>
      <c r="C144" s="430">
        <v>17</v>
      </c>
      <c r="D144" s="444" t="s">
        <v>12</v>
      </c>
      <c r="E144" s="522" t="s">
        <v>13104</v>
      </c>
      <c r="F144" s="451"/>
    </row>
    <row r="145" spans="1:6" ht="48" x14ac:dyDescent="0.2">
      <c r="A145" s="363">
        <f t="shared" si="4"/>
        <v>139</v>
      </c>
      <c r="B145" s="363">
        <f t="shared" si="5"/>
        <v>2226</v>
      </c>
      <c r="C145" s="430">
        <v>17</v>
      </c>
      <c r="D145" s="444" t="s">
        <v>12</v>
      </c>
      <c r="E145" s="513" t="s">
        <v>13105</v>
      </c>
      <c r="F145" s="462"/>
    </row>
    <row r="146" spans="1:6" ht="48" x14ac:dyDescent="0.2">
      <c r="A146" s="363">
        <f t="shared" si="4"/>
        <v>140</v>
      </c>
      <c r="B146" s="363">
        <f t="shared" si="5"/>
        <v>2243</v>
      </c>
      <c r="C146" s="430">
        <v>17</v>
      </c>
      <c r="D146" s="444" t="s">
        <v>12</v>
      </c>
      <c r="E146" s="522" t="s">
        <v>13106</v>
      </c>
      <c r="F146" s="462"/>
    </row>
    <row r="147" spans="1:6" ht="48" x14ac:dyDescent="0.2">
      <c r="A147" s="363">
        <f t="shared" si="4"/>
        <v>141</v>
      </c>
      <c r="B147" s="363">
        <f t="shared" si="5"/>
        <v>2260</v>
      </c>
      <c r="C147" s="430">
        <v>17</v>
      </c>
      <c r="D147" s="444" t="s">
        <v>12</v>
      </c>
      <c r="E147" s="522" t="s">
        <v>13107</v>
      </c>
      <c r="F147" s="462"/>
    </row>
    <row r="148" spans="1:6" ht="48" x14ac:dyDescent="0.2">
      <c r="A148" s="363">
        <f t="shared" si="4"/>
        <v>142</v>
      </c>
      <c r="B148" s="363">
        <f t="shared" si="5"/>
        <v>2277</v>
      </c>
      <c r="C148" s="363">
        <v>17</v>
      </c>
      <c r="D148" s="360" t="s">
        <v>12</v>
      </c>
      <c r="E148" s="514" t="s">
        <v>13108</v>
      </c>
      <c r="F148" s="462"/>
    </row>
    <row r="149" spans="1:6" ht="48" x14ac:dyDescent="0.2">
      <c r="A149" s="363">
        <f t="shared" si="4"/>
        <v>143</v>
      </c>
      <c r="B149" s="363">
        <f t="shared" si="5"/>
        <v>2294</v>
      </c>
      <c r="C149" s="363">
        <v>17</v>
      </c>
      <c r="D149" s="360" t="s">
        <v>12</v>
      </c>
      <c r="E149" s="410" t="s">
        <v>13109</v>
      </c>
      <c r="F149" s="462"/>
    </row>
    <row r="150" spans="1:6" ht="48" x14ac:dyDescent="0.2">
      <c r="A150" s="363">
        <f t="shared" si="4"/>
        <v>144</v>
      </c>
      <c r="B150" s="363">
        <f t="shared" si="5"/>
        <v>2311</v>
      </c>
      <c r="C150" s="363">
        <v>17</v>
      </c>
      <c r="D150" s="360" t="s">
        <v>12</v>
      </c>
      <c r="E150" s="410" t="s">
        <v>13110</v>
      </c>
      <c r="F150" s="462"/>
    </row>
    <row r="151" spans="1:6" ht="48" x14ac:dyDescent="0.2">
      <c r="A151" s="363">
        <f t="shared" si="4"/>
        <v>145</v>
      </c>
      <c r="B151" s="363">
        <f t="shared" si="5"/>
        <v>2328</v>
      </c>
      <c r="C151" s="430">
        <v>17</v>
      </c>
      <c r="D151" s="444" t="s">
        <v>12</v>
      </c>
      <c r="E151" s="511" t="s">
        <v>13111</v>
      </c>
      <c r="F151" s="9"/>
    </row>
    <row r="152" spans="1:6" ht="48" x14ac:dyDescent="0.2">
      <c r="A152" s="363">
        <f t="shared" si="4"/>
        <v>146</v>
      </c>
      <c r="B152" s="363">
        <f t="shared" si="5"/>
        <v>2345</v>
      </c>
      <c r="C152" s="430">
        <v>17</v>
      </c>
      <c r="D152" s="444" t="s">
        <v>12</v>
      </c>
      <c r="E152" s="500" t="s">
        <v>13112</v>
      </c>
      <c r="F152" s="9"/>
    </row>
    <row r="153" spans="1:6" ht="48" x14ac:dyDescent="0.2">
      <c r="A153" s="363">
        <f t="shared" si="4"/>
        <v>147</v>
      </c>
      <c r="B153" s="363">
        <f t="shared" si="5"/>
        <v>2362</v>
      </c>
      <c r="C153" s="430">
        <v>17</v>
      </c>
      <c r="D153" s="444" t="s">
        <v>12</v>
      </c>
      <c r="E153" s="500" t="s">
        <v>13113</v>
      </c>
      <c r="F153" s="9"/>
    </row>
    <row r="154" spans="1:6" ht="48" x14ac:dyDescent="0.2">
      <c r="A154" s="363">
        <f t="shared" si="4"/>
        <v>148</v>
      </c>
      <c r="B154" s="363">
        <f t="shared" si="5"/>
        <v>2379</v>
      </c>
      <c r="C154" s="430">
        <v>17</v>
      </c>
      <c r="D154" s="444" t="s">
        <v>12</v>
      </c>
      <c r="E154" s="511" t="s">
        <v>13114</v>
      </c>
      <c r="F154" s="9"/>
    </row>
    <row r="155" spans="1:6" ht="48" x14ac:dyDescent="0.2">
      <c r="A155" s="363">
        <f t="shared" si="4"/>
        <v>149</v>
      </c>
      <c r="B155" s="363">
        <f t="shared" si="5"/>
        <v>2396</v>
      </c>
      <c r="C155" s="430">
        <v>17</v>
      </c>
      <c r="D155" s="444" t="s">
        <v>12</v>
      </c>
      <c r="E155" s="500" t="s">
        <v>13115</v>
      </c>
      <c r="F155" s="9"/>
    </row>
    <row r="156" spans="1:6" ht="48" x14ac:dyDescent="0.2">
      <c r="A156" s="363">
        <f t="shared" si="4"/>
        <v>150</v>
      </c>
      <c r="B156" s="363">
        <f t="shared" si="5"/>
        <v>2413</v>
      </c>
      <c r="C156" s="430">
        <v>17</v>
      </c>
      <c r="D156" s="444" t="s">
        <v>12</v>
      </c>
      <c r="E156" s="500" t="s">
        <v>13116</v>
      </c>
      <c r="F156" s="9"/>
    </row>
    <row r="157" spans="1:6" ht="48" x14ac:dyDescent="0.2">
      <c r="A157" s="363">
        <f t="shared" si="4"/>
        <v>151</v>
      </c>
      <c r="B157" s="363">
        <f t="shared" si="5"/>
        <v>2430</v>
      </c>
      <c r="C157" s="430">
        <v>17</v>
      </c>
      <c r="D157" s="444" t="s">
        <v>12</v>
      </c>
      <c r="E157" s="511" t="s">
        <v>13117</v>
      </c>
      <c r="F157" s="292"/>
    </row>
    <row r="158" spans="1:6" ht="48" x14ac:dyDescent="0.2">
      <c r="A158" s="363">
        <f t="shared" si="4"/>
        <v>152</v>
      </c>
      <c r="B158" s="363">
        <f t="shared" si="5"/>
        <v>2447</v>
      </c>
      <c r="C158" s="430">
        <v>17</v>
      </c>
      <c r="D158" s="444" t="s">
        <v>12</v>
      </c>
      <c r="E158" s="500" t="s">
        <v>13118</v>
      </c>
      <c r="F158" s="292"/>
    </row>
    <row r="159" spans="1:6" ht="48" x14ac:dyDescent="0.2">
      <c r="A159" s="363">
        <f t="shared" si="4"/>
        <v>153</v>
      </c>
      <c r="B159" s="363">
        <f t="shared" si="5"/>
        <v>2464</v>
      </c>
      <c r="C159" s="430">
        <v>17</v>
      </c>
      <c r="D159" s="444" t="s">
        <v>12</v>
      </c>
      <c r="E159" s="500" t="s">
        <v>13119</v>
      </c>
      <c r="F159" s="292"/>
    </row>
    <row r="160" spans="1:6" ht="48" x14ac:dyDescent="0.2">
      <c r="A160" s="363">
        <f t="shared" si="4"/>
        <v>154</v>
      </c>
      <c r="B160" s="363">
        <f t="shared" si="5"/>
        <v>2481</v>
      </c>
      <c r="C160" s="430">
        <v>17</v>
      </c>
      <c r="D160" s="444" t="s">
        <v>12</v>
      </c>
      <c r="E160" s="511" t="s">
        <v>13120</v>
      </c>
      <c r="F160" s="292"/>
    </row>
    <row r="161" spans="1:6" ht="48" x14ac:dyDescent="0.2">
      <c r="A161" s="363">
        <f t="shared" si="4"/>
        <v>155</v>
      </c>
      <c r="B161" s="363">
        <f t="shared" si="5"/>
        <v>2498</v>
      </c>
      <c r="C161" s="430">
        <v>17</v>
      </c>
      <c r="D161" s="444" t="s">
        <v>12</v>
      </c>
      <c r="E161" s="500" t="s">
        <v>13121</v>
      </c>
      <c r="F161" s="292"/>
    </row>
    <row r="162" spans="1:6" ht="48" x14ac:dyDescent="0.2">
      <c r="A162" s="363">
        <f t="shared" si="4"/>
        <v>156</v>
      </c>
      <c r="B162" s="363">
        <f t="shared" si="5"/>
        <v>2515</v>
      </c>
      <c r="C162" s="430">
        <v>17</v>
      </c>
      <c r="D162" s="444" t="s">
        <v>12</v>
      </c>
      <c r="E162" s="500" t="s">
        <v>13122</v>
      </c>
      <c r="F162" s="292"/>
    </row>
    <row r="163" spans="1:6" ht="48" x14ac:dyDescent="0.2">
      <c r="A163" s="363">
        <f t="shared" si="4"/>
        <v>157</v>
      </c>
      <c r="B163" s="363">
        <f t="shared" si="5"/>
        <v>2532</v>
      </c>
      <c r="C163" s="430">
        <v>17</v>
      </c>
      <c r="D163" s="444" t="s">
        <v>12</v>
      </c>
      <c r="E163" s="511" t="s">
        <v>13123</v>
      </c>
      <c r="F163" s="292"/>
    </row>
    <row r="164" spans="1:6" ht="48" x14ac:dyDescent="0.2">
      <c r="A164" s="363">
        <f t="shared" si="4"/>
        <v>158</v>
      </c>
      <c r="B164" s="363">
        <f t="shared" si="5"/>
        <v>2549</v>
      </c>
      <c r="C164" s="430">
        <v>17</v>
      </c>
      <c r="D164" s="444" t="s">
        <v>12</v>
      </c>
      <c r="E164" s="500" t="s">
        <v>13124</v>
      </c>
      <c r="F164" s="292"/>
    </row>
    <row r="165" spans="1:6" ht="48" x14ac:dyDescent="0.2">
      <c r="A165" s="363">
        <f t="shared" si="4"/>
        <v>159</v>
      </c>
      <c r="B165" s="363">
        <f t="shared" si="5"/>
        <v>2566</v>
      </c>
      <c r="C165" s="430">
        <v>17</v>
      </c>
      <c r="D165" s="444" t="s">
        <v>12</v>
      </c>
      <c r="E165" s="500" t="s">
        <v>13125</v>
      </c>
      <c r="F165" s="292"/>
    </row>
    <row r="166" spans="1:6" ht="48" x14ac:dyDescent="0.2">
      <c r="A166" s="363">
        <f t="shared" si="4"/>
        <v>160</v>
      </c>
      <c r="B166" s="363">
        <f t="shared" si="5"/>
        <v>2583</v>
      </c>
      <c r="C166" s="430">
        <v>17</v>
      </c>
      <c r="D166" s="444" t="s">
        <v>12</v>
      </c>
      <c r="E166" s="511" t="s">
        <v>10869</v>
      </c>
      <c r="F166" s="292"/>
    </row>
    <row r="167" spans="1:6" ht="48" x14ac:dyDescent="0.2">
      <c r="A167" s="363">
        <f t="shared" si="4"/>
        <v>161</v>
      </c>
      <c r="B167" s="363">
        <f t="shared" si="5"/>
        <v>2600</v>
      </c>
      <c r="C167" s="430">
        <v>17</v>
      </c>
      <c r="D167" s="444" t="s">
        <v>12</v>
      </c>
      <c r="E167" s="500" t="s">
        <v>10870</v>
      </c>
      <c r="F167" s="292"/>
    </row>
    <row r="168" spans="1:6" ht="48" x14ac:dyDescent="0.2">
      <c r="A168" s="363">
        <f t="shared" si="4"/>
        <v>162</v>
      </c>
      <c r="B168" s="363">
        <f t="shared" si="5"/>
        <v>2617</v>
      </c>
      <c r="C168" s="430">
        <v>17</v>
      </c>
      <c r="D168" s="444" t="s">
        <v>12</v>
      </c>
      <c r="E168" s="500" t="s">
        <v>10871</v>
      </c>
      <c r="F168" s="292"/>
    </row>
    <row r="169" spans="1:6" ht="48" x14ac:dyDescent="0.2">
      <c r="A169" s="363">
        <f t="shared" si="4"/>
        <v>163</v>
      </c>
      <c r="B169" s="363">
        <f t="shared" si="5"/>
        <v>2634</v>
      </c>
      <c r="C169" s="430">
        <v>17</v>
      </c>
      <c r="D169" s="444" t="s">
        <v>12</v>
      </c>
      <c r="E169" s="513" t="s">
        <v>13126</v>
      </c>
      <c r="F169" s="292"/>
    </row>
    <row r="170" spans="1:6" ht="48" x14ac:dyDescent="0.2">
      <c r="A170" s="363">
        <f t="shared" si="4"/>
        <v>164</v>
      </c>
      <c r="B170" s="363">
        <f t="shared" si="5"/>
        <v>2651</v>
      </c>
      <c r="C170" s="430">
        <v>17</v>
      </c>
      <c r="D170" s="444" t="s">
        <v>12</v>
      </c>
      <c r="E170" s="522" t="s">
        <v>13127</v>
      </c>
      <c r="F170" s="292"/>
    </row>
    <row r="171" spans="1:6" ht="48" x14ac:dyDescent="0.2">
      <c r="A171" s="363">
        <f t="shared" si="4"/>
        <v>165</v>
      </c>
      <c r="B171" s="363">
        <f t="shared" si="5"/>
        <v>2668</v>
      </c>
      <c r="C171" s="430">
        <v>17</v>
      </c>
      <c r="D171" s="444" t="s">
        <v>12</v>
      </c>
      <c r="E171" s="522" t="s">
        <v>13128</v>
      </c>
      <c r="F171" s="292"/>
    </row>
    <row r="172" spans="1:6" ht="48" x14ac:dyDescent="0.2">
      <c r="A172" s="363">
        <f t="shared" si="4"/>
        <v>166</v>
      </c>
      <c r="B172" s="363">
        <f t="shared" si="5"/>
        <v>2685</v>
      </c>
      <c r="C172" s="430">
        <v>17</v>
      </c>
      <c r="D172" s="444" t="s">
        <v>12</v>
      </c>
      <c r="E172" s="513" t="s">
        <v>13129</v>
      </c>
      <c r="F172" s="462"/>
    </row>
    <row r="173" spans="1:6" ht="48" x14ac:dyDescent="0.2">
      <c r="A173" s="363">
        <f t="shared" si="4"/>
        <v>167</v>
      </c>
      <c r="B173" s="363">
        <f t="shared" si="5"/>
        <v>2702</v>
      </c>
      <c r="C173" s="430">
        <v>17</v>
      </c>
      <c r="D173" s="444" t="s">
        <v>12</v>
      </c>
      <c r="E173" s="522" t="s">
        <v>13130</v>
      </c>
      <c r="F173" s="462"/>
    </row>
    <row r="174" spans="1:6" ht="48" x14ac:dyDescent="0.2">
      <c r="A174" s="363">
        <f t="shared" si="4"/>
        <v>168</v>
      </c>
      <c r="B174" s="363">
        <f t="shared" si="5"/>
        <v>2719</v>
      </c>
      <c r="C174" s="430">
        <v>17</v>
      </c>
      <c r="D174" s="444" t="s">
        <v>12</v>
      </c>
      <c r="E174" s="522" t="s">
        <v>13131</v>
      </c>
      <c r="F174" s="462"/>
    </row>
    <row r="175" spans="1:6" ht="48" x14ac:dyDescent="0.2">
      <c r="A175" s="363">
        <f t="shared" si="4"/>
        <v>169</v>
      </c>
      <c r="B175" s="363">
        <f t="shared" si="5"/>
        <v>2736</v>
      </c>
      <c r="C175" s="363">
        <v>17</v>
      </c>
      <c r="D175" s="360" t="s">
        <v>12</v>
      </c>
      <c r="E175" s="514" t="s">
        <v>13132</v>
      </c>
      <c r="F175" s="462"/>
    </row>
    <row r="176" spans="1:6" ht="48" x14ac:dyDescent="0.2">
      <c r="A176" s="363">
        <f t="shared" si="4"/>
        <v>170</v>
      </c>
      <c r="B176" s="363">
        <f t="shared" si="5"/>
        <v>2753</v>
      </c>
      <c r="C176" s="363">
        <v>17</v>
      </c>
      <c r="D176" s="360" t="s">
        <v>12</v>
      </c>
      <c r="E176" s="410" t="s">
        <v>13133</v>
      </c>
      <c r="F176" s="462"/>
    </row>
    <row r="177" spans="1:6" ht="48" x14ac:dyDescent="0.2">
      <c r="A177" s="363">
        <f t="shared" si="4"/>
        <v>171</v>
      </c>
      <c r="B177" s="363">
        <f t="shared" si="5"/>
        <v>2770</v>
      </c>
      <c r="C177" s="363">
        <v>17</v>
      </c>
      <c r="D177" s="360" t="s">
        <v>12</v>
      </c>
      <c r="E177" s="410" t="s">
        <v>13134</v>
      </c>
      <c r="F177" s="462"/>
    </row>
    <row r="178" spans="1:6" ht="36" x14ac:dyDescent="0.2">
      <c r="A178" s="363">
        <f t="shared" si="4"/>
        <v>172</v>
      </c>
      <c r="B178" s="363">
        <f t="shared" si="5"/>
        <v>2787</v>
      </c>
      <c r="C178" s="430">
        <v>17</v>
      </c>
      <c r="D178" s="444" t="s">
        <v>12</v>
      </c>
      <c r="E178" s="511" t="s">
        <v>6929</v>
      </c>
      <c r="F178" s="292"/>
    </row>
    <row r="179" spans="1:6" ht="36" x14ac:dyDescent="0.2">
      <c r="A179" s="363">
        <f t="shared" si="4"/>
        <v>173</v>
      </c>
      <c r="B179" s="363">
        <f t="shared" si="5"/>
        <v>2804</v>
      </c>
      <c r="C179" s="430">
        <v>17</v>
      </c>
      <c r="D179" s="444" t="s">
        <v>12</v>
      </c>
      <c r="E179" s="500" t="s">
        <v>6930</v>
      </c>
      <c r="F179" s="292"/>
    </row>
    <row r="180" spans="1:6" ht="36" x14ac:dyDescent="0.2">
      <c r="A180" s="363">
        <f t="shared" si="4"/>
        <v>174</v>
      </c>
      <c r="B180" s="363">
        <f t="shared" si="5"/>
        <v>2821</v>
      </c>
      <c r="C180" s="430">
        <v>17</v>
      </c>
      <c r="D180" s="444" t="s">
        <v>12</v>
      </c>
      <c r="E180" s="500" t="s">
        <v>6931</v>
      </c>
      <c r="F180" s="292"/>
    </row>
    <row r="181" spans="1:6" x14ac:dyDescent="0.2">
      <c r="A181" s="363">
        <f t="shared" si="4"/>
        <v>175</v>
      </c>
      <c r="B181" s="363">
        <f t="shared" si="5"/>
        <v>2838</v>
      </c>
      <c r="C181" s="439">
        <v>150</v>
      </c>
      <c r="D181" s="524" t="s">
        <v>9</v>
      </c>
      <c r="E181" s="24" t="s">
        <v>50</v>
      </c>
      <c r="F181" s="292" t="s">
        <v>25</v>
      </c>
    </row>
    <row r="182" spans="1:6" ht="12.75" thickBot="1" x14ac:dyDescent="0.25">
      <c r="A182" s="363">
        <f t="shared" si="4"/>
        <v>176</v>
      </c>
      <c r="B182" s="363">
        <f t="shared" si="5"/>
        <v>2988</v>
      </c>
      <c r="C182" s="441">
        <v>12</v>
      </c>
      <c r="D182" s="452" t="s">
        <v>9</v>
      </c>
      <c r="E182" s="526" t="s">
        <v>323</v>
      </c>
      <c r="F182" s="454" t="s">
        <v>6932</v>
      </c>
    </row>
    <row r="183" spans="1:6" ht="12.75" thickTop="1" x14ac:dyDescent="0.2">
      <c r="A183" s="119" t="s">
        <v>54</v>
      </c>
      <c r="B183" s="119"/>
      <c r="C183" s="370">
        <f>B182+C182-1</f>
        <v>2999</v>
      </c>
      <c r="D183" s="119"/>
      <c r="E183" s="527"/>
    </row>
  </sheetData>
  <mergeCells count="4">
    <mergeCell ref="A3:B3"/>
    <mergeCell ref="C3:F3"/>
    <mergeCell ref="A4:B4"/>
    <mergeCell ref="C4:F5"/>
  </mergeCells>
  <conditionalFormatting sqref="A3:F3">
    <cfRule type="containsText" dxfId="114"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2" manualBreakCount="2">
    <brk id="34" max="16383" man="1"/>
    <brk id="129"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0C7AAC7-7E93-4993-A220-6E14D399D31F}">
            <xm:f>NOT(ISERROR(SEARCH($C$3,A3)))</xm:f>
            <xm:f>$C$3</xm:f>
            <x14:dxf>
              <font>
                <color rgb="FFFFFF00"/>
              </font>
            </x14:dxf>
          </x14:cfRule>
          <xm:sqref>A3:F3</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253"/>
  <sheetViews>
    <sheetView zoomScaleNormal="100" zoomScaleSheetLayoutView="80" workbookViewId="0">
      <selection activeCell="J15" sqref="J15"/>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11161</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99" t="s">
        <v>10</v>
      </c>
      <c r="F7" s="292" t="s">
        <v>11</v>
      </c>
    </row>
    <row r="8" spans="1:6" x14ac:dyDescent="0.2">
      <c r="A8" s="447">
        <f t="shared" ref="A8:A71" si="0">+A7+1</f>
        <v>2</v>
      </c>
      <c r="B8" s="447">
        <f t="shared" ref="B8:B71" si="1">C7+B7</f>
        <v>3</v>
      </c>
      <c r="C8" s="447">
        <v>3</v>
      </c>
      <c r="D8" s="448" t="s">
        <v>12</v>
      </c>
      <c r="E8" s="499" t="s">
        <v>13</v>
      </c>
      <c r="F8" s="292">
        <v>220</v>
      </c>
    </row>
    <row r="9" spans="1:6" x14ac:dyDescent="0.2">
      <c r="A9" s="447">
        <f t="shared" si="0"/>
        <v>3</v>
      </c>
      <c r="B9" s="447">
        <f t="shared" si="1"/>
        <v>6</v>
      </c>
      <c r="C9" s="447">
        <v>2</v>
      </c>
      <c r="D9" s="448" t="s">
        <v>9</v>
      </c>
      <c r="E9" s="499" t="s">
        <v>14</v>
      </c>
      <c r="F9" s="486" t="s">
        <v>6840</v>
      </c>
    </row>
    <row r="10" spans="1:6" x14ac:dyDescent="0.2">
      <c r="A10" s="447">
        <f t="shared" si="0"/>
        <v>4</v>
      </c>
      <c r="B10" s="447">
        <f t="shared" si="1"/>
        <v>8</v>
      </c>
      <c r="C10" s="447">
        <v>1</v>
      </c>
      <c r="D10" s="448" t="s">
        <v>9</v>
      </c>
      <c r="E10" s="499" t="s">
        <v>16</v>
      </c>
      <c r="F10" s="486" t="s">
        <v>61</v>
      </c>
    </row>
    <row r="11" spans="1:6" x14ac:dyDescent="0.2">
      <c r="A11" s="447">
        <f t="shared" si="0"/>
        <v>5</v>
      </c>
      <c r="B11" s="447">
        <f t="shared" si="1"/>
        <v>9</v>
      </c>
      <c r="C11" s="447">
        <v>2</v>
      </c>
      <c r="D11" s="448" t="s">
        <v>12</v>
      </c>
      <c r="E11" s="499" t="s">
        <v>17</v>
      </c>
      <c r="F11" s="486" t="s">
        <v>60</v>
      </c>
    </row>
    <row r="12" spans="1:6" x14ac:dyDescent="0.2">
      <c r="A12" s="447">
        <f t="shared" si="0"/>
        <v>6</v>
      </c>
      <c r="B12" s="447">
        <f t="shared" si="1"/>
        <v>11</v>
      </c>
      <c r="C12" s="447">
        <v>1</v>
      </c>
      <c r="D12" s="448" t="s">
        <v>9</v>
      </c>
      <c r="E12" s="499" t="s">
        <v>19</v>
      </c>
      <c r="F12" s="486" t="s">
        <v>20</v>
      </c>
    </row>
    <row r="13" spans="1:6" x14ac:dyDescent="0.2">
      <c r="A13" s="447">
        <f t="shared" si="0"/>
        <v>7</v>
      </c>
      <c r="B13" s="447">
        <f t="shared" si="1"/>
        <v>12</v>
      </c>
      <c r="C13" s="447">
        <v>1</v>
      </c>
      <c r="D13" s="448" t="s">
        <v>9</v>
      </c>
      <c r="E13" s="499" t="s">
        <v>284</v>
      </c>
      <c r="F13" s="292"/>
    </row>
    <row r="14" spans="1:6" x14ac:dyDescent="0.2">
      <c r="A14" s="447">
        <f t="shared" si="0"/>
        <v>8</v>
      </c>
      <c r="B14" s="447">
        <f t="shared" si="1"/>
        <v>13</v>
      </c>
      <c r="C14" s="447">
        <v>3</v>
      </c>
      <c r="D14" s="448" t="s">
        <v>12</v>
      </c>
      <c r="E14" s="499" t="s">
        <v>23</v>
      </c>
      <c r="F14" s="292"/>
    </row>
    <row r="15" spans="1:6" ht="48" x14ac:dyDescent="0.2">
      <c r="A15" s="19">
        <f t="shared" si="0"/>
        <v>9</v>
      </c>
      <c r="B15" s="19">
        <f t="shared" si="1"/>
        <v>16</v>
      </c>
      <c r="C15" s="430">
        <v>17</v>
      </c>
      <c r="D15" s="444" t="s">
        <v>12</v>
      </c>
      <c r="E15" s="528" t="s">
        <v>13135</v>
      </c>
      <c r="F15" s="471"/>
    </row>
    <row r="16" spans="1:6" ht="48" x14ac:dyDescent="0.2">
      <c r="A16" s="19">
        <f t="shared" si="0"/>
        <v>10</v>
      </c>
      <c r="B16" s="19">
        <f t="shared" si="1"/>
        <v>33</v>
      </c>
      <c r="C16" s="430">
        <v>17</v>
      </c>
      <c r="D16" s="444" t="s">
        <v>12</v>
      </c>
      <c r="E16" s="528" t="s">
        <v>13136</v>
      </c>
      <c r="F16" s="471"/>
    </row>
    <row r="17" spans="1:6" ht="48" x14ac:dyDescent="0.2">
      <c r="A17" s="19">
        <f t="shared" si="0"/>
        <v>11</v>
      </c>
      <c r="B17" s="19">
        <f t="shared" si="1"/>
        <v>50</v>
      </c>
      <c r="C17" s="430">
        <v>17</v>
      </c>
      <c r="D17" s="444" t="s">
        <v>12</v>
      </c>
      <c r="E17" s="528" t="s">
        <v>13137</v>
      </c>
      <c r="F17" s="471"/>
    </row>
    <row r="18" spans="1:6" ht="48" x14ac:dyDescent="0.2">
      <c r="A18" s="19">
        <f t="shared" si="0"/>
        <v>12</v>
      </c>
      <c r="B18" s="19">
        <f t="shared" si="1"/>
        <v>67</v>
      </c>
      <c r="C18" s="430">
        <v>17</v>
      </c>
      <c r="D18" s="444" t="s">
        <v>12</v>
      </c>
      <c r="E18" s="528" t="s">
        <v>13138</v>
      </c>
      <c r="F18" s="471"/>
    </row>
    <row r="19" spans="1:6" ht="48" x14ac:dyDescent="0.2">
      <c r="A19" s="19">
        <f t="shared" si="0"/>
        <v>13</v>
      </c>
      <c r="B19" s="19">
        <f t="shared" si="1"/>
        <v>84</v>
      </c>
      <c r="C19" s="430">
        <v>17</v>
      </c>
      <c r="D19" s="444" t="s">
        <v>12</v>
      </c>
      <c r="E19" s="528" t="s">
        <v>13139</v>
      </c>
      <c r="F19" s="471"/>
    </row>
    <row r="20" spans="1:6" ht="48" x14ac:dyDescent="0.2">
      <c r="A20" s="19">
        <f t="shared" si="0"/>
        <v>14</v>
      </c>
      <c r="B20" s="19">
        <f t="shared" si="1"/>
        <v>101</v>
      </c>
      <c r="C20" s="430">
        <v>17</v>
      </c>
      <c r="D20" s="444" t="s">
        <v>12</v>
      </c>
      <c r="E20" s="528" t="s">
        <v>13140</v>
      </c>
      <c r="F20" s="471"/>
    </row>
    <row r="21" spans="1:6" s="156" customFormat="1" ht="48" x14ac:dyDescent="0.2">
      <c r="A21" s="19">
        <f t="shared" si="0"/>
        <v>15</v>
      </c>
      <c r="B21" s="19">
        <f t="shared" si="1"/>
        <v>118</v>
      </c>
      <c r="C21" s="447">
        <v>17</v>
      </c>
      <c r="D21" s="448" t="s">
        <v>12</v>
      </c>
      <c r="E21" s="529" t="s">
        <v>6933</v>
      </c>
      <c r="F21" s="467"/>
    </row>
    <row r="22" spans="1:6" s="156" customFormat="1" ht="48" x14ac:dyDescent="0.2">
      <c r="A22" s="19">
        <f t="shared" si="0"/>
        <v>16</v>
      </c>
      <c r="B22" s="19">
        <f t="shared" si="1"/>
        <v>135</v>
      </c>
      <c r="C22" s="447">
        <v>17</v>
      </c>
      <c r="D22" s="448" t="s">
        <v>12</v>
      </c>
      <c r="E22" s="529" t="s">
        <v>6934</v>
      </c>
      <c r="F22" s="467"/>
    </row>
    <row r="23" spans="1:6" s="156" customFormat="1" ht="48" x14ac:dyDescent="0.2">
      <c r="A23" s="19">
        <f t="shared" si="0"/>
        <v>17</v>
      </c>
      <c r="B23" s="19">
        <f t="shared" si="1"/>
        <v>152</v>
      </c>
      <c r="C23" s="447">
        <v>17</v>
      </c>
      <c r="D23" s="448" t="s">
        <v>12</v>
      </c>
      <c r="E23" s="529" t="s">
        <v>6935</v>
      </c>
      <c r="F23" s="467"/>
    </row>
    <row r="24" spans="1:6" s="156" customFormat="1" ht="48" x14ac:dyDescent="0.2">
      <c r="A24" s="19">
        <f t="shared" si="0"/>
        <v>18</v>
      </c>
      <c r="B24" s="19">
        <f t="shared" si="1"/>
        <v>169</v>
      </c>
      <c r="C24" s="447">
        <v>17</v>
      </c>
      <c r="D24" s="448" t="s">
        <v>12</v>
      </c>
      <c r="E24" s="529" t="s">
        <v>6936</v>
      </c>
      <c r="F24" s="467"/>
    </row>
    <row r="25" spans="1:6" s="156" customFormat="1" ht="24" x14ac:dyDescent="0.2">
      <c r="A25" s="19">
        <f t="shared" si="0"/>
        <v>19</v>
      </c>
      <c r="B25" s="19">
        <f t="shared" si="1"/>
        <v>186</v>
      </c>
      <c r="C25" s="447">
        <v>17</v>
      </c>
      <c r="D25" s="448" t="s">
        <v>12</v>
      </c>
      <c r="E25" s="529" t="s">
        <v>6937</v>
      </c>
      <c r="F25" s="467"/>
    </row>
    <row r="26" spans="1:6" s="156" customFormat="1" ht="48" x14ac:dyDescent="0.2">
      <c r="A26" s="19">
        <f t="shared" si="0"/>
        <v>20</v>
      </c>
      <c r="B26" s="19">
        <f t="shared" si="1"/>
        <v>203</v>
      </c>
      <c r="C26" s="447">
        <v>17</v>
      </c>
      <c r="D26" s="448" t="s">
        <v>12</v>
      </c>
      <c r="E26" s="529" t="s">
        <v>6938</v>
      </c>
      <c r="F26" s="467"/>
    </row>
    <row r="27" spans="1:6" s="156" customFormat="1" ht="48" x14ac:dyDescent="0.2">
      <c r="A27" s="19">
        <f t="shared" si="0"/>
        <v>21</v>
      </c>
      <c r="B27" s="19">
        <f t="shared" si="1"/>
        <v>220</v>
      </c>
      <c r="C27" s="447">
        <v>17</v>
      </c>
      <c r="D27" s="448" t="s">
        <v>12</v>
      </c>
      <c r="E27" s="529" t="s">
        <v>6939</v>
      </c>
      <c r="F27" s="467"/>
    </row>
    <row r="28" spans="1:6" s="156" customFormat="1" ht="48" x14ac:dyDescent="0.2">
      <c r="A28" s="19">
        <f t="shared" si="0"/>
        <v>22</v>
      </c>
      <c r="B28" s="19">
        <f t="shared" si="1"/>
        <v>237</v>
      </c>
      <c r="C28" s="447">
        <v>17</v>
      </c>
      <c r="D28" s="448" t="s">
        <v>12</v>
      </c>
      <c r="E28" s="529" t="s">
        <v>6940</v>
      </c>
      <c r="F28" s="467"/>
    </row>
    <row r="29" spans="1:6" s="156" customFormat="1" ht="24" x14ac:dyDescent="0.2">
      <c r="A29" s="19">
        <f t="shared" si="0"/>
        <v>23</v>
      </c>
      <c r="B29" s="19">
        <f t="shared" si="1"/>
        <v>254</v>
      </c>
      <c r="C29" s="447">
        <v>17</v>
      </c>
      <c r="D29" s="448" t="s">
        <v>12</v>
      </c>
      <c r="E29" s="529" t="s">
        <v>6941</v>
      </c>
      <c r="F29" s="467"/>
    </row>
    <row r="30" spans="1:6" s="156" customFormat="1" ht="48" x14ac:dyDescent="0.2">
      <c r="A30" s="19">
        <f t="shared" si="0"/>
        <v>24</v>
      </c>
      <c r="B30" s="19">
        <f t="shared" si="1"/>
        <v>271</v>
      </c>
      <c r="C30" s="447">
        <v>17</v>
      </c>
      <c r="D30" s="448" t="s">
        <v>12</v>
      </c>
      <c r="E30" s="529" t="s">
        <v>6942</v>
      </c>
      <c r="F30" s="467"/>
    </row>
    <row r="31" spans="1:6" s="156" customFormat="1" ht="48" x14ac:dyDescent="0.2">
      <c r="A31" s="19">
        <f t="shared" si="0"/>
        <v>25</v>
      </c>
      <c r="B31" s="19">
        <f t="shared" si="1"/>
        <v>288</v>
      </c>
      <c r="C31" s="447">
        <v>17</v>
      </c>
      <c r="D31" s="448" t="s">
        <v>12</v>
      </c>
      <c r="E31" s="529" t="s">
        <v>6943</v>
      </c>
      <c r="F31" s="467"/>
    </row>
    <row r="32" spans="1:6" s="156" customFormat="1" ht="48" x14ac:dyDescent="0.2">
      <c r="A32" s="19">
        <f t="shared" si="0"/>
        <v>26</v>
      </c>
      <c r="B32" s="19">
        <f t="shared" si="1"/>
        <v>305</v>
      </c>
      <c r="C32" s="447">
        <v>17</v>
      </c>
      <c r="D32" s="448" t="s">
        <v>12</v>
      </c>
      <c r="E32" s="529" t="s">
        <v>6944</v>
      </c>
      <c r="F32" s="467"/>
    </row>
    <row r="33" spans="1:6" s="156" customFormat="1" ht="48" x14ac:dyDescent="0.2">
      <c r="A33" s="19">
        <f t="shared" si="0"/>
        <v>27</v>
      </c>
      <c r="B33" s="19">
        <f t="shared" si="1"/>
        <v>322</v>
      </c>
      <c r="C33" s="447">
        <v>17</v>
      </c>
      <c r="D33" s="448" t="s">
        <v>12</v>
      </c>
      <c r="E33" s="529" t="s">
        <v>6945</v>
      </c>
      <c r="F33" s="467"/>
    </row>
    <row r="34" spans="1:6" s="156" customFormat="1" ht="48" x14ac:dyDescent="0.2">
      <c r="A34" s="19">
        <f t="shared" si="0"/>
        <v>28</v>
      </c>
      <c r="B34" s="19">
        <f t="shared" si="1"/>
        <v>339</v>
      </c>
      <c r="C34" s="447">
        <v>17</v>
      </c>
      <c r="D34" s="448" t="s">
        <v>12</v>
      </c>
      <c r="E34" s="529" t="s">
        <v>6946</v>
      </c>
      <c r="F34" s="467"/>
    </row>
    <row r="35" spans="1:6" s="156" customFormat="1" ht="48" x14ac:dyDescent="0.2">
      <c r="A35" s="19">
        <f t="shared" si="0"/>
        <v>29</v>
      </c>
      <c r="B35" s="19">
        <f t="shared" si="1"/>
        <v>356</v>
      </c>
      <c r="C35" s="447">
        <v>17</v>
      </c>
      <c r="D35" s="448" t="s">
        <v>12</v>
      </c>
      <c r="E35" s="529" t="s">
        <v>6947</v>
      </c>
      <c r="F35" s="467"/>
    </row>
    <row r="36" spans="1:6" s="156" customFormat="1" ht="48" x14ac:dyDescent="0.2">
      <c r="A36" s="19">
        <f t="shared" si="0"/>
        <v>30</v>
      </c>
      <c r="B36" s="19">
        <f t="shared" si="1"/>
        <v>373</v>
      </c>
      <c r="C36" s="447">
        <v>17</v>
      </c>
      <c r="D36" s="448" t="s">
        <v>12</v>
      </c>
      <c r="E36" s="529" t="s">
        <v>6948</v>
      </c>
      <c r="F36" s="467"/>
    </row>
    <row r="37" spans="1:6" s="156" customFormat="1" ht="48" x14ac:dyDescent="0.2">
      <c r="A37" s="19">
        <f t="shared" si="0"/>
        <v>31</v>
      </c>
      <c r="B37" s="19">
        <f t="shared" si="1"/>
        <v>390</v>
      </c>
      <c r="C37" s="447">
        <v>17</v>
      </c>
      <c r="D37" s="448" t="s">
        <v>12</v>
      </c>
      <c r="E37" s="529" t="s">
        <v>6949</v>
      </c>
      <c r="F37" s="467"/>
    </row>
    <row r="38" spans="1:6" s="156" customFormat="1" ht="48" x14ac:dyDescent="0.2">
      <c r="A38" s="19">
        <f t="shared" si="0"/>
        <v>32</v>
      </c>
      <c r="B38" s="19">
        <f t="shared" si="1"/>
        <v>407</v>
      </c>
      <c r="C38" s="447">
        <v>17</v>
      </c>
      <c r="D38" s="448" t="s">
        <v>12</v>
      </c>
      <c r="E38" s="529" t="s">
        <v>6950</v>
      </c>
      <c r="F38" s="467"/>
    </row>
    <row r="39" spans="1:6" s="156" customFormat="1" ht="48" x14ac:dyDescent="0.2">
      <c r="A39" s="19">
        <f t="shared" si="0"/>
        <v>33</v>
      </c>
      <c r="B39" s="19">
        <f t="shared" si="1"/>
        <v>424</v>
      </c>
      <c r="C39" s="447">
        <v>17</v>
      </c>
      <c r="D39" s="448" t="s">
        <v>12</v>
      </c>
      <c r="E39" s="529" t="s">
        <v>6951</v>
      </c>
      <c r="F39" s="467"/>
    </row>
    <row r="40" spans="1:6" s="156" customFormat="1" ht="48" x14ac:dyDescent="0.2">
      <c r="A40" s="19">
        <f t="shared" si="0"/>
        <v>34</v>
      </c>
      <c r="B40" s="19">
        <f t="shared" si="1"/>
        <v>441</v>
      </c>
      <c r="C40" s="447">
        <v>17</v>
      </c>
      <c r="D40" s="448" t="s">
        <v>12</v>
      </c>
      <c r="E40" s="529" t="s">
        <v>6952</v>
      </c>
      <c r="F40" s="467"/>
    </row>
    <row r="41" spans="1:6" s="156" customFormat="1" ht="48" x14ac:dyDescent="0.2">
      <c r="A41" s="19">
        <f t="shared" si="0"/>
        <v>35</v>
      </c>
      <c r="B41" s="19">
        <f t="shared" si="1"/>
        <v>458</v>
      </c>
      <c r="C41" s="447">
        <v>17</v>
      </c>
      <c r="D41" s="448" t="s">
        <v>12</v>
      </c>
      <c r="E41" s="529" t="s">
        <v>6953</v>
      </c>
      <c r="F41" s="467"/>
    </row>
    <row r="42" spans="1:6" s="156" customFormat="1" ht="48" x14ac:dyDescent="0.2">
      <c r="A42" s="19">
        <f t="shared" si="0"/>
        <v>36</v>
      </c>
      <c r="B42" s="19">
        <f t="shared" si="1"/>
        <v>475</v>
      </c>
      <c r="C42" s="447">
        <v>17</v>
      </c>
      <c r="D42" s="448" t="s">
        <v>12</v>
      </c>
      <c r="E42" s="529" t="s">
        <v>6954</v>
      </c>
      <c r="F42" s="467"/>
    </row>
    <row r="43" spans="1:6" s="156" customFormat="1" ht="48" x14ac:dyDescent="0.2">
      <c r="A43" s="19">
        <f t="shared" si="0"/>
        <v>37</v>
      </c>
      <c r="B43" s="19">
        <f t="shared" si="1"/>
        <v>492</v>
      </c>
      <c r="C43" s="447">
        <v>17</v>
      </c>
      <c r="D43" s="448" t="s">
        <v>12</v>
      </c>
      <c r="E43" s="529" t="s">
        <v>6955</v>
      </c>
      <c r="F43" s="467"/>
    </row>
    <row r="44" spans="1:6" s="156" customFormat="1" ht="48" x14ac:dyDescent="0.2">
      <c r="A44" s="19">
        <f t="shared" si="0"/>
        <v>38</v>
      </c>
      <c r="B44" s="19">
        <f t="shared" si="1"/>
        <v>509</v>
      </c>
      <c r="C44" s="447">
        <v>17</v>
      </c>
      <c r="D44" s="448" t="s">
        <v>12</v>
      </c>
      <c r="E44" s="529" t="s">
        <v>6956</v>
      </c>
      <c r="F44" s="467"/>
    </row>
    <row r="45" spans="1:6" s="156" customFormat="1" ht="48" x14ac:dyDescent="0.2">
      <c r="A45" s="19">
        <f t="shared" si="0"/>
        <v>39</v>
      </c>
      <c r="B45" s="19">
        <f t="shared" si="1"/>
        <v>526</v>
      </c>
      <c r="C45" s="447">
        <v>17</v>
      </c>
      <c r="D45" s="448" t="s">
        <v>12</v>
      </c>
      <c r="E45" s="529" t="s">
        <v>6957</v>
      </c>
      <c r="F45" s="467"/>
    </row>
    <row r="46" spans="1:6" s="156" customFormat="1" ht="48" x14ac:dyDescent="0.2">
      <c r="A46" s="19">
        <f t="shared" si="0"/>
        <v>40</v>
      </c>
      <c r="B46" s="19">
        <f t="shared" si="1"/>
        <v>543</v>
      </c>
      <c r="C46" s="447">
        <v>17</v>
      </c>
      <c r="D46" s="448" t="s">
        <v>12</v>
      </c>
      <c r="E46" s="529" t="s">
        <v>6958</v>
      </c>
      <c r="F46" s="467"/>
    </row>
    <row r="47" spans="1:6" s="156" customFormat="1" ht="48" x14ac:dyDescent="0.2">
      <c r="A47" s="19">
        <f t="shared" si="0"/>
        <v>41</v>
      </c>
      <c r="B47" s="19">
        <f t="shared" si="1"/>
        <v>560</v>
      </c>
      <c r="C47" s="447">
        <v>17</v>
      </c>
      <c r="D47" s="448" t="s">
        <v>12</v>
      </c>
      <c r="E47" s="529" t="s">
        <v>6959</v>
      </c>
      <c r="F47" s="467"/>
    </row>
    <row r="48" spans="1:6" s="156" customFormat="1" ht="48" x14ac:dyDescent="0.2">
      <c r="A48" s="19">
        <f t="shared" si="0"/>
        <v>42</v>
      </c>
      <c r="B48" s="19">
        <f t="shared" si="1"/>
        <v>577</v>
      </c>
      <c r="C48" s="447">
        <v>17</v>
      </c>
      <c r="D48" s="448" t="s">
        <v>12</v>
      </c>
      <c r="E48" s="529" t="s">
        <v>6960</v>
      </c>
      <c r="F48" s="467"/>
    </row>
    <row r="49" spans="1:6" s="156" customFormat="1" ht="48" x14ac:dyDescent="0.2">
      <c r="A49" s="19">
        <f t="shared" si="0"/>
        <v>43</v>
      </c>
      <c r="B49" s="19">
        <f t="shared" si="1"/>
        <v>594</v>
      </c>
      <c r="C49" s="447">
        <v>17</v>
      </c>
      <c r="D49" s="448" t="s">
        <v>12</v>
      </c>
      <c r="E49" s="529" t="s">
        <v>6961</v>
      </c>
      <c r="F49" s="467"/>
    </row>
    <row r="50" spans="1:6" s="156" customFormat="1" ht="24" x14ac:dyDescent="0.2">
      <c r="A50" s="19">
        <f t="shared" si="0"/>
        <v>44</v>
      </c>
      <c r="B50" s="19">
        <f t="shared" si="1"/>
        <v>611</v>
      </c>
      <c r="C50" s="447">
        <v>17</v>
      </c>
      <c r="D50" s="448" t="s">
        <v>12</v>
      </c>
      <c r="E50" s="529" t="s">
        <v>6962</v>
      </c>
      <c r="F50" s="467"/>
    </row>
    <row r="51" spans="1:6" s="156" customFormat="1" ht="48" x14ac:dyDescent="0.2">
      <c r="A51" s="19">
        <f t="shared" si="0"/>
        <v>45</v>
      </c>
      <c r="B51" s="19">
        <f t="shared" si="1"/>
        <v>628</v>
      </c>
      <c r="C51" s="447">
        <v>17</v>
      </c>
      <c r="D51" s="448" t="s">
        <v>12</v>
      </c>
      <c r="E51" s="529" t="s">
        <v>6963</v>
      </c>
      <c r="F51" s="467"/>
    </row>
    <row r="52" spans="1:6" s="156" customFormat="1" ht="48" x14ac:dyDescent="0.2">
      <c r="A52" s="19">
        <f t="shared" si="0"/>
        <v>46</v>
      </c>
      <c r="B52" s="19">
        <f t="shared" si="1"/>
        <v>645</v>
      </c>
      <c r="C52" s="447">
        <v>17</v>
      </c>
      <c r="D52" s="448" t="s">
        <v>12</v>
      </c>
      <c r="E52" s="529" t="s">
        <v>6964</v>
      </c>
      <c r="F52" s="467"/>
    </row>
    <row r="53" spans="1:6" s="156" customFormat="1" ht="48" x14ac:dyDescent="0.2">
      <c r="A53" s="19">
        <f t="shared" si="0"/>
        <v>47</v>
      </c>
      <c r="B53" s="19">
        <f t="shared" si="1"/>
        <v>662</v>
      </c>
      <c r="C53" s="447">
        <v>17</v>
      </c>
      <c r="D53" s="448" t="s">
        <v>12</v>
      </c>
      <c r="E53" s="501" t="s">
        <v>10872</v>
      </c>
      <c r="F53" s="467"/>
    </row>
    <row r="54" spans="1:6" s="156" customFormat="1" ht="48" x14ac:dyDescent="0.2">
      <c r="A54" s="19">
        <f t="shared" si="0"/>
        <v>48</v>
      </c>
      <c r="B54" s="19">
        <f t="shared" si="1"/>
        <v>679</v>
      </c>
      <c r="C54" s="447">
        <v>17</v>
      </c>
      <c r="D54" s="448" t="s">
        <v>12</v>
      </c>
      <c r="E54" s="501" t="s">
        <v>10873</v>
      </c>
      <c r="F54" s="467"/>
    </row>
    <row r="55" spans="1:6" s="156" customFormat="1" ht="48" x14ac:dyDescent="0.2">
      <c r="A55" s="19">
        <f t="shared" si="0"/>
        <v>49</v>
      </c>
      <c r="B55" s="19">
        <f t="shared" si="1"/>
        <v>696</v>
      </c>
      <c r="C55" s="447">
        <v>17</v>
      </c>
      <c r="D55" s="448" t="s">
        <v>12</v>
      </c>
      <c r="E55" s="501" t="s">
        <v>10874</v>
      </c>
      <c r="F55" s="467"/>
    </row>
    <row r="56" spans="1:6" s="156" customFormat="1" ht="24" x14ac:dyDescent="0.2">
      <c r="A56" s="19">
        <f t="shared" si="0"/>
        <v>50</v>
      </c>
      <c r="B56" s="19">
        <f t="shared" si="1"/>
        <v>713</v>
      </c>
      <c r="C56" s="447">
        <v>17</v>
      </c>
      <c r="D56" s="448" t="s">
        <v>12</v>
      </c>
      <c r="E56" s="501" t="s">
        <v>10875</v>
      </c>
      <c r="F56" s="467"/>
    </row>
    <row r="57" spans="1:6" s="156" customFormat="1" ht="24" x14ac:dyDescent="0.2">
      <c r="A57" s="19">
        <f t="shared" si="0"/>
        <v>51</v>
      </c>
      <c r="B57" s="19">
        <f t="shared" si="1"/>
        <v>730</v>
      </c>
      <c r="C57" s="447">
        <v>17</v>
      </c>
      <c r="D57" s="448" t="s">
        <v>12</v>
      </c>
      <c r="E57" s="528" t="s">
        <v>13141</v>
      </c>
      <c r="F57" s="467"/>
    </row>
    <row r="58" spans="1:6" s="156" customFormat="1" ht="48" x14ac:dyDescent="0.2">
      <c r="A58" s="19">
        <f t="shared" si="0"/>
        <v>52</v>
      </c>
      <c r="B58" s="19">
        <f t="shared" si="1"/>
        <v>747</v>
      </c>
      <c r="C58" s="447">
        <v>17</v>
      </c>
      <c r="D58" s="448" t="s">
        <v>12</v>
      </c>
      <c r="E58" s="528" t="s">
        <v>13142</v>
      </c>
      <c r="F58" s="467"/>
    </row>
    <row r="59" spans="1:6" s="156" customFormat="1" ht="48" x14ac:dyDescent="0.2">
      <c r="A59" s="19">
        <f t="shared" si="0"/>
        <v>53</v>
      </c>
      <c r="B59" s="19">
        <f t="shared" si="1"/>
        <v>764</v>
      </c>
      <c r="C59" s="447">
        <v>17</v>
      </c>
      <c r="D59" s="448" t="s">
        <v>12</v>
      </c>
      <c r="E59" s="528" t="s">
        <v>13143</v>
      </c>
      <c r="F59" s="467"/>
    </row>
    <row r="60" spans="1:6" s="156" customFormat="1" ht="48" x14ac:dyDescent="0.2">
      <c r="A60" s="19">
        <f t="shared" si="0"/>
        <v>54</v>
      </c>
      <c r="B60" s="19">
        <f t="shared" si="1"/>
        <v>781</v>
      </c>
      <c r="C60" s="447">
        <v>17</v>
      </c>
      <c r="D60" s="448" t="s">
        <v>12</v>
      </c>
      <c r="E60" s="528" t="s">
        <v>13144</v>
      </c>
      <c r="F60" s="467"/>
    </row>
    <row r="61" spans="1:6" s="156" customFormat="1" ht="48" x14ac:dyDescent="0.2">
      <c r="A61" s="19">
        <f t="shared" si="0"/>
        <v>55</v>
      </c>
      <c r="B61" s="19">
        <f t="shared" si="1"/>
        <v>798</v>
      </c>
      <c r="C61" s="430">
        <v>17</v>
      </c>
      <c r="D61" s="444" t="s">
        <v>12</v>
      </c>
      <c r="E61" s="528" t="s">
        <v>13145</v>
      </c>
      <c r="F61" s="471"/>
    </row>
    <row r="62" spans="1:6" s="156" customFormat="1" ht="48" x14ac:dyDescent="0.2">
      <c r="A62" s="19">
        <f t="shared" si="0"/>
        <v>56</v>
      </c>
      <c r="B62" s="19">
        <f t="shared" si="1"/>
        <v>815</v>
      </c>
      <c r="C62" s="430">
        <v>17</v>
      </c>
      <c r="D62" s="444" t="s">
        <v>12</v>
      </c>
      <c r="E62" s="528" t="s">
        <v>13146</v>
      </c>
      <c r="F62" s="471"/>
    </row>
    <row r="63" spans="1:6" s="156" customFormat="1" ht="24" x14ac:dyDescent="0.2">
      <c r="A63" s="19">
        <f t="shared" si="0"/>
        <v>57</v>
      </c>
      <c r="B63" s="19">
        <f t="shared" si="1"/>
        <v>832</v>
      </c>
      <c r="C63" s="430">
        <v>17</v>
      </c>
      <c r="D63" s="444" t="s">
        <v>12</v>
      </c>
      <c r="E63" s="528" t="s">
        <v>13147</v>
      </c>
      <c r="F63" s="471"/>
    </row>
    <row r="64" spans="1:6" s="156" customFormat="1" ht="48" x14ac:dyDescent="0.2">
      <c r="A64" s="19">
        <f t="shared" si="0"/>
        <v>58</v>
      </c>
      <c r="B64" s="19">
        <f t="shared" si="1"/>
        <v>849</v>
      </c>
      <c r="C64" s="430">
        <v>17</v>
      </c>
      <c r="D64" s="444" t="s">
        <v>12</v>
      </c>
      <c r="E64" s="528" t="s">
        <v>13148</v>
      </c>
      <c r="F64" s="471"/>
    </row>
    <row r="65" spans="1:6" s="156" customFormat="1" ht="48" x14ac:dyDescent="0.2">
      <c r="A65" s="363">
        <f t="shared" si="0"/>
        <v>59</v>
      </c>
      <c r="B65" s="363">
        <f t="shared" si="1"/>
        <v>866</v>
      </c>
      <c r="C65" s="363">
        <v>17</v>
      </c>
      <c r="D65" s="360" t="s">
        <v>12</v>
      </c>
      <c r="E65" s="413" t="s">
        <v>13149</v>
      </c>
      <c r="F65" s="471"/>
    </row>
    <row r="66" spans="1:6" s="156" customFormat="1" ht="48" x14ac:dyDescent="0.2">
      <c r="A66" s="363">
        <f t="shared" si="0"/>
        <v>60</v>
      </c>
      <c r="B66" s="363">
        <f t="shared" si="1"/>
        <v>883</v>
      </c>
      <c r="C66" s="363">
        <v>17</v>
      </c>
      <c r="D66" s="360" t="s">
        <v>12</v>
      </c>
      <c r="E66" s="413" t="s">
        <v>13150</v>
      </c>
      <c r="F66" s="471"/>
    </row>
    <row r="67" spans="1:6" s="156" customFormat="1" ht="24" x14ac:dyDescent="0.2">
      <c r="A67" s="363">
        <f t="shared" si="0"/>
        <v>61</v>
      </c>
      <c r="B67" s="363">
        <f t="shared" si="1"/>
        <v>900</v>
      </c>
      <c r="C67" s="363">
        <v>17</v>
      </c>
      <c r="D67" s="360" t="s">
        <v>12</v>
      </c>
      <c r="E67" s="413" t="s">
        <v>13151</v>
      </c>
      <c r="F67" s="471"/>
    </row>
    <row r="68" spans="1:6" s="156" customFormat="1" ht="48" x14ac:dyDescent="0.2">
      <c r="A68" s="363">
        <f t="shared" si="0"/>
        <v>62</v>
      </c>
      <c r="B68" s="363">
        <f t="shared" si="1"/>
        <v>917</v>
      </c>
      <c r="C68" s="363">
        <v>17</v>
      </c>
      <c r="D68" s="360" t="s">
        <v>12</v>
      </c>
      <c r="E68" s="413" t="s">
        <v>13152</v>
      </c>
      <c r="F68" s="471"/>
    </row>
    <row r="69" spans="1:6" s="156" customFormat="1" ht="48" x14ac:dyDescent="0.2">
      <c r="A69" s="19">
        <f t="shared" si="0"/>
        <v>63</v>
      </c>
      <c r="B69" s="19">
        <f t="shared" si="1"/>
        <v>934</v>
      </c>
      <c r="C69" s="447">
        <v>17</v>
      </c>
      <c r="D69" s="448" t="s">
        <v>12</v>
      </c>
      <c r="E69" s="529" t="s">
        <v>6965</v>
      </c>
      <c r="F69" s="467"/>
    </row>
    <row r="70" spans="1:6" ht="36" x14ac:dyDescent="0.2">
      <c r="A70" s="19">
        <f t="shared" si="0"/>
        <v>64</v>
      </c>
      <c r="B70" s="19">
        <f t="shared" si="1"/>
        <v>951</v>
      </c>
      <c r="C70" s="447">
        <v>17</v>
      </c>
      <c r="D70" s="448" t="s">
        <v>12</v>
      </c>
      <c r="E70" s="529" t="s">
        <v>6966</v>
      </c>
      <c r="F70" s="467"/>
    </row>
    <row r="71" spans="1:6" ht="48" x14ac:dyDescent="0.2">
      <c r="A71" s="19">
        <f t="shared" si="0"/>
        <v>65</v>
      </c>
      <c r="B71" s="19">
        <f t="shared" si="1"/>
        <v>968</v>
      </c>
      <c r="C71" s="447">
        <v>17</v>
      </c>
      <c r="D71" s="448" t="s">
        <v>12</v>
      </c>
      <c r="E71" s="529" t="s">
        <v>6967</v>
      </c>
      <c r="F71" s="467"/>
    </row>
    <row r="72" spans="1:6" ht="48" x14ac:dyDescent="0.2">
      <c r="A72" s="19">
        <f t="shared" ref="A72:A74" si="2">+A71+1</f>
        <v>66</v>
      </c>
      <c r="B72" s="19">
        <f t="shared" ref="B72:B74" si="3">C71+B71</f>
        <v>985</v>
      </c>
      <c r="C72" s="447">
        <v>17</v>
      </c>
      <c r="D72" s="448" t="s">
        <v>12</v>
      </c>
      <c r="E72" s="529" t="s">
        <v>6968</v>
      </c>
      <c r="F72" s="467"/>
    </row>
    <row r="73" spans="1:6" x14ac:dyDescent="0.2">
      <c r="A73" s="19">
        <f t="shared" si="2"/>
        <v>67</v>
      </c>
      <c r="B73" s="19">
        <f t="shared" si="3"/>
        <v>1002</v>
      </c>
      <c r="C73" s="439">
        <v>150</v>
      </c>
      <c r="D73" s="524" t="s">
        <v>9</v>
      </c>
      <c r="E73" s="24" t="s">
        <v>50</v>
      </c>
      <c r="F73" s="292" t="s">
        <v>25</v>
      </c>
    </row>
    <row r="74" spans="1:6" ht="12.75" thickBot="1" x14ac:dyDescent="0.25">
      <c r="A74" s="19">
        <f t="shared" si="2"/>
        <v>68</v>
      </c>
      <c r="B74" s="19">
        <f t="shared" si="3"/>
        <v>1152</v>
      </c>
      <c r="C74" s="463">
        <v>12</v>
      </c>
      <c r="D74" s="491" t="s">
        <v>9</v>
      </c>
      <c r="E74" s="525" t="s">
        <v>323</v>
      </c>
      <c r="F74" s="474" t="s">
        <v>6969</v>
      </c>
    </row>
    <row r="75" spans="1:6" ht="12.75" thickTop="1" x14ac:dyDescent="0.2">
      <c r="A75" s="156" t="s">
        <v>54</v>
      </c>
      <c r="B75" s="156"/>
      <c r="C75" s="370">
        <f>B74+C74-1</f>
        <v>1163</v>
      </c>
      <c r="D75" s="156"/>
      <c r="E75" s="252"/>
      <c r="F75" s="156"/>
    </row>
    <row r="76" spans="1:6" x14ac:dyDescent="0.2">
      <c r="A76" s="64"/>
      <c r="B76" s="64"/>
      <c r="C76" s="64"/>
      <c r="D76" s="64"/>
      <c r="E76" s="64"/>
      <c r="F76" s="64"/>
    </row>
    <row r="77" spans="1:6" x14ac:dyDescent="0.2">
      <c r="A77" s="64"/>
      <c r="B77" s="64"/>
      <c r="C77" s="64"/>
      <c r="D77" s="64"/>
      <c r="E77" s="64"/>
      <c r="F77" s="64"/>
    </row>
    <row r="78" spans="1:6" x14ac:dyDescent="0.2">
      <c r="A78" s="64"/>
      <c r="B78" s="64"/>
      <c r="C78" s="64"/>
      <c r="D78" s="64"/>
      <c r="E78" s="64"/>
      <c r="F78" s="64"/>
    </row>
    <row r="79" spans="1:6" x14ac:dyDescent="0.2">
      <c r="A79" s="64"/>
      <c r="B79" s="64"/>
      <c r="C79" s="64"/>
      <c r="D79" s="64"/>
      <c r="E79" s="64"/>
      <c r="F79" s="64"/>
    </row>
    <row r="80" spans="1:6" x14ac:dyDescent="0.2">
      <c r="A80" s="64"/>
      <c r="B80" s="64"/>
      <c r="C80" s="64"/>
      <c r="D80" s="64"/>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c r="F249" s="64"/>
    </row>
    <row r="250" spans="1:6" x14ac:dyDescent="0.2">
      <c r="A250" s="64"/>
      <c r="B250" s="64"/>
      <c r="C250" s="64"/>
      <c r="D250" s="64"/>
      <c r="E250" s="64"/>
      <c r="F250" s="64"/>
    </row>
    <row r="251" spans="1:6" x14ac:dyDescent="0.2">
      <c r="A251" s="64"/>
      <c r="B251" s="64"/>
      <c r="C251" s="64"/>
      <c r="D251" s="64"/>
      <c r="E251" s="64"/>
      <c r="F251" s="64"/>
    </row>
    <row r="252" spans="1:6" x14ac:dyDescent="0.2">
      <c r="A252" s="64"/>
      <c r="B252" s="64"/>
      <c r="C252" s="64"/>
      <c r="D252" s="64"/>
      <c r="E252" s="64"/>
      <c r="F252" s="64"/>
    </row>
    <row r="253" spans="1:6" x14ac:dyDescent="0.2">
      <c r="A253" s="64"/>
      <c r="B253" s="64"/>
      <c r="C253" s="64"/>
      <c r="D253" s="64"/>
      <c r="E253" s="64"/>
      <c r="F253" s="64"/>
    </row>
  </sheetData>
  <mergeCells count="4">
    <mergeCell ref="A3:B3"/>
    <mergeCell ref="C3:F3"/>
    <mergeCell ref="A4:B4"/>
    <mergeCell ref="C4:F5"/>
  </mergeCells>
  <conditionalFormatting sqref="C3:F3">
    <cfRule type="containsText" dxfId="112"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0940A41E-8869-43FD-86F9-1DFF9AF715EC}">
            <xm:f>NOT(ISERROR(SEARCH($C$3,C3)))</xm:f>
            <xm:f>$C$3</xm:f>
            <x14:dxf>
              <font>
                <color rgb="FFFFFF00"/>
              </font>
            </x14:dxf>
          </x14:cfRule>
          <xm:sqref>C3:F3</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223"/>
  <sheetViews>
    <sheetView zoomScaleNormal="100" zoomScaleSheetLayoutView="80" workbookViewId="0">
      <selection activeCell="G21" sqref="G2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12" t="s">
        <v>1</v>
      </c>
      <c r="B3" s="812"/>
      <c r="C3" s="806" t="str">
        <f>+T22001000!C3</f>
        <v>Diseño de registro. 2025</v>
      </c>
      <c r="D3" s="806"/>
      <c r="E3" s="806"/>
      <c r="F3" s="805"/>
    </row>
    <row r="4" spans="1:6" ht="13.35" customHeight="1" x14ac:dyDescent="0.2">
      <c r="A4" s="796" t="str">
        <f>+T22001000!A4</f>
        <v>Versión 0.2</v>
      </c>
      <c r="B4" s="796"/>
      <c r="C4" s="794" t="s">
        <v>6970</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0" si="0">+A7+1</f>
        <v>2</v>
      </c>
      <c r="B8" s="30">
        <f t="shared" ref="B8:B71" si="1">C7+B7</f>
        <v>3</v>
      </c>
      <c r="C8" s="30">
        <v>3</v>
      </c>
      <c r="D8" s="31" t="s">
        <v>12</v>
      </c>
      <c r="E8" s="88" t="s">
        <v>13</v>
      </c>
      <c r="F8" s="43">
        <v>220</v>
      </c>
    </row>
    <row r="9" spans="1:6" x14ac:dyDescent="0.2">
      <c r="A9" s="30">
        <f t="shared" si="0"/>
        <v>3</v>
      </c>
      <c r="B9" s="30">
        <f t="shared" si="1"/>
        <v>6</v>
      </c>
      <c r="C9" s="30">
        <v>2</v>
      </c>
      <c r="D9" s="31" t="s">
        <v>9</v>
      </c>
      <c r="E9" s="88" t="s">
        <v>14</v>
      </c>
      <c r="F9" s="89" t="s">
        <v>6840</v>
      </c>
    </row>
    <row r="10" spans="1:6" x14ac:dyDescent="0.2">
      <c r="A10" s="30">
        <f t="shared" si="0"/>
        <v>4</v>
      </c>
      <c r="B10" s="30">
        <f t="shared" si="1"/>
        <v>8</v>
      </c>
      <c r="C10" s="30">
        <v>1</v>
      </c>
      <c r="D10" s="31" t="s">
        <v>9</v>
      </c>
      <c r="E10" s="88" t="s">
        <v>16</v>
      </c>
      <c r="F10" s="89" t="s">
        <v>220</v>
      </c>
    </row>
    <row r="11" spans="1:6" x14ac:dyDescent="0.2">
      <c r="A11" s="30">
        <f t="shared" si="0"/>
        <v>5</v>
      </c>
      <c r="B11" s="19">
        <f t="shared" si="1"/>
        <v>9</v>
      </c>
      <c r="C11" s="19">
        <v>2</v>
      </c>
      <c r="D11" s="33" t="s">
        <v>12</v>
      </c>
      <c r="E11" s="91" t="s">
        <v>17</v>
      </c>
      <c r="F11" s="90" t="s">
        <v>18</v>
      </c>
    </row>
    <row r="12" spans="1:6" x14ac:dyDescent="0.2">
      <c r="A12" s="30">
        <f t="shared" si="0"/>
        <v>6</v>
      </c>
      <c r="B12" s="19">
        <f t="shared" si="1"/>
        <v>11</v>
      </c>
      <c r="C12" s="19">
        <v>1</v>
      </c>
      <c r="D12" s="33" t="s">
        <v>9</v>
      </c>
      <c r="E12" s="91" t="s">
        <v>19</v>
      </c>
      <c r="F12" s="90" t="s">
        <v>20</v>
      </c>
    </row>
    <row r="13" spans="1:6" x14ac:dyDescent="0.2">
      <c r="A13" s="30">
        <f t="shared" si="0"/>
        <v>7</v>
      </c>
      <c r="B13" s="19">
        <f t="shared" si="1"/>
        <v>12</v>
      </c>
      <c r="C13" s="19">
        <v>1</v>
      </c>
      <c r="D13" s="33" t="s">
        <v>9</v>
      </c>
      <c r="E13" s="91" t="s">
        <v>284</v>
      </c>
      <c r="F13" s="32"/>
    </row>
    <row r="14" spans="1:6" x14ac:dyDescent="0.2">
      <c r="A14" s="30">
        <f t="shared" si="0"/>
        <v>8</v>
      </c>
      <c r="B14" s="19">
        <f t="shared" si="1"/>
        <v>13</v>
      </c>
      <c r="C14" s="19">
        <v>3</v>
      </c>
      <c r="D14" s="33" t="s">
        <v>12</v>
      </c>
      <c r="E14" s="91" t="s">
        <v>23</v>
      </c>
      <c r="F14" s="32"/>
    </row>
    <row r="15" spans="1:6" x14ac:dyDescent="0.2">
      <c r="A15" s="363">
        <f t="shared" si="0"/>
        <v>9</v>
      </c>
      <c r="B15" s="363">
        <f t="shared" si="1"/>
        <v>16</v>
      </c>
      <c r="C15" s="19">
        <v>17</v>
      </c>
      <c r="D15" s="33" t="s">
        <v>12</v>
      </c>
      <c r="E15" s="91" t="s">
        <v>14600</v>
      </c>
      <c r="F15" s="32"/>
    </row>
    <row r="16" spans="1:6" x14ac:dyDescent="0.2">
      <c r="A16" s="363">
        <f t="shared" si="0"/>
        <v>10</v>
      </c>
      <c r="B16" s="363">
        <f t="shared" si="1"/>
        <v>33</v>
      </c>
      <c r="C16" s="19">
        <v>17</v>
      </c>
      <c r="D16" s="33" t="s">
        <v>12</v>
      </c>
      <c r="E16" s="91" t="s">
        <v>14601</v>
      </c>
      <c r="F16" s="32"/>
    </row>
    <row r="17" spans="1:6" x14ac:dyDescent="0.2">
      <c r="A17" s="363">
        <f t="shared" si="0"/>
        <v>11</v>
      </c>
      <c r="B17" s="363">
        <f t="shared" si="1"/>
        <v>50</v>
      </c>
      <c r="C17" s="19">
        <v>17</v>
      </c>
      <c r="D17" s="33" t="s">
        <v>12</v>
      </c>
      <c r="E17" s="91" t="s">
        <v>6971</v>
      </c>
      <c r="F17" s="32"/>
    </row>
    <row r="18" spans="1:6" x14ac:dyDescent="0.2">
      <c r="A18" s="363">
        <f t="shared" si="0"/>
        <v>12</v>
      </c>
      <c r="B18" s="363">
        <f t="shared" si="1"/>
        <v>67</v>
      </c>
      <c r="C18" s="19">
        <v>17</v>
      </c>
      <c r="D18" s="33" t="s">
        <v>12</v>
      </c>
      <c r="E18" s="91" t="s">
        <v>6972</v>
      </c>
      <c r="F18" s="137"/>
    </row>
    <row r="19" spans="1:6" ht="24" x14ac:dyDescent="0.2">
      <c r="A19" s="363">
        <f t="shared" si="0"/>
        <v>13</v>
      </c>
      <c r="B19" s="363">
        <f t="shared" si="1"/>
        <v>84</v>
      </c>
      <c r="C19" s="19">
        <v>17</v>
      </c>
      <c r="D19" s="33" t="s">
        <v>12</v>
      </c>
      <c r="E19" s="67" t="s">
        <v>6973</v>
      </c>
      <c r="F19" s="32"/>
    </row>
    <row r="20" spans="1:6" ht="23.45" customHeight="1" x14ac:dyDescent="0.2">
      <c r="A20" s="363">
        <f t="shared" si="0"/>
        <v>14</v>
      </c>
      <c r="B20" s="363">
        <f t="shared" si="1"/>
        <v>101</v>
      </c>
      <c r="C20" s="19">
        <v>17</v>
      </c>
      <c r="D20" s="33" t="s">
        <v>12</v>
      </c>
      <c r="E20" s="91" t="s">
        <v>6974</v>
      </c>
      <c r="F20" s="32"/>
    </row>
    <row r="21" spans="1:6" x14ac:dyDescent="0.2">
      <c r="A21" s="363">
        <f t="shared" si="0"/>
        <v>15</v>
      </c>
      <c r="B21" s="363">
        <f t="shared" si="1"/>
        <v>118</v>
      </c>
      <c r="C21" s="19">
        <v>17</v>
      </c>
      <c r="D21" s="33" t="s">
        <v>12</v>
      </c>
      <c r="E21" s="91" t="s">
        <v>6975</v>
      </c>
      <c r="F21" s="32"/>
    </row>
    <row r="22" spans="1:6" ht="24" x14ac:dyDescent="0.2">
      <c r="A22" s="363">
        <f t="shared" si="0"/>
        <v>16</v>
      </c>
      <c r="B22" s="363">
        <f t="shared" si="1"/>
        <v>135</v>
      </c>
      <c r="C22" s="19">
        <v>17</v>
      </c>
      <c r="D22" s="33" t="s">
        <v>12</v>
      </c>
      <c r="E22" s="67" t="s">
        <v>6976</v>
      </c>
      <c r="F22" s="32"/>
    </row>
    <row r="23" spans="1:6" x14ac:dyDescent="0.2">
      <c r="A23" s="363">
        <f t="shared" si="0"/>
        <v>17</v>
      </c>
      <c r="B23" s="363">
        <f t="shared" si="1"/>
        <v>152</v>
      </c>
      <c r="C23" s="19">
        <v>17</v>
      </c>
      <c r="D23" s="33" t="s">
        <v>12</v>
      </c>
      <c r="E23" s="91" t="s">
        <v>6977</v>
      </c>
      <c r="F23" s="32"/>
    </row>
    <row r="24" spans="1:6" x14ac:dyDescent="0.2">
      <c r="A24" s="363">
        <f t="shared" si="0"/>
        <v>18</v>
      </c>
      <c r="B24" s="363">
        <f t="shared" si="1"/>
        <v>169</v>
      </c>
      <c r="C24" s="19">
        <v>17</v>
      </c>
      <c r="D24" s="33" t="s">
        <v>12</v>
      </c>
      <c r="E24" s="91" t="s">
        <v>6978</v>
      </c>
      <c r="F24" s="32"/>
    </row>
    <row r="25" spans="1:6" ht="24" x14ac:dyDescent="0.2">
      <c r="A25" s="363">
        <f t="shared" si="0"/>
        <v>19</v>
      </c>
      <c r="B25" s="363">
        <f t="shared" si="1"/>
        <v>186</v>
      </c>
      <c r="C25" s="19">
        <v>17</v>
      </c>
      <c r="D25" s="33" t="s">
        <v>12</v>
      </c>
      <c r="E25" s="67" t="s">
        <v>6979</v>
      </c>
      <c r="F25" s="32"/>
    </row>
    <row r="26" spans="1:6" x14ac:dyDescent="0.2">
      <c r="A26" s="363">
        <f t="shared" si="0"/>
        <v>20</v>
      </c>
      <c r="B26" s="363">
        <f t="shared" si="1"/>
        <v>203</v>
      </c>
      <c r="C26" s="19">
        <v>17</v>
      </c>
      <c r="D26" s="33" t="s">
        <v>12</v>
      </c>
      <c r="E26" s="91" t="s">
        <v>6980</v>
      </c>
      <c r="F26" s="32"/>
    </row>
    <row r="27" spans="1:6" x14ac:dyDescent="0.2">
      <c r="A27" s="363">
        <f t="shared" si="0"/>
        <v>21</v>
      </c>
      <c r="B27" s="363">
        <f t="shared" si="1"/>
        <v>220</v>
      </c>
      <c r="C27" s="19">
        <v>17</v>
      </c>
      <c r="D27" s="33" t="s">
        <v>12</v>
      </c>
      <c r="E27" s="91" t="s">
        <v>6981</v>
      </c>
      <c r="F27" s="32"/>
    </row>
    <row r="28" spans="1:6" ht="24" x14ac:dyDescent="0.2">
      <c r="A28" s="363">
        <f t="shared" si="0"/>
        <v>22</v>
      </c>
      <c r="B28" s="363">
        <f t="shared" si="1"/>
        <v>237</v>
      </c>
      <c r="C28" s="19">
        <v>17</v>
      </c>
      <c r="D28" s="33" t="s">
        <v>12</v>
      </c>
      <c r="E28" s="67" t="s">
        <v>6982</v>
      </c>
      <c r="F28" s="32"/>
    </row>
    <row r="29" spans="1:6" x14ac:dyDescent="0.2">
      <c r="A29" s="363">
        <f t="shared" si="0"/>
        <v>23</v>
      </c>
      <c r="B29" s="363">
        <f t="shared" si="1"/>
        <v>254</v>
      </c>
      <c r="C29" s="19">
        <v>17</v>
      </c>
      <c r="D29" s="33" t="s">
        <v>12</v>
      </c>
      <c r="E29" s="91" t="s">
        <v>6983</v>
      </c>
      <c r="F29" s="32"/>
    </row>
    <row r="30" spans="1:6" x14ac:dyDescent="0.2">
      <c r="A30" s="363">
        <f t="shared" si="0"/>
        <v>24</v>
      </c>
      <c r="B30" s="363">
        <f t="shared" si="1"/>
        <v>271</v>
      </c>
      <c r="C30" s="19">
        <v>17</v>
      </c>
      <c r="D30" s="33" t="s">
        <v>12</v>
      </c>
      <c r="E30" s="91" t="s">
        <v>6984</v>
      </c>
      <c r="F30" s="32"/>
    </row>
    <row r="31" spans="1:6" ht="24" x14ac:dyDescent="0.2">
      <c r="A31" s="363">
        <f t="shared" si="0"/>
        <v>25</v>
      </c>
      <c r="B31" s="363">
        <f t="shared" si="1"/>
        <v>288</v>
      </c>
      <c r="C31" s="19">
        <v>17</v>
      </c>
      <c r="D31" s="33" t="s">
        <v>12</v>
      </c>
      <c r="E31" s="67" t="s">
        <v>6985</v>
      </c>
      <c r="F31" s="32"/>
    </row>
    <row r="32" spans="1:6" x14ac:dyDescent="0.2">
      <c r="A32" s="363">
        <f t="shared" si="0"/>
        <v>26</v>
      </c>
      <c r="B32" s="363">
        <f t="shared" si="1"/>
        <v>305</v>
      </c>
      <c r="C32" s="19">
        <v>17</v>
      </c>
      <c r="D32" s="33" t="s">
        <v>12</v>
      </c>
      <c r="E32" s="91" t="s">
        <v>6986</v>
      </c>
      <c r="F32" s="32"/>
    </row>
    <row r="33" spans="1:6" x14ac:dyDescent="0.2">
      <c r="A33" s="363">
        <f t="shared" si="0"/>
        <v>27</v>
      </c>
      <c r="B33" s="363">
        <f t="shared" si="1"/>
        <v>322</v>
      </c>
      <c r="C33" s="19">
        <v>17</v>
      </c>
      <c r="D33" s="33" t="s">
        <v>12</v>
      </c>
      <c r="E33" s="91" t="s">
        <v>6987</v>
      </c>
      <c r="F33" s="32"/>
    </row>
    <row r="34" spans="1:6" ht="24" x14ac:dyDescent="0.2">
      <c r="A34" s="363">
        <f t="shared" si="0"/>
        <v>28</v>
      </c>
      <c r="B34" s="363">
        <f t="shared" si="1"/>
        <v>339</v>
      </c>
      <c r="C34" s="19">
        <v>17</v>
      </c>
      <c r="D34" s="33" t="s">
        <v>12</v>
      </c>
      <c r="E34" s="67" t="s">
        <v>6988</v>
      </c>
      <c r="F34" s="32"/>
    </row>
    <row r="35" spans="1:6" x14ac:dyDescent="0.2">
      <c r="A35" s="363">
        <f t="shared" si="0"/>
        <v>29</v>
      </c>
      <c r="B35" s="363">
        <f t="shared" si="1"/>
        <v>356</v>
      </c>
      <c r="C35" s="19">
        <v>17</v>
      </c>
      <c r="D35" s="33" t="s">
        <v>12</v>
      </c>
      <c r="E35" s="91" t="s">
        <v>6989</v>
      </c>
      <c r="F35" s="32"/>
    </row>
    <row r="36" spans="1:6" x14ac:dyDescent="0.2">
      <c r="A36" s="363">
        <f t="shared" si="0"/>
        <v>30</v>
      </c>
      <c r="B36" s="363">
        <f t="shared" si="1"/>
        <v>373</v>
      </c>
      <c r="C36" s="19">
        <v>17</v>
      </c>
      <c r="D36" s="33" t="s">
        <v>12</v>
      </c>
      <c r="E36" s="91" t="s">
        <v>6990</v>
      </c>
      <c r="F36" s="32"/>
    </row>
    <row r="37" spans="1:6" ht="24" x14ac:dyDescent="0.2">
      <c r="A37" s="363">
        <f t="shared" si="0"/>
        <v>31</v>
      </c>
      <c r="B37" s="363">
        <f t="shared" si="1"/>
        <v>390</v>
      </c>
      <c r="C37" s="19">
        <v>17</v>
      </c>
      <c r="D37" s="33" t="s">
        <v>12</v>
      </c>
      <c r="E37" s="67" t="s">
        <v>6991</v>
      </c>
      <c r="F37" s="32"/>
    </row>
    <row r="38" spans="1:6" x14ac:dyDescent="0.2">
      <c r="A38" s="363">
        <f t="shared" si="0"/>
        <v>32</v>
      </c>
      <c r="B38" s="363">
        <f t="shared" si="1"/>
        <v>407</v>
      </c>
      <c r="C38" s="19">
        <v>17</v>
      </c>
      <c r="D38" s="33" t="s">
        <v>12</v>
      </c>
      <c r="E38" s="91" t="s">
        <v>6992</v>
      </c>
      <c r="F38" s="32"/>
    </row>
    <row r="39" spans="1:6" x14ac:dyDescent="0.2">
      <c r="A39" s="363">
        <f t="shared" si="0"/>
        <v>33</v>
      </c>
      <c r="B39" s="363">
        <f t="shared" si="1"/>
        <v>424</v>
      </c>
      <c r="C39" s="19">
        <v>17</v>
      </c>
      <c r="D39" s="33" t="s">
        <v>12</v>
      </c>
      <c r="E39" s="91" t="s">
        <v>6993</v>
      </c>
      <c r="F39" s="32"/>
    </row>
    <row r="40" spans="1:6" ht="24" x14ac:dyDescent="0.2">
      <c r="A40" s="363">
        <f t="shared" si="0"/>
        <v>34</v>
      </c>
      <c r="B40" s="363">
        <f t="shared" si="1"/>
        <v>441</v>
      </c>
      <c r="C40" s="19">
        <v>17</v>
      </c>
      <c r="D40" s="33" t="s">
        <v>12</v>
      </c>
      <c r="E40" s="67" t="s">
        <v>6994</v>
      </c>
      <c r="F40" s="206"/>
    </row>
    <row r="41" spans="1:6" x14ac:dyDescent="0.2">
      <c r="A41" s="363">
        <f t="shared" si="0"/>
        <v>35</v>
      </c>
      <c r="B41" s="363">
        <f t="shared" si="1"/>
        <v>458</v>
      </c>
      <c r="C41" s="19">
        <v>17</v>
      </c>
      <c r="D41" s="33" t="s">
        <v>12</v>
      </c>
      <c r="E41" s="91" t="s">
        <v>6995</v>
      </c>
      <c r="F41" s="206"/>
    </row>
    <row r="42" spans="1:6" x14ac:dyDescent="0.2">
      <c r="A42" s="363">
        <f t="shared" si="0"/>
        <v>36</v>
      </c>
      <c r="B42" s="363">
        <f t="shared" si="1"/>
        <v>475</v>
      </c>
      <c r="C42" s="19">
        <v>17</v>
      </c>
      <c r="D42" s="33" t="s">
        <v>12</v>
      </c>
      <c r="E42" s="91" t="s">
        <v>6996</v>
      </c>
      <c r="F42" s="206"/>
    </row>
    <row r="43" spans="1:6" ht="24" x14ac:dyDescent="0.2">
      <c r="A43" s="363">
        <f t="shared" si="0"/>
        <v>37</v>
      </c>
      <c r="B43" s="363">
        <f t="shared" si="1"/>
        <v>492</v>
      </c>
      <c r="C43" s="19">
        <v>17</v>
      </c>
      <c r="D43" s="33" t="s">
        <v>12</v>
      </c>
      <c r="E43" s="67" t="s">
        <v>6997</v>
      </c>
      <c r="F43" s="206"/>
    </row>
    <row r="44" spans="1:6" x14ac:dyDescent="0.2">
      <c r="A44" s="363">
        <f t="shared" si="0"/>
        <v>38</v>
      </c>
      <c r="B44" s="363">
        <f t="shared" si="1"/>
        <v>509</v>
      </c>
      <c r="C44" s="19">
        <v>17</v>
      </c>
      <c r="D44" s="33" t="s">
        <v>12</v>
      </c>
      <c r="E44" s="67" t="s">
        <v>6998</v>
      </c>
      <c r="F44" s="205"/>
    </row>
    <row r="45" spans="1:6" x14ac:dyDescent="0.2">
      <c r="A45" s="363">
        <f t="shared" si="0"/>
        <v>39</v>
      </c>
      <c r="B45" s="363">
        <f t="shared" si="1"/>
        <v>526</v>
      </c>
      <c r="C45" s="19">
        <v>17</v>
      </c>
      <c r="D45" s="33" t="s">
        <v>12</v>
      </c>
      <c r="E45" s="67" t="s">
        <v>6999</v>
      </c>
      <c r="F45" s="205"/>
    </row>
    <row r="46" spans="1:6" ht="24" x14ac:dyDescent="0.2">
      <c r="A46" s="363">
        <f t="shared" si="0"/>
        <v>40</v>
      </c>
      <c r="B46" s="363">
        <f t="shared" si="1"/>
        <v>543</v>
      </c>
      <c r="C46" s="19">
        <v>17</v>
      </c>
      <c r="D46" s="33" t="s">
        <v>12</v>
      </c>
      <c r="E46" s="67" t="s">
        <v>7000</v>
      </c>
      <c r="F46" s="205"/>
    </row>
    <row r="47" spans="1:6" x14ac:dyDescent="0.2">
      <c r="A47" s="363">
        <f t="shared" si="0"/>
        <v>41</v>
      </c>
      <c r="B47" s="363">
        <f t="shared" si="1"/>
        <v>560</v>
      </c>
      <c r="C47" s="37">
        <v>17</v>
      </c>
      <c r="D47" s="45" t="s">
        <v>12</v>
      </c>
      <c r="E47" s="67" t="s">
        <v>7001</v>
      </c>
      <c r="F47" s="205"/>
    </row>
    <row r="48" spans="1:6" x14ac:dyDescent="0.2">
      <c r="A48" s="363">
        <f t="shared" si="0"/>
        <v>42</v>
      </c>
      <c r="B48" s="363">
        <f t="shared" si="1"/>
        <v>577</v>
      </c>
      <c r="C48" s="37">
        <v>17</v>
      </c>
      <c r="D48" s="45" t="s">
        <v>12</v>
      </c>
      <c r="E48" s="67" t="s">
        <v>7002</v>
      </c>
      <c r="F48" s="205"/>
    </row>
    <row r="49" spans="1:6" ht="24" x14ac:dyDescent="0.2">
      <c r="A49" s="363">
        <f t="shared" si="0"/>
        <v>43</v>
      </c>
      <c r="B49" s="363">
        <f t="shared" si="1"/>
        <v>594</v>
      </c>
      <c r="C49" s="37">
        <v>17</v>
      </c>
      <c r="D49" s="45" t="s">
        <v>12</v>
      </c>
      <c r="E49" s="67" t="s">
        <v>7003</v>
      </c>
      <c r="F49" s="205"/>
    </row>
    <row r="50" spans="1:6" x14ac:dyDescent="0.2">
      <c r="A50" s="363">
        <f t="shared" si="0"/>
        <v>44</v>
      </c>
      <c r="B50" s="363">
        <f t="shared" si="1"/>
        <v>611</v>
      </c>
      <c r="C50" s="37">
        <v>17</v>
      </c>
      <c r="D50" s="45" t="s">
        <v>12</v>
      </c>
      <c r="E50" s="67" t="s">
        <v>7004</v>
      </c>
      <c r="F50" s="205"/>
    </row>
    <row r="51" spans="1:6" x14ac:dyDescent="0.2">
      <c r="A51" s="363">
        <f t="shared" si="0"/>
        <v>45</v>
      </c>
      <c r="B51" s="363">
        <f t="shared" si="1"/>
        <v>628</v>
      </c>
      <c r="C51" s="37">
        <v>17</v>
      </c>
      <c r="D51" s="45" t="s">
        <v>12</v>
      </c>
      <c r="E51" s="67" t="s">
        <v>7005</v>
      </c>
      <c r="F51" s="205"/>
    </row>
    <row r="52" spans="1:6" ht="24" x14ac:dyDescent="0.2">
      <c r="A52" s="363">
        <f t="shared" si="0"/>
        <v>46</v>
      </c>
      <c r="B52" s="363">
        <f t="shared" si="1"/>
        <v>645</v>
      </c>
      <c r="C52" s="37">
        <v>17</v>
      </c>
      <c r="D52" s="45" t="s">
        <v>12</v>
      </c>
      <c r="E52" s="67" t="s">
        <v>7006</v>
      </c>
      <c r="F52" s="205"/>
    </row>
    <row r="53" spans="1:6" x14ac:dyDescent="0.2">
      <c r="A53" s="363">
        <f t="shared" si="0"/>
        <v>47</v>
      </c>
      <c r="B53" s="363">
        <f t="shared" si="1"/>
        <v>662</v>
      </c>
      <c r="C53" s="37">
        <v>17</v>
      </c>
      <c r="D53" s="45" t="s">
        <v>12</v>
      </c>
      <c r="E53" s="91" t="s">
        <v>10876</v>
      </c>
      <c r="F53" s="205"/>
    </row>
    <row r="54" spans="1:6" x14ac:dyDescent="0.2">
      <c r="A54" s="363">
        <f t="shared" si="0"/>
        <v>48</v>
      </c>
      <c r="B54" s="363">
        <f t="shared" si="1"/>
        <v>679</v>
      </c>
      <c r="C54" s="37">
        <v>17</v>
      </c>
      <c r="D54" s="45" t="s">
        <v>12</v>
      </c>
      <c r="E54" s="91" t="s">
        <v>10877</v>
      </c>
      <c r="F54" s="205"/>
    </row>
    <row r="55" spans="1:6" ht="24" x14ac:dyDescent="0.2">
      <c r="A55" s="363">
        <f t="shared" si="0"/>
        <v>49</v>
      </c>
      <c r="B55" s="363">
        <f t="shared" si="1"/>
        <v>696</v>
      </c>
      <c r="C55" s="37">
        <v>17</v>
      </c>
      <c r="D55" s="45" t="s">
        <v>12</v>
      </c>
      <c r="E55" s="91" t="s">
        <v>10878</v>
      </c>
      <c r="F55" s="205"/>
    </row>
    <row r="56" spans="1:6" x14ac:dyDescent="0.2">
      <c r="A56" s="363">
        <f t="shared" si="0"/>
        <v>50</v>
      </c>
      <c r="B56" s="363">
        <f t="shared" si="1"/>
        <v>713</v>
      </c>
      <c r="C56" s="37">
        <v>17</v>
      </c>
      <c r="D56" s="45" t="s">
        <v>12</v>
      </c>
      <c r="E56" s="409" t="s">
        <v>12491</v>
      </c>
      <c r="F56" s="205"/>
    </row>
    <row r="57" spans="1:6" x14ac:dyDescent="0.2">
      <c r="A57" s="363">
        <f t="shared" si="0"/>
        <v>51</v>
      </c>
      <c r="B57" s="363">
        <f t="shared" si="1"/>
        <v>730</v>
      </c>
      <c r="C57" s="37">
        <v>17</v>
      </c>
      <c r="D57" s="45" t="s">
        <v>12</v>
      </c>
      <c r="E57" s="409" t="s">
        <v>12493</v>
      </c>
      <c r="F57" s="205"/>
    </row>
    <row r="58" spans="1:6" ht="24" x14ac:dyDescent="0.2">
      <c r="A58" s="363">
        <f t="shared" si="0"/>
        <v>52</v>
      </c>
      <c r="B58" s="363">
        <f t="shared" si="1"/>
        <v>747</v>
      </c>
      <c r="C58" s="37">
        <v>17</v>
      </c>
      <c r="D58" s="45" t="s">
        <v>12</v>
      </c>
      <c r="E58" s="409" t="s">
        <v>12492</v>
      </c>
      <c r="F58" s="205"/>
    </row>
    <row r="59" spans="1:6" x14ac:dyDescent="0.2">
      <c r="A59" s="363">
        <f t="shared" si="0"/>
        <v>53</v>
      </c>
      <c r="B59" s="363">
        <f t="shared" si="1"/>
        <v>764</v>
      </c>
      <c r="C59" s="19">
        <v>17</v>
      </c>
      <c r="D59" s="33" t="s">
        <v>12</v>
      </c>
      <c r="E59" s="409" t="s">
        <v>12494</v>
      </c>
      <c r="F59" s="357"/>
    </row>
    <row r="60" spans="1:6" x14ac:dyDescent="0.2">
      <c r="A60" s="363">
        <f t="shared" si="0"/>
        <v>54</v>
      </c>
      <c r="B60" s="363">
        <f t="shared" si="1"/>
        <v>781</v>
      </c>
      <c r="C60" s="19">
        <v>17</v>
      </c>
      <c r="D60" s="33" t="s">
        <v>12</v>
      </c>
      <c r="E60" s="409" t="s">
        <v>12495</v>
      </c>
      <c r="F60" s="357"/>
    </row>
    <row r="61" spans="1:6" ht="24" x14ac:dyDescent="0.2">
      <c r="A61" s="363">
        <f t="shared" si="0"/>
        <v>55</v>
      </c>
      <c r="B61" s="363">
        <f t="shared" si="1"/>
        <v>798</v>
      </c>
      <c r="C61" s="19">
        <v>17</v>
      </c>
      <c r="D61" s="33" t="s">
        <v>12</v>
      </c>
      <c r="E61" s="409" t="s">
        <v>12496</v>
      </c>
      <c r="F61" s="357"/>
    </row>
    <row r="62" spans="1:6" x14ac:dyDescent="0.2">
      <c r="A62" s="363">
        <f t="shared" si="0"/>
        <v>56</v>
      </c>
      <c r="B62" s="363">
        <f t="shared" ref="B62:B65" si="2">C61+B61</f>
        <v>815</v>
      </c>
      <c r="C62" s="363">
        <v>17</v>
      </c>
      <c r="D62" s="360" t="s">
        <v>12</v>
      </c>
      <c r="E62" s="410" t="s">
        <v>12497</v>
      </c>
      <c r="F62" s="411"/>
    </row>
    <row r="63" spans="1:6" x14ac:dyDescent="0.2">
      <c r="A63" s="363">
        <f t="shared" si="0"/>
        <v>57</v>
      </c>
      <c r="B63" s="363">
        <f t="shared" si="2"/>
        <v>832</v>
      </c>
      <c r="C63" s="363">
        <v>17</v>
      </c>
      <c r="D63" s="360" t="s">
        <v>12</v>
      </c>
      <c r="E63" s="410" t="s">
        <v>12498</v>
      </c>
      <c r="F63" s="411"/>
    </row>
    <row r="64" spans="1:6" ht="24" x14ac:dyDescent="0.2">
      <c r="A64" s="363">
        <f t="shared" si="0"/>
        <v>58</v>
      </c>
      <c r="B64" s="363">
        <f t="shared" si="2"/>
        <v>849</v>
      </c>
      <c r="C64" s="363">
        <v>17</v>
      </c>
      <c r="D64" s="360" t="s">
        <v>12</v>
      </c>
      <c r="E64" s="410" t="s">
        <v>12499</v>
      </c>
      <c r="F64" s="411"/>
    </row>
    <row r="65" spans="1:6" x14ac:dyDescent="0.2">
      <c r="A65" s="363">
        <f t="shared" si="0"/>
        <v>59</v>
      </c>
      <c r="B65" s="363">
        <f t="shared" si="2"/>
        <v>866</v>
      </c>
      <c r="C65" s="19">
        <v>17</v>
      </c>
      <c r="D65" s="33" t="s">
        <v>12</v>
      </c>
      <c r="E65" s="91" t="s">
        <v>7007</v>
      </c>
      <c r="F65" s="32"/>
    </row>
    <row r="66" spans="1:6" x14ac:dyDescent="0.2">
      <c r="A66" s="363">
        <f t="shared" si="0"/>
        <v>60</v>
      </c>
      <c r="B66" s="363">
        <f t="shared" si="1"/>
        <v>883</v>
      </c>
      <c r="C66" s="19">
        <v>17</v>
      </c>
      <c r="D66" s="33" t="s">
        <v>12</v>
      </c>
      <c r="E66" s="91" t="s">
        <v>7008</v>
      </c>
      <c r="F66" s="32"/>
    </row>
    <row r="67" spans="1:6" ht="24" x14ac:dyDescent="0.2">
      <c r="A67" s="363">
        <f t="shared" si="0"/>
        <v>61</v>
      </c>
      <c r="B67" s="363">
        <f t="shared" si="1"/>
        <v>900</v>
      </c>
      <c r="C67" s="19">
        <v>17</v>
      </c>
      <c r="D67" s="33" t="s">
        <v>12</v>
      </c>
      <c r="E67" s="67" t="s">
        <v>7009</v>
      </c>
      <c r="F67" s="32"/>
    </row>
    <row r="68" spans="1:6" x14ac:dyDescent="0.2">
      <c r="A68" s="363">
        <f t="shared" si="0"/>
        <v>62</v>
      </c>
      <c r="B68" s="363">
        <f t="shared" si="1"/>
        <v>917</v>
      </c>
      <c r="C68" s="37">
        <v>17</v>
      </c>
      <c r="D68" s="45" t="s">
        <v>12</v>
      </c>
      <c r="E68" s="91" t="s">
        <v>14602</v>
      </c>
      <c r="F68" s="47"/>
    </row>
    <row r="69" spans="1:6" x14ac:dyDescent="0.2">
      <c r="A69" s="363">
        <f t="shared" si="0"/>
        <v>63</v>
      </c>
      <c r="B69" s="363">
        <f t="shared" si="1"/>
        <v>934</v>
      </c>
      <c r="C69" s="37">
        <v>17</v>
      </c>
      <c r="D69" s="45" t="s">
        <v>12</v>
      </c>
      <c r="E69" s="91" t="s">
        <v>14603</v>
      </c>
      <c r="F69" s="47"/>
    </row>
    <row r="70" spans="1:6" ht="24.75" customHeight="1" x14ac:dyDescent="0.2">
      <c r="A70" s="363">
        <f t="shared" si="0"/>
        <v>64</v>
      </c>
      <c r="B70" s="363">
        <f t="shared" si="1"/>
        <v>951</v>
      </c>
      <c r="C70" s="37">
        <v>17</v>
      </c>
      <c r="D70" s="45" t="s">
        <v>12</v>
      </c>
      <c r="E70" s="67" t="s">
        <v>7010</v>
      </c>
      <c r="F70" s="47"/>
    </row>
    <row r="71" spans="1:6" ht="23.25" customHeight="1" x14ac:dyDescent="0.2">
      <c r="A71" s="363">
        <f t="shared" ref="A71:A92" si="3">+A70+1</f>
        <v>65</v>
      </c>
      <c r="B71" s="363">
        <f t="shared" si="1"/>
        <v>968</v>
      </c>
      <c r="C71" s="37">
        <v>17</v>
      </c>
      <c r="D71" s="45" t="s">
        <v>12</v>
      </c>
      <c r="E71" s="67" t="s">
        <v>7011</v>
      </c>
      <c r="F71" s="47"/>
    </row>
    <row r="72" spans="1:6" ht="27.75" customHeight="1" x14ac:dyDescent="0.2">
      <c r="A72" s="363">
        <f t="shared" si="3"/>
        <v>66</v>
      </c>
      <c r="B72" s="363">
        <f t="shared" ref="B72:B92" si="4">C71+B71</f>
        <v>985</v>
      </c>
      <c r="C72" s="37">
        <v>17</v>
      </c>
      <c r="D72" s="45" t="s">
        <v>12</v>
      </c>
      <c r="E72" s="67" t="s">
        <v>7012</v>
      </c>
      <c r="F72" s="47"/>
    </row>
    <row r="73" spans="1:6" ht="27.75" customHeight="1" x14ac:dyDescent="0.2">
      <c r="A73" s="363">
        <f t="shared" si="3"/>
        <v>67</v>
      </c>
      <c r="B73" s="363">
        <f t="shared" si="4"/>
        <v>1002</v>
      </c>
      <c r="C73" s="37">
        <v>17</v>
      </c>
      <c r="D73" s="45" t="s">
        <v>12</v>
      </c>
      <c r="E73" s="67" t="s">
        <v>7013</v>
      </c>
      <c r="F73" s="47"/>
    </row>
    <row r="74" spans="1:6" ht="27.75" customHeight="1" x14ac:dyDescent="0.2">
      <c r="A74" s="363">
        <f t="shared" si="3"/>
        <v>68</v>
      </c>
      <c r="B74" s="363">
        <f t="shared" si="4"/>
        <v>1019</v>
      </c>
      <c r="C74" s="37">
        <v>17</v>
      </c>
      <c r="D74" s="45" t="s">
        <v>12</v>
      </c>
      <c r="E74" s="67" t="s">
        <v>7014</v>
      </c>
      <c r="F74" s="47"/>
    </row>
    <row r="75" spans="1:6" ht="27.75" customHeight="1" x14ac:dyDescent="0.2">
      <c r="A75" s="363">
        <f t="shared" si="3"/>
        <v>69</v>
      </c>
      <c r="B75" s="363">
        <f t="shared" si="4"/>
        <v>1036</v>
      </c>
      <c r="C75" s="37">
        <v>17</v>
      </c>
      <c r="D75" s="45" t="s">
        <v>12</v>
      </c>
      <c r="E75" s="67" t="s">
        <v>7015</v>
      </c>
      <c r="F75" s="47"/>
    </row>
    <row r="76" spans="1:6" ht="27.75" customHeight="1" x14ac:dyDescent="0.2">
      <c r="A76" s="363">
        <f t="shared" si="3"/>
        <v>70</v>
      </c>
      <c r="B76" s="363">
        <f t="shared" si="4"/>
        <v>1053</v>
      </c>
      <c r="C76" s="37">
        <v>17</v>
      </c>
      <c r="D76" s="45" t="s">
        <v>12</v>
      </c>
      <c r="E76" s="91" t="s">
        <v>10879</v>
      </c>
      <c r="F76" s="47"/>
    </row>
    <row r="77" spans="1:6" ht="27.75" customHeight="1" x14ac:dyDescent="0.2">
      <c r="A77" s="363">
        <f t="shared" si="3"/>
        <v>71</v>
      </c>
      <c r="B77" s="363">
        <f t="shared" si="4"/>
        <v>1070</v>
      </c>
      <c r="C77" s="37">
        <v>17</v>
      </c>
      <c r="D77" s="45" t="s">
        <v>12</v>
      </c>
      <c r="E77" s="91" t="s">
        <v>10880</v>
      </c>
      <c r="F77" s="47"/>
    </row>
    <row r="78" spans="1:6" ht="27.75" customHeight="1" x14ac:dyDescent="0.2">
      <c r="A78" s="363">
        <f t="shared" si="3"/>
        <v>72</v>
      </c>
      <c r="B78" s="363">
        <f t="shared" si="4"/>
        <v>1087</v>
      </c>
      <c r="C78" s="37">
        <v>17</v>
      </c>
      <c r="D78" s="45" t="s">
        <v>12</v>
      </c>
      <c r="E78" s="91" t="s">
        <v>10881</v>
      </c>
      <c r="F78" s="47"/>
    </row>
    <row r="79" spans="1:6" ht="27.75" customHeight="1" x14ac:dyDescent="0.2">
      <c r="A79" s="363">
        <f t="shared" si="3"/>
        <v>73</v>
      </c>
      <c r="B79" s="363">
        <f t="shared" si="4"/>
        <v>1104</v>
      </c>
      <c r="C79" s="37">
        <v>17</v>
      </c>
      <c r="D79" s="45" t="s">
        <v>12</v>
      </c>
      <c r="E79" s="409" t="s">
        <v>12500</v>
      </c>
      <c r="F79" s="47"/>
    </row>
    <row r="80" spans="1:6" ht="27.75" customHeight="1" x14ac:dyDescent="0.2">
      <c r="A80" s="363">
        <f t="shared" si="3"/>
        <v>74</v>
      </c>
      <c r="B80" s="363">
        <f t="shared" si="4"/>
        <v>1121</v>
      </c>
      <c r="C80" s="37">
        <v>17</v>
      </c>
      <c r="D80" s="45" t="s">
        <v>12</v>
      </c>
      <c r="E80" s="409" t="s">
        <v>12501</v>
      </c>
      <c r="F80" s="47"/>
    </row>
    <row r="81" spans="1:6" ht="27.75" customHeight="1" x14ac:dyDescent="0.2">
      <c r="A81" s="363">
        <f t="shared" si="3"/>
        <v>75</v>
      </c>
      <c r="B81" s="363">
        <f t="shared" si="4"/>
        <v>1138</v>
      </c>
      <c r="C81" s="37">
        <v>17</v>
      </c>
      <c r="D81" s="45" t="s">
        <v>12</v>
      </c>
      <c r="E81" s="409" t="s">
        <v>12502</v>
      </c>
      <c r="F81" s="47"/>
    </row>
    <row r="82" spans="1:6" ht="27.75" customHeight="1" x14ac:dyDescent="0.2">
      <c r="A82" s="363">
        <f t="shared" si="3"/>
        <v>76</v>
      </c>
      <c r="B82" s="363">
        <f t="shared" si="4"/>
        <v>1155</v>
      </c>
      <c r="C82" s="19">
        <v>17</v>
      </c>
      <c r="D82" s="33" t="s">
        <v>12</v>
      </c>
      <c r="E82" s="409" t="s">
        <v>12503</v>
      </c>
      <c r="F82" s="260"/>
    </row>
    <row r="83" spans="1:6" ht="27.75" customHeight="1" x14ac:dyDescent="0.2">
      <c r="A83" s="363">
        <f t="shared" si="3"/>
        <v>77</v>
      </c>
      <c r="B83" s="363">
        <f t="shared" si="4"/>
        <v>1172</v>
      </c>
      <c r="C83" s="19">
        <v>17</v>
      </c>
      <c r="D83" s="33" t="s">
        <v>12</v>
      </c>
      <c r="E83" s="409" t="s">
        <v>12504</v>
      </c>
      <c r="F83" s="260"/>
    </row>
    <row r="84" spans="1:6" ht="27.75" customHeight="1" x14ac:dyDescent="0.2">
      <c r="A84" s="363">
        <f t="shared" si="3"/>
        <v>78</v>
      </c>
      <c r="B84" s="363">
        <f t="shared" si="4"/>
        <v>1189</v>
      </c>
      <c r="C84" s="19">
        <v>17</v>
      </c>
      <c r="D84" s="33" t="s">
        <v>12</v>
      </c>
      <c r="E84" s="409" t="s">
        <v>12505</v>
      </c>
      <c r="F84" s="260"/>
    </row>
    <row r="85" spans="1:6" ht="27.75" customHeight="1" x14ac:dyDescent="0.2">
      <c r="A85" s="363">
        <f t="shared" si="3"/>
        <v>79</v>
      </c>
      <c r="B85" s="363">
        <f t="shared" ref="B85:B89" si="5">C84+B84</f>
        <v>1206</v>
      </c>
      <c r="C85" s="363">
        <v>17</v>
      </c>
      <c r="D85" s="360" t="s">
        <v>12</v>
      </c>
      <c r="E85" s="410" t="s">
        <v>12506</v>
      </c>
      <c r="F85" s="400"/>
    </row>
    <row r="86" spans="1:6" ht="27.75" customHeight="1" x14ac:dyDescent="0.2">
      <c r="A86" s="363">
        <f t="shared" si="3"/>
        <v>80</v>
      </c>
      <c r="B86" s="363">
        <f t="shared" si="5"/>
        <v>1223</v>
      </c>
      <c r="C86" s="363">
        <v>17</v>
      </c>
      <c r="D86" s="360" t="s">
        <v>12</v>
      </c>
      <c r="E86" s="410" t="s">
        <v>12507</v>
      </c>
      <c r="F86" s="400"/>
    </row>
    <row r="87" spans="1:6" ht="27.75" customHeight="1" x14ac:dyDescent="0.2">
      <c r="A87" s="363">
        <f t="shared" si="3"/>
        <v>81</v>
      </c>
      <c r="B87" s="363">
        <f t="shared" si="5"/>
        <v>1240</v>
      </c>
      <c r="C87" s="363">
        <v>17</v>
      </c>
      <c r="D87" s="360" t="s">
        <v>12</v>
      </c>
      <c r="E87" s="410" t="s">
        <v>12508</v>
      </c>
      <c r="F87" s="400"/>
    </row>
    <row r="88" spans="1:6" ht="24" x14ac:dyDescent="0.2">
      <c r="A88" s="363">
        <f t="shared" si="3"/>
        <v>82</v>
      </c>
      <c r="B88" s="363">
        <f t="shared" si="5"/>
        <v>1257</v>
      </c>
      <c r="C88" s="19">
        <v>17</v>
      </c>
      <c r="D88" s="33" t="s">
        <v>12</v>
      </c>
      <c r="E88" s="67" t="s">
        <v>7016</v>
      </c>
      <c r="F88" s="32"/>
    </row>
    <row r="89" spans="1:6" x14ac:dyDescent="0.2">
      <c r="A89" s="363">
        <f t="shared" si="3"/>
        <v>83</v>
      </c>
      <c r="B89" s="363">
        <f t="shared" si="5"/>
        <v>1274</v>
      </c>
      <c r="C89" s="19">
        <v>17</v>
      </c>
      <c r="D89" s="33" t="s">
        <v>12</v>
      </c>
      <c r="E89" s="67" t="s">
        <v>7017</v>
      </c>
      <c r="F89" s="32"/>
    </row>
    <row r="90" spans="1:6" x14ac:dyDescent="0.2">
      <c r="A90" s="363">
        <f t="shared" si="3"/>
        <v>84</v>
      </c>
      <c r="B90" s="363">
        <f t="shared" si="4"/>
        <v>1291</v>
      </c>
      <c r="C90" s="19">
        <v>17</v>
      </c>
      <c r="D90" s="33" t="s">
        <v>12</v>
      </c>
      <c r="E90" s="67" t="s">
        <v>7018</v>
      </c>
      <c r="F90" s="32"/>
    </row>
    <row r="91" spans="1:6" x14ac:dyDescent="0.2">
      <c r="A91" s="363">
        <f t="shared" si="3"/>
        <v>85</v>
      </c>
      <c r="B91" s="363">
        <f t="shared" si="4"/>
        <v>1308</v>
      </c>
      <c r="C91" s="78">
        <v>150</v>
      </c>
      <c r="D91" s="250" t="s">
        <v>9</v>
      </c>
      <c r="E91" s="29" t="s">
        <v>50</v>
      </c>
      <c r="F91" s="47" t="s">
        <v>25</v>
      </c>
    </row>
    <row r="92" spans="1:6" ht="12.75" thickBot="1" x14ac:dyDescent="0.25">
      <c r="A92" s="363">
        <f t="shared" si="3"/>
        <v>86</v>
      </c>
      <c r="B92" s="363">
        <f t="shared" si="4"/>
        <v>1458</v>
      </c>
      <c r="C92" s="94">
        <v>12</v>
      </c>
      <c r="D92" s="95" t="s">
        <v>9</v>
      </c>
      <c r="E92" s="96" t="s">
        <v>323</v>
      </c>
      <c r="F92" s="97" t="s">
        <v>7019</v>
      </c>
    </row>
    <row r="93" spans="1:6" ht="12.75" thickTop="1" x14ac:dyDescent="0.2">
      <c r="A93" s="148" t="s">
        <v>54</v>
      </c>
      <c r="B93" s="148"/>
      <c r="C93" s="370">
        <f>B92+C92-1</f>
        <v>1469</v>
      </c>
      <c r="D93" s="98"/>
      <c r="E93" s="266"/>
      <c r="F93" s="98"/>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sheetData>
  <mergeCells count="4">
    <mergeCell ref="A3:B3"/>
    <mergeCell ref="C3:F3"/>
    <mergeCell ref="A4:B4"/>
    <mergeCell ref="C4:F5"/>
  </mergeCells>
  <conditionalFormatting sqref="A3:F3">
    <cfRule type="containsText" dxfId="110"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17C3A5E-573C-4431-89EE-C61278F9FBD5}">
            <xm:f>NOT(ISERROR(SEARCH($C$3,A3)))</xm:f>
            <xm:f>$C$3</xm:f>
            <x14:dxf>
              <font>
                <color rgb="FFFFFF00"/>
              </font>
            </x14:dxf>
          </x14:cfRule>
          <xm:sqref>A3:F3</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254"/>
  <sheetViews>
    <sheetView zoomScaleNormal="100" zoomScaleSheetLayoutView="80" workbookViewId="0">
      <selection activeCell="E1" sqref="E1"/>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6970</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3" si="0">+A7+1</f>
        <v>2</v>
      </c>
      <c r="B8" s="30">
        <f t="shared" ref="B8:B73" si="1">C7+B7</f>
        <v>3</v>
      </c>
      <c r="C8" s="30">
        <v>3</v>
      </c>
      <c r="D8" s="31" t="s">
        <v>12</v>
      </c>
      <c r="E8" s="88" t="s">
        <v>13</v>
      </c>
      <c r="F8" s="43">
        <v>220</v>
      </c>
    </row>
    <row r="9" spans="1:6" x14ac:dyDescent="0.2">
      <c r="A9" s="19">
        <f t="shared" si="0"/>
        <v>3</v>
      </c>
      <c r="B9" s="19">
        <f t="shared" si="1"/>
        <v>6</v>
      </c>
      <c r="C9" s="19">
        <v>2</v>
      </c>
      <c r="D9" s="33" t="s">
        <v>9</v>
      </c>
      <c r="E9" s="91" t="s">
        <v>14</v>
      </c>
      <c r="F9" s="90" t="s">
        <v>6840</v>
      </c>
    </row>
    <row r="10" spans="1:6" x14ac:dyDescent="0.2">
      <c r="A10" s="19">
        <f t="shared" si="0"/>
        <v>4</v>
      </c>
      <c r="B10" s="19">
        <f t="shared" si="1"/>
        <v>8</v>
      </c>
      <c r="C10" s="19">
        <v>1</v>
      </c>
      <c r="D10" s="33" t="s">
        <v>9</v>
      </c>
      <c r="E10" s="91" t="s">
        <v>16</v>
      </c>
      <c r="F10" s="90" t="s">
        <v>220</v>
      </c>
    </row>
    <row r="11" spans="1:6" x14ac:dyDescent="0.2">
      <c r="A11" s="19">
        <f t="shared" si="0"/>
        <v>5</v>
      </c>
      <c r="B11" s="19">
        <f t="shared" si="1"/>
        <v>9</v>
      </c>
      <c r="C11" s="19">
        <v>2</v>
      </c>
      <c r="D11" s="33" t="s">
        <v>12</v>
      </c>
      <c r="E11" s="91" t="s">
        <v>17</v>
      </c>
      <c r="F11" s="90" t="s">
        <v>15</v>
      </c>
    </row>
    <row r="12" spans="1:6" x14ac:dyDescent="0.2">
      <c r="A12" s="19">
        <f t="shared" si="0"/>
        <v>6</v>
      </c>
      <c r="B12" s="19">
        <f t="shared" si="1"/>
        <v>11</v>
      </c>
      <c r="C12" s="19">
        <v>1</v>
      </c>
      <c r="D12" s="33" t="s">
        <v>9</v>
      </c>
      <c r="E12" s="91" t="s">
        <v>19</v>
      </c>
      <c r="F12" s="90" t="s">
        <v>20</v>
      </c>
    </row>
    <row r="13" spans="1:6" x14ac:dyDescent="0.2">
      <c r="A13" s="19">
        <f t="shared" si="0"/>
        <v>7</v>
      </c>
      <c r="B13" s="19">
        <f t="shared" si="1"/>
        <v>12</v>
      </c>
      <c r="C13" s="19">
        <v>1</v>
      </c>
      <c r="D13" s="33" t="s">
        <v>9</v>
      </c>
      <c r="E13" s="91" t="s">
        <v>284</v>
      </c>
      <c r="F13" s="32"/>
    </row>
    <row r="14" spans="1:6" x14ac:dyDescent="0.2">
      <c r="A14" s="19">
        <f t="shared" si="0"/>
        <v>8</v>
      </c>
      <c r="B14" s="19">
        <f t="shared" si="1"/>
        <v>13</v>
      </c>
      <c r="C14" s="19">
        <v>3</v>
      </c>
      <c r="D14" s="33" t="s">
        <v>12</v>
      </c>
      <c r="E14" s="91" t="s">
        <v>23</v>
      </c>
      <c r="F14" s="32"/>
    </row>
    <row r="15" spans="1:6" ht="24" x14ac:dyDescent="0.2">
      <c r="A15" s="19">
        <f t="shared" si="0"/>
        <v>9</v>
      </c>
      <c r="B15" s="19">
        <f t="shared" si="1"/>
        <v>16</v>
      </c>
      <c r="C15" s="19">
        <v>17</v>
      </c>
      <c r="D15" s="33" t="s">
        <v>12</v>
      </c>
      <c r="E15" s="67" t="s">
        <v>7020</v>
      </c>
      <c r="F15" s="32"/>
    </row>
    <row r="16" spans="1:6" ht="24" x14ac:dyDescent="0.2">
      <c r="A16" s="19">
        <f t="shared" si="0"/>
        <v>10</v>
      </c>
      <c r="B16" s="19">
        <f t="shared" si="1"/>
        <v>33</v>
      </c>
      <c r="C16" s="19">
        <v>17</v>
      </c>
      <c r="D16" s="33" t="s">
        <v>12</v>
      </c>
      <c r="E16" s="67" t="s">
        <v>7021</v>
      </c>
      <c r="F16" s="32"/>
    </row>
    <row r="17" spans="1:6" ht="24" x14ac:dyDescent="0.2">
      <c r="A17" s="363">
        <f t="shared" si="0"/>
        <v>11</v>
      </c>
      <c r="B17" s="363">
        <f t="shared" si="1"/>
        <v>50</v>
      </c>
      <c r="C17" s="19">
        <v>17</v>
      </c>
      <c r="D17" s="33" t="s">
        <v>12</v>
      </c>
      <c r="E17" s="67" t="s">
        <v>7022</v>
      </c>
      <c r="F17" s="32"/>
    </row>
    <row r="18" spans="1:6" ht="24" x14ac:dyDescent="0.2">
      <c r="A18" s="363">
        <f t="shared" si="0"/>
        <v>12</v>
      </c>
      <c r="B18" s="363">
        <f t="shared" si="1"/>
        <v>67</v>
      </c>
      <c r="C18" s="19">
        <v>17</v>
      </c>
      <c r="D18" s="33" t="s">
        <v>12</v>
      </c>
      <c r="E18" s="67" t="s">
        <v>7023</v>
      </c>
      <c r="F18" s="32"/>
    </row>
    <row r="19" spans="1:6" ht="24" x14ac:dyDescent="0.2">
      <c r="A19" s="363">
        <f t="shared" si="0"/>
        <v>13</v>
      </c>
      <c r="B19" s="363">
        <f t="shared" si="1"/>
        <v>84</v>
      </c>
      <c r="C19" s="19">
        <v>17</v>
      </c>
      <c r="D19" s="33" t="s">
        <v>12</v>
      </c>
      <c r="E19" s="67" t="s">
        <v>7024</v>
      </c>
      <c r="F19" s="32"/>
    </row>
    <row r="20" spans="1:6" ht="24" x14ac:dyDescent="0.2">
      <c r="A20" s="363">
        <f t="shared" si="0"/>
        <v>14</v>
      </c>
      <c r="B20" s="363">
        <f t="shared" si="1"/>
        <v>101</v>
      </c>
      <c r="C20" s="19">
        <v>17</v>
      </c>
      <c r="D20" s="33" t="s">
        <v>12</v>
      </c>
      <c r="E20" s="67" t="s">
        <v>7025</v>
      </c>
      <c r="F20" s="32"/>
    </row>
    <row r="21" spans="1:6" ht="24" x14ac:dyDescent="0.2">
      <c r="A21" s="363">
        <f t="shared" si="0"/>
        <v>15</v>
      </c>
      <c r="B21" s="363">
        <f t="shared" si="1"/>
        <v>118</v>
      </c>
      <c r="C21" s="19">
        <v>17</v>
      </c>
      <c r="D21" s="33" t="s">
        <v>12</v>
      </c>
      <c r="E21" s="67" t="s">
        <v>7026</v>
      </c>
      <c r="F21" s="32"/>
    </row>
    <row r="22" spans="1:6" ht="24" x14ac:dyDescent="0.2">
      <c r="A22" s="363">
        <f t="shared" si="0"/>
        <v>16</v>
      </c>
      <c r="B22" s="363">
        <f t="shared" si="1"/>
        <v>135</v>
      </c>
      <c r="C22" s="19">
        <v>17</v>
      </c>
      <c r="D22" s="33" t="s">
        <v>12</v>
      </c>
      <c r="E22" s="67" t="s">
        <v>7027</v>
      </c>
      <c r="F22" s="32"/>
    </row>
    <row r="23" spans="1:6" ht="24" x14ac:dyDescent="0.2">
      <c r="A23" s="363">
        <f t="shared" si="0"/>
        <v>17</v>
      </c>
      <c r="B23" s="363">
        <f t="shared" si="1"/>
        <v>152</v>
      </c>
      <c r="C23" s="19">
        <v>17</v>
      </c>
      <c r="D23" s="33" t="s">
        <v>12</v>
      </c>
      <c r="E23" s="67" t="s">
        <v>7028</v>
      </c>
      <c r="F23" s="32"/>
    </row>
    <row r="24" spans="1:6" ht="24" x14ac:dyDescent="0.2">
      <c r="A24" s="363">
        <f t="shared" si="0"/>
        <v>18</v>
      </c>
      <c r="B24" s="363">
        <f t="shared" si="1"/>
        <v>169</v>
      </c>
      <c r="C24" s="19">
        <v>17</v>
      </c>
      <c r="D24" s="33" t="s">
        <v>12</v>
      </c>
      <c r="E24" s="67" t="s">
        <v>7029</v>
      </c>
      <c r="F24" s="32"/>
    </row>
    <row r="25" spans="1:6" ht="24" x14ac:dyDescent="0.2">
      <c r="A25" s="363">
        <f t="shared" si="0"/>
        <v>19</v>
      </c>
      <c r="B25" s="363">
        <f t="shared" si="1"/>
        <v>186</v>
      </c>
      <c r="C25" s="19">
        <v>17</v>
      </c>
      <c r="D25" s="33" t="s">
        <v>12</v>
      </c>
      <c r="E25" s="67" t="s">
        <v>7030</v>
      </c>
      <c r="F25" s="32"/>
    </row>
    <row r="26" spans="1:6" ht="24" x14ac:dyDescent="0.2">
      <c r="A26" s="363">
        <f t="shared" si="0"/>
        <v>20</v>
      </c>
      <c r="B26" s="363">
        <f t="shared" si="1"/>
        <v>203</v>
      </c>
      <c r="C26" s="19">
        <v>17</v>
      </c>
      <c r="D26" s="33" t="s">
        <v>12</v>
      </c>
      <c r="E26" s="67" t="s">
        <v>7031</v>
      </c>
      <c r="F26" s="32"/>
    </row>
    <row r="27" spans="1:6" ht="24" x14ac:dyDescent="0.2">
      <c r="A27" s="363">
        <f t="shared" si="0"/>
        <v>21</v>
      </c>
      <c r="B27" s="363">
        <f t="shared" si="1"/>
        <v>220</v>
      </c>
      <c r="C27" s="19">
        <v>17</v>
      </c>
      <c r="D27" s="33" t="s">
        <v>12</v>
      </c>
      <c r="E27" s="67" t="s">
        <v>7032</v>
      </c>
      <c r="F27" s="32"/>
    </row>
    <row r="28" spans="1:6" ht="24" x14ac:dyDescent="0.2">
      <c r="A28" s="363">
        <f t="shared" si="0"/>
        <v>22</v>
      </c>
      <c r="B28" s="363">
        <f t="shared" si="1"/>
        <v>237</v>
      </c>
      <c r="C28" s="19">
        <v>17</v>
      </c>
      <c r="D28" s="33" t="s">
        <v>12</v>
      </c>
      <c r="E28" s="67" t="s">
        <v>7033</v>
      </c>
      <c r="F28" s="32"/>
    </row>
    <row r="29" spans="1:6" ht="24" x14ac:dyDescent="0.2">
      <c r="A29" s="363">
        <f t="shared" si="0"/>
        <v>23</v>
      </c>
      <c r="B29" s="363">
        <f t="shared" si="1"/>
        <v>254</v>
      </c>
      <c r="C29" s="19">
        <v>17</v>
      </c>
      <c r="D29" s="33" t="s">
        <v>12</v>
      </c>
      <c r="E29" s="67" t="s">
        <v>7034</v>
      </c>
      <c r="F29" s="32"/>
    </row>
    <row r="30" spans="1:6" ht="24" x14ac:dyDescent="0.2">
      <c r="A30" s="363">
        <f t="shared" si="0"/>
        <v>24</v>
      </c>
      <c r="B30" s="363">
        <f t="shared" si="1"/>
        <v>271</v>
      </c>
      <c r="C30" s="19">
        <v>17</v>
      </c>
      <c r="D30" s="33" t="s">
        <v>12</v>
      </c>
      <c r="E30" s="67" t="s">
        <v>7035</v>
      </c>
      <c r="F30" s="32"/>
    </row>
    <row r="31" spans="1:6" ht="24" x14ac:dyDescent="0.2">
      <c r="A31" s="363">
        <f t="shared" si="0"/>
        <v>25</v>
      </c>
      <c r="B31" s="363">
        <f t="shared" si="1"/>
        <v>288</v>
      </c>
      <c r="C31" s="19">
        <v>17</v>
      </c>
      <c r="D31" s="33" t="s">
        <v>12</v>
      </c>
      <c r="E31" s="67" t="s">
        <v>7036</v>
      </c>
      <c r="F31" s="32"/>
    </row>
    <row r="32" spans="1:6" ht="24" x14ac:dyDescent="0.2">
      <c r="A32" s="363">
        <f t="shared" si="0"/>
        <v>26</v>
      </c>
      <c r="B32" s="363">
        <f t="shared" si="1"/>
        <v>305</v>
      </c>
      <c r="C32" s="19">
        <v>17</v>
      </c>
      <c r="D32" s="33" t="s">
        <v>12</v>
      </c>
      <c r="E32" s="67" t="s">
        <v>7037</v>
      </c>
      <c r="F32" s="32"/>
    </row>
    <row r="33" spans="1:6" ht="24" x14ac:dyDescent="0.2">
      <c r="A33" s="363">
        <f t="shared" si="0"/>
        <v>27</v>
      </c>
      <c r="B33" s="363">
        <f t="shared" si="1"/>
        <v>322</v>
      </c>
      <c r="C33" s="19">
        <v>17</v>
      </c>
      <c r="D33" s="33" t="s">
        <v>12</v>
      </c>
      <c r="E33" s="67" t="s">
        <v>7038</v>
      </c>
      <c r="F33" s="32"/>
    </row>
    <row r="34" spans="1:6" ht="24" x14ac:dyDescent="0.2">
      <c r="A34" s="363">
        <f t="shared" si="0"/>
        <v>28</v>
      </c>
      <c r="B34" s="363">
        <f t="shared" si="1"/>
        <v>339</v>
      </c>
      <c r="C34" s="19">
        <v>17</v>
      </c>
      <c r="D34" s="33" t="s">
        <v>12</v>
      </c>
      <c r="E34" s="67" t="s">
        <v>7039</v>
      </c>
      <c r="F34" s="32"/>
    </row>
    <row r="35" spans="1:6" ht="24" x14ac:dyDescent="0.2">
      <c r="A35" s="363">
        <f t="shared" si="0"/>
        <v>29</v>
      </c>
      <c r="B35" s="363">
        <f t="shared" si="1"/>
        <v>356</v>
      </c>
      <c r="C35" s="19">
        <v>17</v>
      </c>
      <c r="D35" s="33" t="s">
        <v>12</v>
      </c>
      <c r="E35" s="67" t="s">
        <v>7040</v>
      </c>
      <c r="F35" s="32"/>
    </row>
    <row r="36" spans="1:6" ht="24" x14ac:dyDescent="0.2">
      <c r="A36" s="363">
        <f t="shared" si="0"/>
        <v>30</v>
      </c>
      <c r="B36" s="363">
        <f t="shared" si="1"/>
        <v>373</v>
      </c>
      <c r="C36" s="19">
        <v>17</v>
      </c>
      <c r="D36" s="33" t="s">
        <v>12</v>
      </c>
      <c r="E36" s="67" t="s">
        <v>7041</v>
      </c>
      <c r="F36" s="32"/>
    </row>
    <row r="37" spans="1:6" ht="24" x14ac:dyDescent="0.2">
      <c r="A37" s="363">
        <f t="shared" si="0"/>
        <v>31</v>
      </c>
      <c r="B37" s="363">
        <f t="shared" si="1"/>
        <v>390</v>
      </c>
      <c r="C37" s="19">
        <v>17</v>
      </c>
      <c r="D37" s="33" t="s">
        <v>12</v>
      </c>
      <c r="E37" s="67" t="s">
        <v>7042</v>
      </c>
      <c r="F37" s="32"/>
    </row>
    <row r="38" spans="1:6" ht="24" x14ac:dyDescent="0.2">
      <c r="A38" s="363">
        <f t="shared" si="0"/>
        <v>32</v>
      </c>
      <c r="B38" s="363">
        <f t="shared" si="1"/>
        <v>407</v>
      </c>
      <c r="C38" s="19">
        <v>17</v>
      </c>
      <c r="D38" s="33" t="s">
        <v>12</v>
      </c>
      <c r="E38" s="67" t="s">
        <v>7043</v>
      </c>
      <c r="F38" s="32"/>
    </row>
    <row r="39" spans="1:6" ht="24" x14ac:dyDescent="0.2">
      <c r="A39" s="363">
        <f t="shared" si="0"/>
        <v>33</v>
      </c>
      <c r="B39" s="363">
        <f t="shared" si="1"/>
        <v>424</v>
      </c>
      <c r="C39" s="19">
        <v>17</v>
      </c>
      <c r="D39" s="33" t="s">
        <v>12</v>
      </c>
      <c r="E39" s="67" t="s">
        <v>7044</v>
      </c>
      <c r="F39" s="32"/>
    </row>
    <row r="40" spans="1:6" ht="24" x14ac:dyDescent="0.2">
      <c r="A40" s="363">
        <f t="shared" si="0"/>
        <v>34</v>
      </c>
      <c r="B40" s="363">
        <f t="shared" si="1"/>
        <v>441</v>
      </c>
      <c r="C40" s="19">
        <v>17</v>
      </c>
      <c r="D40" s="33" t="s">
        <v>12</v>
      </c>
      <c r="E40" s="67" t="s">
        <v>7045</v>
      </c>
      <c r="F40" s="32"/>
    </row>
    <row r="41" spans="1:6" ht="24" x14ac:dyDescent="0.2">
      <c r="A41" s="363">
        <f t="shared" si="0"/>
        <v>35</v>
      </c>
      <c r="B41" s="363">
        <f t="shared" si="1"/>
        <v>458</v>
      </c>
      <c r="C41" s="19">
        <v>17</v>
      </c>
      <c r="D41" s="33" t="s">
        <v>12</v>
      </c>
      <c r="E41" s="67" t="s">
        <v>7046</v>
      </c>
      <c r="F41" s="32"/>
    </row>
    <row r="42" spans="1:6" ht="24" x14ac:dyDescent="0.2">
      <c r="A42" s="363">
        <f t="shared" si="0"/>
        <v>36</v>
      </c>
      <c r="B42" s="363">
        <f t="shared" si="1"/>
        <v>475</v>
      </c>
      <c r="C42" s="19">
        <v>17</v>
      </c>
      <c r="D42" s="33" t="s">
        <v>12</v>
      </c>
      <c r="E42" s="67" t="s">
        <v>7047</v>
      </c>
      <c r="F42" s="32"/>
    </row>
    <row r="43" spans="1:6" ht="24" x14ac:dyDescent="0.2">
      <c r="A43" s="363">
        <f t="shared" si="0"/>
        <v>37</v>
      </c>
      <c r="B43" s="363">
        <f t="shared" si="1"/>
        <v>492</v>
      </c>
      <c r="C43" s="19">
        <v>17</v>
      </c>
      <c r="D43" s="33" t="s">
        <v>12</v>
      </c>
      <c r="E43" s="67" t="s">
        <v>7048</v>
      </c>
      <c r="F43" s="32"/>
    </row>
    <row r="44" spans="1:6" ht="24" x14ac:dyDescent="0.2">
      <c r="A44" s="363">
        <f t="shared" si="0"/>
        <v>38</v>
      </c>
      <c r="B44" s="363">
        <f t="shared" si="1"/>
        <v>509</v>
      </c>
      <c r="C44" s="19">
        <v>17</v>
      </c>
      <c r="D44" s="33" t="s">
        <v>12</v>
      </c>
      <c r="E44" s="67" t="s">
        <v>7049</v>
      </c>
      <c r="F44" s="32"/>
    </row>
    <row r="45" spans="1:6" ht="24" x14ac:dyDescent="0.2">
      <c r="A45" s="363">
        <f t="shared" si="0"/>
        <v>39</v>
      </c>
      <c r="B45" s="363">
        <f t="shared" si="1"/>
        <v>526</v>
      </c>
      <c r="C45" s="19">
        <v>17</v>
      </c>
      <c r="D45" s="33" t="s">
        <v>12</v>
      </c>
      <c r="E45" s="67" t="s">
        <v>7050</v>
      </c>
      <c r="F45" s="32"/>
    </row>
    <row r="46" spans="1:6" ht="24" x14ac:dyDescent="0.2">
      <c r="A46" s="363">
        <f t="shared" si="0"/>
        <v>40</v>
      </c>
      <c r="B46" s="363">
        <f t="shared" si="1"/>
        <v>543</v>
      </c>
      <c r="C46" s="19">
        <v>17</v>
      </c>
      <c r="D46" s="33" t="s">
        <v>12</v>
      </c>
      <c r="E46" s="67" t="s">
        <v>7051</v>
      </c>
      <c r="F46" s="32"/>
    </row>
    <row r="47" spans="1:6" ht="24" x14ac:dyDescent="0.2">
      <c r="A47" s="363">
        <f t="shared" si="0"/>
        <v>41</v>
      </c>
      <c r="B47" s="363">
        <f t="shared" si="1"/>
        <v>560</v>
      </c>
      <c r="C47" s="37">
        <v>17</v>
      </c>
      <c r="D47" s="45" t="s">
        <v>12</v>
      </c>
      <c r="E47" s="67" t="s">
        <v>7052</v>
      </c>
      <c r="F47" s="47"/>
    </row>
    <row r="48" spans="1:6" ht="24" x14ac:dyDescent="0.2">
      <c r="A48" s="363">
        <f t="shared" si="0"/>
        <v>42</v>
      </c>
      <c r="B48" s="363">
        <f t="shared" si="1"/>
        <v>577</v>
      </c>
      <c r="C48" s="37">
        <v>17</v>
      </c>
      <c r="D48" s="45" t="s">
        <v>12</v>
      </c>
      <c r="E48" s="67" t="s">
        <v>7053</v>
      </c>
      <c r="F48" s="47"/>
    </row>
    <row r="49" spans="1:6" ht="24" x14ac:dyDescent="0.2">
      <c r="A49" s="363">
        <f t="shared" si="0"/>
        <v>43</v>
      </c>
      <c r="B49" s="363">
        <f t="shared" si="1"/>
        <v>594</v>
      </c>
      <c r="C49" s="37">
        <v>17</v>
      </c>
      <c r="D49" s="45" t="s">
        <v>12</v>
      </c>
      <c r="E49" s="67" t="s">
        <v>7054</v>
      </c>
      <c r="F49" s="47"/>
    </row>
    <row r="50" spans="1:6" ht="24" x14ac:dyDescent="0.2">
      <c r="A50" s="363">
        <f t="shared" si="0"/>
        <v>44</v>
      </c>
      <c r="B50" s="363">
        <f t="shared" si="1"/>
        <v>611</v>
      </c>
      <c r="C50" s="37">
        <v>17</v>
      </c>
      <c r="D50" s="45" t="s">
        <v>12</v>
      </c>
      <c r="E50" s="67" t="s">
        <v>7055</v>
      </c>
      <c r="F50" s="47"/>
    </row>
    <row r="51" spans="1:6" ht="24" x14ac:dyDescent="0.2">
      <c r="A51" s="363">
        <f t="shared" si="0"/>
        <v>45</v>
      </c>
      <c r="B51" s="363">
        <f t="shared" si="1"/>
        <v>628</v>
      </c>
      <c r="C51" s="37">
        <v>17</v>
      </c>
      <c r="D51" s="45" t="s">
        <v>12</v>
      </c>
      <c r="E51" s="67" t="s">
        <v>7056</v>
      </c>
      <c r="F51" s="47"/>
    </row>
    <row r="52" spans="1:6" ht="24" x14ac:dyDescent="0.2">
      <c r="A52" s="363">
        <f t="shared" si="0"/>
        <v>46</v>
      </c>
      <c r="B52" s="363">
        <f t="shared" si="1"/>
        <v>645</v>
      </c>
      <c r="C52" s="37">
        <v>17</v>
      </c>
      <c r="D52" s="45" t="s">
        <v>12</v>
      </c>
      <c r="E52" s="67" t="s">
        <v>7057</v>
      </c>
      <c r="F52" s="47"/>
    </row>
    <row r="53" spans="1:6" ht="24" x14ac:dyDescent="0.2">
      <c r="A53" s="363">
        <f t="shared" si="0"/>
        <v>47</v>
      </c>
      <c r="B53" s="363">
        <f t="shared" si="1"/>
        <v>662</v>
      </c>
      <c r="C53" s="37">
        <v>17</v>
      </c>
      <c r="D53" s="45" t="s">
        <v>12</v>
      </c>
      <c r="E53" s="91" t="s">
        <v>10882</v>
      </c>
      <c r="F53" s="47"/>
    </row>
    <row r="54" spans="1:6" ht="24" x14ac:dyDescent="0.2">
      <c r="A54" s="363">
        <f t="shared" si="0"/>
        <v>48</v>
      </c>
      <c r="B54" s="363">
        <f t="shared" si="1"/>
        <v>679</v>
      </c>
      <c r="C54" s="37">
        <v>17</v>
      </c>
      <c r="D54" s="45" t="s">
        <v>12</v>
      </c>
      <c r="E54" s="91" t="s">
        <v>10883</v>
      </c>
      <c r="F54" s="47"/>
    </row>
    <row r="55" spans="1:6" ht="24" x14ac:dyDescent="0.2">
      <c r="A55" s="363">
        <f t="shared" si="0"/>
        <v>49</v>
      </c>
      <c r="B55" s="363">
        <f t="shared" si="1"/>
        <v>696</v>
      </c>
      <c r="C55" s="37">
        <v>17</v>
      </c>
      <c r="D55" s="45" t="s">
        <v>12</v>
      </c>
      <c r="E55" s="91" t="s">
        <v>10884</v>
      </c>
      <c r="F55" s="47"/>
    </row>
    <row r="56" spans="1:6" ht="24" x14ac:dyDescent="0.2">
      <c r="A56" s="363">
        <f t="shared" si="0"/>
        <v>50</v>
      </c>
      <c r="B56" s="363">
        <f t="shared" si="1"/>
        <v>713</v>
      </c>
      <c r="C56" s="37">
        <v>17</v>
      </c>
      <c r="D56" s="45" t="s">
        <v>12</v>
      </c>
      <c r="E56" s="409" t="s">
        <v>12509</v>
      </c>
      <c r="F56" s="47"/>
    </row>
    <row r="57" spans="1:6" ht="24" x14ac:dyDescent="0.2">
      <c r="A57" s="363">
        <f t="shared" si="0"/>
        <v>51</v>
      </c>
      <c r="B57" s="363">
        <f t="shared" si="1"/>
        <v>730</v>
      </c>
      <c r="C57" s="37">
        <v>17</v>
      </c>
      <c r="D57" s="45" t="s">
        <v>12</v>
      </c>
      <c r="E57" s="409" t="s">
        <v>12510</v>
      </c>
      <c r="F57" s="47"/>
    </row>
    <row r="58" spans="1:6" ht="24" x14ac:dyDescent="0.2">
      <c r="A58" s="363">
        <f t="shared" si="0"/>
        <v>52</v>
      </c>
      <c r="B58" s="363">
        <f t="shared" si="1"/>
        <v>747</v>
      </c>
      <c r="C58" s="37">
        <v>17</v>
      </c>
      <c r="D58" s="45" t="s">
        <v>12</v>
      </c>
      <c r="E58" s="409" t="s">
        <v>12511</v>
      </c>
      <c r="F58" s="47"/>
    </row>
    <row r="59" spans="1:6" ht="24" x14ac:dyDescent="0.2">
      <c r="A59" s="363">
        <f t="shared" si="0"/>
        <v>53</v>
      </c>
      <c r="B59" s="363">
        <f t="shared" si="1"/>
        <v>764</v>
      </c>
      <c r="C59" s="19">
        <v>17</v>
      </c>
      <c r="D59" s="33" t="s">
        <v>12</v>
      </c>
      <c r="E59" s="409" t="s">
        <v>12512</v>
      </c>
      <c r="F59" s="260"/>
    </row>
    <row r="60" spans="1:6" ht="24" x14ac:dyDescent="0.2">
      <c r="A60" s="363">
        <f t="shared" si="0"/>
        <v>54</v>
      </c>
      <c r="B60" s="363">
        <f t="shared" si="1"/>
        <v>781</v>
      </c>
      <c r="C60" s="19">
        <v>17</v>
      </c>
      <c r="D60" s="33" t="s">
        <v>12</v>
      </c>
      <c r="E60" s="409" t="s">
        <v>12513</v>
      </c>
      <c r="F60" s="260"/>
    </row>
    <row r="61" spans="1:6" ht="24" x14ac:dyDescent="0.2">
      <c r="A61" s="363">
        <f t="shared" si="0"/>
        <v>55</v>
      </c>
      <c r="B61" s="363">
        <f t="shared" si="1"/>
        <v>798</v>
      </c>
      <c r="C61" s="19">
        <v>17</v>
      </c>
      <c r="D61" s="33" t="s">
        <v>12</v>
      </c>
      <c r="E61" s="409" t="s">
        <v>12514</v>
      </c>
      <c r="F61" s="260"/>
    </row>
    <row r="62" spans="1:6" ht="24" x14ac:dyDescent="0.2">
      <c r="A62" s="363">
        <f t="shared" si="0"/>
        <v>56</v>
      </c>
      <c r="B62" s="363">
        <f t="shared" si="1"/>
        <v>815</v>
      </c>
      <c r="C62" s="363">
        <v>17</v>
      </c>
      <c r="D62" s="360" t="s">
        <v>12</v>
      </c>
      <c r="E62" s="410" t="s">
        <v>12541</v>
      </c>
      <c r="F62" s="400"/>
    </row>
    <row r="63" spans="1:6" ht="24" x14ac:dyDescent="0.2">
      <c r="A63" s="363">
        <f t="shared" si="0"/>
        <v>57</v>
      </c>
      <c r="B63" s="363">
        <f t="shared" si="1"/>
        <v>832</v>
      </c>
      <c r="C63" s="363">
        <v>17</v>
      </c>
      <c r="D63" s="360" t="s">
        <v>12</v>
      </c>
      <c r="E63" s="410" t="s">
        <v>12542</v>
      </c>
      <c r="F63" s="400"/>
    </row>
    <row r="64" spans="1:6" ht="24" x14ac:dyDescent="0.2">
      <c r="A64" s="363">
        <f t="shared" si="0"/>
        <v>58</v>
      </c>
      <c r="B64" s="363">
        <f t="shared" si="1"/>
        <v>849</v>
      </c>
      <c r="C64" s="363">
        <v>17</v>
      </c>
      <c r="D64" s="360" t="s">
        <v>12</v>
      </c>
      <c r="E64" s="410" t="s">
        <v>12543</v>
      </c>
      <c r="F64" s="400"/>
    </row>
    <row r="65" spans="1:6" ht="24" x14ac:dyDescent="0.2">
      <c r="A65" s="363">
        <f t="shared" si="0"/>
        <v>59</v>
      </c>
      <c r="B65" s="363">
        <f t="shared" si="1"/>
        <v>866</v>
      </c>
      <c r="C65" s="37">
        <v>17</v>
      </c>
      <c r="D65" s="45" t="s">
        <v>12</v>
      </c>
      <c r="E65" s="67" t="s">
        <v>7058</v>
      </c>
      <c r="F65" s="47"/>
    </row>
    <row r="66" spans="1:6" ht="24" x14ac:dyDescent="0.2">
      <c r="A66" s="363">
        <f t="shared" si="0"/>
        <v>60</v>
      </c>
      <c r="B66" s="363">
        <f t="shared" si="1"/>
        <v>883</v>
      </c>
      <c r="C66" s="37">
        <v>17</v>
      </c>
      <c r="D66" s="45" t="s">
        <v>12</v>
      </c>
      <c r="E66" s="67" t="s">
        <v>7059</v>
      </c>
      <c r="F66" s="47"/>
    </row>
    <row r="67" spans="1:6" ht="24" x14ac:dyDescent="0.2">
      <c r="A67" s="363">
        <f t="shared" si="0"/>
        <v>61</v>
      </c>
      <c r="B67" s="363">
        <f t="shared" si="1"/>
        <v>900</v>
      </c>
      <c r="C67" s="37">
        <v>17</v>
      </c>
      <c r="D67" s="45" t="s">
        <v>12</v>
      </c>
      <c r="E67" s="67" t="s">
        <v>7060</v>
      </c>
      <c r="F67" s="47"/>
    </row>
    <row r="68" spans="1:6" ht="24" x14ac:dyDescent="0.2">
      <c r="A68" s="363">
        <f t="shared" si="0"/>
        <v>62</v>
      </c>
      <c r="B68" s="363">
        <f t="shared" si="1"/>
        <v>917</v>
      </c>
      <c r="C68" s="37">
        <v>17</v>
      </c>
      <c r="D68" s="45" t="s">
        <v>12</v>
      </c>
      <c r="E68" s="67" t="s">
        <v>7061</v>
      </c>
      <c r="F68" s="47"/>
    </row>
    <row r="69" spans="1:6" ht="24" x14ac:dyDescent="0.2">
      <c r="A69" s="363">
        <f t="shared" si="0"/>
        <v>63</v>
      </c>
      <c r="B69" s="363">
        <f t="shared" si="1"/>
        <v>934</v>
      </c>
      <c r="C69" s="37">
        <v>17</v>
      </c>
      <c r="D69" s="45" t="s">
        <v>12</v>
      </c>
      <c r="E69" s="67" t="s">
        <v>7062</v>
      </c>
      <c r="F69" s="47"/>
    </row>
    <row r="70" spans="1:6" ht="24" x14ac:dyDescent="0.2">
      <c r="A70" s="363">
        <f t="shared" si="0"/>
        <v>64</v>
      </c>
      <c r="B70" s="363">
        <f t="shared" si="1"/>
        <v>951</v>
      </c>
      <c r="C70" s="37">
        <v>17</v>
      </c>
      <c r="D70" s="45" t="s">
        <v>12</v>
      </c>
      <c r="E70" s="67" t="s">
        <v>7063</v>
      </c>
      <c r="F70" s="47"/>
    </row>
    <row r="71" spans="1:6" ht="24" x14ac:dyDescent="0.2">
      <c r="A71" s="363">
        <f t="shared" si="0"/>
        <v>65</v>
      </c>
      <c r="B71" s="363">
        <f t="shared" si="1"/>
        <v>968</v>
      </c>
      <c r="C71" s="37">
        <v>17</v>
      </c>
      <c r="D71" s="45" t="s">
        <v>12</v>
      </c>
      <c r="E71" s="67" t="s">
        <v>7064</v>
      </c>
      <c r="F71" s="47"/>
    </row>
    <row r="72" spans="1:6" ht="24" x14ac:dyDescent="0.2">
      <c r="A72" s="363">
        <f t="shared" si="0"/>
        <v>66</v>
      </c>
      <c r="B72" s="363">
        <f t="shared" si="1"/>
        <v>985</v>
      </c>
      <c r="C72" s="37">
        <v>17</v>
      </c>
      <c r="D72" s="45" t="s">
        <v>12</v>
      </c>
      <c r="E72" s="67" t="s">
        <v>7065</v>
      </c>
      <c r="F72" s="47"/>
    </row>
    <row r="73" spans="1:6" ht="24" x14ac:dyDescent="0.2">
      <c r="A73" s="363">
        <f t="shared" si="0"/>
        <v>67</v>
      </c>
      <c r="B73" s="363">
        <f t="shared" si="1"/>
        <v>1002</v>
      </c>
      <c r="C73" s="37">
        <v>17</v>
      </c>
      <c r="D73" s="45" t="s">
        <v>12</v>
      </c>
      <c r="E73" s="67" t="s">
        <v>7066</v>
      </c>
      <c r="F73" s="47"/>
    </row>
    <row r="74" spans="1:6" ht="24" x14ac:dyDescent="0.2">
      <c r="A74" s="363">
        <f t="shared" ref="A74:A137" si="2">+A73+1</f>
        <v>68</v>
      </c>
      <c r="B74" s="363">
        <f t="shared" ref="B74:B137" si="3">C73+B73</f>
        <v>1019</v>
      </c>
      <c r="C74" s="37">
        <v>17</v>
      </c>
      <c r="D74" s="45" t="s">
        <v>12</v>
      </c>
      <c r="E74" s="67" t="s">
        <v>7067</v>
      </c>
      <c r="F74" s="47"/>
    </row>
    <row r="75" spans="1:6" ht="24" x14ac:dyDescent="0.2">
      <c r="A75" s="363">
        <f t="shared" si="2"/>
        <v>69</v>
      </c>
      <c r="B75" s="363">
        <f t="shared" si="3"/>
        <v>1036</v>
      </c>
      <c r="C75" s="37">
        <v>17</v>
      </c>
      <c r="D75" s="45" t="s">
        <v>12</v>
      </c>
      <c r="E75" s="67" t="s">
        <v>7068</v>
      </c>
      <c r="F75" s="47"/>
    </row>
    <row r="76" spans="1:6" ht="24" x14ac:dyDescent="0.2">
      <c r="A76" s="363">
        <f t="shared" si="2"/>
        <v>70</v>
      </c>
      <c r="B76" s="363">
        <f t="shared" si="3"/>
        <v>1053</v>
      </c>
      <c r="C76" s="37">
        <v>17</v>
      </c>
      <c r="D76" s="45" t="s">
        <v>12</v>
      </c>
      <c r="E76" s="67" t="s">
        <v>7069</v>
      </c>
      <c r="F76" s="47"/>
    </row>
    <row r="77" spans="1:6" ht="24" x14ac:dyDescent="0.2">
      <c r="A77" s="363">
        <f t="shared" si="2"/>
        <v>71</v>
      </c>
      <c r="B77" s="363">
        <f t="shared" si="3"/>
        <v>1070</v>
      </c>
      <c r="C77" s="37">
        <v>17</v>
      </c>
      <c r="D77" s="45" t="s">
        <v>12</v>
      </c>
      <c r="E77" s="67" t="s">
        <v>7070</v>
      </c>
      <c r="F77" s="47"/>
    </row>
    <row r="78" spans="1:6" ht="24" x14ac:dyDescent="0.2">
      <c r="A78" s="363">
        <f t="shared" si="2"/>
        <v>72</v>
      </c>
      <c r="B78" s="363">
        <f t="shared" si="3"/>
        <v>1087</v>
      </c>
      <c r="C78" s="37">
        <v>17</v>
      </c>
      <c r="D78" s="45" t="s">
        <v>12</v>
      </c>
      <c r="E78" s="67" t="s">
        <v>7071</v>
      </c>
      <c r="F78" s="47"/>
    </row>
    <row r="79" spans="1:6" ht="24" x14ac:dyDescent="0.2">
      <c r="A79" s="363">
        <f t="shared" si="2"/>
        <v>73</v>
      </c>
      <c r="B79" s="363">
        <f t="shared" si="3"/>
        <v>1104</v>
      </c>
      <c r="C79" s="37">
        <v>17</v>
      </c>
      <c r="D79" s="45" t="s">
        <v>12</v>
      </c>
      <c r="E79" s="67" t="s">
        <v>7072</v>
      </c>
      <c r="F79" s="47"/>
    </row>
    <row r="80" spans="1:6" ht="24" x14ac:dyDescent="0.2">
      <c r="A80" s="363">
        <f t="shared" si="2"/>
        <v>74</v>
      </c>
      <c r="B80" s="363">
        <f t="shared" si="3"/>
        <v>1121</v>
      </c>
      <c r="C80" s="37">
        <v>17</v>
      </c>
      <c r="D80" s="45" t="s">
        <v>12</v>
      </c>
      <c r="E80" s="91" t="s">
        <v>10885</v>
      </c>
      <c r="F80" s="47"/>
    </row>
    <row r="81" spans="1:6" ht="24" x14ac:dyDescent="0.2">
      <c r="A81" s="363">
        <f t="shared" si="2"/>
        <v>75</v>
      </c>
      <c r="B81" s="363">
        <f t="shared" si="3"/>
        <v>1138</v>
      </c>
      <c r="C81" s="37">
        <v>17</v>
      </c>
      <c r="D81" s="45" t="s">
        <v>12</v>
      </c>
      <c r="E81" s="91" t="s">
        <v>10886</v>
      </c>
      <c r="F81" s="47"/>
    </row>
    <row r="82" spans="1:6" ht="24" x14ac:dyDescent="0.2">
      <c r="A82" s="363">
        <f t="shared" si="2"/>
        <v>76</v>
      </c>
      <c r="B82" s="363">
        <f t="shared" si="3"/>
        <v>1155</v>
      </c>
      <c r="C82" s="37">
        <v>17</v>
      </c>
      <c r="D82" s="45" t="s">
        <v>12</v>
      </c>
      <c r="E82" s="91" t="s">
        <v>10887</v>
      </c>
      <c r="F82" s="47"/>
    </row>
    <row r="83" spans="1:6" ht="24" x14ac:dyDescent="0.2">
      <c r="A83" s="363">
        <f t="shared" si="2"/>
        <v>77</v>
      </c>
      <c r="B83" s="363">
        <f t="shared" si="3"/>
        <v>1172</v>
      </c>
      <c r="C83" s="37">
        <v>17</v>
      </c>
      <c r="D83" s="45" t="s">
        <v>12</v>
      </c>
      <c r="E83" s="409" t="s">
        <v>12515</v>
      </c>
      <c r="F83" s="47"/>
    </row>
    <row r="84" spans="1:6" ht="24" x14ac:dyDescent="0.2">
      <c r="A84" s="363">
        <f t="shared" si="2"/>
        <v>78</v>
      </c>
      <c r="B84" s="363">
        <f t="shared" si="3"/>
        <v>1189</v>
      </c>
      <c r="C84" s="37">
        <v>17</v>
      </c>
      <c r="D84" s="45" t="s">
        <v>12</v>
      </c>
      <c r="E84" s="409" t="s">
        <v>12516</v>
      </c>
      <c r="F84" s="47"/>
    </row>
    <row r="85" spans="1:6" ht="24" x14ac:dyDescent="0.2">
      <c r="A85" s="363">
        <f t="shared" si="2"/>
        <v>79</v>
      </c>
      <c r="B85" s="363">
        <f t="shared" si="3"/>
        <v>1206</v>
      </c>
      <c r="C85" s="37">
        <v>17</v>
      </c>
      <c r="D85" s="45" t="s">
        <v>12</v>
      </c>
      <c r="E85" s="409" t="s">
        <v>12517</v>
      </c>
      <c r="F85" s="47"/>
    </row>
    <row r="86" spans="1:6" ht="24" x14ac:dyDescent="0.2">
      <c r="A86" s="363">
        <f t="shared" si="2"/>
        <v>80</v>
      </c>
      <c r="B86" s="363">
        <f t="shared" si="3"/>
        <v>1223</v>
      </c>
      <c r="C86" s="19">
        <v>17</v>
      </c>
      <c r="D86" s="33" t="s">
        <v>12</v>
      </c>
      <c r="E86" s="409" t="s">
        <v>12518</v>
      </c>
      <c r="F86" s="260"/>
    </row>
    <row r="87" spans="1:6" ht="24" x14ac:dyDescent="0.2">
      <c r="A87" s="363">
        <f t="shared" si="2"/>
        <v>81</v>
      </c>
      <c r="B87" s="363">
        <f t="shared" si="3"/>
        <v>1240</v>
      </c>
      <c r="C87" s="19">
        <v>17</v>
      </c>
      <c r="D87" s="33" t="s">
        <v>12</v>
      </c>
      <c r="E87" s="409" t="s">
        <v>12519</v>
      </c>
      <c r="F87" s="260"/>
    </row>
    <row r="88" spans="1:6" ht="24" x14ac:dyDescent="0.2">
      <c r="A88" s="363">
        <f t="shared" si="2"/>
        <v>82</v>
      </c>
      <c r="B88" s="363">
        <f t="shared" si="3"/>
        <v>1257</v>
      </c>
      <c r="C88" s="19">
        <v>17</v>
      </c>
      <c r="D88" s="33" t="s">
        <v>12</v>
      </c>
      <c r="E88" s="409" t="s">
        <v>12520</v>
      </c>
      <c r="F88" s="260"/>
    </row>
    <row r="89" spans="1:6" ht="24" x14ac:dyDescent="0.2">
      <c r="A89" s="363">
        <f t="shared" si="2"/>
        <v>83</v>
      </c>
      <c r="B89" s="363">
        <f t="shared" si="3"/>
        <v>1274</v>
      </c>
      <c r="C89" s="363">
        <v>17</v>
      </c>
      <c r="D89" s="360" t="s">
        <v>12</v>
      </c>
      <c r="E89" s="410" t="s">
        <v>12521</v>
      </c>
      <c r="F89" s="400"/>
    </row>
    <row r="90" spans="1:6" ht="24" x14ac:dyDescent="0.2">
      <c r="A90" s="363">
        <f t="shared" si="2"/>
        <v>84</v>
      </c>
      <c r="B90" s="363">
        <f t="shared" si="3"/>
        <v>1291</v>
      </c>
      <c r="C90" s="363">
        <v>17</v>
      </c>
      <c r="D90" s="360" t="s">
        <v>12</v>
      </c>
      <c r="E90" s="410" t="s">
        <v>12522</v>
      </c>
      <c r="F90" s="400"/>
    </row>
    <row r="91" spans="1:6" ht="24" x14ac:dyDescent="0.2">
      <c r="A91" s="363">
        <f t="shared" si="2"/>
        <v>85</v>
      </c>
      <c r="B91" s="363">
        <f t="shared" si="3"/>
        <v>1308</v>
      </c>
      <c r="C91" s="363">
        <v>17</v>
      </c>
      <c r="D91" s="360" t="s">
        <v>12</v>
      </c>
      <c r="E91" s="410" t="s">
        <v>12523</v>
      </c>
      <c r="F91" s="400"/>
    </row>
    <row r="92" spans="1:6" ht="24" x14ac:dyDescent="0.2">
      <c r="A92" s="363">
        <f t="shared" si="2"/>
        <v>86</v>
      </c>
      <c r="B92" s="363">
        <f t="shared" si="3"/>
        <v>1325</v>
      </c>
      <c r="C92" s="19">
        <v>17</v>
      </c>
      <c r="D92" s="33" t="s">
        <v>12</v>
      </c>
      <c r="E92" s="91" t="s">
        <v>14604</v>
      </c>
      <c r="F92" s="32"/>
    </row>
    <row r="93" spans="1:6" ht="24" x14ac:dyDescent="0.2">
      <c r="A93" s="363">
        <f t="shared" si="2"/>
        <v>87</v>
      </c>
      <c r="B93" s="363">
        <f t="shared" si="3"/>
        <v>1342</v>
      </c>
      <c r="C93" s="19">
        <v>17</v>
      </c>
      <c r="D93" s="33" t="s">
        <v>12</v>
      </c>
      <c r="E93" s="91" t="s">
        <v>14605</v>
      </c>
      <c r="F93" s="32"/>
    </row>
    <row r="94" spans="1:6" ht="24" x14ac:dyDescent="0.2">
      <c r="A94" s="363">
        <f t="shared" si="2"/>
        <v>88</v>
      </c>
      <c r="B94" s="363">
        <f t="shared" si="3"/>
        <v>1359</v>
      </c>
      <c r="C94" s="19">
        <v>17</v>
      </c>
      <c r="D94" s="33" t="s">
        <v>12</v>
      </c>
      <c r="E94" s="67" t="s">
        <v>7073</v>
      </c>
      <c r="F94" s="32"/>
    </row>
    <row r="95" spans="1:6" ht="24" x14ac:dyDescent="0.2">
      <c r="A95" s="363">
        <f t="shared" si="2"/>
        <v>89</v>
      </c>
      <c r="B95" s="363">
        <f t="shared" si="3"/>
        <v>1376</v>
      </c>
      <c r="C95" s="19">
        <v>17</v>
      </c>
      <c r="D95" s="33" t="s">
        <v>12</v>
      </c>
      <c r="E95" s="67" t="s">
        <v>7074</v>
      </c>
      <c r="F95" s="32"/>
    </row>
    <row r="96" spans="1:6" ht="24" x14ac:dyDescent="0.2">
      <c r="A96" s="363">
        <f t="shared" si="2"/>
        <v>90</v>
      </c>
      <c r="B96" s="363">
        <f t="shared" si="3"/>
        <v>1393</v>
      </c>
      <c r="C96" s="19">
        <v>17</v>
      </c>
      <c r="D96" s="33" t="s">
        <v>12</v>
      </c>
      <c r="E96" s="67" t="s">
        <v>7075</v>
      </c>
      <c r="F96" s="32"/>
    </row>
    <row r="97" spans="1:6" ht="24" x14ac:dyDescent="0.2">
      <c r="A97" s="363">
        <f t="shared" si="2"/>
        <v>91</v>
      </c>
      <c r="B97" s="363">
        <f t="shared" si="3"/>
        <v>1410</v>
      </c>
      <c r="C97" s="19">
        <v>17</v>
      </c>
      <c r="D97" s="33" t="s">
        <v>12</v>
      </c>
      <c r="E97" s="67" t="s">
        <v>7076</v>
      </c>
      <c r="F97" s="32"/>
    </row>
    <row r="98" spans="1:6" ht="24" x14ac:dyDescent="0.2">
      <c r="A98" s="363">
        <f t="shared" si="2"/>
        <v>92</v>
      </c>
      <c r="B98" s="363">
        <f t="shared" si="3"/>
        <v>1427</v>
      </c>
      <c r="C98" s="19">
        <v>17</v>
      </c>
      <c r="D98" s="33" t="s">
        <v>12</v>
      </c>
      <c r="E98" s="67" t="s">
        <v>7077</v>
      </c>
      <c r="F98" s="32"/>
    </row>
    <row r="99" spans="1:6" ht="24" x14ac:dyDescent="0.2">
      <c r="A99" s="363">
        <f t="shared" si="2"/>
        <v>93</v>
      </c>
      <c r="B99" s="363">
        <f t="shared" si="3"/>
        <v>1444</v>
      </c>
      <c r="C99" s="19">
        <v>17</v>
      </c>
      <c r="D99" s="33" t="s">
        <v>12</v>
      </c>
      <c r="E99" s="67" t="s">
        <v>7078</v>
      </c>
      <c r="F99" s="32"/>
    </row>
    <row r="100" spans="1:6" ht="24" x14ac:dyDescent="0.2">
      <c r="A100" s="363">
        <f t="shared" si="2"/>
        <v>94</v>
      </c>
      <c r="B100" s="363">
        <f t="shared" si="3"/>
        <v>1461</v>
      </c>
      <c r="C100" s="19">
        <v>17</v>
      </c>
      <c r="D100" s="33" t="s">
        <v>12</v>
      </c>
      <c r="E100" s="67" t="s">
        <v>7079</v>
      </c>
      <c r="F100" s="32"/>
    </row>
    <row r="101" spans="1:6" ht="24" x14ac:dyDescent="0.2">
      <c r="A101" s="363">
        <f t="shared" si="2"/>
        <v>95</v>
      </c>
      <c r="B101" s="363">
        <f t="shared" si="3"/>
        <v>1478</v>
      </c>
      <c r="C101" s="19">
        <v>17</v>
      </c>
      <c r="D101" s="33" t="s">
        <v>12</v>
      </c>
      <c r="E101" s="67" t="s">
        <v>7080</v>
      </c>
      <c r="F101" s="51"/>
    </row>
    <row r="102" spans="1:6" ht="24" x14ac:dyDescent="0.2">
      <c r="A102" s="363">
        <f t="shared" si="2"/>
        <v>96</v>
      </c>
      <c r="B102" s="363">
        <f t="shared" si="3"/>
        <v>1495</v>
      </c>
      <c r="C102" s="19">
        <v>17</v>
      </c>
      <c r="D102" s="33" t="s">
        <v>12</v>
      </c>
      <c r="E102" s="224" t="s">
        <v>7081</v>
      </c>
      <c r="F102" s="32"/>
    </row>
    <row r="103" spans="1:6" ht="24" x14ac:dyDescent="0.2">
      <c r="A103" s="363">
        <f t="shared" si="2"/>
        <v>97</v>
      </c>
      <c r="B103" s="363">
        <f t="shared" si="3"/>
        <v>1512</v>
      </c>
      <c r="C103" s="19">
        <v>17</v>
      </c>
      <c r="D103" s="33" t="s">
        <v>12</v>
      </c>
      <c r="E103" s="67" t="s">
        <v>7082</v>
      </c>
      <c r="F103" s="150"/>
    </row>
    <row r="104" spans="1:6" ht="24" x14ac:dyDescent="0.2">
      <c r="A104" s="363">
        <f t="shared" si="2"/>
        <v>98</v>
      </c>
      <c r="B104" s="363">
        <f t="shared" si="3"/>
        <v>1529</v>
      </c>
      <c r="C104" s="19">
        <v>17</v>
      </c>
      <c r="D104" s="33" t="s">
        <v>12</v>
      </c>
      <c r="E104" s="67" t="s">
        <v>7083</v>
      </c>
      <c r="F104" s="150"/>
    </row>
    <row r="105" spans="1:6" ht="24" x14ac:dyDescent="0.2">
      <c r="A105" s="363">
        <f t="shared" si="2"/>
        <v>99</v>
      </c>
      <c r="B105" s="363">
        <f t="shared" si="3"/>
        <v>1546</v>
      </c>
      <c r="C105" s="19">
        <v>17</v>
      </c>
      <c r="D105" s="33" t="s">
        <v>12</v>
      </c>
      <c r="E105" s="224" t="s">
        <v>7084</v>
      </c>
      <c r="F105" s="150"/>
    </row>
    <row r="106" spans="1:6" ht="24" x14ac:dyDescent="0.2">
      <c r="A106" s="363">
        <f t="shared" si="2"/>
        <v>100</v>
      </c>
      <c r="B106" s="363">
        <f t="shared" si="3"/>
        <v>1563</v>
      </c>
      <c r="C106" s="19">
        <v>17</v>
      </c>
      <c r="D106" s="33" t="s">
        <v>12</v>
      </c>
      <c r="E106" s="67" t="s">
        <v>7085</v>
      </c>
      <c r="F106" s="150"/>
    </row>
    <row r="107" spans="1:6" ht="24" x14ac:dyDescent="0.2">
      <c r="A107" s="363">
        <f t="shared" si="2"/>
        <v>101</v>
      </c>
      <c r="B107" s="363">
        <f t="shared" si="3"/>
        <v>1580</v>
      </c>
      <c r="C107" s="19">
        <v>17</v>
      </c>
      <c r="D107" s="33" t="s">
        <v>12</v>
      </c>
      <c r="E107" s="67" t="s">
        <v>7086</v>
      </c>
      <c r="F107" s="150"/>
    </row>
    <row r="108" spans="1:6" ht="24" x14ac:dyDescent="0.2">
      <c r="A108" s="363">
        <f t="shared" si="2"/>
        <v>102</v>
      </c>
      <c r="B108" s="363">
        <f t="shared" si="3"/>
        <v>1597</v>
      </c>
      <c r="C108" s="19">
        <v>17</v>
      </c>
      <c r="D108" s="33" t="s">
        <v>12</v>
      </c>
      <c r="E108" s="224" t="s">
        <v>7087</v>
      </c>
      <c r="F108" s="150"/>
    </row>
    <row r="109" spans="1:6" ht="24" x14ac:dyDescent="0.2">
      <c r="A109" s="363">
        <f t="shared" si="2"/>
        <v>103</v>
      </c>
      <c r="B109" s="363">
        <f t="shared" si="3"/>
        <v>1614</v>
      </c>
      <c r="C109" s="19">
        <v>17</v>
      </c>
      <c r="D109" s="33" t="s">
        <v>12</v>
      </c>
      <c r="E109" s="224" t="s">
        <v>7088</v>
      </c>
      <c r="F109" s="150"/>
    </row>
    <row r="110" spans="1:6" ht="24" x14ac:dyDescent="0.2">
      <c r="A110" s="363">
        <f t="shared" si="2"/>
        <v>104</v>
      </c>
      <c r="B110" s="363">
        <f t="shared" si="3"/>
        <v>1631</v>
      </c>
      <c r="C110" s="19">
        <v>17</v>
      </c>
      <c r="D110" s="33" t="s">
        <v>12</v>
      </c>
      <c r="E110" s="224" t="s">
        <v>7089</v>
      </c>
      <c r="F110" s="150"/>
    </row>
    <row r="111" spans="1:6" ht="24" x14ac:dyDescent="0.2">
      <c r="A111" s="363">
        <f t="shared" si="2"/>
        <v>105</v>
      </c>
      <c r="B111" s="363">
        <f t="shared" si="3"/>
        <v>1648</v>
      </c>
      <c r="C111" s="19">
        <v>17</v>
      </c>
      <c r="D111" s="33" t="s">
        <v>12</v>
      </c>
      <c r="E111" s="224" t="s">
        <v>7090</v>
      </c>
      <c r="F111" s="150"/>
    </row>
    <row r="112" spans="1:6" ht="24" x14ac:dyDescent="0.2">
      <c r="A112" s="363">
        <f t="shared" si="2"/>
        <v>106</v>
      </c>
      <c r="B112" s="363">
        <f t="shared" si="3"/>
        <v>1665</v>
      </c>
      <c r="C112" s="19">
        <v>17</v>
      </c>
      <c r="D112" s="33" t="s">
        <v>12</v>
      </c>
      <c r="E112" s="67" t="s">
        <v>7091</v>
      </c>
      <c r="F112" s="150"/>
    </row>
    <row r="113" spans="1:6" ht="24" x14ac:dyDescent="0.2">
      <c r="A113" s="363">
        <f t="shared" si="2"/>
        <v>107</v>
      </c>
      <c r="B113" s="363">
        <f t="shared" si="3"/>
        <v>1682</v>
      </c>
      <c r="C113" s="19">
        <v>17</v>
      </c>
      <c r="D113" s="33" t="s">
        <v>12</v>
      </c>
      <c r="E113" s="67" t="s">
        <v>7092</v>
      </c>
      <c r="F113" s="150"/>
    </row>
    <row r="114" spans="1:6" ht="24" x14ac:dyDescent="0.2">
      <c r="A114" s="363">
        <f t="shared" si="2"/>
        <v>108</v>
      </c>
      <c r="B114" s="363">
        <f t="shared" si="3"/>
        <v>1699</v>
      </c>
      <c r="C114" s="19">
        <v>17</v>
      </c>
      <c r="D114" s="33" t="s">
        <v>12</v>
      </c>
      <c r="E114" s="224" t="s">
        <v>7093</v>
      </c>
      <c r="F114" s="150"/>
    </row>
    <row r="115" spans="1:6" ht="24" x14ac:dyDescent="0.2">
      <c r="A115" s="363">
        <f t="shared" si="2"/>
        <v>109</v>
      </c>
      <c r="B115" s="363">
        <f t="shared" si="3"/>
        <v>1716</v>
      </c>
      <c r="C115" s="19">
        <v>17</v>
      </c>
      <c r="D115" s="33" t="s">
        <v>12</v>
      </c>
      <c r="E115" s="67" t="s">
        <v>7094</v>
      </c>
      <c r="F115" s="150"/>
    </row>
    <row r="116" spans="1:6" ht="24" x14ac:dyDescent="0.2">
      <c r="A116" s="363">
        <f t="shared" si="2"/>
        <v>110</v>
      </c>
      <c r="B116" s="363">
        <f t="shared" si="3"/>
        <v>1733</v>
      </c>
      <c r="C116" s="19">
        <v>17</v>
      </c>
      <c r="D116" s="33" t="s">
        <v>12</v>
      </c>
      <c r="E116" s="67" t="s">
        <v>7095</v>
      </c>
      <c r="F116" s="150"/>
    </row>
    <row r="117" spans="1:6" ht="24" x14ac:dyDescent="0.2">
      <c r="A117" s="363">
        <f t="shared" si="2"/>
        <v>111</v>
      </c>
      <c r="B117" s="363">
        <f t="shared" si="3"/>
        <v>1750</v>
      </c>
      <c r="C117" s="19">
        <v>17</v>
      </c>
      <c r="D117" s="33" t="s">
        <v>12</v>
      </c>
      <c r="E117" s="224" t="s">
        <v>7096</v>
      </c>
      <c r="F117" s="150"/>
    </row>
    <row r="118" spans="1:6" ht="24" x14ac:dyDescent="0.2">
      <c r="A118" s="363">
        <f t="shared" si="2"/>
        <v>112</v>
      </c>
      <c r="B118" s="363">
        <f t="shared" si="3"/>
        <v>1767</v>
      </c>
      <c r="C118" s="19">
        <v>17</v>
      </c>
      <c r="D118" s="33" t="s">
        <v>12</v>
      </c>
      <c r="E118" s="67" t="s">
        <v>7097</v>
      </c>
      <c r="F118" s="150"/>
    </row>
    <row r="119" spans="1:6" ht="24" x14ac:dyDescent="0.2">
      <c r="A119" s="363">
        <f t="shared" si="2"/>
        <v>113</v>
      </c>
      <c r="B119" s="363">
        <f t="shared" si="3"/>
        <v>1784</v>
      </c>
      <c r="C119" s="19">
        <v>17</v>
      </c>
      <c r="D119" s="33" t="s">
        <v>12</v>
      </c>
      <c r="E119" s="67" t="s">
        <v>7098</v>
      </c>
      <c r="F119" s="32"/>
    </row>
    <row r="120" spans="1:6" ht="24" x14ac:dyDescent="0.2">
      <c r="A120" s="363">
        <f t="shared" si="2"/>
        <v>114</v>
      </c>
      <c r="B120" s="363">
        <f t="shared" si="3"/>
        <v>1801</v>
      </c>
      <c r="C120" s="19">
        <v>17</v>
      </c>
      <c r="D120" s="33" t="s">
        <v>12</v>
      </c>
      <c r="E120" s="67" t="s">
        <v>7099</v>
      </c>
      <c r="F120" s="32"/>
    </row>
    <row r="121" spans="1:6" ht="24" x14ac:dyDescent="0.2">
      <c r="A121" s="363">
        <f t="shared" si="2"/>
        <v>115</v>
      </c>
      <c r="B121" s="363">
        <f t="shared" si="3"/>
        <v>1818</v>
      </c>
      <c r="C121" s="19">
        <v>17</v>
      </c>
      <c r="D121" s="33" t="s">
        <v>12</v>
      </c>
      <c r="E121" s="67" t="s">
        <v>7100</v>
      </c>
      <c r="F121" s="150"/>
    </row>
    <row r="122" spans="1:6" ht="24" x14ac:dyDescent="0.2">
      <c r="A122" s="363">
        <f t="shared" si="2"/>
        <v>116</v>
      </c>
      <c r="B122" s="363">
        <f t="shared" si="3"/>
        <v>1835</v>
      </c>
      <c r="C122" s="19">
        <v>17</v>
      </c>
      <c r="D122" s="33" t="s">
        <v>12</v>
      </c>
      <c r="E122" s="67" t="s">
        <v>7101</v>
      </c>
      <c r="F122" s="32"/>
    </row>
    <row r="123" spans="1:6" ht="24" x14ac:dyDescent="0.2">
      <c r="A123" s="363">
        <f t="shared" si="2"/>
        <v>117</v>
      </c>
      <c r="B123" s="363">
        <f t="shared" si="3"/>
        <v>1852</v>
      </c>
      <c r="C123" s="19">
        <v>17</v>
      </c>
      <c r="D123" s="33" t="s">
        <v>12</v>
      </c>
      <c r="E123" s="67" t="s">
        <v>7102</v>
      </c>
      <c r="F123" s="32"/>
    </row>
    <row r="124" spans="1:6" ht="24" x14ac:dyDescent="0.2">
      <c r="A124" s="363">
        <f t="shared" si="2"/>
        <v>118</v>
      </c>
      <c r="B124" s="363">
        <f t="shared" si="3"/>
        <v>1869</v>
      </c>
      <c r="C124" s="19">
        <v>17</v>
      </c>
      <c r="D124" s="33" t="s">
        <v>12</v>
      </c>
      <c r="E124" s="67" t="s">
        <v>7103</v>
      </c>
      <c r="F124" s="32"/>
    </row>
    <row r="125" spans="1:6" ht="24" x14ac:dyDescent="0.2">
      <c r="A125" s="363">
        <f t="shared" si="2"/>
        <v>119</v>
      </c>
      <c r="B125" s="363">
        <f t="shared" si="3"/>
        <v>1886</v>
      </c>
      <c r="C125" s="19">
        <v>17</v>
      </c>
      <c r="D125" s="33" t="s">
        <v>12</v>
      </c>
      <c r="E125" s="67" t="s">
        <v>7104</v>
      </c>
      <c r="F125" s="32"/>
    </row>
    <row r="126" spans="1:6" ht="24" x14ac:dyDescent="0.2">
      <c r="A126" s="363">
        <f t="shared" si="2"/>
        <v>120</v>
      </c>
      <c r="B126" s="363">
        <f t="shared" si="3"/>
        <v>1903</v>
      </c>
      <c r="C126" s="19">
        <v>17</v>
      </c>
      <c r="D126" s="33" t="s">
        <v>12</v>
      </c>
      <c r="E126" s="67" t="s">
        <v>7105</v>
      </c>
      <c r="F126" s="32"/>
    </row>
    <row r="127" spans="1:6" ht="24" x14ac:dyDescent="0.2">
      <c r="A127" s="363">
        <f t="shared" si="2"/>
        <v>121</v>
      </c>
      <c r="B127" s="363">
        <f t="shared" si="3"/>
        <v>1920</v>
      </c>
      <c r="C127" s="19">
        <v>17</v>
      </c>
      <c r="D127" s="33" t="s">
        <v>12</v>
      </c>
      <c r="E127" s="67" t="s">
        <v>7106</v>
      </c>
      <c r="F127" s="32"/>
    </row>
    <row r="128" spans="1:6" ht="24" x14ac:dyDescent="0.2">
      <c r="A128" s="363">
        <f t="shared" si="2"/>
        <v>122</v>
      </c>
      <c r="B128" s="363">
        <f t="shared" si="3"/>
        <v>1937</v>
      </c>
      <c r="C128" s="19">
        <v>17</v>
      </c>
      <c r="D128" s="33" t="s">
        <v>12</v>
      </c>
      <c r="E128" s="67" t="s">
        <v>7107</v>
      </c>
      <c r="F128" s="32"/>
    </row>
    <row r="129" spans="1:6" ht="24" x14ac:dyDescent="0.2">
      <c r="A129" s="363">
        <f t="shared" si="2"/>
        <v>123</v>
      </c>
      <c r="B129" s="363">
        <f t="shared" si="3"/>
        <v>1954</v>
      </c>
      <c r="C129" s="19">
        <v>17</v>
      </c>
      <c r="D129" s="33" t="s">
        <v>12</v>
      </c>
      <c r="E129" s="67" t="s">
        <v>7108</v>
      </c>
      <c r="F129" s="32"/>
    </row>
    <row r="130" spans="1:6" ht="24" x14ac:dyDescent="0.2">
      <c r="A130" s="363">
        <f t="shared" si="2"/>
        <v>124</v>
      </c>
      <c r="B130" s="363">
        <f t="shared" si="3"/>
        <v>1971</v>
      </c>
      <c r="C130" s="19">
        <v>17</v>
      </c>
      <c r="D130" s="33" t="s">
        <v>12</v>
      </c>
      <c r="E130" s="67" t="s">
        <v>7109</v>
      </c>
      <c r="F130" s="32"/>
    </row>
    <row r="131" spans="1:6" ht="24" x14ac:dyDescent="0.2">
      <c r="A131" s="363">
        <f t="shared" si="2"/>
        <v>125</v>
      </c>
      <c r="B131" s="363">
        <f t="shared" si="3"/>
        <v>1988</v>
      </c>
      <c r="C131" s="19">
        <v>17</v>
      </c>
      <c r="D131" s="33" t="s">
        <v>12</v>
      </c>
      <c r="E131" s="67" t="s">
        <v>7110</v>
      </c>
      <c r="F131" s="32"/>
    </row>
    <row r="132" spans="1:6" ht="24" x14ac:dyDescent="0.2">
      <c r="A132" s="363">
        <f t="shared" si="2"/>
        <v>126</v>
      </c>
      <c r="B132" s="363">
        <f t="shared" si="3"/>
        <v>2005</v>
      </c>
      <c r="C132" s="19">
        <v>17</v>
      </c>
      <c r="D132" s="33" t="s">
        <v>12</v>
      </c>
      <c r="E132" s="67" t="s">
        <v>7111</v>
      </c>
      <c r="F132" s="32"/>
    </row>
    <row r="133" spans="1:6" ht="24" x14ac:dyDescent="0.2">
      <c r="A133" s="363">
        <f t="shared" si="2"/>
        <v>127</v>
      </c>
      <c r="B133" s="363">
        <f t="shared" si="3"/>
        <v>2022</v>
      </c>
      <c r="C133" s="37">
        <v>17</v>
      </c>
      <c r="D133" s="45" t="s">
        <v>12</v>
      </c>
      <c r="E133" s="67" t="s">
        <v>7112</v>
      </c>
      <c r="F133" s="47"/>
    </row>
    <row r="134" spans="1:6" ht="24" x14ac:dyDescent="0.2">
      <c r="A134" s="363">
        <f t="shared" si="2"/>
        <v>128</v>
      </c>
      <c r="B134" s="363">
        <f t="shared" si="3"/>
        <v>2039</v>
      </c>
      <c r="C134" s="37">
        <v>17</v>
      </c>
      <c r="D134" s="45" t="s">
        <v>12</v>
      </c>
      <c r="E134" s="67" t="s">
        <v>7113</v>
      </c>
      <c r="F134" s="47"/>
    </row>
    <row r="135" spans="1:6" ht="24" x14ac:dyDescent="0.2">
      <c r="A135" s="363">
        <f t="shared" si="2"/>
        <v>129</v>
      </c>
      <c r="B135" s="363">
        <f t="shared" si="3"/>
        <v>2056</v>
      </c>
      <c r="C135" s="37">
        <v>17</v>
      </c>
      <c r="D135" s="45" t="s">
        <v>12</v>
      </c>
      <c r="E135" s="67" t="s">
        <v>7114</v>
      </c>
      <c r="F135" s="47"/>
    </row>
    <row r="136" spans="1:6" ht="24" x14ac:dyDescent="0.2">
      <c r="A136" s="363">
        <f t="shared" si="2"/>
        <v>130</v>
      </c>
      <c r="B136" s="363">
        <f t="shared" si="3"/>
        <v>2073</v>
      </c>
      <c r="C136" s="37">
        <v>17</v>
      </c>
      <c r="D136" s="45" t="s">
        <v>12</v>
      </c>
      <c r="E136" s="67" t="s">
        <v>7115</v>
      </c>
      <c r="F136" s="47"/>
    </row>
    <row r="137" spans="1:6" ht="24" x14ac:dyDescent="0.2">
      <c r="A137" s="363">
        <f t="shared" si="2"/>
        <v>131</v>
      </c>
      <c r="B137" s="363">
        <f t="shared" si="3"/>
        <v>2090</v>
      </c>
      <c r="C137" s="37">
        <v>17</v>
      </c>
      <c r="D137" s="45" t="s">
        <v>12</v>
      </c>
      <c r="E137" s="67" t="s">
        <v>7116</v>
      </c>
      <c r="F137" s="47"/>
    </row>
    <row r="138" spans="1:6" ht="24" x14ac:dyDescent="0.2">
      <c r="A138" s="363">
        <f t="shared" ref="A138:A182" si="4">+A137+1</f>
        <v>132</v>
      </c>
      <c r="B138" s="363">
        <f t="shared" ref="B138:B182" si="5">C137+B137</f>
        <v>2107</v>
      </c>
      <c r="C138" s="37">
        <v>17</v>
      </c>
      <c r="D138" s="45" t="s">
        <v>12</v>
      </c>
      <c r="E138" s="67" t="s">
        <v>7117</v>
      </c>
      <c r="F138" s="47"/>
    </row>
    <row r="139" spans="1:6" ht="24" x14ac:dyDescent="0.2">
      <c r="A139" s="363">
        <f t="shared" si="4"/>
        <v>133</v>
      </c>
      <c r="B139" s="363">
        <f t="shared" si="5"/>
        <v>2124</v>
      </c>
      <c r="C139" s="37">
        <v>17</v>
      </c>
      <c r="D139" s="45" t="s">
        <v>12</v>
      </c>
      <c r="E139" s="91" t="s">
        <v>10888</v>
      </c>
      <c r="F139" s="47"/>
    </row>
    <row r="140" spans="1:6" ht="24" x14ac:dyDescent="0.2">
      <c r="A140" s="363">
        <f t="shared" si="4"/>
        <v>134</v>
      </c>
      <c r="B140" s="363">
        <f t="shared" si="5"/>
        <v>2141</v>
      </c>
      <c r="C140" s="37">
        <v>17</v>
      </c>
      <c r="D140" s="45" t="s">
        <v>12</v>
      </c>
      <c r="E140" s="91" t="s">
        <v>10889</v>
      </c>
      <c r="F140" s="47"/>
    </row>
    <row r="141" spans="1:6" ht="24" x14ac:dyDescent="0.2">
      <c r="A141" s="363">
        <f t="shared" si="4"/>
        <v>135</v>
      </c>
      <c r="B141" s="363">
        <f t="shared" si="5"/>
        <v>2158</v>
      </c>
      <c r="C141" s="37">
        <v>17</v>
      </c>
      <c r="D141" s="45" t="s">
        <v>12</v>
      </c>
      <c r="E141" s="91" t="s">
        <v>10890</v>
      </c>
      <c r="F141" s="47"/>
    </row>
    <row r="142" spans="1:6" ht="24" x14ac:dyDescent="0.2">
      <c r="A142" s="363">
        <f t="shared" si="4"/>
        <v>136</v>
      </c>
      <c r="B142" s="363">
        <f t="shared" si="5"/>
        <v>2175</v>
      </c>
      <c r="C142" s="37">
        <v>17</v>
      </c>
      <c r="D142" s="45" t="s">
        <v>12</v>
      </c>
      <c r="E142" s="409" t="s">
        <v>12524</v>
      </c>
      <c r="F142" s="47"/>
    </row>
    <row r="143" spans="1:6" ht="24" x14ac:dyDescent="0.2">
      <c r="A143" s="363">
        <f t="shared" si="4"/>
        <v>137</v>
      </c>
      <c r="B143" s="363">
        <f t="shared" si="5"/>
        <v>2192</v>
      </c>
      <c r="C143" s="37">
        <v>17</v>
      </c>
      <c r="D143" s="45" t="s">
        <v>12</v>
      </c>
      <c r="E143" s="409" t="s">
        <v>12525</v>
      </c>
      <c r="F143" s="47"/>
    </row>
    <row r="144" spans="1:6" ht="24" x14ac:dyDescent="0.2">
      <c r="A144" s="363">
        <f t="shared" si="4"/>
        <v>138</v>
      </c>
      <c r="B144" s="363">
        <f t="shared" si="5"/>
        <v>2209</v>
      </c>
      <c r="C144" s="37">
        <v>17</v>
      </c>
      <c r="D144" s="45" t="s">
        <v>12</v>
      </c>
      <c r="E144" s="409" t="s">
        <v>12526</v>
      </c>
      <c r="F144" s="47"/>
    </row>
    <row r="145" spans="1:6" ht="24" x14ac:dyDescent="0.2">
      <c r="A145" s="363">
        <f t="shared" si="4"/>
        <v>139</v>
      </c>
      <c r="B145" s="363">
        <f t="shared" si="5"/>
        <v>2226</v>
      </c>
      <c r="C145" s="19">
        <v>17</v>
      </c>
      <c r="D145" s="33" t="s">
        <v>12</v>
      </c>
      <c r="E145" s="409" t="s">
        <v>12527</v>
      </c>
      <c r="F145" s="260"/>
    </row>
    <row r="146" spans="1:6" ht="24" x14ac:dyDescent="0.2">
      <c r="A146" s="363">
        <f t="shared" si="4"/>
        <v>140</v>
      </c>
      <c r="B146" s="363">
        <f t="shared" si="5"/>
        <v>2243</v>
      </c>
      <c r="C146" s="19">
        <v>17</v>
      </c>
      <c r="D146" s="33" t="s">
        <v>12</v>
      </c>
      <c r="E146" s="409" t="s">
        <v>12528</v>
      </c>
      <c r="F146" s="260"/>
    </row>
    <row r="147" spans="1:6" ht="24" x14ac:dyDescent="0.2">
      <c r="A147" s="363">
        <f t="shared" si="4"/>
        <v>141</v>
      </c>
      <c r="B147" s="363">
        <f t="shared" si="5"/>
        <v>2260</v>
      </c>
      <c r="C147" s="19">
        <v>17</v>
      </c>
      <c r="D147" s="33" t="s">
        <v>12</v>
      </c>
      <c r="E147" s="409" t="s">
        <v>12529</v>
      </c>
      <c r="F147" s="260"/>
    </row>
    <row r="148" spans="1:6" ht="24" x14ac:dyDescent="0.2">
      <c r="A148" s="363">
        <f t="shared" si="4"/>
        <v>142</v>
      </c>
      <c r="B148" s="363">
        <f t="shared" si="5"/>
        <v>2277</v>
      </c>
      <c r="C148" s="363">
        <v>17</v>
      </c>
      <c r="D148" s="360" t="s">
        <v>12</v>
      </c>
      <c r="E148" s="410" t="s">
        <v>12530</v>
      </c>
      <c r="F148" s="400"/>
    </row>
    <row r="149" spans="1:6" ht="24" x14ac:dyDescent="0.2">
      <c r="A149" s="363">
        <f t="shared" si="4"/>
        <v>143</v>
      </c>
      <c r="B149" s="363">
        <f t="shared" si="5"/>
        <v>2294</v>
      </c>
      <c r="C149" s="363">
        <v>17</v>
      </c>
      <c r="D149" s="360" t="s">
        <v>12</v>
      </c>
      <c r="E149" s="410" t="s">
        <v>12531</v>
      </c>
      <c r="F149" s="400"/>
    </row>
    <row r="150" spans="1:6" ht="24" x14ac:dyDescent="0.2">
      <c r="A150" s="363">
        <f t="shared" si="4"/>
        <v>144</v>
      </c>
      <c r="B150" s="363">
        <f t="shared" si="5"/>
        <v>2311</v>
      </c>
      <c r="C150" s="363">
        <v>17</v>
      </c>
      <c r="D150" s="360" t="s">
        <v>12</v>
      </c>
      <c r="E150" s="410" t="s">
        <v>12544</v>
      </c>
      <c r="F150" s="400"/>
    </row>
    <row r="151" spans="1:6" ht="24" x14ac:dyDescent="0.2">
      <c r="A151" s="363">
        <f t="shared" si="4"/>
        <v>145</v>
      </c>
      <c r="B151" s="363">
        <f t="shared" si="5"/>
        <v>2328</v>
      </c>
      <c r="C151" s="19">
        <v>17</v>
      </c>
      <c r="D151" s="33" t="s">
        <v>12</v>
      </c>
      <c r="E151" s="67" t="s">
        <v>7118</v>
      </c>
      <c r="F151" s="32"/>
    </row>
    <row r="152" spans="1:6" ht="24" x14ac:dyDescent="0.2">
      <c r="A152" s="363">
        <f t="shared" si="4"/>
        <v>146</v>
      </c>
      <c r="B152" s="363">
        <f t="shared" si="5"/>
        <v>2345</v>
      </c>
      <c r="C152" s="19">
        <v>17</v>
      </c>
      <c r="D152" s="33" t="s">
        <v>12</v>
      </c>
      <c r="E152" s="67" t="s">
        <v>7119</v>
      </c>
      <c r="F152" s="32"/>
    </row>
    <row r="153" spans="1:6" ht="24" x14ac:dyDescent="0.2">
      <c r="A153" s="363">
        <f t="shared" si="4"/>
        <v>147</v>
      </c>
      <c r="B153" s="363">
        <f t="shared" si="5"/>
        <v>2362</v>
      </c>
      <c r="C153" s="19">
        <v>17</v>
      </c>
      <c r="D153" s="33" t="s">
        <v>12</v>
      </c>
      <c r="E153" s="67" t="s">
        <v>7120</v>
      </c>
      <c r="F153" s="32"/>
    </row>
    <row r="154" spans="1:6" ht="24" x14ac:dyDescent="0.2">
      <c r="A154" s="363">
        <f t="shared" si="4"/>
        <v>148</v>
      </c>
      <c r="B154" s="363">
        <f t="shared" si="5"/>
        <v>2379</v>
      </c>
      <c r="C154" s="19">
        <v>17</v>
      </c>
      <c r="D154" s="33" t="s">
        <v>12</v>
      </c>
      <c r="E154" s="67" t="s">
        <v>7121</v>
      </c>
      <c r="F154" s="32"/>
    </row>
    <row r="155" spans="1:6" ht="24" x14ac:dyDescent="0.2">
      <c r="A155" s="363">
        <f t="shared" si="4"/>
        <v>149</v>
      </c>
      <c r="B155" s="363">
        <f t="shared" si="5"/>
        <v>2396</v>
      </c>
      <c r="C155" s="19">
        <v>17</v>
      </c>
      <c r="D155" s="33" t="s">
        <v>12</v>
      </c>
      <c r="E155" s="67" t="s">
        <v>7122</v>
      </c>
      <c r="F155" s="32"/>
    </row>
    <row r="156" spans="1:6" ht="24" x14ac:dyDescent="0.2">
      <c r="A156" s="363">
        <f t="shared" si="4"/>
        <v>150</v>
      </c>
      <c r="B156" s="363">
        <f t="shared" si="5"/>
        <v>2413</v>
      </c>
      <c r="C156" s="19">
        <v>17</v>
      </c>
      <c r="D156" s="33" t="s">
        <v>12</v>
      </c>
      <c r="E156" s="67" t="s">
        <v>7123</v>
      </c>
      <c r="F156" s="32"/>
    </row>
    <row r="157" spans="1:6" ht="24" x14ac:dyDescent="0.2">
      <c r="A157" s="363">
        <f t="shared" si="4"/>
        <v>151</v>
      </c>
      <c r="B157" s="363">
        <f t="shared" si="5"/>
        <v>2430</v>
      </c>
      <c r="C157" s="19">
        <v>17</v>
      </c>
      <c r="D157" s="33" t="s">
        <v>12</v>
      </c>
      <c r="E157" s="67" t="s">
        <v>7124</v>
      </c>
      <c r="F157" s="32"/>
    </row>
    <row r="158" spans="1:6" ht="24" x14ac:dyDescent="0.2">
      <c r="A158" s="363">
        <f t="shared" si="4"/>
        <v>152</v>
      </c>
      <c r="B158" s="363">
        <f t="shared" si="5"/>
        <v>2447</v>
      </c>
      <c r="C158" s="19">
        <v>17</v>
      </c>
      <c r="D158" s="33" t="s">
        <v>12</v>
      </c>
      <c r="E158" s="67" t="s">
        <v>7125</v>
      </c>
      <c r="F158" s="32"/>
    </row>
    <row r="159" spans="1:6" ht="24" x14ac:dyDescent="0.2">
      <c r="A159" s="363">
        <f t="shared" si="4"/>
        <v>153</v>
      </c>
      <c r="B159" s="363">
        <f t="shared" si="5"/>
        <v>2464</v>
      </c>
      <c r="C159" s="19">
        <v>17</v>
      </c>
      <c r="D159" s="33" t="s">
        <v>12</v>
      </c>
      <c r="E159" s="67" t="s">
        <v>7126</v>
      </c>
      <c r="F159" s="32"/>
    </row>
    <row r="160" spans="1:6" ht="24" x14ac:dyDescent="0.2">
      <c r="A160" s="363">
        <f t="shared" si="4"/>
        <v>154</v>
      </c>
      <c r="B160" s="363">
        <f t="shared" si="5"/>
        <v>2481</v>
      </c>
      <c r="C160" s="37">
        <v>17</v>
      </c>
      <c r="D160" s="45" t="s">
        <v>12</v>
      </c>
      <c r="E160" s="67" t="s">
        <v>7127</v>
      </c>
      <c r="F160" s="47"/>
    </row>
    <row r="161" spans="1:6" ht="24" x14ac:dyDescent="0.2">
      <c r="A161" s="363">
        <f t="shared" si="4"/>
        <v>155</v>
      </c>
      <c r="B161" s="363">
        <f t="shared" si="5"/>
        <v>2498</v>
      </c>
      <c r="C161" s="37">
        <v>17</v>
      </c>
      <c r="D161" s="45" t="s">
        <v>12</v>
      </c>
      <c r="E161" s="67" t="s">
        <v>7128</v>
      </c>
      <c r="F161" s="47"/>
    </row>
    <row r="162" spans="1:6" ht="24" x14ac:dyDescent="0.2">
      <c r="A162" s="363">
        <f t="shared" si="4"/>
        <v>156</v>
      </c>
      <c r="B162" s="363">
        <f t="shared" si="5"/>
        <v>2515</v>
      </c>
      <c r="C162" s="37">
        <v>17</v>
      </c>
      <c r="D162" s="45" t="s">
        <v>12</v>
      </c>
      <c r="E162" s="67" t="s">
        <v>7129</v>
      </c>
      <c r="F162" s="47"/>
    </row>
    <row r="163" spans="1:6" ht="24" x14ac:dyDescent="0.2">
      <c r="A163" s="363">
        <f t="shared" si="4"/>
        <v>157</v>
      </c>
      <c r="B163" s="363">
        <f t="shared" si="5"/>
        <v>2532</v>
      </c>
      <c r="C163" s="37">
        <v>17</v>
      </c>
      <c r="D163" s="45" t="s">
        <v>12</v>
      </c>
      <c r="E163" s="67" t="s">
        <v>7130</v>
      </c>
      <c r="F163" s="47"/>
    </row>
    <row r="164" spans="1:6" ht="24" x14ac:dyDescent="0.2">
      <c r="A164" s="363">
        <f t="shared" si="4"/>
        <v>158</v>
      </c>
      <c r="B164" s="363">
        <f t="shared" si="5"/>
        <v>2549</v>
      </c>
      <c r="C164" s="37">
        <v>17</v>
      </c>
      <c r="D164" s="45" t="s">
        <v>12</v>
      </c>
      <c r="E164" s="67" t="s">
        <v>7131</v>
      </c>
      <c r="F164" s="47"/>
    </row>
    <row r="165" spans="1:6" ht="24" x14ac:dyDescent="0.2">
      <c r="A165" s="363">
        <f t="shared" si="4"/>
        <v>159</v>
      </c>
      <c r="B165" s="363">
        <f t="shared" si="5"/>
        <v>2566</v>
      </c>
      <c r="C165" s="37">
        <v>17</v>
      </c>
      <c r="D165" s="45" t="s">
        <v>12</v>
      </c>
      <c r="E165" s="67" t="s">
        <v>7132</v>
      </c>
      <c r="F165" s="47"/>
    </row>
    <row r="166" spans="1:6" ht="24" x14ac:dyDescent="0.2">
      <c r="A166" s="363">
        <f t="shared" si="4"/>
        <v>160</v>
      </c>
      <c r="B166" s="363">
        <f t="shared" si="5"/>
        <v>2583</v>
      </c>
      <c r="C166" s="37">
        <v>17</v>
      </c>
      <c r="D166" s="45" t="s">
        <v>12</v>
      </c>
      <c r="E166" s="91" t="s">
        <v>10891</v>
      </c>
      <c r="F166" s="47"/>
    </row>
    <row r="167" spans="1:6" ht="24" x14ac:dyDescent="0.2">
      <c r="A167" s="363">
        <f t="shared" si="4"/>
        <v>161</v>
      </c>
      <c r="B167" s="363">
        <f t="shared" si="5"/>
        <v>2600</v>
      </c>
      <c r="C167" s="37">
        <v>17</v>
      </c>
      <c r="D167" s="45" t="s">
        <v>12</v>
      </c>
      <c r="E167" s="91" t="s">
        <v>10892</v>
      </c>
      <c r="F167" s="47"/>
    </row>
    <row r="168" spans="1:6" ht="24" x14ac:dyDescent="0.2">
      <c r="A168" s="363">
        <f t="shared" si="4"/>
        <v>162</v>
      </c>
      <c r="B168" s="363">
        <f t="shared" si="5"/>
        <v>2617</v>
      </c>
      <c r="C168" s="37">
        <v>17</v>
      </c>
      <c r="D168" s="45" t="s">
        <v>12</v>
      </c>
      <c r="E168" s="91" t="s">
        <v>10893</v>
      </c>
      <c r="F168" s="47"/>
    </row>
    <row r="169" spans="1:6" ht="24" x14ac:dyDescent="0.2">
      <c r="A169" s="363">
        <f t="shared" si="4"/>
        <v>163</v>
      </c>
      <c r="B169" s="363">
        <f t="shared" si="5"/>
        <v>2634</v>
      </c>
      <c r="C169" s="37">
        <v>17</v>
      </c>
      <c r="D169" s="45" t="s">
        <v>12</v>
      </c>
      <c r="E169" s="409" t="s">
        <v>12532</v>
      </c>
      <c r="F169" s="47"/>
    </row>
    <row r="170" spans="1:6" ht="24" x14ac:dyDescent="0.2">
      <c r="A170" s="363">
        <f t="shared" si="4"/>
        <v>164</v>
      </c>
      <c r="B170" s="363">
        <f t="shared" si="5"/>
        <v>2651</v>
      </c>
      <c r="C170" s="37">
        <v>17</v>
      </c>
      <c r="D170" s="45" t="s">
        <v>12</v>
      </c>
      <c r="E170" s="409" t="s">
        <v>12533</v>
      </c>
      <c r="F170" s="47"/>
    </row>
    <row r="171" spans="1:6" ht="24" x14ac:dyDescent="0.2">
      <c r="A171" s="363">
        <f t="shared" si="4"/>
        <v>165</v>
      </c>
      <c r="B171" s="363">
        <f t="shared" si="5"/>
        <v>2668</v>
      </c>
      <c r="C171" s="37">
        <v>17</v>
      </c>
      <c r="D171" s="45" t="s">
        <v>12</v>
      </c>
      <c r="E171" s="409" t="s">
        <v>12534</v>
      </c>
      <c r="F171" s="47"/>
    </row>
    <row r="172" spans="1:6" ht="24" x14ac:dyDescent="0.2">
      <c r="A172" s="363">
        <f t="shared" si="4"/>
        <v>166</v>
      </c>
      <c r="B172" s="363">
        <f t="shared" si="5"/>
        <v>2685</v>
      </c>
      <c r="C172" s="19">
        <v>17</v>
      </c>
      <c r="D172" s="33" t="s">
        <v>12</v>
      </c>
      <c r="E172" s="409" t="s">
        <v>12535</v>
      </c>
      <c r="F172" s="260"/>
    </row>
    <row r="173" spans="1:6" ht="24" x14ac:dyDescent="0.2">
      <c r="A173" s="363">
        <f t="shared" si="4"/>
        <v>167</v>
      </c>
      <c r="B173" s="363">
        <f t="shared" si="5"/>
        <v>2702</v>
      </c>
      <c r="C173" s="19">
        <v>17</v>
      </c>
      <c r="D173" s="33" t="s">
        <v>12</v>
      </c>
      <c r="E173" s="409" t="s">
        <v>12536</v>
      </c>
      <c r="F173" s="260"/>
    </row>
    <row r="174" spans="1:6" ht="24" x14ac:dyDescent="0.2">
      <c r="A174" s="363">
        <f t="shared" si="4"/>
        <v>168</v>
      </c>
      <c r="B174" s="363">
        <f t="shared" si="5"/>
        <v>2719</v>
      </c>
      <c r="C174" s="19">
        <v>17</v>
      </c>
      <c r="D174" s="33" t="s">
        <v>12</v>
      </c>
      <c r="E174" s="409" t="s">
        <v>12537</v>
      </c>
      <c r="F174" s="260"/>
    </row>
    <row r="175" spans="1:6" ht="24" x14ac:dyDescent="0.2">
      <c r="A175" s="363">
        <f t="shared" si="4"/>
        <v>169</v>
      </c>
      <c r="B175" s="363">
        <f t="shared" si="5"/>
        <v>2736</v>
      </c>
      <c r="C175" s="363">
        <v>17</v>
      </c>
      <c r="D175" s="360" t="s">
        <v>12</v>
      </c>
      <c r="E175" s="410" t="s">
        <v>12538</v>
      </c>
      <c r="F175" s="400"/>
    </row>
    <row r="176" spans="1:6" ht="24" x14ac:dyDescent="0.2">
      <c r="A176" s="363">
        <f t="shared" si="4"/>
        <v>170</v>
      </c>
      <c r="B176" s="363">
        <f t="shared" si="5"/>
        <v>2753</v>
      </c>
      <c r="C176" s="363">
        <v>17</v>
      </c>
      <c r="D176" s="360" t="s">
        <v>12</v>
      </c>
      <c r="E176" s="410" t="s">
        <v>12539</v>
      </c>
      <c r="F176" s="400"/>
    </row>
    <row r="177" spans="1:6" ht="24" x14ac:dyDescent="0.2">
      <c r="A177" s="363">
        <f t="shared" si="4"/>
        <v>171</v>
      </c>
      <c r="B177" s="363">
        <f t="shared" si="5"/>
        <v>2770</v>
      </c>
      <c r="C177" s="363">
        <v>17</v>
      </c>
      <c r="D177" s="360" t="s">
        <v>12</v>
      </c>
      <c r="E177" s="410" t="s">
        <v>12540</v>
      </c>
      <c r="F177" s="400"/>
    </row>
    <row r="178" spans="1:6" ht="24" x14ac:dyDescent="0.2">
      <c r="A178" s="363">
        <f t="shared" si="4"/>
        <v>172</v>
      </c>
      <c r="B178" s="363">
        <f t="shared" si="5"/>
        <v>2787</v>
      </c>
      <c r="C178" s="19">
        <v>17</v>
      </c>
      <c r="D178" s="33" t="s">
        <v>12</v>
      </c>
      <c r="E178" s="67" t="s">
        <v>7133</v>
      </c>
      <c r="F178" s="32"/>
    </row>
    <row r="179" spans="1:6" ht="24" x14ac:dyDescent="0.2">
      <c r="A179" s="363">
        <f t="shared" si="4"/>
        <v>173</v>
      </c>
      <c r="B179" s="363">
        <f t="shared" si="5"/>
        <v>2804</v>
      </c>
      <c r="C179" s="19">
        <v>17</v>
      </c>
      <c r="D179" s="33" t="s">
        <v>12</v>
      </c>
      <c r="E179" s="67" t="s">
        <v>7134</v>
      </c>
      <c r="F179" s="32"/>
    </row>
    <row r="180" spans="1:6" ht="24" x14ac:dyDescent="0.2">
      <c r="A180" s="363">
        <f t="shared" si="4"/>
        <v>174</v>
      </c>
      <c r="B180" s="363">
        <f t="shared" si="5"/>
        <v>2821</v>
      </c>
      <c r="C180" s="19">
        <v>17</v>
      </c>
      <c r="D180" s="33" t="s">
        <v>12</v>
      </c>
      <c r="E180" s="67" t="s">
        <v>7135</v>
      </c>
      <c r="F180" s="32"/>
    </row>
    <row r="181" spans="1:6" x14ac:dyDescent="0.2">
      <c r="A181" s="363">
        <f t="shared" si="4"/>
        <v>175</v>
      </c>
      <c r="B181" s="363">
        <f t="shared" si="5"/>
        <v>2838</v>
      </c>
      <c r="C181" s="78">
        <v>150</v>
      </c>
      <c r="D181" s="250" t="s">
        <v>9</v>
      </c>
      <c r="E181" s="29" t="s">
        <v>50</v>
      </c>
      <c r="F181" s="47" t="s">
        <v>25</v>
      </c>
    </row>
    <row r="182" spans="1:6" ht="12.75" thickBot="1" x14ac:dyDescent="0.25">
      <c r="A182" s="363">
        <f t="shared" si="4"/>
        <v>176</v>
      </c>
      <c r="B182" s="363">
        <f t="shared" si="5"/>
        <v>2988</v>
      </c>
      <c r="C182" s="94">
        <v>12</v>
      </c>
      <c r="D182" s="95" t="s">
        <v>9</v>
      </c>
      <c r="E182" s="96" t="s">
        <v>323</v>
      </c>
      <c r="F182" s="97" t="s">
        <v>7136</v>
      </c>
    </row>
    <row r="183" spans="1:6" ht="12.75" thickTop="1" x14ac:dyDescent="0.2">
      <c r="A183" s="98" t="s">
        <v>54</v>
      </c>
      <c r="B183" s="98"/>
      <c r="C183" s="370">
        <f>B182+C182-1</f>
        <v>2999</v>
      </c>
      <c r="D183" s="98"/>
      <c r="E183" s="251"/>
      <c r="F183" s="98"/>
    </row>
    <row r="184" spans="1:6" x14ac:dyDescent="0.2">
      <c r="A184" s="98"/>
      <c r="B184" s="98"/>
      <c r="C184" s="84"/>
      <c r="D184" s="98"/>
      <c r="E184" s="251"/>
      <c r="F184" s="98"/>
    </row>
    <row r="185" spans="1:6" x14ac:dyDescent="0.2">
      <c r="A185" s="98"/>
      <c r="B185" s="98"/>
      <c r="C185" s="84"/>
      <c r="D185" s="98"/>
      <c r="E185" s="251"/>
      <c r="F185" s="98"/>
    </row>
    <row r="186" spans="1:6" x14ac:dyDescent="0.2">
      <c r="A186" s="98"/>
      <c r="B186" s="98"/>
      <c r="C186" s="84"/>
      <c r="D186" s="98"/>
      <c r="E186" s="251"/>
      <c r="F186" s="98"/>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c r="F249" s="64"/>
    </row>
    <row r="250" spans="1:6" x14ac:dyDescent="0.2">
      <c r="A250" s="64"/>
      <c r="B250" s="64"/>
      <c r="C250" s="64"/>
      <c r="D250" s="64"/>
      <c r="E250" s="64"/>
      <c r="F250" s="64"/>
    </row>
    <row r="251" spans="1:6" x14ac:dyDescent="0.2">
      <c r="A251" s="64"/>
      <c r="B251" s="64"/>
      <c r="C251" s="64"/>
      <c r="D251" s="64"/>
      <c r="E251" s="64"/>
      <c r="F251" s="64"/>
    </row>
    <row r="252" spans="1:6" x14ac:dyDescent="0.2">
      <c r="A252" s="64"/>
      <c r="B252" s="64"/>
      <c r="C252" s="64"/>
      <c r="D252" s="64"/>
      <c r="E252" s="64"/>
      <c r="F252" s="64"/>
    </row>
    <row r="253" spans="1:6" x14ac:dyDescent="0.2">
      <c r="A253" s="64"/>
      <c r="B253" s="64"/>
      <c r="C253" s="64"/>
      <c r="D253" s="64"/>
      <c r="E253" s="64"/>
      <c r="F253" s="64"/>
    </row>
    <row r="254" spans="1:6" x14ac:dyDescent="0.2">
      <c r="A254" s="64"/>
      <c r="B254" s="64"/>
      <c r="C254" s="64"/>
      <c r="D254" s="64"/>
      <c r="E254" s="64"/>
      <c r="F254" s="64"/>
    </row>
  </sheetData>
  <mergeCells count="4">
    <mergeCell ref="A3:B3"/>
    <mergeCell ref="C3:F3"/>
    <mergeCell ref="A4:B4"/>
    <mergeCell ref="C4:F5"/>
  </mergeCells>
  <conditionalFormatting sqref="C3:F3">
    <cfRule type="containsText" dxfId="108"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A9DCC59-2BC6-4317-A342-948AAECCD303}">
            <xm:f>NOT(ISERROR(SEARCH($C$3,C3)))</xm:f>
            <xm:f>$C$3</xm:f>
            <x14:dxf>
              <font>
                <color rgb="FFFFFF00"/>
              </font>
            </x14:dxf>
          </x14:cfRule>
          <xm:sqref>C3:F3</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251"/>
  <sheetViews>
    <sheetView zoomScaleNormal="100" zoomScaleSheetLayoutView="80" workbookViewId="0">
      <selection activeCell="B9" sqref="B9"/>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6839</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7">
        <v>1</v>
      </c>
      <c r="B7" s="37">
        <v>1</v>
      </c>
      <c r="C7" s="37">
        <v>2</v>
      </c>
      <c r="D7" s="45" t="s">
        <v>9</v>
      </c>
      <c r="E7" s="67" t="s">
        <v>10</v>
      </c>
      <c r="F7" s="47" t="s">
        <v>11</v>
      </c>
    </row>
    <row r="8" spans="1:6" x14ac:dyDescent="0.2">
      <c r="A8" s="37">
        <f t="shared" ref="A8:A68" si="0">+A7+1</f>
        <v>2</v>
      </c>
      <c r="B8" s="37">
        <f t="shared" ref="B8:B68" si="1">C7+B7</f>
        <v>3</v>
      </c>
      <c r="C8" s="37">
        <v>3</v>
      </c>
      <c r="D8" s="45" t="s">
        <v>12</v>
      </c>
      <c r="E8" s="67" t="s">
        <v>13</v>
      </c>
      <c r="F8" s="47">
        <v>220</v>
      </c>
    </row>
    <row r="9" spans="1:6" x14ac:dyDescent="0.2">
      <c r="A9" s="37">
        <f t="shared" si="0"/>
        <v>3</v>
      </c>
      <c r="B9" s="37">
        <f t="shared" si="1"/>
        <v>6</v>
      </c>
      <c r="C9" s="37">
        <v>2</v>
      </c>
      <c r="D9" s="45" t="s">
        <v>9</v>
      </c>
      <c r="E9" s="67" t="s">
        <v>14</v>
      </c>
      <c r="F9" s="68" t="s">
        <v>6840</v>
      </c>
    </row>
    <row r="10" spans="1:6" x14ac:dyDescent="0.2">
      <c r="A10" s="37">
        <f t="shared" si="0"/>
        <v>4</v>
      </c>
      <c r="B10" s="37">
        <f t="shared" si="1"/>
        <v>8</v>
      </c>
      <c r="C10" s="37">
        <v>1</v>
      </c>
      <c r="D10" s="45" t="s">
        <v>9</v>
      </c>
      <c r="E10" s="67" t="s">
        <v>16</v>
      </c>
      <c r="F10" s="68" t="s">
        <v>220</v>
      </c>
    </row>
    <row r="11" spans="1:6" x14ac:dyDescent="0.2">
      <c r="A11" s="37">
        <f t="shared" si="0"/>
        <v>5</v>
      </c>
      <c r="B11" s="37">
        <f t="shared" si="1"/>
        <v>9</v>
      </c>
      <c r="C11" s="37">
        <v>2</v>
      </c>
      <c r="D11" s="45" t="s">
        <v>12</v>
      </c>
      <c r="E11" s="67" t="s">
        <v>17</v>
      </c>
      <c r="F11" s="68" t="s">
        <v>60</v>
      </c>
    </row>
    <row r="12" spans="1:6" x14ac:dyDescent="0.2">
      <c r="A12" s="37">
        <f t="shared" si="0"/>
        <v>6</v>
      </c>
      <c r="B12" s="37">
        <f t="shared" si="1"/>
        <v>11</v>
      </c>
      <c r="C12" s="37">
        <v>1</v>
      </c>
      <c r="D12" s="45" t="s">
        <v>9</v>
      </c>
      <c r="E12" s="67" t="s">
        <v>19</v>
      </c>
      <c r="F12" s="68" t="s">
        <v>20</v>
      </c>
    </row>
    <row r="13" spans="1:6" x14ac:dyDescent="0.2">
      <c r="A13" s="37">
        <f t="shared" si="0"/>
        <v>7</v>
      </c>
      <c r="B13" s="37">
        <f t="shared" si="1"/>
        <v>12</v>
      </c>
      <c r="C13" s="37">
        <v>1</v>
      </c>
      <c r="D13" s="45" t="s">
        <v>9</v>
      </c>
      <c r="E13" s="67" t="s">
        <v>284</v>
      </c>
      <c r="F13" s="47"/>
    </row>
    <row r="14" spans="1:6" x14ac:dyDescent="0.2">
      <c r="A14" s="37">
        <f t="shared" si="0"/>
        <v>8</v>
      </c>
      <c r="B14" s="37">
        <f t="shared" si="1"/>
        <v>13</v>
      </c>
      <c r="C14" s="37">
        <v>3</v>
      </c>
      <c r="D14" s="45" t="s">
        <v>12</v>
      </c>
      <c r="E14" s="67" t="s">
        <v>23</v>
      </c>
      <c r="F14" s="47"/>
    </row>
    <row r="15" spans="1:6" s="156" customFormat="1" ht="24" x14ac:dyDescent="0.2">
      <c r="A15" s="37">
        <f t="shared" si="0"/>
        <v>9</v>
      </c>
      <c r="B15" s="37">
        <f t="shared" si="1"/>
        <v>16</v>
      </c>
      <c r="C15" s="37">
        <v>17</v>
      </c>
      <c r="D15" s="45" t="s">
        <v>12</v>
      </c>
      <c r="E15" s="154" t="s">
        <v>7137</v>
      </c>
      <c r="F15" s="129"/>
    </row>
    <row r="16" spans="1:6" s="156" customFormat="1" ht="24" x14ac:dyDescent="0.2">
      <c r="A16" s="37">
        <f t="shared" si="0"/>
        <v>10</v>
      </c>
      <c r="B16" s="37">
        <f t="shared" si="1"/>
        <v>33</v>
      </c>
      <c r="C16" s="37">
        <v>17</v>
      </c>
      <c r="D16" s="45" t="s">
        <v>12</v>
      </c>
      <c r="E16" s="154" t="s">
        <v>7138</v>
      </c>
      <c r="F16" s="129"/>
    </row>
    <row r="17" spans="1:6" s="156" customFormat="1" ht="24" x14ac:dyDescent="0.2">
      <c r="A17" s="37">
        <f t="shared" si="0"/>
        <v>11</v>
      </c>
      <c r="B17" s="37">
        <f t="shared" si="1"/>
        <v>50</v>
      </c>
      <c r="C17" s="37">
        <v>17</v>
      </c>
      <c r="D17" s="45" t="s">
        <v>12</v>
      </c>
      <c r="E17" s="154" t="s">
        <v>7139</v>
      </c>
      <c r="F17" s="129"/>
    </row>
    <row r="18" spans="1:6" s="156" customFormat="1" ht="24" x14ac:dyDescent="0.2">
      <c r="A18" s="37">
        <f t="shared" si="0"/>
        <v>12</v>
      </c>
      <c r="B18" s="37">
        <f t="shared" si="1"/>
        <v>67</v>
      </c>
      <c r="C18" s="37">
        <v>17</v>
      </c>
      <c r="D18" s="45" t="s">
        <v>12</v>
      </c>
      <c r="E18" s="154" t="s">
        <v>7140</v>
      </c>
      <c r="F18" s="129"/>
    </row>
    <row r="19" spans="1:6" s="156" customFormat="1" ht="24" x14ac:dyDescent="0.2">
      <c r="A19" s="37">
        <f t="shared" si="0"/>
        <v>13</v>
      </c>
      <c r="B19" s="37">
        <f t="shared" si="1"/>
        <v>84</v>
      </c>
      <c r="C19" s="37">
        <v>17</v>
      </c>
      <c r="D19" s="45" t="s">
        <v>12</v>
      </c>
      <c r="E19" s="154" t="s">
        <v>7141</v>
      </c>
      <c r="F19" s="129"/>
    </row>
    <row r="20" spans="1:6" s="156" customFormat="1" ht="24" x14ac:dyDescent="0.2">
      <c r="A20" s="37">
        <f t="shared" si="0"/>
        <v>14</v>
      </c>
      <c r="B20" s="37">
        <f t="shared" si="1"/>
        <v>101</v>
      </c>
      <c r="C20" s="37">
        <v>17</v>
      </c>
      <c r="D20" s="45" t="s">
        <v>12</v>
      </c>
      <c r="E20" s="154" t="s">
        <v>7142</v>
      </c>
      <c r="F20" s="129"/>
    </row>
    <row r="21" spans="1:6" s="156" customFormat="1" ht="24" x14ac:dyDescent="0.2">
      <c r="A21" s="37">
        <f t="shared" si="0"/>
        <v>15</v>
      </c>
      <c r="B21" s="37">
        <f t="shared" si="1"/>
        <v>118</v>
      </c>
      <c r="C21" s="37">
        <v>17</v>
      </c>
      <c r="D21" s="45" t="s">
        <v>12</v>
      </c>
      <c r="E21" s="154" t="s">
        <v>7143</v>
      </c>
      <c r="F21" s="129"/>
    </row>
    <row r="22" spans="1:6" s="156" customFormat="1" ht="24" x14ac:dyDescent="0.2">
      <c r="A22" s="37">
        <f t="shared" si="0"/>
        <v>16</v>
      </c>
      <c r="B22" s="37">
        <f t="shared" si="1"/>
        <v>135</v>
      </c>
      <c r="C22" s="37">
        <v>17</v>
      </c>
      <c r="D22" s="45" t="s">
        <v>12</v>
      </c>
      <c r="E22" s="154" t="s">
        <v>7144</v>
      </c>
      <c r="F22" s="129"/>
    </row>
    <row r="23" spans="1:6" s="156" customFormat="1" ht="24" x14ac:dyDescent="0.2">
      <c r="A23" s="37">
        <f t="shared" si="0"/>
        <v>17</v>
      </c>
      <c r="B23" s="37">
        <f t="shared" si="1"/>
        <v>152</v>
      </c>
      <c r="C23" s="37">
        <v>17</v>
      </c>
      <c r="D23" s="45" t="s">
        <v>12</v>
      </c>
      <c r="E23" s="154" t="s">
        <v>7145</v>
      </c>
      <c r="F23" s="129"/>
    </row>
    <row r="24" spans="1:6" s="156" customFormat="1" ht="24" x14ac:dyDescent="0.2">
      <c r="A24" s="37">
        <f t="shared" si="0"/>
        <v>18</v>
      </c>
      <c r="B24" s="37">
        <f t="shared" si="1"/>
        <v>169</v>
      </c>
      <c r="C24" s="37">
        <v>17</v>
      </c>
      <c r="D24" s="45" t="s">
        <v>12</v>
      </c>
      <c r="E24" s="154" t="s">
        <v>7146</v>
      </c>
      <c r="F24" s="129"/>
    </row>
    <row r="25" spans="1:6" s="156" customFormat="1" ht="24" x14ac:dyDescent="0.2">
      <c r="A25" s="37">
        <f t="shared" si="0"/>
        <v>19</v>
      </c>
      <c r="B25" s="37">
        <f t="shared" si="1"/>
        <v>186</v>
      </c>
      <c r="C25" s="37">
        <v>17</v>
      </c>
      <c r="D25" s="45" t="s">
        <v>12</v>
      </c>
      <c r="E25" s="154" t="s">
        <v>7147</v>
      </c>
      <c r="F25" s="129"/>
    </row>
    <row r="26" spans="1:6" s="156" customFormat="1" ht="24" x14ac:dyDescent="0.2">
      <c r="A26" s="37">
        <f t="shared" si="0"/>
        <v>20</v>
      </c>
      <c r="B26" s="37">
        <f t="shared" si="1"/>
        <v>203</v>
      </c>
      <c r="C26" s="37">
        <v>17</v>
      </c>
      <c r="D26" s="45" t="s">
        <v>12</v>
      </c>
      <c r="E26" s="154" t="s">
        <v>7148</v>
      </c>
      <c r="F26" s="129"/>
    </row>
    <row r="27" spans="1:6" s="156" customFormat="1" ht="24" x14ac:dyDescent="0.2">
      <c r="A27" s="37">
        <f t="shared" si="0"/>
        <v>21</v>
      </c>
      <c r="B27" s="37">
        <f t="shared" si="1"/>
        <v>220</v>
      </c>
      <c r="C27" s="37">
        <v>17</v>
      </c>
      <c r="D27" s="45" t="s">
        <v>12</v>
      </c>
      <c r="E27" s="154" t="s">
        <v>7149</v>
      </c>
      <c r="F27" s="129"/>
    </row>
    <row r="28" spans="1:6" s="156" customFormat="1" ht="24" x14ac:dyDescent="0.2">
      <c r="A28" s="37">
        <f t="shared" si="0"/>
        <v>22</v>
      </c>
      <c r="B28" s="37">
        <f t="shared" si="1"/>
        <v>237</v>
      </c>
      <c r="C28" s="37">
        <v>17</v>
      </c>
      <c r="D28" s="45" t="s">
        <v>12</v>
      </c>
      <c r="E28" s="154" t="s">
        <v>7150</v>
      </c>
      <c r="F28" s="129"/>
    </row>
    <row r="29" spans="1:6" s="156" customFormat="1" ht="24" x14ac:dyDescent="0.2">
      <c r="A29" s="37">
        <f t="shared" si="0"/>
        <v>23</v>
      </c>
      <c r="B29" s="37">
        <f t="shared" si="1"/>
        <v>254</v>
      </c>
      <c r="C29" s="37">
        <v>17</v>
      </c>
      <c r="D29" s="45" t="s">
        <v>12</v>
      </c>
      <c r="E29" s="154" t="s">
        <v>7151</v>
      </c>
      <c r="F29" s="129"/>
    </row>
    <row r="30" spans="1:6" s="156" customFormat="1" ht="24" x14ac:dyDescent="0.2">
      <c r="A30" s="37">
        <f t="shared" si="0"/>
        <v>24</v>
      </c>
      <c r="B30" s="37">
        <f t="shared" si="1"/>
        <v>271</v>
      </c>
      <c r="C30" s="37">
        <v>17</v>
      </c>
      <c r="D30" s="45" t="s">
        <v>12</v>
      </c>
      <c r="E30" s="154" t="s">
        <v>7152</v>
      </c>
      <c r="F30" s="129"/>
    </row>
    <row r="31" spans="1:6" s="156" customFormat="1" ht="24" x14ac:dyDescent="0.2">
      <c r="A31" s="37">
        <f t="shared" si="0"/>
        <v>25</v>
      </c>
      <c r="B31" s="37">
        <f t="shared" si="1"/>
        <v>288</v>
      </c>
      <c r="C31" s="37">
        <v>17</v>
      </c>
      <c r="D31" s="45" t="s">
        <v>12</v>
      </c>
      <c r="E31" s="154" t="s">
        <v>7153</v>
      </c>
      <c r="F31" s="129"/>
    </row>
    <row r="32" spans="1:6" s="156" customFormat="1" ht="24" x14ac:dyDescent="0.2">
      <c r="A32" s="37">
        <f t="shared" si="0"/>
        <v>26</v>
      </c>
      <c r="B32" s="37">
        <f t="shared" si="1"/>
        <v>305</v>
      </c>
      <c r="C32" s="37">
        <v>17</v>
      </c>
      <c r="D32" s="45" t="s">
        <v>12</v>
      </c>
      <c r="E32" s="154" t="s">
        <v>7154</v>
      </c>
      <c r="F32" s="129"/>
    </row>
    <row r="33" spans="1:6" s="156" customFormat="1" ht="24" x14ac:dyDescent="0.2">
      <c r="A33" s="37">
        <f t="shared" si="0"/>
        <v>27</v>
      </c>
      <c r="B33" s="37">
        <f t="shared" si="1"/>
        <v>322</v>
      </c>
      <c r="C33" s="37">
        <v>17</v>
      </c>
      <c r="D33" s="45" t="s">
        <v>12</v>
      </c>
      <c r="E33" s="154" t="s">
        <v>7155</v>
      </c>
      <c r="F33" s="129"/>
    </row>
    <row r="34" spans="1:6" s="156" customFormat="1" ht="24" x14ac:dyDescent="0.2">
      <c r="A34" s="37">
        <f t="shared" si="0"/>
        <v>28</v>
      </c>
      <c r="B34" s="37">
        <f t="shared" si="1"/>
        <v>339</v>
      </c>
      <c r="C34" s="37">
        <v>17</v>
      </c>
      <c r="D34" s="45" t="s">
        <v>12</v>
      </c>
      <c r="E34" s="154" t="s">
        <v>7156</v>
      </c>
      <c r="F34" s="129"/>
    </row>
    <row r="35" spans="1:6" s="156" customFormat="1" ht="24" x14ac:dyDescent="0.2">
      <c r="A35" s="37">
        <f t="shared" si="0"/>
        <v>29</v>
      </c>
      <c r="B35" s="37">
        <f t="shared" si="1"/>
        <v>356</v>
      </c>
      <c r="C35" s="37">
        <v>17</v>
      </c>
      <c r="D35" s="45" t="s">
        <v>12</v>
      </c>
      <c r="E35" s="154" t="s">
        <v>7157</v>
      </c>
      <c r="F35" s="129"/>
    </row>
    <row r="36" spans="1:6" s="156" customFormat="1" ht="24" x14ac:dyDescent="0.2">
      <c r="A36" s="37">
        <f t="shared" si="0"/>
        <v>30</v>
      </c>
      <c r="B36" s="37">
        <f t="shared" si="1"/>
        <v>373</v>
      </c>
      <c r="C36" s="37">
        <v>17</v>
      </c>
      <c r="D36" s="45" t="s">
        <v>12</v>
      </c>
      <c r="E36" s="154" t="s">
        <v>7158</v>
      </c>
      <c r="F36" s="129"/>
    </row>
    <row r="37" spans="1:6" s="156" customFormat="1" ht="24" x14ac:dyDescent="0.2">
      <c r="A37" s="37">
        <f t="shared" si="0"/>
        <v>31</v>
      </c>
      <c r="B37" s="37">
        <f t="shared" si="1"/>
        <v>390</v>
      </c>
      <c r="C37" s="37">
        <v>17</v>
      </c>
      <c r="D37" s="45" t="s">
        <v>12</v>
      </c>
      <c r="E37" s="154" t="s">
        <v>7159</v>
      </c>
      <c r="F37" s="129"/>
    </row>
    <row r="38" spans="1:6" s="156" customFormat="1" ht="24" x14ac:dyDescent="0.2">
      <c r="A38" s="37">
        <f t="shared" si="0"/>
        <v>32</v>
      </c>
      <c r="B38" s="37">
        <f t="shared" si="1"/>
        <v>407</v>
      </c>
      <c r="C38" s="37">
        <v>17</v>
      </c>
      <c r="D38" s="45" t="s">
        <v>12</v>
      </c>
      <c r="E38" s="154" t="s">
        <v>7160</v>
      </c>
      <c r="F38" s="129"/>
    </row>
    <row r="39" spans="1:6" s="156" customFormat="1" ht="24" x14ac:dyDescent="0.2">
      <c r="A39" s="37">
        <f t="shared" si="0"/>
        <v>33</v>
      </c>
      <c r="B39" s="37">
        <f t="shared" si="1"/>
        <v>424</v>
      </c>
      <c r="C39" s="37">
        <v>17</v>
      </c>
      <c r="D39" s="45" t="s">
        <v>12</v>
      </c>
      <c r="E39" s="154" t="s">
        <v>7161</v>
      </c>
      <c r="F39" s="129"/>
    </row>
    <row r="40" spans="1:6" s="156" customFormat="1" ht="24" x14ac:dyDescent="0.2">
      <c r="A40" s="37">
        <f t="shared" si="0"/>
        <v>34</v>
      </c>
      <c r="B40" s="37">
        <f t="shared" si="1"/>
        <v>441</v>
      </c>
      <c r="C40" s="37">
        <v>17</v>
      </c>
      <c r="D40" s="45" t="s">
        <v>12</v>
      </c>
      <c r="E40" s="154" t="s">
        <v>7162</v>
      </c>
      <c r="F40" s="129"/>
    </row>
    <row r="41" spans="1:6" s="156" customFormat="1" ht="24" x14ac:dyDescent="0.2">
      <c r="A41" s="37">
        <f t="shared" si="0"/>
        <v>35</v>
      </c>
      <c r="B41" s="37">
        <f t="shared" si="1"/>
        <v>458</v>
      </c>
      <c r="C41" s="37">
        <v>17</v>
      </c>
      <c r="D41" s="45" t="s">
        <v>12</v>
      </c>
      <c r="E41" s="154" t="s">
        <v>7163</v>
      </c>
      <c r="F41" s="129"/>
    </row>
    <row r="42" spans="1:6" s="156" customFormat="1" ht="24" x14ac:dyDescent="0.2">
      <c r="A42" s="37">
        <f t="shared" si="0"/>
        <v>36</v>
      </c>
      <c r="B42" s="37">
        <f t="shared" si="1"/>
        <v>475</v>
      </c>
      <c r="C42" s="37">
        <v>17</v>
      </c>
      <c r="D42" s="45" t="s">
        <v>12</v>
      </c>
      <c r="E42" s="154" t="s">
        <v>7164</v>
      </c>
      <c r="F42" s="129"/>
    </row>
    <row r="43" spans="1:6" s="156" customFormat="1" ht="24" x14ac:dyDescent="0.2">
      <c r="A43" s="37">
        <f t="shared" si="0"/>
        <v>37</v>
      </c>
      <c r="B43" s="37">
        <f t="shared" si="1"/>
        <v>492</v>
      </c>
      <c r="C43" s="37">
        <v>17</v>
      </c>
      <c r="D43" s="45" t="s">
        <v>12</v>
      </c>
      <c r="E43" s="154" t="s">
        <v>7165</v>
      </c>
      <c r="F43" s="129"/>
    </row>
    <row r="44" spans="1:6" s="156" customFormat="1" ht="24" x14ac:dyDescent="0.2">
      <c r="A44" s="37">
        <f t="shared" si="0"/>
        <v>38</v>
      </c>
      <c r="B44" s="37">
        <f t="shared" si="1"/>
        <v>509</v>
      </c>
      <c r="C44" s="37">
        <v>17</v>
      </c>
      <c r="D44" s="45" t="s">
        <v>12</v>
      </c>
      <c r="E44" s="154" t="s">
        <v>7166</v>
      </c>
      <c r="F44" s="129"/>
    </row>
    <row r="45" spans="1:6" s="156" customFormat="1" ht="24" x14ac:dyDescent="0.2">
      <c r="A45" s="37">
        <f t="shared" si="0"/>
        <v>39</v>
      </c>
      <c r="B45" s="37">
        <f t="shared" si="1"/>
        <v>526</v>
      </c>
      <c r="C45" s="37">
        <v>17</v>
      </c>
      <c r="D45" s="45" t="s">
        <v>12</v>
      </c>
      <c r="E45" s="154" t="s">
        <v>7167</v>
      </c>
      <c r="F45" s="129"/>
    </row>
    <row r="46" spans="1:6" s="156" customFormat="1" ht="24" x14ac:dyDescent="0.2">
      <c r="A46" s="37">
        <f t="shared" si="0"/>
        <v>40</v>
      </c>
      <c r="B46" s="37">
        <f t="shared" si="1"/>
        <v>543</v>
      </c>
      <c r="C46" s="37">
        <v>17</v>
      </c>
      <c r="D46" s="45" t="s">
        <v>12</v>
      </c>
      <c r="E46" s="154" t="s">
        <v>7168</v>
      </c>
      <c r="F46" s="129"/>
    </row>
    <row r="47" spans="1:6" s="156" customFormat="1" ht="24" x14ac:dyDescent="0.2">
      <c r="A47" s="37">
        <f t="shared" si="0"/>
        <v>41</v>
      </c>
      <c r="B47" s="37">
        <f t="shared" si="1"/>
        <v>560</v>
      </c>
      <c r="C47" s="37">
        <v>17</v>
      </c>
      <c r="D47" s="45" t="s">
        <v>12</v>
      </c>
      <c r="E47" s="153" t="s">
        <v>10894</v>
      </c>
      <c r="F47" s="129"/>
    </row>
    <row r="48" spans="1:6" s="156" customFormat="1" ht="24" x14ac:dyDescent="0.2">
      <c r="A48" s="37">
        <f t="shared" si="0"/>
        <v>42</v>
      </c>
      <c r="B48" s="37">
        <f t="shared" si="1"/>
        <v>577</v>
      </c>
      <c r="C48" s="37">
        <v>17</v>
      </c>
      <c r="D48" s="45" t="s">
        <v>12</v>
      </c>
      <c r="E48" s="153" t="s">
        <v>10895</v>
      </c>
      <c r="F48" s="129"/>
    </row>
    <row r="49" spans="1:6" s="156" customFormat="1" ht="24" x14ac:dyDescent="0.2">
      <c r="A49" s="37">
        <f t="shared" si="0"/>
        <v>43</v>
      </c>
      <c r="B49" s="37">
        <f t="shared" si="1"/>
        <v>594</v>
      </c>
      <c r="C49" s="37">
        <v>17</v>
      </c>
      <c r="D49" s="45" t="s">
        <v>12</v>
      </c>
      <c r="E49" s="153" t="s">
        <v>10896</v>
      </c>
      <c r="F49" s="129"/>
    </row>
    <row r="50" spans="1:6" s="156" customFormat="1" ht="24" x14ac:dyDescent="0.2">
      <c r="A50" s="37">
        <f t="shared" si="0"/>
        <v>44</v>
      </c>
      <c r="B50" s="37">
        <f t="shared" si="1"/>
        <v>611</v>
      </c>
      <c r="C50" s="37">
        <v>17</v>
      </c>
      <c r="D50" s="45" t="s">
        <v>12</v>
      </c>
      <c r="E50" s="153" t="s">
        <v>10897</v>
      </c>
      <c r="F50" s="129"/>
    </row>
    <row r="51" spans="1:6" s="156" customFormat="1" ht="24" x14ac:dyDescent="0.2">
      <c r="A51" s="37">
        <f t="shared" si="0"/>
        <v>45</v>
      </c>
      <c r="B51" s="37">
        <f t="shared" si="1"/>
        <v>628</v>
      </c>
      <c r="C51" s="37">
        <v>17</v>
      </c>
      <c r="D51" s="45" t="s">
        <v>12</v>
      </c>
      <c r="E51" s="412" t="s">
        <v>12545</v>
      </c>
      <c r="F51" s="129"/>
    </row>
    <row r="52" spans="1:6" s="156" customFormat="1" ht="24" x14ac:dyDescent="0.2">
      <c r="A52" s="37">
        <f t="shared" si="0"/>
        <v>46</v>
      </c>
      <c r="B52" s="37">
        <f t="shared" si="1"/>
        <v>645</v>
      </c>
      <c r="C52" s="37">
        <v>17</v>
      </c>
      <c r="D52" s="45" t="s">
        <v>12</v>
      </c>
      <c r="E52" s="412" t="s">
        <v>12546</v>
      </c>
      <c r="F52" s="129"/>
    </row>
    <row r="53" spans="1:6" s="156" customFormat="1" ht="24" x14ac:dyDescent="0.2">
      <c r="A53" s="37">
        <f t="shared" si="0"/>
        <v>47</v>
      </c>
      <c r="B53" s="37">
        <f t="shared" si="1"/>
        <v>662</v>
      </c>
      <c r="C53" s="37">
        <v>17</v>
      </c>
      <c r="D53" s="45" t="s">
        <v>12</v>
      </c>
      <c r="E53" s="412" t="s">
        <v>12547</v>
      </c>
      <c r="F53" s="129"/>
    </row>
    <row r="54" spans="1:6" s="156" customFormat="1" ht="24" x14ac:dyDescent="0.2">
      <c r="A54" s="37">
        <f t="shared" si="0"/>
        <v>48</v>
      </c>
      <c r="B54" s="37">
        <f t="shared" si="1"/>
        <v>679</v>
      </c>
      <c r="C54" s="37">
        <v>17</v>
      </c>
      <c r="D54" s="45" t="s">
        <v>12</v>
      </c>
      <c r="E54" s="412" t="s">
        <v>12548</v>
      </c>
      <c r="F54" s="129"/>
    </row>
    <row r="55" spans="1:6" s="156" customFormat="1" ht="24" x14ac:dyDescent="0.2">
      <c r="A55" s="19">
        <f t="shared" si="0"/>
        <v>49</v>
      </c>
      <c r="B55" s="19">
        <f t="shared" si="1"/>
        <v>696</v>
      </c>
      <c r="C55" s="19">
        <v>17</v>
      </c>
      <c r="D55" s="33" t="s">
        <v>12</v>
      </c>
      <c r="E55" s="412" t="s">
        <v>12549</v>
      </c>
      <c r="F55" s="354"/>
    </row>
    <row r="56" spans="1:6" s="156" customFormat="1" ht="24" x14ac:dyDescent="0.2">
      <c r="A56" s="19">
        <f t="shared" si="0"/>
        <v>50</v>
      </c>
      <c r="B56" s="19">
        <f t="shared" si="1"/>
        <v>713</v>
      </c>
      <c r="C56" s="19">
        <v>17</v>
      </c>
      <c r="D56" s="33" t="s">
        <v>12</v>
      </c>
      <c r="E56" s="412" t="s">
        <v>12550</v>
      </c>
      <c r="F56" s="354"/>
    </row>
    <row r="57" spans="1:6" s="156" customFormat="1" ht="24" x14ac:dyDescent="0.2">
      <c r="A57" s="19">
        <f t="shared" si="0"/>
        <v>51</v>
      </c>
      <c r="B57" s="19">
        <f t="shared" si="1"/>
        <v>730</v>
      </c>
      <c r="C57" s="19">
        <v>17</v>
      </c>
      <c r="D57" s="33" t="s">
        <v>12</v>
      </c>
      <c r="E57" s="412" t="s">
        <v>12551</v>
      </c>
      <c r="F57" s="354"/>
    </row>
    <row r="58" spans="1:6" s="156" customFormat="1" ht="24" x14ac:dyDescent="0.2">
      <c r="A58" s="19">
        <f t="shared" si="0"/>
        <v>52</v>
      </c>
      <c r="B58" s="19">
        <f t="shared" si="1"/>
        <v>747</v>
      </c>
      <c r="C58" s="19">
        <v>17</v>
      </c>
      <c r="D58" s="33" t="s">
        <v>12</v>
      </c>
      <c r="E58" s="412" t="s">
        <v>12552</v>
      </c>
      <c r="F58" s="354"/>
    </row>
    <row r="59" spans="1:6" s="156" customFormat="1" ht="24" x14ac:dyDescent="0.2">
      <c r="A59" s="363">
        <f t="shared" si="0"/>
        <v>53</v>
      </c>
      <c r="B59" s="363">
        <f t="shared" si="1"/>
        <v>764</v>
      </c>
      <c r="C59" s="363">
        <v>17</v>
      </c>
      <c r="D59" s="360" t="s">
        <v>12</v>
      </c>
      <c r="E59" s="413" t="s">
        <v>12553</v>
      </c>
      <c r="F59" s="375"/>
    </row>
    <row r="60" spans="1:6" s="156" customFormat="1" ht="24" x14ac:dyDescent="0.2">
      <c r="A60" s="363">
        <f t="shared" si="0"/>
        <v>54</v>
      </c>
      <c r="B60" s="363">
        <f t="shared" si="1"/>
        <v>781</v>
      </c>
      <c r="C60" s="363">
        <v>17</v>
      </c>
      <c r="D60" s="360" t="s">
        <v>12</v>
      </c>
      <c r="E60" s="413" t="s">
        <v>12554</v>
      </c>
      <c r="F60" s="375"/>
    </row>
    <row r="61" spans="1:6" s="156" customFormat="1" ht="24" x14ac:dyDescent="0.2">
      <c r="A61" s="363">
        <f t="shared" si="0"/>
        <v>55</v>
      </c>
      <c r="B61" s="363">
        <f t="shared" si="1"/>
        <v>798</v>
      </c>
      <c r="C61" s="363">
        <v>17</v>
      </c>
      <c r="D61" s="360" t="s">
        <v>12</v>
      </c>
      <c r="E61" s="413" t="s">
        <v>12555</v>
      </c>
      <c r="F61" s="375"/>
    </row>
    <row r="62" spans="1:6" s="156" customFormat="1" ht="24" x14ac:dyDescent="0.2">
      <c r="A62" s="363">
        <f t="shared" si="0"/>
        <v>56</v>
      </c>
      <c r="B62" s="363">
        <f t="shared" si="1"/>
        <v>815</v>
      </c>
      <c r="C62" s="363">
        <v>17</v>
      </c>
      <c r="D62" s="360" t="s">
        <v>12</v>
      </c>
      <c r="E62" s="413" t="s">
        <v>12556</v>
      </c>
      <c r="F62" s="375"/>
    </row>
    <row r="63" spans="1:6" s="156" customFormat="1" ht="24" x14ac:dyDescent="0.2">
      <c r="A63" s="363">
        <f t="shared" si="0"/>
        <v>57</v>
      </c>
      <c r="B63" s="363">
        <f t="shared" si="1"/>
        <v>832</v>
      </c>
      <c r="C63" s="37">
        <v>17</v>
      </c>
      <c r="D63" s="45" t="s">
        <v>12</v>
      </c>
      <c r="E63" s="154" t="s">
        <v>7169</v>
      </c>
      <c r="F63" s="129"/>
    </row>
    <row r="64" spans="1:6" s="156" customFormat="1" ht="24" x14ac:dyDescent="0.2">
      <c r="A64" s="363">
        <f t="shared" si="0"/>
        <v>58</v>
      </c>
      <c r="B64" s="363">
        <f t="shared" si="1"/>
        <v>849</v>
      </c>
      <c r="C64" s="37">
        <v>17</v>
      </c>
      <c r="D64" s="45" t="s">
        <v>12</v>
      </c>
      <c r="E64" s="154" t="s">
        <v>7170</v>
      </c>
      <c r="F64" s="129"/>
    </row>
    <row r="65" spans="1:6" s="156" customFormat="1" ht="24" x14ac:dyDescent="0.2">
      <c r="A65" s="363">
        <f t="shared" si="0"/>
        <v>59</v>
      </c>
      <c r="B65" s="363">
        <f t="shared" si="1"/>
        <v>866</v>
      </c>
      <c r="C65" s="37">
        <v>17</v>
      </c>
      <c r="D65" s="45" t="s">
        <v>12</v>
      </c>
      <c r="E65" s="154" t="s">
        <v>7171</v>
      </c>
      <c r="F65" s="129"/>
    </row>
    <row r="66" spans="1:6" s="156" customFormat="1" ht="24" x14ac:dyDescent="0.2">
      <c r="A66" s="363">
        <f t="shared" si="0"/>
        <v>60</v>
      </c>
      <c r="B66" s="363">
        <f t="shared" si="1"/>
        <v>883</v>
      </c>
      <c r="C66" s="37">
        <v>17</v>
      </c>
      <c r="D66" s="45" t="s">
        <v>12</v>
      </c>
      <c r="E66" s="154" t="s">
        <v>7172</v>
      </c>
      <c r="F66" s="129"/>
    </row>
    <row r="67" spans="1:6" s="156" customFormat="1" x14ac:dyDescent="0.2">
      <c r="A67" s="363">
        <f t="shared" si="0"/>
        <v>61</v>
      </c>
      <c r="B67" s="363">
        <f t="shared" si="1"/>
        <v>900</v>
      </c>
      <c r="C67" s="78">
        <v>150</v>
      </c>
      <c r="D67" s="250" t="s">
        <v>9</v>
      </c>
      <c r="E67" s="29" t="s">
        <v>50</v>
      </c>
      <c r="F67" s="47" t="s">
        <v>25</v>
      </c>
    </row>
    <row r="68" spans="1:6" ht="12.75" thickBot="1" x14ac:dyDescent="0.25">
      <c r="A68" s="363">
        <f t="shared" si="0"/>
        <v>62</v>
      </c>
      <c r="B68" s="363">
        <f t="shared" si="1"/>
        <v>1050</v>
      </c>
      <c r="C68" s="125">
        <v>12</v>
      </c>
      <c r="D68" s="126" t="s">
        <v>9</v>
      </c>
      <c r="E68" s="127" t="s">
        <v>323</v>
      </c>
      <c r="F68" s="128" t="s">
        <v>7173</v>
      </c>
    </row>
    <row r="69" spans="1:6" ht="12.75" thickTop="1" x14ac:dyDescent="0.2">
      <c r="A69" s="71" t="s">
        <v>54</v>
      </c>
      <c r="B69" s="71"/>
      <c r="C69" s="370">
        <f>B68+C68-1</f>
        <v>1061</v>
      </c>
      <c r="D69" s="71"/>
      <c r="E69" s="252"/>
      <c r="F69" s="71"/>
    </row>
    <row r="70" spans="1:6" x14ac:dyDescent="0.2">
      <c r="A70" s="64"/>
      <c r="B70" s="64"/>
      <c r="C70" s="64"/>
      <c r="D70" s="64"/>
      <c r="E70" s="64"/>
      <c r="F70" s="64"/>
    </row>
    <row r="71" spans="1:6" x14ac:dyDescent="0.2">
      <c r="A71" s="64"/>
      <c r="B71" s="64"/>
      <c r="C71" s="64"/>
      <c r="D71" s="64"/>
      <c r="E71" s="64"/>
      <c r="F71" s="64"/>
    </row>
    <row r="72" spans="1:6" x14ac:dyDescent="0.2">
      <c r="A72" s="64"/>
      <c r="B72" s="64"/>
      <c r="C72" s="64"/>
      <c r="D72" s="64"/>
      <c r="E72" s="64"/>
      <c r="F72" s="64"/>
    </row>
    <row r="73" spans="1:6" x14ac:dyDescent="0.2">
      <c r="A73" s="64"/>
      <c r="B73" s="64"/>
      <c r="C73" s="64"/>
      <c r="D73" s="64"/>
      <c r="E73" s="64"/>
      <c r="F73" s="64"/>
    </row>
    <row r="74" spans="1:6" x14ac:dyDescent="0.2">
      <c r="A74" s="64"/>
      <c r="B74" s="64"/>
      <c r="C74" s="64"/>
      <c r="D74" s="64"/>
      <c r="E74" s="64"/>
      <c r="F74" s="64"/>
    </row>
    <row r="75" spans="1:6" x14ac:dyDescent="0.2">
      <c r="A75" s="64"/>
      <c r="B75" s="64"/>
      <c r="C75" s="64"/>
      <c r="D75" s="64"/>
      <c r="E75" s="64"/>
      <c r="F75" s="64"/>
    </row>
    <row r="76" spans="1:6" x14ac:dyDescent="0.2">
      <c r="A76" s="64"/>
      <c r="B76" s="64"/>
      <c r="C76" s="64"/>
      <c r="D76" s="64"/>
      <c r="E76" s="64"/>
      <c r="F76" s="64"/>
    </row>
    <row r="77" spans="1:6" x14ac:dyDescent="0.2">
      <c r="A77" s="64"/>
      <c r="B77" s="64"/>
      <c r="C77" s="64"/>
      <c r="D77" s="64"/>
      <c r="E77" s="64"/>
      <c r="F77" s="64"/>
    </row>
    <row r="78" spans="1:6" x14ac:dyDescent="0.2">
      <c r="A78" s="64"/>
      <c r="B78" s="64"/>
      <c r="C78" s="64"/>
      <c r="D78" s="64"/>
      <c r="E78" s="64"/>
      <c r="F78" s="64"/>
    </row>
    <row r="79" spans="1:6" x14ac:dyDescent="0.2">
      <c r="A79" s="64"/>
      <c r="B79" s="64"/>
      <c r="C79" s="64"/>
      <c r="D79" s="64"/>
      <c r="E79" s="64"/>
      <c r="F79" s="64"/>
    </row>
    <row r="80" spans="1:6" x14ac:dyDescent="0.2">
      <c r="A80" s="64"/>
      <c r="B80" s="64"/>
      <c r="C80" s="64"/>
      <c r="D80" s="64"/>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c r="F249" s="64"/>
    </row>
    <row r="250" spans="1:6" x14ac:dyDescent="0.2">
      <c r="A250" s="64"/>
      <c r="B250" s="64"/>
      <c r="C250" s="64"/>
      <c r="D250" s="64"/>
      <c r="E250" s="64"/>
      <c r="F250" s="64"/>
    </row>
    <row r="251" spans="1:6" x14ac:dyDescent="0.2">
      <c r="A251" s="64"/>
      <c r="B251" s="64"/>
      <c r="C251" s="64"/>
      <c r="D251" s="64"/>
      <c r="E251" s="64"/>
      <c r="F251" s="64"/>
    </row>
  </sheetData>
  <mergeCells count="4">
    <mergeCell ref="A3:B3"/>
    <mergeCell ref="C3:F3"/>
    <mergeCell ref="A4:B4"/>
    <mergeCell ref="C4:F5"/>
  </mergeCells>
  <conditionalFormatting sqref="C3:F3">
    <cfRule type="containsText" dxfId="106"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B6C7FD0-24AD-4E60-80D6-BDE547504421}">
            <xm:f>NOT(ISERROR(SEARCH($C$3,C3)))</xm:f>
            <xm:f>$C$3</xm:f>
            <x14:dxf>
              <font>
                <color rgb="FFFFFF00"/>
              </font>
            </x14:dxf>
          </x14:cfRule>
          <xm:sqref>C3:F3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8"/>
  <sheetViews>
    <sheetView zoomScaleNormal="100" zoomScaleSheetLayoutView="80" workbookViewId="0">
      <selection activeCell="C3" sqref="C3:F3"/>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tr">
        <f>+T22001000!A3</f>
        <v>Modelo 220</v>
      </c>
      <c r="B3" s="799"/>
      <c r="C3" s="788" t="str">
        <f>+T22001000!C3</f>
        <v>Diseño de registro. 2025</v>
      </c>
      <c r="D3" s="788"/>
      <c r="E3" s="788"/>
      <c r="F3" s="789"/>
    </row>
    <row r="4" spans="1:6" x14ac:dyDescent="0.2">
      <c r="A4" s="796" t="str">
        <f>+T22001000!A4</f>
        <v>Versión 0.2</v>
      </c>
      <c r="B4" s="796"/>
      <c r="C4" s="794" t="s">
        <v>479</v>
      </c>
      <c r="D4" s="794"/>
      <c r="E4" s="794"/>
      <c r="F4" s="792"/>
    </row>
    <row r="5" spans="1:6" ht="13.5" thickBot="1" x14ac:dyDescent="0.25">
      <c r="A5" s="2"/>
      <c r="B5" s="2"/>
      <c r="C5" s="792"/>
      <c r="D5" s="792"/>
      <c r="E5" s="792"/>
      <c r="F5" s="792"/>
    </row>
    <row r="6" spans="1:6" ht="12.75" x14ac:dyDescent="0.2">
      <c r="A6" s="3" t="s">
        <v>3</v>
      </c>
      <c r="B6" s="3" t="s">
        <v>4</v>
      </c>
      <c r="C6" s="3" t="s">
        <v>5</v>
      </c>
      <c r="D6" s="4" t="s">
        <v>6</v>
      </c>
      <c r="E6" s="5" t="s">
        <v>7</v>
      </c>
      <c r="F6" s="5" t="s">
        <v>8</v>
      </c>
    </row>
    <row r="7" spans="1:6" s="64" customFormat="1" ht="13.5" customHeight="1" x14ac:dyDescent="0.2">
      <c r="A7" s="30">
        <v>1</v>
      </c>
      <c r="B7" s="30">
        <v>1</v>
      </c>
      <c r="C7" s="30">
        <v>2</v>
      </c>
      <c r="D7" s="31" t="s">
        <v>9</v>
      </c>
      <c r="E7" s="102" t="s">
        <v>10</v>
      </c>
      <c r="F7" s="43" t="s">
        <v>11</v>
      </c>
    </row>
    <row r="8" spans="1:6" s="64" customFormat="1" x14ac:dyDescent="0.2">
      <c r="A8" s="30">
        <f t="shared" ref="A8:A13" si="0">+A7+1</f>
        <v>2</v>
      </c>
      <c r="B8" s="30">
        <f t="shared" ref="B8:B13" si="1">C7+B7</f>
        <v>3</v>
      </c>
      <c r="C8" s="30">
        <v>3</v>
      </c>
      <c r="D8" s="31" t="s">
        <v>12</v>
      </c>
      <c r="E8" s="102" t="s">
        <v>13</v>
      </c>
      <c r="F8" s="43">
        <v>220</v>
      </c>
    </row>
    <row r="9" spans="1:6" s="64" customFormat="1" x14ac:dyDescent="0.2">
      <c r="A9" s="30">
        <f t="shared" si="0"/>
        <v>3</v>
      </c>
      <c r="B9" s="30">
        <f t="shared" si="1"/>
        <v>6</v>
      </c>
      <c r="C9" s="30">
        <v>2</v>
      </c>
      <c r="D9" s="31" t="s">
        <v>9</v>
      </c>
      <c r="E9" s="102" t="s">
        <v>14</v>
      </c>
      <c r="F9" s="89" t="s">
        <v>480</v>
      </c>
    </row>
    <row r="10" spans="1:6" s="64" customFormat="1" x14ac:dyDescent="0.2">
      <c r="A10" s="30">
        <f t="shared" si="0"/>
        <v>4</v>
      </c>
      <c r="B10" s="30">
        <f t="shared" si="1"/>
        <v>8</v>
      </c>
      <c r="C10" s="30">
        <v>1</v>
      </c>
      <c r="D10" s="31" t="s">
        <v>9</v>
      </c>
      <c r="E10" s="102" t="s">
        <v>16</v>
      </c>
      <c r="F10" s="89" t="s">
        <v>220</v>
      </c>
    </row>
    <row r="11" spans="1:6" s="64" customFormat="1" x14ac:dyDescent="0.2">
      <c r="A11" s="30">
        <f t="shared" si="0"/>
        <v>5</v>
      </c>
      <c r="B11" s="30">
        <f t="shared" si="1"/>
        <v>9</v>
      </c>
      <c r="C11" s="30">
        <v>2</v>
      </c>
      <c r="D11" s="31" t="s">
        <v>12</v>
      </c>
      <c r="E11" s="102" t="s">
        <v>17</v>
      </c>
      <c r="F11" s="89" t="s">
        <v>18</v>
      </c>
    </row>
    <row r="12" spans="1:6" s="64" customFormat="1" ht="13.5" customHeight="1" x14ac:dyDescent="0.2">
      <c r="A12" s="30">
        <f t="shared" si="0"/>
        <v>6</v>
      </c>
      <c r="B12" s="30">
        <f t="shared" si="1"/>
        <v>11</v>
      </c>
      <c r="C12" s="30">
        <v>1</v>
      </c>
      <c r="D12" s="31" t="s">
        <v>9</v>
      </c>
      <c r="E12" s="102" t="s">
        <v>19</v>
      </c>
      <c r="F12" s="90" t="s">
        <v>20</v>
      </c>
    </row>
    <row r="13" spans="1:6" s="64" customFormat="1" ht="13.5" customHeight="1" x14ac:dyDescent="0.2">
      <c r="A13" s="30">
        <f t="shared" si="0"/>
        <v>7</v>
      </c>
      <c r="B13" s="30">
        <f t="shared" si="1"/>
        <v>12</v>
      </c>
      <c r="C13" s="30">
        <v>1</v>
      </c>
      <c r="D13" s="31" t="s">
        <v>9</v>
      </c>
      <c r="E13" s="102" t="s">
        <v>284</v>
      </c>
      <c r="F13" s="43"/>
    </row>
    <row r="14" spans="1:6" s="64" customFormat="1" ht="14.25" customHeight="1" x14ac:dyDescent="0.2">
      <c r="A14" s="99">
        <f t="shared" ref="A14:A33" si="2">A13+1</f>
        <v>8</v>
      </c>
      <c r="B14" s="99">
        <f t="shared" ref="B14:B33" si="3">B13+C13</f>
        <v>13</v>
      </c>
      <c r="C14" s="19">
        <v>3</v>
      </c>
      <c r="D14" s="33" t="s">
        <v>12</v>
      </c>
      <c r="E14" s="103" t="s">
        <v>23</v>
      </c>
      <c r="F14" s="43"/>
    </row>
    <row r="15" spans="1:6" s="64" customFormat="1" x14ac:dyDescent="0.2">
      <c r="A15" s="99">
        <f t="shared" si="2"/>
        <v>9</v>
      </c>
      <c r="B15" s="99">
        <f t="shared" si="3"/>
        <v>16</v>
      </c>
      <c r="C15" s="19">
        <v>17</v>
      </c>
      <c r="D15" s="33" t="s">
        <v>285</v>
      </c>
      <c r="E15" s="42" t="s">
        <v>481</v>
      </c>
      <c r="F15" s="43"/>
    </row>
    <row r="16" spans="1:6" s="64" customFormat="1" ht="24" x14ac:dyDescent="0.2">
      <c r="A16" s="99">
        <f t="shared" si="2"/>
        <v>10</v>
      </c>
      <c r="B16" s="99">
        <f t="shared" si="3"/>
        <v>33</v>
      </c>
      <c r="C16" s="19">
        <v>17</v>
      </c>
      <c r="D16" s="33" t="s">
        <v>285</v>
      </c>
      <c r="E16" s="42" t="s">
        <v>482</v>
      </c>
      <c r="F16" s="43"/>
    </row>
    <row r="17" spans="1:6" s="64" customFormat="1" ht="24" x14ac:dyDescent="0.2">
      <c r="A17" s="99">
        <f t="shared" si="2"/>
        <v>11</v>
      </c>
      <c r="B17" s="99">
        <f t="shared" si="3"/>
        <v>50</v>
      </c>
      <c r="C17" s="19">
        <v>17</v>
      </c>
      <c r="D17" s="33" t="s">
        <v>285</v>
      </c>
      <c r="E17" s="29" t="s">
        <v>483</v>
      </c>
      <c r="F17" s="43"/>
    </row>
    <row r="18" spans="1:6" s="64" customFormat="1" ht="24" x14ac:dyDescent="0.2">
      <c r="A18" s="99">
        <f t="shared" si="2"/>
        <v>12</v>
      </c>
      <c r="B18" s="99">
        <f t="shared" si="3"/>
        <v>67</v>
      </c>
      <c r="C18" s="19">
        <v>17</v>
      </c>
      <c r="D18" s="33" t="s">
        <v>285</v>
      </c>
      <c r="E18" s="42" t="s">
        <v>484</v>
      </c>
      <c r="F18" s="43"/>
    </row>
    <row r="19" spans="1:6" s="64" customFormat="1" ht="24" x14ac:dyDescent="0.2">
      <c r="A19" s="99">
        <f t="shared" si="2"/>
        <v>13</v>
      </c>
      <c r="B19" s="99">
        <f t="shared" si="3"/>
        <v>84</v>
      </c>
      <c r="C19" s="19">
        <v>17</v>
      </c>
      <c r="D19" s="33" t="s">
        <v>285</v>
      </c>
      <c r="E19" s="42" t="s">
        <v>485</v>
      </c>
      <c r="F19" s="43"/>
    </row>
    <row r="20" spans="1:6" s="64" customFormat="1" ht="24" x14ac:dyDescent="0.2">
      <c r="A20" s="99">
        <f t="shared" si="2"/>
        <v>14</v>
      </c>
      <c r="B20" s="99">
        <f t="shared" si="3"/>
        <v>101</v>
      </c>
      <c r="C20" s="19">
        <v>17</v>
      </c>
      <c r="D20" s="33" t="s">
        <v>285</v>
      </c>
      <c r="E20" s="42" t="s">
        <v>486</v>
      </c>
      <c r="F20" s="43"/>
    </row>
    <row r="21" spans="1:6" s="64" customFormat="1" ht="24" x14ac:dyDescent="0.2">
      <c r="A21" s="99">
        <f t="shared" si="2"/>
        <v>15</v>
      </c>
      <c r="B21" s="99">
        <f t="shared" si="3"/>
        <v>118</v>
      </c>
      <c r="C21" s="19">
        <v>17</v>
      </c>
      <c r="D21" s="33" t="s">
        <v>285</v>
      </c>
      <c r="E21" s="42" t="s">
        <v>487</v>
      </c>
      <c r="F21" s="43"/>
    </row>
    <row r="22" spans="1:6" s="64" customFormat="1" ht="24" x14ac:dyDescent="0.2">
      <c r="A22" s="99">
        <f t="shared" si="2"/>
        <v>16</v>
      </c>
      <c r="B22" s="99">
        <f t="shared" si="3"/>
        <v>135</v>
      </c>
      <c r="C22" s="19">
        <v>17</v>
      </c>
      <c r="D22" s="33" t="s">
        <v>285</v>
      </c>
      <c r="E22" s="42" t="s">
        <v>488</v>
      </c>
      <c r="F22" s="43"/>
    </row>
    <row r="23" spans="1:6" s="64" customFormat="1" x14ac:dyDescent="0.2">
      <c r="A23" s="99">
        <f>A22+1</f>
        <v>17</v>
      </c>
      <c r="B23" s="99">
        <f>B22+C22</f>
        <v>152</v>
      </c>
      <c r="C23" s="19">
        <v>17</v>
      </c>
      <c r="D23" s="33" t="s">
        <v>285</v>
      </c>
      <c r="E23" s="42" t="s">
        <v>489</v>
      </c>
      <c r="F23" s="43"/>
    </row>
    <row r="24" spans="1:6" s="64" customFormat="1" ht="24" x14ac:dyDescent="0.2">
      <c r="A24" s="99">
        <f t="shared" si="2"/>
        <v>18</v>
      </c>
      <c r="B24" s="99">
        <f t="shared" si="3"/>
        <v>169</v>
      </c>
      <c r="C24" s="19">
        <v>17</v>
      </c>
      <c r="D24" s="33" t="s">
        <v>285</v>
      </c>
      <c r="E24" s="42" t="s">
        <v>490</v>
      </c>
      <c r="F24" s="43"/>
    </row>
    <row r="25" spans="1:6" s="64" customFormat="1" ht="24" x14ac:dyDescent="0.2">
      <c r="A25" s="99">
        <f t="shared" si="2"/>
        <v>19</v>
      </c>
      <c r="B25" s="99">
        <f t="shared" si="3"/>
        <v>186</v>
      </c>
      <c r="C25" s="19">
        <v>17</v>
      </c>
      <c r="D25" s="33" t="s">
        <v>285</v>
      </c>
      <c r="E25" s="42" t="s">
        <v>491</v>
      </c>
      <c r="F25" s="43"/>
    </row>
    <row r="26" spans="1:6" s="64" customFormat="1" ht="24" x14ac:dyDescent="0.2">
      <c r="A26" s="99">
        <f t="shared" si="2"/>
        <v>20</v>
      </c>
      <c r="B26" s="99">
        <f t="shared" si="3"/>
        <v>203</v>
      </c>
      <c r="C26" s="19">
        <v>17</v>
      </c>
      <c r="D26" s="33" t="s">
        <v>285</v>
      </c>
      <c r="E26" s="29" t="s">
        <v>492</v>
      </c>
      <c r="F26" s="43"/>
    </row>
    <row r="27" spans="1:6" s="64" customFormat="1" ht="24" x14ac:dyDescent="0.2">
      <c r="A27" s="99">
        <f t="shared" si="2"/>
        <v>21</v>
      </c>
      <c r="B27" s="99">
        <f t="shared" si="3"/>
        <v>220</v>
      </c>
      <c r="C27" s="19">
        <v>17</v>
      </c>
      <c r="D27" s="33" t="s">
        <v>285</v>
      </c>
      <c r="E27" s="42" t="s">
        <v>493</v>
      </c>
      <c r="F27" s="43"/>
    </row>
    <row r="28" spans="1:6" s="64" customFormat="1" ht="24" x14ac:dyDescent="0.2">
      <c r="A28" s="99">
        <f t="shared" si="2"/>
        <v>22</v>
      </c>
      <c r="B28" s="99">
        <f t="shared" si="3"/>
        <v>237</v>
      </c>
      <c r="C28" s="19">
        <v>17</v>
      </c>
      <c r="D28" s="33" t="s">
        <v>285</v>
      </c>
      <c r="E28" s="42" t="s">
        <v>494</v>
      </c>
      <c r="F28" s="43"/>
    </row>
    <row r="29" spans="1:6" s="64" customFormat="1" ht="24" x14ac:dyDescent="0.2">
      <c r="A29" s="99">
        <f t="shared" si="2"/>
        <v>23</v>
      </c>
      <c r="B29" s="99">
        <f t="shared" si="3"/>
        <v>254</v>
      </c>
      <c r="C29" s="19">
        <v>17</v>
      </c>
      <c r="D29" s="33" t="s">
        <v>285</v>
      </c>
      <c r="E29" s="42" t="s">
        <v>495</v>
      </c>
      <c r="F29" s="43"/>
    </row>
    <row r="30" spans="1:6" s="64" customFormat="1" ht="24" x14ac:dyDescent="0.2">
      <c r="A30" s="99">
        <f t="shared" si="2"/>
        <v>24</v>
      </c>
      <c r="B30" s="99">
        <f t="shared" si="3"/>
        <v>271</v>
      </c>
      <c r="C30" s="19">
        <v>17</v>
      </c>
      <c r="D30" s="33" t="s">
        <v>285</v>
      </c>
      <c r="E30" s="42" t="s">
        <v>496</v>
      </c>
      <c r="F30" s="43"/>
    </row>
    <row r="31" spans="1:6" s="64" customFormat="1" x14ac:dyDescent="0.2">
      <c r="A31" s="99">
        <f>A30+1</f>
        <v>25</v>
      </c>
      <c r="B31" s="99">
        <f>B30+C30</f>
        <v>288</v>
      </c>
      <c r="C31" s="19">
        <v>17</v>
      </c>
      <c r="D31" s="33" t="s">
        <v>285</v>
      </c>
      <c r="E31" s="42" t="s">
        <v>497</v>
      </c>
      <c r="F31" s="43"/>
    </row>
    <row r="32" spans="1:6" s="64" customFormat="1" ht="24" x14ac:dyDescent="0.2">
      <c r="A32" s="99">
        <f t="shared" si="2"/>
        <v>26</v>
      </c>
      <c r="B32" s="99">
        <f t="shared" si="3"/>
        <v>305</v>
      </c>
      <c r="C32" s="19">
        <v>17</v>
      </c>
      <c r="D32" s="33" t="s">
        <v>285</v>
      </c>
      <c r="E32" s="42" t="s">
        <v>498</v>
      </c>
      <c r="F32" s="43"/>
    </row>
    <row r="33" spans="1:6" s="64" customFormat="1" x14ac:dyDescent="0.2">
      <c r="A33" s="99">
        <f t="shared" si="2"/>
        <v>27</v>
      </c>
      <c r="B33" s="99">
        <f t="shared" si="3"/>
        <v>322</v>
      </c>
      <c r="C33" s="19">
        <v>17</v>
      </c>
      <c r="D33" s="33" t="s">
        <v>285</v>
      </c>
      <c r="E33" s="41" t="s">
        <v>499</v>
      </c>
      <c r="F33" s="43"/>
    </row>
    <row r="34" spans="1:6" s="64" customFormat="1" ht="24" x14ac:dyDescent="0.2">
      <c r="A34" s="104">
        <f>A33+1</f>
        <v>28</v>
      </c>
      <c r="B34" s="104">
        <f>B33+C33</f>
        <v>339</v>
      </c>
      <c r="C34" s="48">
        <v>17</v>
      </c>
      <c r="D34" s="49" t="s">
        <v>285</v>
      </c>
      <c r="E34" s="50" t="s">
        <v>500</v>
      </c>
      <c r="F34" s="51"/>
    </row>
    <row r="35" spans="1:6" s="64" customFormat="1" ht="24" x14ac:dyDescent="0.2">
      <c r="A35" s="104">
        <f>A34+1</f>
        <v>29</v>
      </c>
      <c r="B35" s="104">
        <f>B34+C34</f>
        <v>356</v>
      </c>
      <c r="C35" s="48">
        <v>17</v>
      </c>
      <c r="D35" s="49" t="s">
        <v>285</v>
      </c>
      <c r="E35" s="50" t="s">
        <v>501</v>
      </c>
      <c r="F35" s="51"/>
    </row>
    <row r="36" spans="1:6" s="64" customFormat="1" ht="12.75" thickBot="1" x14ac:dyDescent="0.25">
      <c r="A36" s="105">
        <f t="shared" ref="A36:A37" si="4">A35+1</f>
        <v>30</v>
      </c>
      <c r="B36" s="105">
        <f t="shared" ref="B36:B37" si="5">B35+C35</f>
        <v>373</v>
      </c>
      <c r="C36" s="78">
        <v>150</v>
      </c>
      <c r="D36" s="79" t="s">
        <v>9</v>
      </c>
      <c r="E36" s="29" t="s">
        <v>50</v>
      </c>
      <c r="F36" s="47" t="s">
        <v>25</v>
      </c>
    </row>
    <row r="37" spans="1:6" s="64" customFormat="1" ht="13.5" thickTop="1" thickBot="1" x14ac:dyDescent="0.25">
      <c r="A37" s="105">
        <f t="shared" si="4"/>
        <v>31</v>
      </c>
      <c r="B37" s="105">
        <f t="shared" si="5"/>
        <v>523</v>
      </c>
      <c r="C37" s="94">
        <v>12</v>
      </c>
      <c r="D37" s="95" t="s">
        <v>9</v>
      </c>
      <c r="E37" s="106" t="s">
        <v>439</v>
      </c>
      <c r="F37" s="97" t="s">
        <v>502</v>
      </c>
    </row>
    <row r="38" spans="1:6" s="64" customFormat="1" ht="12.75" thickTop="1" x14ac:dyDescent="0.2">
      <c r="A38" s="98" t="s">
        <v>54</v>
      </c>
      <c r="B38" s="98"/>
      <c r="C38" s="84">
        <f>B37+C37-1</f>
        <v>534</v>
      </c>
      <c r="D38" s="98"/>
      <c r="E38" s="100"/>
      <c r="F38" s="98"/>
    </row>
  </sheetData>
  <mergeCells count="4">
    <mergeCell ref="A3:B3"/>
    <mergeCell ref="C3:F3"/>
    <mergeCell ref="A4:B4"/>
    <mergeCell ref="C4:F5"/>
  </mergeCells>
  <printOptions horizontalCentered="1"/>
  <pageMargins left="0.75" right="0.75" top="0.39370078740157483" bottom="0.39370078740157483" header="0" footer="0"/>
  <pageSetup paperSize="9" scale="90" fitToHeight="0" orientation="landscape" r:id="rId1"/>
  <headerFooter alignWithMargins="0">
    <oddFooter>&amp;L&amp;A&amp;R&amp;P</oddFooter>
  </headerFooter>
  <rowBreaks count="1" manualBreakCount="1">
    <brk id="26" max="5"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235"/>
  <sheetViews>
    <sheetView topLeftCell="A93" zoomScaleNormal="100" zoomScaleSheetLayoutView="80" workbookViewId="0">
      <selection activeCell="E100" sqref="E100"/>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6" t="str">
        <f>+T22001000!A4</f>
        <v>Versión 0.2</v>
      </c>
      <c r="B4" s="796"/>
      <c r="C4" s="794" t="s">
        <v>7174</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13" si="0">+A7+1</f>
        <v>2</v>
      </c>
      <c r="B8" s="30">
        <f t="shared" ref="B8:B13" si="1">C7+B7</f>
        <v>3</v>
      </c>
      <c r="C8" s="30">
        <v>3</v>
      </c>
      <c r="D8" s="31" t="s">
        <v>12</v>
      </c>
      <c r="E8" s="88" t="s">
        <v>13</v>
      </c>
      <c r="F8" s="43">
        <v>220</v>
      </c>
    </row>
    <row r="9" spans="1:6" x14ac:dyDescent="0.2">
      <c r="A9" s="30">
        <f t="shared" si="0"/>
        <v>3</v>
      </c>
      <c r="B9" s="30">
        <f t="shared" si="1"/>
        <v>6</v>
      </c>
      <c r="C9" s="30">
        <v>2</v>
      </c>
      <c r="D9" s="31" t="s">
        <v>9</v>
      </c>
      <c r="E9" s="88" t="s">
        <v>14</v>
      </c>
      <c r="F9" s="89" t="s">
        <v>6840</v>
      </c>
    </row>
    <row r="10" spans="1:6" x14ac:dyDescent="0.2">
      <c r="A10" s="30">
        <f t="shared" si="0"/>
        <v>4</v>
      </c>
      <c r="B10" s="30">
        <f t="shared" si="1"/>
        <v>8</v>
      </c>
      <c r="C10" s="30">
        <v>1</v>
      </c>
      <c r="D10" s="31" t="s">
        <v>9</v>
      </c>
      <c r="E10" s="88" t="s">
        <v>16</v>
      </c>
      <c r="F10" s="89" t="s">
        <v>220</v>
      </c>
    </row>
    <row r="11" spans="1:6" x14ac:dyDescent="0.2">
      <c r="A11" s="30">
        <f t="shared" si="0"/>
        <v>5</v>
      </c>
      <c r="B11" s="30">
        <f t="shared" si="1"/>
        <v>9</v>
      </c>
      <c r="C11" s="30">
        <v>2</v>
      </c>
      <c r="D11" s="31" t="s">
        <v>12</v>
      </c>
      <c r="E11" s="88" t="s">
        <v>17</v>
      </c>
      <c r="F11" s="90" t="s">
        <v>3329</v>
      </c>
    </row>
    <row r="12" spans="1:6" x14ac:dyDescent="0.2">
      <c r="A12" s="30">
        <f t="shared" si="0"/>
        <v>6</v>
      </c>
      <c r="B12" s="30">
        <f t="shared" si="1"/>
        <v>11</v>
      </c>
      <c r="C12" s="30">
        <v>1</v>
      </c>
      <c r="D12" s="31" t="s">
        <v>9</v>
      </c>
      <c r="E12" s="88" t="s">
        <v>19</v>
      </c>
      <c r="F12" s="90" t="s">
        <v>20</v>
      </c>
    </row>
    <row r="13" spans="1:6" x14ac:dyDescent="0.2">
      <c r="A13" s="19">
        <f t="shared" si="0"/>
        <v>7</v>
      </c>
      <c r="B13" s="19">
        <f t="shared" si="1"/>
        <v>12</v>
      </c>
      <c r="C13" s="19">
        <v>1</v>
      </c>
      <c r="D13" s="33" t="s">
        <v>9</v>
      </c>
      <c r="E13" s="91" t="s">
        <v>3330</v>
      </c>
      <c r="F13" s="32" t="s">
        <v>22</v>
      </c>
    </row>
    <row r="14" spans="1:6" x14ac:dyDescent="0.2">
      <c r="A14" s="92">
        <f t="shared" ref="A14:A74" si="2">A13+1</f>
        <v>8</v>
      </c>
      <c r="B14" s="92">
        <f t="shared" ref="B14:B74" si="3">B13+C13</f>
        <v>13</v>
      </c>
      <c r="C14" s="19">
        <v>3</v>
      </c>
      <c r="D14" s="33" t="s">
        <v>12</v>
      </c>
      <c r="E14" s="91" t="s">
        <v>23</v>
      </c>
      <c r="F14" s="32"/>
    </row>
    <row r="15" spans="1:6" x14ac:dyDescent="0.2">
      <c r="A15" s="92">
        <f t="shared" si="2"/>
        <v>9</v>
      </c>
      <c r="B15" s="92">
        <f t="shared" si="3"/>
        <v>16</v>
      </c>
      <c r="C15" s="19">
        <v>9</v>
      </c>
      <c r="D15" s="33" t="s">
        <v>9</v>
      </c>
      <c r="E15" s="91" t="s">
        <v>3331</v>
      </c>
      <c r="F15" s="32"/>
    </row>
    <row r="16" spans="1:6" x14ac:dyDescent="0.2">
      <c r="A16" s="92">
        <f t="shared" si="2"/>
        <v>10</v>
      </c>
      <c r="B16" s="92">
        <f t="shared" si="3"/>
        <v>25</v>
      </c>
      <c r="C16" s="19">
        <v>8</v>
      </c>
      <c r="D16" s="33" t="s">
        <v>12</v>
      </c>
      <c r="E16" s="91" t="s">
        <v>7175</v>
      </c>
      <c r="F16" s="32"/>
    </row>
    <row r="17" spans="1:6" ht="24" x14ac:dyDescent="0.2">
      <c r="A17" s="414">
        <f t="shared" si="2"/>
        <v>11</v>
      </c>
      <c r="B17" s="414">
        <f t="shared" si="3"/>
        <v>33</v>
      </c>
      <c r="C17" s="19">
        <v>17</v>
      </c>
      <c r="D17" s="33" t="s">
        <v>12</v>
      </c>
      <c r="E17" s="91" t="s">
        <v>14606</v>
      </c>
      <c r="F17" s="32"/>
    </row>
    <row r="18" spans="1:6" x14ac:dyDescent="0.2">
      <c r="A18" s="414">
        <f t="shared" si="2"/>
        <v>12</v>
      </c>
      <c r="B18" s="414">
        <f t="shared" si="3"/>
        <v>50</v>
      </c>
      <c r="C18" s="19">
        <v>17</v>
      </c>
      <c r="D18" s="33" t="s">
        <v>12</v>
      </c>
      <c r="E18" s="91" t="s">
        <v>14607</v>
      </c>
      <c r="F18" s="32"/>
    </row>
    <row r="19" spans="1:6" ht="24" x14ac:dyDescent="0.2">
      <c r="A19" s="414">
        <f t="shared" si="2"/>
        <v>13</v>
      </c>
      <c r="B19" s="414">
        <f t="shared" si="3"/>
        <v>67</v>
      </c>
      <c r="C19" s="19">
        <v>17</v>
      </c>
      <c r="D19" s="33" t="s">
        <v>12</v>
      </c>
      <c r="E19" s="67" t="s">
        <v>7176</v>
      </c>
      <c r="F19" s="32"/>
    </row>
    <row r="20" spans="1:6" x14ac:dyDescent="0.2">
      <c r="A20" s="414">
        <f t="shared" si="2"/>
        <v>14</v>
      </c>
      <c r="B20" s="414">
        <f t="shared" si="3"/>
        <v>84</v>
      </c>
      <c r="C20" s="19">
        <v>17</v>
      </c>
      <c r="D20" s="33" t="s">
        <v>12</v>
      </c>
      <c r="E20" s="67" t="s">
        <v>7177</v>
      </c>
      <c r="F20" s="32"/>
    </row>
    <row r="21" spans="1:6" ht="24" x14ac:dyDescent="0.2">
      <c r="A21" s="414">
        <f t="shared" si="2"/>
        <v>15</v>
      </c>
      <c r="B21" s="414">
        <f t="shared" si="3"/>
        <v>101</v>
      </c>
      <c r="C21" s="19">
        <v>17</v>
      </c>
      <c r="D21" s="33" t="s">
        <v>12</v>
      </c>
      <c r="E21" s="67" t="s">
        <v>7178</v>
      </c>
      <c r="F21" s="32"/>
    </row>
    <row r="22" spans="1:6" ht="24" x14ac:dyDescent="0.2">
      <c r="A22" s="414">
        <f t="shared" si="2"/>
        <v>16</v>
      </c>
      <c r="B22" s="414">
        <f t="shared" si="3"/>
        <v>118</v>
      </c>
      <c r="C22" s="19">
        <v>17</v>
      </c>
      <c r="D22" s="33" t="s">
        <v>12</v>
      </c>
      <c r="E22" s="67" t="s">
        <v>7179</v>
      </c>
      <c r="F22" s="32"/>
    </row>
    <row r="23" spans="1:6" x14ac:dyDescent="0.2">
      <c r="A23" s="414">
        <f t="shared" si="2"/>
        <v>17</v>
      </c>
      <c r="B23" s="414">
        <f t="shared" si="3"/>
        <v>135</v>
      </c>
      <c r="C23" s="19">
        <v>17</v>
      </c>
      <c r="D23" s="33" t="s">
        <v>12</v>
      </c>
      <c r="E23" s="67" t="s">
        <v>7180</v>
      </c>
      <c r="F23" s="32"/>
    </row>
    <row r="24" spans="1:6" ht="24" x14ac:dyDescent="0.2">
      <c r="A24" s="414">
        <f t="shared" si="2"/>
        <v>18</v>
      </c>
      <c r="B24" s="414">
        <f t="shared" si="3"/>
        <v>152</v>
      </c>
      <c r="C24" s="19">
        <v>17</v>
      </c>
      <c r="D24" s="33" t="s">
        <v>12</v>
      </c>
      <c r="E24" s="67" t="s">
        <v>7181</v>
      </c>
      <c r="F24" s="32"/>
    </row>
    <row r="25" spans="1:6" ht="24" x14ac:dyDescent="0.2">
      <c r="A25" s="414">
        <f t="shared" si="2"/>
        <v>19</v>
      </c>
      <c r="B25" s="414">
        <f t="shared" si="3"/>
        <v>169</v>
      </c>
      <c r="C25" s="19">
        <v>17</v>
      </c>
      <c r="D25" s="33" t="s">
        <v>12</v>
      </c>
      <c r="E25" s="67" t="s">
        <v>7182</v>
      </c>
      <c r="F25" s="32"/>
    </row>
    <row r="26" spans="1:6" x14ac:dyDescent="0.2">
      <c r="A26" s="414">
        <f t="shared" si="2"/>
        <v>20</v>
      </c>
      <c r="B26" s="414">
        <f t="shared" si="3"/>
        <v>186</v>
      </c>
      <c r="C26" s="19">
        <v>17</v>
      </c>
      <c r="D26" s="33" t="s">
        <v>12</v>
      </c>
      <c r="E26" s="67" t="s">
        <v>7183</v>
      </c>
      <c r="F26" s="32"/>
    </row>
    <row r="27" spans="1:6" ht="24" x14ac:dyDescent="0.2">
      <c r="A27" s="414">
        <f t="shared" si="2"/>
        <v>21</v>
      </c>
      <c r="B27" s="414">
        <f t="shared" si="3"/>
        <v>203</v>
      </c>
      <c r="C27" s="19">
        <v>17</v>
      </c>
      <c r="D27" s="33" t="s">
        <v>12</v>
      </c>
      <c r="E27" s="67" t="s">
        <v>7184</v>
      </c>
      <c r="F27" s="32"/>
    </row>
    <row r="28" spans="1:6" ht="24" x14ac:dyDescent="0.2">
      <c r="A28" s="414">
        <f t="shared" si="2"/>
        <v>22</v>
      </c>
      <c r="B28" s="414">
        <f t="shared" si="3"/>
        <v>220</v>
      </c>
      <c r="C28" s="19">
        <v>17</v>
      </c>
      <c r="D28" s="33" t="s">
        <v>12</v>
      </c>
      <c r="E28" s="67" t="s">
        <v>7185</v>
      </c>
      <c r="F28" s="32"/>
    </row>
    <row r="29" spans="1:6" x14ac:dyDescent="0.2">
      <c r="A29" s="414">
        <f t="shared" si="2"/>
        <v>23</v>
      </c>
      <c r="B29" s="414">
        <f t="shared" si="3"/>
        <v>237</v>
      </c>
      <c r="C29" s="19">
        <v>17</v>
      </c>
      <c r="D29" s="33" t="s">
        <v>12</v>
      </c>
      <c r="E29" s="67" t="s">
        <v>7186</v>
      </c>
      <c r="F29" s="32"/>
    </row>
    <row r="30" spans="1:6" ht="24" x14ac:dyDescent="0.2">
      <c r="A30" s="414">
        <f t="shared" si="2"/>
        <v>24</v>
      </c>
      <c r="B30" s="414">
        <f t="shared" si="3"/>
        <v>254</v>
      </c>
      <c r="C30" s="19">
        <v>17</v>
      </c>
      <c r="D30" s="33" t="s">
        <v>12</v>
      </c>
      <c r="E30" s="67" t="s">
        <v>7187</v>
      </c>
      <c r="F30" s="32"/>
    </row>
    <row r="31" spans="1:6" ht="24" x14ac:dyDescent="0.2">
      <c r="A31" s="414">
        <f t="shared" si="2"/>
        <v>25</v>
      </c>
      <c r="B31" s="414">
        <f t="shared" si="3"/>
        <v>271</v>
      </c>
      <c r="C31" s="19">
        <v>17</v>
      </c>
      <c r="D31" s="33" t="s">
        <v>12</v>
      </c>
      <c r="E31" s="67" t="s">
        <v>7188</v>
      </c>
      <c r="F31" s="32"/>
    </row>
    <row r="32" spans="1:6" x14ac:dyDescent="0.2">
      <c r="A32" s="414">
        <f t="shared" si="2"/>
        <v>26</v>
      </c>
      <c r="B32" s="414">
        <f t="shared" si="3"/>
        <v>288</v>
      </c>
      <c r="C32" s="19">
        <v>17</v>
      </c>
      <c r="D32" s="33" t="s">
        <v>12</v>
      </c>
      <c r="E32" s="67" t="s">
        <v>7189</v>
      </c>
      <c r="F32" s="32"/>
    </row>
    <row r="33" spans="1:6" ht="24" x14ac:dyDescent="0.2">
      <c r="A33" s="414">
        <f t="shared" si="2"/>
        <v>27</v>
      </c>
      <c r="B33" s="414">
        <f t="shared" si="3"/>
        <v>305</v>
      </c>
      <c r="C33" s="19">
        <v>17</v>
      </c>
      <c r="D33" s="33" t="s">
        <v>12</v>
      </c>
      <c r="E33" s="67" t="s">
        <v>7190</v>
      </c>
      <c r="F33" s="32"/>
    </row>
    <row r="34" spans="1:6" ht="24" x14ac:dyDescent="0.2">
      <c r="A34" s="414">
        <f t="shared" si="2"/>
        <v>28</v>
      </c>
      <c r="B34" s="414">
        <f t="shared" si="3"/>
        <v>322</v>
      </c>
      <c r="C34" s="19">
        <v>17</v>
      </c>
      <c r="D34" s="33" t="s">
        <v>12</v>
      </c>
      <c r="E34" s="67" t="s">
        <v>7191</v>
      </c>
      <c r="F34" s="32"/>
    </row>
    <row r="35" spans="1:6" x14ac:dyDescent="0.2">
      <c r="A35" s="414">
        <f t="shared" si="2"/>
        <v>29</v>
      </c>
      <c r="B35" s="414">
        <f t="shared" si="3"/>
        <v>339</v>
      </c>
      <c r="C35" s="19">
        <v>17</v>
      </c>
      <c r="D35" s="33" t="s">
        <v>12</v>
      </c>
      <c r="E35" s="67" t="s">
        <v>7192</v>
      </c>
      <c r="F35" s="32"/>
    </row>
    <row r="36" spans="1:6" ht="24" x14ac:dyDescent="0.2">
      <c r="A36" s="414">
        <f t="shared" si="2"/>
        <v>30</v>
      </c>
      <c r="B36" s="414">
        <f t="shared" si="3"/>
        <v>356</v>
      </c>
      <c r="C36" s="19">
        <v>17</v>
      </c>
      <c r="D36" s="33" t="s">
        <v>12</v>
      </c>
      <c r="E36" s="67" t="s">
        <v>7193</v>
      </c>
      <c r="F36" s="32"/>
    </row>
    <row r="37" spans="1:6" ht="24" x14ac:dyDescent="0.2">
      <c r="A37" s="414">
        <f t="shared" si="2"/>
        <v>31</v>
      </c>
      <c r="B37" s="414">
        <f t="shared" si="3"/>
        <v>373</v>
      </c>
      <c r="C37" s="19">
        <v>17</v>
      </c>
      <c r="D37" s="33" t="s">
        <v>12</v>
      </c>
      <c r="E37" s="67" t="s">
        <v>7194</v>
      </c>
      <c r="F37" s="32"/>
    </row>
    <row r="38" spans="1:6" x14ac:dyDescent="0.2">
      <c r="A38" s="414">
        <f t="shared" si="2"/>
        <v>32</v>
      </c>
      <c r="B38" s="414">
        <f t="shared" si="3"/>
        <v>390</v>
      </c>
      <c r="C38" s="19">
        <v>17</v>
      </c>
      <c r="D38" s="33" t="s">
        <v>12</v>
      </c>
      <c r="E38" s="67" t="s">
        <v>7195</v>
      </c>
      <c r="F38" s="32"/>
    </row>
    <row r="39" spans="1:6" ht="24" x14ac:dyDescent="0.2">
      <c r="A39" s="414">
        <f t="shared" si="2"/>
        <v>33</v>
      </c>
      <c r="B39" s="414">
        <f t="shared" si="3"/>
        <v>407</v>
      </c>
      <c r="C39" s="19">
        <v>17</v>
      </c>
      <c r="D39" s="33" t="s">
        <v>12</v>
      </c>
      <c r="E39" s="67" t="s">
        <v>7196</v>
      </c>
      <c r="F39" s="32"/>
    </row>
    <row r="40" spans="1:6" ht="24" x14ac:dyDescent="0.2">
      <c r="A40" s="414">
        <f t="shared" si="2"/>
        <v>34</v>
      </c>
      <c r="B40" s="414">
        <f t="shared" si="3"/>
        <v>424</v>
      </c>
      <c r="C40" s="19">
        <v>17</v>
      </c>
      <c r="D40" s="33" t="s">
        <v>12</v>
      </c>
      <c r="E40" s="67" t="s">
        <v>7197</v>
      </c>
      <c r="F40" s="32"/>
    </row>
    <row r="41" spans="1:6" x14ac:dyDescent="0.2">
      <c r="A41" s="414">
        <f t="shared" si="2"/>
        <v>35</v>
      </c>
      <c r="B41" s="414">
        <f t="shared" si="3"/>
        <v>441</v>
      </c>
      <c r="C41" s="19">
        <v>17</v>
      </c>
      <c r="D41" s="33" t="s">
        <v>12</v>
      </c>
      <c r="E41" s="67" t="s">
        <v>7198</v>
      </c>
      <c r="F41" s="32"/>
    </row>
    <row r="42" spans="1:6" ht="24" x14ac:dyDescent="0.2">
      <c r="A42" s="414">
        <f t="shared" si="2"/>
        <v>36</v>
      </c>
      <c r="B42" s="414">
        <f t="shared" si="3"/>
        <v>458</v>
      </c>
      <c r="C42" s="19">
        <v>17</v>
      </c>
      <c r="D42" s="33" t="s">
        <v>12</v>
      </c>
      <c r="E42" s="67" t="s">
        <v>7199</v>
      </c>
      <c r="F42" s="32"/>
    </row>
    <row r="43" spans="1:6" ht="24" x14ac:dyDescent="0.2">
      <c r="A43" s="414">
        <f t="shared" si="2"/>
        <v>37</v>
      </c>
      <c r="B43" s="414">
        <f t="shared" si="3"/>
        <v>475</v>
      </c>
      <c r="C43" s="19">
        <v>17</v>
      </c>
      <c r="D43" s="33" t="s">
        <v>12</v>
      </c>
      <c r="E43" s="67" t="s">
        <v>7200</v>
      </c>
      <c r="F43" s="32"/>
    </row>
    <row r="44" spans="1:6" x14ac:dyDescent="0.2">
      <c r="A44" s="414">
        <f t="shared" si="2"/>
        <v>38</v>
      </c>
      <c r="B44" s="414">
        <f t="shared" si="3"/>
        <v>492</v>
      </c>
      <c r="C44" s="19">
        <v>17</v>
      </c>
      <c r="D44" s="33" t="s">
        <v>12</v>
      </c>
      <c r="E44" s="67" t="s">
        <v>7201</v>
      </c>
      <c r="F44" s="32"/>
    </row>
    <row r="45" spans="1:6" ht="24" x14ac:dyDescent="0.2">
      <c r="A45" s="414">
        <f t="shared" si="2"/>
        <v>39</v>
      </c>
      <c r="B45" s="414">
        <f t="shared" si="3"/>
        <v>509</v>
      </c>
      <c r="C45" s="19">
        <v>17</v>
      </c>
      <c r="D45" s="33" t="s">
        <v>12</v>
      </c>
      <c r="E45" s="67" t="s">
        <v>7202</v>
      </c>
      <c r="F45" s="32"/>
    </row>
    <row r="46" spans="1:6" x14ac:dyDescent="0.2">
      <c r="A46" s="414">
        <f t="shared" si="2"/>
        <v>40</v>
      </c>
      <c r="B46" s="414">
        <f t="shared" si="3"/>
        <v>526</v>
      </c>
      <c r="C46" s="19">
        <v>17</v>
      </c>
      <c r="D46" s="33" t="s">
        <v>12</v>
      </c>
      <c r="E46" s="67" t="s">
        <v>7203</v>
      </c>
      <c r="F46" s="32"/>
    </row>
    <row r="47" spans="1:6" x14ac:dyDescent="0.2">
      <c r="A47" s="414">
        <f t="shared" si="2"/>
        <v>41</v>
      </c>
      <c r="B47" s="414">
        <f t="shared" si="3"/>
        <v>543</v>
      </c>
      <c r="C47" s="19">
        <v>17</v>
      </c>
      <c r="D47" s="33" t="s">
        <v>12</v>
      </c>
      <c r="E47" s="67" t="s">
        <v>7204</v>
      </c>
      <c r="F47" s="32"/>
    </row>
    <row r="48" spans="1:6" ht="24" x14ac:dyDescent="0.2">
      <c r="A48" s="414">
        <f t="shared" si="2"/>
        <v>42</v>
      </c>
      <c r="B48" s="414">
        <f t="shared" si="3"/>
        <v>560</v>
      </c>
      <c r="C48" s="19">
        <v>17</v>
      </c>
      <c r="D48" s="33" t="s">
        <v>12</v>
      </c>
      <c r="E48" s="67" t="s">
        <v>7205</v>
      </c>
      <c r="F48" s="32"/>
    </row>
    <row r="49" spans="1:7" x14ac:dyDescent="0.2">
      <c r="A49" s="414">
        <f t="shared" si="2"/>
        <v>43</v>
      </c>
      <c r="B49" s="414">
        <f t="shared" si="3"/>
        <v>577</v>
      </c>
      <c r="C49" s="19">
        <v>17</v>
      </c>
      <c r="D49" s="33" t="s">
        <v>12</v>
      </c>
      <c r="E49" s="67" t="s">
        <v>7206</v>
      </c>
      <c r="F49" s="47"/>
    </row>
    <row r="50" spans="1:7" x14ac:dyDescent="0.2">
      <c r="A50" s="414">
        <f t="shared" si="2"/>
        <v>44</v>
      </c>
      <c r="B50" s="414">
        <f t="shared" si="3"/>
        <v>594</v>
      </c>
      <c r="C50" s="19">
        <v>17</v>
      </c>
      <c r="D50" s="33" t="s">
        <v>12</v>
      </c>
      <c r="E50" s="67" t="s">
        <v>7207</v>
      </c>
      <c r="F50" s="47"/>
    </row>
    <row r="51" spans="1:7" ht="24" x14ac:dyDescent="0.2">
      <c r="A51" s="414">
        <f t="shared" si="2"/>
        <v>45</v>
      </c>
      <c r="B51" s="414">
        <f t="shared" si="3"/>
        <v>611</v>
      </c>
      <c r="C51" s="19">
        <v>17</v>
      </c>
      <c r="D51" s="33" t="s">
        <v>12</v>
      </c>
      <c r="E51" s="67" t="s">
        <v>7208</v>
      </c>
      <c r="F51" s="47"/>
    </row>
    <row r="52" spans="1:7" x14ac:dyDescent="0.2">
      <c r="A52" s="414">
        <f t="shared" si="2"/>
        <v>46</v>
      </c>
      <c r="B52" s="414">
        <f t="shared" si="3"/>
        <v>628</v>
      </c>
      <c r="C52" s="37">
        <v>17</v>
      </c>
      <c r="D52" s="45" t="s">
        <v>12</v>
      </c>
      <c r="E52" s="67" t="s">
        <v>7209</v>
      </c>
      <c r="F52" s="47"/>
    </row>
    <row r="53" spans="1:7" x14ac:dyDescent="0.2">
      <c r="A53" s="414">
        <f t="shared" si="2"/>
        <v>47</v>
      </c>
      <c r="B53" s="414">
        <f t="shared" si="3"/>
        <v>645</v>
      </c>
      <c r="C53" s="37">
        <v>17</v>
      </c>
      <c r="D53" s="45" t="s">
        <v>12</v>
      </c>
      <c r="E53" s="67" t="s">
        <v>7210</v>
      </c>
      <c r="F53" s="47"/>
    </row>
    <row r="54" spans="1:7" ht="24" x14ac:dyDescent="0.2">
      <c r="A54" s="414">
        <f t="shared" si="2"/>
        <v>48</v>
      </c>
      <c r="B54" s="414">
        <f t="shared" si="3"/>
        <v>662</v>
      </c>
      <c r="C54" s="37">
        <v>17</v>
      </c>
      <c r="D54" s="45" t="s">
        <v>12</v>
      </c>
      <c r="E54" s="67" t="s">
        <v>7211</v>
      </c>
      <c r="F54" s="47"/>
    </row>
    <row r="55" spans="1:7" x14ac:dyDescent="0.2">
      <c r="A55" s="414">
        <f t="shared" si="2"/>
        <v>49</v>
      </c>
      <c r="B55" s="414">
        <f t="shared" si="3"/>
        <v>679</v>
      </c>
      <c r="C55" s="37">
        <v>17</v>
      </c>
      <c r="D55" s="45" t="s">
        <v>12</v>
      </c>
      <c r="E55" s="91" t="s">
        <v>10898</v>
      </c>
      <c r="F55" s="47"/>
    </row>
    <row r="56" spans="1:7" x14ac:dyDescent="0.2">
      <c r="A56" s="414">
        <f t="shared" si="2"/>
        <v>50</v>
      </c>
      <c r="B56" s="414">
        <f t="shared" si="3"/>
        <v>696</v>
      </c>
      <c r="C56" s="37">
        <v>17</v>
      </c>
      <c r="D56" s="45" t="s">
        <v>12</v>
      </c>
      <c r="E56" s="91" t="s">
        <v>10899</v>
      </c>
      <c r="F56" s="47"/>
    </row>
    <row r="57" spans="1:7" ht="24" x14ac:dyDescent="0.2">
      <c r="A57" s="414">
        <f t="shared" si="2"/>
        <v>51</v>
      </c>
      <c r="B57" s="414">
        <f t="shared" si="3"/>
        <v>713</v>
      </c>
      <c r="C57" s="37">
        <v>17</v>
      </c>
      <c r="D57" s="45" t="s">
        <v>12</v>
      </c>
      <c r="E57" s="91" t="s">
        <v>10900</v>
      </c>
      <c r="F57" s="47"/>
    </row>
    <row r="58" spans="1:7" x14ac:dyDescent="0.2">
      <c r="A58" s="414">
        <f t="shared" si="2"/>
        <v>52</v>
      </c>
      <c r="B58" s="414">
        <f t="shared" si="3"/>
        <v>730</v>
      </c>
      <c r="C58" s="37">
        <v>17</v>
      </c>
      <c r="D58" s="45" t="s">
        <v>12</v>
      </c>
      <c r="E58" s="409" t="s">
        <v>12557</v>
      </c>
      <c r="F58" s="47"/>
    </row>
    <row r="59" spans="1:7" x14ac:dyDescent="0.2">
      <c r="A59" s="414">
        <f t="shared" si="2"/>
        <v>53</v>
      </c>
      <c r="B59" s="414">
        <f t="shared" si="3"/>
        <v>747</v>
      </c>
      <c r="C59" s="37">
        <v>17</v>
      </c>
      <c r="D59" s="45" t="s">
        <v>12</v>
      </c>
      <c r="E59" s="409" t="s">
        <v>12558</v>
      </c>
      <c r="F59" s="47"/>
    </row>
    <row r="60" spans="1:7" ht="24" x14ac:dyDescent="0.2">
      <c r="A60" s="414">
        <f t="shared" si="2"/>
        <v>54</v>
      </c>
      <c r="B60" s="414">
        <f t="shared" si="3"/>
        <v>764</v>
      </c>
      <c r="C60" s="37">
        <v>17</v>
      </c>
      <c r="D60" s="45" t="s">
        <v>12</v>
      </c>
      <c r="E60" s="409" t="s">
        <v>12559</v>
      </c>
      <c r="F60" s="47"/>
      <c r="G60" s="261"/>
    </row>
    <row r="61" spans="1:7" x14ac:dyDescent="0.2">
      <c r="A61" s="414">
        <f t="shared" si="2"/>
        <v>55</v>
      </c>
      <c r="B61" s="414">
        <f t="shared" si="3"/>
        <v>781</v>
      </c>
      <c r="C61" s="19">
        <v>17</v>
      </c>
      <c r="D61" s="33" t="s">
        <v>12</v>
      </c>
      <c r="E61" s="409" t="s">
        <v>12560</v>
      </c>
      <c r="F61" s="260"/>
    </row>
    <row r="62" spans="1:7" x14ac:dyDescent="0.2">
      <c r="A62" s="414">
        <f t="shared" si="2"/>
        <v>56</v>
      </c>
      <c r="B62" s="414">
        <f t="shared" si="3"/>
        <v>798</v>
      </c>
      <c r="C62" s="19">
        <v>17</v>
      </c>
      <c r="D62" s="33" t="s">
        <v>12</v>
      </c>
      <c r="E62" s="409" t="s">
        <v>12561</v>
      </c>
      <c r="F62" s="260"/>
    </row>
    <row r="63" spans="1:7" ht="24" x14ac:dyDescent="0.2">
      <c r="A63" s="414">
        <f t="shared" si="2"/>
        <v>57</v>
      </c>
      <c r="B63" s="414">
        <f t="shared" si="3"/>
        <v>815</v>
      </c>
      <c r="C63" s="19">
        <v>17</v>
      </c>
      <c r="D63" s="33" t="s">
        <v>12</v>
      </c>
      <c r="E63" s="409" t="s">
        <v>12562</v>
      </c>
      <c r="F63" s="260"/>
    </row>
    <row r="64" spans="1:7" x14ac:dyDescent="0.2">
      <c r="A64" s="414">
        <f t="shared" si="2"/>
        <v>58</v>
      </c>
      <c r="B64" s="414">
        <f t="shared" si="3"/>
        <v>832</v>
      </c>
      <c r="C64" s="363">
        <v>17</v>
      </c>
      <c r="D64" s="360" t="s">
        <v>12</v>
      </c>
      <c r="E64" s="410" t="s">
        <v>12563</v>
      </c>
      <c r="F64" s="400"/>
    </row>
    <row r="65" spans="1:6" x14ac:dyDescent="0.2">
      <c r="A65" s="414">
        <f t="shared" si="2"/>
        <v>59</v>
      </c>
      <c r="B65" s="414">
        <f t="shared" si="3"/>
        <v>849</v>
      </c>
      <c r="C65" s="363">
        <v>17</v>
      </c>
      <c r="D65" s="360" t="s">
        <v>12</v>
      </c>
      <c r="E65" s="410" t="s">
        <v>12564</v>
      </c>
      <c r="F65" s="400"/>
    </row>
    <row r="66" spans="1:6" ht="24" x14ac:dyDescent="0.2">
      <c r="A66" s="414">
        <f t="shared" si="2"/>
        <v>60</v>
      </c>
      <c r="B66" s="414">
        <f t="shared" si="3"/>
        <v>866</v>
      </c>
      <c r="C66" s="363">
        <v>17</v>
      </c>
      <c r="D66" s="360" t="s">
        <v>12</v>
      </c>
      <c r="E66" s="410" t="s">
        <v>12565</v>
      </c>
      <c r="F66" s="400"/>
    </row>
    <row r="67" spans="1:6" x14ac:dyDescent="0.2">
      <c r="A67" s="414">
        <f t="shared" si="2"/>
        <v>61</v>
      </c>
      <c r="B67" s="414">
        <f t="shared" si="3"/>
        <v>883</v>
      </c>
      <c r="C67" s="19">
        <v>17</v>
      </c>
      <c r="D67" s="33" t="s">
        <v>12</v>
      </c>
      <c r="E67" s="67" t="s">
        <v>7212</v>
      </c>
      <c r="F67" s="32"/>
    </row>
    <row r="68" spans="1:6" x14ac:dyDescent="0.2">
      <c r="A68" s="414">
        <f t="shared" si="2"/>
        <v>62</v>
      </c>
      <c r="B68" s="414">
        <f t="shared" si="3"/>
        <v>900</v>
      </c>
      <c r="C68" s="19">
        <v>17</v>
      </c>
      <c r="D68" s="33" t="s">
        <v>12</v>
      </c>
      <c r="E68" s="67" t="s">
        <v>7213</v>
      </c>
      <c r="F68" s="32"/>
    </row>
    <row r="69" spans="1:6" ht="24" x14ac:dyDescent="0.2">
      <c r="A69" s="414">
        <f t="shared" si="2"/>
        <v>63</v>
      </c>
      <c r="B69" s="414">
        <f t="shared" si="3"/>
        <v>917</v>
      </c>
      <c r="C69" s="19">
        <v>17</v>
      </c>
      <c r="D69" s="33" t="s">
        <v>12</v>
      </c>
      <c r="E69" s="67" t="s">
        <v>7214</v>
      </c>
      <c r="F69" s="32"/>
    </row>
    <row r="70" spans="1:6" ht="23.25" customHeight="1" x14ac:dyDescent="0.2">
      <c r="A70" s="414">
        <f t="shared" si="2"/>
        <v>64</v>
      </c>
      <c r="B70" s="414">
        <f t="shared" si="3"/>
        <v>934</v>
      </c>
      <c r="C70" s="19">
        <v>17</v>
      </c>
      <c r="D70" s="33" t="s">
        <v>12</v>
      </c>
      <c r="E70" s="91" t="s">
        <v>14608</v>
      </c>
      <c r="F70" s="32"/>
    </row>
    <row r="71" spans="1:6" ht="23.25" customHeight="1" x14ac:dyDescent="0.2">
      <c r="A71" s="414">
        <f t="shared" si="2"/>
        <v>65</v>
      </c>
      <c r="B71" s="414">
        <f t="shared" si="3"/>
        <v>951</v>
      </c>
      <c r="C71" s="19">
        <v>17</v>
      </c>
      <c r="D71" s="33" t="s">
        <v>12</v>
      </c>
      <c r="E71" s="91" t="s">
        <v>14609</v>
      </c>
      <c r="F71" s="32"/>
    </row>
    <row r="72" spans="1:6" ht="23.25" customHeight="1" x14ac:dyDescent="0.2">
      <c r="A72" s="414">
        <f t="shared" si="2"/>
        <v>66</v>
      </c>
      <c r="B72" s="414">
        <f t="shared" si="3"/>
        <v>968</v>
      </c>
      <c r="C72" s="19">
        <v>17</v>
      </c>
      <c r="D72" s="33" t="s">
        <v>12</v>
      </c>
      <c r="E72" s="67" t="s">
        <v>7215</v>
      </c>
      <c r="F72" s="47"/>
    </row>
    <row r="73" spans="1:6" ht="23.25" customHeight="1" x14ac:dyDescent="0.2">
      <c r="A73" s="414">
        <f t="shared" si="2"/>
        <v>67</v>
      </c>
      <c r="B73" s="414">
        <f t="shared" si="3"/>
        <v>985</v>
      </c>
      <c r="C73" s="19">
        <v>17</v>
      </c>
      <c r="D73" s="33" t="s">
        <v>12</v>
      </c>
      <c r="E73" s="67" t="s">
        <v>7216</v>
      </c>
      <c r="F73" s="47"/>
    </row>
    <row r="74" spans="1:6" ht="23.25" customHeight="1" x14ac:dyDescent="0.2">
      <c r="A74" s="414">
        <f t="shared" si="2"/>
        <v>68</v>
      </c>
      <c r="B74" s="414">
        <f t="shared" si="3"/>
        <v>1002</v>
      </c>
      <c r="C74" s="19">
        <v>17</v>
      </c>
      <c r="D74" s="33" t="s">
        <v>12</v>
      </c>
      <c r="E74" s="67" t="s">
        <v>7217</v>
      </c>
      <c r="F74" s="47"/>
    </row>
    <row r="75" spans="1:6" ht="23.25" customHeight="1" x14ac:dyDescent="0.2">
      <c r="A75" s="414">
        <f t="shared" ref="A75:A94" si="4">A74+1</f>
        <v>69</v>
      </c>
      <c r="B75" s="414">
        <f t="shared" ref="B75:B94" si="5">B74+C74</f>
        <v>1019</v>
      </c>
      <c r="C75" s="37">
        <v>17</v>
      </c>
      <c r="D75" s="45" t="s">
        <v>12</v>
      </c>
      <c r="E75" s="67" t="s">
        <v>7218</v>
      </c>
      <c r="F75" s="47"/>
    </row>
    <row r="76" spans="1:6" ht="23.25" customHeight="1" x14ac:dyDescent="0.2">
      <c r="A76" s="414">
        <f t="shared" si="4"/>
        <v>70</v>
      </c>
      <c r="B76" s="414">
        <f t="shared" si="5"/>
        <v>1036</v>
      </c>
      <c r="C76" s="37">
        <v>17</v>
      </c>
      <c r="D76" s="45" t="s">
        <v>12</v>
      </c>
      <c r="E76" s="67" t="s">
        <v>7219</v>
      </c>
      <c r="F76" s="47"/>
    </row>
    <row r="77" spans="1:6" ht="23.25" customHeight="1" x14ac:dyDescent="0.2">
      <c r="A77" s="414">
        <f t="shared" si="4"/>
        <v>71</v>
      </c>
      <c r="B77" s="414">
        <f t="shared" si="5"/>
        <v>1053</v>
      </c>
      <c r="C77" s="37">
        <v>17</v>
      </c>
      <c r="D77" s="45" t="s">
        <v>12</v>
      </c>
      <c r="E77" s="67" t="s">
        <v>7220</v>
      </c>
      <c r="F77" s="47"/>
    </row>
    <row r="78" spans="1:6" ht="23.25" customHeight="1" x14ac:dyDescent="0.2">
      <c r="A78" s="414">
        <f t="shared" si="4"/>
        <v>72</v>
      </c>
      <c r="B78" s="414">
        <f t="shared" si="5"/>
        <v>1070</v>
      </c>
      <c r="C78" s="37">
        <v>17</v>
      </c>
      <c r="D78" s="45" t="s">
        <v>12</v>
      </c>
      <c r="E78" s="91" t="s">
        <v>10901</v>
      </c>
      <c r="F78" s="47"/>
    </row>
    <row r="79" spans="1:6" ht="23.25" customHeight="1" x14ac:dyDescent="0.2">
      <c r="A79" s="414">
        <f t="shared" si="4"/>
        <v>73</v>
      </c>
      <c r="B79" s="414">
        <f t="shared" si="5"/>
        <v>1087</v>
      </c>
      <c r="C79" s="37">
        <v>17</v>
      </c>
      <c r="D79" s="45" t="s">
        <v>12</v>
      </c>
      <c r="E79" s="91" t="s">
        <v>10902</v>
      </c>
      <c r="F79" s="47"/>
    </row>
    <row r="80" spans="1:6" ht="23.25" customHeight="1" x14ac:dyDescent="0.2">
      <c r="A80" s="414">
        <f t="shared" si="4"/>
        <v>74</v>
      </c>
      <c r="B80" s="414">
        <f t="shared" si="5"/>
        <v>1104</v>
      </c>
      <c r="C80" s="37">
        <v>17</v>
      </c>
      <c r="D80" s="45" t="s">
        <v>12</v>
      </c>
      <c r="E80" s="91" t="s">
        <v>10903</v>
      </c>
      <c r="F80" s="47"/>
    </row>
    <row r="81" spans="1:6" ht="23.25" customHeight="1" x14ac:dyDescent="0.2">
      <c r="A81" s="414">
        <f t="shared" si="4"/>
        <v>75</v>
      </c>
      <c r="B81" s="414">
        <f t="shared" si="5"/>
        <v>1121</v>
      </c>
      <c r="C81" s="37">
        <v>17</v>
      </c>
      <c r="D81" s="45" t="s">
        <v>12</v>
      </c>
      <c r="E81" s="409" t="s">
        <v>12566</v>
      </c>
      <c r="F81" s="47"/>
    </row>
    <row r="82" spans="1:6" ht="23.25" customHeight="1" x14ac:dyDescent="0.2">
      <c r="A82" s="414">
        <f t="shared" si="4"/>
        <v>76</v>
      </c>
      <c r="B82" s="414">
        <f t="shared" si="5"/>
        <v>1138</v>
      </c>
      <c r="C82" s="37">
        <v>17</v>
      </c>
      <c r="D82" s="45" t="s">
        <v>12</v>
      </c>
      <c r="E82" s="409" t="s">
        <v>12567</v>
      </c>
      <c r="F82" s="47"/>
    </row>
    <row r="83" spans="1:6" ht="23.25" customHeight="1" x14ac:dyDescent="0.2">
      <c r="A83" s="414">
        <f t="shared" si="4"/>
        <v>77</v>
      </c>
      <c r="B83" s="414">
        <f t="shared" si="5"/>
        <v>1155</v>
      </c>
      <c r="C83" s="37">
        <v>17</v>
      </c>
      <c r="D83" s="45" t="s">
        <v>12</v>
      </c>
      <c r="E83" s="409" t="s">
        <v>12568</v>
      </c>
      <c r="F83" s="47"/>
    </row>
    <row r="84" spans="1:6" ht="23.25" customHeight="1" x14ac:dyDescent="0.2">
      <c r="A84" s="414">
        <f t="shared" si="4"/>
        <v>78</v>
      </c>
      <c r="B84" s="414">
        <f t="shared" si="5"/>
        <v>1172</v>
      </c>
      <c r="C84" s="19">
        <v>17</v>
      </c>
      <c r="D84" s="33" t="s">
        <v>12</v>
      </c>
      <c r="E84" s="409" t="s">
        <v>12569</v>
      </c>
      <c r="F84" s="260"/>
    </row>
    <row r="85" spans="1:6" ht="23.25" customHeight="1" x14ac:dyDescent="0.2">
      <c r="A85" s="414">
        <f t="shared" si="4"/>
        <v>79</v>
      </c>
      <c r="B85" s="414">
        <f t="shared" si="5"/>
        <v>1189</v>
      </c>
      <c r="C85" s="19">
        <v>17</v>
      </c>
      <c r="D85" s="33" t="s">
        <v>12</v>
      </c>
      <c r="E85" s="409" t="s">
        <v>12570</v>
      </c>
      <c r="F85" s="260"/>
    </row>
    <row r="86" spans="1:6" ht="23.25" customHeight="1" x14ac:dyDescent="0.2">
      <c r="A86" s="414">
        <f t="shared" si="4"/>
        <v>80</v>
      </c>
      <c r="B86" s="414">
        <f t="shared" si="5"/>
        <v>1206</v>
      </c>
      <c r="C86" s="19">
        <v>17</v>
      </c>
      <c r="D86" s="33" t="s">
        <v>12</v>
      </c>
      <c r="E86" s="409" t="s">
        <v>12571</v>
      </c>
      <c r="F86" s="260"/>
    </row>
    <row r="87" spans="1:6" ht="23.25" customHeight="1" x14ac:dyDescent="0.2">
      <c r="A87" s="414">
        <f t="shared" si="4"/>
        <v>81</v>
      </c>
      <c r="B87" s="414">
        <f t="shared" ref="B87:B90" si="6">B86+C86</f>
        <v>1223</v>
      </c>
      <c r="C87" s="363">
        <v>17</v>
      </c>
      <c r="D87" s="360" t="s">
        <v>12</v>
      </c>
      <c r="E87" s="410" t="s">
        <v>12572</v>
      </c>
      <c r="F87" s="400"/>
    </row>
    <row r="88" spans="1:6" ht="23.25" customHeight="1" x14ac:dyDescent="0.2">
      <c r="A88" s="414">
        <f t="shared" si="4"/>
        <v>82</v>
      </c>
      <c r="B88" s="414">
        <f t="shared" si="6"/>
        <v>1240</v>
      </c>
      <c r="C88" s="363">
        <v>17</v>
      </c>
      <c r="D88" s="360" t="s">
        <v>12</v>
      </c>
      <c r="E88" s="410" t="s">
        <v>12573</v>
      </c>
      <c r="F88" s="400"/>
    </row>
    <row r="89" spans="1:6" ht="23.25" customHeight="1" x14ac:dyDescent="0.2">
      <c r="A89" s="414">
        <f t="shared" si="4"/>
        <v>83</v>
      </c>
      <c r="B89" s="414">
        <f t="shared" si="6"/>
        <v>1257</v>
      </c>
      <c r="C89" s="363">
        <v>17</v>
      </c>
      <c r="D89" s="360" t="s">
        <v>12</v>
      </c>
      <c r="E89" s="410" t="s">
        <v>12574</v>
      </c>
      <c r="F89" s="400"/>
    </row>
    <row r="90" spans="1:6" ht="24" x14ac:dyDescent="0.2">
      <c r="A90" s="414">
        <f t="shared" si="4"/>
        <v>84</v>
      </c>
      <c r="B90" s="414">
        <f t="shared" si="6"/>
        <v>1274</v>
      </c>
      <c r="C90" s="19">
        <v>17</v>
      </c>
      <c r="D90" s="33" t="s">
        <v>12</v>
      </c>
      <c r="E90" s="67" t="str">
        <f>"DEDUCCIONES Deducciones DT 24ª.1 LIS. Periodiﬁcación. Per. ant.: Deducc. Pendiente. Per. act.: Deducc. generada. Total [05708]"</f>
        <v>DEDUCCIONES Deducciones DT 24ª.1 LIS. Periodiﬁcación. Per. ant.: Deducc. Pendiente. Per. act.: Deducc. generada. Total [05708]</v>
      </c>
      <c r="F90" s="32"/>
    </row>
    <row r="91" spans="1:6" x14ac:dyDescent="0.2">
      <c r="A91" s="414">
        <f t="shared" si="4"/>
        <v>85</v>
      </c>
      <c r="B91" s="414">
        <f t="shared" si="5"/>
        <v>1291</v>
      </c>
      <c r="C91" s="19">
        <v>17</v>
      </c>
      <c r="D91" s="33" t="s">
        <v>12</v>
      </c>
      <c r="E91" s="67" t="str">
        <f>"DEDUCCIONES Deducciones DT 24ª.1 LIS. Periodiﬁcación. Aplicado en esta liquidación.Total   [05709]"</f>
        <v>DEDUCCIONES Deducciones DT 24ª.1 LIS. Periodiﬁcación. Aplicado en esta liquidación.Total   [05709]</v>
      </c>
      <c r="F91" s="32"/>
    </row>
    <row r="92" spans="1:6" ht="24" x14ac:dyDescent="0.2">
      <c r="A92" s="414">
        <f t="shared" si="4"/>
        <v>86</v>
      </c>
      <c r="B92" s="414">
        <f t="shared" si="5"/>
        <v>1308</v>
      </c>
      <c r="C92" s="19">
        <v>17</v>
      </c>
      <c r="D92" s="33" t="s">
        <v>12</v>
      </c>
      <c r="E92" s="67" t="s">
        <v>7221</v>
      </c>
      <c r="F92" s="32"/>
    </row>
    <row r="93" spans="1:6" x14ac:dyDescent="0.2">
      <c r="A93" s="414">
        <f t="shared" si="4"/>
        <v>87</v>
      </c>
      <c r="B93" s="414">
        <f t="shared" si="5"/>
        <v>1325</v>
      </c>
      <c r="C93" s="78">
        <v>150</v>
      </c>
      <c r="D93" s="250" t="s">
        <v>9</v>
      </c>
      <c r="E93" s="29" t="s">
        <v>50</v>
      </c>
      <c r="F93" s="47" t="s">
        <v>25</v>
      </c>
    </row>
    <row r="94" spans="1:6" ht="12.75" thickBot="1" x14ac:dyDescent="0.25">
      <c r="A94" s="414">
        <f t="shared" si="4"/>
        <v>88</v>
      </c>
      <c r="B94" s="414">
        <f t="shared" si="5"/>
        <v>1475</v>
      </c>
      <c r="C94" s="94">
        <v>12</v>
      </c>
      <c r="D94" s="95" t="s">
        <v>9</v>
      </c>
      <c r="E94" s="96" t="s">
        <v>323</v>
      </c>
      <c r="F94" s="97" t="s">
        <v>7222</v>
      </c>
    </row>
    <row r="95" spans="1:6" ht="12.75" thickTop="1" x14ac:dyDescent="0.2">
      <c r="A95" s="262" t="s">
        <v>54</v>
      </c>
      <c r="B95" s="148"/>
      <c r="C95" s="370">
        <f>B94+C94-1</f>
        <v>1486</v>
      </c>
      <c r="D95" s="98"/>
      <c r="E95" s="136"/>
      <c r="F95" s="64"/>
    </row>
    <row r="96" spans="1:6" x14ac:dyDescent="0.2">
      <c r="A96" s="64"/>
      <c r="B96" s="64"/>
      <c r="C96" s="64"/>
      <c r="D96" s="64"/>
      <c r="E96" s="64"/>
      <c r="F96" s="64"/>
    </row>
    <row r="97" spans="1:6" x14ac:dyDescent="0.2">
      <c r="A97" s="64"/>
      <c r="B97" s="64"/>
      <c r="C97" s="64"/>
      <c r="D97" s="64"/>
      <c r="E97" s="172" t="s">
        <v>3427</v>
      </c>
      <c r="F97" s="98"/>
    </row>
    <row r="98" spans="1:6" x14ac:dyDescent="0.2">
      <c r="A98" s="64"/>
      <c r="B98" s="64"/>
      <c r="C98" s="64"/>
      <c r="D98" s="64"/>
      <c r="E98" s="172"/>
      <c r="F98" s="98"/>
    </row>
    <row r="99" spans="1:6" x14ac:dyDescent="0.2">
      <c r="A99" s="64"/>
      <c r="B99" s="64"/>
      <c r="C99" s="64"/>
      <c r="D99" s="64"/>
      <c r="E99" s="172"/>
      <c r="F99" s="98"/>
    </row>
    <row r="100" spans="1:6" x14ac:dyDescent="0.2">
      <c r="A100" s="804" t="s">
        <v>15167</v>
      </c>
      <c r="B100" s="804"/>
      <c r="C100" s="804"/>
      <c r="D100" s="805"/>
      <c r="E100" s="172"/>
      <c r="F100" s="98"/>
    </row>
    <row r="101" spans="1:6" x14ac:dyDescent="0.2">
      <c r="A101" s="64"/>
      <c r="B101" s="64"/>
      <c r="C101" s="64"/>
      <c r="D101" s="64"/>
      <c r="E101" s="172"/>
      <c r="F101" s="98"/>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sheetData>
  <mergeCells count="5">
    <mergeCell ref="A3:B3"/>
    <mergeCell ref="C3:F3"/>
    <mergeCell ref="A4:B4"/>
    <mergeCell ref="C4:F5"/>
    <mergeCell ref="A100:D100"/>
  </mergeCells>
  <conditionalFormatting sqref="C3:F3">
    <cfRule type="containsText" dxfId="104"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C284CA3-3B05-46D9-9BF7-EE885D18E1D2}">
            <xm:f>NOT(ISERROR(SEARCH($C$3,C3)))</xm:f>
            <xm:f>$C$3</xm:f>
            <x14:dxf>
              <font>
                <color rgb="FFFFFF00"/>
              </font>
            </x14:dxf>
          </x14:cfRule>
          <xm:sqref>C3:F3</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G192"/>
  <sheetViews>
    <sheetView topLeftCell="A171" zoomScaleNormal="100" zoomScaleSheetLayoutView="80" workbookViewId="0">
      <selection activeCell="A190" sqref="A190:D190"/>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6" t="str">
        <f>+T22001000!A4</f>
        <v>Versión 0.2</v>
      </c>
      <c r="B4" s="796"/>
      <c r="C4" s="794" t="s">
        <v>7174</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0">
        <v>1</v>
      </c>
      <c r="B7" s="30">
        <v>1</v>
      </c>
      <c r="C7" s="30">
        <v>2</v>
      </c>
      <c r="D7" s="31" t="s">
        <v>9</v>
      </c>
      <c r="E7" s="88" t="s">
        <v>10</v>
      </c>
      <c r="F7" s="43" t="s">
        <v>11</v>
      </c>
    </row>
    <row r="8" spans="1:6" x14ac:dyDescent="0.2">
      <c r="A8" s="30">
        <f t="shared" ref="A8:A73" si="0">+A7+1</f>
        <v>2</v>
      </c>
      <c r="B8" s="30">
        <f t="shared" ref="B8:B73" si="1">C7+B7</f>
        <v>3</v>
      </c>
      <c r="C8" s="30">
        <v>3</v>
      </c>
      <c r="D8" s="31" t="s">
        <v>12</v>
      </c>
      <c r="E8" s="88" t="s">
        <v>13</v>
      </c>
      <c r="F8" s="43">
        <v>220</v>
      </c>
    </row>
    <row r="9" spans="1:6" x14ac:dyDescent="0.2">
      <c r="A9" s="30">
        <f t="shared" si="0"/>
        <v>3</v>
      </c>
      <c r="B9" s="30">
        <f t="shared" si="1"/>
        <v>6</v>
      </c>
      <c r="C9" s="30">
        <v>2</v>
      </c>
      <c r="D9" s="31" t="s">
        <v>9</v>
      </c>
      <c r="E9" s="88" t="s">
        <v>14</v>
      </c>
      <c r="F9" s="89" t="s">
        <v>6840</v>
      </c>
    </row>
    <row r="10" spans="1:6" x14ac:dyDescent="0.2">
      <c r="A10" s="30">
        <f t="shared" si="0"/>
        <v>4</v>
      </c>
      <c r="B10" s="30">
        <f t="shared" si="1"/>
        <v>8</v>
      </c>
      <c r="C10" s="30">
        <v>1</v>
      </c>
      <c r="D10" s="31" t="s">
        <v>9</v>
      </c>
      <c r="E10" s="88" t="s">
        <v>16</v>
      </c>
      <c r="F10" s="89" t="s">
        <v>220</v>
      </c>
    </row>
    <row r="11" spans="1:6" x14ac:dyDescent="0.2">
      <c r="A11" s="30">
        <f t="shared" si="0"/>
        <v>5</v>
      </c>
      <c r="B11" s="30">
        <f t="shared" si="1"/>
        <v>9</v>
      </c>
      <c r="C11" s="30">
        <v>2</v>
      </c>
      <c r="D11" s="31" t="s">
        <v>12</v>
      </c>
      <c r="E11" s="88" t="s">
        <v>17</v>
      </c>
      <c r="F11" s="90" t="s">
        <v>770</v>
      </c>
    </row>
    <row r="12" spans="1:6" x14ac:dyDescent="0.2">
      <c r="A12" s="30">
        <f t="shared" si="0"/>
        <v>6</v>
      </c>
      <c r="B12" s="30">
        <f t="shared" si="1"/>
        <v>11</v>
      </c>
      <c r="C12" s="30">
        <v>1</v>
      </c>
      <c r="D12" s="31" t="s">
        <v>9</v>
      </c>
      <c r="E12" s="88" t="s">
        <v>19</v>
      </c>
      <c r="F12" s="90" t="s">
        <v>20</v>
      </c>
    </row>
    <row r="13" spans="1:6" x14ac:dyDescent="0.2">
      <c r="A13" s="19">
        <f t="shared" si="0"/>
        <v>7</v>
      </c>
      <c r="B13" s="19">
        <f t="shared" si="1"/>
        <v>12</v>
      </c>
      <c r="C13" s="19">
        <v>1</v>
      </c>
      <c r="D13" s="33" t="s">
        <v>9</v>
      </c>
      <c r="E13" s="91" t="s">
        <v>3330</v>
      </c>
      <c r="F13" s="32" t="s">
        <v>22</v>
      </c>
    </row>
    <row r="14" spans="1:6" x14ac:dyDescent="0.2">
      <c r="A14" s="19">
        <f t="shared" si="0"/>
        <v>8</v>
      </c>
      <c r="B14" s="19">
        <f t="shared" si="1"/>
        <v>13</v>
      </c>
      <c r="C14" s="19">
        <v>3</v>
      </c>
      <c r="D14" s="33" t="s">
        <v>12</v>
      </c>
      <c r="E14" s="91" t="s">
        <v>23</v>
      </c>
      <c r="F14" s="32"/>
    </row>
    <row r="15" spans="1:6" x14ac:dyDescent="0.2">
      <c r="A15" s="19">
        <f t="shared" si="0"/>
        <v>9</v>
      </c>
      <c r="B15" s="19">
        <f t="shared" si="1"/>
        <v>16</v>
      </c>
      <c r="C15" s="19">
        <v>9</v>
      </c>
      <c r="D15" s="33" t="s">
        <v>9</v>
      </c>
      <c r="E15" s="91" t="s">
        <v>3331</v>
      </c>
      <c r="F15" s="32"/>
    </row>
    <row r="16" spans="1:6" x14ac:dyDescent="0.2">
      <c r="A16" s="19">
        <f t="shared" si="0"/>
        <v>10</v>
      </c>
      <c r="B16" s="19">
        <f t="shared" si="1"/>
        <v>25</v>
      </c>
      <c r="C16" s="19">
        <v>8</v>
      </c>
      <c r="D16" s="33" t="s">
        <v>12</v>
      </c>
      <c r="E16" s="91" t="s">
        <v>7175</v>
      </c>
      <c r="F16" s="32"/>
    </row>
    <row r="17" spans="1:6" ht="24" x14ac:dyDescent="0.2">
      <c r="A17" s="19">
        <f t="shared" si="0"/>
        <v>11</v>
      </c>
      <c r="B17" s="19">
        <f t="shared" si="1"/>
        <v>33</v>
      </c>
      <c r="C17" s="19">
        <v>17</v>
      </c>
      <c r="D17" s="33" t="s">
        <v>12</v>
      </c>
      <c r="E17" s="67" t="s">
        <v>7223</v>
      </c>
      <c r="F17" s="32"/>
    </row>
    <row r="18" spans="1:6" ht="24" x14ac:dyDescent="0.2">
      <c r="A18" s="37">
        <f t="shared" si="0"/>
        <v>12</v>
      </c>
      <c r="B18" s="19">
        <f t="shared" si="1"/>
        <v>50</v>
      </c>
      <c r="C18" s="19">
        <v>17</v>
      </c>
      <c r="D18" s="33" t="s">
        <v>12</v>
      </c>
      <c r="E18" s="67" t="s">
        <v>7224</v>
      </c>
      <c r="F18" s="32"/>
    </row>
    <row r="19" spans="1:6" ht="24" x14ac:dyDescent="0.2">
      <c r="A19" s="363">
        <f t="shared" si="0"/>
        <v>13</v>
      </c>
      <c r="B19" s="363">
        <f t="shared" si="1"/>
        <v>67</v>
      </c>
      <c r="C19" s="19">
        <v>17</v>
      </c>
      <c r="D19" s="33" t="s">
        <v>12</v>
      </c>
      <c r="E19" s="67" t="s">
        <v>7225</v>
      </c>
      <c r="F19" s="32"/>
    </row>
    <row r="20" spans="1:6" ht="24" x14ac:dyDescent="0.2">
      <c r="A20" s="363">
        <f t="shared" si="0"/>
        <v>14</v>
      </c>
      <c r="B20" s="363">
        <f t="shared" si="1"/>
        <v>84</v>
      </c>
      <c r="C20" s="19">
        <v>17</v>
      </c>
      <c r="D20" s="33" t="s">
        <v>12</v>
      </c>
      <c r="E20" s="67" t="s">
        <v>7226</v>
      </c>
      <c r="F20" s="32"/>
    </row>
    <row r="21" spans="1:6" ht="24" x14ac:dyDescent="0.2">
      <c r="A21" s="363">
        <f t="shared" si="0"/>
        <v>15</v>
      </c>
      <c r="B21" s="363">
        <f t="shared" si="1"/>
        <v>101</v>
      </c>
      <c r="C21" s="19">
        <v>17</v>
      </c>
      <c r="D21" s="33" t="s">
        <v>12</v>
      </c>
      <c r="E21" s="67" t="s">
        <v>7227</v>
      </c>
      <c r="F21" s="32"/>
    </row>
    <row r="22" spans="1:6" ht="24" x14ac:dyDescent="0.2">
      <c r="A22" s="363">
        <f t="shared" si="0"/>
        <v>16</v>
      </c>
      <c r="B22" s="363">
        <f t="shared" si="1"/>
        <v>118</v>
      </c>
      <c r="C22" s="19">
        <v>17</v>
      </c>
      <c r="D22" s="33" t="s">
        <v>12</v>
      </c>
      <c r="E22" s="67" t="s">
        <v>7228</v>
      </c>
      <c r="F22" s="32"/>
    </row>
    <row r="23" spans="1:6" ht="24" x14ac:dyDescent="0.2">
      <c r="A23" s="363">
        <f t="shared" si="0"/>
        <v>17</v>
      </c>
      <c r="B23" s="363">
        <f t="shared" si="1"/>
        <v>135</v>
      </c>
      <c r="C23" s="19">
        <v>17</v>
      </c>
      <c r="D23" s="33" t="s">
        <v>12</v>
      </c>
      <c r="E23" s="67" t="s">
        <v>7229</v>
      </c>
      <c r="F23" s="32"/>
    </row>
    <row r="24" spans="1:6" ht="24" x14ac:dyDescent="0.2">
      <c r="A24" s="363">
        <f t="shared" si="0"/>
        <v>18</v>
      </c>
      <c r="B24" s="363">
        <f t="shared" si="1"/>
        <v>152</v>
      </c>
      <c r="C24" s="19">
        <v>17</v>
      </c>
      <c r="D24" s="33" t="s">
        <v>12</v>
      </c>
      <c r="E24" s="67" t="s">
        <v>7230</v>
      </c>
      <c r="F24" s="32"/>
    </row>
    <row r="25" spans="1:6" ht="24" x14ac:dyDescent="0.2">
      <c r="A25" s="363">
        <f t="shared" si="0"/>
        <v>19</v>
      </c>
      <c r="B25" s="363">
        <f t="shared" si="1"/>
        <v>169</v>
      </c>
      <c r="C25" s="19">
        <v>17</v>
      </c>
      <c r="D25" s="33" t="s">
        <v>12</v>
      </c>
      <c r="E25" s="67" t="s">
        <v>7231</v>
      </c>
      <c r="F25" s="32"/>
    </row>
    <row r="26" spans="1:6" ht="24" x14ac:dyDescent="0.2">
      <c r="A26" s="363">
        <f t="shared" si="0"/>
        <v>20</v>
      </c>
      <c r="B26" s="363">
        <f t="shared" si="1"/>
        <v>186</v>
      </c>
      <c r="C26" s="19">
        <v>17</v>
      </c>
      <c r="D26" s="33" t="s">
        <v>12</v>
      </c>
      <c r="E26" s="67" t="s">
        <v>7232</v>
      </c>
      <c r="F26" s="32"/>
    </row>
    <row r="27" spans="1:6" ht="24" x14ac:dyDescent="0.2">
      <c r="A27" s="363">
        <f t="shared" si="0"/>
        <v>21</v>
      </c>
      <c r="B27" s="363">
        <f t="shared" si="1"/>
        <v>203</v>
      </c>
      <c r="C27" s="19">
        <v>17</v>
      </c>
      <c r="D27" s="33" t="s">
        <v>12</v>
      </c>
      <c r="E27" s="67" t="s">
        <v>7233</v>
      </c>
      <c r="F27" s="32"/>
    </row>
    <row r="28" spans="1:6" ht="24" x14ac:dyDescent="0.2">
      <c r="A28" s="363">
        <f t="shared" si="0"/>
        <v>22</v>
      </c>
      <c r="B28" s="363">
        <f t="shared" si="1"/>
        <v>220</v>
      </c>
      <c r="C28" s="19">
        <v>17</v>
      </c>
      <c r="D28" s="33" t="s">
        <v>12</v>
      </c>
      <c r="E28" s="67" t="s">
        <v>7234</v>
      </c>
      <c r="F28" s="32"/>
    </row>
    <row r="29" spans="1:6" ht="24" x14ac:dyDescent="0.2">
      <c r="A29" s="363">
        <f t="shared" si="0"/>
        <v>23</v>
      </c>
      <c r="B29" s="363">
        <f t="shared" si="1"/>
        <v>237</v>
      </c>
      <c r="C29" s="19">
        <v>17</v>
      </c>
      <c r="D29" s="33" t="s">
        <v>12</v>
      </c>
      <c r="E29" s="67" t="s">
        <v>7235</v>
      </c>
      <c r="F29" s="32"/>
    </row>
    <row r="30" spans="1:6" ht="24" x14ac:dyDescent="0.2">
      <c r="A30" s="363">
        <f t="shared" si="0"/>
        <v>24</v>
      </c>
      <c r="B30" s="363">
        <f t="shared" si="1"/>
        <v>254</v>
      </c>
      <c r="C30" s="19">
        <v>17</v>
      </c>
      <c r="D30" s="33" t="s">
        <v>12</v>
      </c>
      <c r="E30" s="67" t="s">
        <v>7236</v>
      </c>
      <c r="F30" s="32"/>
    </row>
    <row r="31" spans="1:6" ht="24" x14ac:dyDescent="0.2">
      <c r="A31" s="363">
        <f t="shared" si="0"/>
        <v>25</v>
      </c>
      <c r="B31" s="363">
        <f t="shared" si="1"/>
        <v>271</v>
      </c>
      <c r="C31" s="19">
        <v>17</v>
      </c>
      <c r="D31" s="33" t="s">
        <v>12</v>
      </c>
      <c r="E31" s="67" t="s">
        <v>7237</v>
      </c>
      <c r="F31" s="32"/>
    </row>
    <row r="32" spans="1:6" ht="24" x14ac:dyDescent="0.2">
      <c r="A32" s="363">
        <f t="shared" si="0"/>
        <v>26</v>
      </c>
      <c r="B32" s="363">
        <f t="shared" si="1"/>
        <v>288</v>
      </c>
      <c r="C32" s="19">
        <v>17</v>
      </c>
      <c r="D32" s="33" t="s">
        <v>12</v>
      </c>
      <c r="E32" s="67" t="s">
        <v>7238</v>
      </c>
      <c r="F32" s="32"/>
    </row>
    <row r="33" spans="1:6" ht="24" x14ac:dyDescent="0.2">
      <c r="A33" s="363">
        <f t="shared" si="0"/>
        <v>27</v>
      </c>
      <c r="B33" s="363">
        <f t="shared" si="1"/>
        <v>305</v>
      </c>
      <c r="C33" s="19">
        <v>17</v>
      </c>
      <c r="D33" s="33" t="s">
        <v>12</v>
      </c>
      <c r="E33" s="67" t="s">
        <v>7239</v>
      </c>
      <c r="F33" s="32"/>
    </row>
    <row r="34" spans="1:6" ht="24" x14ac:dyDescent="0.2">
      <c r="A34" s="363">
        <f t="shared" si="0"/>
        <v>28</v>
      </c>
      <c r="B34" s="363">
        <f t="shared" si="1"/>
        <v>322</v>
      </c>
      <c r="C34" s="19">
        <v>17</v>
      </c>
      <c r="D34" s="33" t="s">
        <v>12</v>
      </c>
      <c r="E34" s="67" t="s">
        <v>7240</v>
      </c>
      <c r="F34" s="32"/>
    </row>
    <row r="35" spans="1:6" ht="24" x14ac:dyDescent="0.2">
      <c r="A35" s="363">
        <f t="shared" si="0"/>
        <v>29</v>
      </c>
      <c r="B35" s="363">
        <f t="shared" si="1"/>
        <v>339</v>
      </c>
      <c r="C35" s="19">
        <v>17</v>
      </c>
      <c r="D35" s="33" t="s">
        <v>12</v>
      </c>
      <c r="E35" s="67" t="s">
        <v>7241</v>
      </c>
      <c r="F35" s="32"/>
    </row>
    <row r="36" spans="1:6" ht="24" x14ac:dyDescent="0.2">
      <c r="A36" s="363">
        <f t="shared" si="0"/>
        <v>30</v>
      </c>
      <c r="B36" s="363">
        <f t="shared" si="1"/>
        <v>356</v>
      </c>
      <c r="C36" s="19">
        <v>17</v>
      </c>
      <c r="D36" s="33" t="s">
        <v>12</v>
      </c>
      <c r="E36" s="67" t="s">
        <v>7242</v>
      </c>
      <c r="F36" s="32"/>
    </row>
    <row r="37" spans="1:6" ht="24" x14ac:dyDescent="0.2">
      <c r="A37" s="363">
        <f t="shared" si="0"/>
        <v>31</v>
      </c>
      <c r="B37" s="363">
        <f t="shared" si="1"/>
        <v>373</v>
      </c>
      <c r="C37" s="19">
        <v>17</v>
      </c>
      <c r="D37" s="33" t="s">
        <v>12</v>
      </c>
      <c r="E37" s="67" t="s">
        <v>7243</v>
      </c>
      <c r="F37" s="32"/>
    </row>
    <row r="38" spans="1:6" ht="24" x14ac:dyDescent="0.2">
      <c r="A38" s="363">
        <f t="shared" si="0"/>
        <v>32</v>
      </c>
      <c r="B38" s="363">
        <f t="shared" si="1"/>
        <v>390</v>
      </c>
      <c r="C38" s="19">
        <v>17</v>
      </c>
      <c r="D38" s="33" t="s">
        <v>12</v>
      </c>
      <c r="E38" s="67" t="s">
        <v>7244</v>
      </c>
      <c r="F38" s="32"/>
    </row>
    <row r="39" spans="1:6" ht="24" x14ac:dyDescent="0.2">
      <c r="A39" s="363">
        <f t="shared" si="0"/>
        <v>33</v>
      </c>
      <c r="B39" s="363">
        <f t="shared" si="1"/>
        <v>407</v>
      </c>
      <c r="C39" s="19">
        <v>17</v>
      </c>
      <c r="D39" s="33" t="s">
        <v>12</v>
      </c>
      <c r="E39" s="67" t="s">
        <v>7245</v>
      </c>
      <c r="F39" s="137"/>
    </row>
    <row r="40" spans="1:6" ht="24" x14ac:dyDescent="0.2">
      <c r="A40" s="363">
        <f t="shared" si="0"/>
        <v>34</v>
      </c>
      <c r="B40" s="363">
        <f t="shared" si="1"/>
        <v>424</v>
      </c>
      <c r="C40" s="19">
        <v>17</v>
      </c>
      <c r="D40" s="33" t="s">
        <v>12</v>
      </c>
      <c r="E40" s="67" t="s">
        <v>7246</v>
      </c>
      <c r="F40" s="137"/>
    </row>
    <row r="41" spans="1:6" ht="24" x14ac:dyDescent="0.2">
      <c r="A41" s="363">
        <f t="shared" si="0"/>
        <v>35</v>
      </c>
      <c r="B41" s="363">
        <f t="shared" si="1"/>
        <v>441</v>
      </c>
      <c r="C41" s="19">
        <v>17</v>
      </c>
      <c r="D41" s="33" t="s">
        <v>12</v>
      </c>
      <c r="E41" s="67" t="s">
        <v>7247</v>
      </c>
      <c r="F41" s="137"/>
    </row>
    <row r="42" spans="1:6" ht="24" x14ac:dyDescent="0.2">
      <c r="A42" s="363">
        <f t="shared" si="0"/>
        <v>36</v>
      </c>
      <c r="B42" s="363">
        <f t="shared" si="1"/>
        <v>458</v>
      </c>
      <c r="C42" s="19">
        <v>17</v>
      </c>
      <c r="D42" s="33" t="s">
        <v>12</v>
      </c>
      <c r="E42" s="67" t="s">
        <v>7248</v>
      </c>
      <c r="F42" s="137"/>
    </row>
    <row r="43" spans="1:6" ht="24" x14ac:dyDescent="0.2">
      <c r="A43" s="363">
        <f t="shared" si="0"/>
        <v>37</v>
      </c>
      <c r="B43" s="363">
        <f t="shared" si="1"/>
        <v>475</v>
      </c>
      <c r="C43" s="19">
        <v>17</v>
      </c>
      <c r="D43" s="33" t="s">
        <v>12</v>
      </c>
      <c r="E43" s="67" t="s">
        <v>7249</v>
      </c>
      <c r="F43" s="137"/>
    </row>
    <row r="44" spans="1:6" ht="24" x14ac:dyDescent="0.2">
      <c r="A44" s="363">
        <f t="shared" si="0"/>
        <v>38</v>
      </c>
      <c r="B44" s="363">
        <f t="shared" si="1"/>
        <v>492</v>
      </c>
      <c r="C44" s="19">
        <v>17</v>
      </c>
      <c r="D44" s="33" t="s">
        <v>12</v>
      </c>
      <c r="E44" s="67" t="s">
        <v>7250</v>
      </c>
      <c r="F44" s="137"/>
    </row>
    <row r="45" spans="1:6" ht="24" x14ac:dyDescent="0.2">
      <c r="A45" s="363">
        <f t="shared" si="0"/>
        <v>39</v>
      </c>
      <c r="B45" s="363">
        <f t="shared" si="1"/>
        <v>509</v>
      </c>
      <c r="C45" s="19">
        <v>17</v>
      </c>
      <c r="D45" s="33" t="s">
        <v>12</v>
      </c>
      <c r="E45" s="67" t="s">
        <v>7251</v>
      </c>
      <c r="F45" s="137"/>
    </row>
    <row r="46" spans="1:6" ht="24" x14ac:dyDescent="0.2">
      <c r="A46" s="363">
        <f t="shared" si="0"/>
        <v>40</v>
      </c>
      <c r="B46" s="363">
        <f t="shared" si="1"/>
        <v>526</v>
      </c>
      <c r="C46" s="19">
        <v>17</v>
      </c>
      <c r="D46" s="33" t="s">
        <v>12</v>
      </c>
      <c r="E46" s="67" t="s">
        <v>7252</v>
      </c>
      <c r="F46" s="137"/>
    </row>
    <row r="47" spans="1:6" ht="24" x14ac:dyDescent="0.2">
      <c r="A47" s="363">
        <f t="shared" si="0"/>
        <v>41</v>
      </c>
      <c r="B47" s="363">
        <f t="shared" si="1"/>
        <v>543</v>
      </c>
      <c r="C47" s="19">
        <v>17</v>
      </c>
      <c r="D47" s="33" t="s">
        <v>12</v>
      </c>
      <c r="E47" s="67" t="s">
        <v>7253</v>
      </c>
      <c r="F47" s="137"/>
    </row>
    <row r="48" spans="1:6" ht="24" x14ac:dyDescent="0.2">
      <c r="A48" s="363">
        <f t="shared" si="0"/>
        <v>42</v>
      </c>
      <c r="B48" s="363">
        <f t="shared" si="1"/>
        <v>560</v>
      </c>
      <c r="C48" s="37">
        <v>17</v>
      </c>
      <c r="D48" s="45" t="s">
        <v>12</v>
      </c>
      <c r="E48" s="67" t="s">
        <v>7254</v>
      </c>
      <c r="F48" s="257"/>
    </row>
    <row r="49" spans="1:6" ht="24" x14ac:dyDescent="0.2">
      <c r="A49" s="363">
        <f t="shared" si="0"/>
        <v>43</v>
      </c>
      <c r="B49" s="363">
        <f t="shared" si="1"/>
        <v>577</v>
      </c>
      <c r="C49" s="37">
        <v>17</v>
      </c>
      <c r="D49" s="45" t="s">
        <v>12</v>
      </c>
      <c r="E49" s="67" t="s">
        <v>7255</v>
      </c>
      <c r="F49" s="257"/>
    </row>
    <row r="50" spans="1:6" ht="24" x14ac:dyDescent="0.2">
      <c r="A50" s="363">
        <f t="shared" si="0"/>
        <v>44</v>
      </c>
      <c r="B50" s="363">
        <f t="shared" si="1"/>
        <v>594</v>
      </c>
      <c r="C50" s="37">
        <v>17</v>
      </c>
      <c r="D50" s="45" t="s">
        <v>12</v>
      </c>
      <c r="E50" s="67" t="s">
        <v>7256</v>
      </c>
      <c r="F50" s="257"/>
    </row>
    <row r="51" spans="1:6" ht="24" x14ac:dyDescent="0.2">
      <c r="A51" s="363">
        <f t="shared" si="0"/>
        <v>45</v>
      </c>
      <c r="B51" s="363">
        <f t="shared" si="1"/>
        <v>611</v>
      </c>
      <c r="C51" s="37">
        <v>17</v>
      </c>
      <c r="D51" s="45" t="s">
        <v>12</v>
      </c>
      <c r="E51" s="67" t="s">
        <v>7257</v>
      </c>
      <c r="F51" s="257"/>
    </row>
    <row r="52" spans="1:6" ht="24" x14ac:dyDescent="0.2">
      <c r="A52" s="363">
        <f t="shared" si="0"/>
        <v>46</v>
      </c>
      <c r="B52" s="363">
        <f t="shared" si="1"/>
        <v>628</v>
      </c>
      <c r="C52" s="37">
        <v>17</v>
      </c>
      <c r="D52" s="45" t="s">
        <v>12</v>
      </c>
      <c r="E52" s="67" t="s">
        <v>7258</v>
      </c>
      <c r="F52" s="257"/>
    </row>
    <row r="53" spans="1:6" ht="24" x14ac:dyDescent="0.2">
      <c r="A53" s="363">
        <f t="shared" si="0"/>
        <v>47</v>
      </c>
      <c r="B53" s="363">
        <f t="shared" si="1"/>
        <v>645</v>
      </c>
      <c r="C53" s="37">
        <v>17</v>
      </c>
      <c r="D53" s="45" t="s">
        <v>12</v>
      </c>
      <c r="E53" s="67" t="s">
        <v>7259</v>
      </c>
      <c r="F53" s="257"/>
    </row>
    <row r="54" spans="1:6" ht="24" x14ac:dyDescent="0.2">
      <c r="A54" s="363">
        <f t="shared" si="0"/>
        <v>48</v>
      </c>
      <c r="B54" s="363">
        <f t="shared" si="1"/>
        <v>662</v>
      </c>
      <c r="C54" s="37">
        <v>17</v>
      </c>
      <c r="D54" s="45" t="s">
        <v>12</v>
      </c>
      <c r="E54" s="67" t="s">
        <v>7260</v>
      </c>
      <c r="F54" s="257"/>
    </row>
    <row r="55" spans="1:6" ht="24" x14ac:dyDescent="0.2">
      <c r="A55" s="363">
        <f t="shared" si="0"/>
        <v>49</v>
      </c>
      <c r="B55" s="363">
        <f t="shared" si="1"/>
        <v>679</v>
      </c>
      <c r="C55" s="37">
        <v>17</v>
      </c>
      <c r="D55" s="45" t="s">
        <v>12</v>
      </c>
      <c r="E55" s="91" t="s">
        <v>10904</v>
      </c>
      <c r="F55" s="257"/>
    </row>
    <row r="56" spans="1:6" ht="24" x14ac:dyDescent="0.2">
      <c r="A56" s="363">
        <f t="shared" si="0"/>
        <v>50</v>
      </c>
      <c r="B56" s="363">
        <f t="shared" si="1"/>
        <v>696</v>
      </c>
      <c r="C56" s="37">
        <v>17</v>
      </c>
      <c r="D56" s="45" t="s">
        <v>12</v>
      </c>
      <c r="E56" s="91" t="s">
        <v>10905</v>
      </c>
      <c r="F56" s="257"/>
    </row>
    <row r="57" spans="1:6" ht="24" x14ac:dyDescent="0.2">
      <c r="A57" s="363">
        <f t="shared" si="0"/>
        <v>51</v>
      </c>
      <c r="B57" s="363">
        <f t="shared" si="1"/>
        <v>713</v>
      </c>
      <c r="C57" s="37">
        <v>17</v>
      </c>
      <c r="D57" s="45" t="s">
        <v>12</v>
      </c>
      <c r="E57" s="91" t="s">
        <v>10906</v>
      </c>
      <c r="F57" s="257"/>
    </row>
    <row r="58" spans="1:6" ht="24" x14ac:dyDescent="0.2">
      <c r="A58" s="363">
        <f t="shared" si="0"/>
        <v>52</v>
      </c>
      <c r="B58" s="363">
        <f t="shared" si="1"/>
        <v>730</v>
      </c>
      <c r="C58" s="37">
        <v>17</v>
      </c>
      <c r="D58" s="45" t="s">
        <v>12</v>
      </c>
      <c r="E58" s="409" t="s">
        <v>12575</v>
      </c>
      <c r="F58" s="257"/>
    </row>
    <row r="59" spans="1:6" ht="24" x14ac:dyDescent="0.2">
      <c r="A59" s="363">
        <f t="shared" si="0"/>
        <v>53</v>
      </c>
      <c r="B59" s="363">
        <f t="shared" si="1"/>
        <v>747</v>
      </c>
      <c r="C59" s="37">
        <v>17</v>
      </c>
      <c r="D59" s="45" t="s">
        <v>12</v>
      </c>
      <c r="E59" s="409" t="s">
        <v>12576</v>
      </c>
      <c r="F59" s="257"/>
    </row>
    <row r="60" spans="1:6" ht="24" x14ac:dyDescent="0.2">
      <c r="A60" s="363">
        <f t="shared" si="0"/>
        <v>54</v>
      </c>
      <c r="B60" s="363">
        <f t="shared" si="1"/>
        <v>764</v>
      </c>
      <c r="C60" s="37">
        <v>17</v>
      </c>
      <c r="D60" s="45" t="s">
        <v>12</v>
      </c>
      <c r="E60" s="409" t="s">
        <v>12577</v>
      </c>
      <c r="F60" s="257"/>
    </row>
    <row r="61" spans="1:6" ht="24" x14ac:dyDescent="0.2">
      <c r="A61" s="363">
        <f t="shared" si="0"/>
        <v>55</v>
      </c>
      <c r="B61" s="363">
        <f t="shared" si="1"/>
        <v>781</v>
      </c>
      <c r="C61" s="19">
        <v>17</v>
      </c>
      <c r="D61" s="33" t="s">
        <v>12</v>
      </c>
      <c r="E61" s="409" t="s">
        <v>12578</v>
      </c>
      <c r="F61" s="358"/>
    </row>
    <row r="62" spans="1:6" ht="24" x14ac:dyDescent="0.2">
      <c r="A62" s="363">
        <f t="shared" si="0"/>
        <v>56</v>
      </c>
      <c r="B62" s="363">
        <f t="shared" si="1"/>
        <v>798</v>
      </c>
      <c r="C62" s="19">
        <v>17</v>
      </c>
      <c r="D62" s="33" t="s">
        <v>12</v>
      </c>
      <c r="E62" s="409" t="s">
        <v>12579</v>
      </c>
      <c r="F62" s="358"/>
    </row>
    <row r="63" spans="1:6" ht="24" x14ac:dyDescent="0.2">
      <c r="A63" s="363">
        <f t="shared" si="0"/>
        <v>57</v>
      </c>
      <c r="B63" s="363">
        <f t="shared" si="1"/>
        <v>815</v>
      </c>
      <c r="C63" s="19">
        <v>17</v>
      </c>
      <c r="D63" s="33" t="s">
        <v>12</v>
      </c>
      <c r="E63" s="409" t="s">
        <v>12580</v>
      </c>
      <c r="F63" s="358"/>
    </row>
    <row r="64" spans="1:6" ht="24" x14ac:dyDescent="0.2">
      <c r="A64" s="363">
        <f t="shared" si="0"/>
        <v>58</v>
      </c>
      <c r="B64" s="363">
        <f t="shared" si="1"/>
        <v>832</v>
      </c>
      <c r="C64" s="363">
        <v>17</v>
      </c>
      <c r="D64" s="360" t="s">
        <v>12</v>
      </c>
      <c r="E64" s="410" t="s">
        <v>12581</v>
      </c>
      <c r="F64" s="415"/>
    </row>
    <row r="65" spans="1:6" ht="24" x14ac:dyDescent="0.2">
      <c r="A65" s="363">
        <f t="shared" si="0"/>
        <v>59</v>
      </c>
      <c r="B65" s="363">
        <f t="shared" si="1"/>
        <v>849</v>
      </c>
      <c r="C65" s="363">
        <v>17</v>
      </c>
      <c r="D65" s="360" t="s">
        <v>12</v>
      </c>
      <c r="E65" s="410" t="s">
        <v>12582</v>
      </c>
      <c r="F65" s="415"/>
    </row>
    <row r="66" spans="1:6" ht="24" x14ac:dyDescent="0.2">
      <c r="A66" s="363">
        <f t="shared" si="0"/>
        <v>60</v>
      </c>
      <c r="B66" s="363">
        <f t="shared" si="1"/>
        <v>866</v>
      </c>
      <c r="C66" s="363">
        <v>17</v>
      </c>
      <c r="D66" s="360" t="s">
        <v>12</v>
      </c>
      <c r="E66" s="410" t="s">
        <v>12583</v>
      </c>
      <c r="F66" s="415"/>
    </row>
    <row r="67" spans="1:6" ht="24" x14ac:dyDescent="0.2">
      <c r="A67" s="363">
        <f t="shared" si="0"/>
        <v>61</v>
      </c>
      <c r="B67" s="363">
        <f t="shared" si="1"/>
        <v>883</v>
      </c>
      <c r="C67" s="37">
        <v>17</v>
      </c>
      <c r="D67" s="45" t="s">
        <v>12</v>
      </c>
      <c r="E67" s="67" t="s">
        <v>7261</v>
      </c>
      <c r="F67" s="257"/>
    </row>
    <row r="68" spans="1:6" ht="24" x14ac:dyDescent="0.2">
      <c r="A68" s="363">
        <f t="shared" si="0"/>
        <v>62</v>
      </c>
      <c r="B68" s="363">
        <f t="shared" si="1"/>
        <v>900</v>
      </c>
      <c r="C68" s="37">
        <v>17</v>
      </c>
      <c r="D68" s="45" t="s">
        <v>12</v>
      </c>
      <c r="E68" s="67" t="s">
        <v>7262</v>
      </c>
      <c r="F68" s="257"/>
    </row>
    <row r="69" spans="1:6" ht="24" x14ac:dyDescent="0.2">
      <c r="A69" s="363">
        <f t="shared" si="0"/>
        <v>63</v>
      </c>
      <c r="B69" s="363">
        <f t="shared" si="1"/>
        <v>917</v>
      </c>
      <c r="C69" s="37">
        <v>17</v>
      </c>
      <c r="D69" s="45" t="s">
        <v>12</v>
      </c>
      <c r="E69" s="67" t="s">
        <v>7263</v>
      </c>
      <c r="F69" s="257"/>
    </row>
    <row r="70" spans="1:6" ht="24" x14ac:dyDescent="0.2">
      <c r="A70" s="363">
        <f t="shared" si="0"/>
        <v>64</v>
      </c>
      <c r="B70" s="363">
        <f t="shared" si="1"/>
        <v>934</v>
      </c>
      <c r="C70" s="37">
        <v>17</v>
      </c>
      <c r="D70" s="45" t="s">
        <v>12</v>
      </c>
      <c r="E70" s="67" t="s">
        <v>7264</v>
      </c>
      <c r="F70" s="257"/>
    </row>
    <row r="71" spans="1:6" ht="24" x14ac:dyDescent="0.2">
      <c r="A71" s="363">
        <f t="shared" si="0"/>
        <v>65</v>
      </c>
      <c r="B71" s="363">
        <f t="shared" si="1"/>
        <v>951</v>
      </c>
      <c r="C71" s="37">
        <v>17</v>
      </c>
      <c r="D71" s="45" t="s">
        <v>12</v>
      </c>
      <c r="E71" s="67" t="s">
        <v>7265</v>
      </c>
      <c r="F71" s="257"/>
    </row>
    <row r="72" spans="1:6" ht="24" x14ac:dyDescent="0.2">
      <c r="A72" s="363">
        <f t="shared" si="0"/>
        <v>66</v>
      </c>
      <c r="B72" s="363">
        <f t="shared" si="1"/>
        <v>968</v>
      </c>
      <c r="C72" s="37">
        <v>17</v>
      </c>
      <c r="D72" s="45" t="s">
        <v>12</v>
      </c>
      <c r="E72" s="67" t="s">
        <v>7266</v>
      </c>
      <c r="F72" s="257"/>
    </row>
    <row r="73" spans="1:6" ht="24" x14ac:dyDescent="0.2">
      <c r="A73" s="363">
        <f t="shared" si="0"/>
        <v>67</v>
      </c>
      <c r="B73" s="363">
        <f t="shared" si="1"/>
        <v>985</v>
      </c>
      <c r="C73" s="37">
        <v>17</v>
      </c>
      <c r="D73" s="45" t="s">
        <v>12</v>
      </c>
      <c r="E73" s="67" t="s">
        <v>7267</v>
      </c>
      <c r="F73" s="257"/>
    </row>
    <row r="74" spans="1:6" ht="24" x14ac:dyDescent="0.2">
      <c r="A74" s="363">
        <f t="shared" ref="A74:A137" si="2">+A73+1</f>
        <v>68</v>
      </c>
      <c r="B74" s="363">
        <f t="shared" ref="B74:B137" si="3">C73+B73</f>
        <v>1002</v>
      </c>
      <c r="C74" s="37">
        <v>17</v>
      </c>
      <c r="D74" s="45" t="s">
        <v>12</v>
      </c>
      <c r="E74" s="67" t="s">
        <v>7268</v>
      </c>
      <c r="F74" s="257"/>
    </row>
    <row r="75" spans="1:6" ht="24" x14ac:dyDescent="0.2">
      <c r="A75" s="363">
        <f t="shared" si="2"/>
        <v>69</v>
      </c>
      <c r="B75" s="363">
        <f t="shared" si="3"/>
        <v>1019</v>
      </c>
      <c r="C75" s="37">
        <v>17</v>
      </c>
      <c r="D75" s="45" t="s">
        <v>12</v>
      </c>
      <c r="E75" s="67" t="s">
        <v>7269</v>
      </c>
      <c r="F75" s="257"/>
    </row>
    <row r="76" spans="1:6" ht="24" x14ac:dyDescent="0.2">
      <c r="A76" s="363">
        <f t="shared" si="2"/>
        <v>70</v>
      </c>
      <c r="B76" s="363">
        <f t="shared" si="3"/>
        <v>1036</v>
      </c>
      <c r="C76" s="37">
        <v>17</v>
      </c>
      <c r="D76" s="45" t="s">
        <v>12</v>
      </c>
      <c r="E76" s="67" t="s">
        <v>7270</v>
      </c>
      <c r="F76" s="257"/>
    </row>
    <row r="77" spans="1:6" ht="24" x14ac:dyDescent="0.2">
      <c r="A77" s="363">
        <f t="shared" si="2"/>
        <v>71</v>
      </c>
      <c r="B77" s="363">
        <f t="shared" si="3"/>
        <v>1053</v>
      </c>
      <c r="C77" s="37">
        <v>17</v>
      </c>
      <c r="D77" s="45" t="s">
        <v>12</v>
      </c>
      <c r="E77" s="67" t="s">
        <v>7271</v>
      </c>
      <c r="F77" s="257"/>
    </row>
    <row r="78" spans="1:6" ht="24" x14ac:dyDescent="0.2">
      <c r="A78" s="363">
        <f t="shared" si="2"/>
        <v>72</v>
      </c>
      <c r="B78" s="363">
        <f t="shared" si="3"/>
        <v>1070</v>
      </c>
      <c r="C78" s="37">
        <v>17</v>
      </c>
      <c r="D78" s="45" t="s">
        <v>12</v>
      </c>
      <c r="E78" s="67" t="s">
        <v>7272</v>
      </c>
      <c r="F78" s="257"/>
    </row>
    <row r="79" spans="1:6" ht="24" x14ac:dyDescent="0.2">
      <c r="A79" s="363">
        <f t="shared" si="2"/>
        <v>73</v>
      </c>
      <c r="B79" s="363">
        <f t="shared" si="3"/>
        <v>1087</v>
      </c>
      <c r="C79" s="37">
        <v>17</v>
      </c>
      <c r="D79" s="45" t="s">
        <v>12</v>
      </c>
      <c r="E79" s="67" t="s">
        <v>7273</v>
      </c>
      <c r="F79" s="257"/>
    </row>
    <row r="80" spans="1:6" ht="24" x14ac:dyDescent="0.2">
      <c r="A80" s="363">
        <f t="shared" si="2"/>
        <v>74</v>
      </c>
      <c r="B80" s="363">
        <f t="shared" si="3"/>
        <v>1104</v>
      </c>
      <c r="C80" s="37">
        <v>17</v>
      </c>
      <c r="D80" s="45" t="s">
        <v>12</v>
      </c>
      <c r="E80" s="67" t="s">
        <v>7274</v>
      </c>
      <c r="F80" s="257"/>
    </row>
    <row r="81" spans="1:6" ht="24" x14ac:dyDescent="0.2">
      <c r="A81" s="363">
        <f t="shared" si="2"/>
        <v>75</v>
      </c>
      <c r="B81" s="363">
        <f t="shared" si="3"/>
        <v>1121</v>
      </c>
      <c r="C81" s="37">
        <v>17</v>
      </c>
      <c r="D81" s="45" t="s">
        <v>12</v>
      </c>
      <c r="E81" s="67" t="s">
        <v>7275</v>
      </c>
      <c r="F81" s="257"/>
    </row>
    <row r="82" spans="1:6" ht="24" x14ac:dyDescent="0.2">
      <c r="A82" s="363">
        <f t="shared" si="2"/>
        <v>76</v>
      </c>
      <c r="B82" s="363">
        <f t="shared" si="3"/>
        <v>1138</v>
      </c>
      <c r="C82" s="37">
        <v>17</v>
      </c>
      <c r="D82" s="45" t="s">
        <v>12</v>
      </c>
      <c r="E82" s="91" t="s">
        <v>10907</v>
      </c>
      <c r="F82" s="257"/>
    </row>
    <row r="83" spans="1:6" ht="24" x14ac:dyDescent="0.2">
      <c r="A83" s="363">
        <f t="shared" si="2"/>
        <v>77</v>
      </c>
      <c r="B83" s="363">
        <f t="shared" si="3"/>
        <v>1155</v>
      </c>
      <c r="C83" s="37">
        <v>17</v>
      </c>
      <c r="D83" s="45" t="s">
        <v>12</v>
      </c>
      <c r="E83" s="91" t="s">
        <v>10908</v>
      </c>
      <c r="F83" s="257"/>
    </row>
    <row r="84" spans="1:6" ht="24" x14ac:dyDescent="0.2">
      <c r="A84" s="363">
        <f t="shared" si="2"/>
        <v>78</v>
      </c>
      <c r="B84" s="363">
        <f t="shared" si="3"/>
        <v>1172</v>
      </c>
      <c r="C84" s="37">
        <v>17</v>
      </c>
      <c r="D84" s="45" t="s">
        <v>12</v>
      </c>
      <c r="E84" s="91" t="s">
        <v>10909</v>
      </c>
      <c r="F84" s="257"/>
    </row>
    <row r="85" spans="1:6" ht="24" x14ac:dyDescent="0.2">
      <c r="A85" s="363">
        <f t="shared" si="2"/>
        <v>79</v>
      </c>
      <c r="B85" s="363">
        <f t="shared" si="3"/>
        <v>1189</v>
      </c>
      <c r="C85" s="37">
        <v>17</v>
      </c>
      <c r="D85" s="45" t="s">
        <v>12</v>
      </c>
      <c r="E85" s="409" t="s">
        <v>12584</v>
      </c>
      <c r="F85" s="257"/>
    </row>
    <row r="86" spans="1:6" ht="24" x14ac:dyDescent="0.2">
      <c r="A86" s="363">
        <f t="shared" si="2"/>
        <v>80</v>
      </c>
      <c r="B86" s="363">
        <f t="shared" si="3"/>
        <v>1206</v>
      </c>
      <c r="C86" s="37">
        <v>17</v>
      </c>
      <c r="D86" s="45" t="s">
        <v>12</v>
      </c>
      <c r="E86" s="409" t="s">
        <v>12585</v>
      </c>
      <c r="F86" s="257"/>
    </row>
    <row r="87" spans="1:6" ht="24" x14ac:dyDescent="0.2">
      <c r="A87" s="363">
        <f t="shared" si="2"/>
        <v>81</v>
      </c>
      <c r="B87" s="363">
        <f t="shared" si="3"/>
        <v>1223</v>
      </c>
      <c r="C87" s="37">
        <v>17</v>
      </c>
      <c r="D87" s="45" t="s">
        <v>12</v>
      </c>
      <c r="E87" s="409" t="s">
        <v>12586</v>
      </c>
      <c r="F87" s="257"/>
    </row>
    <row r="88" spans="1:6" ht="24" x14ac:dyDescent="0.2">
      <c r="A88" s="363">
        <f t="shared" si="2"/>
        <v>82</v>
      </c>
      <c r="B88" s="363">
        <f t="shared" si="3"/>
        <v>1240</v>
      </c>
      <c r="C88" s="19">
        <v>17</v>
      </c>
      <c r="D88" s="33" t="s">
        <v>12</v>
      </c>
      <c r="E88" s="409" t="s">
        <v>12587</v>
      </c>
      <c r="F88" s="358"/>
    </row>
    <row r="89" spans="1:6" ht="24" x14ac:dyDescent="0.2">
      <c r="A89" s="363">
        <f t="shared" si="2"/>
        <v>83</v>
      </c>
      <c r="B89" s="363">
        <f t="shared" si="3"/>
        <v>1257</v>
      </c>
      <c r="C89" s="19">
        <v>17</v>
      </c>
      <c r="D89" s="33" t="s">
        <v>12</v>
      </c>
      <c r="E89" s="409" t="s">
        <v>12588</v>
      </c>
      <c r="F89" s="358"/>
    </row>
    <row r="90" spans="1:6" ht="24" x14ac:dyDescent="0.2">
      <c r="A90" s="363">
        <f t="shared" si="2"/>
        <v>84</v>
      </c>
      <c r="B90" s="363">
        <f t="shared" si="3"/>
        <v>1274</v>
      </c>
      <c r="C90" s="19">
        <v>17</v>
      </c>
      <c r="D90" s="33" t="s">
        <v>12</v>
      </c>
      <c r="E90" s="409" t="s">
        <v>12589</v>
      </c>
      <c r="F90" s="358"/>
    </row>
    <row r="91" spans="1:6" ht="24" x14ac:dyDescent="0.2">
      <c r="A91" s="363">
        <f t="shared" si="2"/>
        <v>85</v>
      </c>
      <c r="B91" s="363">
        <f t="shared" si="3"/>
        <v>1291</v>
      </c>
      <c r="C91" s="363">
        <v>17</v>
      </c>
      <c r="D91" s="360" t="s">
        <v>12</v>
      </c>
      <c r="E91" s="410" t="s">
        <v>12590</v>
      </c>
      <c r="F91" s="415"/>
    </row>
    <row r="92" spans="1:6" ht="24" x14ac:dyDescent="0.2">
      <c r="A92" s="363">
        <f t="shared" si="2"/>
        <v>86</v>
      </c>
      <c r="B92" s="363">
        <f t="shared" si="3"/>
        <v>1308</v>
      </c>
      <c r="C92" s="363">
        <v>17</v>
      </c>
      <c r="D92" s="360" t="s">
        <v>12</v>
      </c>
      <c r="E92" s="410" t="s">
        <v>12591</v>
      </c>
      <c r="F92" s="415"/>
    </row>
    <row r="93" spans="1:6" ht="24" x14ac:dyDescent="0.2">
      <c r="A93" s="363">
        <f t="shared" si="2"/>
        <v>87</v>
      </c>
      <c r="B93" s="363">
        <f t="shared" si="3"/>
        <v>1325</v>
      </c>
      <c r="C93" s="363">
        <v>17</v>
      </c>
      <c r="D93" s="360" t="s">
        <v>12</v>
      </c>
      <c r="E93" s="410" t="s">
        <v>12592</v>
      </c>
      <c r="F93" s="415"/>
    </row>
    <row r="94" spans="1:6" ht="24" x14ac:dyDescent="0.2">
      <c r="A94" s="363">
        <f t="shared" si="2"/>
        <v>88</v>
      </c>
      <c r="B94" s="363">
        <f t="shared" si="3"/>
        <v>1342</v>
      </c>
      <c r="C94" s="19">
        <v>17</v>
      </c>
      <c r="D94" s="33" t="s">
        <v>12</v>
      </c>
      <c r="E94" s="91" t="s">
        <v>14610</v>
      </c>
      <c r="F94" s="32"/>
    </row>
    <row r="95" spans="1:6" ht="24" x14ac:dyDescent="0.2">
      <c r="A95" s="363">
        <f t="shared" si="2"/>
        <v>89</v>
      </c>
      <c r="B95" s="363">
        <f t="shared" si="3"/>
        <v>1359</v>
      </c>
      <c r="C95" s="19">
        <v>17</v>
      </c>
      <c r="D95" s="33" t="s">
        <v>12</v>
      </c>
      <c r="E95" s="91" t="s">
        <v>14611</v>
      </c>
      <c r="F95" s="32"/>
    </row>
    <row r="96" spans="1:6" ht="24" x14ac:dyDescent="0.2">
      <c r="A96" s="363">
        <f t="shared" si="2"/>
        <v>90</v>
      </c>
      <c r="B96" s="363">
        <f t="shared" si="3"/>
        <v>1376</v>
      </c>
      <c r="C96" s="19">
        <v>17</v>
      </c>
      <c r="D96" s="33" t="s">
        <v>12</v>
      </c>
      <c r="E96" s="67" t="s">
        <v>7276</v>
      </c>
      <c r="F96" s="32"/>
    </row>
    <row r="97" spans="1:6" ht="24" x14ac:dyDescent="0.2">
      <c r="A97" s="363">
        <f t="shared" si="2"/>
        <v>91</v>
      </c>
      <c r="B97" s="363">
        <f t="shared" si="3"/>
        <v>1393</v>
      </c>
      <c r="C97" s="19">
        <v>17</v>
      </c>
      <c r="D97" s="33" t="s">
        <v>12</v>
      </c>
      <c r="E97" s="67" t="s">
        <v>7277</v>
      </c>
      <c r="F97" s="32"/>
    </row>
    <row r="98" spans="1:6" ht="24" x14ac:dyDescent="0.2">
      <c r="A98" s="363">
        <f t="shared" si="2"/>
        <v>92</v>
      </c>
      <c r="B98" s="363">
        <f t="shared" si="3"/>
        <v>1410</v>
      </c>
      <c r="C98" s="19">
        <v>17</v>
      </c>
      <c r="D98" s="33" t="s">
        <v>12</v>
      </c>
      <c r="E98" s="67" t="s">
        <v>7278</v>
      </c>
      <c r="F98" s="32"/>
    </row>
    <row r="99" spans="1:6" ht="24" x14ac:dyDescent="0.2">
      <c r="A99" s="363">
        <f t="shared" si="2"/>
        <v>93</v>
      </c>
      <c r="B99" s="363">
        <f t="shared" si="3"/>
        <v>1427</v>
      </c>
      <c r="C99" s="19">
        <v>17</v>
      </c>
      <c r="D99" s="33" t="s">
        <v>12</v>
      </c>
      <c r="E99" s="67" t="s">
        <v>7279</v>
      </c>
      <c r="F99" s="32"/>
    </row>
    <row r="100" spans="1:6" ht="24" x14ac:dyDescent="0.2">
      <c r="A100" s="363">
        <f t="shared" si="2"/>
        <v>94</v>
      </c>
      <c r="B100" s="363">
        <f t="shared" si="3"/>
        <v>1444</v>
      </c>
      <c r="C100" s="19">
        <v>17</v>
      </c>
      <c r="D100" s="33" t="s">
        <v>12</v>
      </c>
      <c r="E100" s="67" t="s">
        <v>7280</v>
      </c>
      <c r="F100" s="32"/>
    </row>
    <row r="101" spans="1:6" ht="24" x14ac:dyDescent="0.2">
      <c r="A101" s="363">
        <f t="shared" si="2"/>
        <v>95</v>
      </c>
      <c r="B101" s="363">
        <f t="shared" si="3"/>
        <v>1461</v>
      </c>
      <c r="C101" s="19">
        <v>17</v>
      </c>
      <c r="D101" s="33" t="s">
        <v>12</v>
      </c>
      <c r="E101" s="67" t="s">
        <v>7281</v>
      </c>
      <c r="F101" s="32"/>
    </row>
    <row r="102" spans="1:6" ht="24" x14ac:dyDescent="0.2">
      <c r="A102" s="363">
        <f t="shared" si="2"/>
        <v>96</v>
      </c>
      <c r="B102" s="363">
        <f t="shared" si="3"/>
        <v>1478</v>
      </c>
      <c r="C102" s="19">
        <v>17</v>
      </c>
      <c r="D102" s="33" t="s">
        <v>12</v>
      </c>
      <c r="E102" s="67" t="s">
        <v>7282</v>
      </c>
      <c r="F102" s="32"/>
    </row>
    <row r="103" spans="1:6" ht="24" x14ac:dyDescent="0.2">
      <c r="A103" s="363">
        <f t="shared" si="2"/>
        <v>97</v>
      </c>
      <c r="B103" s="363">
        <f t="shared" si="3"/>
        <v>1495</v>
      </c>
      <c r="C103" s="19">
        <v>17</v>
      </c>
      <c r="D103" s="33" t="s">
        <v>12</v>
      </c>
      <c r="E103" s="67" t="s">
        <v>7283</v>
      </c>
      <c r="F103" s="32"/>
    </row>
    <row r="104" spans="1:6" ht="24" x14ac:dyDescent="0.2">
      <c r="A104" s="363">
        <f t="shared" si="2"/>
        <v>98</v>
      </c>
      <c r="B104" s="363">
        <f t="shared" si="3"/>
        <v>1512</v>
      </c>
      <c r="C104" s="19">
        <v>17</v>
      </c>
      <c r="D104" s="33" t="s">
        <v>12</v>
      </c>
      <c r="E104" s="67" t="s">
        <v>7284</v>
      </c>
      <c r="F104" s="32"/>
    </row>
    <row r="105" spans="1:6" ht="24" x14ac:dyDescent="0.2">
      <c r="A105" s="363">
        <f t="shared" si="2"/>
        <v>99</v>
      </c>
      <c r="B105" s="363">
        <f t="shared" si="3"/>
        <v>1529</v>
      </c>
      <c r="C105" s="19">
        <v>17</v>
      </c>
      <c r="D105" s="33" t="s">
        <v>12</v>
      </c>
      <c r="E105" s="67" t="s">
        <v>7285</v>
      </c>
      <c r="F105" s="32"/>
    </row>
    <row r="106" spans="1:6" ht="24" x14ac:dyDescent="0.2">
      <c r="A106" s="363">
        <f t="shared" si="2"/>
        <v>100</v>
      </c>
      <c r="B106" s="363">
        <f t="shared" si="3"/>
        <v>1546</v>
      </c>
      <c r="C106" s="19">
        <v>17</v>
      </c>
      <c r="D106" s="33" t="s">
        <v>12</v>
      </c>
      <c r="E106" s="67" t="s">
        <v>7286</v>
      </c>
      <c r="F106" s="32"/>
    </row>
    <row r="107" spans="1:6" ht="24" x14ac:dyDescent="0.2">
      <c r="A107" s="363">
        <f t="shared" si="2"/>
        <v>101</v>
      </c>
      <c r="B107" s="363">
        <f t="shared" si="3"/>
        <v>1563</v>
      </c>
      <c r="C107" s="19">
        <v>17</v>
      </c>
      <c r="D107" s="33" t="s">
        <v>12</v>
      </c>
      <c r="E107" s="67" t="s">
        <v>7287</v>
      </c>
      <c r="F107" s="32"/>
    </row>
    <row r="108" spans="1:6" ht="24" x14ac:dyDescent="0.2">
      <c r="A108" s="363">
        <f t="shared" si="2"/>
        <v>102</v>
      </c>
      <c r="B108" s="363">
        <f t="shared" si="3"/>
        <v>1580</v>
      </c>
      <c r="C108" s="19">
        <v>17</v>
      </c>
      <c r="D108" s="33" t="s">
        <v>12</v>
      </c>
      <c r="E108" s="67" t="s">
        <v>7288</v>
      </c>
      <c r="F108" s="32"/>
    </row>
    <row r="109" spans="1:6" ht="24" x14ac:dyDescent="0.2">
      <c r="A109" s="363">
        <f t="shared" si="2"/>
        <v>103</v>
      </c>
      <c r="B109" s="363">
        <f t="shared" si="3"/>
        <v>1597</v>
      </c>
      <c r="C109" s="19">
        <v>17</v>
      </c>
      <c r="D109" s="33" t="s">
        <v>12</v>
      </c>
      <c r="E109" s="67" t="s">
        <v>7289</v>
      </c>
      <c r="F109" s="32"/>
    </row>
    <row r="110" spans="1:6" ht="24" x14ac:dyDescent="0.2">
      <c r="A110" s="363">
        <f t="shared" si="2"/>
        <v>104</v>
      </c>
      <c r="B110" s="363">
        <f t="shared" si="3"/>
        <v>1614</v>
      </c>
      <c r="C110" s="19">
        <v>17</v>
      </c>
      <c r="D110" s="33" t="s">
        <v>12</v>
      </c>
      <c r="E110" s="67" t="s">
        <v>7290</v>
      </c>
      <c r="F110" s="32"/>
    </row>
    <row r="111" spans="1:6" ht="24" x14ac:dyDescent="0.2">
      <c r="A111" s="363">
        <f t="shared" si="2"/>
        <v>105</v>
      </c>
      <c r="B111" s="363">
        <f t="shared" si="3"/>
        <v>1631</v>
      </c>
      <c r="C111" s="19">
        <v>17</v>
      </c>
      <c r="D111" s="33" t="s">
        <v>12</v>
      </c>
      <c r="E111" s="67" t="s">
        <v>7291</v>
      </c>
      <c r="F111" s="32"/>
    </row>
    <row r="112" spans="1:6" ht="24" x14ac:dyDescent="0.2">
      <c r="A112" s="363">
        <f t="shared" si="2"/>
        <v>106</v>
      </c>
      <c r="B112" s="363">
        <f t="shared" si="3"/>
        <v>1648</v>
      </c>
      <c r="C112" s="19">
        <v>17</v>
      </c>
      <c r="D112" s="33" t="s">
        <v>12</v>
      </c>
      <c r="E112" s="67" t="s">
        <v>7292</v>
      </c>
      <c r="F112" s="32"/>
    </row>
    <row r="113" spans="1:6" ht="24" x14ac:dyDescent="0.2">
      <c r="A113" s="363">
        <f t="shared" si="2"/>
        <v>107</v>
      </c>
      <c r="B113" s="363">
        <f t="shared" si="3"/>
        <v>1665</v>
      </c>
      <c r="C113" s="19">
        <v>17</v>
      </c>
      <c r="D113" s="33" t="s">
        <v>12</v>
      </c>
      <c r="E113" s="67" t="s">
        <v>7293</v>
      </c>
      <c r="F113" s="32"/>
    </row>
    <row r="114" spans="1:6" ht="24" x14ac:dyDescent="0.2">
      <c r="A114" s="363">
        <f t="shared" si="2"/>
        <v>108</v>
      </c>
      <c r="B114" s="363">
        <f t="shared" si="3"/>
        <v>1682</v>
      </c>
      <c r="C114" s="19">
        <v>17</v>
      </c>
      <c r="D114" s="33" t="s">
        <v>12</v>
      </c>
      <c r="E114" s="67" t="s">
        <v>7294</v>
      </c>
      <c r="F114" s="32"/>
    </row>
    <row r="115" spans="1:6" ht="24" x14ac:dyDescent="0.2">
      <c r="A115" s="363">
        <f t="shared" si="2"/>
        <v>109</v>
      </c>
      <c r="B115" s="363">
        <f t="shared" si="3"/>
        <v>1699</v>
      </c>
      <c r="C115" s="19">
        <v>17</v>
      </c>
      <c r="D115" s="33" t="s">
        <v>12</v>
      </c>
      <c r="E115" s="67" t="s">
        <v>7295</v>
      </c>
      <c r="F115" s="32"/>
    </row>
    <row r="116" spans="1:6" ht="24" x14ac:dyDescent="0.2">
      <c r="A116" s="363">
        <f t="shared" si="2"/>
        <v>110</v>
      </c>
      <c r="B116" s="363">
        <f t="shared" si="3"/>
        <v>1716</v>
      </c>
      <c r="C116" s="19">
        <v>17</v>
      </c>
      <c r="D116" s="33" t="s">
        <v>12</v>
      </c>
      <c r="E116" s="67" t="s">
        <v>7296</v>
      </c>
      <c r="F116" s="32"/>
    </row>
    <row r="117" spans="1:6" ht="24" x14ac:dyDescent="0.2">
      <c r="A117" s="363">
        <f t="shared" si="2"/>
        <v>111</v>
      </c>
      <c r="B117" s="363">
        <f t="shared" si="3"/>
        <v>1733</v>
      </c>
      <c r="C117" s="19">
        <v>17</v>
      </c>
      <c r="D117" s="33" t="s">
        <v>12</v>
      </c>
      <c r="E117" s="67" t="s">
        <v>7297</v>
      </c>
      <c r="F117" s="32"/>
    </row>
    <row r="118" spans="1:6" ht="24" x14ac:dyDescent="0.2">
      <c r="A118" s="363">
        <f t="shared" si="2"/>
        <v>112</v>
      </c>
      <c r="B118" s="363">
        <f t="shared" si="3"/>
        <v>1750</v>
      </c>
      <c r="C118" s="19">
        <v>17</v>
      </c>
      <c r="D118" s="33" t="s">
        <v>12</v>
      </c>
      <c r="E118" s="67" t="s">
        <v>7298</v>
      </c>
      <c r="F118" s="32"/>
    </row>
    <row r="119" spans="1:6" ht="24" x14ac:dyDescent="0.2">
      <c r="A119" s="363">
        <f t="shared" si="2"/>
        <v>113</v>
      </c>
      <c r="B119" s="363">
        <f t="shared" si="3"/>
        <v>1767</v>
      </c>
      <c r="C119" s="19">
        <v>17</v>
      </c>
      <c r="D119" s="33" t="s">
        <v>12</v>
      </c>
      <c r="E119" s="67" t="s">
        <v>7299</v>
      </c>
      <c r="F119" s="32"/>
    </row>
    <row r="120" spans="1:6" ht="24" x14ac:dyDescent="0.2">
      <c r="A120" s="363">
        <f t="shared" si="2"/>
        <v>114</v>
      </c>
      <c r="B120" s="363">
        <f t="shared" si="3"/>
        <v>1784</v>
      </c>
      <c r="C120" s="19">
        <v>17</v>
      </c>
      <c r="D120" s="33" t="s">
        <v>12</v>
      </c>
      <c r="E120" s="67" t="s">
        <v>7300</v>
      </c>
      <c r="F120" s="32"/>
    </row>
    <row r="121" spans="1:6" ht="24" x14ac:dyDescent="0.2">
      <c r="A121" s="363">
        <f t="shared" si="2"/>
        <v>115</v>
      </c>
      <c r="B121" s="363">
        <f t="shared" si="3"/>
        <v>1801</v>
      </c>
      <c r="C121" s="19">
        <v>17</v>
      </c>
      <c r="D121" s="33" t="s">
        <v>12</v>
      </c>
      <c r="E121" s="67" t="s">
        <v>7301</v>
      </c>
      <c r="F121" s="32"/>
    </row>
    <row r="122" spans="1:6" ht="24" x14ac:dyDescent="0.2">
      <c r="A122" s="363">
        <f t="shared" si="2"/>
        <v>116</v>
      </c>
      <c r="B122" s="363">
        <f t="shared" si="3"/>
        <v>1818</v>
      </c>
      <c r="C122" s="19">
        <v>17</v>
      </c>
      <c r="D122" s="33" t="s">
        <v>12</v>
      </c>
      <c r="E122" s="67" t="s">
        <v>7302</v>
      </c>
      <c r="F122" s="32"/>
    </row>
    <row r="123" spans="1:6" ht="24" x14ac:dyDescent="0.2">
      <c r="A123" s="363">
        <f t="shared" si="2"/>
        <v>117</v>
      </c>
      <c r="B123" s="363">
        <f t="shared" si="3"/>
        <v>1835</v>
      </c>
      <c r="C123" s="19">
        <v>17</v>
      </c>
      <c r="D123" s="33" t="s">
        <v>12</v>
      </c>
      <c r="E123" s="67" t="s">
        <v>7303</v>
      </c>
      <c r="F123" s="32"/>
    </row>
    <row r="124" spans="1:6" ht="24" x14ac:dyDescent="0.2">
      <c r="A124" s="363">
        <f t="shared" si="2"/>
        <v>118</v>
      </c>
      <c r="B124" s="363">
        <f t="shared" si="3"/>
        <v>1852</v>
      </c>
      <c r="C124" s="19">
        <v>17</v>
      </c>
      <c r="D124" s="33" t="s">
        <v>12</v>
      </c>
      <c r="E124" s="67" t="s">
        <v>7304</v>
      </c>
      <c r="F124" s="32"/>
    </row>
    <row r="125" spans="1:6" ht="24" x14ac:dyDescent="0.2">
      <c r="A125" s="363">
        <f t="shared" si="2"/>
        <v>119</v>
      </c>
      <c r="B125" s="363">
        <f t="shared" si="3"/>
        <v>1869</v>
      </c>
      <c r="C125" s="19">
        <v>17</v>
      </c>
      <c r="D125" s="33" t="s">
        <v>12</v>
      </c>
      <c r="E125" s="67" t="s">
        <v>7305</v>
      </c>
      <c r="F125" s="32"/>
    </row>
    <row r="126" spans="1:6" ht="24" x14ac:dyDescent="0.2">
      <c r="A126" s="363">
        <f t="shared" si="2"/>
        <v>120</v>
      </c>
      <c r="B126" s="363">
        <f t="shared" si="3"/>
        <v>1886</v>
      </c>
      <c r="C126" s="19">
        <v>17</v>
      </c>
      <c r="D126" s="33" t="s">
        <v>12</v>
      </c>
      <c r="E126" s="67" t="s">
        <v>7306</v>
      </c>
      <c r="F126" s="32"/>
    </row>
    <row r="127" spans="1:6" ht="24" x14ac:dyDescent="0.2">
      <c r="A127" s="363">
        <f t="shared" si="2"/>
        <v>121</v>
      </c>
      <c r="B127" s="363">
        <f t="shared" si="3"/>
        <v>1903</v>
      </c>
      <c r="C127" s="19">
        <v>17</v>
      </c>
      <c r="D127" s="33" t="s">
        <v>12</v>
      </c>
      <c r="E127" s="67" t="s">
        <v>7307</v>
      </c>
      <c r="F127" s="32"/>
    </row>
    <row r="128" spans="1:6" ht="24" x14ac:dyDescent="0.2">
      <c r="A128" s="363">
        <f t="shared" si="2"/>
        <v>122</v>
      </c>
      <c r="B128" s="363">
        <f t="shared" si="3"/>
        <v>1920</v>
      </c>
      <c r="C128" s="19">
        <v>17</v>
      </c>
      <c r="D128" s="33" t="s">
        <v>12</v>
      </c>
      <c r="E128" s="67" t="s">
        <v>7308</v>
      </c>
      <c r="F128" s="32"/>
    </row>
    <row r="129" spans="1:6" ht="24" x14ac:dyDescent="0.2">
      <c r="A129" s="363">
        <f t="shared" si="2"/>
        <v>123</v>
      </c>
      <c r="B129" s="363">
        <f t="shared" si="3"/>
        <v>1937</v>
      </c>
      <c r="C129" s="37">
        <v>17</v>
      </c>
      <c r="D129" s="45" t="s">
        <v>12</v>
      </c>
      <c r="E129" s="67" t="s">
        <v>7309</v>
      </c>
      <c r="F129" s="47"/>
    </row>
    <row r="130" spans="1:6" ht="24" x14ac:dyDescent="0.2">
      <c r="A130" s="363">
        <f t="shared" si="2"/>
        <v>124</v>
      </c>
      <c r="B130" s="363">
        <f t="shared" si="3"/>
        <v>1954</v>
      </c>
      <c r="C130" s="37">
        <v>17</v>
      </c>
      <c r="D130" s="45" t="s">
        <v>12</v>
      </c>
      <c r="E130" s="67" t="s">
        <v>7310</v>
      </c>
      <c r="F130" s="47"/>
    </row>
    <row r="131" spans="1:6" ht="24" x14ac:dyDescent="0.2">
      <c r="A131" s="363">
        <f t="shared" si="2"/>
        <v>125</v>
      </c>
      <c r="B131" s="363">
        <f t="shared" si="3"/>
        <v>1971</v>
      </c>
      <c r="C131" s="37">
        <v>17</v>
      </c>
      <c r="D131" s="45" t="s">
        <v>12</v>
      </c>
      <c r="E131" s="67" t="s">
        <v>7311</v>
      </c>
      <c r="F131" s="47"/>
    </row>
    <row r="132" spans="1:6" ht="24" x14ac:dyDescent="0.2">
      <c r="A132" s="363">
        <f t="shared" si="2"/>
        <v>126</v>
      </c>
      <c r="B132" s="363">
        <f t="shared" si="3"/>
        <v>1988</v>
      </c>
      <c r="C132" s="37">
        <v>17</v>
      </c>
      <c r="D132" s="45" t="s">
        <v>12</v>
      </c>
      <c r="E132" s="67" t="s">
        <v>7312</v>
      </c>
      <c r="F132" s="47"/>
    </row>
    <row r="133" spans="1:6" ht="24" x14ac:dyDescent="0.2">
      <c r="A133" s="363">
        <f t="shared" si="2"/>
        <v>127</v>
      </c>
      <c r="B133" s="363">
        <f t="shared" si="3"/>
        <v>2005</v>
      </c>
      <c r="C133" s="37">
        <v>17</v>
      </c>
      <c r="D133" s="45" t="s">
        <v>12</v>
      </c>
      <c r="E133" s="67" t="s">
        <v>7313</v>
      </c>
      <c r="F133" s="47"/>
    </row>
    <row r="134" spans="1:6" ht="24" x14ac:dyDescent="0.2">
      <c r="A134" s="363">
        <f t="shared" si="2"/>
        <v>128</v>
      </c>
      <c r="B134" s="363">
        <f t="shared" si="3"/>
        <v>2022</v>
      </c>
      <c r="C134" s="37">
        <v>17</v>
      </c>
      <c r="D134" s="45" t="s">
        <v>12</v>
      </c>
      <c r="E134" s="67" t="s">
        <v>7314</v>
      </c>
      <c r="F134" s="47"/>
    </row>
    <row r="135" spans="1:6" ht="24" x14ac:dyDescent="0.2">
      <c r="A135" s="363">
        <f t="shared" si="2"/>
        <v>129</v>
      </c>
      <c r="B135" s="363">
        <f t="shared" si="3"/>
        <v>2039</v>
      </c>
      <c r="C135" s="37">
        <v>17</v>
      </c>
      <c r="D135" s="45" t="s">
        <v>12</v>
      </c>
      <c r="E135" s="67" t="s">
        <v>7315</v>
      </c>
      <c r="F135" s="47"/>
    </row>
    <row r="136" spans="1:6" ht="24" x14ac:dyDescent="0.2">
      <c r="A136" s="363">
        <f t="shared" si="2"/>
        <v>130</v>
      </c>
      <c r="B136" s="363">
        <f t="shared" si="3"/>
        <v>2056</v>
      </c>
      <c r="C136" s="37">
        <v>17</v>
      </c>
      <c r="D136" s="45" t="s">
        <v>12</v>
      </c>
      <c r="E136" s="67" t="s">
        <v>7316</v>
      </c>
      <c r="F136" s="47"/>
    </row>
    <row r="137" spans="1:6" ht="24" x14ac:dyDescent="0.2">
      <c r="A137" s="363">
        <f t="shared" si="2"/>
        <v>131</v>
      </c>
      <c r="B137" s="363">
        <f t="shared" si="3"/>
        <v>2073</v>
      </c>
      <c r="C137" s="37">
        <v>17</v>
      </c>
      <c r="D137" s="45" t="s">
        <v>12</v>
      </c>
      <c r="E137" s="67" t="s">
        <v>7317</v>
      </c>
      <c r="F137" s="47"/>
    </row>
    <row r="138" spans="1:6" ht="24" x14ac:dyDescent="0.2">
      <c r="A138" s="363">
        <f t="shared" ref="A138:A184" si="4">+A137+1</f>
        <v>132</v>
      </c>
      <c r="B138" s="363">
        <f t="shared" ref="B138:B184" si="5">C137+B137</f>
        <v>2090</v>
      </c>
      <c r="C138" s="37">
        <v>17</v>
      </c>
      <c r="D138" s="45" t="s">
        <v>12</v>
      </c>
      <c r="E138" s="67" t="s">
        <v>7318</v>
      </c>
      <c r="F138" s="47"/>
    </row>
    <row r="139" spans="1:6" ht="24" x14ac:dyDescent="0.2">
      <c r="A139" s="363">
        <f t="shared" si="4"/>
        <v>133</v>
      </c>
      <c r="B139" s="363">
        <f t="shared" si="5"/>
        <v>2107</v>
      </c>
      <c r="C139" s="37">
        <v>17</v>
      </c>
      <c r="D139" s="45" t="s">
        <v>12</v>
      </c>
      <c r="E139" s="67" t="s">
        <v>7319</v>
      </c>
      <c r="F139" s="47"/>
    </row>
    <row r="140" spans="1:6" ht="24" x14ac:dyDescent="0.2">
      <c r="A140" s="363">
        <f t="shared" si="4"/>
        <v>134</v>
      </c>
      <c r="B140" s="363">
        <f t="shared" si="5"/>
        <v>2124</v>
      </c>
      <c r="C140" s="37">
        <v>17</v>
      </c>
      <c r="D140" s="45" t="s">
        <v>12</v>
      </c>
      <c r="E140" s="67" t="s">
        <v>7320</v>
      </c>
      <c r="F140" s="47"/>
    </row>
    <row r="141" spans="1:6" ht="24" x14ac:dyDescent="0.2">
      <c r="A141" s="363">
        <f t="shared" si="4"/>
        <v>135</v>
      </c>
      <c r="B141" s="363">
        <f t="shared" si="5"/>
        <v>2141</v>
      </c>
      <c r="C141" s="37">
        <v>17</v>
      </c>
      <c r="D141" s="45" t="s">
        <v>12</v>
      </c>
      <c r="E141" s="91" t="s">
        <v>10910</v>
      </c>
      <c r="F141" s="47"/>
    </row>
    <row r="142" spans="1:6" ht="24" x14ac:dyDescent="0.2">
      <c r="A142" s="363">
        <f t="shared" si="4"/>
        <v>136</v>
      </c>
      <c r="B142" s="363">
        <f t="shared" si="5"/>
        <v>2158</v>
      </c>
      <c r="C142" s="37">
        <v>17</v>
      </c>
      <c r="D142" s="45" t="s">
        <v>12</v>
      </c>
      <c r="E142" s="91" t="s">
        <v>10911</v>
      </c>
      <c r="F142" s="47"/>
    </row>
    <row r="143" spans="1:6" ht="24" x14ac:dyDescent="0.2">
      <c r="A143" s="363">
        <f t="shared" si="4"/>
        <v>137</v>
      </c>
      <c r="B143" s="363">
        <f t="shared" si="5"/>
        <v>2175</v>
      </c>
      <c r="C143" s="37">
        <v>17</v>
      </c>
      <c r="D143" s="45" t="s">
        <v>12</v>
      </c>
      <c r="E143" s="91" t="s">
        <v>10912</v>
      </c>
      <c r="F143" s="47"/>
    </row>
    <row r="144" spans="1:6" ht="24" x14ac:dyDescent="0.2">
      <c r="A144" s="363">
        <f t="shared" si="4"/>
        <v>138</v>
      </c>
      <c r="B144" s="363">
        <f t="shared" si="5"/>
        <v>2192</v>
      </c>
      <c r="C144" s="37">
        <v>17</v>
      </c>
      <c r="D144" s="45" t="s">
        <v>12</v>
      </c>
      <c r="E144" s="409" t="s">
        <v>12593</v>
      </c>
      <c r="F144" s="47"/>
    </row>
    <row r="145" spans="1:6" ht="24" x14ac:dyDescent="0.2">
      <c r="A145" s="363">
        <f t="shared" si="4"/>
        <v>139</v>
      </c>
      <c r="B145" s="363">
        <f t="shared" si="5"/>
        <v>2209</v>
      </c>
      <c r="C145" s="37">
        <v>17</v>
      </c>
      <c r="D145" s="45" t="s">
        <v>12</v>
      </c>
      <c r="E145" s="409" t="s">
        <v>12594</v>
      </c>
      <c r="F145" s="47"/>
    </row>
    <row r="146" spans="1:6" ht="24" x14ac:dyDescent="0.2">
      <c r="A146" s="363">
        <f t="shared" si="4"/>
        <v>140</v>
      </c>
      <c r="B146" s="363">
        <f t="shared" si="5"/>
        <v>2226</v>
      </c>
      <c r="C146" s="37">
        <v>17</v>
      </c>
      <c r="D146" s="45" t="s">
        <v>12</v>
      </c>
      <c r="E146" s="409" t="s">
        <v>12595</v>
      </c>
      <c r="F146" s="47"/>
    </row>
    <row r="147" spans="1:6" ht="24" x14ac:dyDescent="0.2">
      <c r="A147" s="363">
        <f t="shared" si="4"/>
        <v>141</v>
      </c>
      <c r="B147" s="363">
        <f t="shared" si="5"/>
        <v>2243</v>
      </c>
      <c r="C147" s="19">
        <v>17</v>
      </c>
      <c r="D147" s="33" t="s">
        <v>12</v>
      </c>
      <c r="E147" s="409" t="s">
        <v>12598</v>
      </c>
      <c r="F147" s="260"/>
    </row>
    <row r="148" spans="1:6" ht="24" x14ac:dyDescent="0.2">
      <c r="A148" s="363">
        <f t="shared" si="4"/>
        <v>142</v>
      </c>
      <c r="B148" s="363">
        <f t="shared" si="5"/>
        <v>2260</v>
      </c>
      <c r="C148" s="19">
        <v>17</v>
      </c>
      <c r="D148" s="33" t="s">
        <v>12</v>
      </c>
      <c r="E148" s="409" t="s">
        <v>12597</v>
      </c>
      <c r="F148" s="260"/>
    </row>
    <row r="149" spans="1:6" ht="24" x14ac:dyDescent="0.2">
      <c r="A149" s="363">
        <f t="shared" si="4"/>
        <v>143</v>
      </c>
      <c r="B149" s="363">
        <f t="shared" si="5"/>
        <v>2277</v>
      </c>
      <c r="C149" s="19">
        <v>17</v>
      </c>
      <c r="D149" s="33" t="s">
        <v>12</v>
      </c>
      <c r="E149" s="409" t="s">
        <v>12596</v>
      </c>
      <c r="F149" s="260"/>
    </row>
    <row r="150" spans="1:6" ht="24" x14ac:dyDescent="0.2">
      <c r="A150" s="363">
        <f t="shared" si="4"/>
        <v>144</v>
      </c>
      <c r="B150" s="363">
        <f t="shared" si="5"/>
        <v>2294</v>
      </c>
      <c r="C150" s="363">
        <v>17</v>
      </c>
      <c r="D150" s="360" t="s">
        <v>12</v>
      </c>
      <c r="E150" s="410" t="s">
        <v>12599</v>
      </c>
      <c r="F150" s="400"/>
    </row>
    <row r="151" spans="1:6" ht="24" x14ac:dyDescent="0.2">
      <c r="A151" s="363">
        <f t="shared" si="4"/>
        <v>145</v>
      </c>
      <c r="B151" s="363">
        <f t="shared" si="5"/>
        <v>2311</v>
      </c>
      <c r="C151" s="363">
        <v>17</v>
      </c>
      <c r="D151" s="360" t="s">
        <v>12</v>
      </c>
      <c r="E151" s="410" t="s">
        <v>12600</v>
      </c>
      <c r="F151" s="400"/>
    </row>
    <row r="152" spans="1:6" ht="24" x14ac:dyDescent="0.2">
      <c r="A152" s="363">
        <f t="shared" si="4"/>
        <v>146</v>
      </c>
      <c r="B152" s="363">
        <f t="shared" si="5"/>
        <v>2328</v>
      </c>
      <c r="C152" s="363">
        <v>17</v>
      </c>
      <c r="D152" s="360" t="s">
        <v>12</v>
      </c>
      <c r="E152" s="410" t="s">
        <v>12601</v>
      </c>
      <c r="F152" s="400"/>
    </row>
    <row r="153" spans="1:6" ht="24" x14ac:dyDescent="0.2">
      <c r="A153" s="363">
        <f t="shared" si="4"/>
        <v>147</v>
      </c>
      <c r="B153" s="363">
        <f t="shared" si="5"/>
        <v>2345</v>
      </c>
      <c r="C153" s="19">
        <v>17</v>
      </c>
      <c r="D153" s="33" t="s">
        <v>12</v>
      </c>
      <c r="E153" s="67" t="s">
        <v>7321</v>
      </c>
      <c r="F153" s="32"/>
    </row>
    <row r="154" spans="1:6" ht="24" x14ac:dyDescent="0.2">
      <c r="A154" s="363">
        <f t="shared" si="4"/>
        <v>148</v>
      </c>
      <c r="B154" s="363">
        <f t="shared" si="5"/>
        <v>2362</v>
      </c>
      <c r="C154" s="19">
        <v>17</v>
      </c>
      <c r="D154" s="33" t="s">
        <v>12</v>
      </c>
      <c r="E154" s="67" t="s">
        <v>7322</v>
      </c>
      <c r="F154" s="32"/>
    </row>
    <row r="155" spans="1:6" ht="24" x14ac:dyDescent="0.2">
      <c r="A155" s="363">
        <f t="shared" si="4"/>
        <v>149</v>
      </c>
      <c r="B155" s="363">
        <f t="shared" si="5"/>
        <v>2379</v>
      </c>
      <c r="C155" s="19">
        <v>17</v>
      </c>
      <c r="D155" s="33" t="s">
        <v>12</v>
      </c>
      <c r="E155" s="67" t="s">
        <v>7323</v>
      </c>
      <c r="F155" s="32"/>
    </row>
    <row r="156" spans="1:6" ht="24" x14ac:dyDescent="0.2">
      <c r="A156" s="363">
        <f t="shared" si="4"/>
        <v>150</v>
      </c>
      <c r="B156" s="363">
        <f t="shared" si="5"/>
        <v>2396</v>
      </c>
      <c r="C156" s="37">
        <v>17</v>
      </c>
      <c r="D156" s="45" t="s">
        <v>12</v>
      </c>
      <c r="E156" s="67" t="s">
        <v>7324</v>
      </c>
      <c r="F156" s="47"/>
    </row>
    <row r="157" spans="1:6" ht="24" x14ac:dyDescent="0.2">
      <c r="A157" s="363">
        <f t="shared" si="4"/>
        <v>151</v>
      </c>
      <c r="B157" s="363">
        <f t="shared" si="5"/>
        <v>2413</v>
      </c>
      <c r="C157" s="37">
        <v>17</v>
      </c>
      <c r="D157" s="45" t="s">
        <v>12</v>
      </c>
      <c r="E157" s="67" t="s">
        <v>7325</v>
      </c>
      <c r="F157" s="47"/>
    </row>
    <row r="158" spans="1:6" ht="24" x14ac:dyDescent="0.2">
      <c r="A158" s="363">
        <f t="shared" si="4"/>
        <v>152</v>
      </c>
      <c r="B158" s="363">
        <f t="shared" si="5"/>
        <v>2430</v>
      </c>
      <c r="C158" s="37">
        <v>17</v>
      </c>
      <c r="D158" s="45" t="s">
        <v>12</v>
      </c>
      <c r="E158" s="67" t="s">
        <v>7326</v>
      </c>
      <c r="F158" s="47"/>
    </row>
    <row r="159" spans="1:6" ht="24" x14ac:dyDescent="0.2">
      <c r="A159" s="363">
        <f t="shared" si="4"/>
        <v>153</v>
      </c>
      <c r="B159" s="363">
        <f t="shared" si="5"/>
        <v>2447</v>
      </c>
      <c r="C159" s="37">
        <v>17</v>
      </c>
      <c r="D159" s="45" t="s">
        <v>12</v>
      </c>
      <c r="E159" s="67" t="s">
        <v>7327</v>
      </c>
      <c r="F159" s="47"/>
    </row>
    <row r="160" spans="1:6" ht="24" x14ac:dyDescent="0.2">
      <c r="A160" s="363">
        <f t="shared" si="4"/>
        <v>154</v>
      </c>
      <c r="B160" s="363">
        <f t="shared" si="5"/>
        <v>2464</v>
      </c>
      <c r="C160" s="37">
        <v>17</v>
      </c>
      <c r="D160" s="45" t="s">
        <v>12</v>
      </c>
      <c r="E160" s="67" t="s">
        <v>7328</v>
      </c>
      <c r="F160" s="47"/>
    </row>
    <row r="161" spans="1:7" ht="24" x14ac:dyDescent="0.2">
      <c r="A161" s="363">
        <f t="shared" si="4"/>
        <v>155</v>
      </c>
      <c r="B161" s="363">
        <f t="shared" si="5"/>
        <v>2481</v>
      </c>
      <c r="C161" s="37">
        <v>17</v>
      </c>
      <c r="D161" s="45" t="s">
        <v>12</v>
      </c>
      <c r="E161" s="67" t="s">
        <v>7329</v>
      </c>
      <c r="F161" s="47"/>
    </row>
    <row r="162" spans="1:7" ht="24" x14ac:dyDescent="0.2">
      <c r="A162" s="363">
        <f t="shared" si="4"/>
        <v>156</v>
      </c>
      <c r="B162" s="363">
        <f t="shared" si="5"/>
        <v>2498</v>
      </c>
      <c r="C162" s="37">
        <v>17</v>
      </c>
      <c r="D162" s="45" t="s">
        <v>12</v>
      </c>
      <c r="E162" s="67" t="s">
        <v>7330</v>
      </c>
      <c r="F162" s="47"/>
    </row>
    <row r="163" spans="1:7" ht="24" x14ac:dyDescent="0.2">
      <c r="A163" s="363">
        <f t="shared" si="4"/>
        <v>157</v>
      </c>
      <c r="B163" s="363">
        <f t="shared" si="5"/>
        <v>2515</v>
      </c>
      <c r="C163" s="37">
        <v>17</v>
      </c>
      <c r="D163" s="45" t="s">
        <v>12</v>
      </c>
      <c r="E163" s="67" t="s">
        <v>7331</v>
      </c>
      <c r="F163" s="47"/>
    </row>
    <row r="164" spans="1:7" ht="24" x14ac:dyDescent="0.2">
      <c r="A164" s="363">
        <f t="shared" si="4"/>
        <v>158</v>
      </c>
      <c r="B164" s="363">
        <f t="shared" si="5"/>
        <v>2532</v>
      </c>
      <c r="C164" s="37">
        <v>17</v>
      </c>
      <c r="D164" s="45" t="s">
        <v>12</v>
      </c>
      <c r="E164" s="67" t="s">
        <v>7332</v>
      </c>
      <c r="F164" s="47"/>
    </row>
    <row r="165" spans="1:7" ht="24" x14ac:dyDescent="0.2">
      <c r="A165" s="363">
        <f t="shared" si="4"/>
        <v>159</v>
      </c>
      <c r="B165" s="363">
        <f t="shared" si="5"/>
        <v>2549</v>
      </c>
      <c r="C165" s="37">
        <v>17</v>
      </c>
      <c r="D165" s="45" t="s">
        <v>12</v>
      </c>
      <c r="E165" s="67" t="s">
        <v>7333</v>
      </c>
      <c r="F165" s="47"/>
    </row>
    <row r="166" spans="1:7" ht="24" x14ac:dyDescent="0.2">
      <c r="A166" s="363">
        <f t="shared" si="4"/>
        <v>160</v>
      </c>
      <c r="B166" s="363">
        <f t="shared" si="5"/>
        <v>2566</v>
      </c>
      <c r="C166" s="37">
        <v>17</v>
      </c>
      <c r="D166" s="45" t="s">
        <v>12</v>
      </c>
      <c r="E166" s="67" t="s">
        <v>7334</v>
      </c>
      <c r="F166" s="47"/>
    </row>
    <row r="167" spans="1:7" ht="24" x14ac:dyDescent="0.2">
      <c r="A167" s="363">
        <f t="shared" si="4"/>
        <v>161</v>
      </c>
      <c r="B167" s="363">
        <f t="shared" si="5"/>
        <v>2583</v>
      </c>
      <c r="C167" s="37">
        <v>17</v>
      </c>
      <c r="D167" s="45" t="s">
        <v>12</v>
      </c>
      <c r="E167" s="67" t="s">
        <v>7335</v>
      </c>
      <c r="F167" s="47"/>
    </row>
    <row r="168" spans="1:7" ht="24" x14ac:dyDescent="0.2">
      <c r="A168" s="363">
        <f t="shared" si="4"/>
        <v>162</v>
      </c>
      <c r="B168" s="363">
        <f t="shared" si="5"/>
        <v>2600</v>
      </c>
      <c r="C168" s="37">
        <v>17</v>
      </c>
      <c r="D168" s="45" t="s">
        <v>12</v>
      </c>
      <c r="E168" s="67" t="s">
        <v>12602</v>
      </c>
      <c r="F168" s="47"/>
    </row>
    <row r="169" spans="1:7" ht="24" x14ac:dyDescent="0.2">
      <c r="A169" s="363">
        <f t="shared" si="4"/>
        <v>163</v>
      </c>
      <c r="B169" s="363">
        <f t="shared" si="5"/>
        <v>2617</v>
      </c>
      <c r="C169" s="37">
        <v>17</v>
      </c>
      <c r="D169" s="45" t="s">
        <v>12</v>
      </c>
      <c r="E169" s="67" t="s">
        <v>12603</v>
      </c>
      <c r="F169" s="47"/>
    </row>
    <row r="170" spans="1:7" ht="24" x14ac:dyDescent="0.2">
      <c r="A170" s="363">
        <f t="shared" si="4"/>
        <v>164</v>
      </c>
      <c r="B170" s="363">
        <f t="shared" si="5"/>
        <v>2634</v>
      </c>
      <c r="C170" s="37">
        <v>17</v>
      </c>
      <c r="D170" s="45" t="s">
        <v>12</v>
      </c>
      <c r="E170" s="67" t="s">
        <v>12604</v>
      </c>
      <c r="F170" s="47"/>
    </row>
    <row r="171" spans="1:7" ht="24" x14ac:dyDescent="0.2">
      <c r="A171" s="363">
        <f t="shared" si="4"/>
        <v>165</v>
      </c>
      <c r="B171" s="363">
        <f t="shared" si="5"/>
        <v>2651</v>
      </c>
      <c r="C171" s="37">
        <v>17</v>
      </c>
      <c r="D171" s="45" t="s">
        <v>12</v>
      </c>
      <c r="E171" s="409" t="s">
        <v>12605</v>
      </c>
      <c r="F171" s="47"/>
    </row>
    <row r="172" spans="1:7" ht="24" x14ac:dyDescent="0.2">
      <c r="A172" s="363">
        <f t="shared" si="4"/>
        <v>166</v>
      </c>
      <c r="B172" s="363">
        <f t="shared" si="5"/>
        <v>2668</v>
      </c>
      <c r="C172" s="37">
        <v>17</v>
      </c>
      <c r="D172" s="45" t="s">
        <v>12</v>
      </c>
      <c r="E172" s="409" t="s">
        <v>12606</v>
      </c>
      <c r="F172" s="47"/>
    </row>
    <row r="173" spans="1:7" ht="24" x14ac:dyDescent="0.2">
      <c r="A173" s="363">
        <f t="shared" si="4"/>
        <v>167</v>
      </c>
      <c r="B173" s="363">
        <f t="shared" si="5"/>
        <v>2685</v>
      </c>
      <c r="C173" s="37">
        <v>17</v>
      </c>
      <c r="D173" s="45" t="s">
        <v>12</v>
      </c>
      <c r="E173" s="409" t="s">
        <v>12607</v>
      </c>
      <c r="F173" s="47"/>
    </row>
    <row r="174" spans="1:7" ht="24" x14ac:dyDescent="0.2">
      <c r="A174" s="363">
        <f t="shared" si="4"/>
        <v>168</v>
      </c>
      <c r="B174" s="363">
        <f t="shared" si="5"/>
        <v>2702</v>
      </c>
      <c r="C174" s="19">
        <v>17</v>
      </c>
      <c r="D174" s="33" t="s">
        <v>12</v>
      </c>
      <c r="E174" s="409" t="s">
        <v>12608</v>
      </c>
      <c r="F174" s="260"/>
      <c r="G174" s="15"/>
    </row>
    <row r="175" spans="1:7" ht="24" x14ac:dyDescent="0.2">
      <c r="A175" s="363">
        <f t="shared" si="4"/>
        <v>169</v>
      </c>
      <c r="B175" s="363">
        <f t="shared" si="5"/>
        <v>2719</v>
      </c>
      <c r="C175" s="19">
        <v>17</v>
      </c>
      <c r="D175" s="33" t="s">
        <v>12</v>
      </c>
      <c r="E175" s="409" t="s">
        <v>12609</v>
      </c>
      <c r="F175" s="260"/>
      <c r="G175" s="15"/>
    </row>
    <row r="176" spans="1:7" ht="24" x14ac:dyDescent="0.2">
      <c r="A176" s="363">
        <f t="shared" si="4"/>
        <v>170</v>
      </c>
      <c r="B176" s="363">
        <f t="shared" si="5"/>
        <v>2736</v>
      </c>
      <c r="C176" s="19">
        <v>17</v>
      </c>
      <c r="D176" s="33" t="s">
        <v>12</v>
      </c>
      <c r="E176" s="409" t="s">
        <v>12610</v>
      </c>
      <c r="F176" s="260"/>
      <c r="G176" s="15"/>
    </row>
    <row r="177" spans="1:7" ht="24" x14ac:dyDescent="0.2">
      <c r="A177" s="363">
        <f t="shared" si="4"/>
        <v>171</v>
      </c>
      <c r="B177" s="363">
        <f t="shared" si="5"/>
        <v>2753</v>
      </c>
      <c r="C177" s="363">
        <v>17</v>
      </c>
      <c r="D177" s="360" t="s">
        <v>12</v>
      </c>
      <c r="E177" s="410" t="s">
        <v>12611</v>
      </c>
      <c r="F177" s="400"/>
      <c r="G177" s="15"/>
    </row>
    <row r="178" spans="1:7" ht="24" x14ac:dyDescent="0.2">
      <c r="A178" s="363">
        <f t="shared" si="4"/>
        <v>172</v>
      </c>
      <c r="B178" s="363">
        <f t="shared" si="5"/>
        <v>2770</v>
      </c>
      <c r="C178" s="363">
        <v>17</v>
      </c>
      <c r="D178" s="360" t="s">
        <v>12</v>
      </c>
      <c r="E178" s="410" t="s">
        <v>12612</v>
      </c>
      <c r="F178" s="400"/>
      <c r="G178" s="15"/>
    </row>
    <row r="179" spans="1:7" ht="24" x14ac:dyDescent="0.2">
      <c r="A179" s="363">
        <f t="shared" si="4"/>
        <v>173</v>
      </c>
      <c r="B179" s="363">
        <f t="shared" si="5"/>
        <v>2787</v>
      </c>
      <c r="C179" s="363">
        <v>17</v>
      </c>
      <c r="D179" s="360" t="s">
        <v>12</v>
      </c>
      <c r="E179" s="410" t="s">
        <v>12613</v>
      </c>
      <c r="F179" s="400"/>
      <c r="G179" s="15"/>
    </row>
    <row r="180" spans="1:7" ht="24" x14ac:dyDescent="0.2">
      <c r="A180" s="363">
        <f t="shared" si="4"/>
        <v>174</v>
      </c>
      <c r="B180" s="363">
        <f t="shared" si="5"/>
        <v>2804</v>
      </c>
      <c r="C180" s="19">
        <v>17</v>
      </c>
      <c r="D180" s="33" t="s">
        <v>12</v>
      </c>
      <c r="E180" s="67" t="s">
        <v>7336</v>
      </c>
      <c r="F180" s="32"/>
    </row>
    <row r="181" spans="1:7" ht="24" x14ac:dyDescent="0.2">
      <c r="A181" s="363">
        <f t="shared" si="4"/>
        <v>175</v>
      </c>
      <c r="B181" s="363">
        <f t="shared" si="5"/>
        <v>2821</v>
      </c>
      <c r="C181" s="19">
        <v>17</v>
      </c>
      <c r="D181" s="33" t="s">
        <v>12</v>
      </c>
      <c r="E181" s="67" t="s">
        <v>7337</v>
      </c>
      <c r="F181" s="32"/>
    </row>
    <row r="182" spans="1:7" ht="24" x14ac:dyDescent="0.2">
      <c r="A182" s="363">
        <f t="shared" si="4"/>
        <v>176</v>
      </c>
      <c r="B182" s="363">
        <f t="shared" si="5"/>
        <v>2838</v>
      </c>
      <c r="C182" s="19">
        <v>17</v>
      </c>
      <c r="D182" s="33" t="s">
        <v>12</v>
      </c>
      <c r="E182" s="67" t="s">
        <v>7338</v>
      </c>
      <c r="F182" s="32"/>
    </row>
    <row r="183" spans="1:7" x14ac:dyDescent="0.2">
      <c r="A183" s="363">
        <f t="shared" si="4"/>
        <v>177</v>
      </c>
      <c r="B183" s="363">
        <f t="shared" si="5"/>
        <v>2855</v>
      </c>
      <c r="C183" s="78">
        <v>150</v>
      </c>
      <c r="D183" s="250" t="s">
        <v>9</v>
      </c>
      <c r="E183" s="29" t="s">
        <v>50</v>
      </c>
      <c r="F183" s="47" t="s">
        <v>25</v>
      </c>
    </row>
    <row r="184" spans="1:7" ht="12.75" thickBot="1" x14ac:dyDescent="0.25">
      <c r="A184" s="363">
        <f t="shared" si="4"/>
        <v>178</v>
      </c>
      <c r="B184" s="363">
        <f t="shared" si="5"/>
        <v>3005</v>
      </c>
      <c r="C184" s="94">
        <v>12</v>
      </c>
      <c r="D184" s="95" t="s">
        <v>9</v>
      </c>
      <c r="E184" s="96" t="s">
        <v>323</v>
      </c>
      <c r="F184" s="97" t="s">
        <v>7339</v>
      </c>
    </row>
    <row r="185" spans="1:7" ht="12.75" thickTop="1" x14ac:dyDescent="0.2">
      <c r="A185" s="119" t="s">
        <v>54</v>
      </c>
      <c r="B185" s="98"/>
      <c r="C185" s="370">
        <f>B184+C184-1</f>
        <v>3016</v>
      </c>
      <c r="D185" s="98"/>
      <c r="E185" s="136"/>
      <c r="F185" s="64"/>
    </row>
    <row r="186" spans="1:7" x14ac:dyDescent="0.2">
      <c r="A186" s="64"/>
      <c r="B186" s="64"/>
      <c r="C186" s="64"/>
      <c r="D186" s="64"/>
      <c r="E186" s="64"/>
      <c r="F186" s="64"/>
    </row>
    <row r="187" spans="1:7" x14ac:dyDescent="0.2">
      <c r="A187" s="64"/>
      <c r="B187" s="64"/>
      <c r="C187" s="64"/>
      <c r="D187" s="64"/>
      <c r="E187" s="172" t="s">
        <v>3427</v>
      </c>
      <c r="F187" s="98"/>
    </row>
    <row r="188" spans="1:7" x14ac:dyDescent="0.2">
      <c r="A188" s="64"/>
      <c r="B188" s="64"/>
      <c r="C188" s="64"/>
      <c r="D188" s="64"/>
      <c r="E188" s="64"/>
      <c r="F188" s="64"/>
    </row>
    <row r="189" spans="1:7" x14ac:dyDescent="0.2">
      <c r="A189" s="64"/>
      <c r="B189" s="64"/>
      <c r="C189" s="64"/>
      <c r="D189" s="64"/>
      <c r="E189" s="64"/>
      <c r="F189" s="64"/>
    </row>
    <row r="190" spans="1:7" x14ac:dyDescent="0.2">
      <c r="A190" s="804" t="s">
        <v>15167</v>
      </c>
      <c r="B190" s="804"/>
      <c r="C190" s="804"/>
      <c r="D190" s="805"/>
      <c r="E190" s="71"/>
      <c r="F190" s="64"/>
    </row>
    <row r="191" spans="1:7" x14ac:dyDescent="0.2">
      <c r="A191" s="64"/>
      <c r="B191" s="64"/>
      <c r="C191" s="64"/>
      <c r="D191" s="64"/>
      <c r="E191" s="64"/>
      <c r="F191" s="64"/>
    </row>
    <row r="192" spans="1:7" x14ac:dyDescent="0.2">
      <c r="A192" s="64"/>
      <c r="B192" s="64"/>
      <c r="C192" s="64"/>
      <c r="D192" s="64"/>
      <c r="E192" s="64"/>
      <c r="F192" s="64"/>
    </row>
  </sheetData>
  <mergeCells count="5">
    <mergeCell ref="A3:B3"/>
    <mergeCell ref="C3:F3"/>
    <mergeCell ref="A4:B4"/>
    <mergeCell ref="C4:F5"/>
    <mergeCell ref="A190:D190"/>
  </mergeCells>
  <conditionalFormatting sqref="A3:F3">
    <cfRule type="containsText" dxfId="102"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9C89BE42-E24D-4331-BA78-214A44E3D3E0}">
            <xm:f>NOT(ISERROR(SEARCH($C$3,A3)))</xm:f>
            <xm:f>$C$3</xm:f>
            <x14:dxf>
              <font>
                <color rgb="FFFFFF00"/>
              </font>
            </x14:dxf>
          </x14:cfRule>
          <xm:sqref>A3:F3</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F257"/>
  <sheetViews>
    <sheetView topLeftCell="A72" zoomScaleNormal="100" zoomScaleSheetLayoutView="80" workbookViewId="0">
      <selection activeCell="E80" sqref="E80"/>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95" customHeight="1" x14ac:dyDescent="0.2">
      <c r="A3" s="806" t="s">
        <v>1</v>
      </c>
      <c r="B3" s="806"/>
      <c r="C3" s="806" t="str">
        <f>+T22001000!C3</f>
        <v>Diseño de registro. 2025</v>
      </c>
      <c r="D3" s="806"/>
      <c r="E3" s="806"/>
      <c r="F3" s="805"/>
    </row>
    <row r="4" spans="1:6" ht="13.35" customHeight="1" x14ac:dyDescent="0.2">
      <c r="A4" s="796" t="str">
        <f>+T22001000!A4</f>
        <v>Versión 0.2</v>
      </c>
      <c r="B4" s="796"/>
      <c r="C4" s="794" t="s">
        <v>11214</v>
      </c>
      <c r="D4" s="794"/>
      <c r="E4" s="794"/>
      <c r="F4" s="792"/>
    </row>
    <row r="5" spans="1:6" ht="13.5" thickBot="1" x14ac:dyDescent="0.25">
      <c r="A5" s="232"/>
      <c r="B5" s="232"/>
      <c r="C5" s="792"/>
      <c r="D5" s="792"/>
      <c r="E5" s="792"/>
      <c r="F5" s="792"/>
    </row>
    <row r="6" spans="1:6" ht="12.75" x14ac:dyDescent="0.2">
      <c r="A6" s="3" t="s">
        <v>3</v>
      </c>
      <c r="B6" s="3" t="s">
        <v>4</v>
      </c>
      <c r="C6" s="3" t="s">
        <v>5</v>
      </c>
      <c r="D6" s="4" t="s">
        <v>6</v>
      </c>
      <c r="E6" s="5" t="s">
        <v>7</v>
      </c>
      <c r="F6" s="5" t="s">
        <v>8</v>
      </c>
    </row>
    <row r="7" spans="1:6" x14ac:dyDescent="0.2">
      <c r="A7" s="37">
        <v>1</v>
      </c>
      <c r="B7" s="37">
        <v>1</v>
      </c>
      <c r="C7" s="37">
        <v>2</v>
      </c>
      <c r="D7" s="45" t="s">
        <v>9</v>
      </c>
      <c r="E7" s="67" t="s">
        <v>10</v>
      </c>
      <c r="F7" s="47" t="s">
        <v>11</v>
      </c>
    </row>
    <row r="8" spans="1:6" x14ac:dyDescent="0.2">
      <c r="A8" s="37">
        <f t="shared" ref="A8:A75" si="0">+A7+1</f>
        <v>2</v>
      </c>
      <c r="B8" s="37">
        <f t="shared" ref="B8:B75" si="1">C7+B7</f>
        <v>3</v>
      </c>
      <c r="C8" s="37">
        <v>3</v>
      </c>
      <c r="D8" s="45" t="s">
        <v>12</v>
      </c>
      <c r="E8" s="67" t="s">
        <v>13</v>
      </c>
      <c r="F8" s="47">
        <v>220</v>
      </c>
    </row>
    <row r="9" spans="1:6" x14ac:dyDescent="0.2">
      <c r="A9" s="37">
        <f t="shared" si="0"/>
        <v>3</v>
      </c>
      <c r="B9" s="37">
        <f t="shared" si="1"/>
        <v>6</v>
      </c>
      <c r="C9" s="37">
        <v>2</v>
      </c>
      <c r="D9" s="45" t="s">
        <v>9</v>
      </c>
      <c r="E9" s="67" t="s">
        <v>14</v>
      </c>
      <c r="F9" s="68" t="s">
        <v>6840</v>
      </c>
    </row>
    <row r="10" spans="1:6" x14ac:dyDescent="0.2">
      <c r="A10" s="37">
        <f t="shared" si="0"/>
        <v>4</v>
      </c>
      <c r="B10" s="37">
        <f t="shared" si="1"/>
        <v>8</v>
      </c>
      <c r="C10" s="37">
        <v>1</v>
      </c>
      <c r="D10" s="45" t="s">
        <v>9</v>
      </c>
      <c r="E10" s="67" t="s">
        <v>16</v>
      </c>
      <c r="F10" s="68" t="s">
        <v>220</v>
      </c>
    </row>
    <row r="11" spans="1:6" x14ac:dyDescent="0.2">
      <c r="A11" s="37">
        <f t="shared" si="0"/>
        <v>5</v>
      </c>
      <c r="B11" s="37">
        <f t="shared" si="1"/>
        <v>9</v>
      </c>
      <c r="C11" s="37">
        <v>2</v>
      </c>
      <c r="D11" s="45" t="s">
        <v>12</v>
      </c>
      <c r="E11" s="67" t="s">
        <v>17</v>
      </c>
      <c r="F11" s="68" t="s">
        <v>6269</v>
      </c>
    </row>
    <row r="12" spans="1:6" x14ac:dyDescent="0.2">
      <c r="A12" s="37">
        <f t="shared" si="0"/>
        <v>6</v>
      </c>
      <c r="B12" s="37">
        <f t="shared" si="1"/>
        <v>11</v>
      </c>
      <c r="C12" s="37">
        <v>1</v>
      </c>
      <c r="D12" s="45" t="s">
        <v>9</v>
      </c>
      <c r="E12" s="67" t="s">
        <v>19</v>
      </c>
      <c r="F12" s="68" t="s">
        <v>20</v>
      </c>
    </row>
    <row r="13" spans="1:6" x14ac:dyDescent="0.2">
      <c r="A13" s="37">
        <f t="shared" si="0"/>
        <v>7</v>
      </c>
      <c r="B13" s="37">
        <f t="shared" si="1"/>
        <v>12</v>
      </c>
      <c r="C13" s="37">
        <v>1</v>
      </c>
      <c r="D13" s="45" t="s">
        <v>9</v>
      </c>
      <c r="E13" s="67" t="s">
        <v>284</v>
      </c>
      <c r="F13" s="47"/>
    </row>
    <row r="14" spans="1:6" x14ac:dyDescent="0.2">
      <c r="A14" s="37">
        <f t="shared" si="0"/>
        <v>8</v>
      </c>
      <c r="B14" s="37">
        <f t="shared" si="1"/>
        <v>13</v>
      </c>
      <c r="C14" s="37">
        <v>3</v>
      </c>
      <c r="D14" s="45" t="s">
        <v>12</v>
      </c>
      <c r="E14" s="67" t="s">
        <v>23</v>
      </c>
      <c r="F14" s="47"/>
    </row>
    <row r="15" spans="1:6" x14ac:dyDescent="0.2">
      <c r="A15" s="37">
        <f t="shared" si="0"/>
        <v>9</v>
      </c>
      <c r="B15" s="37">
        <f t="shared" si="1"/>
        <v>16</v>
      </c>
      <c r="C15" s="37">
        <v>9</v>
      </c>
      <c r="D15" s="45" t="s">
        <v>9</v>
      </c>
      <c r="E15" s="67" t="s">
        <v>3331</v>
      </c>
      <c r="F15" s="129"/>
    </row>
    <row r="16" spans="1:6" x14ac:dyDescent="0.2">
      <c r="A16" s="37">
        <f t="shared" si="0"/>
        <v>10</v>
      </c>
      <c r="B16" s="37">
        <f t="shared" si="1"/>
        <v>25</v>
      </c>
      <c r="C16" s="37">
        <v>8</v>
      </c>
      <c r="D16" s="45" t="s">
        <v>12</v>
      </c>
      <c r="E16" s="67" t="s">
        <v>7175</v>
      </c>
      <c r="F16" s="129"/>
    </row>
    <row r="17" spans="1:6" s="156" customFormat="1" ht="36" x14ac:dyDescent="0.2">
      <c r="A17" s="19">
        <f t="shared" si="0"/>
        <v>11</v>
      </c>
      <c r="B17" s="19">
        <f t="shared" si="1"/>
        <v>33</v>
      </c>
      <c r="C17" s="19">
        <v>17</v>
      </c>
      <c r="D17" s="33" t="s">
        <v>12</v>
      </c>
      <c r="E17" s="412" t="s">
        <v>12614</v>
      </c>
      <c r="F17" s="354"/>
    </row>
    <row r="18" spans="1:6" s="156" customFormat="1" ht="36" x14ac:dyDescent="0.2">
      <c r="A18" s="19">
        <f t="shared" si="0"/>
        <v>12</v>
      </c>
      <c r="B18" s="19">
        <f t="shared" si="1"/>
        <v>50</v>
      </c>
      <c r="C18" s="19">
        <v>17</v>
      </c>
      <c r="D18" s="33" t="s">
        <v>12</v>
      </c>
      <c r="E18" s="412" t="s">
        <v>12615</v>
      </c>
      <c r="F18" s="354"/>
    </row>
    <row r="19" spans="1:6" s="156" customFormat="1" ht="36" x14ac:dyDescent="0.2">
      <c r="A19" s="19">
        <f t="shared" si="0"/>
        <v>13</v>
      </c>
      <c r="B19" s="19">
        <f t="shared" si="1"/>
        <v>67</v>
      </c>
      <c r="C19" s="19">
        <v>17</v>
      </c>
      <c r="D19" s="33" t="s">
        <v>12</v>
      </c>
      <c r="E19" s="412" t="s">
        <v>12616</v>
      </c>
      <c r="F19" s="354"/>
    </row>
    <row r="20" spans="1:6" s="156" customFormat="1" ht="36" x14ac:dyDescent="0.2">
      <c r="A20" s="19">
        <f>+A19+1</f>
        <v>14</v>
      </c>
      <c r="B20" s="19">
        <f t="shared" si="1"/>
        <v>84</v>
      </c>
      <c r="C20" s="19">
        <v>17</v>
      </c>
      <c r="D20" s="33" t="s">
        <v>12</v>
      </c>
      <c r="E20" s="412" t="s">
        <v>12617</v>
      </c>
      <c r="F20" s="354"/>
    </row>
    <row r="21" spans="1:6" s="156" customFormat="1" ht="36" x14ac:dyDescent="0.2">
      <c r="A21" s="19">
        <f>+A20+1</f>
        <v>15</v>
      </c>
      <c r="B21" s="19">
        <f>C20+B20</f>
        <v>101</v>
      </c>
      <c r="C21" s="19">
        <v>17</v>
      </c>
      <c r="D21" s="33" t="s">
        <v>12</v>
      </c>
      <c r="E21" s="412" t="s">
        <v>12618</v>
      </c>
      <c r="F21" s="354"/>
    </row>
    <row r="22" spans="1:6" s="156" customFormat="1" ht="36" x14ac:dyDescent="0.2">
      <c r="A22" s="19">
        <f>+A21+1</f>
        <v>16</v>
      </c>
      <c r="B22" s="19">
        <f>C21+B21</f>
        <v>118</v>
      </c>
      <c r="C22" s="19">
        <v>17</v>
      </c>
      <c r="D22" s="33" t="s">
        <v>12</v>
      </c>
      <c r="E22" s="412" t="s">
        <v>12619</v>
      </c>
      <c r="F22" s="354"/>
    </row>
    <row r="23" spans="1:6" s="156" customFormat="1" ht="24" x14ac:dyDescent="0.2">
      <c r="A23" s="19">
        <f t="shared" ref="A23:A25" si="2">+A22+1</f>
        <v>17</v>
      </c>
      <c r="B23" s="19">
        <f t="shared" ref="B23:B25" si="3">C22+B22</f>
        <v>135</v>
      </c>
      <c r="C23" s="37">
        <v>17</v>
      </c>
      <c r="D23" s="45" t="s">
        <v>12</v>
      </c>
      <c r="E23" s="154" t="s">
        <v>7340</v>
      </c>
      <c r="F23" s="129"/>
    </row>
    <row r="24" spans="1:6" s="156" customFormat="1" ht="24" x14ac:dyDescent="0.2">
      <c r="A24" s="19">
        <f t="shared" si="2"/>
        <v>18</v>
      </c>
      <c r="B24" s="19">
        <f t="shared" si="3"/>
        <v>152</v>
      </c>
      <c r="C24" s="37">
        <v>17</v>
      </c>
      <c r="D24" s="45" t="s">
        <v>12</v>
      </c>
      <c r="E24" s="154" t="s">
        <v>7341</v>
      </c>
      <c r="F24" s="129"/>
    </row>
    <row r="25" spans="1:6" s="156" customFormat="1" ht="24" x14ac:dyDescent="0.2">
      <c r="A25" s="19">
        <f t="shared" si="2"/>
        <v>19</v>
      </c>
      <c r="B25" s="19">
        <f t="shared" si="3"/>
        <v>169</v>
      </c>
      <c r="C25" s="37">
        <v>17</v>
      </c>
      <c r="D25" s="45" t="s">
        <v>12</v>
      </c>
      <c r="E25" s="154" t="s">
        <v>7342</v>
      </c>
      <c r="F25" s="129"/>
    </row>
    <row r="26" spans="1:6" s="156" customFormat="1" ht="24" x14ac:dyDescent="0.2">
      <c r="A26" s="19">
        <f t="shared" si="0"/>
        <v>20</v>
      </c>
      <c r="B26" s="19">
        <f t="shared" si="1"/>
        <v>186</v>
      </c>
      <c r="C26" s="37">
        <v>17</v>
      </c>
      <c r="D26" s="45" t="s">
        <v>12</v>
      </c>
      <c r="E26" s="154" t="s">
        <v>7343</v>
      </c>
      <c r="F26" s="129"/>
    </row>
    <row r="27" spans="1:6" s="156" customFormat="1" ht="24" x14ac:dyDescent="0.2">
      <c r="A27" s="19">
        <f t="shared" si="0"/>
        <v>21</v>
      </c>
      <c r="B27" s="19">
        <f t="shared" si="1"/>
        <v>203</v>
      </c>
      <c r="C27" s="37">
        <v>17</v>
      </c>
      <c r="D27" s="45" t="s">
        <v>12</v>
      </c>
      <c r="E27" s="154" t="s">
        <v>7344</v>
      </c>
      <c r="F27" s="129"/>
    </row>
    <row r="28" spans="1:6" s="156" customFormat="1" ht="24" x14ac:dyDescent="0.2">
      <c r="A28" s="19">
        <f t="shared" si="0"/>
        <v>22</v>
      </c>
      <c r="B28" s="19">
        <f t="shared" si="1"/>
        <v>220</v>
      </c>
      <c r="C28" s="37">
        <v>17</v>
      </c>
      <c r="D28" s="45" t="s">
        <v>12</v>
      </c>
      <c r="E28" s="154" t="s">
        <v>7345</v>
      </c>
      <c r="F28" s="129"/>
    </row>
    <row r="29" spans="1:6" s="156" customFormat="1" ht="24" x14ac:dyDescent="0.2">
      <c r="A29" s="19">
        <f t="shared" si="0"/>
        <v>23</v>
      </c>
      <c r="B29" s="19">
        <f t="shared" si="1"/>
        <v>237</v>
      </c>
      <c r="C29" s="37">
        <v>17</v>
      </c>
      <c r="D29" s="45" t="s">
        <v>12</v>
      </c>
      <c r="E29" s="154" t="s">
        <v>7346</v>
      </c>
      <c r="F29" s="129"/>
    </row>
    <row r="30" spans="1:6" s="156" customFormat="1" ht="24" x14ac:dyDescent="0.2">
      <c r="A30" s="19">
        <f t="shared" si="0"/>
        <v>24</v>
      </c>
      <c r="B30" s="19">
        <f t="shared" si="1"/>
        <v>254</v>
      </c>
      <c r="C30" s="37">
        <v>17</v>
      </c>
      <c r="D30" s="45" t="s">
        <v>12</v>
      </c>
      <c r="E30" s="154" t="s">
        <v>7347</v>
      </c>
      <c r="F30" s="129"/>
    </row>
    <row r="31" spans="1:6" s="156" customFormat="1" ht="24" x14ac:dyDescent="0.2">
      <c r="A31" s="19">
        <f t="shared" si="0"/>
        <v>25</v>
      </c>
      <c r="B31" s="19">
        <f t="shared" si="1"/>
        <v>271</v>
      </c>
      <c r="C31" s="37">
        <v>17</v>
      </c>
      <c r="D31" s="45" t="s">
        <v>12</v>
      </c>
      <c r="E31" s="154" t="s">
        <v>7348</v>
      </c>
      <c r="F31" s="129"/>
    </row>
    <row r="32" spans="1:6" s="156" customFormat="1" ht="24" x14ac:dyDescent="0.2">
      <c r="A32" s="19">
        <f t="shared" si="0"/>
        <v>26</v>
      </c>
      <c r="B32" s="19">
        <f t="shared" si="1"/>
        <v>288</v>
      </c>
      <c r="C32" s="37">
        <v>17</v>
      </c>
      <c r="D32" s="45" t="s">
        <v>12</v>
      </c>
      <c r="E32" s="154" t="s">
        <v>7349</v>
      </c>
      <c r="F32" s="129"/>
    </row>
    <row r="33" spans="1:6" s="156" customFormat="1" ht="24" x14ac:dyDescent="0.2">
      <c r="A33" s="19">
        <f t="shared" si="0"/>
        <v>27</v>
      </c>
      <c r="B33" s="19">
        <f t="shared" si="1"/>
        <v>305</v>
      </c>
      <c r="C33" s="37">
        <v>17</v>
      </c>
      <c r="D33" s="45" t="s">
        <v>12</v>
      </c>
      <c r="E33" s="154" t="s">
        <v>7350</v>
      </c>
      <c r="F33" s="129"/>
    </row>
    <row r="34" spans="1:6" s="156" customFormat="1" ht="24" x14ac:dyDescent="0.2">
      <c r="A34" s="19">
        <f t="shared" si="0"/>
        <v>28</v>
      </c>
      <c r="B34" s="19">
        <f t="shared" si="1"/>
        <v>322</v>
      </c>
      <c r="C34" s="37">
        <v>17</v>
      </c>
      <c r="D34" s="45" t="s">
        <v>12</v>
      </c>
      <c r="E34" s="154" t="s">
        <v>7351</v>
      </c>
      <c r="F34" s="129"/>
    </row>
    <row r="35" spans="1:6" s="156" customFormat="1" ht="24" x14ac:dyDescent="0.2">
      <c r="A35" s="19">
        <f t="shared" si="0"/>
        <v>29</v>
      </c>
      <c r="B35" s="19">
        <f t="shared" si="1"/>
        <v>339</v>
      </c>
      <c r="C35" s="37">
        <v>17</v>
      </c>
      <c r="D35" s="45" t="s">
        <v>12</v>
      </c>
      <c r="E35" s="154" t="s">
        <v>7352</v>
      </c>
      <c r="F35" s="129"/>
    </row>
    <row r="36" spans="1:6" s="156" customFormat="1" ht="24" x14ac:dyDescent="0.2">
      <c r="A36" s="19">
        <f t="shared" si="0"/>
        <v>30</v>
      </c>
      <c r="B36" s="19">
        <f t="shared" si="1"/>
        <v>356</v>
      </c>
      <c r="C36" s="37">
        <v>17</v>
      </c>
      <c r="D36" s="45" t="s">
        <v>12</v>
      </c>
      <c r="E36" s="154" t="s">
        <v>7353</v>
      </c>
      <c r="F36" s="129"/>
    </row>
    <row r="37" spans="1:6" s="156" customFormat="1" ht="24" x14ac:dyDescent="0.2">
      <c r="A37" s="19">
        <f t="shared" si="0"/>
        <v>31</v>
      </c>
      <c r="B37" s="19">
        <f t="shared" si="1"/>
        <v>373</v>
      </c>
      <c r="C37" s="37">
        <v>17</v>
      </c>
      <c r="D37" s="45" t="s">
        <v>12</v>
      </c>
      <c r="E37" s="154" t="s">
        <v>7354</v>
      </c>
      <c r="F37" s="129"/>
    </row>
    <row r="38" spans="1:6" s="156" customFormat="1" ht="24" x14ac:dyDescent="0.2">
      <c r="A38" s="19">
        <f t="shared" si="0"/>
        <v>32</v>
      </c>
      <c r="B38" s="19">
        <f t="shared" si="1"/>
        <v>390</v>
      </c>
      <c r="C38" s="37">
        <v>17</v>
      </c>
      <c r="D38" s="45" t="s">
        <v>12</v>
      </c>
      <c r="E38" s="154" t="s">
        <v>7355</v>
      </c>
      <c r="F38" s="129"/>
    </row>
    <row r="39" spans="1:6" s="156" customFormat="1" ht="24" x14ac:dyDescent="0.2">
      <c r="A39" s="19">
        <f t="shared" si="0"/>
        <v>33</v>
      </c>
      <c r="B39" s="19">
        <f t="shared" si="1"/>
        <v>407</v>
      </c>
      <c r="C39" s="37">
        <v>17</v>
      </c>
      <c r="D39" s="45" t="s">
        <v>12</v>
      </c>
      <c r="E39" s="154" t="s">
        <v>7356</v>
      </c>
      <c r="F39" s="129"/>
    </row>
    <row r="40" spans="1:6" s="156" customFormat="1" ht="24" x14ac:dyDescent="0.2">
      <c r="A40" s="19">
        <f t="shared" si="0"/>
        <v>34</v>
      </c>
      <c r="B40" s="19">
        <f t="shared" si="1"/>
        <v>424</v>
      </c>
      <c r="C40" s="37">
        <v>17</v>
      </c>
      <c r="D40" s="45" t="s">
        <v>12</v>
      </c>
      <c r="E40" s="154" t="s">
        <v>7357</v>
      </c>
      <c r="F40" s="129"/>
    </row>
    <row r="41" spans="1:6" s="156" customFormat="1" ht="24" x14ac:dyDescent="0.2">
      <c r="A41" s="19">
        <f t="shared" si="0"/>
        <v>35</v>
      </c>
      <c r="B41" s="19">
        <f t="shared" si="1"/>
        <v>441</v>
      </c>
      <c r="C41" s="37">
        <v>17</v>
      </c>
      <c r="D41" s="45" t="s">
        <v>12</v>
      </c>
      <c r="E41" s="154" t="s">
        <v>7358</v>
      </c>
      <c r="F41" s="129"/>
    </row>
    <row r="42" spans="1:6" s="156" customFormat="1" ht="24" x14ac:dyDescent="0.2">
      <c r="A42" s="19">
        <f t="shared" si="0"/>
        <v>36</v>
      </c>
      <c r="B42" s="19">
        <f t="shared" si="1"/>
        <v>458</v>
      </c>
      <c r="C42" s="37">
        <v>17</v>
      </c>
      <c r="D42" s="45" t="s">
        <v>12</v>
      </c>
      <c r="E42" s="154" t="s">
        <v>7359</v>
      </c>
      <c r="F42" s="129"/>
    </row>
    <row r="43" spans="1:6" s="156" customFormat="1" ht="24" x14ac:dyDescent="0.2">
      <c r="A43" s="19">
        <f t="shared" si="0"/>
        <v>37</v>
      </c>
      <c r="B43" s="19">
        <f t="shared" si="1"/>
        <v>475</v>
      </c>
      <c r="C43" s="37">
        <v>17</v>
      </c>
      <c r="D43" s="45" t="s">
        <v>12</v>
      </c>
      <c r="E43" s="154" t="s">
        <v>7360</v>
      </c>
      <c r="F43" s="129"/>
    </row>
    <row r="44" spans="1:6" s="156" customFormat="1" ht="24" x14ac:dyDescent="0.2">
      <c r="A44" s="19">
        <f t="shared" si="0"/>
        <v>38</v>
      </c>
      <c r="B44" s="19">
        <f t="shared" si="1"/>
        <v>492</v>
      </c>
      <c r="C44" s="37">
        <v>17</v>
      </c>
      <c r="D44" s="45" t="s">
        <v>12</v>
      </c>
      <c r="E44" s="154" t="s">
        <v>7361</v>
      </c>
      <c r="F44" s="129"/>
    </row>
    <row r="45" spans="1:6" s="156" customFormat="1" ht="24" x14ac:dyDescent="0.2">
      <c r="A45" s="19">
        <f t="shared" si="0"/>
        <v>39</v>
      </c>
      <c r="B45" s="19">
        <f t="shared" si="1"/>
        <v>509</v>
      </c>
      <c r="C45" s="37">
        <v>17</v>
      </c>
      <c r="D45" s="45" t="s">
        <v>12</v>
      </c>
      <c r="E45" s="154" t="s">
        <v>7362</v>
      </c>
      <c r="F45" s="129"/>
    </row>
    <row r="46" spans="1:6" s="156" customFormat="1" ht="24" x14ac:dyDescent="0.2">
      <c r="A46" s="19">
        <f t="shared" si="0"/>
        <v>40</v>
      </c>
      <c r="B46" s="19">
        <f t="shared" si="1"/>
        <v>526</v>
      </c>
      <c r="C46" s="37">
        <v>17</v>
      </c>
      <c r="D46" s="45" t="s">
        <v>12</v>
      </c>
      <c r="E46" s="154" t="s">
        <v>7363</v>
      </c>
      <c r="F46" s="129"/>
    </row>
    <row r="47" spans="1:6" s="156" customFormat="1" ht="24" x14ac:dyDescent="0.2">
      <c r="A47" s="19">
        <f t="shared" si="0"/>
        <v>41</v>
      </c>
      <c r="B47" s="19">
        <f t="shared" si="1"/>
        <v>543</v>
      </c>
      <c r="C47" s="37">
        <v>17</v>
      </c>
      <c r="D47" s="45" t="s">
        <v>12</v>
      </c>
      <c r="E47" s="154" t="s">
        <v>7364</v>
      </c>
      <c r="F47" s="129"/>
    </row>
    <row r="48" spans="1:6" s="156" customFormat="1" ht="24" x14ac:dyDescent="0.2">
      <c r="A48" s="19">
        <f t="shared" si="0"/>
        <v>42</v>
      </c>
      <c r="B48" s="19">
        <f t="shared" si="1"/>
        <v>560</v>
      </c>
      <c r="C48" s="37">
        <v>17</v>
      </c>
      <c r="D48" s="45" t="s">
        <v>12</v>
      </c>
      <c r="E48" s="154" t="s">
        <v>7365</v>
      </c>
      <c r="F48" s="129"/>
    </row>
    <row r="49" spans="1:6" s="156" customFormat="1" ht="24" x14ac:dyDescent="0.2">
      <c r="A49" s="19">
        <f t="shared" si="0"/>
        <v>43</v>
      </c>
      <c r="B49" s="19">
        <f t="shared" si="1"/>
        <v>577</v>
      </c>
      <c r="C49" s="37">
        <v>17</v>
      </c>
      <c r="D49" s="45" t="s">
        <v>12</v>
      </c>
      <c r="E49" s="154" t="s">
        <v>7366</v>
      </c>
      <c r="F49" s="129"/>
    </row>
    <row r="50" spans="1:6" s="156" customFormat="1" ht="24" x14ac:dyDescent="0.2">
      <c r="A50" s="19">
        <f t="shared" si="0"/>
        <v>44</v>
      </c>
      <c r="B50" s="19">
        <f t="shared" si="1"/>
        <v>594</v>
      </c>
      <c r="C50" s="37">
        <v>17</v>
      </c>
      <c r="D50" s="45" t="s">
        <v>12</v>
      </c>
      <c r="E50" s="154" t="s">
        <v>7367</v>
      </c>
      <c r="F50" s="129"/>
    </row>
    <row r="51" spans="1:6" s="156" customFormat="1" ht="24" x14ac:dyDescent="0.2">
      <c r="A51" s="19">
        <f t="shared" si="0"/>
        <v>45</v>
      </c>
      <c r="B51" s="19">
        <f t="shared" si="1"/>
        <v>611</v>
      </c>
      <c r="C51" s="37">
        <v>17</v>
      </c>
      <c r="D51" s="45" t="s">
        <v>12</v>
      </c>
      <c r="E51" s="154" t="s">
        <v>7368</v>
      </c>
      <c r="F51" s="129"/>
    </row>
    <row r="52" spans="1:6" s="156" customFormat="1" ht="24" x14ac:dyDescent="0.2">
      <c r="A52" s="19">
        <f t="shared" si="0"/>
        <v>46</v>
      </c>
      <c r="B52" s="19">
        <f t="shared" si="1"/>
        <v>628</v>
      </c>
      <c r="C52" s="37">
        <v>17</v>
      </c>
      <c r="D52" s="45" t="s">
        <v>12</v>
      </c>
      <c r="E52" s="154" t="s">
        <v>7369</v>
      </c>
      <c r="F52" s="129"/>
    </row>
    <row r="53" spans="1:6" s="156" customFormat="1" ht="24" x14ac:dyDescent="0.2">
      <c r="A53" s="19">
        <f t="shared" si="0"/>
        <v>47</v>
      </c>
      <c r="B53" s="19">
        <f t="shared" si="1"/>
        <v>645</v>
      </c>
      <c r="C53" s="37">
        <v>17</v>
      </c>
      <c r="D53" s="45" t="s">
        <v>12</v>
      </c>
      <c r="E53" s="154" t="s">
        <v>7370</v>
      </c>
      <c r="F53" s="129"/>
    </row>
    <row r="54" spans="1:6" s="156" customFormat="1" ht="24" x14ac:dyDescent="0.2">
      <c r="A54" s="19">
        <f t="shared" si="0"/>
        <v>48</v>
      </c>
      <c r="B54" s="19">
        <f t="shared" si="1"/>
        <v>662</v>
      </c>
      <c r="C54" s="37">
        <v>17</v>
      </c>
      <c r="D54" s="45" t="s">
        <v>12</v>
      </c>
      <c r="E54" s="154" t="s">
        <v>7371</v>
      </c>
      <c r="F54" s="129"/>
    </row>
    <row r="55" spans="1:6" s="156" customFormat="1" ht="24" x14ac:dyDescent="0.2">
      <c r="A55" s="19">
        <f t="shared" si="0"/>
        <v>49</v>
      </c>
      <c r="B55" s="19">
        <f t="shared" si="1"/>
        <v>679</v>
      </c>
      <c r="C55" s="37">
        <v>17</v>
      </c>
      <c r="D55" s="45" t="s">
        <v>12</v>
      </c>
      <c r="E55" s="153" t="s">
        <v>10913</v>
      </c>
      <c r="F55" s="129"/>
    </row>
    <row r="56" spans="1:6" s="156" customFormat="1" ht="24" x14ac:dyDescent="0.2">
      <c r="A56" s="19">
        <f t="shared" si="0"/>
        <v>50</v>
      </c>
      <c r="B56" s="19">
        <f t="shared" si="1"/>
        <v>696</v>
      </c>
      <c r="C56" s="37">
        <v>17</v>
      </c>
      <c r="D56" s="45" t="s">
        <v>12</v>
      </c>
      <c r="E56" s="153" t="s">
        <v>10914</v>
      </c>
      <c r="F56" s="129"/>
    </row>
    <row r="57" spans="1:6" s="156" customFormat="1" ht="24" x14ac:dyDescent="0.2">
      <c r="A57" s="19">
        <f t="shared" si="0"/>
        <v>51</v>
      </c>
      <c r="B57" s="19">
        <f t="shared" si="1"/>
        <v>713</v>
      </c>
      <c r="C57" s="37">
        <v>17</v>
      </c>
      <c r="D57" s="45" t="s">
        <v>12</v>
      </c>
      <c r="E57" s="153" t="s">
        <v>10915</v>
      </c>
      <c r="F57" s="129"/>
    </row>
    <row r="58" spans="1:6" s="156" customFormat="1" ht="24" x14ac:dyDescent="0.2">
      <c r="A58" s="19">
        <f t="shared" si="0"/>
        <v>52</v>
      </c>
      <c r="B58" s="19">
        <f t="shared" si="1"/>
        <v>730</v>
      </c>
      <c r="C58" s="37">
        <v>17</v>
      </c>
      <c r="D58" s="45" t="s">
        <v>12</v>
      </c>
      <c r="E58" s="153" t="s">
        <v>10916</v>
      </c>
      <c r="F58" s="129"/>
    </row>
    <row r="59" spans="1:6" s="156" customFormat="1" ht="24" x14ac:dyDescent="0.2">
      <c r="A59" s="19">
        <f t="shared" si="0"/>
        <v>53</v>
      </c>
      <c r="B59" s="19">
        <f t="shared" si="1"/>
        <v>747</v>
      </c>
      <c r="C59" s="37">
        <v>17</v>
      </c>
      <c r="D59" s="45" t="s">
        <v>12</v>
      </c>
      <c r="E59" s="412" t="s">
        <v>12620</v>
      </c>
      <c r="F59" s="129"/>
    </row>
    <row r="60" spans="1:6" s="156" customFormat="1" ht="24" x14ac:dyDescent="0.2">
      <c r="A60" s="19">
        <f t="shared" si="0"/>
        <v>54</v>
      </c>
      <c r="B60" s="19">
        <f t="shared" si="1"/>
        <v>764</v>
      </c>
      <c r="C60" s="37">
        <v>17</v>
      </c>
      <c r="D60" s="45" t="s">
        <v>12</v>
      </c>
      <c r="E60" s="412" t="s">
        <v>12621</v>
      </c>
      <c r="F60" s="129"/>
    </row>
    <row r="61" spans="1:6" s="156" customFormat="1" ht="24" x14ac:dyDescent="0.2">
      <c r="A61" s="19">
        <f t="shared" si="0"/>
        <v>55</v>
      </c>
      <c r="B61" s="19">
        <f t="shared" si="1"/>
        <v>781</v>
      </c>
      <c r="C61" s="37">
        <v>17</v>
      </c>
      <c r="D61" s="45" t="s">
        <v>12</v>
      </c>
      <c r="E61" s="412" t="s">
        <v>12622</v>
      </c>
      <c r="F61" s="129"/>
    </row>
    <row r="62" spans="1:6" s="156" customFormat="1" ht="24" x14ac:dyDescent="0.2">
      <c r="A62" s="19">
        <f t="shared" si="0"/>
        <v>56</v>
      </c>
      <c r="B62" s="19">
        <f t="shared" si="1"/>
        <v>798</v>
      </c>
      <c r="C62" s="37">
        <v>17</v>
      </c>
      <c r="D62" s="45" t="s">
        <v>12</v>
      </c>
      <c r="E62" s="412" t="s">
        <v>12623</v>
      </c>
      <c r="F62" s="129"/>
    </row>
    <row r="63" spans="1:6" s="156" customFormat="1" ht="24" x14ac:dyDescent="0.2">
      <c r="A63" s="19">
        <f t="shared" si="0"/>
        <v>57</v>
      </c>
      <c r="B63" s="19">
        <f t="shared" si="1"/>
        <v>815</v>
      </c>
      <c r="C63" s="19">
        <v>17</v>
      </c>
      <c r="D63" s="33" t="s">
        <v>12</v>
      </c>
      <c r="E63" s="412" t="s">
        <v>12624</v>
      </c>
      <c r="F63" s="260"/>
    </row>
    <row r="64" spans="1:6" s="156" customFormat="1" ht="24" x14ac:dyDescent="0.2">
      <c r="A64" s="19">
        <f t="shared" si="0"/>
        <v>58</v>
      </c>
      <c r="B64" s="19">
        <f t="shared" si="1"/>
        <v>832</v>
      </c>
      <c r="C64" s="19">
        <v>17</v>
      </c>
      <c r="D64" s="33" t="s">
        <v>12</v>
      </c>
      <c r="E64" s="412" t="s">
        <v>12625</v>
      </c>
      <c r="F64" s="260"/>
    </row>
    <row r="65" spans="1:6" ht="24" x14ac:dyDescent="0.2">
      <c r="A65" s="19">
        <f t="shared" si="0"/>
        <v>59</v>
      </c>
      <c r="B65" s="19">
        <f t="shared" si="1"/>
        <v>849</v>
      </c>
      <c r="C65" s="19">
        <v>17</v>
      </c>
      <c r="D65" s="33" t="s">
        <v>12</v>
      </c>
      <c r="E65" s="412" t="s">
        <v>12626</v>
      </c>
      <c r="F65" s="260"/>
    </row>
    <row r="66" spans="1:6" ht="24" x14ac:dyDescent="0.2">
      <c r="A66" s="19">
        <f t="shared" si="0"/>
        <v>60</v>
      </c>
      <c r="B66" s="19">
        <f t="shared" si="1"/>
        <v>866</v>
      </c>
      <c r="C66" s="19">
        <v>17</v>
      </c>
      <c r="D66" s="33" t="s">
        <v>12</v>
      </c>
      <c r="E66" s="412" t="s">
        <v>12627</v>
      </c>
      <c r="F66" s="260"/>
    </row>
    <row r="67" spans="1:6" s="156" customFormat="1" ht="24" x14ac:dyDescent="0.2">
      <c r="A67" s="363">
        <f t="shared" si="0"/>
        <v>61</v>
      </c>
      <c r="B67" s="363">
        <f t="shared" si="1"/>
        <v>883</v>
      </c>
      <c r="C67" s="363">
        <v>17</v>
      </c>
      <c r="D67" s="360" t="s">
        <v>12</v>
      </c>
      <c r="E67" s="413" t="s">
        <v>12629</v>
      </c>
      <c r="F67" s="400"/>
    </row>
    <row r="68" spans="1:6" s="156" customFormat="1" ht="24" x14ac:dyDescent="0.2">
      <c r="A68" s="363">
        <f t="shared" si="0"/>
        <v>62</v>
      </c>
      <c r="B68" s="363">
        <f t="shared" si="1"/>
        <v>900</v>
      </c>
      <c r="C68" s="363">
        <v>17</v>
      </c>
      <c r="D68" s="360" t="s">
        <v>12</v>
      </c>
      <c r="E68" s="413" t="s">
        <v>12628</v>
      </c>
      <c r="F68" s="400"/>
    </row>
    <row r="69" spans="1:6" ht="24" x14ac:dyDescent="0.2">
      <c r="A69" s="363">
        <f t="shared" si="0"/>
        <v>63</v>
      </c>
      <c r="B69" s="363">
        <f t="shared" si="1"/>
        <v>917</v>
      </c>
      <c r="C69" s="363">
        <v>17</v>
      </c>
      <c r="D69" s="360" t="s">
        <v>12</v>
      </c>
      <c r="E69" s="413" t="s">
        <v>12630</v>
      </c>
      <c r="F69" s="400"/>
    </row>
    <row r="70" spans="1:6" ht="24" x14ac:dyDescent="0.2">
      <c r="A70" s="363">
        <f t="shared" si="0"/>
        <v>64</v>
      </c>
      <c r="B70" s="363">
        <f t="shared" si="1"/>
        <v>934</v>
      </c>
      <c r="C70" s="363">
        <v>17</v>
      </c>
      <c r="D70" s="360" t="s">
        <v>12</v>
      </c>
      <c r="E70" s="413" t="s">
        <v>12631</v>
      </c>
      <c r="F70" s="400"/>
    </row>
    <row r="71" spans="1:6" ht="24" x14ac:dyDescent="0.2">
      <c r="A71" s="363">
        <f t="shared" si="0"/>
        <v>65</v>
      </c>
      <c r="B71" s="363">
        <f t="shared" si="1"/>
        <v>951</v>
      </c>
      <c r="C71" s="37">
        <v>17</v>
      </c>
      <c r="D71" s="45" t="s">
        <v>12</v>
      </c>
      <c r="E71" s="154" t="s">
        <v>7372</v>
      </c>
      <c r="F71" s="43"/>
    </row>
    <row r="72" spans="1:6" ht="24" x14ac:dyDescent="0.2">
      <c r="A72" s="363">
        <f t="shared" si="0"/>
        <v>66</v>
      </c>
      <c r="B72" s="363">
        <f t="shared" si="1"/>
        <v>968</v>
      </c>
      <c r="C72" s="37">
        <v>17</v>
      </c>
      <c r="D72" s="45" t="s">
        <v>12</v>
      </c>
      <c r="E72" s="154" t="s">
        <v>7373</v>
      </c>
      <c r="F72" s="43"/>
    </row>
    <row r="73" spans="1:6" ht="24" x14ac:dyDescent="0.2">
      <c r="A73" s="363">
        <f t="shared" si="0"/>
        <v>67</v>
      </c>
      <c r="B73" s="363">
        <f t="shared" si="1"/>
        <v>985</v>
      </c>
      <c r="C73" s="37">
        <v>17</v>
      </c>
      <c r="D73" s="45" t="s">
        <v>12</v>
      </c>
      <c r="E73" s="154" t="s">
        <v>7374</v>
      </c>
      <c r="F73" s="43"/>
    </row>
    <row r="74" spans="1:6" ht="24" x14ac:dyDescent="0.2">
      <c r="A74" s="363">
        <f t="shared" si="0"/>
        <v>68</v>
      </c>
      <c r="B74" s="363">
        <f t="shared" si="1"/>
        <v>1002</v>
      </c>
      <c r="C74" s="37">
        <v>17</v>
      </c>
      <c r="D74" s="45" t="s">
        <v>12</v>
      </c>
      <c r="E74" s="154" t="s">
        <v>7375</v>
      </c>
      <c r="F74" s="43"/>
    </row>
    <row r="75" spans="1:6" x14ac:dyDescent="0.2">
      <c r="A75" s="363">
        <f t="shared" si="0"/>
        <v>69</v>
      </c>
      <c r="B75" s="363">
        <f t="shared" si="1"/>
        <v>1019</v>
      </c>
      <c r="C75" s="78">
        <v>150</v>
      </c>
      <c r="D75" s="250" t="s">
        <v>9</v>
      </c>
      <c r="E75" s="29" t="s">
        <v>50</v>
      </c>
      <c r="F75" s="47" t="s">
        <v>25</v>
      </c>
    </row>
    <row r="76" spans="1:6" ht="12.75" thickBot="1" x14ac:dyDescent="0.25">
      <c r="A76" s="368">
        <f t="shared" ref="A76" si="4">+A75+1</f>
        <v>70</v>
      </c>
      <c r="B76" s="368">
        <f t="shared" ref="B76" si="5">C75+B75</f>
        <v>1169</v>
      </c>
      <c r="C76" s="125">
        <v>12</v>
      </c>
      <c r="D76" s="126" t="s">
        <v>9</v>
      </c>
      <c r="E76" s="127" t="s">
        <v>323</v>
      </c>
      <c r="F76" s="128" t="s">
        <v>7376</v>
      </c>
    </row>
    <row r="77" spans="1:6" ht="12.75" thickTop="1" x14ac:dyDescent="0.2">
      <c r="A77" s="69" t="s">
        <v>54</v>
      </c>
      <c r="B77" s="69"/>
      <c r="C77" s="370">
        <f>B76+C76-1</f>
        <v>1180</v>
      </c>
      <c r="D77" s="69"/>
      <c r="E77" s="255"/>
      <c r="F77" s="64"/>
    </row>
    <row r="78" spans="1:6" x14ac:dyDescent="0.2">
      <c r="A78" s="69"/>
      <c r="B78" s="69"/>
      <c r="C78" s="69"/>
      <c r="D78" s="69"/>
      <c r="E78" s="69"/>
      <c r="F78" s="64"/>
    </row>
    <row r="79" spans="1:6" x14ac:dyDescent="0.2">
      <c r="A79" s="64"/>
      <c r="B79" s="64"/>
      <c r="C79" s="64"/>
      <c r="D79" s="64"/>
      <c r="E79" s="64"/>
      <c r="F79" s="64"/>
    </row>
    <row r="80" spans="1:6" x14ac:dyDescent="0.2">
      <c r="A80" s="804" t="s">
        <v>15167</v>
      </c>
      <c r="B80" s="804"/>
      <c r="C80" s="804"/>
      <c r="D80" s="805"/>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c r="F249" s="64"/>
    </row>
    <row r="250" spans="1:6" x14ac:dyDescent="0.2">
      <c r="A250" s="64"/>
      <c r="B250" s="64"/>
      <c r="C250" s="64"/>
      <c r="D250" s="64"/>
      <c r="E250" s="64"/>
      <c r="F250" s="64"/>
    </row>
    <row r="251" spans="1:6" x14ac:dyDescent="0.2">
      <c r="A251" s="64"/>
      <c r="B251" s="64"/>
      <c r="C251" s="64"/>
      <c r="D251" s="64"/>
      <c r="E251" s="64"/>
    </row>
    <row r="252" spans="1:6" x14ac:dyDescent="0.2">
      <c r="A252" s="64"/>
      <c r="B252" s="64"/>
      <c r="C252" s="64"/>
      <c r="D252" s="64"/>
      <c r="E252" s="64"/>
    </row>
    <row r="253" spans="1:6" x14ac:dyDescent="0.2">
      <c r="A253" s="64"/>
      <c r="B253" s="64"/>
      <c r="C253" s="64"/>
      <c r="D253" s="64"/>
      <c r="E253" s="64"/>
    </row>
    <row r="254" spans="1:6" x14ac:dyDescent="0.2">
      <c r="A254" s="64"/>
      <c r="B254" s="64"/>
      <c r="C254" s="64"/>
      <c r="D254" s="64"/>
      <c r="E254" s="64"/>
    </row>
    <row r="255" spans="1:6" x14ac:dyDescent="0.2">
      <c r="A255" s="64"/>
      <c r="B255" s="64"/>
      <c r="C255" s="64"/>
      <c r="D255" s="64"/>
      <c r="E255" s="64"/>
    </row>
    <row r="256" spans="1:6" x14ac:dyDescent="0.2">
      <c r="A256" s="64"/>
      <c r="B256" s="64"/>
      <c r="C256" s="64"/>
      <c r="D256" s="64"/>
      <c r="E256" s="64"/>
    </row>
    <row r="257" spans="1:5" x14ac:dyDescent="0.2">
      <c r="A257" s="64"/>
      <c r="B257" s="64"/>
      <c r="C257" s="64"/>
      <c r="D257" s="64"/>
      <c r="E257" s="64"/>
    </row>
  </sheetData>
  <mergeCells count="5">
    <mergeCell ref="A3:B3"/>
    <mergeCell ref="C3:F3"/>
    <mergeCell ref="A4:B4"/>
    <mergeCell ref="C4:F5"/>
    <mergeCell ref="A80:D80"/>
  </mergeCells>
  <conditionalFormatting sqref="A3:F3">
    <cfRule type="containsText" dxfId="100" priority="2" operator="containsText" text="Diseño de registro. 2024">
      <formula>NOT(ISERROR(SEARCH("Diseño de registro. 2024",A3)))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B206E19-B83D-40C1-9D9F-FC4D2FFDBE33}">
            <xm:f>NOT(ISERROR(SEARCH($C$3,A3)))</xm:f>
            <xm:f>$C$3</xm:f>
            <x14:dxf>
              <font>
                <color rgb="FFFFFF00"/>
              </font>
            </x14:dxf>
          </x14:cfRule>
          <xm:sqref>A3:F3</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F230"/>
  <sheetViews>
    <sheetView zoomScaleNormal="100" zoomScaleSheetLayoutView="80" workbookViewId="0">
      <selection activeCell="E12" sqref="E12"/>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6520</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6840</v>
      </c>
    </row>
    <row r="10" spans="1:6" x14ac:dyDescent="0.2">
      <c r="A10" s="430">
        <f t="shared" si="0"/>
        <v>4</v>
      </c>
      <c r="B10" s="430">
        <f>B9+C9</f>
        <v>8</v>
      </c>
      <c r="C10" s="430">
        <v>1</v>
      </c>
      <c r="D10" s="444" t="s">
        <v>9</v>
      </c>
      <c r="E10" s="500" t="s">
        <v>16</v>
      </c>
      <c r="F10" s="10" t="s">
        <v>327</v>
      </c>
    </row>
    <row r="11" spans="1:6" x14ac:dyDescent="0.2">
      <c r="A11" s="430">
        <f t="shared" si="0"/>
        <v>5</v>
      </c>
      <c r="B11" s="430">
        <v>9</v>
      </c>
      <c r="C11" s="430">
        <v>2</v>
      </c>
      <c r="D11" s="444" t="s">
        <v>12</v>
      </c>
      <c r="E11" s="500" t="s">
        <v>17</v>
      </c>
      <c r="F11" s="10" t="s">
        <v>18</v>
      </c>
    </row>
    <row r="12" spans="1:6" x14ac:dyDescent="0.2">
      <c r="A12" s="430">
        <f t="shared" si="0"/>
        <v>6</v>
      </c>
      <c r="B12" s="430">
        <f>C11+B11</f>
        <v>11</v>
      </c>
      <c r="C12" s="430">
        <v>1</v>
      </c>
      <c r="D12" s="444" t="s">
        <v>9</v>
      </c>
      <c r="E12" s="500" t="s">
        <v>1810</v>
      </c>
      <c r="F12" s="9" t="s">
        <v>20</v>
      </c>
    </row>
    <row r="13" spans="1:6" x14ac:dyDescent="0.2">
      <c r="A13" s="430">
        <f t="shared" si="0"/>
        <v>7</v>
      </c>
      <c r="B13" s="430">
        <f>C12+B12</f>
        <v>12</v>
      </c>
      <c r="C13" s="430">
        <v>1</v>
      </c>
      <c r="D13" s="444" t="s">
        <v>9</v>
      </c>
      <c r="E13" s="500" t="s">
        <v>284</v>
      </c>
      <c r="F13" s="9"/>
    </row>
    <row r="14" spans="1:6" x14ac:dyDescent="0.2">
      <c r="A14" s="430">
        <f t="shared" si="0"/>
        <v>8</v>
      </c>
      <c r="B14" s="430">
        <f t="shared" ref="B14:B77" si="1">C13+B13</f>
        <v>13</v>
      </c>
      <c r="C14" s="430">
        <v>3</v>
      </c>
      <c r="D14" s="444" t="s">
        <v>12</v>
      </c>
      <c r="E14" s="500" t="s">
        <v>23</v>
      </c>
      <c r="F14" s="9"/>
    </row>
    <row r="15" spans="1:6" x14ac:dyDescent="0.2">
      <c r="A15" s="363">
        <f t="shared" si="0"/>
        <v>9</v>
      </c>
      <c r="B15" s="363">
        <f t="shared" si="1"/>
        <v>16</v>
      </c>
      <c r="C15" s="430">
        <v>17</v>
      </c>
      <c r="D15" s="444" t="s">
        <v>12</v>
      </c>
      <c r="E15" s="46" t="s">
        <v>14612</v>
      </c>
      <c r="F15" s="9"/>
    </row>
    <row r="16" spans="1:6" x14ac:dyDescent="0.2">
      <c r="A16" s="363">
        <f t="shared" si="0"/>
        <v>10</v>
      </c>
      <c r="B16" s="363">
        <f t="shared" si="1"/>
        <v>33</v>
      </c>
      <c r="C16" s="430">
        <v>17</v>
      </c>
      <c r="D16" s="444" t="s">
        <v>12</v>
      </c>
      <c r="E16" s="46" t="s">
        <v>14613</v>
      </c>
      <c r="F16" s="9"/>
    </row>
    <row r="17" spans="1:6" x14ac:dyDescent="0.2">
      <c r="A17" s="363">
        <f t="shared" si="0"/>
        <v>11</v>
      </c>
      <c r="B17" s="363">
        <f t="shared" si="1"/>
        <v>50</v>
      </c>
      <c r="C17" s="430">
        <v>17</v>
      </c>
      <c r="D17" s="444" t="s">
        <v>12</v>
      </c>
      <c r="E17" s="489" t="s">
        <v>7377</v>
      </c>
      <c r="F17" s="9"/>
    </row>
    <row r="18" spans="1:6" x14ac:dyDescent="0.2">
      <c r="A18" s="363">
        <f t="shared" si="0"/>
        <v>12</v>
      </c>
      <c r="B18" s="363">
        <f t="shared" si="1"/>
        <v>67</v>
      </c>
      <c r="C18" s="430">
        <v>17</v>
      </c>
      <c r="D18" s="444" t="s">
        <v>12</v>
      </c>
      <c r="E18" s="489" t="s">
        <v>7378</v>
      </c>
      <c r="F18" s="9"/>
    </row>
    <row r="19" spans="1:6" x14ac:dyDescent="0.2">
      <c r="A19" s="363">
        <f t="shared" si="0"/>
        <v>13</v>
      </c>
      <c r="B19" s="363">
        <f t="shared" si="1"/>
        <v>84</v>
      </c>
      <c r="C19" s="430">
        <v>17</v>
      </c>
      <c r="D19" s="444" t="s">
        <v>12</v>
      </c>
      <c r="E19" s="489" t="s">
        <v>7379</v>
      </c>
      <c r="F19" s="9"/>
    </row>
    <row r="20" spans="1:6" x14ac:dyDescent="0.2">
      <c r="A20" s="363">
        <f t="shared" si="0"/>
        <v>14</v>
      </c>
      <c r="B20" s="363">
        <f t="shared" si="1"/>
        <v>101</v>
      </c>
      <c r="C20" s="430">
        <v>17</v>
      </c>
      <c r="D20" s="444" t="s">
        <v>12</v>
      </c>
      <c r="E20" s="489" t="s">
        <v>7380</v>
      </c>
      <c r="F20" s="9"/>
    </row>
    <row r="21" spans="1:6" x14ac:dyDescent="0.2">
      <c r="A21" s="363">
        <f t="shared" si="0"/>
        <v>15</v>
      </c>
      <c r="B21" s="363">
        <f t="shared" si="1"/>
        <v>118</v>
      </c>
      <c r="C21" s="430">
        <v>17</v>
      </c>
      <c r="D21" s="444" t="s">
        <v>12</v>
      </c>
      <c r="E21" s="489" t="s">
        <v>7381</v>
      </c>
      <c r="F21" s="9"/>
    </row>
    <row r="22" spans="1:6" x14ac:dyDescent="0.2">
      <c r="A22" s="363">
        <f t="shared" si="0"/>
        <v>16</v>
      </c>
      <c r="B22" s="363">
        <f t="shared" si="1"/>
        <v>135</v>
      </c>
      <c r="C22" s="430">
        <v>17</v>
      </c>
      <c r="D22" s="444" t="s">
        <v>12</v>
      </c>
      <c r="E22" s="489" t="s">
        <v>7382</v>
      </c>
      <c r="F22" s="9"/>
    </row>
    <row r="23" spans="1:6" x14ac:dyDescent="0.2">
      <c r="A23" s="363">
        <f t="shared" si="0"/>
        <v>17</v>
      </c>
      <c r="B23" s="363">
        <f t="shared" si="1"/>
        <v>152</v>
      </c>
      <c r="C23" s="430">
        <v>17</v>
      </c>
      <c r="D23" s="444" t="s">
        <v>12</v>
      </c>
      <c r="E23" s="489" t="s">
        <v>7383</v>
      </c>
      <c r="F23" s="9"/>
    </row>
    <row r="24" spans="1:6" x14ac:dyDescent="0.2">
      <c r="A24" s="363">
        <f t="shared" si="0"/>
        <v>18</v>
      </c>
      <c r="B24" s="363">
        <f t="shared" si="1"/>
        <v>169</v>
      </c>
      <c r="C24" s="430">
        <v>17</v>
      </c>
      <c r="D24" s="444" t="s">
        <v>12</v>
      </c>
      <c r="E24" s="489" t="s">
        <v>7384</v>
      </c>
      <c r="F24" s="9"/>
    </row>
    <row r="25" spans="1:6" x14ac:dyDescent="0.2">
      <c r="A25" s="363">
        <f t="shared" si="0"/>
        <v>19</v>
      </c>
      <c r="B25" s="363">
        <f t="shared" si="1"/>
        <v>186</v>
      </c>
      <c r="C25" s="430">
        <v>17</v>
      </c>
      <c r="D25" s="444" t="s">
        <v>12</v>
      </c>
      <c r="E25" s="489" t="s">
        <v>7385</v>
      </c>
      <c r="F25" s="9"/>
    </row>
    <row r="26" spans="1:6" x14ac:dyDescent="0.2">
      <c r="A26" s="363">
        <f t="shared" si="0"/>
        <v>20</v>
      </c>
      <c r="B26" s="363">
        <f t="shared" si="1"/>
        <v>203</v>
      </c>
      <c r="C26" s="430">
        <v>17</v>
      </c>
      <c r="D26" s="444" t="s">
        <v>12</v>
      </c>
      <c r="E26" s="489" t="s">
        <v>7386</v>
      </c>
      <c r="F26" s="9"/>
    </row>
    <row r="27" spans="1:6" x14ac:dyDescent="0.2">
      <c r="A27" s="363">
        <f t="shared" si="0"/>
        <v>21</v>
      </c>
      <c r="B27" s="363">
        <f t="shared" si="1"/>
        <v>220</v>
      </c>
      <c r="C27" s="430">
        <v>17</v>
      </c>
      <c r="D27" s="444" t="s">
        <v>12</v>
      </c>
      <c r="E27" s="489" t="s">
        <v>7387</v>
      </c>
      <c r="F27" s="9"/>
    </row>
    <row r="28" spans="1:6" x14ac:dyDescent="0.2">
      <c r="A28" s="363">
        <f t="shared" si="0"/>
        <v>22</v>
      </c>
      <c r="B28" s="363">
        <f t="shared" si="1"/>
        <v>237</v>
      </c>
      <c r="C28" s="430">
        <v>17</v>
      </c>
      <c r="D28" s="444" t="s">
        <v>12</v>
      </c>
      <c r="E28" s="489" t="s">
        <v>7388</v>
      </c>
      <c r="F28" s="9"/>
    </row>
    <row r="29" spans="1:6" x14ac:dyDescent="0.2">
      <c r="A29" s="363">
        <f t="shared" si="0"/>
        <v>23</v>
      </c>
      <c r="B29" s="363">
        <f t="shared" si="1"/>
        <v>254</v>
      </c>
      <c r="C29" s="430">
        <v>17</v>
      </c>
      <c r="D29" s="444" t="s">
        <v>12</v>
      </c>
      <c r="E29" s="489" t="s">
        <v>7389</v>
      </c>
      <c r="F29" s="9"/>
    </row>
    <row r="30" spans="1:6" x14ac:dyDescent="0.2">
      <c r="A30" s="363">
        <f t="shared" si="0"/>
        <v>24</v>
      </c>
      <c r="B30" s="363">
        <f t="shared" si="1"/>
        <v>271</v>
      </c>
      <c r="C30" s="430">
        <v>17</v>
      </c>
      <c r="D30" s="444" t="s">
        <v>12</v>
      </c>
      <c r="E30" s="489" t="s">
        <v>7390</v>
      </c>
      <c r="F30" s="9"/>
    </row>
    <row r="31" spans="1:6" x14ac:dyDescent="0.2">
      <c r="A31" s="363">
        <f t="shared" si="0"/>
        <v>25</v>
      </c>
      <c r="B31" s="363">
        <f t="shared" si="1"/>
        <v>288</v>
      </c>
      <c r="C31" s="430">
        <v>17</v>
      </c>
      <c r="D31" s="444" t="s">
        <v>12</v>
      </c>
      <c r="E31" s="489" t="s">
        <v>7391</v>
      </c>
      <c r="F31" s="9"/>
    </row>
    <row r="32" spans="1:6" x14ac:dyDescent="0.2">
      <c r="A32" s="363">
        <f t="shared" si="0"/>
        <v>26</v>
      </c>
      <c r="B32" s="363">
        <f t="shared" si="1"/>
        <v>305</v>
      </c>
      <c r="C32" s="430">
        <v>17</v>
      </c>
      <c r="D32" s="444" t="s">
        <v>12</v>
      </c>
      <c r="E32" s="489" t="s">
        <v>7392</v>
      </c>
      <c r="F32" s="9"/>
    </row>
    <row r="33" spans="1:6" x14ac:dyDescent="0.2">
      <c r="A33" s="363">
        <f t="shared" si="0"/>
        <v>27</v>
      </c>
      <c r="B33" s="363">
        <f t="shared" si="1"/>
        <v>322</v>
      </c>
      <c r="C33" s="430">
        <v>17</v>
      </c>
      <c r="D33" s="444" t="s">
        <v>12</v>
      </c>
      <c r="E33" s="489" t="s">
        <v>7393</v>
      </c>
      <c r="F33" s="9"/>
    </row>
    <row r="34" spans="1:6" x14ac:dyDescent="0.2">
      <c r="A34" s="363">
        <f t="shared" si="0"/>
        <v>28</v>
      </c>
      <c r="B34" s="363">
        <f t="shared" si="1"/>
        <v>339</v>
      </c>
      <c r="C34" s="447">
        <v>17</v>
      </c>
      <c r="D34" s="448" t="s">
        <v>12</v>
      </c>
      <c r="E34" s="489" t="s">
        <v>7394</v>
      </c>
      <c r="F34" s="292"/>
    </row>
    <row r="35" spans="1:6" x14ac:dyDescent="0.2">
      <c r="A35" s="363">
        <f t="shared" si="0"/>
        <v>29</v>
      </c>
      <c r="B35" s="363">
        <f t="shared" si="1"/>
        <v>356</v>
      </c>
      <c r="C35" s="447">
        <v>17</v>
      </c>
      <c r="D35" s="448" t="s">
        <v>12</v>
      </c>
      <c r="E35" s="489" t="s">
        <v>7395</v>
      </c>
      <c r="F35" s="292"/>
    </row>
    <row r="36" spans="1:6" x14ac:dyDescent="0.2">
      <c r="A36" s="363">
        <f t="shared" si="0"/>
        <v>30</v>
      </c>
      <c r="B36" s="363">
        <f t="shared" si="1"/>
        <v>373</v>
      </c>
      <c r="C36" s="447">
        <v>17</v>
      </c>
      <c r="D36" s="448" t="s">
        <v>12</v>
      </c>
      <c r="E36" s="489" t="s">
        <v>7396</v>
      </c>
      <c r="F36" s="292"/>
    </row>
    <row r="37" spans="1:6" x14ac:dyDescent="0.2">
      <c r="A37" s="363">
        <f t="shared" si="0"/>
        <v>31</v>
      </c>
      <c r="B37" s="363">
        <f t="shared" si="1"/>
        <v>390</v>
      </c>
      <c r="C37" s="447">
        <v>17</v>
      </c>
      <c r="D37" s="448" t="s">
        <v>12</v>
      </c>
      <c r="E37" s="489" t="s">
        <v>7397</v>
      </c>
      <c r="F37" s="292"/>
    </row>
    <row r="38" spans="1:6" x14ac:dyDescent="0.2">
      <c r="A38" s="363">
        <f t="shared" si="0"/>
        <v>32</v>
      </c>
      <c r="B38" s="363">
        <f t="shared" si="1"/>
        <v>407</v>
      </c>
      <c r="C38" s="447">
        <v>17</v>
      </c>
      <c r="D38" s="448" t="s">
        <v>12</v>
      </c>
      <c r="E38" s="489" t="s">
        <v>7398</v>
      </c>
      <c r="F38" s="292"/>
    </row>
    <row r="39" spans="1:6" x14ac:dyDescent="0.2">
      <c r="A39" s="363">
        <f t="shared" si="0"/>
        <v>33</v>
      </c>
      <c r="B39" s="363">
        <f t="shared" si="1"/>
        <v>424</v>
      </c>
      <c r="C39" s="447">
        <v>17</v>
      </c>
      <c r="D39" s="448" t="s">
        <v>12</v>
      </c>
      <c r="E39" s="489" t="s">
        <v>7399</v>
      </c>
      <c r="F39" s="292"/>
    </row>
    <row r="40" spans="1:6" x14ac:dyDescent="0.2">
      <c r="A40" s="363">
        <f t="shared" si="0"/>
        <v>34</v>
      </c>
      <c r="B40" s="363">
        <f t="shared" si="1"/>
        <v>441</v>
      </c>
      <c r="C40" s="447">
        <v>17</v>
      </c>
      <c r="D40" s="448" t="s">
        <v>12</v>
      </c>
      <c r="E40" s="489" t="s">
        <v>7400</v>
      </c>
      <c r="F40" s="292"/>
    </row>
    <row r="41" spans="1:6" x14ac:dyDescent="0.2">
      <c r="A41" s="363">
        <f t="shared" si="0"/>
        <v>35</v>
      </c>
      <c r="B41" s="363">
        <f t="shared" si="1"/>
        <v>458</v>
      </c>
      <c r="C41" s="430">
        <v>17</v>
      </c>
      <c r="D41" s="444" t="s">
        <v>12</v>
      </c>
      <c r="E41" s="489" t="s">
        <v>7401</v>
      </c>
      <c r="F41" s="9"/>
    </row>
    <row r="42" spans="1:6" x14ac:dyDescent="0.2">
      <c r="A42" s="363">
        <f t="shared" si="0"/>
        <v>36</v>
      </c>
      <c r="B42" s="363">
        <f t="shared" si="1"/>
        <v>475</v>
      </c>
      <c r="C42" s="430">
        <v>17</v>
      </c>
      <c r="D42" s="444" t="s">
        <v>12</v>
      </c>
      <c r="E42" s="489" t="s">
        <v>7402</v>
      </c>
      <c r="F42" s="9"/>
    </row>
    <row r="43" spans="1:6" x14ac:dyDescent="0.2">
      <c r="A43" s="363">
        <f t="shared" si="0"/>
        <v>37</v>
      </c>
      <c r="B43" s="363">
        <f t="shared" si="1"/>
        <v>492</v>
      </c>
      <c r="C43" s="430">
        <v>17</v>
      </c>
      <c r="D43" s="444" t="s">
        <v>12</v>
      </c>
      <c r="E43" s="489" t="s">
        <v>7403</v>
      </c>
      <c r="F43" s="9"/>
    </row>
    <row r="44" spans="1:6" x14ac:dyDescent="0.2">
      <c r="A44" s="363">
        <f t="shared" si="0"/>
        <v>38</v>
      </c>
      <c r="B44" s="363">
        <f t="shared" si="1"/>
        <v>509</v>
      </c>
      <c r="C44" s="447">
        <v>17</v>
      </c>
      <c r="D44" s="448" t="s">
        <v>12</v>
      </c>
      <c r="E44" s="489" t="s">
        <v>7404</v>
      </c>
      <c r="F44" s="292"/>
    </row>
    <row r="45" spans="1:6" x14ac:dyDescent="0.2">
      <c r="A45" s="363">
        <f t="shared" si="0"/>
        <v>39</v>
      </c>
      <c r="B45" s="363">
        <f t="shared" si="1"/>
        <v>526</v>
      </c>
      <c r="C45" s="447">
        <v>17</v>
      </c>
      <c r="D45" s="448" t="s">
        <v>12</v>
      </c>
      <c r="E45" s="489" t="s">
        <v>7405</v>
      </c>
      <c r="F45" s="292"/>
    </row>
    <row r="46" spans="1:6" x14ac:dyDescent="0.2">
      <c r="A46" s="363">
        <f t="shared" si="0"/>
        <v>40</v>
      </c>
      <c r="B46" s="363">
        <f t="shared" si="1"/>
        <v>543</v>
      </c>
      <c r="C46" s="447">
        <v>17</v>
      </c>
      <c r="D46" s="448" t="s">
        <v>12</v>
      </c>
      <c r="E46" s="489" t="s">
        <v>7406</v>
      </c>
      <c r="F46" s="292"/>
    </row>
    <row r="47" spans="1:6" x14ac:dyDescent="0.2">
      <c r="A47" s="363">
        <f t="shared" si="0"/>
        <v>41</v>
      </c>
      <c r="B47" s="363">
        <f t="shared" si="1"/>
        <v>560</v>
      </c>
      <c r="C47" s="447">
        <v>17</v>
      </c>
      <c r="D47" s="448" t="s">
        <v>12</v>
      </c>
      <c r="E47" s="489" t="s">
        <v>7407</v>
      </c>
      <c r="F47" s="292"/>
    </row>
    <row r="48" spans="1:6" x14ac:dyDescent="0.2">
      <c r="A48" s="363">
        <f t="shared" si="0"/>
        <v>42</v>
      </c>
      <c r="B48" s="363">
        <f t="shared" si="1"/>
        <v>577</v>
      </c>
      <c r="C48" s="447">
        <v>17</v>
      </c>
      <c r="D48" s="448" t="s">
        <v>12</v>
      </c>
      <c r="E48" s="489" t="s">
        <v>7408</v>
      </c>
      <c r="F48" s="292"/>
    </row>
    <row r="49" spans="1:6" x14ac:dyDescent="0.2">
      <c r="A49" s="363">
        <f t="shared" si="0"/>
        <v>43</v>
      </c>
      <c r="B49" s="363">
        <f t="shared" si="1"/>
        <v>594</v>
      </c>
      <c r="C49" s="447">
        <v>17</v>
      </c>
      <c r="D49" s="448" t="s">
        <v>12</v>
      </c>
      <c r="E49" s="489" t="s">
        <v>7409</v>
      </c>
      <c r="F49" s="292"/>
    </row>
    <row r="50" spans="1:6" x14ac:dyDescent="0.2">
      <c r="A50" s="363">
        <f t="shared" si="0"/>
        <v>44</v>
      </c>
      <c r="B50" s="363">
        <f t="shared" si="1"/>
        <v>611</v>
      </c>
      <c r="C50" s="447">
        <v>17</v>
      </c>
      <c r="D50" s="448" t="s">
        <v>12</v>
      </c>
      <c r="E50" s="489" t="s">
        <v>7410</v>
      </c>
      <c r="F50" s="292"/>
    </row>
    <row r="51" spans="1:6" x14ac:dyDescent="0.2">
      <c r="A51" s="363">
        <f t="shared" si="0"/>
        <v>45</v>
      </c>
      <c r="B51" s="363">
        <f t="shared" si="1"/>
        <v>628</v>
      </c>
      <c r="C51" s="447">
        <v>17</v>
      </c>
      <c r="D51" s="448" t="s">
        <v>12</v>
      </c>
      <c r="E51" s="489" t="s">
        <v>7411</v>
      </c>
      <c r="F51" s="292"/>
    </row>
    <row r="52" spans="1:6" x14ac:dyDescent="0.2">
      <c r="A52" s="363">
        <f t="shared" si="0"/>
        <v>46</v>
      </c>
      <c r="B52" s="363">
        <f t="shared" si="1"/>
        <v>645</v>
      </c>
      <c r="C52" s="447">
        <v>17</v>
      </c>
      <c r="D52" s="448" t="s">
        <v>12</v>
      </c>
      <c r="E52" s="489" t="s">
        <v>7412</v>
      </c>
      <c r="F52" s="292"/>
    </row>
    <row r="53" spans="1:6" x14ac:dyDescent="0.2">
      <c r="A53" s="363">
        <f t="shared" si="0"/>
        <v>47</v>
      </c>
      <c r="B53" s="363">
        <f t="shared" si="1"/>
        <v>662</v>
      </c>
      <c r="C53" s="447">
        <v>17</v>
      </c>
      <c r="D53" s="448" t="s">
        <v>12</v>
      </c>
      <c r="E53" s="473" t="s">
        <v>10917</v>
      </c>
      <c r="F53" s="292"/>
    </row>
    <row r="54" spans="1:6" x14ac:dyDescent="0.2">
      <c r="A54" s="363">
        <f t="shared" si="0"/>
        <v>48</v>
      </c>
      <c r="B54" s="363">
        <f t="shared" si="1"/>
        <v>679</v>
      </c>
      <c r="C54" s="447">
        <v>17</v>
      </c>
      <c r="D54" s="448" t="s">
        <v>12</v>
      </c>
      <c r="E54" s="473" t="s">
        <v>10918</v>
      </c>
      <c r="F54" s="292"/>
    </row>
    <row r="55" spans="1:6" x14ac:dyDescent="0.2">
      <c r="A55" s="363">
        <f t="shared" si="0"/>
        <v>49</v>
      </c>
      <c r="B55" s="363">
        <f t="shared" si="1"/>
        <v>696</v>
      </c>
      <c r="C55" s="447">
        <v>17</v>
      </c>
      <c r="D55" s="448" t="s">
        <v>12</v>
      </c>
      <c r="E55" s="473" t="s">
        <v>10919</v>
      </c>
      <c r="F55" s="292"/>
    </row>
    <row r="56" spans="1:6" x14ac:dyDescent="0.2">
      <c r="A56" s="363">
        <f t="shared" si="0"/>
        <v>50</v>
      </c>
      <c r="B56" s="363">
        <f t="shared" si="1"/>
        <v>713</v>
      </c>
      <c r="C56" s="430">
        <v>17</v>
      </c>
      <c r="D56" s="444" t="s">
        <v>12</v>
      </c>
      <c r="E56" s="530" t="s">
        <v>13153</v>
      </c>
      <c r="F56" s="462"/>
    </row>
    <row r="57" spans="1:6" x14ac:dyDescent="0.2">
      <c r="A57" s="363">
        <f t="shared" si="0"/>
        <v>51</v>
      </c>
      <c r="B57" s="363">
        <f t="shared" si="1"/>
        <v>730</v>
      </c>
      <c r="C57" s="430">
        <v>17</v>
      </c>
      <c r="D57" s="444" t="s">
        <v>12</v>
      </c>
      <c r="E57" s="530" t="s">
        <v>13154</v>
      </c>
      <c r="F57" s="462"/>
    </row>
    <row r="58" spans="1:6" x14ac:dyDescent="0.2">
      <c r="A58" s="363">
        <f t="shared" si="0"/>
        <v>52</v>
      </c>
      <c r="B58" s="363">
        <f t="shared" si="1"/>
        <v>747</v>
      </c>
      <c r="C58" s="430">
        <v>17</v>
      </c>
      <c r="D58" s="444" t="s">
        <v>12</v>
      </c>
      <c r="E58" s="530" t="s">
        <v>13155</v>
      </c>
      <c r="F58" s="462"/>
    </row>
    <row r="59" spans="1:6" x14ac:dyDescent="0.2">
      <c r="A59" s="363">
        <f t="shared" si="0"/>
        <v>53</v>
      </c>
      <c r="B59" s="363">
        <f t="shared" si="1"/>
        <v>764</v>
      </c>
      <c r="C59" s="363">
        <v>17</v>
      </c>
      <c r="D59" s="360" t="s">
        <v>12</v>
      </c>
      <c r="E59" s="389" t="s">
        <v>13156</v>
      </c>
      <c r="F59" s="462"/>
    </row>
    <row r="60" spans="1:6" x14ac:dyDescent="0.2">
      <c r="A60" s="363">
        <f t="shared" si="0"/>
        <v>54</v>
      </c>
      <c r="B60" s="363">
        <f t="shared" si="1"/>
        <v>781</v>
      </c>
      <c r="C60" s="363">
        <v>17</v>
      </c>
      <c r="D60" s="360" t="s">
        <v>12</v>
      </c>
      <c r="E60" s="389" t="s">
        <v>13157</v>
      </c>
      <c r="F60" s="462"/>
    </row>
    <row r="61" spans="1:6" x14ac:dyDescent="0.2">
      <c r="A61" s="363">
        <f t="shared" si="0"/>
        <v>55</v>
      </c>
      <c r="B61" s="363">
        <f t="shared" si="1"/>
        <v>798</v>
      </c>
      <c r="C61" s="363">
        <v>17</v>
      </c>
      <c r="D61" s="360" t="s">
        <v>12</v>
      </c>
      <c r="E61" s="389" t="s">
        <v>13158</v>
      </c>
      <c r="F61" s="462"/>
    </row>
    <row r="62" spans="1:6" x14ac:dyDescent="0.2">
      <c r="A62" s="363">
        <f t="shared" si="0"/>
        <v>56</v>
      </c>
      <c r="B62" s="363">
        <f t="shared" si="1"/>
        <v>815</v>
      </c>
      <c r="C62" s="447">
        <v>17</v>
      </c>
      <c r="D62" s="448" t="s">
        <v>12</v>
      </c>
      <c r="E62" s="489" t="s">
        <v>7413</v>
      </c>
      <c r="F62" s="292"/>
    </row>
    <row r="63" spans="1:6" x14ac:dyDescent="0.2">
      <c r="A63" s="363">
        <f t="shared" si="0"/>
        <v>57</v>
      </c>
      <c r="B63" s="363">
        <f t="shared" si="1"/>
        <v>832</v>
      </c>
      <c r="C63" s="447">
        <v>17</v>
      </c>
      <c r="D63" s="448" t="s">
        <v>12</v>
      </c>
      <c r="E63" s="489" t="s">
        <v>7414</v>
      </c>
      <c r="F63" s="292"/>
    </row>
    <row r="64" spans="1:6" x14ac:dyDescent="0.2">
      <c r="A64" s="363">
        <f t="shared" si="0"/>
        <v>58</v>
      </c>
      <c r="B64" s="363">
        <f t="shared" si="1"/>
        <v>849</v>
      </c>
      <c r="C64" s="447">
        <v>17</v>
      </c>
      <c r="D64" s="448" t="s">
        <v>12</v>
      </c>
      <c r="E64" s="489" t="s">
        <v>7415</v>
      </c>
      <c r="F64" s="257"/>
    </row>
    <row r="65" spans="1:6" x14ac:dyDescent="0.2">
      <c r="A65" s="363">
        <f t="shared" si="0"/>
        <v>59</v>
      </c>
      <c r="B65" s="363">
        <f t="shared" si="1"/>
        <v>866</v>
      </c>
      <c r="C65" s="447">
        <v>17</v>
      </c>
      <c r="D65" s="448" t="s">
        <v>12</v>
      </c>
      <c r="E65" s="46" t="s">
        <v>14614</v>
      </c>
      <c r="F65" s="292"/>
    </row>
    <row r="66" spans="1:6" x14ac:dyDescent="0.2">
      <c r="A66" s="363">
        <f t="shared" si="0"/>
        <v>60</v>
      </c>
      <c r="B66" s="363">
        <f t="shared" si="1"/>
        <v>883</v>
      </c>
      <c r="C66" s="447">
        <v>17</v>
      </c>
      <c r="D66" s="448" t="s">
        <v>12</v>
      </c>
      <c r="E66" s="46" t="s">
        <v>14615</v>
      </c>
      <c r="F66" s="292"/>
    </row>
    <row r="67" spans="1:6" x14ac:dyDescent="0.2">
      <c r="A67" s="363">
        <f t="shared" si="0"/>
        <v>61</v>
      </c>
      <c r="B67" s="363">
        <f t="shared" si="1"/>
        <v>900</v>
      </c>
      <c r="C67" s="447">
        <v>17</v>
      </c>
      <c r="D67" s="448" t="s">
        <v>12</v>
      </c>
      <c r="E67" s="489" t="s">
        <v>7416</v>
      </c>
      <c r="F67" s="292"/>
    </row>
    <row r="68" spans="1:6" x14ac:dyDescent="0.2">
      <c r="A68" s="363">
        <f t="shared" si="0"/>
        <v>62</v>
      </c>
      <c r="B68" s="363">
        <f t="shared" si="1"/>
        <v>917</v>
      </c>
      <c r="C68" s="447">
        <v>17</v>
      </c>
      <c r="D68" s="448" t="s">
        <v>12</v>
      </c>
      <c r="E68" s="489" t="s">
        <v>7417</v>
      </c>
      <c r="F68" s="292"/>
    </row>
    <row r="69" spans="1:6" x14ac:dyDescent="0.2">
      <c r="A69" s="363">
        <f t="shared" si="0"/>
        <v>63</v>
      </c>
      <c r="B69" s="363">
        <f t="shared" si="1"/>
        <v>934</v>
      </c>
      <c r="C69" s="447">
        <v>17</v>
      </c>
      <c r="D69" s="448" t="s">
        <v>12</v>
      </c>
      <c r="E69" s="489" t="s">
        <v>7418</v>
      </c>
      <c r="F69" s="292"/>
    </row>
    <row r="70" spans="1:6" x14ac:dyDescent="0.2">
      <c r="A70" s="363">
        <f t="shared" si="0"/>
        <v>64</v>
      </c>
      <c r="B70" s="363">
        <f t="shared" si="1"/>
        <v>951</v>
      </c>
      <c r="C70" s="447">
        <v>17</v>
      </c>
      <c r="D70" s="448" t="s">
        <v>12</v>
      </c>
      <c r="E70" s="489" t="s">
        <v>7419</v>
      </c>
      <c r="F70" s="292"/>
    </row>
    <row r="71" spans="1:6" x14ac:dyDescent="0.2">
      <c r="A71" s="363">
        <f t="shared" si="0"/>
        <v>65</v>
      </c>
      <c r="B71" s="363">
        <f t="shared" si="1"/>
        <v>968</v>
      </c>
      <c r="C71" s="447">
        <v>17</v>
      </c>
      <c r="D71" s="448" t="s">
        <v>12</v>
      </c>
      <c r="E71" s="489" t="s">
        <v>7420</v>
      </c>
      <c r="F71" s="292"/>
    </row>
    <row r="72" spans="1:6" x14ac:dyDescent="0.2">
      <c r="A72" s="363">
        <f t="shared" ref="A72:A86" si="2">+A71+1</f>
        <v>66</v>
      </c>
      <c r="B72" s="363">
        <f t="shared" si="1"/>
        <v>985</v>
      </c>
      <c r="C72" s="447">
        <v>17</v>
      </c>
      <c r="D72" s="448" t="s">
        <v>12</v>
      </c>
      <c r="E72" s="489" t="s">
        <v>7421</v>
      </c>
      <c r="F72" s="292"/>
    </row>
    <row r="73" spans="1:6" x14ac:dyDescent="0.2">
      <c r="A73" s="363">
        <f t="shared" si="2"/>
        <v>67</v>
      </c>
      <c r="B73" s="363">
        <f t="shared" si="1"/>
        <v>1002</v>
      </c>
      <c r="C73" s="447">
        <v>17</v>
      </c>
      <c r="D73" s="448" t="s">
        <v>12</v>
      </c>
      <c r="E73" s="473" t="s">
        <v>10920</v>
      </c>
      <c r="F73" s="292"/>
    </row>
    <row r="74" spans="1:6" x14ac:dyDescent="0.2">
      <c r="A74" s="363">
        <f t="shared" si="2"/>
        <v>68</v>
      </c>
      <c r="B74" s="363">
        <f t="shared" si="1"/>
        <v>1019</v>
      </c>
      <c r="C74" s="447">
        <v>17</v>
      </c>
      <c r="D74" s="448" t="s">
        <v>12</v>
      </c>
      <c r="E74" s="473" t="s">
        <v>10921</v>
      </c>
      <c r="F74" s="292"/>
    </row>
    <row r="75" spans="1:6" x14ac:dyDescent="0.2">
      <c r="A75" s="363">
        <f t="shared" si="2"/>
        <v>69</v>
      </c>
      <c r="B75" s="363">
        <f t="shared" si="1"/>
        <v>1036</v>
      </c>
      <c r="C75" s="447">
        <v>17</v>
      </c>
      <c r="D75" s="448" t="s">
        <v>12</v>
      </c>
      <c r="E75" s="473" t="s">
        <v>10922</v>
      </c>
      <c r="F75" s="292"/>
    </row>
    <row r="76" spans="1:6" x14ac:dyDescent="0.2">
      <c r="A76" s="363">
        <f t="shared" si="2"/>
        <v>70</v>
      </c>
      <c r="B76" s="363">
        <f t="shared" si="1"/>
        <v>1053</v>
      </c>
      <c r="C76" s="430">
        <v>17</v>
      </c>
      <c r="D76" s="444" t="s">
        <v>12</v>
      </c>
      <c r="E76" s="530" t="s">
        <v>13159</v>
      </c>
      <c r="F76" s="462"/>
    </row>
    <row r="77" spans="1:6" x14ac:dyDescent="0.2">
      <c r="A77" s="363">
        <f t="shared" si="2"/>
        <v>71</v>
      </c>
      <c r="B77" s="363">
        <f t="shared" si="1"/>
        <v>1070</v>
      </c>
      <c r="C77" s="430">
        <v>17</v>
      </c>
      <c r="D77" s="444" t="s">
        <v>12</v>
      </c>
      <c r="E77" s="530" t="s">
        <v>13160</v>
      </c>
      <c r="F77" s="462"/>
    </row>
    <row r="78" spans="1:6" x14ac:dyDescent="0.2">
      <c r="A78" s="363">
        <f t="shared" si="2"/>
        <v>72</v>
      </c>
      <c r="B78" s="363">
        <f t="shared" ref="B78:B86" si="3">C77+B77</f>
        <v>1087</v>
      </c>
      <c r="C78" s="430">
        <v>17</v>
      </c>
      <c r="D78" s="444" t="s">
        <v>12</v>
      </c>
      <c r="E78" s="530" t="s">
        <v>13161</v>
      </c>
      <c r="F78" s="462"/>
    </row>
    <row r="79" spans="1:6" x14ac:dyDescent="0.2">
      <c r="A79" s="363">
        <f t="shared" si="2"/>
        <v>73</v>
      </c>
      <c r="B79" s="363">
        <f t="shared" si="3"/>
        <v>1104</v>
      </c>
      <c r="C79" s="363">
        <v>17</v>
      </c>
      <c r="D79" s="360" t="s">
        <v>12</v>
      </c>
      <c r="E79" s="389" t="s">
        <v>13162</v>
      </c>
      <c r="F79" s="462"/>
    </row>
    <row r="80" spans="1:6" x14ac:dyDescent="0.2">
      <c r="A80" s="363">
        <f t="shared" si="2"/>
        <v>74</v>
      </c>
      <c r="B80" s="363">
        <f t="shared" si="3"/>
        <v>1121</v>
      </c>
      <c r="C80" s="363">
        <v>17</v>
      </c>
      <c r="D80" s="360" t="s">
        <v>12</v>
      </c>
      <c r="E80" s="389" t="s">
        <v>13163</v>
      </c>
      <c r="F80" s="462"/>
    </row>
    <row r="81" spans="1:6" x14ac:dyDescent="0.2">
      <c r="A81" s="363">
        <f t="shared" si="2"/>
        <v>75</v>
      </c>
      <c r="B81" s="363">
        <f t="shared" si="3"/>
        <v>1138</v>
      </c>
      <c r="C81" s="363">
        <v>17</v>
      </c>
      <c r="D81" s="360" t="s">
        <v>12</v>
      </c>
      <c r="E81" s="389" t="s">
        <v>13164</v>
      </c>
      <c r="F81" s="462"/>
    </row>
    <row r="82" spans="1:6" x14ac:dyDescent="0.2">
      <c r="A82" s="363">
        <f t="shared" si="2"/>
        <v>76</v>
      </c>
      <c r="B82" s="363">
        <f t="shared" si="3"/>
        <v>1155</v>
      </c>
      <c r="C82" s="430">
        <v>17</v>
      </c>
      <c r="D82" s="444" t="s">
        <v>12</v>
      </c>
      <c r="E82" s="489" t="s">
        <v>7422</v>
      </c>
      <c r="F82" s="9"/>
    </row>
    <row r="83" spans="1:6" x14ac:dyDescent="0.2">
      <c r="A83" s="363">
        <f t="shared" si="2"/>
        <v>77</v>
      </c>
      <c r="B83" s="363">
        <f t="shared" si="3"/>
        <v>1172</v>
      </c>
      <c r="C83" s="430">
        <v>17</v>
      </c>
      <c r="D83" s="444" t="s">
        <v>12</v>
      </c>
      <c r="E83" s="489" t="s">
        <v>7423</v>
      </c>
      <c r="F83" s="9"/>
    </row>
    <row r="84" spans="1:6" x14ac:dyDescent="0.2">
      <c r="A84" s="363">
        <f t="shared" si="2"/>
        <v>78</v>
      </c>
      <c r="B84" s="363">
        <f t="shared" si="3"/>
        <v>1189</v>
      </c>
      <c r="C84" s="430">
        <v>17</v>
      </c>
      <c r="D84" s="444" t="s">
        <v>12</v>
      </c>
      <c r="E84" s="489" t="s">
        <v>7424</v>
      </c>
      <c r="F84" s="9"/>
    </row>
    <row r="85" spans="1:6" x14ac:dyDescent="0.2">
      <c r="A85" s="363">
        <f t="shared" si="2"/>
        <v>79</v>
      </c>
      <c r="B85" s="363">
        <f t="shared" si="3"/>
        <v>1206</v>
      </c>
      <c r="C85" s="439">
        <v>150</v>
      </c>
      <c r="D85" s="524" t="s">
        <v>9</v>
      </c>
      <c r="E85" s="24" t="s">
        <v>50</v>
      </c>
      <c r="F85" s="292" t="s">
        <v>25</v>
      </c>
    </row>
    <row r="86" spans="1:6" ht="12.75" thickBot="1" x14ac:dyDescent="0.25">
      <c r="A86" s="363">
        <f t="shared" si="2"/>
        <v>80</v>
      </c>
      <c r="B86" s="363">
        <f t="shared" si="3"/>
        <v>1356</v>
      </c>
      <c r="C86" s="441">
        <v>12</v>
      </c>
      <c r="D86" s="452" t="s">
        <v>9</v>
      </c>
      <c r="E86" s="531" t="s">
        <v>323</v>
      </c>
      <c r="F86" s="454" t="s">
        <v>7425</v>
      </c>
    </row>
    <row r="87" spans="1:6" ht="12.75" thickTop="1" x14ac:dyDescent="0.2">
      <c r="A87" s="119" t="s">
        <v>54</v>
      </c>
      <c r="B87" s="119"/>
      <c r="C87" s="370">
        <f>B86+C86-1</f>
        <v>1367</v>
      </c>
      <c r="D87" s="119"/>
      <c r="E87" s="146"/>
      <c r="F87" s="119"/>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263" t="s">
        <v>7426</v>
      </c>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sheetData>
  <mergeCells count="4">
    <mergeCell ref="A3:B3"/>
    <mergeCell ref="C3:F3"/>
    <mergeCell ref="A4:B4"/>
    <mergeCell ref="C4:F5"/>
  </mergeCells>
  <conditionalFormatting sqref="C3:F3">
    <cfRule type="containsText" dxfId="98"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DBF7AA8-61CE-4C95-A64D-503F9175473E}">
            <xm:f>NOT(ISERROR(SEARCH($C$3,C3)))</xm:f>
            <xm:f>$C$3</xm:f>
            <x14:dxf>
              <font>
                <color rgb="FFFFFF00"/>
              </font>
            </x14:dxf>
          </x14:cfRule>
          <xm:sqref>C3:F3</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249"/>
  <sheetViews>
    <sheetView zoomScaleNormal="100" workbookViewId="0">
      <selection activeCell="E7" sqref="E7"/>
    </sheetView>
  </sheetViews>
  <sheetFormatPr baseColWidth="10" defaultRowHeight="12" x14ac:dyDescent="0.2"/>
  <cols>
    <col min="5" max="5" width="87.140625" customWidth="1"/>
    <col min="6" max="6" width="16"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6520</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6840</v>
      </c>
    </row>
    <row r="10" spans="1:6" x14ac:dyDescent="0.2">
      <c r="A10" s="430">
        <f t="shared" si="0"/>
        <v>4</v>
      </c>
      <c r="B10" s="430">
        <f>B9+C9</f>
        <v>8</v>
      </c>
      <c r="C10" s="430">
        <v>1</v>
      </c>
      <c r="D10" s="444" t="s">
        <v>9</v>
      </c>
      <c r="E10" s="500" t="s">
        <v>16</v>
      </c>
      <c r="F10" s="10" t="s">
        <v>327</v>
      </c>
    </row>
    <row r="11" spans="1:6" x14ac:dyDescent="0.2">
      <c r="A11" s="430">
        <f t="shared" si="0"/>
        <v>5</v>
      </c>
      <c r="B11" s="430">
        <v>9</v>
      </c>
      <c r="C11" s="430">
        <v>2</v>
      </c>
      <c r="D11" s="444" t="s">
        <v>12</v>
      </c>
      <c r="E11" s="500" t="s">
        <v>17</v>
      </c>
      <c r="F11" s="10" t="s">
        <v>15</v>
      </c>
    </row>
    <row r="12" spans="1:6" x14ac:dyDescent="0.2">
      <c r="A12" s="430">
        <f t="shared" si="0"/>
        <v>6</v>
      </c>
      <c r="B12" s="430">
        <f>C11+B11</f>
        <v>11</v>
      </c>
      <c r="C12" s="430">
        <v>1</v>
      </c>
      <c r="D12" s="444" t="s">
        <v>9</v>
      </c>
      <c r="E12" s="500" t="s">
        <v>1810</v>
      </c>
      <c r="F12" s="9" t="s">
        <v>20</v>
      </c>
    </row>
    <row r="13" spans="1:6" x14ac:dyDescent="0.2">
      <c r="A13" s="430">
        <f t="shared" si="0"/>
        <v>7</v>
      </c>
      <c r="B13" s="430">
        <f t="shared" ref="B13:B76" si="1">C12+B12</f>
        <v>12</v>
      </c>
      <c r="C13" s="430">
        <v>1</v>
      </c>
      <c r="D13" s="444" t="s">
        <v>9</v>
      </c>
      <c r="E13" s="500" t="s">
        <v>284</v>
      </c>
      <c r="F13" s="9"/>
    </row>
    <row r="14" spans="1:6" x14ac:dyDescent="0.2">
      <c r="A14" s="430">
        <f t="shared" si="0"/>
        <v>8</v>
      </c>
      <c r="B14" s="430">
        <f t="shared" si="1"/>
        <v>13</v>
      </c>
      <c r="C14" s="430">
        <v>3</v>
      </c>
      <c r="D14" s="444" t="s">
        <v>12</v>
      </c>
      <c r="E14" s="500" t="s">
        <v>23</v>
      </c>
      <c r="F14" s="9"/>
    </row>
    <row r="15" spans="1:6" ht="24" x14ac:dyDescent="0.2">
      <c r="A15" s="430">
        <f>+A14+1</f>
        <v>9</v>
      </c>
      <c r="B15" s="430">
        <f>C14+B14</f>
        <v>16</v>
      </c>
      <c r="C15" s="430">
        <v>17</v>
      </c>
      <c r="D15" s="444" t="s">
        <v>12</v>
      </c>
      <c r="E15" s="489" t="s">
        <v>7427</v>
      </c>
      <c r="F15" s="9"/>
    </row>
    <row r="16" spans="1:6" ht="24" x14ac:dyDescent="0.2">
      <c r="A16" s="430">
        <f t="shared" si="0"/>
        <v>10</v>
      </c>
      <c r="B16" s="430">
        <f t="shared" si="1"/>
        <v>33</v>
      </c>
      <c r="C16" s="430">
        <v>17</v>
      </c>
      <c r="D16" s="444" t="s">
        <v>12</v>
      </c>
      <c r="E16" s="489" t="s">
        <v>7428</v>
      </c>
      <c r="F16" s="9"/>
    </row>
    <row r="17" spans="1:6" ht="24" x14ac:dyDescent="0.2">
      <c r="A17" s="19">
        <f t="shared" si="0"/>
        <v>11</v>
      </c>
      <c r="B17" s="19">
        <f t="shared" si="1"/>
        <v>50</v>
      </c>
      <c r="C17" s="430">
        <v>17</v>
      </c>
      <c r="D17" s="444" t="s">
        <v>12</v>
      </c>
      <c r="E17" s="489" t="s">
        <v>7429</v>
      </c>
      <c r="F17" s="9"/>
    </row>
    <row r="18" spans="1:6" ht="24" x14ac:dyDescent="0.2">
      <c r="A18" s="19">
        <f t="shared" si="0"/>
        <v>12</v>
      </c>
      <c r="B18" s="19">
        <f t="shared" si="1"/>
        <v>67</v>
      </c>
      <c r="C18" s="430">
        <v>17</v>
      </c>
      <c r="D18" s="444" t="s">
        <v>12</v>
      </c>
      <c r="E18" s="489" t="s">
        <v>7430</v>
      </c>
      <c r="F18" s="9"/>
    </row>
    <row r="19" spans="1:6" ht="24" x14ac:dyDescent="0.2">
      <c r="A19" s="19">
        <f t="shared" si="0"/>
        <v>13</v>
      </c>
      <c r="B19" s="19">
        <f t="shared" si="1"/>
        <v>84</v>
      </c>
      <c r="C19" s="430">
        <v>17</v>
      </c>
      <c r="D19" s="444" t="s">
        <v>12</v>
      </c>
      <c r="E19" s="489" t="s">
        <v>7431</v>
      </c>
      <c r="F19" s="9"/>
    </row>
    <row r="20" spans="1:6" ht="24" x14ac:dyDescent="0.2">
      <c r="A20" s="19">
        <f t="shared" si="0"/>
        <v>14</v>
      </c>
      <c r="B20" s="19">
        <f t="shared" si="1"/>
        <v>101</v>
      </c>
      <c r="C20" s="430">
        <v>17</v>
      </c>
      <c r="D20" s="444" t="s">
        <v>12</v>
      </c>
      <c r="E20" s="489" t="s">
        <v>7432</v>
      </c>
      <c r="F20" s="9"/>
    </row>
    <row r="21" spans="1:6" ht="24" x14ac:dyDescent="0.2">
      <c r="A21" s="19">
        <f t="shared" si="0"/>
        <v>15</v>
      </c>
      <c r="B21" s="19">
        <f t="shared" si="1"/>
        <v>118</v>
      </c>
      <c r="C21" s="430">
        <v>17</v>
      </c>
      <c r="D21" s="444" t="s">
        <v>12</v>
      </c>
      <c r="E21" s="489" t="s">
        <v>7433</v>
      </c>
      <c r="F21" s="9"/>
    </row>
    <row r="22" spans="1:6" ht="24" x14ac:dyDescent="0.2">
      <c r="A22" s="19">
        <f t="shared" si="0"/>
        <v>16</v>
      </c>
      <c r="B22" s="19">
        <f t="shared" si="1"/>
        <v>135</v>
      </c>
      <c r="C22" s="430">
        <v>17</v>
      </c>
      <c r="D22" s="444" t="s">
        <v>12</v>
      </c>
      <c r="E22" s="489" t="s">
        <v>7434</v>
      </c>
      <c r="F22" s="9"/>
    </row>
    <row r="23" spans="1:6" ht="24" x14ac:dyDescent="0.2">
      <c r="A23" s="19">
        <f t="shared" si="0"/>
        <v>17</v>
      </c>
      <c r="B23" s="19">
        <f t="shared" si="1"/>
        <v>152</v>
      </c>
      <c r="C23" s="430">
        <v>17</v>
      </c>
      <c r="D23" s="444" t="s">
        <v>12</v>
      </c>
      <c r="E23" s="489" t="s">
        <v>7435</v>
      </c>
      <c r="F23" s="9"/>
    </row>
    <row r="24" spans="1:6" ht="24" x14ac:dyDescent="0.2">
      <c r="A24" s="19">
        <f t="shared" si="0"/>
        <v>18</v>
      </c>
      <c r="B24" s="19">
        <f t="shared" si="1"/>
        <v>169</v>
      </c>
      <c r="C24" s="430">
        <v>17</v>
      </c>
      <c r="D24" s="444" t="s">
        <v>12</v>
      </c>
      <c r="E24" s="489" t="s">
        <v>7436</v>
      </c>
      <c r="F24" s="9"/>
    </row>
    <row r="25" spans="1:6" ht="24" x14ac:dyDescent="0.2">
      <c r="A25" s="19">
        <f t="shared" si="0"/>
        <v>19</v>
      </c>
      <c r="B25" s="19">
        <f t="shared" si="1"/>
        <v>186</v>
      </c>
      <c r="C25" s="430">
        <v>17</v>
      </c>
      <c r="D25" s="444" t="s">
        <v>12</v>
      </c>
      <c r="E25" s="489" t="s">
        <v>7437</v>
      </c>
      <c r="F25" s="9"/>
    </row>
    <row r="26" spans="1:6" ht="24" x14ac:dyDescent="0.2">
      <c r="A26" s="19">
        <f t="shared" si="0"/>
        <v>20</v>
      </c>
      <c r="B26" s="19">
        <f t="shared" si="1"/>
        <v>203</v>
      </c>
      <c r="C26" s="430">
        <v>17</v>
      </c>
      <c r="D26" s="444" t="s">
        <v>12</v>
      </c>
      <c r="E26" s="489" t="s">
        <v>7438</v>
      </c>
      <c r="F26" s="9"/>
    </row>
    <row r="27" spans="1:6" ht="24" x14ac:dyDescent="0.2">
      <c r="A27" s="19">
        <f t="shared" si="0"/>
        <v>21</v>
      </c>
      <c r="B27" s="19">
        <f t="shared" si="1"/>
        <v>220</v>
      </c>
      <c r="C27" s="430">
        <v>17</v>
      </c>
      <c r="D27" s="444" t="s">
        <v>12</v>
      </c>
      <c r="E27" s="489" t="s">
        <v>7439</v>
      </c>
      <c r="F27" s="9"/>
    </row>
    <row r="28" spans="1:6" ht="24" x14ac:dyDescent="0.2">
      <c r="A28" s="19">
        <f t="shared" si="0"/>
        <v>22</v>
      </c>
      <c r="B28" s="19">
        <f t="shared" si="1"/>
        <v>237</v>
      </c>
      <c r="C28" s="430">
        <v>17</v>
      </c>
      <c r="D28" s="444" t="s">
        <v>12</v>
      </c>
      <c r="E28" s="489" t="s">
        <v>7440</v>
      </c>
      <c r="F28" s="9"/>
    </row>
    <row r="29" spans="1:6" ht="24" x14ac:dyDescent="0.2">
      <c r="A29" s="19">
        <f t="shared" si="0"/>
        <v>23</v>
      </c>
      <c r="B29" s="19">
        <f t="shared" si="1"/>
        <v>254</v>
      </c>
      <c r="C29" s="430">
        <v>17</v>
      </c>
      <c r="D29" s="444" t="s">
        <v>12</v>
      </c>
      <c r="E29" s="489" t="s">
        <v>7441</v>
      </c>
      <c r="F29" s="9"/>
    </row>
    <row r="30" spans="1:6" ht="24" x14ac:dyDescent="0.2">
      <c r="A30" s="19">
        <f t="shared" si="0"/>
        <v>24</v>
      </c>
      <c r="B30" s="19">
        <f t="shared" si="1"/>
        <v>271</v>
      </c>
      <c r="C30" s="430">
        <v>17</v>
      </c>
      <c r="D30" s="444" t="s">
        <v>12</v>
      </c>
      <c r="E30" s="489" t="s">
        <v>7442</v>
      </c>
      <c r="F30" s="9"/>
    </row>
    <row r="31" spans="1:6" ht="24" x14ac:dyDescent="0.2">
      <c r="A31" s="19">
        <f t="shared" si="0"/>
        <v>25</v>
      </c>
      <c r="B31" s="19">
        <f t="shared" si="1"/>
        <v>288</v>
      </c>
      <c r="C31" s="430">
        <v>17</v>
      </c>
      <c r="D31" s="444" t="s">
        <v>12</v>
      </c>
      <c r="E31" s="489" t="s">
        <v>7443</v>
      </c>
      <c r="F31" s="9"/>
    </row>
    <row r="32" spans="1:6" ht="24" x14ac:dyDescent="0.2">
      <c r="A32" s="19">
        <f t="shared" si="0"/>
        <v>26</v>
      </c>
      <c r="B32" s="19">
        <f t="shared" si="1"/>
        <v>305</v>
      </c>
      <c r="C32" s="430">
        <v>17</v>
      </c>
      <c r="D32" s="444" t="s">
        <v>12</v>
      </c>
      <c r="E32" s="489" t="s">
        <v>7444</v>
      </c>
      <c r="F32" s="9"/>
    </row>
    <row r="33" spans="1:6" ht="24" x14ac:dyDescent="0.2">
      <c r="A33" s="19">
        <f t="shared" si="0"/>
        <v>27</v>
      </c>
      <c r="B33" s="19">
        <f t="shared" si="1"/>
        <v>322</v>
      </c>
      <c r="C33" s="430">
        <v>17</v>
      </c>
      <c r="D33" s="444" t="s">
        <v>12</v>
      </c>
      <c r="E33" s="489" t="s">
        <v>7445</v>
      </c>
      <c r="F33" s="9"/>
    </row>
    <row r="34" spans="1:6" ht="24" x14ac:dyDescent="0.2">
      <c r="A34" s="19">
        <f t="shared" si="0"/>
        <v>28</v>
      </c>
      <c r="B34" s="19">
        <f t="shared" si="1"/>
        <v>339</v>
      </c>
      <c r="C34" s="430">
        <v>17</v>
      </c>
      <c r="D34" s="444" t="s">
        <v>12</v>
      </c>
      <c r="E34" s="489" t="s">
        <v>7446</v>
      </c>
      <c r="F34" s="9"/>
    </row>
    <row r="35" spans="1:6" ht="24" x14ac:dyDescent="0.2">
      <c r="A35" s="19">
        <f t="shared" si="0"/>
        <v>29</v>
      </c>
      <c r="B35" s="19">
        <f t="shared" si="1"/>
        <v>356</v>
      </c>
      <c r="C35" s="430">
        <v>17</v>
      </c>
      <c r="D35" s="444" t="s">
        <v>12</v>
      </c>
      <c r="E35" s="489" t="s">
        <v>7447</v>
      </c>
      <c r="F35" s="9"/>
    </row>
    <row r="36" spans="1:6" ht="24" x14ac:dyDescent="0.2">
      <c r="A36" s="19">
        <f t="shared" si="0"/>
        <v>30</v>
      </c>
      <c r="B36" s="19">
        <f t="shared" si="1"/>
        <v>373</v>
      </c>
      <c r="C36" s="430">
        <v>17</v>
      </c>
      <c r="D36" s="444" t="s">
        <v>12</v>
      </c>
      <c r="E36" s="489" t="s">
        <v>7448</v>
      </c>
      <c r="F36" s="9"/>
    </row>
    <row r="37" spans="1:6" ht="24" x14ac:dyDescent="0.2">
      <c r="A37" s="19">
        <f t="shared" si="0"/>
        <v>31</v>
      </c>
      <c r="B37" s="19">
        <f t="shared" si="1"/>
        <v>390</v>
      </c>
      <c r="C37" s="430">
        <v>17</v>
      </c>
      <c r="D37" s="444" t="s">
        <v>12</v>
      </c>
      <c r="E37" s="489" t="s">
        <v>7449</v>
      </c>
      <c r="F37" s="9"/>
    </row>
    <row r="38" spans="1:6" ht="24" x14ac:dyDescent="0.2">
      <c r="A38" s="19">
        <f t="shared" si="0"/>
        <v>32</v>
      </c>
      <c r="B38" s="19">
        <f t="shared" si="1"/>
        <v>407</v>
      </c>
      <c r="C38" s="430">
        <v>17</v>
      </c>
      <c r="D38" s="444" t="s">
        <v>12</v>
      </c>
      <c r="E38" s="489" t="s">
        <v>7450</v>
      </c>
      <c r="F38" s="9"/>
    </row>
    <row r="39" spans="1:6" ht="24" x14ac:dyDescent="0.2">
      <c r="A39" s="19">
        <f t="shared" si="0"/>
        <v>33</v>
      </c>
      <c r="B39" s="19">
        <f t="shared" si="1"/>
        <v>424</v>
      </c>
      <c r="C39" s="430">
        <v>17</v>
      </c>
      <c r="D39" s="444" t="s">
        <v>12</v>
      </c>
      <c r="E39" s="489" t="s">
        <v>7451</v>
      </c>
      <c r="F39" s="9"/>
    </row>
    <row r="40" spans="1:6" ht="24" x14ac:dyDescent="0.2">
      <c r="A40" s="19">
        <f t="shared" si="0"/>
        <v>34</v>
      </c>
      <c r="B40" s="19">
        <f t="shared" si="1"/>
        <v>441</v>
      </c>
      <c r="C40" s="430">
        <v>17</v>
      </c>
      <c r="D40" s="444" t="s">
        <v>12</v>
      </c>
      <c r="E40" s="489" t="s">
        <v>7452</v>
      </c>
      <c r="F40" s="9"/>
    </row>
    <row r="41" spans="1:6" ht="24" x14ac:dyDescent="0.2">
      <c r="A41" s="19">
        <f t="shared" si="0"/>
        <v>35</v>
      </c>
      <c r="B41" s="19">
        <f t="shared" si="1"/>
        <v>458</v>
      </c>
      <c r="C41" s="447">
        <v>17</v>
      </c>
      <c r="D41" s="448" t="s">
        <v>12</v>
      </c>
      <c r="E41" s="489" t="s">
        <v>7453</v>
      </c>
      <c r="F41" s="292"/>
    </row>
    <row r="42" spans="1:6" ht="24" x14ac:dyDescent="0.2">
      <c r="A42" s="19">
        <f t="shared" si="0"/>
        <v>36</v>
      </c>
      <c r="B42" s="19">
        <f t="shared" si="1"/>
        <v>475</v>
      </c>
      <c r="C42" s="447">
        <v>17</v>
      </c>
      <c r="D42" s="448" t="s">
        <v>12</v>
      </c>
      <c r="E42" s="489" t="s">
        <v>7454</v>
      </c>
      <c r="F42" s="292"/>
    </row>
    <row r="43" spans="1:6" ht="24" x14ac:dyDescent="0.2">
      <c r="A43" s="19">
        <f t="shared" si="0"/>
        <v>37</v>
      </c>
      <c r="B43" s="19">
        <f t="shared" si="1"/>
        <v>492</v>
      </c>
      <c r="C43" s="447">
        <v>17</v>
      </c>
      <c r="D43" s="448" t="s">
        <v>12</v>
      </c>
      <c r="E43" s="489" t="s">
        <v>7455</v>
      </c>
      <c r="F43" s="292"/>
    </row>
    <row r="44" spans="1:6" ht="24" x14ac:dyDescent="0.2">
      <c r="A44" s="19">
        <f t="shared" si="0"/>
        <v>38</v>
      </c>
      <c r="B44" s="19">
        <f t="shared" si="1"/>
        <v>509</v>
      </c>
      <c r="C44" s="447">
        <v>17</v>
      </c>
      <c r="D44" s="448" t="s">
        <v>12</v>
      </c>
      <c r="E44" s="489" t="s">
        <v>7456</v>
      </c>
      <c r="F44" s="292"/>
    </row>
    <row r="45" spans="1:6" ht="24" x14ac:dyDescent="0.2">
      <c r="A45" s="19">
        <f t="shared" si="0"/>
        <v>39</v>
      </c>
      <c r="B45" s="19">
        <f t="shared" si="1"/>
        <v>526</v>
      </c>
      <c r="C45" s="447">
        <v>17</v>
      </c>
      <c r="D45" s="448" t="s">
        <v>12</v>
      </c>
      <c r="E45" s="489" t="s">
        <v>7457</v>
      </c>
      <c r="F45" s="292"/>
    </row>
    <row r="46" spans="1:6" ht="24" x14ac:dyDescent="0.2">
      <c r="A46" s="19">
        <f t="shared" si="0"/>
        <v>40</v>
      </c>
      <c r="B46" s="19">
        <f t="shared" si="1"/>
        <v>543</v>
      </c>
      <c r="C46" s="447">
        <v>17</v>
      </c>
      <c r="D46" s="448" t="s">
        <v>12</v>
      </c>
      <c r="E46" s="489" t="s">
        <v>7458</v>
      </c>
      <c r="F46" s="292"/>
    </row>
    <row r="47" spans="1:6" ht="24" x14ac:dyDescent="0.2">
      <c r="A47" s="19">
        <f t="shared" si="0"/>
        <v>41</v>
      </c>
      <c r="B47" s="19">
        <f t="shared" si="1"/>
        <v>560</v>
      </c>
      <c r="C47" s="447">
        <v>17</v>
      </c>
      <c r="D47" s="448" t="s">
        <v>12</v>
      </c>
      <c r="E47" s="489" t="s">
        <v>7459</v>
      </c>
      <c r="F47" s="292"/>
    </row>
    <row r="48" spans="1:6" ht="24" x14ac:dyDescent="0.2">
      <c r="A48" s="19">
        <f t="shared" si="0"/>
        <v>42</v>
      </c>
      <c r="B48" s="19">
        <f t="shared" si="1"/>
        <v>577</v>
      </c>
      <c r="C48" s="447">
        <v>17</v>
      </c>
      <c r="D48" s="448" t="s">
        <v>12</v>
      </c>
      <c r="E48" s="489" t="s">
        <v>7460</v>
      </c>
      <c r="F48" s="292"/>
    </row>
    <row r="49" spans="1:6" ht="24" x14ac:dyDescent="0.2">
      <c r="A49" s="19">
        <f t="shared" si="0"/>
        <v>43</v>
      </c>
      <c r="B49" s="19">
        <f t="shared" si="1"/>
        <v>594</v>
      </c>
      <c r="C49" s="447">
        <v>17</v>
      </c>
      <c r="D49" s="448" t="s">
        <v>12</v>
      </c>
      <c r="E49" s="532" t="s">
        <v>7461</v>
      </c>
      <c r="F49" s="292"/>
    </row>
    <row r="50" spans="1:6" ht="21" customHeight="1" x14ac:dyDescent="0.2">
      <c r="A50" s="19">
        <f t="shared" si="0"/>
        <v>44</v>
      </c>
      <c r="B50" s="19">
        <f t="shared" si="1"/>
        <v>611</v>
      </c>
      <c r="C50" s="447">
        <v>17</v>
      </c>
      <c r="D50" s="448" t="s">
        <v>12</v>
      </c>
      <c r="E50" s="489" t="s">
        <v>7462</v>
      </c>
      <c r="F50" s="292"/>
    </row>
    <row r="51" spans="1:6" ht="21" customHeight="1" x14ac:dyDescent="0.2">
      <c r="A51" s="19">
        <f t="shared" si="0"/>
        <v>45</v>
      </c>
      <c r="B51" s="19">
        <f t="shared" si="1"/>
        <v>628</v>
      </c>
      <c r="C51" s="447">
        <v>17</v>
      </c>
      <c r="D51" s="448" t="s">
        <v>12</v>
      </c>
      <c r="E51" s="489" t="s">
        <v>7463</v>
      </c>
      <c r="F51" s="292"/>
    </row>
    <row r="52" spans="1:6" ht="21" customHeight="1" x14ac:dyDescent="0.2">
      <c r="A52" s="19">
        <f t="shared" si="0"/>
        <v>46</v>
      </c>
      <c r="B52" s="19">
        <f t="shared" si="1"/>
        <v>645</v>
      </c>
      <c r="C52" s="447">
        <v>17</v>
      </c>
      <c r="D52" s="448" t="s">
        <v>12</v>
      </c>
      <c r="E52" s="532" t="s">
        <v>7464</v>
      </c>
      <c r="F52" s="292"/>
    </row>
    <row r="53" spans="1:6" ht="21" customHeight="1" x14ac:dyDescent="0.2">
      <c r="A53" s="19">
        <f t="shared" si="0"/>
        <v>47</v>
      </c>
      <c r="B53" s="19">
        <f t="shared" si="1"/>
        <v>662</v>
      </c>
      <c r="C53" s="447">
        <v>17</v>
      </c>
      <c r="D53" s="448" t="s">
        <v>12</v>
      </c>
      <c r="E53" s="473" t="s">
        <v>10923</v>
      </c>
      <c r="F53" s="292"/>
    </row>
    <row r="54" spans="1:6" ht="21" customHeight="1" x14ac:dyDescent="0.2">
      <c r="A54" s="19">
        <f t="shared" si="0"/>
        <v>48</v>
      </c>
      <c r="B54" s="19">
        <f t="shared" si="1"/>
        <v>679</v>
      </c>
      <c r="C54" s="447">
        <v>17</v>
      </c>
      <c r="D54" s="448" t="s">
        <v>12</v>
      </c>
      <c r="E54" s="473" t="s">
        <v>10924</v>
      </c>
      <c r="F54" s="292"/>
    </row>
    <row r="55" spans="1:6" ht="24" x14ac:dyDescent="0.2">
      <c r="A55" s="19">
        <f t="shared" si="0"/>
        <v>49</v>
      </c>
      <c r="B55" s="19">
        <f t="shared" si="1"/>
        <v>696</v>
      </c>
      <c r="C55" s="447">
        <v>17</v>
      </c>
      <c r="D55" s="448" t="s">
        <v>12</v>
      </c>
      <c r="E55" s="533" t="s">
        <v>10925</v>
      </c>
      <c r="F55" s="292"/>
    </row>
    <row r="56" spans="1:6" ht="24" x14ac:dyDescent="0.2">
      <c r="A56" s="19">
        <f t="shared" si="0"/>
        <v>50</v>
      </c>
      <c r="B56" s="19">
        <f t="shared" si="1"/>
        <v>713</v>
      </c>
      <c r="C56" s="430">
        <v>17</v>
      </c>
      <c r="D56" s="444" t="s">
        <v>12</v>
      </c>
      <c r="E56" s="530" t="s">
        <v>13165</v>
      </c>
      <c r="F56" s="462"/>
    </row>
    <row r="57" spans="1:6" ht="24" x14ac:dyDescent="0.2">
      <c r="A57" s="19">
        <f t="shared" si="0"/>
        <v>51</v>
      </c>
      <c r="B57" s="19">
        <f t="shared" si="1"/>
        <v>730</v>
      </c>
      <c r="C57" s="430">
        <v>17</v>
      </c>
      <c r="D57" s="444" t="s">
        <v>12</v>
      </c>
      <c r="E57" s="530" t="s">
        <v>13166</v>
      </c>
      <c r="F57" s="462"/>
    </row>
    <row r="58" spans="1:6" ht="24" x14ac:dyDescent="0.2">
      <c r="A58" s="19">
        <f t="shared" si="0"/>
        <v>52</v>
      </c>
      <c r="B58" s="19">
        <f t="shared" si="1"/>
        <v>747</v>
      </c>
      <c r="C58" s="430">
        <v>17</v>
      </c>
      <c r="D58" s="444" t="s">
        <v>12</v>
      </c>
      <c r="E58" s="534" t="s">
        <v>13167</v>
      </c>
      <c r="F58" s="462"/>
    </row>
    <row r="59" spans="1:6" ht="24" x14ac:dyDescent="0.2">
      <c r="A59" s="363">
        <f t="shared" si="0"/>
        <v>53</v>
      </c>
      <c r="B59" s="363">
        <f t="shared" si="1"/>
        <v>764</v>
      </c>
      <c r="C59" s="363">
        <v>17</v>
      </c>
      <c r="D59" s="360" t="s">
        <v>12</v>
      </c>
      <c r="E59" s="389" t="s">
        <v>13168</v>
      </c>
      <c r="F59" s="400"/>
    </row>
    <row r="60" spans="1:6" ht="24" x14ac:dyDescent="0.2">
      <c r="A60" s="363">
        <f t="shared" si="0"/>
        <v>54</v>
      </c>
      <c r="B60" s="363">
        <f t="shared" si="1"/>
        <v>781</v>
      </c>
      <c r="C60" s="363">
        <v>17</v>
      </c>
      <c r="D60" s="360" t="s">
        <v>12</v>
      </c>
      <c r="E60" s="389" t="s">
        <v>13169</v>
      </c>
      <c r="F60" s="400"/>
    </row>
    <row r="61" spans="1:6" ht="24" x14ac:dyDescent="0.2">
      <c r="A61" s="363">
        <f t="shared" si="0"/>
        <v>55</v>
      </c>
      <c r="B61" s="363">
        <f t="shared" si="1"/>
        <v>798</v>
      </c>
      <c r="C61" s="363">
        <v>17</v>
      </c>
      <c r="D61" s="360" t="s">
        <v>12</v>
      </c>
      <c r="E61" s="535" t="s">
        <v>13170</v>
      </c>
      <c r="F61" s="400"/>
    </row>
    <row r="62" spans="1:6" ht="24" x14ac:dyDescent="0.2">
      <c r="A62" s="363">
        <f t="shared" si="0"/>
        <v>56</v>
      </c>
      <c r="B62" s="363">
        <f t="shared" si="1"/>
        <v>815</v>
      </c>
      <c r="C62" s="447">
        <v>17</v>
      </c>
      <c r="D62" s="448" t="s">
        <v>12</v>
      </c>
      <c r="E62" s="489" t="s">
        <v>7465</v>
      </c>
      <c r="F62" s="292"/>
    </row>
    <row r="63" spans="1:6" ht="24" x14ac:dyDescent="0.2">
      <c r="A63" s="363">
        <f t="shared" si="0"/>
        <v>57</v>
      </c>
      <c r="B63" s="363">
        <f t="shared" si="1"/>
        <v>832</v>
      </c>
      <c r="C63" s="447">
        <v>17</v>
      </c>
      <c r="D63" s="448" t="s">
        <v>12</v>
      </c>
      <c r="E63" s="489" t="s">
        <v>7466</v>
      </c>
      <c r="F63" s="292"/>
    </row>
    <row r="64" spans="1:6" ht="24" x14ac:dyDescent="0.2">
      <c r="A64" s="363">
        <f t="shared" si="0"/>
        <v>58</v>
      </c>
      <c r="B64" s="363">
        <f t="shared" si="1"/>
        <v>849</v>
      </c>
      <c r="C64" s="447">
        <v>17</v>
      </c>
      <c r="D64" s="448" t="s">
        <v>12</v>
      </c>
      <c r="E64" s="489" t="s">
        <v>7467</v>
      </c>
      <c r="F64" s="292"/>
    </row>
    <row r="65" spans="1:6" ht="24" x14ac:dyDescent="0.2">
      <c r="A65" s="363">
        <f t="shared" si="0"/>
        <v>59</v>
      </c>
      <c r="B65" s="363">
        <f t="shared" si="1"/>
        <v>866</v>
      </c>
      <c r="C65" s="447">
        <v>17</v>
      </c>
      <c r="D65" s="448" t="s">
        <v>12</v>
      </c>
      <c r="E65" s="489" t="s">
        <v>7468</v>
      </c>
      <c r="F65" s="292"/>
    </row>
    <row r="66" spans="1:6" ht="24" x14ac:dyDescent="0.2">
      <c r="A66" s="363">
        <f t="shared" si="0"/>
        <v>60</v>
      </c>
      <c r="B66" s="363">
        <f t="shared" si="1"/>
        <v>883</v>
      </c>
      <c r="C66" s="447">
        <v>17</v>
      </c>
      <c r="D66" s="448" t="s">
        <v>12</v>
      </c>
      <c r="E66" s="489" t="s">
        <v>7469</v>
      </c>
      <c r="F66" s="292"/>
    </row>
    <row r="67" spans="1:6" ht="24" x14ac:dyDescent="0.2">
      <c r="A67" s="363">
        <f t="shared" si="0"/>
        <v>61</v>
      </c>
      <c r="B67" s="363">
        <f t="shared" si="1"/>
        <v>900</v>
      </c>
      <c r="C67" s="447">
        <v>17</v>
      </c>
      <c r="D67" s="448" t="s">
        <v>12</v>
      </c>
      <c r="E67" s="489" t="s">
        <v>7470</v>
      </c>
      <c r="F67" s="292"/>
    </row>
    <row r="68" spans="1:6" ht="24" x14ac:dyDescent="0.2">
      <c r="A68" s="363">
        <f t="shared" si="0"/>
        <v>62</v>
      </c>
      <c r="B68" s="363">
        <f t="shared" si="1"/>
        <v>917</v>
      </c>
      <c r="C68" s="447">
        <v>17</v>
      </c>
      <c r="D68" s="448" t="s">
        <v>12</v>
      </c>
      <c r="E68" s="489" t="s">
        <v>7471</v>
      </c>
      <c r="F68" s="292"/>
    </row>
    <row r="69" spans="1:6" ht="24" x14ac:dyDescent="0.2">
      <c r="A69" s="363">
        <f t="shared" si="0"/>
        <v>63</v>
      </c>
      <c r="B69" s="363">
        <f t="shared" si="1"/>
        <v>934</v>
      </c>
      <c r="C69" s="447">
        <v>17</v>
      </c>
      <c r="D69" s="448" t="s">
        <v>12</v>
      </c>
      <c r="E69" s="489" t="s">
        <v>7472</v>
      </c>
      <c r="F69" s="292"/>
    </row>
    <row r="70" spans="1:6" ht="24" x14ac:dyDescent="0.2">
      <c r="A70" s="363">
        <f t="shared" si="0"/>
        <v>64</v>
      </c>
      <c r="B70" s="363">
        <f t="shared" si="1"/>
        <v>951</v>
      </c>
      <c r="C70" s="447">
        <v>17</v>
      </c>
      <c r="D70" s="448" t="s">
        <v>12</v>
      </c>
      <c r="E70" s="489" t="s">
        <v>7473</v>
      </c>
      <c r="F70" s="292"/>
    </row>
    <row r="71" spans="1:6" ht="24" x14ac:dyDescent="0.2">
      <c r="A71" s="363">
        <f t="shared" si="0"/>
        <v>65</v>
      </c>
      <c r="B71" s="363">
        <f t="shared" si="1"/>
        <v>968</v>
      </c>
      <c r="C71" s="447">
        <v>17</v>
      </c>
      <c r="D71" s="448" t="s">
        <v>12</v>
      </c>
      <c r="E71" s="489" t="s">
        <v>7474</v>
      </c>
      <c r="F71" s="292"/>
    </row>
    <row r="72" spans="1:6" ht="24" x14ac:dyDescent="0.2">
      <c r="A72" s="363">
        <f t="shared" ref="A72:A135" si="2">+A71+1</f>
        <v>66</v>
      </c>
      <c r="B72" s="363">
        <f t="shared" si="1"/>
        <v>985</v>
      </c>
      <c r="C72" s="447">
        <v>17</v>
      </c>
      <c r="D72" s="448" t="s">
        <v>12</v>
      </c>
      <c r="E72" s="489" t="s">
        <v>7475</v>
      </c>
      <c r="F72" s="292"/>
    </row>
    <row r="73" spans="1:6" ht="24" x14ac:dyDescent="0.2">
      <c r="A73" s="363">
        <f t="shared" si="2"/>
        <v>67</v>
      </c>
      <c r="B73" s="363">
        <f t="shared" si="1"/>
        <v>1002</v>
      </c>
      <c r="C73" s="447">
        <v>17</v>
      </c>
      <c r="D73" s="448" t="s">
        <v>12</v>
      </c>
      <c r="E73" s="489" t="s">
        <v>7476</v>
      </c>
      <c r="F73" s="292"/>
    </row>
    <row r="74" spans="1:6" ht="24" x14ac:dyDescent="0.2">
      <c r="A74" s="363">
        <f t="shared" si="2"/>
        <v>68</v>
      </c>
      <c r="B74" s="363">
        <f t="shared" si="1"/>
        <v>1019</v>
      </c>
      <c r="C74" s="447">
        <v>17</v>
      </c>
      <c r="D74" s="448" t="s">
        <v>12</v>
      </c>
      <c r="E74" s="489" t="s">
        <v>7477</v>
      </c>
      <c r="F74" s="292"/>
    </row>
    <row r="75" spans="1:6" ht="24" x14ac:dyDescent="0.2">
      <c r="A75" s="363">
        <f t="shared" si="2"/>
        <v>69</v>
      </c>
      <c r="B75" s="363">
        <f t="shared" si="1"/>
        <v>1036</v>
      </c>
      <c r="C75" s="447">
        <v>17</v>
      </c>
      <c r="D75" s="448" t="s">
        <v>12</v>
      </c>
      <c r="E75" s="489" t="s">
        <v>7478</v>
      </c>
      <c r="F75" s="292"/>
    </row>
    <row r="76" spans="1:6" ht="24" x14ac:dyDescent="0.2">
      <c r="A76" s="363">
        <f t="shared" si="2"/>
        <v>70</v>
      </c>
      <c r="B76" s="363">
        <f t="shared" si="1"/>
        <v>1053</v>
      </c>
      <c r="C76" s="447">
        <v>17</v>
      </c>
      <c r="D76" s="448" t="s">
        <v>12</v>
      </c>
      <c r="E76" s="489" t="s">
        <v>7479</v>
      </c>
      <c r="F76" s="292"/>
    </row>
    <row r="77" spans="1:6" ht="24" x14ac:dyDescent="0.2">
      <c r="A77" s="363">
        <f t="shared" si="2"/>
        <v>71</v>
      </c>
      <c r="B77" s="363">
        <f t="shared" ref="B77:B140" si="3">C76+B76</f>
        <v>1070</v>
      </c>
      <c r="C77" s="447">
        <v>17</v>
      </c>
      <c r="D77" s="448" t="s">
        <v>12</v>
      </c>
      <c r="E77" s="473" t="s">
        <v>10926</v>
      </c>
      <c r="F77" s="292"/>
    </row>
    <row r="78" spans="1:6" ht="24" x14ac:dyDescent="0.2">
      <c r="A78" s="363">
        <f t="shared" si="2"/>
        <v>72</v>
      </c>
      <c r="B78" s="363">
        <f t="shared" si="3"/>
        <v>1087</v>
      </c>
      <c r="C78" s="447">
        <v>17</v>
      </c>
      <c r="D78" s="448" t="s">
        <v>12</v>
      </c>
      <c r="E78" s="473" t="s">
        <v>10927</v>
      </c>
      <c r="F78" s="292"/>
    </row>
    <row r="79" spans="1:6" ht="24" x14ac:dyDescent="0.2">
      <c r="A79" s="363">
        <f t="shared" si="2"/>
        <v>73</v>
      </c>
      <c r="B79" s="363">
        <f t="shared" si="3"/>
        <v>1104</v>
      </c>
      <c r="C79" s="447">
        <v>17</v>
      </c>
      <c r="D79" s="448" t="s">
        <v>12</v>
      </c>
      <c r="E79" s="473" t="s">
        <v>10928</v>
      </c>
      <c r="F79" s="292"/>
    </row>
    <row r="80" spans="1:6" ht="24" x14ac:dyDescent="0.2">
      <c r="A80" s="363">
        <f t="shared" si="2"/>
        <v>74</v>
      </c>
      <c r="B80" s="363">
        <f t="shared" si="3"/>
        <v>1121</v>
      </c>
      <c r="C80" s="430">
        <v>17</v>
      </c>
      <c r="D80" s="444" t="s">
        <v>12</v>
      </c>
      <c r="E80" s="730" t="s">
        <v>14616</v>
      </c>
      <c r="F80" s="462"/>
    </row>
    <row r="81" spans="1:6" ht="24" x14ac:dyDescent="0.2">
      <c r="A81" s="363">
        <f t="shared" si="2"/>
        <v>75</v>
      </c>
      <c r="B81" s="363">
        <f t="shared" si="3"/>
        <v>1138</v>
      </c>
      <c r="C81" s="430">
        <v>17</v>
      </c>
      <c r="D81" s="444" t="s">
        <v>12</v>
      </c>
      <c r="E81" s="730" t="s">
        <v>14617</v>
      </c>
      <c r="F81" s="462"/>
    </row>
    <row r="82" spans="1:6" ht="24" x14ac:dyDescent="0.2">
      <c r="A82" s="363">
        <f t="shared" si="2"/>
        <v>76</v>
      </c>
      <c r="B82" s="363">
        <f t="shared" si="3"/>
        <v>1155</v>
      </c>
      <c r="C82" s="430">
        <v>17</v>
      </c>
      <c r="D82" s="444" t="s">
        <v>12</v>
      </c>
      <c r="E82" s="730" t="s">
        <v>14618</v>
      </c>
      <c r="F82" s="462"/>
    </row>
    <row r="83" spans="1:6" ht="24" x14ac:dyDescent="0.2">
      <c r="A83" s="363">
        <f t="shared" si="2"/>
        <v>77</v>
      </c>
      <c r="B83" s="363">
        <f t="shared" si="3"/>
        <v>1172</v>
      </c>
      <c r="C83" s="363">
        <v>17</v>
      </c>
      <c r="D83" s="360" t="s">
        <v>12</v>
      </c>
      <c r="E83" s="389" t="s">
        <v>13171</v>
      </c>
      <c r="F83" s="400"/>
    </row>
    <row r="84" spans="1:6" ht="24" x14ac:dyDescent="0.2">
      <c r="A84" s="363">
        <f t="shared" si="2"/>
        <v>78</v>
      </c>
      <c r="B84" s="363">
        <f t="shared" si="3"/>
        <v>1189</v>
      </c>
      <c r="C84" s="363">
        <v>17</v>
      </c>
      <c r="D84" s="360" t="s">
        <v>12</v>
      </c>
      <c r="E84" s="389" t="s">
        <v>13172</v>
      </c>
      <c r="F84" s="400"/>
    </row>
    <row r="85" spans="1:6" ht="24" x14ac:dyDescent="0.2">
      <c r="A85" s="363">
        <f t="shared" si="2"/>
        <v>79</v>
      </c>
      <c r="B85" s="363">
        <f t="shared" si="3"/>
        <v>1206</v>
      </c>
      <c r="C85" s="363">
        <v>17</v>
      </c>
      <c r="D85" s="360" t="s">
        <v>12</v>
      </c>
      <c r="E85" s="389" t="s">
        <v>13173</v>
      </c>
      <c r="F85" s="400"/>
    </row>
    <row r="86" spans="1:6" ht="24" x14ac:dyDescent="0.2">
      <c r="A86" s="363">
        <f t="shared" si="2"/>
        <v>80</v>
      </c>
      <c r="B86" s="363">
        <f t="shared" si="3"/>
        <v>1223</v>
      </c>
      <c r="C86" s="430">
        <v>17</v>
      </c>
      <c r="D86" s="444" t="s">
        <v>12</v>
      </c>
      <c r="E86" s="489" t="s">
        <v>7480</v>
      </c>
      <c r="F86" s="9"/>
    </row>
    <row r="87" spans="1:6" ht="24" x14ac:dyDescent="0.2">
      <c r="A87" s="363">
        <f t="shared" si="2"/>
        <v>81</v>
      </c>
      <c r="B87" s="363">
        <f t="shared" si="3"/>
        <v>1240</v>
      </c>
      <c r="C87" s="430">
        <v>17</v>
      </c>
      <c r="D87" s="444" t="s">
        <v>12</v>
      </c>
      <c r="E87" s="489" t="s">
        <v>7481</v>
      </c>
      <c r="F87" s="9"/>
    </row>
    <row r="88" spans="1:6" ht="24" x14ac:dyDescent="0.2">
      <c r="A88" s="363">
        <f t="shared" si="2"/>
        <v>82</v>
      </c>
      <c r="B88" s="363">
        <f t="shared" si="3"/>
        <v>1257</v>
      </c>
      <c r="C88" s="430">
        <v>17</v>
      </c>
      <c r="D88" s="444" t="s">
        <v>12</v>
      </c>
      <c r="E88" s="489" t="s">
        <v>7482</v>
      </c>
      <c r="F88" s="9"/>
    </row>
    <row r="89" spans="1:6" ht="24" x14ac:dyDescent="0.2">
      <c r="A89" s="363">
        <f t="shared" si="2"/>
        <v>83</v>
      </c>
      <c r="B89" s="363">
        <f t="shared" si="3"/>
        <v>1274</v>
      </c>
      <c r="C89" s="430">
        <v>17</v>
      </c>
      <c r="D89" s="444" t="s">
        <v>12</v>
      </c>
      <c r="E89" s="489" t="s">
        <v>7483</v>
      </c>
      <c r="F89" s="9"/>
    </row>
    <row r="90" spans="1:6" ht="24" x14ac:dyDescent="0.2">
      <c r="A90" s="363">
        <f t="shared" si="2"/>
        <v>84</v>
      </c>
      <c r="B90" s="363">
        <f t="shared" si="3"/>
        <v>1291</v>
      </c>
      <c r="C90" s="430">
        <v>17</v>
      </c>
      <c r="D90" s="444" t="s">
        <v>12</v>
      </c>
      <c r="E90" s="489" t="s">
        <v>7484</v>
      </c>
      <c r="F90" s="9"/>
    </row>
    <row r="91" spans="1:6" ht="24" x14ac:dyDescent="0.2">
      <c r="A91" s="363">
        <f t="shared" si="2"/>
        <v>85</v>
      </c>
      <c r="B91" s="363">
        <f t="shared" si="3"/>
        <v>1308</v>
      </c>
      <c r="C91" s="430">
        <v>17</v>
      </c>
      <c r="D91" s="444" t="s">
        <v>12</v>
      </c>
      <c r="E91" s="489" t="s">
        <v>7485</v>
      </c>
      <c r="F91" s="9"/>
    </row>
    <row r="92" spans="1:6" ht="24" x14ac:dyDescent="0.2">
      <c r="A92" s="363">
        <f t="shared" si="2"/>
        <v>86</v>
      </c>
      <c r="B92" s="363">
        <f t="shared" si="3"/>
        <v>1325</v>
      </c>
      <c r="C92" s="430">
        <v>17</v>
      </c>
      <c r="D92" s="444" t="s">
        <v>12</v>
      </c>
      <c r="E92" s="489" t="s">
        <v>7486</v>
      </c>
      <c r="F92" s="9"/>
    </row>
    <row r="93" spans="1:6" ht="24" x14ac:dyDescent="0.2">
      <c r="A93" s="363">
        <f t="shared" si="2"/>
        <v>87</v>
      </c>
      <c r="B93" s="363">
        <f t="shared" si="3"/>
        <v>1342</v>
      </c>
      <c r="C93" s="430">
        <v>17</v>
      </c>
      <c r="D93" s="444" t="s">
        <v>12</v>
      </c>
      <c r="E93" s="489" t="s">
        <v>7487</v>
      </c>
      <c r="F93" s="9"/>
    </row>
    <row r="94" spans="1:6" ht="24" x14ac:dyDescent="0.2">
      <c r="A94" s="363">
        <f t="shared" si="2"/>
        <v>88</v>
      </c>
      <c r="B94" s="363">
        <f t="shared" si="3"/>
        <v>1359</v>
      </c>
      <c r="C94" s="430">
        <v>17</v>
      </c>
      <c r="D94" s="444" t="s">
        <v>12</v>
      </c>
      <c r="E94" s="489" t="s">
        <v>7488</v>
      </c>
      <c r="F94" s="9"/>
    </row>
    <row r="95" spans="1:6" ht="24" x14ac:dyDescent="0.2">
      <c r="A95" s="363">
        <f t="shared" si="2"/>
        <v>89</v>
      </c>
      <c r="B95" s="363">
        <f t="shared" si="3"/>
        <v>1376</v>
      </c>
      <c r="C95" s="430">
        <v>17</v>
      </c>
      <c r="D95" s="444" t="s">
        <v>12</v>
      </c>
      <c r="E95" s="489" t="s">
        <v>7489</v>
      </c>
      <c r="F95" s="9"/>
    </row>
    <row r="96" spans="1:6" ht="24" x14ac:dyDescent="0.2">
      <c r="A96" s="363">
        <f t="shared" si="2"/>
        <v>90</v>
      </c>
      <c r="B96" s="363">
        <f t="shared" si="3"/>
        <v>1393</v>
      </c>
      <c r="C96" s="430">
        <v>17</v>
      </c>
      <c r="D96" s="444" t="s">
        <v>12</v>
      </c>
      <c r="E96" s="489" t="s">
        <v>7490</v>
      </c>
      <c r="F96" s="9"/>
    </row>
    <row r="97" spans="1:6" ht="24" x14ac:dyDescent="0.2">
      <c r="A97" s="363">
        <f t="shared" si="2"/>
        <v>91</v>
      </c>
      <c r="B97" s="363">
        <f t="shared" si="3"/>
        <v>1410</v>
      </c>
      <c r="C97" s="430">
        <v>17</v>
      </c>
      <c r="D97" s="444" t="s">
        <v>12</v>
      </c>
      <c r="E97" s="489" t="s">
        <v>7491</v>
      </c>
      <c r="F97" s="9"/>
    </row>
    <row r="98" spans="1:6" ht="24" x14ac:dyDescent="0.2">
      <c r="A98" s="363">
        <f t="shared" si="2"/>
        <v>92</v>
      </c>
      <c r="B98" s="363">
        <f t="shared" si="3"/>
        <v>1427</v>
      </c>
      <c r="C98" s="430">
        <v>17</v>
      </c>
      <c r="D98" s="444" t="s">
        <v>12</v>
      </c>
      <c r="E98" s="489" t="s">
        <v>7492</v>
      </c>
      <c r="F98" s="9"/>
    </row>
    <row r="99" spans="1:6" ht="24" x14ac:dyDescent="0.2">
      <c r="A99" s="363">
        <f t="shared" si="2"/>
        <v>93</v>
      </c>
      <c r="B99" s="363">
        <f t="shared" si="3"/>
        <v>1444</v>
      </c>
      <c r="C99" s="430">
        <v>17</v>
      </c>
      <c r="D99" s="444" t="s">
        <v>12</v>
      </c>
      <c r="E99" s="489" t="s">
        <v>7493</v>
      </c>
      <c r="F99" s="9"/>
    </row>
    <row r="100" spans="1:6" ht="24" x14ac:dyDescent="0.2">
      <c r="A100" s="363">
        <f t="shared" si="2"/>
        <v>94</v>
      </c>
      <c r="B100" s="363">
        <f t="shared" si="3"/>
        <v>1461</v>
      </c>
      <c r="C100" s="430">
        <v>17</v>
      </c>
      <c r="D100" s="444" t="s">
        <v>12</v>
      </c>
      <c r="E100" s="489" t="s">
        <v>7494</v>
      </c>
      <c r="F100" s="9"/>
    </row>
    <row r="101" spans="1:6" ht="24" x14ac:dyDescent="0.2">
      <c r="A101" s="363">
        <f t="shared" si="2"/>
        <v>95</v>
      </c>
      <c r="B101" s="363">
        <f t="shared" si="3"/>
        <v>1478</v>
      </c>
      <c r="C101" s="430">
        <v>17</v>
      </c>
      <c r="D101" s="444" t="s">
        <v>12</v>
      </c>
      <c r="E101" s="489" t="s">
        <v>7495</v>
      </c>
      <c r="F101" s="9"/>
    </row>
    <row r="102" spans="1:6" ht="24" x14ac:dyDescent="0.2">
      <c r="A102" s="363">
        <f t="shared" si="2"/>
        <v>96</v>
      </c>
      <c r="B102" s="363">
        <f t="shared" si="3"/>
        <v>1495</v>
      </c>
      <c r="C102" s="430">
        <v>17</v>
      </c>
      <c r="D102" s="444" t="s">
        <v>12</v>
      </c>
      <c r="E102" s="489" t="s">
        <v>7496</v>
      </c>
      <c r="F102" s="9"/>
    </row>
    <row r="103" spans="1:6" ht="24" x14ac:dyDescent="0.2">
      <c r="A103" s="363">
        <f t="shared" si="2"/>
        <v>97</v>
      </c>
      <c r="B103" s="363">
        <f t="shared" si="3"/>
        <v>1512</v>
      </c>
      <c r="C103" s="430">
        <v>17</v>
      </c>
      <c r="D103" s="444" t="s">
        <v>12</v>
      </c>
      <c r="E103" s="489" t="s">
        <v>7497</v>
      </c>
      <c r="F103" s="9"/>
    </row>
    <row r="104" spans="1:6" ht="24" x14ac:dyDescent="0.2">
      <c r="A104" s="363">
        <f t="shared" si="2"/>
        <v>98</v>
      </c>
      <c r="B104" s="363">
        <f t="shared" si="3"/>
        <v>1529</v>
      </c>
      <c r="C104" s="430">
        <v>17</v>
      </c>
      <c r="D104" s="444" t="s">
        <v>12</v>
      </c>
      <c r="E104" s="489" t="s">
        <v>7498</v>
      </c>
      <c r="F104" s="9"/>
    </row>
    <row r="105" spans="1:6" ht="24" x14ac:dyDescent="0.2">
      <c r="A105" s="363">
        <f t="shared" si="2"/>
        <v>99</v>
      </c>
      <c r="B105" s="363">
        <f t="shared" si="3"/>
        <v>1546</v>
      </c>
      <c r="C105" s="430">
        <v>17</v>
      </c>
      <c r="D105" s="444" t="s">
        <v>12</v>
      </c>
      <c r="E105" s="489" t="s">
        <v>7499</v>
      </c>
      <c r="F105" s="9"/>
    </row>
    <row r="106" spans="1:6" ht="24" x14ac:dyDescent="0.2">
      <c r="A106" s="363">
        <f t="shared" si="2"/>
        <v>100</v>
      </c>
      <c r="B106" s="363">
        <f t="shared" si="3"/>
        <v>1563</v>
      </c>
      <c r="C106" s="430">
        <v>17</v>
      </c>
      <c r="D106" s="444" t="s">
        <v>12</v>
      </c>
      <c r="E106" s="489" t="s">
        <v>7500</v>
      </c>
      <c r="F106" s="9"/>
    </row>
    <row r="107" spans="1:6" ht="24" x14ac:dyDescent="0.2">
      <c r="A107" s="363">
        <f t="shared" si="2"/>
        <v>101</v>
      </c>
      <c r="B107" s="363">
        <f t="shared" si="3"/>
        <v>1580</v>
      </c>
      <c r="C107" s="430">
        <v>17</v>
      </c>
      <c r="D107" s="444" t="s">
        <v>12</v>
      </c>
      <c r="E107" s="489" t="s">
        <v>7501</v>
      </c>
      <c r="F107" s="9"/>
    </row>
    <row r="108" spans="1:6" ht="24" x14ac:dyDescent="0.2">
      <c r="A108" s="363">
        <f t="shared" si="2"/>
        <v>102</v>
      </c>
      <c r="B108" s="363">
        <f t="shared" si="3"/>
        <v>1597</v>
      </c>
      <c r="C108" s="430">
        <v>17</v>
      </c>
      <c r="D108" s="444" t="s">
        <v>12</v>
      </c>
      <c r="E108" s="489" t="s">
        <v>7502</v>
      </c>
      <c r="F108" s="9"/>
    </row>
    <row r="109" spans="1:6" ht="24" x14ac:dyDescent="0.2">
      <c r="A109" s="363">
        <f t="shared" si="2"/>
        <v>103</v>
      </c>
      <c r="B109" s="363">
        <f t="shared" si="3"/>
        <v>1614</v>
      </c>
      <c r="C109" s="430">
        <v>17</v>
      </c>
      <c r="D109" s="444" t="s">
        <v>12</v>
      </c>
      <c r="E109" s="489" t="s">
        <v>7503</v>
      </c>
      <c r="F109" s="9"/>
    </row>
    <row r="110" spans="1:6" ht="24" x14ac:dyDescent="0.2">
      <c r="A110" s="363">
        <f t="shared" si="2"/>
        <v>104</v>
      </c>
      <c r="B110" s="363">
        <f t="shared" si="3"/>
        <v>1631</v>
      </c>
      <c r="C110" s="430">
        <v>17</v>
      </c>
      <c r="D110" s="444" t="s">
        <v>12</v>
      </c>
      <c r="E110" s="489" t="s">
        <v>7504</v>
      </c>
      <c r="F110" s="9"/>
    </row>
    <row r="111" spans="1:6" ht="24" x14ac:dyDescent="0.2">
      <c r="A111" s="363">
        <f t="shared" si="2"/>
        <v>105</v>
      </c>
      <c r="B111" s="363">
        <f t="shared" si="3"/>
        <v>1648</v>
      </c>
      <c r="C111" s="430">
        <v>17</v>
      </c>
      <c r="D111" s="444" t="s">
        <v>12</v>
      </c>
      <c r="E111" s="489" t="s">
        <v>7505</v>
      </c>
      <c r="F111" s="9"/>
    </row>
    <row r="112" spans="1:6" ht="24" x14ac:dyDescent="0.2">
      <c r="A112" s="363">
        <f t="shared" si="2"/>
        <v>106</v>
      </c>
      <c r="B112" s="363">
        <f t="shared" si="3"/>
        <v>1665</v>
      </c>
      <c r="C112" s="430">
        <v>17</v>
      </c>
      <c r="D112" s="444" t="s">
        <v>12</v>
      </c>
      <c r="E112" s="489" t="s">
        <v>7506</v>
      </c>
      <c r="F112" s="9"/>
    </row>
    <row r="113" spans="1:6" ht="24" x14ac:dyDescent="0.2">
      <c r="A113" s="363">
        <f t="shared" si="2"/>
        <v>107</v>
      </c>
      <c r="B113" s="363">
        <f t="shared" si="3"/>
        <v>1682</v>
      </c>
      <c r="C113" s="430">
        <v>17</v>
      </c>
      <c r="D113" s="444" t="s">
        <v>12</v>
      </c>
      <c r="E113" s="489" t="s">
        <v>7507</v>
      </c>
      <c r="F113" s="9"/>
    </row>
    <row r="114" spans="1:6" ht="24" x14ac:dyDescent="0.2">
      <c r="A114" s="363">
        <f t="shared" si="2"/>
        <v>108</v>
      </c>
      <c r="B114" s="363">
        <f t="shared" si="3"/>
        <v>1699</v>
      </c>
      <c r="C114" s="430">
        <v>17</v>
      </c>
      <c r="D114" s="444" t="s">
        <v>12</v>
      </c>
      <c r="E114" s="489" t="s">
        <v>7508</v>
      </c>
      <c r="F114" s="9"/>
    </row>
    <row r="115" spans="1:6" ht="24" x14ac:dyDescent="0.2">
      <c r="A115" s="363">
        <f t="shared" si="2"/>
        <v>109</v>
      </c>
      <c r="B115" s="363">
        <f t="shared" si="3"/>
        <v>1716</v>
      </c>
      <c r="C115" s="430">
        <v>17</v>
      </c>
      <c r="D115" s="444" t="s">
        <v>12</v>
      </c>
      <c r="E115" s="489" t="s">
        <v>7509</v>
      </c>
      <c r="F115" s="9"/>
    </row>
    <row r="116" spans="1:6" ht="24" x14ac:dyDescent="0.2">
      <c r="A116" s="363">
        <f t="shared" si="2"/>
        <v>110</v>
      </c>
      <c r="B116" s="363">
        <f t="shared" si="3"/>
        <v>1733</v>
      </c>
      <c r="C116" s="430">
        <v>17</v>
      </c>
      <c r="D116" s="444" t="s">
        <v>12</v>
      </c>
      <c r="E116" s="489" t="s">
        <v>7510</v>
      </c>
      <c r="F116" s="9"/>
    </row>
    <row r="117" spans="1:6" ht="24" x14ac:dyDescent="0.2">
      <c r="A117" s="363">
        <f t="shared" si="2"/>
        <v>111</v>
      </c>
      <c r="B117" s="363">
        <f t="shared" si="3"/>
        <v>1750</v>
      </c>
      <c r="C117" s="430">
        <v>17</v>
      </c>
      <c r="D117" s="444" t="s">
        <v>12</v>
      </c>
      <c r="E117" s="489" t="s">
        <v>7511</v>
      </c>
      <c r="F117" s="9"/>
    </row>
    <row r="118" spans="1:6" ht="24" x14ac:dyDescent="0.2">
      <c r="A118" s="363">
        <f t="shared" si="2"/>
        <v>112</v>
      </c>
      <c r="B118" s="363">
        <f t="shared" si="3"/>
        <v>1767</v>
      </c>
      <c r="C118" s="430">
        <v>17</v>
      </c>
      <c r="D118" s="444" t="s">
        <v>12</v>
      </c>
      <c r="E118" s="489" t="s">
        <v>7512</v>
      </c>
      <c r="F118" s="9"/>
    </row>
    <row r="119" spans="1:6" ht="24" x14ac:dyDescent="0.2">
      <c r="A119" s="363">
        <f t="shared" si="2"/>
        <v>113</v>
      </c>
      <c r="B119" s="363">
        <f t="shared" si="3"/>
        <v>1784</v>
      </c>
      <c r="C119" s="430">
        <v>17</v>
      </c>
      <c r="D119" s="444" t="s">
        <v>12</v>
      </c>
      <c r="E119" s="489" t="s">
        <v>7513</v>
      </c>
      <c r="F119" s="9"/>
    </row>
    <row r="120" spans="1:6" ht="24" x14ac:dyDescent="0.2">
      <c r="A120" s="363">
        <f t="shared" si="2"/>
        <v>114</v>
      </c>
      <c r="B120" s="363">
        <f t="shared" si="3"/>
        <v>1801</v>
      </c>
      <c r="C120" s="430">
        <v>17</v>
      </c>
      <c r="D120" s="444" t="s">
        <v>12</v>
      </c>
      <c r="E120" s="489" t="s">
        <v>7514</v>
      </c>
      <c r="F120" s="9"/>
    </row>
    <row r="121" spans="1:6" ht="24" x14ac:dyDescent="0.2">
      <c r="A121" s="363">
        <f t="shared" si="2"/>
        <v>115</v>
      </c>
      <c r="B121" s="363">
        <f t="shared" si="3"/>
        <v>1818</v>
      </c>
      <c r="C121" s="447">
        <v>17</v>
      </c>
      <c r="D121" s="448" t="s">
        <v>12</v>
      </c>
      <c r="E121" s="489" t="s">
        <v>7515</v>
      </c>
      <c r="F121" s="292"/>
    </row>
    <row r="122" spans="1:6" ht="24" x14ac:dyDescent="0.2">
      <c r="A122" s="363">
        <f t="shared" si="2"/>
        <v>116</v>
      </c>
      <c r="B122" s="363">
        <f t="shared" si="3"/>
        <v>1835</v>
      </c>
      <c r="C122" s="447">
        <v>17</v>
      </c>
      <c r="D122" s="448" t="s">
        <v>12</v>
      </c>
      <c r="E122" s="489" t="s">
        <v>7516</v>
      </c>
      <c r="F122" s="292"/>
    </row>
    <row r="123" spans="1:6" ht="24" x14ac:dyDescent="0.2">
      <c r="A123" s="363">
        <f t="shared" si="2"/>
        <v>117</v>
      </c>
      <c r="B123" s="363">
        <f t="shared" si="3"/>
        <v>1852</v>
      </c>
      <c r="C123" s="447">
        <v>17</v>
      </c>
      <c r="D123" s="448" t="s">
        <v>12</v>
      </c>
      <c r="E123" s="489" t="s">
        <v>7517</v>
      </c>
      <c r="F123" s="292"/>
    </row>
    <row r="124" spans="1:6" ht="24" x14ac:dyDescent="0.2">
      <c r="A124" s="363">
        <f t="shared" si="2"/>
        <v>118</v>
      </c>
      <c r="B124" s="363">
        <f t="shared" si="3"/>
        <v>1869</v>
      </c>
      <c r="C124" s="447">
        <v>17</v>
      </c>
      <c r="D124" s="448" t="s">
        <v>12</v>
      </c>
      <c r="E124" s="489" t="s">
        <v>7518</v>
      </c>
      <c r="F124" s="292"/>
    </row>
    <row r="125" spans="1:6" ht="24" x14ac:dyDescent="0.2">
      <c r="A125" s="363">
        <f t="shared" si="2"/>
        <v>119</v>
      </c>
      <c r="B125" s="363">
        <f t="shared" si="3"/>
        <v>1886</v>
      </c>
      <c r="C125" s="447">
        <v>17</v>
      </c>
      <c r="D125" s="448" t="s">
        <v>12</v>
      </c>
      <c r="E125" s="489" t="s">
        <v>7519</v>
      </c>
      <c r="F125" s="292"/>
    </row>
    <row r="126" spans="1:6" ht="24" x14ac:dyDescent="0.2">
      <c r="A126" s="363">
        <f t="shared" si="2"/>
        <v>120</v>
      </c>
      <c r="B126" s="363">
        <f t="shared" si="3"/>
        <v>1903</v>
      </c>
      <c r="C126" s="447">
        <v>17</v>
      </c>
      <c r="D126" s="448" t="s">
        <v>12</v>
      </c>
      <c r="E126" s="489" t="s">
        <v>7520</v>
      </c>
      <c r="F126" s="292"/>
    </row>
    <row r="127" spans="1:6" ht="24" x14ac:dyDescent="0.2">
      <c r="A127" s="363">
        <f t="shared" si="2"/>
        <v>121</v>
      </c>
      <c r="B127" s="363">
        <f t="shared" si="3"/>
        <v>1920</v>
      </c>
      <c r="C127" s="447">
        <v>17</v>
      </c>
      <c r="D127" s="448" t="s">
        <v>12</v>
      </c>
      <c r="E127" s="489" t="s">
        <v>7521</v>
      </c>
      <c r="F127" s="292"/>
    </row>
    <row r="128" spans="1:6" ht="24" x14ac:dyDescent="0.2">
      <c r="A128" s="363">
        <f t="shared" si="2"/>
        <v>122</v>
      </c>
      <c r="B128" s="363">
        <f t="shared" si="3"/>
        <v>1937</v>
      </c>
      <c r="C128" s="447">
        <v>17</v>
      </c>
      <c r="D128" s="448" t="s">
        <v>12</v>
      </c>
      <c r="E128" s="489" t="s">
        <v>7522</v>
      </c>
      <c r="F128" s="292"/>
    </row>
    <row r="129" spans="1:6" ht="24" x14ac:dyDescent="0.2">
      <c r="A129" s="363">
        <f t="shared" si="2"/>
        <v>123</v>
      </c>
      <c r="B129" s="363">
        <f t="shared" si="3"/>
        <v>1954</v>
      </c>
      <c r="C129" s="447">
        <v>17</v>
      </c>
      <c r="D129" s="448" t="s">
        <v>12</v>
      </c>
      <c r="E129" s="489" t="s">
        <v>7523</v>
      </c>
      <c r="F129" s="292"/>
    </row>
    <row r="130" spans="1:6" ht="24" x14ac:dyDescent="0.2">
      <c r="A130" s="363">
        <f t="shared" si="2"/>
        <v>124</v>
      </c>
      <c r="B130" s="363">
        <f t="shared" si="3"/>
        <v>1971</v>
      </c>
      <c r="C130" s="447">
        <v>17</v>
      </c>
      <c r="D130" s="448" t="s">
        <v>12</v>
      </c>
      <c r="E130" s="489" t="s">
        <v>7524</v>
      </c>
      <c r="F130" s="292"/>
    </row>
    <row r="131" spans="1:6" ht="24" x14ac:dyDescent="0.2">
      <c r="A131" s="363">
        <f t="shared" si="2"/>
        <v>125</v>
      </c>
      <c r="B131" s="363">
        <f t="shared" si="3"/>
        <v>1988</v>
      </c>
      <c r="C131" s="447">
        <v>17</v>
      </c>
      <c r="D131" s="448" t="s">
        <v>12</v>
      </c>
      <c r="E131" s="489" t="s">
        <v>7525</v>
      </c>
      <c r="F131" s="292"/>
    </row>
    <row r="132" spans="1:6" ht="24" x14ac:dyDescent="0.2">
      <c r="A132" s="363">
        <f t="shared" si="2"/>
        <v>126</v>
      </c>
      <c r="B132" s="363">
        <f t="shared" si="3"/>
        <v>2005</v>
      </c>
      <c r="C132" s="447">
        <v>17</v>
      </c>
      <c r="D132" s="448" t="s">
        <v>12</v>
      </c>
      <c r="E132" s="489" t="s">
        <v>7526</v>
      </c>
      <c r="F132" s="292"/>
    </row>
    <row r="133" spans="1:6" ht="24" x14ac:dyDescent="0.2">
      <c r="A133" s="363">
        <f t="shared" si="2"/>
        <v>127</v>
      </c>
      <c r="B133" s="363">
        <f t="shared" si="3"/>
        <v>2022</v>
      </c>
      <c r="C133" s="447">
        <v>17</v>
      </c>
      <c r="D133" s="448" t="s">
        <v>12</v>
      </c>
      <c r="E133" s="489" t="s">
        <v>13174</v>
      </c>
      <c r="F133" s="292"/>
    </row>
    <row r="134" spans="1:6" ht="24" x14ac:dyDescent="0.2">
      <c r="A134" s="363">
        <f t="shared" si="2"/>
        <v>128</v>
      </c>
      <c r="B134" s="363">
        <f t="shared" si="3"/>
        <v>2039</v>
      </c>
      <c r="C134" s="447">
        <v>17</v>
      </c>
      <c r="D134" s="448" t="s">
        <v>12</v>
      </c>
      <c r="E134" s="489" t="s">
        <v>13175</v>
      </c>
      <c r="F134" s="292"/>
    </row>
    <row r="135" spans="1:6" ht="24" x14ac:dyDescent="0.2">
      <c r="A135" s="363">
        <f t="shared" si="2"/>
        <v>129</v>
      </c>
      <c r="B135" s="363">
        <f t="shared" si="3"/>
        <v>2056</v>
      </c>
      <c r="C135" s="447">
        <v>17</v>
      </c>
      <c r="D135" s="448" t="s">
        <v>12</v>
      </c>
      <c r="E135" s="489" t="s">
        <v>13176</v>
      </c>
      <c r="F135" s="292"/>
    </row>
    <row r="136" spans="1:6" ht="24" x14ac:dyDescent="0.2">
      <c r="A136" s="363">
        <f t="shared" ref="A136:A170" si="4">+A135+1</f>
        <v>130</v>
      </c>
      <c r="B136" s="363">
        <f t="shared" si="3"/>
        <v>2073</v>
      </c>
      <c r="C136" s="430">
        <v>17</v>
      </c>
      <c r="D136" s="444" t="s">
        <v>12</v>
      </c>
      <c r="E136" s="530" t="s">
        <v>13177</v>
      </c>
      <c r="F136" s="462"/>
    </row>
    <row r="137" spans="1:6" ht="24" x14ac:dyDescent="0.2">
      <c r="A137" s="363">
        <f t="shared" si="4"/>
        <v>131</v>
      </c>
      <c r="B137" s="363">
        <f t="shared" si="3"/>
        <v>2090</v>
      </c>
      <c r="C137" s="430">
        <v>17</v>
      </c>
      <c r="D137" s="444" t="s">
        <v>12</v>
      </c>
      <c r="E137" s="530" t="s">
        <v>13178</v>
      </c>
      <c r="F137" s="462"/>
    </row>
    <row r="138" spans="1:6" ht="24" x14ac:dyDescent="0.2">
      <c r="A138" s="363">
        <f t="shared" si="4"/>
        <v>132</v>
      </c>
      <c r="B138" s="363">
        <f t="shared" si="3"/>
        <v>2107</v>
      </c>
      <c r="C138" s="430">
        <v>17</v>
      </c>
      <c r="D138" s="444" t="s">
        <v>12</v>
      </c>
      <c r="E138" s="530" t="s">
        <v>13179</v>
      </c>
      <c r="F138" s="462"/>
    </row>
    <row r="139" spans="1:6" ht="24" x14ac:dyDescent="0.2">
      <c r="A139" s="363">
        <f t="shared" si="4"/>
        <v>133</v>
      </c>
      <c r="B139" s="363">
        <f t="shared" si="3"/>
        <v>2124</v>
      </c>
      <c r="C139" s="363">
        <v>17</v>
      </c>
      <c r="D139" s="360" t="s">
        <v>12</v>
      </c>
      <c r="E139" s="389" t="s">
        <v>13180</v>
      </c>
      <c r="F139" s="400"/>
    </row>
    <row r="140" spans="1:6" ht="24" x14ac:dyDescent="0.2">
      <c r="A140" s="363">
        <f t="shared" si="4"/>
        <v>134</v>
      </c>
      <c r="B140" s="363">
        <f t="shared" si="3"/>
        <v>2141</v>
      </c>
      <c r="C140" s="363">
        <v>17</v>
      </c>
      <c r="D140" s="360" t="s">
        <v>12</v>
      </c>
      <c r="E140" s="389" t="s">
        <v>13181</v>
      </c>
      <c r="F140" s="400"/>
    </row>
    <row r="141" spans="1:6" ht="24" x14ac:dyDescent="0.2">
      <c r="A141" s="363">
        <f t="shared" si="4"/>
        <v>135</v>
      </c>
      <c r="B141" s="363">
        <f t="shared" ref="B141:B170" si="5">C140+B140</f>
        <v>2158</v>
      </c>
      <c r="C141" s="363">
        <v>17</v>
      </c>
      <c r="D141" s="360" t="s">
        <v>12</v>
      </c>
      <c r="E141" s="389" t="s">
        <v>13182</v>
      </c>
      <c r="F141" s="400"/>
    </row>
    <row r="142" spans="1:6" ht="24" x14ac:dyDescent="0.2">
      <c r="A142" s="363">
        <f t="shared" si="4"/>
        <v>136</v>
      </c>
      <c r="B142" s="363">
        <f t="shared" si="5"/>
        <v>2175</v>
      </c>
      <c r="C142" s="430">
        <v>17</v>
      </c>
      <c r="D142" s="444" t="s">
        <v>12</v>
      </c>
      <c r="E142" s="489" t="s">
        <v>7527</v>
      </c>
      <c r="F142" s="9"/>
    </row>
    <row r="143" spans="1:6" ht="24" x14ac:dyDescent="0.2">
      <c r="A143" s="363">
        <f t="shared" si="4"/>
        <v>137</v>
      </c>
      <c r="B143" s="363">
        <f t="shared" si="5"/>
        <v>2192</v>
      </c>
      <c r="C143" s="430">
        <v>17</v>
      </c>
      <c r="D143" s="444" t="s">
        <v>12</v>
      </c>
      <c r="E143" s="489" t="s">
        <v>7528</v>
      </c>
      <c r="F143" s="9"/>
    </row>
    <row r="144" spans="1:6" ht="24" x14ac:dyDescent="0.2">
      <c r="A144" s="363">
        <f t="shared" si="4"/>
        <v>138</v>
      </c>
      <c r="B144" s="363">
        <f t="shared" si="5"/>
        <v>2209</v>
      </c>
      <c r="C144" s="430">
        <v>17</v>
      </c>
      <c r="D144" s="444" t="s">
        <v>12</v>
      </c>
      <c r="E144" s="489" t="s">
        <v>7529</v>
      </c>
      <c r="F144" s="9"/>
    </row>
    <row r="145" spans="1:6" ht="24" x14ac:dyDescent="0.2">
      <c r="A145" s="363">
        <f t="shared" si="4"/>
        <v>139</v>
      </c>
      <c r="B145" s="363">
        <f t="shared" si="5"/>
        <v>2226</v>
      </c>
      <c r="C145" s="447">
        <v>17</v>
      </c>
      <c r="D145" s="448" t="s">
        <v>12</v>
      </c>
      <c r="E145" s="489" t="s">
        <v>7530</v>
      </c>
      <c r="F145" s="292"/>
    </row>
    <row r="146" spans="1:6" ht="24" x14ac:dyDescent="0.2">
      <c r="A146" s="363">
        <f t="shared" si="4"/>
        <v>140</v>
      </c>
      <c r="B146" s="363">
        <f t="shared" si="5"/>
        <v>2243</v>
      </c>
      <c r="C146" s="447">
        <v>17</v>
      </c>
      <c r="D146" s="448" t="s">
        <v>12</v>
      </c>
      <c r="E146" s="489" t="s">
        <v>7531</v>
      </c>
      <c r="F146" s="292"/>
    </row>
    <row r="147" spans="1:6" ht="24" x14ac:dyDescent="0.2">
      <c r="A147" s="363">
        <f t="shared" si="4"/>
        <v>141</v>
      </c>
      <c r="B147" s="363">
        <f t="shared" si="5"/>
        <v>2260</v>
      </c>
      <c r="C147" s="447">
        <v>17</v>
      </c>
      <c r="D147" s="448" t="s">
        <v>12</v>
      </c>
      <c r="E147" s="489" t="s">
        <v>7532</v>
      </c>
      <c r="F147" s="292"/>
    </row>
    <row r="148" spans="1:6" ht="24" x14ac:dyDescent="0.2">
      <c r="A148" s="363">
        <f t="shared" si="4"/>
        <v>142</v>
      </c>
      <c r="B148" s="363">
        <f t="shared" si="5"/>
        <v>2277</v>
      </c>
      <c r="C148" s="447">
        <v>17</v>
      </c>
      <c r="D148" s="448" t="s">
        <v>12</v>
      </c>
      <c r="E148" s="489" t="s">
        <v>7533</v>
      </c>
      <c r="F148" s="292"/>
    </row>
    <row r="149" spans="1:6" ht="24" x14ac:dyDescent="0.2">
      <c r="A149" s="363">
        <f t="shared" si="4"/>
        <v>143</v>
      </c>
      <c r="B149" s="363">
        <f t="shared" si="5"/>
        <v>2294</v>
      </c>
      <c r="C149" s="447">
        <v>17</v>
      </c>
      <c r="D149" s="448" t="s">
        <v>12</v>
      </c>
      <c r="E149" s="489" t="s">
        <v>7534</v>
      </c>
      <c r="F149" s="292"/>
    </row>
    <row r="150" spans="1:6" ht="24" x14ac:dyDescent="0.2">
      <c r="A150" s="363">
        <f t="shared" si="4"/>
        <v>144</v>
      </c>
      <c r="B150" s="363">
        <f t="shared" si="5"/>
        <v>2311</v>
      </c>
      <c r="C150" s="447">
        <v>17</v>
      </c>
      <c r="D150" s="448" t="s">
        <v>12</v>
      </c>
      <c r="E150" s="489" t="s">
        <v>7535</v>
      </c>
      <c r="F150" s="292"/>
    </row>
    <row r="151" spans="1:6" ht="24" x14ac:dyDescent="0.2">
      <c r="A151" s="363">
        <f t="shared" si="4"/>
        <v>145</v>
      </c>
      <c r="B151" s="363">
        <f t="shared" si="5"/>
        <v>2328</v>
      </c>
      <c r="C151" s="447">
        <v>17</v>
      </c>
      <c r="D151" s="448" t="s">
        <v>12</v>
      </c>
      <c r="E151" s="489" t="s">
        <v>7536</v>
      </c>
      <c r="F151" s="292"/>
    </row>
    <row r="152" spans="1:6" ht="24" x14ac:dyDescent="0.2">
      <c r="A152" s="363">
        <f t="shared" si="4"/>
        <v>146</v>
      </c>
      <c r="B152" s="363">
        <f t="shared" si="5"/>
        <v>2345</v>
      </c>
      <c r="C152" s="447">
        <v>17</v>
      </c>
      <c r="D152" s="448" t="s">
        <v>12</v>
      </c>
      <c r="E152" s="489" t="s">
        <v>7537</v>
      </c>
      <c r="F152" s="292"/>
    </row>
    <row r="153" spans="1:6" ht="24" x14ac:dyDescent="0.2">
      <c r="A153" s="363">
        <f t="shared" si="4"/>
        <v>147</v>
      </c>
      <c r="B153" s="363">
        <f t="shared" si="5"/>
        <v>2362</v>
      </c>
      <c r="C153" s="447">
        <v>17</v>
      </c>
      <c r="D153" s="448" t="s">
        <v>12</v>
      </c>
      <c r="E153" s="489" t="s">
        <v>7538</v>
      </c>
      <c r="F153" s="292"/>
    </row>
    <row r="154" spans="1:6" ht="24" x14ac:dyDescent="0.2">
      <c r="A154" s="363">
        <f t="shared" si="4"/>
        <v>148</v>
      </c>
      <c r="B154" s="363">
        <f t="shared" si="5"/>
        <v>2379</v>
      </c>
      <c r="C154" s="447">
        <v>17</v>
      </c>
      <c r="D154" s="448" t="s">
        <v>12</v>
      </c>
      <c r="E154" s="489" t="s">
        <v>7539</v>
      </c>
      <c r="F154" s="292"/>
    </row>
    <row r="155" spans="1:6" ht="24" x14ac:dyDescent="0.2">
      <c r="A155" s="363">
        <f t="shared" si="4"/>
        <v>149</v>
      </c>
      <c r="B155" s="363">
        <f t="shared" si="5"/>
        <v>2396</v>
      </c>
      <c r="C155" s="447">
        <v>17</v>
      </c>
      <c r="D155" s="448" t="s">
        <v>12</v>
      </c>
      <c r="E155" s="489" t="s">
        <v>7540</v>
      </c>
      <c r="F155" s="292"/>
    </row>
    <row r="156" spans="1:6" ht="24" x14ac:dyDescent="0.2">
      <c r="A156" s="363">
        <f t="shared" si="4"/>
        <v>150</v>
      </c>
      <c r="B156" s="363">
        <f t="shared" si="5"/>
        <v>2413</v>
      </c>
      <c r="C156" s="447">
        <v>17</v>
      </c>
      <c r="D156" s="448" t="s">
        <v>12</v>
      </c>
      <c r="E156" s="489" t="s">
        <v>7541</v>
      </c>
      <c r="F156" s="292"/>
    </row>
    <row r="157" spans="1:6" ht="24" x14ac:dyDescent="0.2">
      <c r="A157" s="363">
        <f t="shared" si="4"/>
        <v>151</v>
      </c>
      <c r="B157" s="363">
        <f t="shared" si="5"/>
        <v>2430</v>
      </c>
      <c r="C157" s="447">
        <v>17</v>
      </c>
      <c r="D157" s="448" t="s">
        <v>12</v>
      </c>
      <c r="E157" s="473" t="s">
        <v>10929</v>
      </c>
      <c r="F157" s="292"/>
    </row>
    <row r="158" spans="1:6" ht="24" x14ac:dyDescent="0.2">
      <c r="A158" s="363">
        <f t="shared" si="4"/>
        <v>152</v>
      </c>
      <c r="B158" s="363">
        <f t="shared" si="5"/>
        <v>2447</v>
      </c>
      <c r="C158" s="447">
        <v>17</v>
      </c>
      <c r="D158" s="448" t="s">
        <v>12</v>
      </c>
      <c r="E158" s="473" t="s">
        <v>10930</v>
      </c>
      <c r="F158" s="292"/>
    </row>
    <row r="159" spans="1:6" ht="24" x14ac:dyDescent="0.2">
      <c r="A159" s="363">
        <f t="shared" si="4"/>
        <v>153</v>
      </c>
      <c r="B159" s="363">
        <f t="shared" si="5"/>
        <v>2464</v>
      </c>
      <c r="C159" s="447">
        <v>17</v>
      </c>
      <c r="D159" s="448" t="s">
        <v>12</v>
      </c>
      <c r="E159" s="473" t="s">
        <v>10931</v>
      </c>
      <c r="F159" s="292"/>
    </row>
    <row r="160" spans="1:6" ht="24" x14ac:dyDescent="0.2">
      <c r="A160" s="363">
        <f t="shared" si="4"/>
        <v>154</v>
      </c>
      <c r="B160" s="363">
        <f t="shared" si="5"/>
        <v>2481</v>
      </c>
      <c r="C160" s="430">
        <v>17</v>
      </c>
      <c r="D160" s="444" t="s">
        <v>12</v>
      </c>
      <c r="E160" s="530" t="s">
        <v>13183</v>
      </c>
      <c r="F160" s="462"/>
    </row>
    <row r="161" spans="1:6" ht="24" x14ac:dyDescent="0.2">
      <c r="A161" s="363">
        <f t="shared" si="4"/>
        <v>155</v>
      </c>
      <c r="B161" s="363">
        <f t="shared" si="5"/>
        <v>2498</v>
      </c>
      <c r="C161" s="430">
        <v>17</v>
      </c>
      <c r="D161" s="444" t="s">
        <v>12</v>
      </c>
      <c r="E161" s="530" t="s">
        <v>13184</v>
      </c>
      <c r="F161" s="462"/>
    </row>
    <row r="162" spans="1:6" ht="24" x14ac:dyDescent="0.2">
      <c r="A162" s="363">
        <f t="shared" si="4"/>
        <v>156</v>
      </c>
      <c r="B162" s="363">
        <f t="shared" si="5"/>
        <v>2515</v>
      </c>
      <c r="C162" s="430">
        <v>17</v>
      </c>
      <c r="D162" s="444" t="s">
        <v>12</v>
      </c>
      <c r="E162" s="530" t="s">
        <v>13185</v>
      </c>
      <c r="F162" s="462"/>
    </row>
    <row r="163" spans="1:6" ht="24" x14ac:dyDescent="0.2">
      <c r="A163" s="363">
        <f t="shared" si="4"/>
        <v>157</v>
      </c>
      <c r="B163" s="363">
        <f t="shared" si="5"/>
        <v>2532</v>
      </c>
      <c r="C163" s="363">
        <v>17</v>
      </c>
      <c r="D163" s="360" t="s">
        <v>12</v>
      </c>
      <c r="E163" s="389" t="s">
        <v>13186</v>
      </c>
      <c r="F163" s="400"/>
    </row>
    <row r="164" spans="1:6" ht="24" x14ac:dyDescent="0.2">
      <c r="A164" s="363">
        <f t="shared" si="4"/>
        <v>158</v>
      </c>
      <c r="B164" s="363">
        <f t="shared" si="5"/>
        <v>2549</v>
      </c>
      <c r="C164" s="363">
        <v>17</v>
      </c>
      <c r="D164" s="360" t="s">
        <v>12</v>
      </c>
      <c r="E164" s="389" t="s">
        <v>13187</v>
      </c>
      <c r="F164" s="400"/>
    </row>
    <row r="165" spans="1:6" ht="24" x14ac:dyDescent="0.2">
      <c r="A165" s="363">
        <f t="shared" si="4"/>
        <v>159</v>
      </c>
      <c r="B165" s="363">
        <f t="shared" si="5"/>
        <v>2566</v>
      </c>
      <c r="C165" s="363">
        <v>17</v>
      </c>
      <c r="D165" s="360" t="s">
        <v>12</v>
      </c>
      <c r="E165" s="389" t="s">
        <v>13188</v>
      </c>
      <c r="F165" s="400"/>
    </row>
    <row r="166" spans="1:6" x14ac:dyDescent="0.2">
      <c r="A166" s="363">
        <f t="shared" si="4"/>
        <v>160</v>
      </c>
      <c r="B166" s="363">
        <f t="shared" si="5"/>
        <v>2583</v>
      </c>
      <c r="C166" s="430">
        <v>17</v>
      </c>
      <c r="D166" s="444" t="s">
        <v>12</v>
      </c>
      <c r="E166" s="489" t="s">
        <v>7542</v>
      </c>
      <c r="F166" s="9"/>
    </row>
    <row r="167" spans="1:6" x14ac:dyDescent="0.2">
      <c r="A167" s="363">
        <f t="shared" si="4"/>
        <v>161</v>
      </c>
      <c r="B167" s="363">
        <f t="shared" si="5"/>
        <v>2600</v>
      </c>
      <c r="C167" s="430">
        <v>17</v>
      </c>
      <c r="D167" s="444" t="s">
        <v>12</v>
      </c>
      <c r="E167" s="489" t="s">
        <v>7543</v>
      </c>
      <c r="F167" s="9"/>
    </row>
    <row r="168" spans="1:6" ht="24" x14ac:dyDescent="0.2">
      <c r="A168" s="363">
        <f t="shared" si="4"/>
        <v>162</v>
      </c>
      <c r="B168" s="363">
        <f t="shared" si="5"/>
        <v>2617</v>
      </c>
      <c r="C168" s="430">
        <v>17</v>
      </c>
      <c r="D168" s="444" t="s">
        <v>12</v>
      </c>
      <c r="E168" s="489" t="s">
        <v>7544</v>
      </c>
      <c r="F168" s="9"/>
    </row>
    <row r="169" spans="1:6" x14ac:dyDescent="0.2">
      <c r="A169" s="363">
        <f t="shared" si="4"/>
        <v>163</v>
      </c>
      <c r="B169" s="363">
        <f t="shared" si="5"/>
        <v>2634</v>
      </c>
      <c r="C169" s="439">
        <v>150</v>
      </c>
      <c r="D169" s="524" t="s">
        <v>9</v>
      </c>
      <c r="E169" s="24" t="s">
        <v>50</v>
      </c>
      <c r="F169" s="292" t="s">
        <v>25</v>
      </c>
    </row>
    <row r="170" spans="1:6" ht="12.75" thickBot="1" x14ac:dyDescent="0.25">
      <c r="A170" s="363">
        <f t="shared" si="4"/>
        <v>164</v>
      </c>
      <c r="B170" s="363">
        <f t="shared" si="5"/>
        <v>2784</v>
      </c>
      <c r="C170" s="441">
        <v>12</v>
      </c>
      <c r="D170" s="452" t="s">
        <v>9</v>
      </c>
      <c r="E170" s="531" t="s">
        <v>323</v>
      </c>
      <c r="F170" s="454" t="s">
        <v>7545</v>
      </c>
    </row>
    <row r="171" spans="1:6" ht="12.75" thickTop="1" x14ac:dyDescent="0.2">
      <c r="A171" s="119" t="s">
        <v>54</v>
      </c>
      <c r="C171" s="370">
        <f>B170+C170-1</f>
        <v>2795</v>
      </c>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row r="248" spans="1:6" x14ac:dyDescent="0.2">
      <c r="A248" s="64"/>
      <c r="B248" s="64"/>
      <c r="C248" s="64"/>
      <c r="D248" s="64"/>
      <c r="E248" s="64"/>
      <c r="F248" s="64"/>
    </row>
    <row r="249" spans="1:6" x14ac:dyDescent="0.2">
      <c r="A249" s="64"/>
      <c r="B249" s="64"/>
      <c r="C249" s="64"/>
      <c r="D249" s="64"/>
      <c r="E249" s="64"/>
      <c r="F249" s="64"/>
    </row>
  </sheetData>
  <mergeCells count="4">
    <mergeCell ref="A3:B3"/>
    <mergeCell ref="C3:F3"/>
    <mergeCell ref="A4:B4"/>
    <mergeCell ref="C4:F5"/>
  </mergeCells>
  <conditionalFormatting sqref="C3:F3">
    <cfRule type="containsText" dxfId="96" priority="2" operator="containsText" text="Diseño de registro. 2024">
      <formula>NOT(ISERROR(SEARCH("Diseño de registro. 2024",C3)))</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DC8D636-8C54-4A36-BFF6-43A92329B489}">
            <xm:f>NOT(ISERROR(SEARCH($C$3,C3)))</xm:f>
            <xm:f>$C$3</xm:f>
            <x14:dxf>
              <font>
                <color rgb="FFFFFF00"/>
              </font>
            </x14:dxf>
          </x14:cfRule>
          <xm:sqref>C3:F3</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F247"/>
  <sheetViews>
    <sheetView zoomScaleNormal="100" workbookViewId="0">
      <selection activeCell="E13" sqref="E13"/>
    </sheetView>
  </sheetViews>
  <sheetFormatPr baseColWidth="10" defaultRowHeight="12" x14ac:dyDescent="0.2"/>
  <cols>
    <col min="5" max="5" width="87.140625" customWidth="1"/>
    <col min="6" max="6" width="16" customWidth="1"/>
  </cols>
  <sheetData>
    <row r="1" spans="1:6" ht="21" x14ac:dyDescent="0.35">
      <c r="B1" s="1" t="s">
        <v>0</v>
      </c>
    </row>
    <row r="3" spans="1:6" ht="12.75" x14ac:dyDescent="0.2">
      <c r="A3" s="806" t="s">
        <v>1</v>
      </c>
      <c r="B3" s="806"/>
      <c r="C3" s="806" t="str">
        <f>+T22001000!C3</f>
        <v>Diseño de registro. 2025</v>
      </c>
      <c r="D3" s="806"/>
      <c r="E3" s="806"/>
      <c r="F3" s="805"/>
    </row>
    <row r="4" spans="1:6" ht="13.35" customHeight="1" x14ac:dyDescent="0.2">
      <c r="A4" s="790" t="str">
        <f>+T22001000!A4</f>
        <v>Versión 0.2</v>
      </c>
      <c r="B4" s="790"/>
      <c r="C4" s="794" t="s">
        <v>7546</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99" t="s">
        <v>10</v>
      </c>
      <c r="F7" s="292" t="s">
        <v>11</v>
      </c>
    </row>
    <row r="8" spans="1:6" x14ac:dyDescent="0.2">
      <c r="A8" s="447">
        <f t="shared" ref="A8:A64" si="0">+A7+1</f>
        <v>2</v>
      </c>
      <c r="B8" s="447">
        <f>C7+B7</f>
        <v>3</v>
      </c>
      <c r="C8" s="447">
        <v>3</v>
      </c>
      <c r="D8" s="448" t="s">
        <v>12</v>
      </c>
      <c r="E8" s="499" t="s">
        <v>13</v>
      </c>
      <c r="F8" s="292">
        <v>220</v>
      </c>
    </row>
    <row r="9" spans="1:6" x14ac:dyDescent="0.2">
      <c r="A9" s="447">
        <f t="shared" si="0"/>
        <v>3</v>
      </c>
      <c r="B9" s="447">
        <f>C8+B8</f>
        <v>6</v>
      </c>
      <c r="C9" s="447">
        <v>2</v>
      </c>
      <c r="D9" s="448" t="s">
        <v>9</v>
      </c>
      <c r="E9" s="499" t="s">
        <v>14</v>
      </c>
      <c r="F9" s="486" t="s">
        <v>6840</v>
      </c>
    </row>
    <row r="10" spans="1:6" x14ac:dyDescent="0.2">
      <c r="A10" s="447">
        <f t="shared" si="0"/>
        <v>4</v>
      </c>
      <c r="B10" s="447">
        <f>B9+C9</f>
        <v>8</v>
      </c>
      <c r="C10" s="447">
        <v>1</v>
      </c>
      <c r="D10" s="448" t="s">
        <v>9</v>
      </c>
      <c r="E10" s="499" t="s">
        <v>16</v>
      </c>
      <c r="F10" s="486" t="s">
        <v>327</v>
      </c>
    </row>
    <row r="11" spans="1:6" x14ac:dyDescent="0.2">
      <c r="A11" s="447">
        <f t="shared" si="0"/>
        <v>5</v>
      </c>
      <c r="B11" s="447">
        <v>9</v>
      </c>
      <c r="C11" s="447">
        <v>2</v>
      </c>
      <c r="D11" s="448" t="s">
        <v>12</v>
      </c>
      <c r="E11" s="499" t="s">
        <v>17</v>
      </c>
      <c r="F11" s="486" t="s">
        <v>60</v>
      </c>
    </row>
    <row r="12" spans="1:6" x14ac:dyDescent="0.2">
      <c r="A12" s="447">
        <f t="shared" si="0"/>
        <v>6</v>
      </c>
      <c r="B12" s="447">
        <f>C11+B11</f>
        <v>11</v>
      </c>
      <c r="C12" s="447">
        <v>1</v>
      </c>
      <c r="D12" s="448" t="s">
        <v>9</v>
      </c>
      <c r="E12" s="499" t="s">
        <v>1810</v>
      </c>
      <c r="F12" s="292" t="s">
        <v>20</v>
      </c>
    </row>
    <row r="13" spans="1:6" x14ac:dyDescent="0.2">
      <c r="A13" s="447">
        <f t="shared" si="0"/>
        <v>7</v>
      </c>
      <c r="B13" s="447">
        <f t="shared" ref="B13:B14" si="1">C12+B12</f>
        <v>12</v>
      </c>
      <c r="C13" s="447">
        <v>1</v>
      </c>
      <c r="D13" s="448" t="s">
        <v>9</v>
      </c>
      <c r="E13" s="499" t="s">
        <v>284</v>
      </c>
      <c r="F13" s="292"/>
    </row>
    <row r="14" spans="1:6" x14ac:dyDescent="0.2">
      <c r="A14" s="447">
        <f t="shared" si="0"/>
        <v>8</v>
      </c>
      <c r="B14" s="447">
        <f t="shared" si="1"/>
        <v>13</v>
      </c>
      <c r="C14" s="447">
        <v>3</v>
      </c>
      <c r="D14" s="448" t="s">
        <v>12</v>
      </c>
      <c r="E14" s="499" t="s">
        <v>23</v>
      </c>
      <c r="F14" s="292"/>
    </row>
    <row r="15" spans="1:6" ht="24" x14ac:dyDescent="0.2">
      <c r="A15" s="447">
        <f t="shared" si="0"/>
        <v>9</v>
      </c>
      <c r="B15" s="447">
        <f>C14+B14</f>
        <v>16</v>
      </c>
      <c r="C15" s="447">
        <v>17</v>
      </c>
      <c r="D15" s="448" t="s">
        <v>12</v>
      </c>
      <c r="E15" s="529" t="s">
        <v>7547</v>
      </c>
      <c r="F15" s="467"/>
    </row>
    <row r="16" spans="1:6" ht="24" x14ac:dyDescent="0.2">
      <c r="A16" s="447">
        <f t="shared" si="0"/>
        <v>10</v>
      </c>
      <c r="B16" s="447">
        <f t="shared" ref="B16:B64" si="2">C15+B15</f>
        <v>33</v>
      </c>
      <c r="C16" s="447">
        <v>17</v>
      </c>
      <c r="D16" s="448" t="s">
        <v>12</v>
      </c>
      <c r="E16" s="529" t="s">
        <v>7548</v>
      </c>
      <c r="F16" s="467"/>
    </row>
    <row r="17" spans="1:6" ht="24" x14ac:dyDescent="0.2">
      <c r="A17" s="447">
        <f t="shared" si="0"/>
        <v>11</v>
      </c>
      <c r="B17" s="447">
        <f t="shared" si="2"/>
        <v>50</v>
      </c>
      <c r="C17" s="447">
        <v>17</v>
      </c>
      <c r="D17" s="448" t="s">
        <v>12</v>
      </c>
      <c r="E17" s="529" t="s">
        <v>7549</v>
      </c>
      <c r="F17" s="467"/>
    </row>
    <row r="18" spans="1:6" ht="24" x14ac:dyDescent="0.2">
      <c r="A18" s="447">
        <f t="shared" si="0"/>
        <v>12</v>
      </c>
      <c r="B18" s="447">
        <f t="shared" si="2"/>
        <v>67</v>
      </c>
      <c r="C18" s="447">
        <v>17</v>
      </c>
      <c r="D18" s="448" t="s">
        <v>12</v>
      </c>
      <c r="E18" s="529" t="s">
        <v>7550</v>
      </c>
      <c r="F18" s="467"/>
    </row>
    <row r="19" spans="1:6" ht="24" x14ac:dyDescent="0.2">
      <c r="A19" s="447">
        <f t="shared" si="0"/>
        <v>13</v>
      </c>
      <c r="B19" s="447">
        <f t="shared" si="2"/>
        <v>84</v>
      </c>
      <c r="C19" s="447">
        <v>17</v>
      </c>
      <c r="D19" s="448" t="s">
        <v>12</v>
      </c>
      <c r="E19" s="529" t="s">
        <v>7551</v>
      </c>
      <c r="F19" s="467"/>
    </row>
    <row r="20" spans="1:6" ht="24" x14ac:dyDescent="0.2">
      <c r="A20" s="447">
        <f t="shared" si="0"/>
        <v>14</v>
      </c>
      <c r="B20" s="447">
        <f t="shared" si="2"/>
        <v>101</v>
      </c>
      <c r="C20" s="447">
        <v>17</v>
      </c>
      <c r="D20" s="448" t="s">
        <v>12</v>
      </c>
      <c r="E20" s="529" t="s">
        <v>7552</v>
      </c>
      <c r="F20" s="467"/>
    </row>
    <row r="21" spans="1:6" ht="24" x14ac:dyDescent="0.2">
      <c r="A21" s="447">
        <f t="shared" si="0"/>
        <v>15</v>
      </c>
      <c r="B21" s="447">
        <f t="shared" si="2"/>
        <v>118</v>
      </c>
      <c r="C21" s="447">
        <v>17</v>
      </c>
      <c r="D21" s="448" t="s">
        <v>12</v>
      </c>
      <c r="E21" s="529" t="s">
        <v>7553</v>
      </c>
      <c r="F21" s="467"/>
    </row>
    <row r="22" spans="1:6" ht="24" x14ac:dyDescent="0.2">
      <c r="A22" s="447">
        <f t="shared" si="0"/>
        <v>16</v>
      </c>
      <c r="B22" s="447">
        <f t="shared" si="2"/>
        <v>135</v>
      </c>
      <c r="C22" s="447">
        <v>17</v>
      </c>
      <c r="D22" s="448" t="s">
        <v>12</v>
      </c>
      <c r="E22" s="529" t="s">
        <v>7554</v>
      </c>
      <c r="F22" s="467"/>
    </row>
    <row r="23" spans="1:6" ht="24" x14ac:dyDescent="0.2">
      <c r="A23" s="447">
        <f t="shared" si="0"/>
        <v>17</v>
      </c>
      <c r="B23" s="447">
        <f t="shared" si="2"/>
        <v>152</v>
      </c>
      <c r="C23" s="447">
        <v>17</v>
      </c>
      <c r="D23" s="448" t="s">
        <v>12</v>
      </c>
      <c r="E23" s="529" t="s">
        <v>7555</v>
      </c>
      <c r="F23" s="467"/>
    </row>
    <row r="24" spans="1:6" ht="24" x14ac:dyDescent="0.2">
      <c r="A24" s="447">
        <f t="shared" si="0"/>
        <v>18</v>
      </c>
      <c r="B24" s="447">
        <f t="shared" si="2"/>
        <v>169</v>
      </c>
      <c r="C24" s="447">
        <v>17</v>
      </c>
      <c r="D24" s="448" t="s">
        <v>12</v>
      </c>
      <c r="E24" s="529" t="s">
        <v>7556</v>
      </c>
      <c r="F24" s="467"/>
    </row>
    <row r="25" spans="1:6" ht="24" x14ac:dyDescent="0.2">
      <c r="A25" s="447">
        <f t="shared" si="0"/>
        <v>19</v>
      </c>
      <c r="B25" s="447">
        <f t="shared" si="2"/>
        <v>186</v>
      </c>
      <c r="C25" s="447">
        <v>17</v>
      </c>
      <c r="D25" s="448" t="s">
        <v>12</v>
      </c>
      <c r="E25" s="529" t="s">
        <v>7557</v>
      </c>
      <c r="F25" s="467"/>
    </row>
    <row r="26" spans="1:6" ht="24" x14ac:dyDescent="0.2">
      <c r="A26" s="447">
        <f t="shared" si="0"/>
        <v>20</v>
      </c>
      <c r="B26" s="447">
        <f t="shared" si="2"/>
        <v>203</v>
      </c>
      <c r="C26" s="447">
        <v>17</v>
      </c>
      <c r="D26" s="448" t="s">
        <v>12</v>
      </c>
      <c r="E26" s="529" t="s">
        <v>7558</v>
      </c>
      <c r="F26" s="467"/>
    </row>
    <row r="27" spans="1:6" ht="24" x14ac:dyDescent="0.2">
      <c r="A27" s="447">
        <f t="shared" si="0"/>
        <v>21</v>
      </c>
      <c r="B27" s="447">
        <f t="shared" si="2"/>
        <v>220</v>
      </c>
      <c r="C27" s="447">
        <v>17</v>
      </c>
      <c r="D27" s="448" t="s">
        <v>12</v>
      </c>
      <c r="E27" s="529" t="s">
        <v>7559</v>
      </c>
      <c r="F27" s="467"/>
    </row>
    <row r="28" spans="1:6" ht="24" x14ac:dyDescent="0.2">
      <c r="A28" s="447">
        <f t="shared" si="0"/>
        <v>22</v>
      </c>
      <c r="B28" s="447">
        <f t="shared" si="2"/>
        <v>237</v>
      </c>
      <c r="C28" s="447">
        <v>17</v>
      </c>
      <c r="D28" s="448" t="s">
        <v>12</v>
      </c>
      <c r="E28" s="529" t="s">
        <v>7560</v>
      </c>
      <c r="F28" s="467"/>
    </row>
    <row r="29" spans="1:6" ht="24" x14ac:dyDescent="0.2">
      <c r="A29" s="447">
        <f t="shared" si="0"/>
        <v>23</v>
      </c>
      <c r="B29" s="447">
        <f t="shared" si="2"/>
        <v>254</v>
      </c>
      <c r="C29" s="447">
        <v>17</v>
      </c>
      <c r="D29" s="448" t="s">
        <v>12</v>
      </c>
      <c r="E29" s="529" t="s">
        <v>7561</v>
      </c>
      <c r="F29" s="467"/>
    </row>
    <row r="30" spans="1:6" ht="24" x14ac:dyDescent="0.2">
      <c r="A30" s="447">
        <f t="shared" si="0"/>
        <v>24</v>
      </c>
      <c r="B30" s="447">
        <f t="shared" si="2"/>
        <v>271</v>
      </c>
      <c r="C30" s="447">
        <v>17</v>
      </c>
      <c r="D30" s="448" t="s">
        <v>12</v>
      </c>
      <c r="E30" s="529" t="s">
        <v>7562</v>
      </c>
      <c r="F30" s="467"/>
    </row>
    <row r="31" spans="1:6" ht="24" x14ac:dyDescent="0.2">
      <c r="A31" s="447">
        <f t="shared" si="0"/>
        <v>25</v>
      </c>
      <c r="B31" s="447">
        <f t="shared" si="2"/>
        <v>288</v>
      </c>
      <c r="C31" s="447">
        <v>17</v>
      </c>
      <c r="D31" s="448" t="s">
        <v>12</v>
      </c>
      <c r="E31" s="529" t="s">
        <v>7563</v>
      </c>
      <c r="F31" s="467"/>
    </row>
    <row r="32" spans="1:6" ht="24" x14ac:dyDescent="0.2">
      <c r="A32" s="447">
        <f t="shared" si="0"/>
        <v>26</v>
      </c>
      <c r="B32" s="447">
        <f t="shared" si="2"/>
        <v>305</v>
      </c>
      <c r="C32" s="447">
        <v>17</v>
      </c>
      <c r="D32" s="448" t="s">
        <v>12</v>
      </c>
      <c r="E32" s="529" t="s">
        <v>7564</v>
      </c>
      <c r="F32" s="467"/>
    </row>
    <row r="33" spans="1:6" ht="24" x14ac:dyDescent="0.2">
      <c r="A33" s="447">
        <f t="shared" si="0"/>
        <v>27</v>
      </c>
      <c r="B33" s="447">
        <f t="shared" si="2"/>
        <v>322</v>
      </c>
      <c r="C33" s="447">
        <v>17</v>
      </c>
      <c r="D33" s="448" t="s">
        <v>12</v>
      </c>
      <c r="E33" s="529" t="s">
        <v>7565</v>
      </c>
      <c r="F33" s="467"/>
    </row>
    <row r="34" spans="1:6" ht="24" x14ac:dyDescent="0.2">
      <c r="A34" s="447">
        <f t="shared" si="0"/>
        <v>28</v>
      </c>
      <c r="B34" s="447">
        <f t="shared" si="2"/>
        <v>339</v>
      </c>
      <c r="C34" s="447">
        <v>17</v>
      </c>
      <c r="D34" s="448" t="s">
        <v>12</v>
      </c>
      <c r="E34" s="529" t="s">
        <v>7566</v>
      </c>
      <c r="F34" s="467"/>
    </row>
    <row r="35" spans="1:6" ht="24" x14ac:dyDescent="0.2">
      <c r="A35" s="447">
        <f t="shared" si="0"/>
        <v>29</v>
      </c>
      <c r="B35" s="447">
        <f t="shared" si="2"/>
        <v>356</v>
      </c>
      <c r="C35" s="447">
        <v>17</v>
      </c>
      <c r="D35" s="448" t="s">
        <v>12</v>
      </c>
      <c r="E35" s="529" t="s">
        <v>7567</v>
      </c>
      <c r="F35" s="467"/>
    </row>
    <row r="36" spans="1:6" ht="24" x14ac:dyDescent="0.2">
      <c r="A36" s="447">
        <f t="shared" si="0"/>
        <v>30</v>
      </c>
      <c r="B36" s="447">
        <f t="shared" si="2"/>
        <v>373</v>
      </c>
      <c r="C36" s="447">
        <v>17</v>
      </c>
      <c r="D36" s="448" t="s">
        <v>12</v>
      </c>
      <c r="E36" s="529" t="s">
        <v>7568</v>
      </c>
      <c r="F36" s="467"/>
    </row>
    <row r="37" spans="1:6" ht="24" x14ac:dyDescent="0.2">
      <c r="A37" s="447">
        <f t="shared" si="0"/>
        <v>31</v>
      </c>
      <c r="B37" s="447">
        <f t="shared" si="2"/>
        <v>390</v>
      </c>
      <c r="C37" s="447">
        <v>17</v>
      </c>
      <c r="D37" s="448" t="s">
        <v>12</v>
      </c>
      <c r="E37" s="529" t="s">
        <v>7569</v>
      </c>
      <c r="F37" s="467"/>
    </row>
    <row r="38" spans="1:6" ht="24" x14ac:dyDescent="0.2">
      <c r="A38" s="447">
        <f t="shared" si="0"/>
        <v>32</v>
      </c>
      <c r="B38" s="447">
        <f t="shared" si="2"/>
        <v>407</v>
      </c>
      <c r="C38" s="447">
        <v>17</v>
      </c>
      <c r="D38" s="448" t="s">
        <v>12</v>
      </c>
      <c r="E38" s="529" t="s">
        <v>7570</v>
      </c>
      <c r="F38" s="467"/>
    </row>
    <row r="39" spans="1:6" ht="24" x14ac:dyDescent="0.2">
      <c r="A39" s="447">
        <f t="shared" si="0"/>
        <v>33</v>
      </c>
      <c r="B39" s="447">
        <f t="shared" si="2"/>
        <v>424</v>
      </c>
      <c r="C39" s="447">
        <v>17</v>
      </c>
      <c r="D39" s="448" t="s">
        <v>12</v>
      </c>
      <c r="E39" s="529" t="s">
        <v>7571</v>
      </c>
      <c r="F39" s="467"/>
    </row>
    <row r="40" spans="1:6" ht="24" x14ac:dyDescent="0.2">
      <c r="A40" s="447">
        <f t="shared" si="0"/>
        <v>34</v>
      </c>
      <c r="B40" s="447">
        <f t="shared" si="2"/>
        <v>441</v>
      </c>
      <c r="C40" s="447">
        <v>17</v>
      </c>
      <c r="D40" s="448" t="s">
        <v>12</v>
      </c>
      <c r="E40" s="529" t="s">
        <v>7572</v>
      </c>
      <c r="F40" s="467"/>
    </row>
    <row r="41" spans="1:6" ht="24" x14ac:dyDescent="0.2">
      <c r="A41" s="447">
        <f t="shared" si="0"/>
        <v>35</v>
      </c>
      <c r="B41" s="447">
        <f t="shared" si="2"/>
        <v>458</v>
      </c>
      <c r="C41" s="447">
        <v>17</v>
      </c>
      <c r="D41" s="448" t="s">
        <v>12</v>
      </c>
      <c r="E41" s="529" t="s">
        <v>7573</v>
      </c>
      <c r="F41" s="467"/>
    </row>
    <row r="42" spans="1:6" ht="24" x14ac:dyDescent="0.2">
      <c r="A42" s="447">
        <f t="shared" si="0"/>
        <v>36</v>
      </c>
      <c r="B42" s="447">
        <f t="shared" si="2"/>
        <v>475</v>
      </c>
      <c r="C42" s="447">
        <v>17</v>
      </c>
      <c r="D42" s="448" t="s">
        <v>12</v>
      </c>
      <c r="E42" s="529" t="s">
        <v>7574</v>
      </c>
      <c r="F42" s="467"/>
    </row>
    <row r="43" spans="1:6" ht="24" x14ac:dyDescent="0.2">
      <c r="A43" s="447">
        <f t="shared" si="0"/>
        <v>37</v>
      </c>
      <c r="B43" s="447">
        <f t="shared" si="2"/>
        <v>492</v>
      </c>
      <c r="C43" s="447">
        <v>17</v>
      </c>
      <c r="D43" s="448" t="s">
        <v>12</v>
      </c>
      <c r="E43" s="529" t="s">
        <v>7575</v>
      </c>
      <c r="F43" s="467"/>
    </row>
    <row r="44" spans="1:6" ht="24" x14ac:dyDescent="0.2">
      <c r="A44" s="447">
        <f t="shared" si="0"/>
        <v>38</v>
      </c>
      <c r="B44" s="447">
        <f t="shared" si="2"/>
        <v>509</v>
      </c>
      <c r="C44" s="447">
        <v>17</v>
      </c>
      <c r="D44" s="448" t="s">
        <v>12</v>
      </c>
      <c r="E44" s="529" t="s">
        <v>7576</v>
      </c>
      <c r="F44" s="467"/>
    </row>
    <row r="45" spans="1:6" ht="24" x14ac:dyDescent="0.2">
      <c r="A45" s="447">
        <f t="shared" si="0"/>
        <v>39</v>
      </c>
      <c r="B45" s="447">
        <f t="shared" si="2"/>
        <v>526</v>
      </c>
      <c r="C45" s="447">
        <v>17</v>
      </c>
      <c r="D45" s="448" t="s">
        <v>12</v>
      </c>
      <c r="E45" s="529" t="s">
        <v>7577</v>
      </c>
      <c r="F45" s="467"/>
    </row>
    <row r="46" spans="1:6" ht="24" x14ac:dyDescent="0.2">
      <c r="A46" s="447">
        <f t="shared" si="0"/>
        <v>40</v>
      </c>
      <c r="B46" s="447">
        <f t="shared" si="2"/>
        <v>543</v>
      </c>
      <c r="C46" s="447">
        <v>17</v>
      </c>
      <c r="D46" s="448" t="s">
        <v>12</v>
      </c>
      <c r="E46" s="529" t="s">
        <v>7578</v>
      </c>
      <c r="F46" s="467"/>
    </row>
    <row r="47" spans="1:6" ht="24" x14ac:dyDescent="0.2">
      <c r="A47" s="447">
        <f t="shared" si="0"/>
        <v>41</v>
      </c>
      <c r="B47" s="447">
        <f t="shared" si="2"/>
        <v>560</v>
      </c>
      <c r="C47" s="447">
        <v>17</v>
      </c>
      <c r="D47" s="448" t="s">
        <v>12</v>
      </c>
      <c r="E47" s="501" t="s">
        <v>10932</v>
      </c>
      <c r="F47" s="467"/>
    </row>
    <row r="48" spans="1:6" ht="24" x14ac:dyDescent="0.2">
      <c r="A48" s="447">
        <f t="shared" si="0"/>
        <v>42</v>
      </c>
      <c r="B48" s="447">
        <f t="shared" si="2"/>
        <v>577</v>
      </c>
      <c r="C48" s="447">
        <v>17</v>
      </c>
      <c r="D48" s="448" t="s">
        <v>12</v>
      </c>
      <c r="E48" s="501" t="s">
        <v>10933</v>
      </c>
      <c r="F48" s="467"/>
    </row>
    <row r="49" spans="1:6" ht="24" x14ac:dyDescent="0.2">
      <c r="A49" s="447">
        <f t="shared" si="0"/>
        <v>43</v>
      </c>
      <c r="B49" s="447">
        <f t="shared" si="2"/>
        <v>594</v>
      </c>
      <c r="C49" s="447">
        <v>17</v>
      </c>
      <c r="D49" s="448" t="s">
        <v>12</v>
      </c>
      <c r="E49" s="501" t="s">
        <v>10934</v>
      </c>
      <c r="F49" s="467"/>
    </row>
    <row r="50" spans="1:6" ht="24" x14ac:dyDescent="0.2">
      <c r="A50" s="447">
        <f t="shared" si="0"/>
        <v>44</v>
      </c>
      <c r="B50" s="447">
        <f t="shared" si="2"/>
        <v>611</v>
      </c>
      <c r="C50" s="447">
        <v>17</v>
      </c>
      <c r="D50" s="448" t="s">
        <v>12</v>
      </c>
      <c r="E50" s="501" t="s">
        <v>10935</v>
      </c>
      <c r="F50" s="467"/>
    </row>
    <row r="51" spans="1:6" ht="24" x14ac:dyDescent="0.2">
      <c r="A51" s="37">
        <f t="shared" si="0"/>
        <v>45</v>
      </c>
      <c r="B51" s="37">
        <f t="shared" si="2"/>
        <v>628</v>
      </c>
      <c r="C51" s="430">
        <v>17</v>
      </c>
      <c r="D51" s="444" t="s">
        <v>12</v>
      </c>
      <c r="E51" s="412" t="s">
        <v>14619</v>
      </c>
      <c r="F51" s="471"/>
    </row>
    <row r="52" spans="1:6" ht="24" x14ac:dyDescent="0.2">
      <c r="A52" s="37">
        <f t="shared" si="0"/>
        <v>46</v>
      </c>
      <c r="B52" s="37">
        <f t="shared" si="2"/>
        <v>645</v>
      </c>
      <c r="C52" s="430">
        <v>17</v>
      </c>
      <c r="D52" s="444" t="s">
        <v>12</v>
      </c>
      <c r="E52" s="412" t="s">
        <v>14620</v>
      </c>
      <c r="F52" s="471"/>
    </row>
    <row r="53" spans="1:6" ht="24" x14ac:dyDescent="0.2">
      <c r="A53" s="37">
        <f t="shared" si="0"/>
        <v>47</v>
      </c>
      <c r="B53" s="37">
        <f t="shared" si="2"/>
        <v>662</v>
      </c>
      <c r="C53" s="430">
        <v>17</v>
      </c>
      <c r="D53" s="444" t="s">
        <v>12</v>
      </c>
      <c r="E53" s="412" t="s">
        <v>14621</v>
      </c>
      <c r="F53" s="471"/>
    </row>
    <row r="54" spans="1:6" ht="24" x14ac:dyDescent="0.2">
      <c r="A54" s="37">
        <f t="shared" si="0"/>
        <v>48</v>
      </c>
      <c r="B54" s="37">
        <f t="shared" si="2"/>
        <v>679</v>
      </c>
      <c r="C54" s="430">
        <v>17</v>
      </c>
      <c r="D54" s="444" t="s">
        <v>12</v>
      </c>
      <c r="E54" s="536" t="s">
        <v>14622</v>
      </c>
      <c r="F54" s="471"/>
    </row>
    <row r="55" spans="1:6" ht="24" x14ac:dyDescent="0.2">
      <c r="A55" s="363">
        <f t="shared" si="0"/>
        <v>49</v>
      </c>
      <c r="B55" s="363">
        <f t="shared" si="2"/>
        <v>696</v>
      </c>
      <c r="C55" s="363">
        <v>17</v>
      </c>
      <c r="D55" s="360" t="s">
        <v>12</v>
      </c>
      <c r="E55" s="413" t="s">
        <v>13189</v>
      </c>
      <c r="F55" s="375"/>
    </row>
    <row r="56" spans="1:6" ht="24" x14ac:dyDescent="0.2">
      <c r="A56" s="363">
        <f t="shared" si="0"/>
        <v>50</v>
      </c>
      <c r="B56" s="363">
        <f t="shared" si="2"/>
        <v>713</v>
      </c>
      <c r="C56" s="363">
        <v>17</v>
      </c>
      <c r="D56" s="360" t="s">
        <v>12</v>
      </c>
      <c r="E56" s="413" t="s">
        <v>13190</v>
      </c>
      <c r="F56" s="375"/>
    </row>
    <row r="57" spans="1:6" ht="24" x14ac:dyDescent="0.2">
      <c r="A57" s="363">
        <f t="shared" si="0"/>
        <v>51</v>
      </c>
      <c r="B57" s="363">
        <f t="shared" si="2"/>
        <v>730</v>
      </c>
      <c r="C57" s="363">
        <v>17</v>
      </c>
      <c r="D57" s="360" t="s">
        <v>12</v>
      </c>
      <c r="E57" s="413" t="s">
        <v>13191</v>
      </c>
      <c r="F57" s="375"/>
    </row>
    <row r="58" spans="1:6" ht="24" x14ac:dyDescent="0.2">
      <c r="A58" s="363">
        <f t="shared" si="0"/>
        <v>52</v>
      </c>
      <c r="B58" s="363">
        <f t="shared" si="2"/>
        <v>747</v>
      </c>
      <c r="C58" s="363">
        <v>17</v>
      </c>
      <c r="D58" s="360" t="s">
        <v>12</v>
      </c>
      <c r="E58" s="413" t="s">
        <v>13192</v>
      </c>
      <c r="F58" s="375"/>
    </row>
    <row r="59" spans="1:6" ht="24" x14ac:dyDescent="0.2">
      <c r="A59" s="363">
        <f t="shared" si="0"/>
        <v>53</v>
      </c>
      <c r="B59" s="363">
        <f t="shared" si="2"/>
        <v>764</v>
      </c>
      <c r="C59" s="447">
        <v>17</v>
      </c>
      <c r="D59" s="448" t="s">
        <v>12</v>
      </c>
      <c r="E59" s="529" t="s">
        <v>9982</v>
      </c>
      <c r="F59" s="467"/>
    </row>
    <row r="60" spans="1:6" ht="24" x14ac:dyDescent="0.2">
      <c r="A60" s="363">
        <f t="shared" si="0"/>
        <v>54</v>
      </c>
      <c r="B60" s="363">
        <f t="shared" si="2"/>
        <v>781</v>
      </c>
      <c r="C60" s="447">
        <v>17</v>
      </c>
      <c r="D60" s="448" t="s">
        <v>12</v>
      </c>
      <c r="E60" s="529" t="s">
        <v>7579</v>
      </c>
      <c r="F60" s="467"/>
    </row>
    <row r="61" spans="1:6" ht="24" x14ac:dyDescent="0.2">
      <c r="A61" s="363">
        <f t="shared" si="0"/>
        <v>55</v>
      </c>
      <c r="B61" s="363">
        <f t="shared" si="2"/>
        <v>798</v>
      </c>
      <c r="C61" s="447">
        <v>17</v>
      </c>
      <c r="D61" s="448" t="s">
        <v>12</v>
      </c>
      <c r="E61" s="529" t="s">
        <v>7580</v>
      </c>
      <c r="F61" s="467"/>
    </row>
    <row r="62" spans="1:6" ht="24" x14ac:dyDescent="0.2">
      <c r="A62" s="363">
        <f t="shared" si="0"/>
        <v>56</v>
      </c>
      <c r="B62" s="363">
        <f t="shared" si="2"/>
        <v>815</v>
      </c>
      <c r="C62" s="447">
        <v>17</v>
      </c>
      <c r="D62" s="448" t="s">
        <v>12</v>
      </c>
      <c r="E62" s="529" t="s">
        <v>7581</v>
      </c>
      <c r="F62" s="467"/>
    </row>
    <row r="63" spans="1:6" x14ac:dyDescent="0.2">
      <c r="A63" s="363">
        <f t="shared" si="0"/>
        <v>57</v>
      </c>
      <c r="B63" s="363">
        <f t="shared" si="2"/>
        <v>832</v>
      </c>
      <c r="C63" s="439">
        <v>150</v>
      </c>
      <c r="D63" s="524" t="s">
        <v>9</v>
      </c>
      <c r="E63" s="24" t="s">
        <v>50</v>
      </c>
      <c r="F63" s="292" t="s">
        <v>25</v>
      </c>
    </row>
    <row r="64" spans="1:6" ht="12.75" thickBot="1" x14ac:dyDescent="0.25">
      <c r="A64" s="363">
        <f t="shared" si="0"/>
        <v>58</v>
      </c>
      <c r="B64" s="363">
        <f t="shared" si="2"/>
        <v>982</v>
      </c>
      <c r="C64" s="463">
        <v>12</v>
      </c>
      <c r="D64" s="491" t="s">
        <v>9</v>
      </c>
      <c r="E64" s="475" t="s">
        <v>323</v>
      </c>
      <c r="F64" s="474" t="s">
        <v>7582</v>
      </c>
    </row>
    <row r="65" spans="1:6" ht="12.75" thickTop="1" x14ac:dyDescent="0.2">
      <c r="A65" s="119" t="s">
        <v>54</v>
      </c>
      <c r="C65" s="370">
        <f>B64+C64-1</f>
        <v>993</v>
      </c>
    </row>
    <row r="66" spans="1:6" x14ac:dyDescent="0.2">
      <c r="A66" s="64"/>
      <c r="B66" s="64"/>
      <c r="C66" s="64"/>
      <c r="D66" s="64"/>
      <c r="E66" s="64"/>
      <c r="F66" s="64"/>
    </row>
    <row r="67" spans="1:6" x14ac:dyDescent="0.2">
      <c r="A67" s="64"/>
      <c r="B67" s="64"/>
      <c r="C67" s="64"/>
      <c r="D67" s="64"/>
      <c r="E67" s="64"/>
      <c r="F67" s="64"/>
    </row>
    <row r="68" spans="1:6" x14ac:dyDescent="0.2">
      <c r="A68" s="64"/>
      <c r="B68" s="64"/>
      <c r="C68" s="64"/>
      <c r="D68" s="64"/>
      <c r="E68" s="64"/>
      <c r="F68" s="64"/>
    </row>
    <row r="69" spans="1:6" x14ac:dyDescent="0.2">
      <c r="A69" s="64"/>
      <c r="B69" s="64"/>
      <c r="C69" s="64"/>
      <c r="D69" s="64"/>
      <c r="E69" s="64"/>
      <c r="F69" s="64"/>
    </row>
    <row r="70" spans="1:6" x14ac:dyDescent="0.2">
      <c r="A70" s="64"/>
      <c r="B70" s="64"/>
      <c r="C70" s="64"/>
      <c r="D70" s="64"/>
      <c r="E70" s="64"/>
      <c r="F70" s="64"/>
    </row>
    <row r="71" spans="1:6" x14ac:dyDescent="0.2">
      <c r="A71" s="64"/>
      <c r="B71" s="64"/>
      <c r="C71" s="64"/>
      <c r="D71" s="64"/>
      <c r="E71" s="64"/>
      <c r="F71" s="64"/>
    </row>
    <row r="72" spans="1:6" x14ac:dyDescent="0.2">
      <c r="A72" s="64"/>
      <c r="B72" s="64"/>
      <c r="C72" s="64"/>
      <c r="D72" s="64"/>
      <c r="E72" s="64"/>
      <c r="F72" s="64"/>
    </row>
    <row r="73" spans="1:6" x14ac:dyDescent="0.2">
      <c r="A73" s="64"/>
      <c r="B73" s="64"/>
      <c r="C73" s="64"/>
      <c r="D73" s="64"/>
      <c r="E73" s="64"/>
      <c r="F73" s="64"/>
    </row>
    <row r="74" spans="1:6" x14ac:dyDescent="0.2">
      <c r="A74" s="64"/>
      <c r="B74" s="64"/>
      <c r="C74" s="64"/>
      <c r="D74" s="64"/>
      <c r="E74" s="64"/>
      <c r="F74" s="64"/>
    </row>
    <row r="75" spans="1:6" x14ac:dyDescent="0.2">
      <c r="A75" s="64"/>
      <c r="B75" s="64"/>
      <c r="C75" s="64"/>
      <c r="D75" s="64"/>
      <c r="E75" s="64"/>
      <c r="F75" s="64"/>
    </row>
    <row r="76" spans="1:6" x14ac:dyDescent="0.2">
      <c r="A76" s="64"/>
      <c r="B76" s="64"/>
      <c r="C76" s="64"/>
      <c r="D76" s="64"/>
      <c r="E76" s="64"/>
      <c r="F76" s="64"/>
    </row>
    <row r="77" spans="1:6" x14ac:dyDescent="0.2">
      <c r="A77" s="64"/>
      <c r="B77" s="64"/>
      <c r="C77" s="64"/>
      <c r="D77" s="64"/>
      <c r="E77" s="64"/>
      <c r="F77" s="64"/>
    </row>
    <row r="78" spans="1:6" x14ac:dyDescent="0.2">
      <c r="A78" s="64"/>
      <c r="B78" s="64"/>
      <c r="C78" s="64"/>
      <c r="D78" s="64"/>
      <c r="E78" s="64"/>
      <c r="F78" s="64"/>
    </row>
    <row r="79" spans="1:6" x14ac:dyDescent="0.2">
      <c r="A79" s="64"/>
      <c r="B79" s="64"/>
      <c r="C79" s="64"/>
      <c r="D79" s="64"/>
      <c r="E79" s="64"/>
      <c r="F79" s="64"/>
    </row>
    <row r="80" spans="1:6" x14ac:dyDescent="0.2">
      <c r="A80" s="64"/>
      <c r="B80" s="64"/>
      <c r="C80" s="64"/>
      <c r="D80" s="64"/>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sheetData>
  <mergeCells count="4">
    <mergeCell ref="A3:B3"/>
    <mergeCell ref="C3:F3"/>
    <mergeCell ref="A4:B4"/>
    <mergeCell ref="C4:F5"/>
  </mergeCells>
  <conditionalFormatting sqref="A3:F3">
    <cfRule type="containsText" dxfId="94" priority="2" operator="containsText" text="Diseño de registro. 2024">
      <formula>NOT(ISERROR(SEARCH("Diseño de registro. 2024",A3)))</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99A56E3A-3132-49AF-AA57-D89D11C4BCA9}">
            <xm:f>NOT(ISERROR(SEARCH($C$3,A3)))</xm:f>
            <xm:f>$C$3</xm:f>
            <x14:dxf>
              <font>
                <color rgb="FFFFFF00"/>
              </font>
            </x14:dxf>
          </x14:cfRule>
          <xm:sqref>A3:F3</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G230"/>
  <sheetViews>
    <sheetView topLeftCell="A71" zoomScaleNormal="100" zoomScaleSheetLayoutView="80" workbookViewId="0">
      <selection activeCell="H37" sqref="H37"/>
    </sheetView>
  </sheetViews>
  <sheetFormatPr baseColWidth="10" defaultRowHeight="12" x14ac:dyDescent="0.2"/>
  <cols>
    <col min="1" max="3" width="7.7109375" customWidth="1"/>
    <col min="4" max="4" width="10.7109375" customWidth="1"/>
    <col min="5" max="5" width="100.710937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7583</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6840</v>
      </c>
    </row>
    <row r="10" spans="1:6" x14ac:dyDescent="0.2">
      <c r="A10" s="430">
        <f t="shared" si="0"/>
        <v>4</v>
      </c>
      <c r="B10" s="430">
        <f>B9+C9</f>
        <v>8</v>
      </c>
      <c r="C10" s="430">
        <v>1</v>
      </c>
      <c r="D10" s="444" t="s">
        <v>9</v>
      </c>
      <c r="E10" s="500" t="s">
        <v>16</v>
      </c>
      <c r="F10" s="10" t="s">
        <v>327</v>
      </c>
    </row>
    <row r="11" spans="1:6" x14ac:dyDescent="0.2">
      <c r="A11" s="430">
        <f t="shared" si="0"/>
        <v>5</v>
      </c>
      <c r="B11" s="430">
        <v>9</v>
      </c>
      <c r="C11" s="430">
        <v>2</v>
      </c>
      <c r="D11" s="444" t="s">
        <v>12</v>
      </c>
      <c r="E11" s="500" t="s">
        <v>17</v>
      </c>
      <c r="F11" s="10" t="s">
        <v>3329</v>
      </c>
    </row>
    <row r="12" spans="1:6" x14ac:dyDescent="0.2">
      <c r="A12" s="430">
        <f t="shared" si="0"/>
        <v>6</v>
      </c>
      <c r="B12" s="430">
        <f>C11+B11</f>
        <v>11</v>
      </c>
      <c r="C12" s="430">
        <v>1</v>
      </c>
      <c r="D12" s="444" t="s">
        <v>9</v>
      </c>
      <c r="E12" s="500" t="s">
        <v>1810</v>
      </c>
      <c r="F12" s="9" t="s">
        <v>20</v>
      </c>
    </row>
    <row r="13" spans="1:6" x14ac:dyDescent="0.2">
      <c r="A13" s="430">
        <f t="shared" si="0"/>
        <v>7</v>
      </c>
      <c r="B13" s="430">
        <f>C12+B12</f>
        <v>12</v>
      </c>
      <c r="C13" s="430">
        <v>1</v>
      </c>
      <c r="D13" s="444" t="s">
        <v>9</v>
      </c>
      <c r="E13" s="500" t="s">
        <v>3330</v>
      </c>
      <c r="F13" s="9" t="s">
        <v>22</v>
      </c>
    </row>
    <row r="14" spans="1:6" x14ac:dyDescent="0.2">
      <c r="A14" s="430">
        <f t="shared" si="0"/>
        <v>8</v>
      </c>
      <c r="B14" s="430">
        <f>C13+B13</f>
        <v>13</v>
      </c>
      <c r="C14" s="430">
        <v>3</v>
      </c>
      <c r="D14" s="444" t="s">
        <v>12</v>
      </c>
      <c r="E14" s="500" t="s">
        <v>23</v>
      </c>
      <c r="F14" s="9"/>
    </row>
    <row r="15" spans="1:6" x14ac:dyDescent="0.2">
      <c r="A15" s="430">
        <f t="shared" si="0"/>
        <v>9</v>
      </c>
      <c r="B15" s="430">
        <f t="shared" ref="B15:B78" si="1">C14+B14</f>
        <v>16</v>
      </c>
      <c r="C15" s="430">
        <v>9</v>
      </c>
      <c r="D15" s="444" t="s">
        <v>9</v>
      </c>
      <c r="E15" s="500" t="s">
        <v>4276</v>
      </c>
      <c r="F15" s="9"/>
    </row>
    <row r="16" spans="1:6" x14ac:dyDescent="0.2">
      <c r="A16" s="430">
        <f t="shared" si="0"/>
        <v>10</v>
      </c>
      <c r="B16" s="37">
        <f t="shared" si="1"/>
        <v>25</v>
      </c>
      <c r="C16" s="430">
        <v>8</v>
      </c>
      <c r="D16" s="444" t="s">
        <v>12</v>
      </c>
      <c r="E16" s="500" t="s">
        <v>4620</v>
      </c>
      <c r="F16" s="9"/>
    </row>
    <row r="17" spans="1:7" ht="24" x14ac:dyDescent="0.2">
      <c r="A17" s="37">
        <f t="shared" si="0"/>
        <v>11</v>
      </c>
      <c r="B17" s="37">
        <f t="shared" si="1"/>
        <v>33</v>
      </c>
      <c r="C17" s="37">
        <v>1</v>
      </c>
      <c r="D17" s="45" t="s">
        <v>12</v>
      </c>
      <c r="E17" s="67" t="s">
        <v>13193</v>
      </c>
      <c r="F17" s="786" t="s">
        <v>15304</v>
      </c>
      <c r="G17" s="782"/>
    </row>
    <row r="18" spans="1:7" ht="24" x14ac:dyDescent="0.2">
      <c r="A18" s="363">
        <f t="shared" si="0"/>
        <v>12</v>
      </c>
      <c r="B18" s="363">
        <f t="shared" si="1"/>
        <v>34</v>
      </c>
      <c r="C18" s="363">
        <v>1</v>
      </c>
      <c r="D18" s="360" t="s">
        <v>12</v>
      </c>
      <c r="E18" s="410" t="s">
        <v>13194</v>
      </c>
      <c r="F18" s="397" t="s">
        <v>15297</v>
      </c>
      <c r="G18" s="782"/>
    </row>
    <row r="19" spans="1:7" ht="24" x14ac:dyDescent="0.2">
      <c r="A19" s="363">
        <f t="shared" si="0"/>
        <v>13</v>
      </c>
      <c r="B19" s="363">
        <f t="shared" si="1"/>
        <v>35</v>
      </c>
      <c r="C19" s="363">
        <v>1</v>
      </c>
      <c r="D19" s="360" t="s">
        <v>12</v>
      </c>
      <c r="E19" s="410" t="s">
        <v>13195</v>
      </c>
      <c r="F19" s="397" t="s">
        <v>15297</v>
      </c>
      <c r="G19" s="782"/>
    </row>
    <row r="20" spans="1:7" x14ac:dyDescent="0.2">
      <c r="A20" s="363">
        <f t="shared" si="0"/>
        <v>14</v>
      </c>
      <c r="B20" s="363">
        <f t="shared" si="1"/>
        <v>36</v>
      </c>
      <c r="C20" s="430">
        <v>17</v>
      </c>
      <c r="D20" s="360" t="s">
        <v>745</v>
      </c>
      <c r="E20" s="499" t="s">
        <v>7584</v>
      </c>
      <c r="F20" s="400" t="s">
        <v>15302</v>
      </c>
    </row>
    <row r="21" spans="1:7" x14ac:dyDescent="0.2">
      <c r="A21" s="363">
        <f t="shared" si="0"/>
        <v>15</v>
      </c>
      <c r="B21" s="363">
        <f t="shared" si="1"/>
        <v>53</v>
      </c>
      <c r="C21" s="430">
        <v>17</v>
      </c>
      <c r="D21" s="444" t="s">
        <v>12</v>
      </c>
      <c r="E21" s="499" t="s">
        <v>7585</v>
      </c>
      <c r="F21" s="400" t="s">
        <v>15302</v>
      </c>
    </row>
    <row r="22" spans="1:7" x14ac:dyDescent="0.2">
      <c r="A22" s="363">
        <f t="shared" si="0"/>
        <v>16</v>
      </c>
      <c r="B22" s="363">
        <f t="shared" si="1"/>
        <v>70</v>
      </c>
      <c r="C22" s="430">
        <v>17</v>
      </c>
      <c r="D22" s="444" t="s">
        <v>12</v>
      </c>
      <c r="E22" s="46" t="s">
        <v>14625</v>
      </c>
      <c r="F22" s="9"/>
    </row>
    <row r="23" spans="1:7" x14ac:dyDescent="0.2">
      <c r="A23" s="363">
        <f t="shared" si="0"/>
        <v>17</v>
      </c>
      <c r="B23" s="363">
        <f t="shared" si="1"/>
        <v>87</v>
      </c>
      <c r="C23" s="430">
        <v>17</v>
      </c>
      <c r="D23" s="444" t="s">
        <v>12</v>
      </c>
      <c r="E23" s="46" t="s">
        <v>14626</v>
      </c>
      <c r="F23" s="9"/>
    </row>
    <row r="24" spans="1:7" x14ac:dyDescent="0.2">
      <c r="A24" s="363">
        <f t="shared" si="0"/>
        <v>18</v>
      </c>
      <c r="B24" s="363">
        <f t="shared" si="1"/>
        <v>104</v>
      </c>
      <c r="C24" s="430">
        <v>17</v>
      </c>
      <c r="D24" s="444" t="s">
        <v>12</v>
      </c>
      <c r="E24" s="489" t="s">
        <v>7586</v>
      </c>
      <c r="F24" s="9"/>
    </row>
    <row r="25" spans="1:7" x14ac:dyDescent="0.2">
      <c r="A25" s="363">
        <f t="shared" si="0"/>
        <v>19</v>
      </c>
      <c r="B25" s="363">
        <f t="shared" si="1"/>
        <v>121</v>
      </c>
      <c r="C25" s="430">
        <v>17</v>
      </c>
      <c r="D25" s="444" t="s">
        <v>12</v>
      </c>
      <c r="E25" s="489" t="s">
        <v>7587</v>
      </c>
      <c r="F25" s="9"/>
    </row>
    <row r="26" spans="1:7" x14ac:dyDescent="0.2">
      <c r="A26" s="363">
        <f t="shared" si="0"/>
        <v>20</v>
      </c>
      <c r="B26" s="363">
        <f t="shared" si="1"/>
        <v>138</v>
      </c>
      <c r="C26" s="430">
        <v>17</v>
      </c>
      <c r="D26" s="444" t="s">
        <v>12</v>
      </c>
      <c r="E26" s="489" t="s">
        <v>7588</v>
      </c>
      <c r="F26" s="9"/>
    </row>
    <row r="27" spans="1:7" x14ac:dyDescent="0.2">
      <c r="A27" s="363">
        <f t="shared" si="0"/>
        <v>21</v>
      </c>
      <c r="B27" s="363">
        <f t="shared" si="1"/>
        <v>155</v>
      </c>
      <c r="C27" s="430">
        <v>17</v>
      </c>
      <c r="D27" s="444" t="s">
        <v>12</v>
      </c>
      <c r="E27" s="489" t="s">
        <v>7589</v>
      </c>
      <c r="F27" s="9"/>
    </row>
    <row r="28" spans="1:7" x14ac:dyDescent="0.2">
      <c r="A28" s="363">
        <f t="shared" si="0"/>
        <v>22</v>
      </c>
      <c r="B28" s="363">
        <f t="shared" si="1"/>
        <v>172</v>
      </c>
      <c r="C28" s="430">
        <v>17</v>
      </c>
      <c r="D28" s="444" t="s">
        <v>12</v>
      </c>
      <c r="E28" s="489" t="s">
        <v>7590</v>
      </c>
      <c r="F28" s="9"/>
    </row>
    <row r="29" spans="1:7" x14ac:dyDescent="0.2">
      <c r="A29" s="363">
        <f t="shared" si="0"/>
        <v>23</v>
      </c>
      <c r="B29" s="363">
        <f t="shared" si="1"/>
        <v>189</v>
      </c>
      <c r="C29" s="430">
        <v>17</v>
      </c>
      <c r="D29" s="444" t="s">
        <v>12</v>
      </c>
      <c r="E29" s="489" t="s">
        <v>7591</v>
      </c>
      <c r="F29" s="9"/>
    </row>
    <row r="30" spans="1:7" x14ac:dyDescent="0.2">
      <c r="A30" s="363">
        <f t="shared" si="0"/>
        <v>24</v>
      </c>
      <c r="B30" s="363">
        <f t="shared" si="1"/>
        <v>206</v>
      </c>
      <c r="C30" s="430">
        <v>17</v>
      </c>
      <c r="D30" s="444" t="s">
        <v>12</v>
      </c>
      <c r="E30" s="489" t="s">
        <v>7592</v>
      </c>
      <c r="F30" s="9"/>
    </row>
    <row r="31" spans="1:7" x14ac:dyDescent="0.2">
      <c r="A31" s="363">
        <f t="shared" si="0"/>
        <v>25</v>
      </c>
      <c r="B31" s="363">
        <f t="shared" si="1"/>
        <v>223</v>
      </c>
      <c r="C31" s="430">
        <v>17</v>
      </c>
      <c r="D31" s="444" t="s">
        <v>12</v>
      </c>
      <c r="E31" s="489" t="s">
        <v>7593</v>
      </c>
      <c r="F31" s="9"/>
    </row>
    <row r="32" spans="1:7" x14ac:dyDescent="0.2">
      <c r="A32" s="363">
        <f t="shared" si="0"/>
        <v>26</v>
      </c>
      <c r="B32" s="363">
        <f t="shared" si="1"/>
        <v>240</v>
      </c>
      <c r="C32" s="430">
        <v>17</v>
      </c>
      <c r="D32" s="444" t="s">
        <v>12</v>
      </c>
      <c r="E32" s="489" t="s">
        <v>7594</v>
      </c>
      <c r="F32" s="9"/>
    </row>
    <row r="33" spans="1:6" x14ac:dyDescent="0.2">
      <c r="A33" s="363">
        <f t="shared" si="0"/>
        <v>27</v>
      </c>
      <c r="B33" s="363">
        <f t="shared" si="1"/>
        <v>257</v>
      </c>
      <c r="C33" s="430">
        <v>17</v>
      </c>
      <c r="D33" s="444" t="s">
        <v>12</v>
      </c>
      <c r="E33" s="489" t="s">
        <v>7595</v>
      </c>
      <c r="F33" s="9"/>
    </row>
    <row r="34" spans="1:6" x14ac:dyDescent="0.2">
      <c r="A34" s="363">
        <f t="shared" si="0"/>
        <v>28</v>
      </c>
      <c r="B34" s="363">
        <f t="shared" si="1"/>
        <v>274</v>
      </c>
      <c r="C34" s="430">
        <v>17</v>
      </c>
      <c r="D34" s="444" t="s">
        <v>12</v>
      </c>
      <c r="E34" s="489" t="s">
        <v>7596</v>
      </c>
      <c r="F34" s="9"/>
    </row>
    <row r="35" spans="1:6" x14ac:dyDescent="0.2">
      <c r="A35" s="363">
        <f t="shared" si="0"/>
        <v>29</v>
      </c>
      <c r="B35" s="363">
        <f t="shared" si="1"/>
        <v>291</v>
      </c>
      <c r="C35" s="430">
        <v>17</v>
      </c>
      <c r="D35" s="444" t="s">
        <v>12</v>
      </c>
      <c r="E35" s="489" t="s">
        <v>7597</v>
      </c>
      <c r="F35" s="9"/>
    </row>
    <row r="36" spans="1:6" x14ac:dyDescent="0.2">
      <c r="A36" s="363">
        <f t="shared" si="0"/>
        <v>30</v>
      </c>
      <c r="B36" s="363">
        <f t="shared" si="1"/>
        <v>308</v>
      </c>
      <c r="C36" s="430">
        <v>17</v>
      </c>
      <c r="D36" s="444" t="s">
        <v>12</v>
      </c>
      <c r="E36" s="489" t="s">
        <v>7598</v>
      </c>
      <c r="F36" s="9"/>
    </row>
    <row r="37" spans="1:6" x14ac:dyDescent="0.2">
      <c r="A37" s="363">
        <f t="shared" si="0"/>
        <v>31</v>
      </c>
      <c r="B37" s="363">
        <f t="shared" si="1"/>
        <v>325</v>
      </c>
      <c r="C37" s="430">
        <v>17</v>
      </c>
      <c r="D37" s="444" t="s">
        <v>12</v>
      </c>
      <c r="E37" s="489" t="s">
        <v>7599</v>
      </c>
      <c r="F37" s="9"/>
    </row>
    <row r="38" spans="1:6" x14ac:dyDescent="0.2">
      <c r="A38" s="363">
        <f t="shared" si="0"/>
        <v>32</v>
      </c>
      <c r="B38" s="363">
        <f t="shared" si="1"/>
        <v>342</v>
      </c>
      <c r="C38" s="430">
        <v>17</v>
      </c>
      <c r="D38" s="444" t="s">
        <v>12</v>
      </c>
      <c r="E38" s="489" t="s">
        <v>7600</v>
      </c>
      <c r="F38" s="9"/>
    </row>
    <row r="39" spans="1:6" x14ac:dyDescent="0.2">
      <c r="A39" s="363">
        <f t="shared" si="0"/>
        <v>33</v>
      </c>
      <c r="B39" s="363">
        <f t="shared" si="1"/>
        <v>359</v>
      </c>
      <c r="C39" s="430">
        <v>17</v>
      </c>
      <c r="D39" s="444" t="s">
        <v>12</v>
      </c>
      <c r="E39" s="489" t="s">
        <v>7601</v>
      </c>
      <c r="F39" s="9"/>
    </row>
    <row r="40" spans="1:6" x14ac:dyDescent="0.2">
      <c r="A40" s="363">
        <f t="shared" si="0"/>
        <v>34</v>
      </c>
      <c r="B40" s="363">
        <f t="shared" si="1"/>
        <v>376</v>
      </c>
      <c r="C40" s="430">
        <v>17</v>
      </c>
      <c r="D40" s="444" t="s">
        <v>12</v>
      </c>
      <c r="E40" s="489" t="s">
        <v>7602</v>
      </c>
      <c r="F40" s="9"/>
    </row>
    <row r="41" spans="1:6" x14ac:dyDescent="0.2">
      <c r="A41" s="363">
        <f t="shared" si="0"/>
        <v>35</v>
      </c>
      <c r="B41" s="363">
        <f t="shared" si="1"/>
        <v>393</v>
      </c>
      <c r="C41" s="430">
        <v>17</v>
      </c>
      <c r="D41" s="444" t="s">
        <v>12</v>
      </c>
      <c r="E41" s="489" t="s">
        <v>7603</v>
      </c>
      <c r="F41" s="9"/>
    </row>
    <row r="42" spans="1:6" x14ac:dyDescent="0.2">
      <c r="A42" s="363">
        <f t="shared" si="0"/>
        <v>36</v>
      </c>
      <c r="B42" s="363">
        <f t="shared" si="1"/>
        <v>410</v>
      </c>
      <c r="C42" s="430">
        <v>17</v>
      </c>
      <c r="D42" s="444" t="s">
        <v>12</v>
      </c>
      <c r="E42" s="489" t="s">
        <v>7604</v>
      </c>
      <c r="F42" s="9"/>
    </row>
    <row r="43" spans="1:6" x14ac:dyDescent="0.2">
      <c r="A43" s="363">
        <f t="shared" si="0"/>
        <v>37</v>
      </c>
      <c r="B43" s="363">
        <f t="shared" si="1"/>
        <v>427</v>
      </c>
      <c r="C43" s="430">
        <v>17</v>
      </c>
      <c r="D43" s="444" t="s">
        <v>12</v>
      </c>
      <c r="E43" s="489" t="s">
        <v>7605</v>
      </c>
      <c r="F43" s="9"/>
    </row>
    <row r="44" spans="1:6" x14ac:dyDescent="0.2">
      <c r="A44" s="363">
        <f t="shared" si="0"/>
        <v>38</v>
      </c>
      <c r="B44" s="363">
        <f t="shared" si="1"/>
        <v>444</v>
      </c>
      <c r="C44" s="430">
        <v>17</v>
      </c>
      <c r="D44" s="444" t="s">
        <v>12</v>
      </c>
      <c r="E44" s="489" t="s">
        <v>7606</v>
      </c>
      <c r="F44" s="9"/>
    </row>
    <row r="45" spans="1:6" x14ac:dyDescent="0.2">
      <c r="A45" s="363">
        <f t="shared" si="0"/>
        <v>39</v>
      </c>
      <c r="B45" s="363">
        <f t="shared" si="1"/>
        <v>461</v>
      </c>
      <c r="C45" s="430">
        <v>17</v>
      </c>
      <c r="D45" s="444" t="s">
        <v>12</v>
      </c>
      <c r="E45" s="489" t="s">
        <v>7607</v>
      </c>
      <c r="F45" s="9"/>
    </row>
    <row r="46" spans="1:6" x14ac:dyDescent="0.2">
      <c r="A46" s="363">
        <f t="shared" si="0"/>
        <v>40</v>
      </c>
      <c r="B46" s="363">
        <f t="shared" si="1"/>
        <v>478</v>
      </c>
      <c r="C46" s="430">
        <v>17</v>
      </c>
      <c r="D46" s="444" t="s">
        <v>12</v>
      </c>
      <c r="E46" s="489" t="s">
        <v>7608</v>
      </c>
      <c r="F46" s="9"/>
    </row>
    <row r="47" spans="1:6" x14ac:dyDescent="0.2">
      <c r="A47" s="363">
        <f t="shared" si="0"/>
        <v>41</v>
      </c>
      <c r="B47" s="363">
        <f t="shared" si="1"/>
        <v>495</v>
      </c>
      <c r="C47" s="430">
        <v>17</v>
      </c>
      <c r="D47" s="444" t="s">
        <v>12</v>
      </c>
      <c r="E47" s="489" t="s">
        <v>7609</v>
      </c>
      <c r="F47" s="9"/>
    </row>
    <row r="48" spans="1:6" x14ac:dyDescent="0.2">
      <c r="A48" s="363">
        <f t="shared" si="0"/>
        <v>42</v>
      </c>
      <c r="B48" s="363">
        <f t="shared" si="1"/>
        <v>512</v>
      </c>
      <c r="C48" s="430">
        <v>17</v>
      </c>
      <c r="D48" s="444" t="s">
        <v>12</v>
      </c>
      <c r="E48" s="489" t="s">
        <v>7610</v>
      </c>
      <c r="F48" s="9"/>
    </row>
    <row r="49" spans="1:6" x14ac:dyDescent="0.2">
      <c r="A49" s="363">
        <f t="shared" si="0"/>
        <v>43</v>
      </c>
      <c r="B49" s="363">
        <f t="shared" si="1"/>
        <v>529</v>
      </c>
      <c r="C49" s="430">
        <v>17</v>
      </c>
      <c r="D49" s="444" t="s">
        <v>12</v>
      </c>
      <c r="E49" s="489" t="s">
        <v>7611</v>
      </c>
      <c r="F49" s="9"/>
    </row>
    <row r="50" spans="1:6" x14ac:dyDescent="0.2">
      <c r="A50" s="363">
        <f t="shared" si="0"/>
        <v>44</v>
      </c>
      <c r="B50" s="363">
        <f t="shared" si="1"/>
        <v>546</v>
      </c>
      <c r="C50" s="430">
        <v>17</v>
      </c>
      <c r="D50" s="444" t="s">
        <v>12</v>
      </c>
      <c r="E50" s="489" t="s">
        <v>7612</v>
      </c>
      <c r="F50" s="9"/>
    </row>
    <row r="51" spans="1:6" x14ac:dyDescent="0.2">
      <c r="A51" s="363">
        <f t="shared" si="0"/>
        <v>45</v>
      </c>
      <c r="B51" s="363">
        <f t="shared" si="1"/>
        <v>563</v>
      </c>
      <c r="C51" s="447">
        <v>17</v>
      </c>
      <c r="D51" s="448" t="s">
        <v>12</v>
      </c>
      <c r="E51" s="489" t="s">
        <v>7613</v>
      </c>
      <c r="F51" s="292"/>
    </row>
    <row r="52" spans="1:6" x14ac:dyDescent="0.2">
      <c r="A52" s="363">
        <f t="shared" si="0"/>
        <v>46</v>
      </c>
      <c r="B52" s="363">
        <f t="shared" si="1"/>
        <v>580</v>
      </c>
      <c r="C52" s="447">
        <v>17</v>
      </c>
      <c r="D52" s="448" t="s">
        <v>12</v>
      </c>
      <c r="E52" s="489" t="s">
        <v>7614</v>
      </c>
      <c r="F52" s="292"/>
    </row>
    <row r="53" spans="1:6" x14ac:dyDescent="0.2">
      <c r="A53" s="363">
        <f t="shared" si="0"/>
        <v>47</v>
      </c>
      <c r="B53" s="363">
        <f t="shared" si="1"/>
        <v>597</v>
      </c>
      <c r="C53" s="447">
        <v>17</v>
      </c>
      <c r="D53" s="448" t="s">
        <v>12</v>
      </c>
      <c r="E53" s="489" t="s">
        <v>7615</v>
      </c>
      <c r="F53" s="292"/>
    </row>
    <row r="54" spans="1:6" x14ac:dyDescent="0.2">
      <c r="A54" s="363">
        <f t="shared" si="0"/>
        <v>48</v>
      </c>
      <c r="B54" s="363">
        <f t="shared" si="1"/>
        <v>614</v>
      </c>
      <c r="C54" s="447">
        <v>17</v>
      </c>
      <c r="D54" s="448" t="s">
        <v>12</v>
      </c>
      <c r="E54" s="489" t="s">
        <v>7616</v>
      </c>
      <c r="F54" s="292"/>
    </row>
    <row r="55" spans="1:6" x14ac:dyDescent="0.2">
      <c r="A55" s="363">
        <f t="shared" si="0"/>
        <v>49</v>
      </c>
      <c r="B55" s="363">
        <f t="shared" si="1"/>
        <v>631</v>
      </c>
      <c r="C55" s="447">
        <v>17</v>
      </c>
      <c r="D55" s="448" t="s">
        <v>12</v>
      </c>
      <c r="E55" s="489" t="s">
        <v>7617</v>
      </c>
      <c r="F55" s="292"/>
    </row>
    <row r="56" spans="1:6" x14ac:dyDescent="0.2">
      <c r="A56" s="363">
        <f t="shared" si="0"/>
        <v>50</v>
      </c>
      <c r="B56" s="363">
        <f t="shared" si="1"/>
        <v>648</v>
      </c>
      <c r="C56" s="447">
        <v>17</v>
      </c>
      <c r="D56" s="448" t="s">
        <v>12</v>
      </c>
      <c r="E56" s="489" t="s">
        <v>7618</v>
      </c>
      <c r="F56" s="292"/>
    </row>
    <row r="57" spans="1:6" x14ac:dyDescent="0.2">
      <c r="A57" s="363">
        <f t="shared" si="0"/>
        <v>51</v>
      </c>
      <c r="B57" s="363">
        <f t="shared" si="1"/>
        <v>665</v>
      </c>
      <c r="C57" s="447">
        <v>17</v>
      </c>
      <c r="D57" s="448" t="s">
        <v>12</v>
      </c>
      <c r="E57" s="489" t="s">
        <v>7619</v>
      </c>
      <c r="F57" s="292"/>
    </row>
    <row r="58" spans="1:6" x14ac:dyDescent="0.2">
      <c r="A58" s="363">
        <f t="shared" si="0"/>
        <v>52</v>
      </c>
      <c r="B58" s="363">
        <f t="shared" si="1"/>
        <v>682</v>
      </c>
      <c r="C58" s="447">
        <v>17</v>
      </c>
      <c r="D58" s="448" t="s">
        <v>12</v>
      </c>
      <c r="E58" s="489" t="s">
        <v>7620</v>
      </c>
      <c r="F58" s="292"/>
    </row>
    <row r="59" spans="1:6" x14ac:dyDescent="0.2">
      <c r="A59" s="363">
        <f t="shared" si="0"/>
        <v>53</v>
      </c>
      <c r="B59" s="363">
        <f t="shared" si="1"/>
        <v>699</v>
      </c>
      <c r="C59" s="447">
        <v>17</v>
      </c>
      <c r="D59" s="448" t="s">
        <v>12</v>
      </c>
      <c r="E59" s="489" t="s">
        <v>7621</v>
      </c>
      <c r="F59" s="292"/>
    </row>
    <row r="60" spans="1:6" x14ac:dyDescent="0.2">
      <c r="A60" s="363">
        <f t="shared" si="0"/>
        <v>54</v>
      </c>
      <c r="B60" s="363">
        <f t="shared" si="1"/>
        <v>716</v>
      </c>
      <c r="C60" s="447">
        <v>17</v>
      </c>
      <c r="D60" s="448" t="s">
        <v>12</v>
      </c>
      <c r="E60" s="473" t="s">
        <v>10936</v>
      </c>
      <c r="F60" s="292"/>
    </row>
    <row r="61" spans="1:6" x14ac:dyDescent="0.2">
      <c r="A61" s="363">
        <f t="shared" si="0"/>
        <v>55</v>
      </c>
      <c r="B61" s="363">
        <f t="shared" si="1"/>
        <v>733</v>
      </c>
      <c r="C61" s="447">
        <v>17</v>
      </c>
      <c r="D61" s="448" t="s">
        <v>12</v>
      </c>
      <c r="E61" s="473" t="s">
        <v>10937</v>
      </c>
      <c r="F61" s="292"/>
    </row>
    <row r="62" spans="1:6" x14ac:dyDescent="0.2">
      <c r="A62" s="363">
        <f t="shared" si="0"/>
        <v>56</v>
      </c>
      <c r="B62" s="363">
        <f t="shared" si="1"/>
        <v>750</v>
      </c>
      <c r="C62" s="447">
        <v>17</v>
      </c>
      <c r="D62" s="448" t="s">
        <v>12</v>
      </c>
      <c r="E62" s="473" t="s">
        <v>10938</v>
      </c>
      <c r="F62" s="292"/>
    </row>
    <row r="63" spans="1:6" x14ac:dyDescent="0.2">
      <c r="A63" s="363">
        <f t="shared" si="0"/>
        <v>57</v>
      </c>
      <c r="B63" s="363">
        <f t="shared" si="1"/>
        <v>767</v>
      </c>
      <c r="C63" s="430">
        <v>17</v>
      </c>
      <c r="D63" s="444" t="s">
        <v>12</v>
      </c>
      <c r="E63" s="530" t="s">
        <v>13196</v>
      </c>
      <c r="F63" s="462"/>
    </row>
    <row r="64" spans="1:6" x14ac:dyDescent="0.2">
      <c r="A64" s="363">
        <f t="shared" si="0"/>
        <v>58</v>
      </c>
      <c r="B64" s="363">
        <f t="shared" si="1"/>
        <v>784</v>
      </c>
      <c r="C64" s="430">
        <v>17</v>
      </c>
      <c r="D64" s="444" t="s">
        <v>12</v>
      </c>
      <c r="E64" s="530" t="s">
        <v>13197</v>
      </c>
      <c r="F64" s="462"/>
    </row>
    <row r="65" spans="1:6" x14ac:dyDescent="0.2">
      <c r="A65" s="363">
        <f t="shared" si="0"/>
        <v>59</v>
      </c>
      <c r="B65" s="363">
        <f t="shared" si="1"/>
        <v>801</v>
      </c>
      <c r="C65" s="430">
        <v>17</v>
      </c>
      <c r="D65" s="444" t="s">
        <v>12</v>
      </c>
      <c r="E65" s="530" t="s">
        <v>13198</v>
      </c>
      <c r="F65" s="462"/>
    </row>
    <row r="66" spans="1:6" x14ac:dyDescent="0.2">
      <c r="A66" s="363">
        <f t="shared" si="0"/>
        <v>60</v>
      </c>
      <c r="B66" s="363">
        <f t="shared" si="1"/>
        <v>818</v>
      </c>
      <c r="C66" s="363">
        <v>17</v>
      </c>
      <c r="D66" s="360" t="s">
        <v>12</v>
      </c>
      <c r="E66" s="389" t="s">
        <v>13199</v>
      </c>
      <c r="F66" s="462"/>
    </row>
    <row r="67" spans="1:6" x14ac:dyDescent="0.2">
      <c r="A67" s="363">
        <f t="shared" si="0"/>
        <v>61</v>
      </c>
      <c r="B67" s="363">
        <f t="shared" si="1"/>
        <v>835</v>
      </c>
      <c r="C67" s="363">
        <v>17</v>
      </c>
      <c r="D67" s="360" t="s">
        <v>12</v>
      </c>
      <c r="E67" s="389" t="s">
        <v>13200</v>
      </c>
      <c r="F67" s="462"/>
    </row>
    <row r="68" spans="1:6" x14ac:dyDescent="0.2">
      <c r="A68" s="363">
        <f t="shared" si="0"/>
        <v>62</v>
      </c>
      <c r="B68" s="363">
        <f t="shared" si="1"/>
        <v>852</v>
      </c>
      <c r="C68" s="363">
        <v>17</v>
      </c>
      <c r="D68" s="360" t="s">
        <v>12</v>
      </c>
      <c r="E68" s="389" t="s">
        <v>13201</v>
      </c>
      <c r="F68" s="462"/>
    </row>
    <row r="69" spans="1:6" x14ac:dyDescent="0.2">
      <c r="A69" s="363">
        <f t="shared" si="0"/>
        <v>63</v>
      </c>
      <c r="B69" s="363">
        <f t="shared" si="1"/>
        <v>869</v>
      </c>
      <c r="C69" s="430">
        <v>17</v>
      </c>
      <c r="D69" s="444" t="s">
        <v>12</v>
      </c>
      <c r="E69" s="489" t="s">
        <v>7622</v>
      </c>
      <c r="F69" s="134"/>
    </row>
    <row r="70" spans="1:6" x14ac:dyDescent="0.2">
      <c r="A70" s="363">
        <f t="shared" si="0"/>
        <v>64</v>
      </c>
      <c r="B70" s="363">
        <f t="shared" si="1"/>
        <v>886</v>
      </c>
      <c r="C70" s="430">
        <v>17</v>
      </c>
      <c r="D70" s="444" t="s">
        <v>12</v>
      </c>
      <c r="E70" s="489" t="s">
        <v>7623</v>
      </c>
      <c r="F70" s="9"/>
    </row>
    <row r="71" spans="1:6" x14ac:dyDescent="0.2">
      <c r="A71" s="363">
        <f t="shared" si="0"/>
        <v>65</v>
      </c>
      <c r="B71" s="363">
        <f t="shared" si="1"/>
        <v>903</v>
      </c>
      <c r="C71" s="430">
        <v>17</v>
      </c>
      <c r="D71" s="444" t="s">
        <v>12</v>
      </c>
      <c r="E71" s="489" t="s">
        <v>7624</v>
      </c>
      <c r="F71" s="9"/>
    </row>
    <row r="72" spans="1:6" x14ac:dyDescent="0.2">
      <c r="A72" s="363">
        <f t="shared" ref="A72:A93" si="2">+A71+1</f>
        <v>66</v>
      </c>
      <c r="B72" s="363">
        <f t="shared" si="1"/>
        <v>920</v>
      </c>
      <c r="C72" s="447">
        <v>17</v>
      </c>
      <c r="D72" s="448" t="s">
        <v>12</v>
      </c>
      <c r="E72" s="46" t="s">
        <v>14627</v>
      </c>
      <c r="F72" s="292"/>
    </row>
    <row r="73" spans="1:6" x14ac:dyDescent="0.2">
      <c r="A73" s="363">
        <f t="shared" si="2"/>
        <v>67</v>
      </c>
      <c r="B73" s="363">
        <f t="shared" si="1"/>
        <v>937</v>
      </c>
      <c r="C73" s="447">
        <v>17</v>
      </c>
      <c r="D73" s="448" t="s">
        <v>12</v>
      </c>
      <c r="E73" s="46" t="s">
        <v>14628</v>
      </c>
      <c r="F73" s="292"/>
    </row>
    <row r="74" spans="1:6" x14ac:dyDescent="0.2">
      <c r="A74" s="363">
        <f t="shared" si="2"/>
        <v>68</v>
      </c>
      <c r="B74" s="363">
        <f t="shared" si="1"/>
        <v>954</v>
      </c>
      <c r="C74" s="447">
        <v>17</v>
      </c>
      <c r="D74" s="448" t="s">
        <v>12</v>
      </c>
      <c r="E74" s="489" t="s">
        <v>7625</v>
      </c>
      <c r="F74" s="292"/>
    </row>
    <row r="75" spans="1:6" x14ac:dyDescent="0.2">
      <c r="A75" s="363">
        <f t="shared" si="2"/>
        <v>69</v>
      </c>
      <c r="B75" s="363">
        <f t="shared" si="1"/>
        <v>971</v>
      </c>
      <c r="C75" s="447">
        <v>17</v>
      </c>
      <c r="D75" s="448" t="s">
        <v>12</v>
      </c>
      <c r="E75" s="489" t="s">
        <v>7626</v>
      </c>
      <c r="F75" s="292"/>
    </row>
    <row r="76" spans="1:6" x14ac:dyDescent="0.2">
      <c r="A76" s="363">
        <f t="shared" si="2"/>
        <v>70</v>
      </c>
      <c r="B76" s="363">
        <f t="shared" si="1"/>
        <v>988</v>
      </c>
      <c r="C76" s="447">
        <v>17</v>
      </c>
      <c r="D76" s="448" t="s">
        <v>12</v>
      </c>
      <c r="E76" s="489" t="s">
        <v>7627</v>
      </c>
      <c r="F76" s="292"/>
    </row>
    <row r="77" spans="1:6" x14ac:dyDescent="0.2">
      <c r="A77" s="363">
        <f t="shared" si="2"/>
        <v>71</v>
      </c>
      <c r="B77" s="363">
        <f t="shared" si="1"/>
        <v>1005</v>
      </c>
      <c r="C77" s="447">
        <v>17</v>
      </c>
      <c r="D77" s="448" t="s">
        <v>12</v>
      </c>
      <c r="E77" s="489" t="s">
        <v>7628</v>
      </c>
      <c r="F77" s="292"/>
    </row>
    <row r="78" spans="1:6" x14ac:dyDescent="0.2">
      <c r="A78" s="363">
        <f t="shared" si="2"/>
        <v>72</v>
      </c>
      <c r="B78" s="363">
        <f t="shared" si="1"/>
        <v>1022</v>
      </c>
      <c r="C78" s="447">
        <v>17</v>
      </c>
      <c r="D78" s="448" t="s">
        <v>12</v>
      </c>
      <c r="E78" s="489" t="s">
        <v>7629</v>
      </c>
      <c r="F78" s="292"/>
    </row>
    <row r="79" spans="1:6" x14ac:dyDescent="0.2">
      <c r="A79" s="363">
        <f t="shared" si="2"/>
        <v>73</v>
      </c>
      <c r="B79" s="363">
        <f t="shared" ref="B79:B93" si="3">C78+B78</f>
        <v>1039</v>
      </c>
      <c r="C79" s="447">
        <v>17</v>
      </c>
      <c r="D79" s="448" t="s">
        <v>12</v>
      </c>
      <c r="E79" s="489" t="s">
        <v>7630</v>
      </c>
      <c r="F79" s="292"/>
    </row>
    <row r="80" spans="1:6" x14ac:dyDescent="0.2">
      <c r="A80" s="363">
        <f t="shared" si="2"/>
        <v>74</v>
      </c>
      <c r="B80" s="363">
        <f t="shared" si="3"/>
        <v>1056</v>
      </c>
      <c r="C80" s="447">
        <v>17</v>
      </c>
      <c r="D80" s="448" t="s">
        <v>12</v>
      </c>
      <c r="E80" s="473" t="s">
        <v>10939</v>
      </c>
      <c r="F80" s="292"/>
    </row>
    <row r="81" spans="1:6" x14ac:dyDescent="0.2">
      <c r="A81" s="363">
        <f t="shared" si="2"/>
        <v>75</v>
      </c>
      <c r="B81" s="363">
        <f t="shared" si="3"/>
        <v>1073</v>
      </c>
      <c r="C81" s="447">
        <v>17</v>
      </c>
      <c r="D81" s="448" t="s">
        <v>12</v>
      </c>
      <c r="E81" s="473" t="s">
        <v>10940</v>
      </c>
      <c r="F81" s="292"/>
    </row>
    <row r="82" spans="1:6" x14ac:dyDescent="0.2">
      <c r="A82" s="363">
        <f t="shared" si="2"/>
        <v>76</v>
      </c>
      <c r="B82" s="363">
        <f t="shared" si="3"/>
        <v>1090</v>
      </c>
      <c r="C82" s="447">
        <v>17</v>
      </c>
      <c r="D82" s="448" t="s">
        <v>12</v>
      </c>
      <c r="E82" s="473" t="s">
        <v>10941</v>
      </c>
      <c r="F82" s="292"/>
    </row>
    <row r="83" spans="1:6" x14ac:dyDescent="0.2">
      <c r="A83" s="363">
        <f t="shared" si="2"/>
        <v>77</v>
      </c>
      <c r="B83" s="363">
        <f t="shared" si="3"/>
        <v>1107</v>
      </c>
      <c r="C83" s="430">
        <v>17</v>
      </c>
      <c r="D83" s="444" t="s">
        <v>12</v>
      </c>
      <c r="E83" s="530" t="s">
        <v>13202</v>
      </c>
      <c r="F83" s="462"/>
    </row>
    <row r="84" spans="1:6" x14ac:dyDescent="0.2">
      <c r="A84" s="363">
        <f t="shared" si="2"/>
        <v>78</v>
      </c>
      <c r="B84" s="363">
        <f t="shared" si="3"/>
        <v>1124</v>
      </c>
      <c r="C84" s="430">
        <v>17</v>
      </c>
      <c r="D84" s="444" t="s">
        <v>12</v>
      </c>
      <c r="E84" s="530" t="s">
        <v>13203</v>
      </c>
      <c r="F84" s="462"/>
    </row>
    <row r="85" spans="1:6" x14ac:dyDescent="0.2">
      <c r="A85" s="363">
        <f t="shared" si="2"/>
        <v>79</v>
      </c>
      <c r="B85" s="363">
        <f t="shared" si="3"/>
        <v>1141</v>
      </c>
      <c r="C85" s="430">
        <v>17</v>
      </c>
      <c r="D85" s="444" t="s">
        <v>12</v>
      </c>
      <c r="E85" s="530" t="s">
        <v>13204</v>
      </c>
      <c r="F85" s="462"/>
    </row>
    <row r="86" spans="1:6" x14ac:dyDescent="0.2">
      <c r="A86" s="363">
        <f t="shared" si="2"/>
        <v>80</v>
      </c>
      <c r="B86" s="363">
        <f t="shared" si="3"/>
        <v>1158</v>
      </c>
      <c r="C86" s="363">
        <v>17</v>
      </c>
      <c r="D86" s="360" t="s">
        <v>12</v>
      </c>
      <c r="E86" s="389" t="s">
        <v>13205</v>
      </c>
      <c r="F86" s="462"/>
    </row>
    <row r="87" spans="1:6" x14ac:dyDescent="0.2">
      <c r="A87" s="363">
        <f t="shared" si="2"/>
        <v>81</v>
      </c>
      <c r="B87" s="363">
        <f t="shared" si="3"/>
        <v>1175</v>
      </c>
      <c r="C87" s="363">
        <v>17</v>
      </c>
      <c r="D87" s="360" t="s">
        <v>12</v>
      </c>
      <c r="E87" s="389" t="s">
        <v>13206</v>
      </c>
      <c r="F87" s="462"/>
    </row>
    <row r="88" spans="1:6" x14ac:dyDescent="0.2">
      <c r="A88" s="363">
        <f t="shared" si="2"/>
        <v>82</v>
      </c>
      <c r="B88" s="363">
        <f t="shared" si="3"/>
        <v>1192</v>
      </c>
      <c r="C88" s="363">
        <v>17</v>
      </c>
      <c r="D88" s="360" t="s">
        <v>12</v>
      </c>
      <c r="E88" s="389" t="s">
        <v>13207</v>
      </c>
      <c r="F88" s="462"/>
    </row>
    <row r="89" spans="1:6" x14ac:dyDescent="0.2">
      <c r="A89" s="363">
        <f t="shared" si="2"/>
        <v>83</v>
      </c>
      <c r="B89" s="363">
        <f t="shared" si="3"/>
        <v>1209</v>
      </c>
      <c r="C89" s="430">
        <v>17</v>
      </c>
      <c r="D89" s="444" t="s">
        <v>12</v>
      </c>
      <c r="E89" s="489" t="s">
        <v>7631</v>
      </c>
      <c r="F89" s="9"/>
    </row>
    <row r="90" spans="1:6" x14ac:dyDescent="0.2">
      <c r="A90" s="363">
        <f t="shared" si="2"/>
        <v>84</v>
      </c>
      <c r="B90" s="363">
        <f t="shared" si="3"/>
        <v>1226</v>
      </c>
      <c r="C90" s="430">
        <v>17</v>
      </c>
      <c r="D90" s="444" t="s">
        <v>12</v>
      </c>
      <c r="E90" s="489" t="s">
        <v>7632</v>
      </c>
      <c r="F90" s="9"/>
    </row>
    <row r="91" spans="1:6" x14ac:dyDescent="0.2">
      <c r="A91" s="363">
        <f t="shared" si="2"/>
        <v>85</v>
      </c>
      <c r="B91" s="363">
        <f t="shared" si="3"/>
        <v>1243</v>
      </c>
      <c r="C91" s="430">
        <v>17</v>
      </c>
      <c r="D91" s="444" t="s">
        <v>12</v>
      </c>
      <c r="E91" s="489" t="s">
        <v>7633</v>
      </c>
      <c r="F91" s="9"/>
    </row>
    <row r="92" spans="1:6" x14ac:dyDescent="0.2">
      <c r="A92" s="363">
        <f t="shared" si="2"/>
        <v>86</v>
      </c>
      <c r="B92" s="363">
        <f t="shared" si="3"/>
        <v>1260</v>
      </c>
      <c r="C92" s="439">
        <v>150</v>
      </c>
      <c r="D92" s="524" t="s">
        <v>9</v>
      </c>
      <c r="E92" s="24" t="s">
        <v>50</v>
      </c>
      <c r="F92" s="292" t="s">
        <v>25</v>
      </c>
    </row>
    <row r="93" spans="1:6" ht="12.75" thickBot="1" x14ac:dyDescent="0.25">
      <c r="A93" s="363">
        <f t="shared" si="2"/>
        <v>87</v>
      </c>
      <c r="B93" s="363">
        <f t="shared" si="3"/>
        <v>1410</v>
      </c>
      <c r="C93" s="441">
        <v>12</v>
      </c>
      <c r="D93" s="452" t="s">
        <v>9</v>
      </c>
      <c r="E93" s="475" t="s">
        <v>323</v>
      </c>
      <c r="F93" s="454" t="s">
        <v>7634</v>
      </c>
    </row>
    <row r="94" spans="1:6" ht="12.75" thickTop="1" x14ac:dyDescent="0.2">
      <c r="A94" s="119" t="s">
        <v>54</v>
      </c>
      <c r="B94" s="119"/>
      <c r="C94" s="370">
        <f>B93+C93-1</f>
        <v>1421</v>
      </c>
      <c r="D94" s="119"/>
      <c r="E94" s="120"/>
      <c r="F94" s="119"/>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136" t="s">
        <v>3427</v>
      </c>
      <c r="F97" s="64"/>
    </row>
    <row r="98" spans="1:6" x14ac:dyDescent="0.2">
      <c r="A98" s="804" t="s">
        <v>15167</v>
      </c>
      <c r="B98" s="804"/>
      <c r="C98" s="804"/>
      <c r="D98" s="805"/>
      <c r="E98" s="64"/>
      <c r="F98" s="64"/>
    </row>
    <row r="99" spans="1:6" x14ac:dyDescent="0.2">
      <c r="A99" s="601" t="s">
        <v>15310</v>
      </c>
      <c r="B99" s="783"/>
      <c r="C99" s="783"/>
      <c r="D99" s="783"/>
      <c r="E99" s="783"/>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sheetData>
  <mergeCells count="5">
    <mergeCell ref="A3:B3"/>
    <mergeCell ref="C3:F3"/>
    <mergeCell ref="A4:B4"/>
    <mergeCell ref="C4:F5"/>
    <mergeCell ref="A98:D98"/>
  </mergeCells>
  <conditionalFormatting sqref="C3:F3">
    <cfRule type="containsText" dxfId="92" priority="2" operator="containsText" text="Diseño de registro. 2024">
      <formula>NOT(ISERROR(SEARCH("Diseño de registro. 2024",C3)))</formula>
    </cfRule>
  </conditionalFormatting>
  <printOptions horizontalCentered="1"/>
  <pageMargins left="0.75" right="0.75" top="0.39370078740157483" bottom="0.39370078740157483" header="0" footer="0"/>
  <pageSetup paperSize="9" scale="90" fitToHeight="0" orientation="landscape" r:id="rId1"/>
  <headerFooter alignWithMargins="0">
    <oddFooter>&amp;L&amp;A&amp;R&amp;P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013A3B4E-BAFC-439A-88BE-995F293EF558}">
            <xm:f>NOT(ISERROR(SEARCH($C$3,C3)))</xm:f>
            <xm:f>$C$3</xm:f>
            <x14:dxf>
              <font>
                <color rgb="FFFFFF00"/>
              </font>
            </x14:dxf>
          </x14:cfRule>
          <xm:sqref>C3:F3</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245"/>
  <sheetViews>
    <sheetView zoomScaleNormal="100" workbookViewId="0">
      <selection activeCell="H167" sqref="H167"/>
    </sheetView>
  </sheetViews>
  <sheetFormatPr baseColWidth="10" defaultRowHeight="12" x14ac:dyDescent="0.2"/>
  <cols>
    <col min="5" max="5" width="88.140625" customWidth="1"/>
    <col min="6" max="6" width="12" customWidth="1"/>
  </cols>
  <sheetData>
    <row r="1" spans="1:6" ht="21" x14ac:dyDescent="0.35">
      <c r="B1" s="1" t="s">
        <v>0</v>
      </c>
    </row>
    <row r="3" spans="1:6" ht="12.75" x14ac:dyDescent="0.2">
      <c r="A3" s="806" t="s">
        <v>1</v>
      </c>
      <c r="B3" s="806"/>
      <c r="C3" s="806" t="str">
        <f>+T22001000!C3</f>
        <v>Diseño de registro. 2025</v>
      </c>
      <c r="D3" s="806"/>
      <c r="E3" s="806"/>
      <c r="F3" s="805"/>
    </row>
    <row r="4" spans="1:6" ht="13.35" customHeight="1" x14ac:dyDescent="0.2">
      <c r="A4" s="790" t="str">
        <f>+T22001000!A4</f>
        <v>Versión 0.2</v>
      </c>
      <c r="B4" s="790"/>
      <c r="C4" s="794" t="s">
        <v>7583</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6840</v>
      </c>
    </row>
    <row r="10" spans="1:6" x14ac:dyDescent="0.2">
      <c r="A10" s="430">
        <f t="shared" si="0"/>
        <v>4</v>
      </c>
      <c r="B10" s="430">
        <f>B9+C9</f>
        <v>8</v>
      </c>
      <c r="C10" s="430">
        <v>1</v>
      </c>
      <c r="D10" s="444" t="s">
        <v>9</v>
      </c>
      <c r="E10" s="500" t="s">
        <v>16</v>
      </c>
      <c r="F10" s="10" t="s">
        <v>327</v>
      </c>
    </row>
    <row r="11" spans="1:6" x14ac:dyDescent="0.2">
      <c r="A11" s="430">
        <f t="shared" si="0"/>
        <v>5</v>
      </c>
      <c r="B11" s="430">
        <v>9</v>
      </c>
      <c r="C11" s="430">
        <v>2</v>
      </c>
      <c r="D11" s="444" t="s">
        <v>12</v>
      </c>
      <c r="E11" s="500" t="s">
        <v>17</v>
      </c>
      <c r="F11" s="10" t="s">
        <v>770</v>
      </c>
    </row>
    <row r="12" spans="1:6" x14ac:dyDescent="0.2">
      <c r="A12" s="430">
        <f t="shared" si="0"/>
        <v>6</v>
      </c>
      <c r="B12" s="430">
        <f>C11+B11</f>
        <v>11</v>
      </c>
      <c r="C12" s="430">
        <v>1</v>
      </c>
      <c r="D12" s="444" t="s">
        <v>9</v>
      </c>
      <c r="E12" s="500" t="s">
        <v>1810</v>
      </c>
      <c r="F12" s="9" t="s">
        <v>20</v>
      </c>
    </row>
    <row r="13" spans="1:6" x14ac:dyDescent="0.2">
      <c r="A13" s="430">
        <f t="shared" si="0"/>
        <v>7</v>
      </c>
      <c r="B13" s="430">
        <f>C12+B12</f>
        <v>12</v>
      </c>
      <c r="C13" s="430">
        <v>1</v>
      </c>
      <c r="D13" s="444" t="s">
        <v>9</v>
      </c>
      <c r="E13" s="500" t="s">
        <v>3330</v>
      </c>
      <c r="F13" s="9" t="s">
        <v>22</v>
      </c>
    </row>
    <row r="14" spans="1:6" x14ac:dyDescent="0.2">
      <c r="A14" s="430">
        <f t="shared" si="0"/>
        <v>8</v>
      </c>
      <c r="B14" s="430">
        <f t="shared" ref="B14:B77" si="1">C13+B13</f>
        <v>13</v>
      </c>
      <c r="C14" s="430">
        <v>3</v>
      </c>
      <c r="D14" s="444" t="s">
        <v>12</v>
      </c>
      <c r="E14" s="500" t="s">
        <v>23</v>
      </c>
      <c r="F14" s="9"/>
    </row>
    <row r="15" spans="1:6" x14ac:dyDescent="0.2">
      <c r="A15" s="430">
        <f t="shared" si="0"/>
        <v>9</v>
      </c>
      <c r="B15" s="430">
        <f t="shared" si="1"/>
        <v>16</v>
      </c>
      <c r="C15" s="430">
        <v>9</v>
      </c>
      <c r="D15" s="444" t="s">
        <v>9</v>
      </c>
      <c r="E15" s="500" t="s">
        <v>4276</v>
      </c>
      <c r="F15" s="9"/>
    </row>
    <row r="16" spans="1:6" x14ac:dyDescent="0.2">
      <c r="A16" s="430">
        <f t="shared" si="0"/>
        <v>10</v>
      </c>
      <c r="B16" s="430">
        <f t="shared" si="1"/>
        <v>25</v>
      </c>
      <c r="C16" s="430">
        <v>8</v>
      </c>
      <c r="D16" s="444" t="s">
        <v>12</v>
      </c>
      <c r="E16" s="500" t="s">
        <v>4620</v>
      </c>
      <c r="F16" s="9"/>
    </row>
    <row r="17" spans="1:6" ht="36" x14ac:dyDescent="0.2">
      <c r="A17" s="430">
        <f t="shared" si="0"/>
        <v>11</v>
      </c>
      <c r="B17" s="430">
        <f t="shared" si="1"/>
        <v>33</v>
      </c>
      <c r="C17" s="447">
        <v>17</v>
      </c>
      <c r="D17" s="448" t="s">
        <v>745</v>
      </c>
      <c r="E17" s="499" t="s">
        <v>7635</v>
      </c>
      <c r="F17" s="400" t="s">
        <v>15302</v>
      </c>
    </row>
    <row r="18" spans="1:6" ht="24" x14ac:dyDescent="0.2">
      <c r="A18" s="447">
        <f t="shared" si="0"/>
        <v>12</v>
      </c>
      <c r="B18" s="447">
        <f t="shared" si="1"/>
        <v>50</v>
      </c>
      <c r="C18" s="447">
        <v>17</v>
      </c>
      <c r="D18" s="448" t="s">
        <v>12</v>
      </c>
      <c r="E18" s="499" t="s">
        <v>7636</v>
      </c>
      <c r="F18" s="400" t="s">
        <v>15302</v>
      </c>
    </row>
    <row r="19" spans="1:6" ht="24" x14ac:dyDescent="0.2">
      <c r="A19" s="430">
        <f t="shared" si="0"/>
        <v>13</v>
      </c>
      <c r="B19" s="430">
        <f t="shared" si="1"/>
        <v>67</v>
      </c>
      <c r="C19" s="430">
        <v>17</v>
      </c>
      <c r="D19" s="444" t="s">
        <v>12</v>
      </c>
      <c r="E19" s="473" t="s">
        <v>7637</v>
      </c>
      <c r="F19" s="9"/>
    </row>
    <row r="20" spans="1:6" ht="24" x14ac:dyDescent="0.2">
      <c r="A20" s="430">
        <f t="shared" si="0"/>
        <v>14</v>
      </c>
      <c r="B20" s="430">
        <f t="shared" si="1"/>
        <v>84</v>
      </c>
      <c r="C20" s="430">
        <v>17</v>
      </c>
      <c r="D20" s="444" t="s">
        <v>12</v>
      </c>
      <c r="E20" s="473" t="s">
        <v>7638</v>
      </c>
      <c r="F20" s="9"/>
    </row>
    <row r="21" spans="1:6" ht="24" x14ac:dyDescent="0.2">
      <c r="A21" s="430">
        <f t="shared" si="0"/>
        <v>15</v>
      </c>
      <c r="B21" s="430">
        <f t="shared" si="1"/>
        <v>101</v>
      </c>
      <c r="C21" s="430">
        <v>17</v>
      </c>
      <c r="D21" s="444" t="s">
        <v>12</v>
      </c>
      <c r="E21" s="473" t="s">
        <v>7639</v>
      </c>
      <c r="F21" s="9"/>
    </row>
    <row r="22" spans="1:6" ht="24" x14ac:dyDescent="0.2">
      <c r="A22" s="430">
        <f t="shared" si="0"/>
        <v>16</v>
      </c>
      <c r="B22" s="430">
        <f t="shared" si="1"/>
        <v>118</v>
      </c>
      <c r="C22" s="430">
        <v>17</v>
      </c>
      <c r="D22" s="444" t="s">
        <v>12</v>
      </c>
      <c r="E22" s="473" t="s">
        <v>7640</v>
      </c>
      <c r="F22" s="9"/>
    </row>
    <row r="23" spans="1:6" ht="24" x14ac:dyDescent="0.2">
      <c r="A23" s="430">
        <f t="shared" si="0"/>
        <v>17</v>
      </c>
      <c r="B23" s="430">
        <f t="shared" si="1"/>
        <v>135</v>
      </c>
      <c r="C23" s="430">
        <v>17</v>
      </c>
      <c r="D23" s="444" t="s">
        <v>12</v>
      </c>
      <c r="E23" s="473" t="s">
        <v>7641</v>
      </c>
      <c r="F23" s="9"/>
    </row>
    <row r="24" spans="1:6" ht="24" x14ac:dyDescent="0.2">
      <c r="A24" s="430">
        <f t="shared" si="0"/>
        <v>18</v>
      </c>
      <c r="B24" s="430">
        <f t="shared" si="1"/>
        <v>152</v>
      </c>
      <c r="C24" s="430">
        <v>17</v>
      </c>
      <c r="D24" s="444" t="s">
        <v>12</v>
      </c>
      <c r="E24" s="473" t="s">
        <v>7642</v>
      </c>
      <c r="F24" s="9"/>
    </row>
    <row r="25" spans="1:6" ht="24" x14ac:dyDescent="0.2">
      <c r="A25" s="430">
        <f t="shared" si="0"/>
        <v>19</v>
      </c>
      <c r="B25" s="430">
        <f t="shared" si="1"/>
        <v>169</v>
      </c>
      <c r="C25" s="430">
        <v>17</v>
      </c>
      <c r="D25" s="444" t="s">
        <v>12</v>
      </c>
      <c r="E25" s="473" t="s">
        <v>7643</v>
      </c>
      <c r="F25" s="9"/>
    </row>
    <row r="26" spans="1:6" ht="24" x14ac:dyDescent="0.2">
      <c r="A26" s="430">
        <f t="shared" si="0"/>
        <v>20</v>
      </c>
      <c r="B26" s="430">
        <f t="shared" si="1"/>
        <v>186</v>
      </c>
      <c r="C26" s="430">
        <v>17</v>
      </c>
      <c r="D26" s="444" t="s">
        <v>12</v>
      </c>
      <c r="E26" s="473" t="s">
        <v>7644</v>
      </c>
      <c r="F26" s="9"/>
    </row>
    <row r="27" spans="1:6" ht="24" x14ac:dyDescent="0.2">
      <c r="A27" s="430">
        <f t="shared" si="0"/>
        <v>21</v>
      </c>
      <c r="B27" s="430">
        <f t="shared" si="1"/>
        <v>203</v>
      </c>
      <c r="C27" s="430">
        <v>17</v>
      </c>
      <c r="D27" s="444" t="s">
        <v>12</v>
      </c>
      <c r="E27" s="473" t="s">
        <v>7645</v>
      </c>
      <c r="F27" s="9"/>
    </row>
    <row r="28" spans="1:6" ht="24" x14ac:dyDescent="0.2">
      <c r="A28" s="430">
        <f t="shared" si="0"/>
        <v>22</v>
      </c>
      <c r="B28" s="430">
        <f t="shared" si="1"/>
        <v>220</v>
      </c>
      <c r="C28" s="430">
        <v>17</v>
      </c>
      <c r="D28" s="444" t="s">
        <v>12</v>
      </c>
      <c r="E28" s="473" t="s">
        <v>7646</v>
      </c>
      <c r="F28" s="9"/>
    </row>
    <row r="29" spans="1:6" ht="24" x14ac:dyDescent="0.2">
      <c r="A29" s="430">
        <f t="shared" si="0"/>
        <v>23</v>
      </c>
      <c r="B29" s="430">
        <f t="shared" si="1"/>
        <v>237</v>
      </c>
      <c r="C29" s="430">
        <v>17</v>
      </c>
      <c r="D29" s="444" t="s">
        <v>12</v>
      </c>
      <c r="E29" s="473" t="s">
        <v>7647</v>
      </c>
      <c r="F29" s="9"/>
    </row>
    <row r="30" spans="1:6" ht="24" x14ac:dyDescent="0.2">
      <c r="A30" s="430">
        <f t="shared" si="0"/>
        <v>24</v>
      </c>
      <c r="B30" s="430">
        <f t="shared" si="1"/>
        <v>254</v>
      </c>
      <c r="C30" s="430">
        <v>17</v>
      </c>
      <c r="D30" s="444" t="s">
        <v>12</v>
      </c>
      <c r="E30" s="473" t="s">
        <v>7648</v>
      </c>
      <c r="F30" s="9"/>
    </row>
    <row r="31" spans="1:6" ht="24" x14ac:dyDescent="0.2">
      <c r="A31" s="430">
        <f t="shared" si="0"/>
        <v>25</v>
      </c>
      <c r="B31" s="430">
        <f t="shared" si="1"/>
        <v>271</v>
      </c>
      <c r="C31" s="430">
        <v>17</v>
      </c>
      <c r="D31" s="444" t="s">
        <v>12</v>
      </c>
      <c r="E31" s="473" t="s">
        <v>7649</v>
      </c>
      <c r="F31" s="9"/>
    </row>
    <row r="32" spans="1:6" ht="24" x14ac:dyDescent="0.2">
      <c r="A32" s="430">
        <f t="shared" si="0"/>
        <v>26</v>
      </c>
      <c r="B32" s="430">
        <f t="shared" si="1"/>
        <v>288</v>
      </c>
      <c r="C32" s="430">
        <v>17</v>
      </c>
      <c r="D32" s="444" t="s">
        <v>12</v>
      </c>
      <c r="E32" s="473" t="s">
        <v>7650</v>
      </c>
      <c r="F32" s="9"/>
    </row>
    <row r="33" spans="1:6" ht="24" x14ac:dyDescent="0.2">
      <c r="A33" s="430">
        <f t="shared" si="0"/>
        <v>27</v>
      </c>
      <c r="B33" s="430">
        <f t="shared" si="1"/>
        <v>305</v>
      </c>
      <c r="C33" s="430">
        <v>17</v>
      </c>
      <c r="D33" s="444" t="s">
        <v>12</v>
      </c>
      <c r="E33" s="473" t="s">
        <v>7651</v>
      </c>
      <c r="F33" s="9"/>
    </row>
    <row r="34" spans="1:6" ht="24" x14ac:dyDescent="0.2">
      <c r="A34" s="430">
        <f t="shared" si="0"/>
        <v>28</v>
      </c>
      <c r="B34" s="430">
        <f t="shared" si="1"/>
        <v>322</v>
      </c>
      <c r="C34" s="430">
        <v>17</v>
      </c>
      <c r="D34" s="444" t="s">
        <v>12</v>
      </c>
      <c r="E34" s="473" t="s">
        <v>7652</v>
      </c>
      <c r="F34" s="9"/>
    </row>
    <row r="35" spans="1:6" ht="24" x14ac:dyDescent="0.2">
      <c r="A35" s="430">
        <f t="shared" si="0"/>
        <v>29</v>
      </c>
      <c r="B35" s="430">
        <f t="shared" si="1"/>
        <v>339</v>
      </c>
      <c r="C35" s="430">
        <v>17</v>
      </c>
      <c r="D35" s="444" t="s">
        <v>12</v>
      </c>
      <c r="E35" s="473" t="s">
        <v>7653</v>
      </c>
      <c r="F35" s="9"/>
    </row>
    <row r="36" spans="1:6" ht="24" x14ac:dyDescent="0.2">
      <c r="A36" s="430">
        <f t="shared" si="0"/>
        <v>30</v>
      </c>
      <c r="B36" s="430">
        <f t="shared" si="1"/>
        <v>356</v>
      </c>
      <c r="C36" s="430">
        <v>17</v>
      </c>
      <c r="D36" s="444" t="s">
        <v>12</v>
      </c>
      <c r="E36" s="473" t="s">
        <v>7654</v>
      </c>
      <c r="F36" s="9"/>
    </row>
    <row r="37" spans="1:6" ht="24" x14ac:dyDescent="0.2">
      <c r="A37" s="430">
        <f t="shared" si="0"/>
        <v>31</v>
      </c>
      <c r="B37" s="430">
        <f t="shared" si="1"/>
        <v>373</v>
      </c>
      <c r="C37" s="430">
        <v>17</v>
      </c>
      <c r="D37" s="444" t="s">
        <v>12</v>
      </c>
      <c r="E37" s="473" t="s">
        <v>7655</v>
      </c>
      <c r="F37" s="9"/>
    </row>
    <row r="38" spans="1:6" ht="24" x14ac:dyDescent="0.2">
      <c r="A38" s="430">
        <f t="shared" si="0"/>
        <v>32</v>
      </c>
      <c r="B38" s="430">
        <f t="shared" si="1"/>
        <v>390</v>
      </c>
      <c r="C38" s="430">
        <v>17</v>
      </c>
      <c r="D38" s="444" t="s">
        <v>12</v>
      </c>
      <c r="E38" s="473" t="s">
        <v>7656</v>
      </c>
      <c r="F38" s="9"/>
    </row>
    <row r="39" spans="1:6" ht="24" x14ac:dyDescent="0.2">
      <c r="A39" s="430">
        <f t="shared" si="0"/>
        <v>33</v>
      </c>
      <c r="B39" s="430">
        <f t="shared" si="1"/>
        <v>407</v>
      </c>
      <c r="C39" s="430">
        <v>17</v>
      </c>
      <c r="D39" s="444" t="s">
        <v>12</v>
      </c>
      <c r="E39" s="473" t="s">
        <v>7657</v>
      </c>
      <c r="F39" s="9"/>
    </row>
    <row r="40" spans="1:6" ht="24" x14ac:dyDescent="0.2">
      <c r="A40" s="430">
        <f t="shared" si="0"/>
        <v>34</v>
      </c>
      <c r="B40" s="430">
        <f t="shared" si="1"/>
        <v>424</v>
      </c>
      <c r="C40" s="430">
        <v>17</v>
      </c>
      <c r="D40" s="444" t="s">
        <v>12</v>
      </c>
      <c r="E40" s="473" t="s">
        <v>7658</v>
      </c>
      <c r="F40" s="9"/>
    </row>
    <row r="41" spans="1:6" ht="24" x14ac:dyDescent="0.2">
      <c r="A41" s="430">
        <f t="shared" si="0"/>
        <v>35</v>
      </c>
      <c r="B41" s="430">
        <f t="shared" si="1"/>
        <v>441</v>
      </c>
      <c r="C41" s="430">
        <v>17</v>
      </c>
      <c r="D41" s="444" t="s">
        <v>12</v>
      </c>
      <c r="E41" s="473" t="s">
        <v>7659</v>
      </c>
      <c r="F41" s="9"/>
    </row>
    <row r="42" spans="1:6" ht="24" x14ac:dyDescent="0.2">
      <c r="A42" s="430">
        <f t="shared" si="0"/>
        <v>36</v>
      </c>
      <c r="B42" s="430">
        <f t="shared" si="1"/>
        <v>458</v>
      </c>
      <c r="C42" s="430">
        <v>17</v>
      </c>
      <c r="D42" s="444" t="s">
        <v>12</v>
      </c>
      <c r="E42" s="473" t="s">
        <v>7660</v>
      </c>
      <c r="F42" s="9"/>
    </row>
    <row r="43" spans="1:6" ht="24" x14ac:dyDescent="0.2">
      <c r="A43" s="430">
        <f t="shared" si="0"/>
        <v>37</v>
      </c>
      <c r="B43" s="430">
        <f t="shared" si="1"/>
        <v>475</v>
      </c>
      <c r="C43" s="430">
        <v>17</v>
      </c>
      <c r="D43" s="444" t="s">
        <v>12</v>
      </c>
      <c r="E43" s="473" t="s">
        <v>7661</v>
      </c>
      <c r="F43" s="9"/>
    </row>
    <row r="44" spans="1:6" ht="24" x14ac:dyDescent="0.2">
      <c r="A44" s="430">
        <f t="shared" si="0"/>
        <v>38</v>
      </c>
      <c r="B44" s="430">
        <f t="shared" si="1"/>
        <v>492</v>
      </c>
      <c r="C44" s="430">
        <v>17</v>
      </c>
      <c r="D44" s="444" t="s">
        <v>12</v>
      </c>
      <c r="E44" s="473" t="s">
        <v>7662</v>
      </c>
      <c r="F44" s="9"/>
    </row>
    <row r="45" spans="1:6" ht="24" x14ac:dyDescent="0.2">
      <c r="A45" s="430">
        <f t="shared" si="0"/>
        <v>39</v>
      </c>
      <c r="B45" s="430">
        <f t="shared" si="1"/>
        <v>509</v>
      </c>
      <c r="C45" s="430">
        <v>17</v>
      </c>
      <c r="D45" s="444" t="s">
        <v>12</v>
      </c>
      <c r="E45" s="489" t="s">
        <v>7663</v>
      </c>
      <c r="F45" s="9"/>
    </row>
    <row r="46" spans="1:6" ht="24" x14ac:dyDescent="0.2">
      <c r="A46" s="430">
        <f t="shared" si="0"/>
        <v>40</v>
      </c>
      <c r="B46" s="430">
        <f t="shared" si="1"/>
        <v>526</v>
      </c>
      <c r="C46" s="430">
        <v>17</v>
      </c>
      <c r="D46" s="444" t="s">
        <v>12</v>
      </c>
      <c r="E46" s="489" t="s">
        <v>7664</v>
      </c>
      <c r="F46" s="9"/>
    </row>
    <row r="47" spans="1:6" ht="24" x14ac:dyDescent="0.2">
      <c r="A47" s="430">
        <f t="shared" si="0"/>
        <v>41</v>
      </c>
      <c r="B47" s="430">
        <f t="shared" si="1"/>
        <v>543</v>
      </c>
      <c r="C47" s="430">
        <v>17</v>
      </c>
      <c r="D47" s="444" t="s">
        <v>12</v>
      </c>
      <c r="E47" s="489" t="s">
        <v>7665</v>
      </c>
      <c r="F47" s="9"/>
    </row>
    <row r="48" spans="1:6" ht="24" x14ac:dyDescent="0.2">
      <c r="A48" s="430">
        <f t="shared" si="0"/>
        <v>42</v>
      </c>
      <c r="B48" s="430">
        <f t="shared" si="1"/>
        <v>560</v>
      </c>
      <c r="C48" s="447">
        <v>17</v>
      </c>
      <c r="D48" s="448" t="s">
        <v>12</v>
      </c>
      <c r="E48" s="489" t="s">
        <v>7666</v>
      </c>
      <c r="F48" s="292"/>
    </row>
    <row r="49" spans="1:6" ht="24" x14ac:dyDescent="0.2">
      <c r="A49" s="430">
        <f t="shared" si="0"/>
        <v>43</v>
      </c>
      <c r="B49" s="430">
        <f t="shared" si="1"/>
        <v>577</v>
      </c>
      <c r="C49" s="447">
        <v>17</v>
      </c>
      <c r="D49" s="448" t="s">
        <v>12</v>
      </c>
      <c r="E49" s="489" t="s">
        <v>7667</v>
      </c>
      <c r="F49" s="292"/>
    </row>
    <row r="50" spans="1:6" ht="24" x14ac:dyDescent="0.2">
      <c r="A50" s="430">
        <f t="shared" si="0"/>
        <v>44</v>
      </c>
      <c r="B50" s="430">
        <f t="shared" si="1"/>
        <v>594</v>
      </c>
      <c r="C50" s="447">
        <v>17</v>
      </c>
      <c r="D50" s="448" t="s">
        <v>12</v>
      </c>
      <c r="E50" s="489" t="s">
        <v>7668</v>
      </c>
      <c r="F50" s="292"/>
    </row>
    <row r="51" spans="1:6" ht="24" x14ac:dyDescent="0.2">
      <c r="A51" s="430">
        <f t="shared" si="0"/>
        <v>45</v>
      </c>
      <c r="B51" s="430">
        <f t="shared" si="1"/>
        <v>611</v>
      </c>
      <c r="C51" s="447">
        <v>17</v>
      </c>
      <c r="D51" s="448" t="s">
        <v>12</v>
      </c>
      <c r="E51" s="489" t="s">
        <v>7669</v>
      </c>
      <c r="F51" s="292"/>
    </row>
    <row r="52" spans="1:6" ht="24" x14ac:dyDescent="0.2">
      <c r="A52" s="430">
        <f t="shared" si="0"/>
        <v>46</v>
      </c>
      <c r="B52" s="430">
        <f t="shared" si="1"/>
        <v>628</v>
      </c>
      <c r="C52" s="447">
        <v>17</v>
      </c>
      <c r="D52" s="448" t="s">
        <v>12</v>
      </c>
      <c r="E52" s="489" t="s">
        <v>7670</v>
      </c>
      <c r="F52" s="292"/>
    </row>
    <row r="53" spans="1:6" ht="24" x14ac:dyDescent="0.2">
      <c r="A53" s="430">
        <f t="shared" si="0"/>
        <v>47</v>
      </c>
      <c r="B53" s="430">
        <f t="shared" si="1"/>
        <v>645</v>
      </c>
      <c r="C53" s="447">
        <v>17</v>
      </c>
      <c r="D53" s="448" t="s">
        <v>12</v>
      </c>
      <c r="E53" s="489" t="s">
        <v>7671</v>
      </c>
      <c r="F53" s="292"/>
    </row>
    <row r="54" spans="1:6" ht="24" x14ac:dyDescent="0.2">
      <c r="A54" s="430">
        <f t="shared" si="0"/>
        <v>48</v>
      </c>
      <c r="B54" s="430">
        <f t="shared" si="1"/>
        <v>662</v>
      </c>
      <c r="C54" s="447">
        <v>17</v>
      </c>
      <c r="D54" s="448" t="s">
        <v>12</v>
      </c>
      <c r="E54" s="489" t="s">
        <v>7672</v>
      </c>
      <c r="F54" s="292"/>
    </row>
    <row r="55" spans="1:6" ht="24" x14ac:dyDescent="0.2">
      <c r="A55" s="430">
        <f t="shared" si="0"/>
        <v>49</v>
      </c>
      <c r="B55" s="430">
        <f t="shared" si="1"/>
        <v>679</v>
      </c>
      <c r="C55" s="447">
        <v>17</v>
      </c>
      <c r="D55" s="448" t="s">
        <v>12</v>
      </c>
      <c r="E55" s="489" t="s">
        <v>7673</v>
      </c>
      <c r="F55" s="292"/>
    </row>
    <row r="56" spans="1:6" ht="24" x14ac:dyDescent="0.2">
      <c r="A56" s="430">
        <f t="shared" si="0"/>
        <v>50</v>
      </c>
      <c r="B56" s="430">
        <f t="shared" si="1"/>
        <v>696</v>
      </c>
      <c r="C56" s="447">
        <v>17</v>
      </c>
      <c r="D56" s="448" t="s">
        <v>12</v>
      </c>
      <c r="E56" s="489" t="s">
        <v>7674</v>
      </c>
      <c r="F56" s="292"/>
    </row>
    <row r="57" spans="1:6" ht="24" x14ac:dyDescent="0.2">
      <c r="A57" s="430">
        <f t="shared" si="0"/>
        <v>51</v>
      </c>
      <c r="B57" s="430">
        <f t="shared" si="1"/>
        <v>713</v>
      </c>
      <c r="C57" s="447">
        <v>17</v>
      </c>
      <c r="D57" s="448" t="s">
        <v>12</v>
      </c>
      <c r="E57" s="473" t="s">
        <v>10942</v>
      </c>
      <c r="F57" s="292"/>
    </row>
    <row r="58" spans="1:6" ht="24" x14ac:dyDescent="0.2">
      <c r="A58" s="430">
        <f t="shared" si="0"/>
        <v>52</v>
      </c>
      <c r="B58" s="430">
        <f t="shared" si="1"/>
        <v>730</v>
      </c>
      <c r="C58" s="447">
        <v>17</v>
      </c>
      <c r="D58" s="448" t="s">
        <v>12</v>
      </c>
      <c r="E58" s="473" t="s">
        <v>10943</v>
      </c>
      <c r="F58" s="292"/>
    </row>
    <row r="59" spans="1:6" ht="24" x14ac:dyDescent="0.2">
      <c r="A59" s="430">
        <f t="shared" si="0"/>
        <v>53</v>
      </c>
      <c r="B59" s="430">
        <f t="shared" si="1"/>
        <v>747</v>
      </c>
      <c r="C59" s="447">
        <v>17</v>
      </c>
      <c r="D59" s="448" t="s">
        <v>12</v>
      </c>
      <c r="E59" s="473" t="s">
        <v>10944</v>
      </c>
      <c r="F59" s="292"/>
    </row>
    <row r="60" spans="1:6" ht="24" x14ac:dyDescent="0.2">
      <c r="A60" s="459">
        <f t="shared" si="0"/>
        <v>54</v>
      </c>
      <c r="B60" s="459">
        <f t="shared" si="1"/>
        <v>764</v>
      </c>
      <c r="C60" s="430">
        <v>17</v>
      </c>
      <c r="D60" s="444" t="s">
        <v>12</v>
      </c>
      <c r="E60" s="530" t="s">
        <v>13208</v>
      </c>
      <c r="F60" s="462"/>
    </row>
    <row r="61" spans="1:6" ht="24" x14ac:dyDescent="0.2">
      <c r="A61" s="459">
        <f t="shared" si="0"/>
        <v>55</v>
      </c>
      <c r="B61" s="459">
        <f t="shared" si="1"/>
        <v>781</v>
      </c>
      <c r="C61" s="430">
        <v>17</v>
      </c>
      <c r="D61" s="444" t="s">
        <v>12</v>
      </c>
      <c r="E61" s="530" t="s">
        <v>13209</v>
      </c>
      <c r="F61" s="462"/>
    </row>
    <row r="62" spans="1:6" ht="24" x14ac:dyDescent="0.2">
      <c r="A62" s="459">
        <f t="shared" si="0"/>
        <v>56</v>
      </c>
      <c r="B62" s="459">
        <f t="shared" si="1"/>
        <v>798</v>
      </c>
      <c r="C62" s="430">
        <v>17</v>
      </c>
      <c r="D62" s="444" t="s">
        <v>12</v>
      </c>
      <c r="E62" s="530" t="s">
        <v>13210</v>
      </c>
      <c r="F62" s="462"/>
    </row>
    <row r="63" spans="1:6" ht="24" x14ac:dyDescent="0.2">
      <c r="A63" s="363">
        <f t="shared" si="0"/>
        <v>57</v>
      </c>
      <c r="B63" s="363">
        <f t="shared" si="1"/>
        <v>815</v>
      </c>
      <c r="C63" s="363">
        <v>17</v>
      </c>
      <c r="D63" s="360" t="s">
        <v>12</v>
      </c>
      <c r="E63" s="389" t="s">
        <v>13211</v>
      </c>
      <c r="F63" s="400"/>
    </row>
    <row r="64" spans="1:6" ht="24" x14ac:dyDescent="0.2">
      <c r="A64" s="363">
        <f t="shared" si="0"/>
        <v>58</v>
      </c>
      <c r="B64" s="363">
        <f t="shared" si="1"/>
        <v>832</v>
      </c>
      <c r="C64" s="363">
        <v>17</v>
      </c>
      <c r="D64" s="360" t="s">
        <v>12</v>
      </c>
      <c r="E64" s="389" t="s">
        <v>13212</v>
      </c>
      <c r="F64" s="400"/>
    </row>
    <row r="65" spans="1:6" ht="24" x14ac:dyDescent="0.2">
      <c r="A65" s="363">
        <f t="shared" si="0"/>
        <v>59</v>
      </c>
      <c r="B65" s="363">
        <f t="shared" si="1"/>
        <v>849</v>
      </c>
      <c r="C65" s="363">
        <v>17</v>
      </c>
      <c r="D65" s="360" t="s">
        <v>12</v>
      </c>
      <c r="E65" s="389" t="s">
        <v>13213</v>
      </c>
      <c r="F65" s="400"/>
    </row>
    <row r="66" spans="1:6" ht="24" x14ac:dyDescent="0.2">
      <c r="A66" s="363">
        <f t="shared" si="0"/>
        <v>60</v>
      </c>
      <c r="B66" s="363">
        <f t="shared" si="1"/>
        <v>866</v>
      </c>
      <c r="C66" s="447">
        <v>17</v>
      </c>
      <c r="D66" s="448" t="s">
        <v>12</v>
      </c>
      <c r="E66" s="489" t="s">
        <v>7675</v>
      </c>
      <c r="F66" s="292"/>
    </row>
    <row r="67" spans="1:6" ht="24" x14ac:dyDescent="0.2">
      <c r="A67" s="363">
        <f t="shared" si="0"/>
        <v>61</v>
      </c>
      <c r="B67" s="363">
        <f t="shared" si="1"/>
        <v>883</v>
      </c>
      <c r="C67" s="447">
        <v>17</v>
      </c>
      <c r="D67" s="448" t="s">
        <v>12</v>
      </c>
      <c r="E67" s="489" t="s">
        <v>7676</v>
      </c>
      <c r="F67" s="292"/>
    </row>
    <row r="68" spans="1:6" ht="24" x14ac:dyDescent="0.2">
      <c r="A68" s="363">
        <f t="shared" si="0"/>
        <v>62</v>
      </c>
      <c r="B68" s="363">
        <f t="shared" si="1"/>
        <v>900</v>
      </c>
      <c r="C68" s="447">
        <v>17</v>
      </c>
      <c r="D68" s="448" t="s">
        <v>12</v>
      </c>
      <c r="E68" s="489" t="s">
        <v>7677</v>
      </c>
      <c r="F68" s="292"/>
    </row>
    <row r="69" spans="1:6" ht="24" x14ac:dyDescent="0.2">
      <c r="A69" s="363">
        <f t="shared" si="0"/>
        <v>63</v>
      </c>
      <c r="B69" s="363">
        <f t="shared" si="1"/>
        <v>917</v>
      </c>
      <c r="C69" s="447">
        <v>17</v>
      </c>
      <c r="D69" s="448" t="s">
        <v>12</v>
      </c>
      <c r="E69" s="489" t="s">
        <v>7678</v>
      </c>
      <c r="F69" s="292"/>
    </row>
    <row r="70" spans="1:6" ht="24" x14ac:dyDescent="0.2">
      <c r="A70" s="363">
        <f t="shared" si="0"/>
        <v>64</v>
      </c>
      <c r="B70" s="363">
        <f t="shared" si="1"/>
        <v>934</v>
      </c>
      <c r="C70" s="447">
        <v>17</v>
      </c>
      <c r="D70" s="448" t="s">
        <v>12</v>
      </c>
      <c r="E70" s="489" t="s">
        <v>7679</v>
      </c>
      <c r="F70" s="292"/>
    </row>
    <row r="71" spans="1:6" ht="24" x14ac:dyDescent="0.2">
      <c r="A71" s="363">
        <f t="shared" si="0"/>
        <v>65</v>
      </c>
      <c r="B71" s="363">
        <f t="shared" si="1"/>
        <v>951</v>
      </c>
      <c r="C71" s="447">
        <v>17</v>
      </c>
      <c r="D71" s="448" t="s">
        <v>12</v>
      </c>
      <c r="E71" s="489" t="s">
        <v>7680</v>
      </c>
      <c r="F71" s="292"/>
    </row>
    <row r="72" spans="1:6" ht="24" x14ac:dyDescent="0.2">
      <c r="A72" s="363">
        <f t="shared" ref="A72:A135" si="2">+A71+1</f>
        <v>66</v>
      </c>
      <c r="B72" s="363">
        <f t="shared" si="1"/>
        <v>968</v>
      </c>
      <c r="C72" s="447">
        <v>17</v>
      </c>
      <c r="D72" s="448" t="s">
        <v>12</v>
      </c>
      <c r="E72" s="489" t="s">
        <v>7681</v>
      </c>
      <c r="F72" s="292"/>
    </row>
    <row r="73" spans="1:6" ht="24" x14ac:dyDescent="0.2">
      <c r="A73" s="363">
        <f t="shared" si="2"/>
        <v>67</v>
      </c>
      <c r="B73" s="363">
        <f t="shared" si="1"/>
        <v>985</v>
      </c>
      <c r="C73" s="447">
        <v>17</v>
      </c>
      <c r="D73" s="448" t="s">
        <v>12</v>
      </c>
      <c r="E73" s="489" t="s">
        <v>7682</v>
      </c>
      <c r="F73" s="292"/>
    </row>
    <row r="74" spans="1:6" ht="24" x14ac:dyDescent="0.2">
      <c r="A74" s="363">
        <f t="shared" si="2"/>
        <v>68</v>
      </c>
      <c r="B74" s="363">
        <f t="shared" si="1"/>
        <v>1002</v>
      </c>
      <c r="C74" s="447">
        <v>17</v>
      </c>
      <c r="D74" s="448" t="s">
        <v>12</v>
      </c>
      <c r="E74" s="489" t="s">
        <v>7683</v>
      </c>
      <c r="F74" s="292"/>
    </row>
    <row r="75" spans="1:6" ht="24" x14ac:dyDescent="0.2">
      <c r="A75" s="363">
        <f t="shared" si="2"/>
        <v>69</v>
      </c>
      <c r="B75" s="363">
        <f t="shared" si="1"/>
        <v>1019</v>
      </c>
      <c r="C75" s="447">
        <v>17</v>
      </c>
      <c r="D75" s="448" t="s">
        <v>12</v>
      </c>
      <c r="E75" s="489" t="s">
        <v>7684</v>
      </c>
      <c r="F75" s="292"/>
    </row>
    <row r="76" spans="1:6" ht="24" x14ac:dyDescent="0.2">
      <c r="A76" s="363">
        <f t="shared" si="2"/>
        <v>70</v>
      </c>
      <c r="B76" s="363">
        <f t="shared" si="1"/>
        <v>1036</v>
      </c>
      <c r="C76" s="447">
        <v>17</v>
      </c>
      <c r="D76" s="448" t="s">
        <v>12</v>
      </c>
      <c r="E76" s="489" t="s">
        <v>7685</v>
      </c>
      <c r="F76" s="292"/>
    </row>
    <row r="77" spans="1:6" ht="24" x14ac:dyDescent="0.2">
      <c r="A77" s="363">
        <f t="shared" si="2"/>
        <v>71</v>
      </c>
      <c r="B77" s="363">
        <f t="shared" si="1"/>
        <v>1053</v>
      </c>
      <c r="C77" s="447">
        <v>17</v>
      </c>
      <c r="D77" s="448" t="s">
        <v>12</v>
      </c>
      <c r="E77" s="489" t="s">
        <v>7686</v>
      </c>
      <c r="F77" s="292"/>
    </row>
    <row r="78" spans="1:6" ht="24" x14ac:dyDescent="0.2">
      <c r="A78" s="363">
        <f t="shared" si="2"/>
        <v>72</v>
      </c>
      <c r="B78" s="363">
        <f t="shared" ref="B78:B141" si="3">C77+B77</f>
        <v>1070</v>
      </c>
      <c r="C78" s="447">
        <v>17</v>
      </c>
      <c r="D78" s="448" t="s">
        <v>12</v>
      </c>
      <c r="E78" s="489" t="s">
        <v>7687</v>
      </c>
      <c r="F78" s="292"/>
    </row>
    <row r="79" spans="1:6" ht="24" x14ac:dyDescent="0.2">
      <c r="A79" s="363">
        <f t="shared" si="2"/>
        <v>73</v>
      </c>
      <c r="B79" s="363">
        <f t="shared" si="3"/>
        <v>1087</v>
      </c>
      <c r="C79" s="447">
        <v>17</v>
      </c>
      <c r="D79" s="448" t="s">
        <v>12</v>
      </c>
      <c r="E79" s="489" t="s">
        <v>7688</v>
      </c>
      <c r="F79" s="292"/>
    </row>
    <row r="80" spans="1:6" ht="24" x14ac:dyDescent="0.2">
      <c r="A80" s="363">
        <f t="shared" si="2"/>
        <v>74</v>
      </c>
      <c r="B80" s="363">
        <f t="shared" si="3"/>
        <v>1104</v>
      </c>
      <c r="C80" s="447">
        <v>17</v>
      </c>
      <c r="D80" s="448" t="s">
        <v>12</v>
      </c>
      <c r="E80" s="489" t="s">
        <v>7689</v>
      </c>
      <c r="F80" s="292"/>
    </row>
    <row r="81" spans="1:6" ht="24" x14ac:dyDescent="0.2">
      <c r="A81" s="363">
        <f t="shared" si="2"/>
        <v>75</v>
      </c>
      <c r="B81" s="363">
        <f t="shared" si="3"/>
        <v>1121</v>
      </c>
      <c r="C81" s="447">
        <v>17</v>
      </c>
      <c r="D81" s="448" t="s">
        <v>12</v>
      </c>
      <c r="E81" s="473" t="s">
        <v>10945</v>
      </c>
      <c r="F81" s="292"/>
    </row>
    <row r="82" spans="1:6" ht="24" x14ac:dyDescent="0.2">
      <c r="A82" s="363">
        <f t="shared" si="2"/>
        <v>76</v>
      </c>
      <c r="B82" s="363">
        <f t="shared" si="3"/>
        <v>1138</v>
      </c>
      <c r="C82" s="447">
        <v>17</v>
      </c>
      <c r="D82" s="448" t="s">
        <v>12</v>
      </c>
      <c r="E82" s="473" t="s">
        <v>10946</v>
      </c>
      <c r="F82" s="292"/>
    </row>
    <row r="83" spans="1:6" ht="24" x14ac:dyDescent="0.2">
      <c r="A83" s="363">
        <f t="shared" si="2"/>
        <v>77</v>
      </c>
      <c r="B83" s="363">
        <f t="shared" si="3"/>
        <v>1155</v>
      </c>
      <c r="C83" s="447">
        <v>17</v>
      </c>
      <c r="D83" s="448" t="s">
        <v>12</v>
      </c>
      <c r="E83" s="473" t="s">
        <v>10947</v>
      </c>
      <c r="F83" s="292"/>
    </row>
    <row r="84" spans="1:6" ht="24" x14ac:dyDescent="0.2">
      <c r="A84" s="363">
        <f t="shared" si="2"/>
        <v>78</v>
      </c>
      <c r="B84" s="363">
        <f t="shared" si="3"/>
        <v>1172</v>
      </c>
      <c r="C84" s="430">
        <v>17</v>
      </c>
      <c r="D84" s="444" t="s">
        <v>12</v>
      </c>
      <c r="E84" s="530" t="s">
        <v>13214</v>
      </c>
      <c r="F84" s="462"/>
    </row>
    <row r="85" spans="1:6" ht="24" x14ac:dyDescent="0.2">
      <c r="A85" s="363">
        <f t="shared" si="2"/>
        <v>79</v>
      </c>
      <c r="B85" s="363">
        <f t="shared" si="3"/>
        <v>1189</v>
      </c>
      <c r="C85" s="430">
        <v>17</v>
      </c>
      <c r="D85" s="444" t="s">
        <v>12</v>
      </c>
      <c r="E85" s="530" t="s">
        <v>13215</v>
      </c>
      <c r="F85" s="462"/>
    </row>
    <row r="86" spans="1:6" ht="24" x14ac:dyDescent="0.2">
      <c r="A86" s="363">
        <f t="shared" si="2"/>
        <v>80</v>
      </c>
      <c r="B86" s="363">
        <f t="shared" si="3"/>
        <v>1206</v>
      </c>
      <c r="C86" s="430">
        <v>17</v>
      </c>
      <c r="D86" s="444" t="s">
        <v>12</v>
      </c>
      <c r="E86" s="530" t="s">
        <v>13216</v>
      </c>
      <c r="F86" s="462"/>
    </row>
    <row r="87" spans="1:6" ht="24" x14ac:dyDescent="0.2">
      <c r="A87" s="363">
        <f t="shared" si="2"/>
        <v>81</v>
      </c>
      <c r="B87" s="363">
        <f t="shared" si="3"/>
        <v>1223</v>
      </c>
      <c r="C87" s="363">
        <v>17</v>
      </c>
      <c r="D87" s="360" t="s">
        <v>12</v>
      </c>
      <c r="E87" s="389" t="s">
        <v>13217</v>
      </c>
      <c r="F87" s="400"/>
    </row>
    <row r="88" spans="1:6" ht="24" x14ac:dyDescent="0.2">
      <c r="A88" s="363">
        <f t="shared" si="2"/>
        <v>82</v>
      </c>
      <c r="B88" s="363">
        <f t="shared" si="3"/>
        <v>1240</v>
      </c>
      <c r="C88" s="363">
        <v>17</v>
      </c>
      <c r="D88" s="360" t="s">
        <v>12</v>
      </c>
      <c r="E88" s="389" t="s">
        <v>13218</v>
      </c>
      <c r="F88" s="400"/>
    </row>
    <row r="89" spans="1:6" ht="24" x14ac:dyDescent="0.2">
      <c r="A89" s="363">
        <f t="shared" si="2"/>
        <v>83</v>
      </c>
      <c r="B89" s="363">
        <f t="shared" si="3"/>
        <v>1257</v>
      </c>
      <c r="C89" s="363">
        <v>17</v>
      </c>
      <c r="D89" s="360" t="s">
        <v>12</v>
      </c>
      <c r="E89" s="389" t="s">
        <v>13219</v>
      </c>
      <c r="F89" s="400"/>
    </row>
    <row r="90" spans="1:6" ht="24" x14ac:dyDescent="0.2">
      <c r="A90" s="363">
        <f t="shared" si="2"/>
        <v>84</v>
      </c>
      <c r="B90" s="363">
        <f t="shared" si="3"/>
        <v>1274</v>
      </c>
      <c r="C90" s="430">
        <v>17</v>
      </c>
      <c r="D90" s="444" t="s">
        <v>12</v>
      </c>
      <c r="E90" s="489" t="s">
        <v>7690</v>
      </c>
      <c r="F90" s="9"/>
    </row>
    <row r="91" spans="1:6" ht="24" x14ac:dyDescent="0.2">
      <c r="A91" s="363">
        <f t="shared" si="2"/>
        <v>85</v>
      </c>
      <c r="B91" s="363">
        <f t="shared" si="3"/>
        <v>1291</v>
      </c>
      <c r="C91" s="430">
        <v>17</v>
      </c>
      <c r="D91" s="444" t="s">
        <v>12</v>
      </c>
      <c r="E91" s="473" t="s">
        <v>7691</v>
      </c>
      <c r="F91" s="9"/>
    </row>
    <row r="92" spans="1:6" ht="24" x14ac:dyDescent="0.2">
      <c r="A92" s="363">
        <f t="shared" si="2"/>
        <v>86</v>
      </c>
      <c r="B92" s="363">
        <f t="shared" si="3"/>
        <v>1308</v>
      </c>
      <c r="C92" s="430">
        <v>17</v>
      </c>
      <c r="D92" s="444" t="s">
        <v>12</v>
      </c>
      <c r="E92" s="473" t="s">
        <v>7692</v>
      </c>
      <c r="F92" s="9"/>
    </row>
    <row r="93" spans="1:6" ht="24" x14ac:dyDescent="0.2">
      <c r="A93" s="363">
        <f t="shared" si="2"/>
        <v>87</v>
      </c>
      <c r="B93" s="363">
        <f t="shared" si="3"/>
        <v>1325</v>
      </c>
      <c r="C93" s="430">
        <v>17</v>
      </c>
      <c r="D93" s="444" t="s">
        <v>12</v>
      </c>
      <c r="E93" s="473" t="s">
        <v>7693</v>
      </c>
      <c r="F93" s="9"/>
    </row>
    <row r="94" spans="1:6" ht="24" x14ac:dyDescent="0.2">
      <c r="A94" s="363">
        <f t="shared" si="2"/>
        <v>88</v>
      </c>
      <c r="B94" s="363">
        <f t="shared" si="3"/>
        <v>1342</v>
      </c>
      <c r="C94" s="430">
        <v>17</v>
      </c>
      <c r="D94" s="444" t="s">
        <v>12</v>
      </c>
      <c r="E94" s="473" t="s">
        <v>7694</v>
      </c>
      <c r="F94" s="9"/>
    </row>
    <row r="95" spans="1:6" ht="24" x14ac:dyDescent="0.2">
      <c r="A95" s="363">
        <f t="shared" si="2"/>
        <v>89</v>
      </c>
      <c r="B95" s="363">
        <f t="shared" si="3"/>
        <v>1359</v>
      </c>
      <c r="C95" s="430">
        <v>17</v>
      </c>
      <c r="D95" s="444" t="s">
        <v>12</v>
      </c>
      <c r="E95" s="473" t="s">
        <v>7695</v>
      </c>
      <c r="F95" s="9"/>
    </row>
    <row r="96" spans="1:6" ht="24" x14ac:dyDescent="0.2">
      <c r="A96" s="363">
        <f t="shared" si="2"/>
        <v>90</v>
      </c>
      <c r="B96" s="363">
        <f t="shared" si="3"/>
        <v>1376</v>
      </c>
      <c r="C96" s="430">
        <v>17</v>
      </c>
      <c r="D96" s="444" t="s">
        <v>12</v>
      </c>
      <c r="E96" s="473" t="s">
        <v>7696</v>
      </c>
      <c r="F96" s="9"/>
    </row>
    <row r="97" spans="1:6" ht="24" x14ac:dyDescent="0.2">
      <c r="A97" s="363">
        <f t="shared" si="2"/>
        <v>91</v>
      </c>
      <c r="B97" s="363">
        <f t="shared" si="3"/>
        <v>1393</v>
      </c>
      <c r="C97" s="430">
        <v>17</v>
      </c>
      <c r="D97" s="444" t="s">
        <v>12</v>
      </c>
      <c r="E97" s="473" t="s">
        <v>7697</v>
      </c>
      <c r="F97" s="9"/>
    </row>
    <row r="98" spans="1:6" ht="24" x14ac:dyDescent="0.2">
      <c r="A98" s="363">
        <f t="shared" si="2"/>
        <v>92</v>
      </c>
      <c r="B98" s="363">
        <f t="shared" si="3"/>
        <v>1410</v>
      </c>
      <c r="C98" s="430">
        <v>17</v>
      </c>
      <c r="D98" s="444" t="s">
        <v>12</v>
      </c>
      <c r="E98" s="473" t="s">
        <v>7698</v>
      </c>
      <c r="F98" s="9"/>
    </row>
    <row r="99" spans="1:6" ht="24" x14ac:dyDescent="0.2">
      <c r="A99" s="363">
        <f t="shared" si="2"/>
        <v>93</v>
      </c>
      <c r="B99" s="363">
        <f t="shared" si="3"/>
        <v>1427</v>
      </c>
      <c r="C99" s="430">
        <v>17</v>
      </c>
      <c r="D99" s="444" t="s">
        <v>12</v>
      </c>
      <c r="E99" s="473" t="s">
        <v>7699</v>
      </c>
      <c r="F99" s="9"/>
    </row>
    <row r="100" spans="1:6" ht="24" x14ac:dyDescent="0.2">
      <c r="A100" s="363">
        <f t="shared" si="2"/>
        <v>94</v>
      </c>
      <c r="B100" s="363">
        <f t="shared" si="3"/>
        <v>1444</v>
      </c>
      <c r="C100" s="430">
        <v>17</v>
      </c>
      <c r="D100" s="444" t="s">
        <v>12</v>
      </c>
      <c r="E100" s="473" t="s">
        <v>7700</v>
      </c>
      <c r="F100" s="9"/>
    </row>
    <row r="101" spans="1:6" ht="24" x14ac:dyDescent="0.2">
      <c r="A101" s="363">
        <f t="shared" si="2"/>
        <v>95</v>
      </c>
      <c r="B101" s="363">
        <f t="shared" si="3"/>
        <v>1461</v>
      </c>
      <c r="C101" s="430">
        <v>17</v>
      </c>
      <c r="D101" s="444" t="s">
        <v>12</v>
      </c>
      <c r="E101" s="473" t="s">
        <v>7701</v>
      </c>
      <c r="F101" s="9"/>
    </row>
    <row r="102" spans="1:6" ht="24" x14ac:dyDescent="0.2">
      <c r="A102" s="363">
        <f t="shared" si="2"/>
        <v>96</v>
      </c>
      <c r="B102" s="363">
        <f t="shared" si="3"/>
        <v>1478</v>
      </c>
      <c r="C102" s="430">
        <v>17</v>
      </c>
      <c r="D102" s="444" t="s">
        <v>12</v>
      </c>
      <c r="E102" s="473" t="s">
        <v>7702</v>
      </c>
      <c r="F102" s="9"/>
    </row>
    <row r="103" spans="1:6" ht="24" x14ac:dyDescent="0.2">
      <c r="A103" s="363">
        <f t="shared" si="2"/>
        <v>97</v>
      </c>
      <c r="B103" s="363">
        <f t="shared" si="3"/>
        <v>1495</v>
      </c>
      <c r="C103" s="430">
        <v>17</v>
      </c>
      <c r="D103" s="444" t="s">
        <v>12</v>
      </c>
      <c r="E103" s="473" t="s">
        <v>7703</v>
      </c>
      <c r="F103" s="9"/>
    </row>
    <row r="104" spans="1:6" ht="24" x14ac:dyDescent="0.2">
      <c r="A104" s="363">
        <f t="shared" si="2"/>
        <v>98</v>
      </c>
      <c r="B104" s="363">
        <f t="shared" si="3"/>
        <v>1512</v>
      </c>
      <c r="C104" s="430">
        <v>17</v>
      </c>
      <c r="D104" s="444" t="s">
        <v>12</v>
      </c>
      <c r="E104" s="473" t="s">
        <v>7704</v>
      </c>
      <c r="F104" s="9"/>
    </row>
    <row r="105" spans="1:6" ht="24" x14ac:dyDescent="0.2">
      <c r="A105" s="363">
        <f t="shared" si="2"/>
        <v>99</v>
      </c>
      <c r="B105" s="363">
        <f t="shared" si="3"/>
        <v>1529</v>
      </c>
      <c r="C105" s="430">
        <v>17</v>
      </c>
      <c r="D105" s="444" t="s">
        <v>12</v>
      </c>
      <c r="E105" s="473" t="s">
        <v>7705</v>
      </c>
      <c r="F105" s="9"/>
    </row>
    <row r="106" spans="1:6" ht="24" x14ac:dyDescent="0.2">
      <c r="A106" s="363">
        <f t="shared" si="2"/>
        <v>100</v>
      </c>
      <c r="B106" s="363">
        <f t="shared" si="3"/>
        <v>1546</v>
      </c>
      <c r="C106" s="430">
        <v>17</v>
      </c>
      <c r="D106" s="444" t="s">
        <v>12</v>
      </c>
      <c r="E106" s="473" t="s">
        <v>7706</v>
      </c>
      <c r="F106" s="9"/>
    </row>
    <row r="107" spans="1:6" ht="24" x14ac:dyDescent="0.2">
      <c r="A107" s="363">
        <f t="shared" si="2"/>
        <v>101</v>
      </c>
      <c r="B107" s="363">
        <f t="shared" si="3"/>
        <v>1563</v>
      </c>
      <c r="C107" s="430">
        <v>17</v>
      </c>
      <c r="D107" s="444" t="s">
        <v>12</v>
      </c>
      <c r="E107" s="473" t="s">
        <v>7707</v>
      </c>
      <c r="F107" s="9"/>
    </row>
    <row r="108" spans="1:6" ht="24" x14ac:dyDescent="0.2">
      <c r="A108" s="363">
        <f t="shared" si="2"/>
        <v>102</v>
      </c>
      <c r="B108" s="363">
        <f t="shared" si="3"/>
        <v>1580</v>
      </c>
      <c r="C108" s="430">
        <v>17</v>
      </c>
      <c r="D108" s="444" t="s">
        <v>12</v>
      </c>
      <c r="E108" s="473" t="s">
        <v>7708</v>
      </c>
      <c r="F108" s="9"/>
    </row>
    <row r="109" spans="1:6" ht="24" x14ac:dyDescent="0.2">
      <c r="A109" s="363">
        <f t="shared" si="2"/>
        <v>103</v>
      </c>
      <c r="B109" s="363">
        <f t="shared" si="3"/>
        <v>1597</v>
      </c>
      <c r="C109" s="430">
        <v>17</v>
      </c>
      <c r="D109" s="444" t="s">
        <v>12</v>
      </c>
      <c r="E109" s="473" t="s">
        <v>7709</v>
      </c>
      <c r="F109" s="9"/>
    </row>
    <row r="110" spans="1:6" ht="24" x14ac:dyDescent="0.2">
      <c r="A110" s="363">
        <f t="shared" si="2"/>
        <v>104</v>
      </c>
      <c r="B110" s="363">
        <f t="shared" si="3"/>
        <v>1614</v>
      </c>
      <c r="C110" s="430">
        <v>17</v>
      </c>
      <c r="D110" s="444" t="s">
        <v>12</v>
      </c>
      <c r="E110" s="473" t="s">
        <v>7710</v>
      </c>
      <c r="F110" s="9"/>
    </row>
    <row r="111" spans="1:6" ht="24" x14ac:dyDescent="0.2">
      <c r="A111" s="363">
        <f t="shared" si="2"/>
        <v>105</v>
      </c>
      <c r="B111" s="363">
        <f t="shared" si="3"/>
        <v>1631</v>
      </c>
      <c r="C111" s="430">
        <v>17</v>
      </c>
      <c r="D111" s="444" t="s">
        <v>12</v>
      </c>
      <c r="E111" s="473" t="s">
        <v>7711</v>
      </c>
      <c r="F111" s="9"/>
    </row>
    <row r="112" spans="1:6" ht="24" x14ac:dyDescent="0.2">
      <c r="A112" s="363">
        <f t="shared" si="2"/>
        <v>106</v>
      </c>
      <c r="B112" s="363">
        <f t="shared" si="3"/>
        <v>1648</v>
      </c>
      <c r="C112" s="430">
        <v>17</v>
      </c>
      <c r="D112" s="444" t="s">
        <v>12</v>
      </c>
      <c r="E112" s="473" t="s">
        <v>7712</v>
      </c>
      <c r="F112" s="9"/>
    </row>
    <row r="113" spans="1:6" ht="24" x14ac:dyDescent="0.2">
      <c r="A113" s="363">
        <f t="shared" si="2"/>
        <v>107</v>
      </c>
      <c r="B113" s="363">
        <f t="shared" si="3"/>
        <v>1665</v>
      </c>
      <c r="C113" s="430">
        <v>17</v>
      </c>
      <c r="D113" s="444" t="s">
        <v>12</v>
      </c>
      <c r="E113" s="473" t="s">
        <v>7713</v>
      </c>
      <c r="F113" s="9"/>
    </row>
    <row r="114" spans="1:6" ht="24" x14ac:dyDescent="0.2">
      <c r="A114" s="363">
        <f t="shared" si="2"/>
        <v>108</v>
      </c>
      <c r="B114" s="363">
        <f t="shared" si="3"/>
        <v>1682</v>
      </c>
      <c r="C114" s="430">
        <v>17</v>
      </c>
      <c r="D114" s="444" t="s">
        <v>12</v>
      </c>
      <c r="E114" s="473" t="s">
        <v>7714</v>
      </c>
      <c r="F114" s="9"/>
    </row>
    <row r="115" spans="1:6" ht="24" x14ac:dyDescent="0.2">
      <c r="A115" s="363">
        <f t="shared" si="2"/>
        <v>109</v>
      </c>
      <c r="B115" s="363">
        <f t="shared" si="3"/>
        <v>1699</v>
      </c>
      <c r="C115" s="430">
        <v>17</v>
      </c>
      <c r="D115" s="444" t="s">
        <v>12</v>
      </c>
      <c r="E115" s="473" t="s">
        <v>7715</v>
      </c>
      <c r="F115" s="9"/>
    </row>
    <row r="116" spans="1:6" ht="24" x14ac:dyDescent="0.2">
      <c r="A116" s="363">
        <f t="shared" si="2"/>
        <v>110</v>
      </c>
      <c r="B116" s="363">
        <f t="shared" si="3"/>
        <v>1716</v>
      </c>
      <c r="C116" s="430">
        <v>17</v>
      </c>
      <c r="D116" s="444" t="s">
        <v>12</v>
      </c>
      <c r="E116" s="473" t="s">
        <v>7716</v>
      </c>
      <c r="F116" s="9"/>
    </row>
    <row r="117" spans="1:6" ht="24" x14ac:dyDescent="0.2">
      <c r="A117" s="363">
        <f t="shared" si="2"/>
        <v>111</v>
      </c>
      <c r="B117" s="363">
        <f t="shared" si="3"/>
        <v>1733</v>
      </c>
      <c r="C117" s="430">
        <v>17</v>
      </c>
      <c r="D117" s="444" t="s">
        <v>12</v>
      </c>
      <c r="E117" s="473" t="s">
        <v>7717</v>
      </c>
      <c r="F117" s="9"/>
    </row>
    <row r="118" spans="1:6" ht="24" x14ac:dyDescent="0.2">
      <c r="A118" s="363">
        <f t="shared" si="2"/>
        <v>112</v>
      </c>
      <c r="B118" s="363">
        <f t="shared" si="3"/>
        <v>1750</v>
      </c>
      <c r="C118" s="430">
        <v>17</v>
      </c>
      <c r="D118" s="444" t="s">
        <v>12</v>
      </c>
      <c r="E118" s="473" t="s">
        <v>7718</v>
      </c>
      <c r="F118" s="9"/>
    </row>
    <row r="119" spans="1:6" ht="24" x14ac:dyDescent="0.2">
      <c r="A119" s="363">
        <f t="shared" si="2"/>
        <v>113</v>
      </c>
      <c r="B119" s="363">
        <f t="shared" si="3"/>
        <v>1767</v>
      </c>
      <c r="C119" s="430">
        <v>17</v>
      </c>
      <c r="D119" s="444" t="s">
        <v>12</v>
      </c>
      <c r="E119" s="473" t="s">
        <v>7719</v>
      </c>
      <c r="F119" s="9"/>
    </row>
    <row r="120" spans="1:6" ht="24" x14ac:dyDescent="0.2">
      <c r="A120" s="363">
        <f t="shared" si="2"/>
        <v>114</v>
      </c>
      <c r="B120" s="363">
        <f t="shared" si="3"/>
        <v>1784</v>
      </c>
      <c r="C120" s="430">
        <v>17</v>
      </c>
      <c r="D120" s="444" t="s">
        <v>12</v>
      </c>
      <c r="E120" s="473" t="s">
        <v>7720</v>
      </c>
      <c r="F120" s="9"/>
    </row>
    <row r="121" spans="1:6" ht="24" x14ac:dyDescent="0.2">
      <c r="A121" s="363">
        <f t="shared" si="2"/>
        <v>115</v>
      </c>
      <c r="B121" s="363">
        <f t="shared" si="3"/>
        <v>1801</v>
      </c>
      <c r="C121" s="430">
        <v>17</v>
      </c>
      <c r="D121" s="444" t="s">
        <v>12</v>
      </c>
      <c r="E121" s="473" t="s">
        <v>7721</v>
      </c>
      <c r="F121" s="9"/>
    </row>
    <row r="122" spans="1:6" ht="24" x14ac:dyDescent="0.2">
      <c r="A122" s="363">
        <f t="shared" si="2"/>
        <v>116</v>
      </c>
      <c r="B122" s="363">
        <f t="shared" si="3"/>
        <v>1818</v>
      </c>
      <c r="C122" s="430">
        <v>17</v>
      </c>
      <c r="D122" s="444" t="s">
        <v>12</v>
      </c>
      <c r="E122" s="473" t="s">
        <v>7722</v>
      </c>
      <c r="F122" s="9"/>
    </row>
    <row r="123" spans="1:6" ht="24" x14ac:dyDescent="0.2">
      <c r="A123" s="363">
        <f t="shared" si="2"/>
        <v>117</v>
      </c>
      <c r="B123" s="363">
        <f t="shared" si="3"/>
        <v>1835</v>
      </c>
      <c r="C123" s="430">
        <v>17</v>
      </c>
      <c r="D123" s="444" t="s">
        <v>12</v>
      </c>
      <c r="E123" s="473" t="s">
        <v>7723</v>
      </c>
      <c r="F123" s="9"/>
    </row>
    <row r="124" spans="1:6" ht="24" x14ac:dyDescent="0.2">
      <c r="A124" s="363">
        <f t="shared" si="2"/>
        <v>118</v>
      </c>
      <c r="B124" s="363">
        <f t="shared" si="3"/>
        <v>1852</v>
      </c>
      <c r="C124" s="430">
        <v>17</v>
      </c>
      <c r="D124" s="444" t="s">
        <v>12</v>
      </c>
      <c r="E124" s="473" t="s">
        <v>7724</v>
      </c>
      <c r="F124" s="9"/>
    </row>
    <row r="125" spans="1:6" ht="24" x14ac:dyDescent="0.2">
      <c r="A125" s="363">
        <f t="shared" si="2"/>
        <v>119</v>
      </c>
      <c r="B125" s="363">
        <f t="shared" si="3"/>
        <v>1869</v>
      </c>
      <c r="C125" s="430">
        <v>17</v>
      </c>
      <c r="D125" s="444" t="s">
        <v>12</v>
      </c>
      <c r="E125" s="489" t="s">
        <v>7725</v>
      </c>
      <c r="F125" s="9"/>
    </row>
    <row r="126" spans="1:6" ht="24" x14ac:dyDescent="0.2">
      <c r="A126" s="363">
        <f t="shared" si="2"/>
        <v>120</v>
      </c>
      <c r="B126" s="363">
        <f t="shared" si="3"/>
        <v>1886</v>
      </c>
      <c r="C126" s="430">
        <v>17</v>
      </c>
      <c r="D126" s="444" t="s">
        <v>12</v>
      </c>
      <c r="E126" s="489" t="s">
        <v>7726</v>
      </c>
      <c r="F126" s="9"/>
    </row>
    <row r="127" spans="1:6" ht="24" x14ac:dyDescent="0.2">
      <c r="A127" s="363">
        <f t="shared" si="2"/>
        <v>121</v>
      </c>
      <c r="B127" s="363">
        <f t="shared" si="3"/>
        <v>1903</v>
      </c>
      <c r="C127" s="430">
        <v>17</v>
      </c>
      <c r="D127" s="444" t="s">
        <v>12</v>
      </c>
      <c r="E127" s="489" t="s">
        <v>7727</v>
      </c>
      <c r="F127" s="9"/>
    </row>
    <row r="128" spans="1:6" ht="24" x14ac:dyDescent="0.2">
      <c r="A128" s="363">
        <f t="shared" si="2"/>
        <v>122</v>
      </c>
      <c r="B128" s="363">
        <f t="shared" si="3"/>
        <v>1920</v>
      </c>
      <c r="C128" s="447">
        <v>17</v>
      </c>
      <c r="D128" s="448" t="s">
        <v>12</v>
      </c>
      <c r="E128" s="489" t="s">
        <v>7728</v>
      </c>
      <c r="F128" s="292"/>
    </row>
    <row r="129" spans="1:6" ht="24" x14ac:dyDescent="0.2">
      <c r="A129" s="363">
        <f t="shared" si="2"/>
        <v>123</v>
      </c>
      <c r="B129" s="363">
        <f t="shared" si="3"/>
        <v>1937</v>
      </c>
      <c r="C129" s="447">
        <v>17</v>
      </c>
      <c r="D129" s="448" t="s">
        <v>12</v>
      </c>
      <c r="E129" s="489" t="s">
        <v>7729</v>
      </c>
      <c r="F129" s="292"/>
    </row>
    <row r="130" spans="1:6" ht="24" x14ac:dyDescent="0.2">
      <c r="A130" s="363">
        <f t="shared" si="2"/>
        <v>124</v>
      </c>
      <c r="B130" s="363">
        <f t="shared" si="3"/>
        <v>1954</v>
      </c>
      <c r="C130" s="447">
        <v>17</v>
      </c>
      <c r="D130" s="448" t="s">
        <v>12</v>
      </c>
      <c r="E130" s="489" t="s">
        <v>7730</v>
      </c>
      <c r="F130" s="292"/>
    </row>
    <row r="131" spans="1:6" ht="24" x14ac:dyDescent="0.2">
      <c r="A131" s="363">
        <f t="shared" si="2"/>
        <v>125</v>
      </c>
      <c r="B131" s="363">
        <f t="shared" si="3"/>
        <v>1971</v>
      </c>
      <c r="C131" s="447">
        <v>17</v>
      </c>
      <c r="D131" s="448" t="s">
        <v>12</v>
      </c>
      <c r="E131" s="489" t="s">
        <v>7731</v>
      </c>
      <c r="F131" s="292"/>
    </row>
    <row r="132" spans="1:6" ht="24" x14ac:dyDescent="0.2">
      <c r="A132" s="363">
        <f t="shared" si="2"/>
        <v>126</v>
      </c>
      <c r="B132" s="363">
        <f t="shared" si="3"/>
        <v>1988</v>
      </c>
      <c r="C132" s="447">
        <v>17</v>
      </c>
      <c r="D132" s="448" t="s">
        <v>12</v>
      </c>
      <c r="E132" s="489" t="s">
        <v>7732</v>
      </c>
      <c r="F132" s="292"/>
    </row>
    <row r="133" spans="1:6" ht="24" x14ac:dyDescent="0.2">
      <c r="A133" s="363">
        <f t="shared" si="2"/>
        <v>127</v>
      </c>
      <c r="B133" s="363">
        <f t="shared" si="3"/>
        <v>2005</v>
      </c>
      <c r="C133" s="447">
        <v>17</v>
      </c>
      <c r="D133" s="448" t="s">
        <v>12</v>
      </c>
      <c r="E133" s="489" t="s">
        <v>7733</v>
      </c>
      <c r="F133" s="292"/>
    </row>
    <row r="134" spans="1:6" ht="24" x14ac:dyDescent="0.2">
      <c r="A134" s="363">
        <f t="shared" si="2"/>
        <v>128</v>
      </c>
      <c r="B134" s="363">
        <f t="shared" si="3"/>
        <v>2022</v>
      </c>
      <c r="C134" s="447">
        <v>17</v>
      </c>
      <c r="D134" s="448" t="s">
        <v>12</v>
      </c>
      <c r="E134" s="489" t="s">
        <v>7734</v>
      </c>
      <c r="F134" s="292"/>
    </row>
    <row r="135" spans="1:6" ht="24" x14ac:dyDescent="0.2">
      <c r="A135" s="363">
        <f t="shared" si="2"/>
        <v>129</v>
      </c>
      <c r="B135" s="363">
        <f t="shared" si="3"/>
        <v>2039</v>
      </c>
      <c r="C135" s="447">
        <v>17</v>
      </c>
      <c r="D135" s="448" t="s">
        <v>12</v>
      </c>
      <c r="E135" s="489" t="s">
        <v>7735</v>
      </c>
      <c r="F135" s="292"/>
    </row>
    <row r="136" spans="1:6" ht="24" x14ac:dyDescent="0.2">
      <c r="A136" s="363">
        <f t="shared" ref="A136:A174" si="4">+A135+1</f>
        <v>130</v>
      </c>
      <c r="B136" s="363">
        <f t="shared" si="3"/>
        <v>2056</v>
      </c>
      <c r="C136" s="447">
        <v>17</v>
      </c>
      <c r="D136" s="448" t="s">
        <v>12</v>
      </c>
      <c r="E136" s="489" t="s">
        <v>7736</v>
      </c>
      <c r="F136" s="292"/>
    </row>
    <row r="137" spans="1:6" ht="24" x14ac:dyDescent="0.2">
      <c r="A137" s="363">
        <f t="shared" si="4"/>
        <v>131</v>
      </c>
      <c r="B137" s="363">
        <f t="shared" si="3"/>
        <v>2073</v>
      </c>
      <c r="C137" s="447">
        <v>17</v>
      </c>
      <c r="D137" s="448" t="s">
        <v>12</v>
      </c>
      <c r="E137" s="473" t="s">
        <v>10948</v>
      </c>
      <c r="F137" s="292"/>
    </row>
    <row r="138" spans="1:6" ht="24" x14ac:dyDescent="0.2">
      <c r="A138" s="363">
        <f t="shared" si="4"/>
        <v>132</v>
      </c>
      <c r="B138" s="363">
        <f t="shared" si="3"/>
        <v>2090</v>
      </c>
      <c r="C138" s="447">
        <v>17</v>
      </c>
      <c r="D138" s="448" t="s">
        <v>12</v>
      </c>
      <c r="E138" s="473" t="s">
        <v>10949</v>
      </c>
      <c r="F138" s="292"/>
    </row>
    <row r="139" spans="1:6" ht="24" x14ac:dyDescent="0.2">
      <c r="A139" s="363">
        <f t="shared" si="4"/>
        <v>133</v>
      </c>
      <c r="B139" s="363">
        <f t="shared" si="3"/>
        <v>2107</v>
      </c>
      <c r="C139" s="447">
        <v>17</v>
      </c>
      <c r="D139" s="448" t="s">
        <v>12</v>
      </c>
      <c r="E139" s="473" t="s">
        <v>10950</v>
      </c>
      <c r="F139" s="292"/>
    </row>
    <row r="140" spans="1:6" ht="24" x14ac:dyDescent="0.2">
      <c r="A140" s="363">
        <f t="shared" si="4"/>
        <v>134</v>
      </c>
      <c r="B140" s="363">
        <f t="shared" si="3"/>
        <v>2124</v>
      </c>
      <c r="C140" s="430">
        <v>17</v>
      </c>
      <c r="D140" s="444" t="s">
        <v>12</v>
      </c>
      <c r="E140" s="530" t="s">
        <v>13220</v>
      </c>
      <c r="F140" s="462"/>
    </row>
    <row r="141" spans="1:6" ht="24" x14ac:dyDescent="0.2">
      <c r="A141" s="363">
        <f t="shared" si="4"/>
        <v>135</v>
      </c>
      <c r="B141" s="363">
        <f t="shared" si="3"/>
        <v>2141</v>
      </c>
      <c r="C141" s="430">
        <v>17</v>
      </c>
      <c r="D141" s="444" t="s">
        <v>12</v>
      </c>
      <c r="E141" s="530" t="s">
        <v>13221</v>
      </c>
      <c r="F141" s="462"/>
    </row>
    <row r="142" spans="1:6" ht="24" x14ac:dyDescent="0.2">
      <c r="A142" s="363">
        <f t="shared" si="4"/>
        <v>136</v>
      </c>
      <c r="B142" s="363">
        <f t="shared" ref="B142:B174" si="5">C141+B141</f>
        <v>2158</v>
      </c>
      <c r="C142" s="430">
        <v>17</v>
      </c>
      <c r="D142" s="444" t="s">
        <v>12</v>
      </c>
      <c r="E142" s="530" t="s">
        <v>13222</v>
      </c>
      <c r="F142" s="462"/>
    </row>
    <row r="143" spans="1:6" ht="24" x14ac:dyDescent="0.2">
      <c r="A143" s="363">
        <f t="shared" si="4"/>
        <v>137</v>
      </c>
      <c r="B143" s="363">
        <f t="shared" si="5"/>
        <v>2175</v>
      </c>
      <c r="C143" s="363">
        <v>17</v>
      </c>
      <c r="D143" s="360" t="s">
        <v>12</v>
      </c>
      <c r="E143" s="389" t="s">
        <v>13223</v>
      </c>
      <c r="F143" s="400"/>
    </row>
    <row r="144" spans="1:6" ht="24" x14ac:dyDescent="0.2">
      <c r="A144" s="363">
        <f t="shared" si="4"/>
        <v>138</v>
      </c>
      <c r="B144" s="363">
        <f t="shared" si="5"/>
        <v>2192</v>
      </c>
      <c r="C144" s="363">
        <v>17</v>
      </c>
      <c r="D144" s="360" t="s">
        <v>12</v>
      </c>
      <c r="E144" s="389" t="s">
        <v>13224</v>
      </c>
      <c r="F144" s="400"/>
    </row>
    <row r="145" spans="1:6" ht="24" x14ac:dyDescent="0.2">
      <c r="A145" s="363">
        <f t="shared" si="4"/>
        <v>139</v>
      </c>
      <c r="B145" s="363">
        <f t="shared" si="5"/>
        <v>2209</v>
      </c>
      <c r="C145" s="363">
        <v>17</v>
      </c>
      <c r="D145" s="360" t="s">
        <v>12</v>
      </c>
      <c r="E145" s="389" t="s">
        <v>13225</v>
      </c>
      <c r="F145" s="400"/>
    </row>
    <row r="146" spans="1:6" ht="24" x14ac:dyDescent="0.2">
      <c r="A146" s="363">
        <f t="shared" si="4"/>
        <v>140</v>
      </c>
      <c r="B146" s="363">
        <f t="shared" si="5"/>
        <v>2226</v>
      </c>
      <c r="C146" s="430">
        <v>17</v>
      </c>
      <c r="D146" s="444" t="s">
        <v>12</v>
      </c>
      <c r="E146" s="473" t="s">
        <v>7737</v>
      </c>
      <c r="F146" s="9"/>
    </row>
    <row r="147" spans="1:6" ht="24" x14ac:dyDescent="0.2">
      <c r="A147" s="363">
        <f t="shared" si="4"/>
        <v>141</v>
      </c>
      <c r="B147" s="363">
        <f t="shared" si="5"/>
        <v>2243</v>
      </c>
      <c r="C147" s="430">
        <v>17</v>
      </c>
      <c r="D147" s="444" t="s">
        <v>12</v>
      </c>
      <c r="E147" s="473" t="s">
        <v>7738</v>
      </c>
      <c r="F147" s="9"/>
    </row>
    <row r="148" spans="1:6" ht="24" x14ac:dyDescent="0.2">
      <c r="A148" s="363">
        <f t="shared" si="4"/>
        <v>142</v>
      </c>
      <c r="B148" s="363">
        <f t="shared" si="5"/>
        <v>2260</v>
      </c>
      <c r="C148" s="430">
        <v>17</v>
      </c>
      <c r="D148" s="444" t="s">
        <v>12</v>
      </c>
      <c r="E148" s="473" t="s">
        <v>7739</v>
      </c>
      <c r="F148" s="9"/>
    </row>
    <row r="149" spans="1:6" ht="24" x14ac:dyDescent="0.2">
      <c r="A149" s="363">
        <f t="shared" si="4"/>
        <v>143</v>
      </c>
      <c r="B149" s="363">
        <f t="shared" si="5"/>
        <v>2277</v>
      </c>
      <c r="C149" s="430">
        <v>17</v>
      </c>
      <c r="D149" s="444" t="s">
        <v>12</v>
      </c>
      <c r="E149" s="489" t="s">
        <v>7740</v>
      </c>
      <c r="F149" s="9"/>
    </row>
    <row r="150" spans="1:6" ht="24" x14ac:dyDescent="0.2">
      <c r="A150" s="363">
        <f t="shared" si="4"/>
        <v>144</v>
      </c>
      <c r="B150" s="363">
        <f t="shared" si="5"/>
        <v>2294</v>
      </c>
      <c r="C150" s="430">
        <v>17</v>
      </c>
      <c r="D150" s="444" t="s">
        <v>12</v>
      </c>
      <c r="E150" s="489" t="s">
        <v>7741</v>
      </c>
      <c r="F150" s="9"/>
    </row>
    <row r="151" spans="1:6" ht="24" x14ac:dyDescent="0.2">
      <c r="A151" s="363">
        <f t="shared" si="4"/>
        <v>145</v>
      </c>
      <c r="B151" s="363">
        <f t="shared" si="5"/>
        <v>2311</v>
      </c>
      <c r="C151" s="430">
        <v>17</v>
      </c>
      <c r="D151" s="444" t="s">
        <v>12</v>
      </c>
      <c r="E151" s="489" t="s">
        <v>7742</v>
      </c>
      <c r="F151" s="9"/>
    </row>
    <row r="152" spans="1:6" ht="24" x14ac:dyDescent="0.2">
      <c r="A152" s="363">
        <f t="shared" si="4"/>
        <v>146</v>
      </c>
      <c r="B152" s="363">
        <f t="shared" si="5"/>
        <v>2328</v>
      </c>
      <c r="C152" s="447">
        <v>17</v>
      </c>
      <c r="D152" s="448" t="s">
        <v>12</v>
      </c>
      <c r="E152" s="489" t="s">
        <v>7743</v>
      </c>
      <c r="F152" s="292"/>
    </row>
    <row r="153" spans="1:6" ht="24" x14ac:dyDescent="0.2">
      <c r="A153" s="363">
        <f t="shared" si="4"/>
        <v>147</v>
      </c>
      <c r="B153" s="363">
        <f t="shared" si="5"/>
        <v>2345</v>
      </c>
      <c r="C153" s="447">
        <v>17</v>
      </c>
      <c r="D153" s="448" t="s">
        <v>12</v>
      </c>
      <c r="E153" s="489" t="s">
        <v>7744</v>
      </c>
      <c r="F153" s="292"/>
    </row>
    <row r="154" spans="1:6" ht="24" x14ac:dyDescent="0.2">
      <c r="A154" s="363">
        <f t="shared" si="4"/>
        <v>148</v>
      </c>
      <c r="B154" s="363">
        <f t="shared" si="5"/>
        <v>2362</v>
      </c>
      <c r="C154" s="447">
        <v>17</v>
      </c>
      <c r="D154" s="448" t="s">
        <v>12</v>
      </c>
      <c r="E154" s="489" t="s">
        <v>7745</v>
      </c>
      <c r="F154" s="292"/>
    </row>
    <row r="155" spans="1:6" ht="24" x14ac:dyDescent="0.2">
      <c r="A155" s="363">
        <f t="shared" si="4"/>
        <v>149</v>
      </c>
      <c r="B155" s="363">
        <f t="shared" si="5"/>
        <v>2379</v>
      </c>
      <c r="C155" s="447">
        <v>17</v>
      </c>
      <c r="D155" s="448" t="s">
        <v>12</v>
      </c>
      <c r="E155" s="489" t="s">
        <v>7746</v>
      </c>
      <c r="F155" s="292"/>
    </row>
    <row r="156" spans="1:6" ht="24" x14ac:dyDescent="0.2">
      <c r="A156" s="363">
        <f t="shared" si="4"/>
        <v>150</v>
      </c>
      <c r="B156" s="363">
        <f t="shared" si="5"/>
        <v>2396</v>
      </c>
      <c r="C156" s="447">
        <v>17</v>
      </c>
      <c r="D156" s="448" t="s">
        <v>12</v>
      </c>
      <c r="E156" s="489" t="s">
        <v>7747</v>
      </c>
      <c r="F156" s="292"/>
    </row>
    <row r="157" spans="1:6" ht="24" x14ac:dyDescent="0.2">
      <c r="A157" s="363">
        <f t="shared" si="4"/>
        <v>151</v>
      </c>
      <c r="B157" s="363">
        <f t="shared" si="5"/>
        <v>2413</v>
      </c>
      <c r="C157" s="447">
        <v>17</v>
      </c>
      <c r="D157" s="448" t="s">
        <v>12</v>
      </c>
      <c r="E157" s="489" t="s">
        <v>7748</v>
      </c>
      <c r="F157" s="292"/>
    </row>
    <row r="158" spans="1:6" ht="24" x14ac:dyDescent="0.2">
      <c r="A158" s="363">
        <f t="shared" si="4"/>
        <v>152</v>
      </c>
      <c r="B158" s="363">
        <f t="shared" si="5"/>
        <v>2430</v>
      </c>
      <c r="C158" s="447">
        <v>17</v>
      </c>
      <c r="D158" s="448" t="s">
        <v>12</v>
      </c>
      <c r="E158" s="489" t="s">
        <v>7749</v>
      </c>
      <c r="F158" s="292"/>
    </row>
    <row r="159" spans="1:6" ht="24" x14ac:dyDescent="0.2">
      <c r="A159" s="363">
        <f t="shared" si="4"/>
        <v>153</v>
      </c>
      <c r="B159" s="363">
        <f t="shared" si="5"/>
        <v>2447</v>
      </c>
      <c r="C159" s="447">
        <v>17</v>
      </c>
      <c r="D159" s="448" t="s">
        <v>12</v>
      </c>
      <c r="E159" s="489" t="s">
        <v>7750</v>
      </c>
      <c r="F159" s="292"/>
    </row>
    <row r="160" spans="1:6" ht="24" x14ac:dyDescent="0.2">
      <c r="A160" s="363">
        <f t="shared" si="4"/>
        <v>154</v>
      </c>
      <c r="B160" s="363">
        <f t="shared" si="5"/>
        <v>2464</v>
      </c>
      <c r="C160" s="447">
        <v>17</v>
      </c>
      <c r="D160" s="448" t="s">
        <v>12</v>
      </c>
      <c r="E160" s="489" t="s">
        <v>7751</v>
      </c>
      <c r="F160" s="292"/>
    </row>
    <row r="161" spans="1:6" ht="24" x14ac:dyDescent="0.2">
      <c r="A161" s="363">
        <f t="shared" si="4"/>
        <v>155</v>
      </c>
      <c r="B161" s="363">
        <f t="shared" si="5"/>
        <v>2481</v>
      </c>
      <c r="C161" s="447">
        <v>17</v>
      </c>
      <c r="D161" s="448" t="s">
        <v>12</v>
      </c>
      <c r="E161" s="473" t="s">
        <v>10951</v>
      </c>
      <c r="F161" s="292"/>
    </row>
    <row r="162" spans="1:6" ht="24" x14ac:dyDescent="0.2">
      <c r="A162" s="363">
        <f t="shared" si="4"/>
        <v>156</v>
      </c>
      <c r="B162" s="363">
        <f t="shared" si="5"/>
        <v>2498</v>
      </c>
      <c r="C162" s="447">
        <v>17</v>
      </c>
      <c r="D162" s="448" t="s">
        <v>12</v>
      </c>
      <c r="E162" s="473" t="s">
        <v>10952</v>
      </c>
      <c r="F162" s="292"/>
    </row>
    <row r="163" spans="1:6" ht="24" x14ac:dyDescent="0.2">
      <c r="A163" s="363">
        <f t="shared" si="4"/>
        <v>157</v>
      </c>
      <c r="B163" s="363">
        <f t="shared" si="5"/>
        <v>2515</v>
      </c>
      <c r="C163" s="447">
        <v>17</v>
      </c>
      <c r="D163" s="448" t="s">
        <v>12</v>
      </c>
      <c r="E163" s="473" t="s">
        <v>10953</v>
      </c>
      <c r="F163" s="292"/>
    </row>
    <row r="164" spans="1:6" ht="24" x14ac:dyDescent="0.2">
      <c r="A164" s="363">
        <f t="shared" si="4"/>
        <v>158</v>
      </c>
      <c r="B164" s="363">
        <f t="shared" si="5"/>
        <v>2532</v>
      </c>
      <c r="C164" s="430">
        <v>17</v>
      </c>
      <c r="D164" s="444" t="s">
        <v>12</v>
      </c>
      <c r="E164" s="530" t="s">
        <v>13226</v>
      </c>
      <c r="F164" s="462"/>
    </row>
    <row r="165" spans="1:6" ht="24" x14ac:dyDescent="0.2">
      <c r="A165" s="363">
        <f t="shared" si="4"/>
        <v>159</v>
      </c>
      <c r="B165" s="363">
        <f t="shared" si="5"/>
        <v>2549</v>
      </c>
      <c r="C165" s="430">
        <v>17</v>
      </c>
      <c r="D165" s="444" t="s">
        <v>12</v>
      </c>
      <c r="E165" s="530" t="s">
        <v>13227</v>
      </c>
      <c r="F165" s="462"/>
    </row>
    <row r="166" spans="1:6" ht="24" x14ac:dyDescent="0.2">
      <c r="A166" s="363">
        <f t="shared" si="4"/>
        <v>160</v>
      </c>
      <c r="B166" s="363">
        <f t="shared" si="5"/>
        <v>2566</v>
      </c>
      <c r="C166" s="430">
        <v>17</v>
      </c>
      <c r="D166" s="444" t="s">
        <v>12</v>
      </c>
      <c r="E166" s="530" t="s">
        <v>13228</v>
      </c>
      <c r="F166" s="462"/>
    </row>
    <row r="167" spans="1:6" ht="24" x14ac:dyDescent="0.2">
      <c r="A167" s="363">
        <f t="shared" si="4"/>
        <v>161</v>
      </c>
      <c r="B167" s="363">
        <f t="shared" si="5"/>
        <v>2583</v>
      </c>
      <c r="C167" s="363">
        <v>17</v>
      </c>
      <c r="D167" s="360" t="s">
        <v>12</v>
      </c>
      <c r="E167" s="389" t="s">
        <v>13229</v>
      </c>
      <c r="F167" s="400"/>
    </row>
    <row r="168" spans="1:6" ht="24" x14ac:dyDescent="0.2">
      <c r="A168" s="363">
        <f t="shared" si="4"/>
        <v>162</v>
      </c>
      <c r="B168" s="363">
        <f t="shared" si="5"/>
        <v>2600</v>
      </c>
      <c r="C168" s="363">
        <v>17</v>
      </c>
      <c r="D168" s="360" t="s">
        <v>12</v>
      </c>
      <c r="E168" s="389" t="s">
        <v>13230</v>
      </c>
      <c r="F168" s="400"/>
    </row>
    <row r="169" spans="1:6" ht="24" x14ac:dyDescent="0.2">
      <c r="A169" s="363">
        <f t="shared" si="4"/>
        <v>163</v>
      </c>
      <c r="B169" s="363">
        <f t="shared" si="5"/>
        <v>2617</v>
      </c>
      <c r="C169" s="363">
        <v>17</v>
      </c>
      <c r="D169" s="360" t="s">
        <v>12</v>
      </c>
      <c r="E169" s="389" t="s">
        <v>13231</v>
      </c>
      <c r="F169" s="400"/>
    </row>
    <row r="170" spans="1:6" x14ac:dyDescent="0.2">
      <c r="A170" s="363">
        <f t="shared" si="4"/>
        <v>164</v>
      </c>
      <c r="B170" s="363">
        <f t="shared" si="5"/>
        <v>2634</v>
      </c>
      <c r="C170" s="430">
        <v>17</v>
      </c>
      <c r="D170" s="444" t="s">
        <v>12</v>
      </c>
      <c r="E170" s="473" t="s">
        <v>7752</v>
      </c>
      <c r="F170" s="9"/>
    </row>
    <row r="171" spans="1:6" x14ac:dyDescent="0.2">
      <c r="A171" s="363">
        <f t="shared" si="4"/>
        <v>165</v>
      </c>
      <c r="B171" s="363">
        <f t="shared" si="5"/>
        <v>2651</v>
      </c>
      <c r="C171" s="430">
        <v>17</v>
      </c>
      <c r="D171" s="444" t="s">
        <v>12</v>
      </c>
      <c r="E171" s="473" t="s">
        <v>7753</v>
      </c>
      <c r="F171" s="9"/>
    </row>
    <row r="172" spans="1:6" ht="24" x14ac:dyDescent="0.2">
      <c r="A172" s="363">
        <f t="shared" si="4"/>
        <v>166</v>
      </c>
      <c r="B172" s="363">
        <f t="shared" si="5"/>
        <v>2668</v>
      </c>
      <c r="C172" s="430">
        <v>17</v>
      </c>
      <c r="D172" s="444" t="s">
        <v>12</v>
      </c>
      <c r="E172" s="473" t="s">
        <v>7754</v>
      </c>
      <c r="F172" s="9"/>
    </row>
    <row r="173" spans="1:6" x14ac:dyDescent="0.2">
      <c r="A173" s="363">
        <f t="shared" si="4"/>
        <v>167</v>
      </c>
      <c r="B173" s="363">
        <f t="shared" si="5"/>
        <v>2685</v>
      </c>
      <c r="C173" s="439">
        <v>150</v>
      </c>
      <c r="D173" s="524" t="s">
        <v>9</v>
      </c>
      <c r="E173" s="24" t="s">
        <v>50</v>
      </c>
      <c r="F173" s="292" t="s">
        <v>25</v>
      </c>
    </row>
    <row r="174" spans="1:6" ht="12.75" thickBot="1" x14ac:dyDescent="0.25">
      <c r="A174" s="363">
        <f t="shared" si="4"/>
        <v>168</v>
      </c>
      <c r="B174" s="363">
        <f t="shared" si="5"/>
        <v>2835</v>
      </c>
      <c r="C174" s="441">
        <v>12</v>
      </c>
      <c r="D174" s="452" t="s">
        <v>9</v>
      </c>
      <c r="E174" s="531" t="s">
        <v>323</v>
      </c>
      <c r="F174" s="454" t="s">
        <v>7755</v>
      </c>
    </row>
    <row r="175" spans="1:6" ht="12.75" thickTop="1" x14ac:dyDescent="0.2">
      <c r="A175" s="119" t="s">
        <v>54</v>
      </c>
      <c r="C175" s="370">
        <f>B174+C174-1</f>
        <v>2846</v>
      </c>
    </row>
    <row r="176" spans="1:6" x14ac:dyDescent="0.2">
      <c r="A176" s="64"/>
      <c r="B176" s="64"/>
      <c r="C176" s="64"/>
      <c r="D176" s="64"/>
      <c r="E176" s="64"/>
      <c r="F176" s="64"/>
    </row>
    <row r="177" spans="1:6" x14ac:dyDescent="0.2">
      <c r="A177" s="64"/>
      <c r="B177" s="64"/>
      <c r="C177" s="64"/>
      <c r="D177" s="64"/>
      <c r="E177" s="64"/>
      <c r="F177" s="64"/>
    </row>
    <row r="178" spans="1:6" x14ac:dyDescent="0.2">
      <c r="A178" s="804" t="s">
        <v>15167</v>
      </c>
      <c r="B178" s="804"/>
      <c r="C178" s="804"/>
      <c r="D178" s="805"/>
      <c r="E178" s="64"/>
      <c r="F178" s="64"/>
    </row>
    <row r="179" spans="1:6" x14ac:dyDescent="0.2">
      <c r="A179" s="601" t="s">
        <v>15310</v>
      </c>
      <c r="B179" s="783"/>
      <c r="C179" s="783"/>
      <c r="D179" s="783"/>
      <c r="E179" s="783"/>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sheetData>
  <mergeCells count="5">
    <mergeCell ref="A3:B3"/>
    <mergeCell ref="C3:F3"/>
    <mergeCell ref="A4:B4"/>
    <mergeCell ref="C4:F5"/>
    <mergeCell ref="A178:D178"/>
  </mergeCells>
  <conditionalFormatting sqref="A3:F3">
    <cfRule type="containsText" dxfId="90" priority="2" operator="containsText" text="Diseño de registro. 2024">
      <formula>NOT(ISERROR(SEARCH("Diseño de registro. 2024",A3)))</formula>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3CE8C99-9E1E-4592-A2F5-0CF9756262B8}">
            <xm:f>NOT(ISERROR(SEARCH($C$3,A3)))</xm:f>
            <xm:f>$C$3</xm:f>
            <x14:dxf>
              <font>
                <color rgb="FFFFFF00"/>
              </font>
            </x14:dxf>
          </x14:cfRule>
          <xm:sqref>A3:F3</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sheetPr>
  <dimension ref="A1:F247"/>
  <sheetViews>
    <sheetView topLeftCell="A60" zoomScaleNormal="100" workbookViewId="0">
      <selection activeCell="E93" sqref="E93"/>
    </sheetView>
  </sheetViews>
  <sheetFormatPr baseColWidth="10" defaultRowHeight="12" x14ac:dyDescent="0.2"/>
  <cols>
    <col min="5" max="5" width="88.140625" customWidth="1"/>
    <col min="6" max="6" width="12" customWidth="1"/>
  </cols>
  <sheetData>
    <row r="1" spans="1:6" ht="21" x14ac:dyDescent="0.35">
      <c r="B1" s="1" t="s">
        <v>0</v>
      </c>
    </row>
    <row r="3" spans="1:6" ht="12.75" x14ac:dyDescent="0.2">
      <c r="A3" s="806" t="s">
        <v>1</v>
      </c>
      <c r="B3" s="806"/>
      <c r="C3" s="806" t="str">
        <f>+T22001000!C3</f>
        <v>Diseño de registro. 2025</v>
      </c>
      <c r="D3" s="806"/>
      <c r="E3" s="806"/>
      <c r="F3" s="805"/>
    </row>
    <row r="4" spans="1:6" ht="13.35" customHeight="1" x14ac:dyDescent="0.2">
      <c r="A4" s="790" t="str">
        <f>+T22001000!A4</f>
        <v>Versión 0.2</v>
      </c>
      <c r="B4" s="790"/>
      <c r="C4" s="794" t="s">
        <v>7583</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47">
        <v>1</v>
      </c>
      <c r="B7" s="447">
        <v>1</v>
      </c>
      <c r="C7" s="447">
        <v>2</v>
      </c>
      <c r="D7" s="448" t="s">
        <v>9</v>
      </c>
      <c r="E7" s="499" t="s">
        <v>10</v>
      </c>
      <c r="F7" s="292" t="s">
        <v>11</v>
      </c>
    </row>
    <row r="8" spans="1:6" x14ac:dyDescent="0.2">
      <c r="A8" s="447">
        <f t="shared" ref="A8:A68" si="0">+A7+1</f>
        <v>2</v>
      </c>
      <c r="B8" s="447">
        <f>C7+B7</f>
        <v>3</v>
      </c>
      <c r="C8" s="447">
        <v>3</v>
      </c>
      <c r="D8" s="448" t="s">
        <v>12</v>
      </c>
      <c r="E8" s="499" t="s">
        <v>13</v>
      </c>
      <c r="F8" s="292">
        <v>220</v>
      </c>
    </row>
    <row r="9" spans="1:6" x14ac:dyDescent="0.2">
      <c r="A9" s="447">
        <f t="shared" si="0"/>
        <v>3</v>
      </c>
      <c r="B9" s="447">
        <f>C8+B8</f>
        <v>6</v>
      </c>
      <c r="C9" s="447">
        <v>2</v>
      </c>
      <c r="D9" s="448" t="s">
        <v>9</v>
      </c>
      <c r="E9" s="499" t="s">
        <v>14</v>
      </c>
      <c r="F9" s="486" t="s">
        <v>6840</v>
      </c>
    </row>
    <row r="10" spans="1:6" x14ac:dyDescent="0.2">
      <c r="A10" s="447">
        <f t="shared" si="0"/>
        <v>4</v>
      </c>
      <c r="B10" s="447">
        <f>B9+C9</f>
        <v>8</v>
      </c>
      <c r="C10" s="447">
        <v>1</v>
      </c>
      <c r="D10" s="448" t="s">
        <v>9</v>
      </c>
      <c r="E10" s="499" t="s">
        <v>16</v>
      </c>
      <c r="F10" s="486" t="s">
        <v>327</v>
      </c>
    </row>
    <row r="11" spans="1:6" x14ac:dyDescent="0.2">
      <c r="A11" s="447">
        <f t="shared" si="0"/>
        <v>5</v>
      </c>
      <c r="B11" s="447">
        <v>9</v>
      </c>
      <c r="C11" s="447">
        <v>2</v>
      </c>
      <c r="D11" s="448" t="s">
        <v>12</v>
      </c>
      <c r="E11" s="499" t="s">
        <v>17</v>
      </c>
      <c r="F11" s="486" t="s">
        <v>6269</v>
      </c>
    </row>
    <row r="12" spans="1:6" x14ac:dyDescent="0.2">
      <c r="A12" s="447">
        <f t="shared" si="0"/>
        <v>6</v>
      </c>
      <c r="B12" s="447">
        <f>C11+B11</f>
        <v>11</v>
      </c>
      <c r="C12" s="447">
        <v>1</v>
      </c>
      <c r="D12" s="448" t="s">
        <v>9</v>
      </c>
      <c r="E12" s="499" t="s">
        <v>1810</v>
      </c>
      <c r="F12" s="292" t="s">
        <v>20</v>
      </c>
    </row>
    <row r="13" spans="1:6" x14ac:dyDescent="0.2">
      <c r="A13" s="447">
        <f t="shared" si="0"/>
        <v>7</v>
      </c>
      <c r="B13" s="447">
        <f>C12+B12</f>
        <v>12</v>
      </c>
      <c r="C13" s="447">
        <v>1</v>
      </c>
      <c r="D13" s="448" t="s">
        <v>9</v>
      </c>
      <c r="E13" s="499" t="s">
        <v>3330</v>
      </c>
      <c r="F13" s="292" t="s">
        <v>22</v>
      </c>
    </row>
    <row r="14" spans="1:6" x14ac:dyDescent="0.2">
      <c r="A14" s="447">
        <f t="shared" si="0"/>
        <v>8</v>
      </c>
      <c r="B14" s="447">
        <f t="shared" ref="B14:B68" si="1">C13+B13</f>
        <v>13</v>
      </c>
      <c r="C14" s="447">
        <v>3</v>
      </c>
      <c r="D14" s="448" t="s">
        <v>12</v>
      </c>
      <c r="E14" s="499" t="s">
        <v>23</v>
      </c>
      <c r="F14" s="292"/>
    </row>
    <row r="15" spans="1:6" x14ac:dyDescent="0.2">
      <c r="A15" s="447">
        <f t="shared" si="0"/>
        <v>9</v>
      </c>
      <c r="B15" s="447">
        <f t="shared" si="1"/>
        <v>16</v>
      </c>
      <c r="C15" s="447">
        <v>9</v>
      </c>
      <c r="D15" s="448" t="s">
        <v>9</v>
      </c>
      <c r="E15" s="499" t="s">
        <v>4276</v>
      </c>
      <c r="F15" s="292"/>
    </row>
    <row r="16" spans="1:6" x14ac:dyDescent="0.2">
      <c r="A16" s="447">
        <f t="shared" si="0"/>
        <v>10</v>
      </c>
      <c r="B16" s="447">
        <f t="shared" si="1"/>
        <v>25</v>
      </c>
      <c r="C16" s="447">
        <v>8</v>
      </c>
      <c r="D16" s="448" t="s">
        <v>12</v>
      </c>
      <c r="E16" s="499" t="s">
        <v>4620</v>
      </c>
      <c r="F16" s="292"/>
    </row>
    <row r="17" spans="1:6" ht="36" x14ac:dyDescent="0.2">
      <c r="A17" s="447">
        <f t="shared" si="0"/>
        <v>11</v>
      </c>
      <c r="B17" s="447">
        <f t="shared" si="1"/>
        <v>33</v>
      </c>
      <c r="C17" s="447">
        <v>17</v>
      </c>
      <c r="D17" s="448" t="s">
        <v>745</v>
      </c>
      <c r="E17" s="499" t="s">
        <v>7635</v>
      </c>
      <c r="F17" s="375" t="s">
        <v>15302</v>
      </c>
    </row>
    <row r="18" spans="1:6" ht="24" x14ac:dyDescent="0.2">
      <c r="A18" s="447">
        <f t="shared" si="0"/>
        <v>12</v>
      </c>
      <c r="B18" s="447">
        <f t="shared" si="1"/>
        <v>50</v>
      </c>
      <c r="C18" s="447">
        <v>17</v>
      </c>
      <c r="D18" s="448" t="s">
        <v>12</v>
      </c>
      <c r="E18" s="499" t="s">
        <v>7636</v>
      </c>
      <c r="F18" s="375" t="s">
        <v>15302</v>
      </c>
    </row>
    <row r="19" spans="1:6" ht="24" x14ac:dyDescent="0.2">
      <c r="A19" s="447">
        <f t="shared" si="0"/>
        <v>13</v>
      </c>
      <c r="B19" s="447">
        <f t="shared" si="1"/>
        <v>67</v>
      </c>
      <c r="C19" s="447">
        <v>17</v>
      </c>
      <c r="D19" s="448" t="s">
        <v>12</v>
      </c>
      <c r="E19" s="529" t="s">
        <v>7756</v>
      </c>
      <c r="F19" s="467"/>
    </row>
    <row r="20" spans="1:6" ht="24" x14ac:dyDescent="0.2">
      <c r="A20" s="447">
        <f t="shared" si="0"/>
        <v>14</v>
      </c>
      <c r="B20" s="447">
        <f t="shared" si="1"/>
        <v>84</v>
      </c>
      <c r="C20" s="447">
        <v>17</v>
      </c>
      <c r="D20" s="448" t="s">
        <v>12</v>
      </c>
      <c r="E20" s="529" t="s">
        <v>7757</v>
      </c>
      <c r="F20" s="467"/>
    </row>
    <row r="21" spans="1:6" ht="24" x14ac:dyDescent="0.2">
      <c r="A21" s="447">
        <f t="shared" si="0"/>
        <v>15</v>
      </c>
      <c r="B21" s="447">
        <f t="shared" si="1"/>
        <v>101</v>
      </c>
      <c r="C21" s="447">
        <v>17</v>
      </c>
      <c r="D21" s="448" t="s">
        <v>12</v>
      </c>
      <c r="E21" s="529" t="s">
        <v>7758</v>
      </c>
      <c r="F21" s="467"/>
    </row>
    <row r="22" spans="1:6" ht="24" x14ac:dyDescent="0.2">
      <c r="A22" s="447">
        <f t="shared" si="0"/>
        <v>16</v>
      </c>
      <c r="B22" s="447">
        <f t="shared" si="1"/>
        <v>118</v>
      </c>
      <c r="C22" s="447">
        <v>17</v>
      </c>
      <c r="D22" s="448" t="s">
        <v>12</v>
      </c>
      <c r="E22" s="529" t="s">
        <v>7759</v>
      </c>
      <c r="F22" s="467"/>
    </row>
    <row r="23" spans="1:6" ht="24" x14ac:dyDescent="0.2">
      <c r="A23" s="447">
        <f t="shared" si="0"/>
        <v>17</v>
      </c>
      <c r="B23" s="447">
        <f t="shared" si="1"/>
        <v>135</v>
      </c>
      <c r="C23" s="447">
        <v>17</v>
      </c>
      <c r="D23" s="448" t="s">
        <v>12</v>
      </c>
      <c r="E23" s="529" t="s">
        <v>7760</v>
      </c>
      <c r="F23" s="467"/>
    </row>
    <row r="24" spans="1:6" ht="24" x14ac:dyDescent="0.2">
      <c r="A24" s="447">
        <f t="shared" si="0"/>
        <v>18</v>
      </c>
      <c r="B24" s="447">
        <f t="shared" si="1"/>
        <v>152</v>
      </c>
      <c r="C24" s="447">
        <v>17</v>
      </c>
      <c r="D24" s="448" t="s">
        <v>12</v>
      </c>
      <c r="E24" s="529" t="s">
        <v>7761</v>
      </c>
      <c r="F24" s="467"/>
    </row>
    <row r="25" spans="1:6" ht="24" x14ac:dyDescent="0.2">
      <c r="A25" s="447">
        <f t="shared" si="0"/>
        <v>19</v>
      </c>
      <c r="B25" s="447">
        <f t="shared" si="1"/>
        <v>169</v>
      </c>
      <c r="C25" s="447">
        <v>17</v>
      </c>
      <c r="D25" s="448" t="s">
        <v>12</v>
      </c>
      <c r="E25" s="529" t="s">
        <v>7762</v>
      </c>
      <c r="F25" s="467"/>
    </row>
    <row r="26" spans="1:6" ht="24" x14ac:dyDescent="0.2">
      <c r="A26" s="447">
        <f t="shared" si="0"/>
        <v>20</v>
      </c>
      <c r="B26" s="447">
        <f t="shared" si="1"/>
        <v>186</v>
      </c>
      <c r="C26" s="447">
        <v>17</v>
      </c>
      <c r="D26" s="448" t="s">
        <v>12</v>
      </c>
      <c r="E26" s="529" t="s">
        <v>7763</v>
      </c>
      <c r="F26" s="467"/>
    </row>
    <row r="27" spans="1:6" ht="24" x14ac:dyDescent="0.2">
      <c r="A27" s="447">
        <f t="shared" si="0"/>
        <v>21</v>
      </c>
      <c r="B27" s="447">
        <f t="shared" si="1"/>
        <v>203</v>
      </c>
      <c r="C27" s="447">
        <v>17</v>
      </c>
      <c r="D27" s="448" t="s">
        <v>12</v>
      </c>
      <c r="E27" s="529" t="s">
        <v>7764</v>
      </c>
      <c r="F27" s="467"/>
    </row>
    <row r="28" spans="1:6" ht="24" x14ac:dyDescent="0.2">
      <c r="A28" s="447">
        <f t="shared" si="0"/>
        <v>22</v>
      </c>
      <c r="B28" s="447">
        <f t="shared" si="1"/>
        <v>220</v>
      </c>
      <c r="C28" s="447">
        <v>17</v>
      </c>
      <c r="D28" s="448" t="s">
        <v>12</v>
      </c>
      <c r="E28" s="529" t="s">
        <v>7765</v>
      </c>
      <c r="F28" s="467"/>
    </row>
    <row r="29" spans="1:6" ht="24" x14ac:dyDescent="0.2">
      <c r="A29" s="447">
        <f t="shared" si="0"/>
        <v>23</v>
      </c>
      <c r="B29" s="447">
        <f t="shared" si="1"/>
        <v>237</v>
      </c>
      <c r="C29" s="447">
        <v>17</v>
      </c>
      <c r="D29" s="448" t="s">
        <v>12</v>
      </c>
      <c r="E29" s="529" t="s">
        <v>7766</v>
      </c>
      <c r="F29" s="467"/>
    </row>
    <row r="30" spans="1:6" ht="24" x14ac:dyDescent="0.2">
      <c r="A30" s="447">
        <f t="shared" si="0"/>
        <v>24</v>
      </c>
      <c r="B30" s="447">
        <f t="shared" si="1"/>
        <v>254</v>
      </c>
      <c r="C30" s="447">
        <v>17</v>
      </c>
      <c r="D30" s="448" t="s">
        <v>12</v>
      </c>
      <c r="E30" s="529" t="s">
        <v>7767</v>
      </c>
      <c r="F30" s="467"/>
    </row>
    <row r="31" spans="1:6" ht="24" x14ac:dyDescent="0.2">
      <c r="A31" s="447">
        <f t="shared" si="0"/>
        <v>25</v>
      </c>
      <c r="B31" s="447">
        <f t="shared" si="1"/>
        <v>271</v>
      </c>
      <c r="C31" s="447">
        <v>17</v>
      </c>
      <c r="D31" s="448" t="s">
        <v>12</v>
      </c>
      <c r="E31" s="529" t="s">
        <v>7768</v>
      </c>
      <c r="F31" s="467"/>
    </row>
    <row r="32" spans="1:6" ht="24" x14ac:dyDescent="0.2">
      <c r="A32" s="447">
        <f t="shared" si="0"/>
        <v>26</v>
      </c>
      <c r="B32" s="447">
        <f t="shared" si="1"/>
        <v>288</v>
      </c>
      <c r="C32" s="447">
        <v>17</v>
      </c>
      <c r="D32" s="448" t="s">
        <v>12</v>
      </c>
      <c r="E32" s="529" t="s">
        <v>7769</v>
      </c>
      <c r="F32" s="467"/>
    </row>
    <row r="33" spans="1:6" ht="24" x14ac:dyDescent="0.2">
      <c r="A33" s="447">
        <f t="shared" si="0"/>
        <v>27</v>
      </c>
      <c r="B33" s="447">
        <f t="shared" si="1"/>
        <v>305</v>
      </c>
      <c r="C33" s="447">
        <v>17</v>
      </c>
      <c r="D33" s="448" t="s">
        <v>12</v>
      </c>
      <c r="E33" s="529" t="s">
        <v>7770</v>
      </c>
      <c r="F33" s="467"/>
    </row>
    <row r="34" spans="1:6" ht="24" x14ac:dyDescent="0.2">
      <c r="A34" s="447">
        <f t="shared" si="0"/>
        <v>28</v>
      </c>
      <c r="B34" s="447">
        <f t="shared" si="1"/>
        <v>322</v>
      </c>
      <c r="C34" s="447">
        <v>17</v>
      </c>
      <c r="D34" s="448" t="s">
        <v>12</v>
      </c>
      <c r="E34" s="529" t="s">
        <v>7771</v>
      </c>
      <c r="F34" s="467"/>
    </row>
    <row r="35" spans="1:6" ht="24" x14ac:dyDescent="0.2">
      <c r="A35" s="447">
        <f t="shared" si="0"/>
        <v>29</v>
      </c>
      <c r="B35" s="447">
        <f t="shared" si="1"/>
        <v>339</v>
      </c>
      <c r="C35" s="447">
        <v>17</v>
      </c>
      <c r="D35" s="448" t="s">
        <v>12</v>
      </c>
      <c r="E35" s="529" t="s">
        <v>7772</v>
      </c>
      <c r="F35" s="467"/>
    </row>
    <row r="36" spans="1:6" ht="24" x14ac:dyDescent="0.2">
      <c r="A36" s="447">
        <f t="shared" si="0"/>
        <v>30</v>
      </c>
      <c r="B36" s="447">
        <f t="shared" si="1"/>
        <v>356</v>
      </c>
      <c r="C36" s="447">
        <v>17</v>
      </c>
      <c r="D36" s="448" t="s">
        <v>12</v>
      </c>
      <c r="E36" s="529" t="s">
        <v>7773</v>
      </c>
      <c r="F36" s="467"/>
    </row>
    <row r="37" spans="1:6" ht="24" x14ac:dyDescent="0.2">
      <c r="A37" s="447">
        <f t="shared" si="0"/>
        <v>31</v>
      </c>
      <c r="B37" s="447">
        <f t="shared" si="1"/>
        <v>373</v>
      </c>
      <c r="C37" s="447">
        <v>17</v>
      </c>
      <c r="D37" s="448" t="s">
        <v>12</v>
      </c>
      <c r="E37" s="529" t="s">
        <v>7774</v>
      </c>
      <c r="F37" s="467"/>
    </row>
    <row r="38" spans="1:6" ht="24" x14ac:dyDescent="0.2">
      <c r="A38" s="447">
        <f t="shared" si="0"/>
        <v>32</v>
      </c>
      <c r="B38" s="447">
        <f t="shared" si="1"/>
        <v>390</v>
      </c>
      <c r="C38" s="447">
        <v>17</v>
      </c>
      <c r="D38" s="448" t="s">
        <v>12</v>
      </c>
      <c r="E38" s="529" t="s">
        <v>7775</v>
      </c>
      <c r="F38" s="467"/>
    </row>
    <row r="39" spans="1:6" ht="24" x14ac:dyDescent="0.2">
      <c r="A39" s="447">
        <f t="shared" si="0"/>
        <v>33</v>
      </c>
      <c r="B39" s="447">
        <f t="shared" si="1"/>
        <v>407</v>
      </c>
      <c r="C39" s="447">
        <v>17</v>
      </c>
      <c r="D39" s="448" t="s">
        <v>12</v>
      </c>
      <c r="E39" s="529" t="s">
        <v>7776</v>
      </c>
      <c r="F39" s="467"/>
    </row>
    <row r="40" spans="1:6" ht="24" x14ac:dyDescent="0.2">
      <c r="A40" s="447">
        <f t="shared" si="0"/>
        <v>34</v>
      </c>
      <c r="B40" s="447">
        <f t="shared" si="1"/>
        <v>424</v>
      </c>
      <c r="C40" s="447">
        <v>17</v>
      </c>
      <c r="D40" s="448" t="s">
        <v>12</v>
      </c>
      <c r="E40" s="529" t="s">
        <v>7777</v>
      </c>
      <c r="F40" s="467"/>
    </row>
    <row r="41" spans="1:6" ht="24" x14ac:dyDescent="0.2">
      <c r="A41" s="447">
        <f t="shared" si="0"/>
        <v>35</v>
      </c>
      <c r="B41" s="447">
        <f t="shared" si="1"/>
        <v>441</v>
      </c>
      <c r="C41" s="447">
        <v>17</v>
      </c>
      <c r="D41" s="448" t="s">
        <v>12</v>
      </c>
      <c r="E41" s="529" t="s">
        <v>7778</v>
      </c>
      <c r="F41" s="467"/>
    </row>
    <row r="42" spans="1:6" ht="24" x14ac:dyDescent="0.2">
      <c r="A42" s="447">
        <f t="shared" si="0"/>
        <v>36</v>
      </c>
      <c r="B42" s="447">
        <f t="shared" si="1"/>
        <v>458</v>
      </c>
      <c r="C42" s="447">
        <v>17</v>
      </c>
      <c r="D42" s="448" t="s">
        <v>12</v>
      </c>
      <c r="E42" s="529" t="s">
        <v>7779</v>
      </c>
      <c r="F42" s="467"/>
    </row>
    <row r="43" spans="1:6" ht="24" x14ac:dyDescent="0.2">
      <c r="A43" s="447">
        <f t="shared" si="0"/>
        <v>37</v>
      </c>
      <c r="B43" s="447">
        <f t="shared" si="1"/>
        <v>475</v>
      </c>
      <c r="C43" s="447">
        <v>17</v>
      </c>
      <c r="D43" s="448" t="s">
        <v>12</v>
      </c>
      <c r="E43" s="529" t="s">
        <v>7780</v>
      </c>
      <c r="F43" s="467"/>
    </row>
    <row r="44" spans="1:6" ht="24" x14ac:dyDescent="0.2">
      <c r="A44" s="447">
        <f t="shared" si="0"/>
        <v>38</v>
      </c>
      <c r="B44" s="447">
        <f t="shared" si="1"/>
        <v>492</v>
      </c>
      <c r="C44" s="447">
        <v>17</v>
      </c>
      <c r="D44" s="448" t="s">
        <v>12</v>
      </c>
      <c r="E44" s="529" t="s">
        <v>7781</v>
      </c>
      <c r="F44" s="467"/>
    </row>
    <row r="45" spans="1:6" ht="24" x14ac:dyDescent="0.2">
      <c r="A45" s="447">
        <f t="shared" si="0"/>
        <v>39</v>
      </c>
      <c r="B45" s="447">
        <f t="shared" si="1"/>
        <v>509</v>
      </c>
      <c r="C45" s="447">
        <v>17</v>
      </c>
      <c r="D45" s="448" t="s">
        <v>12</v>
      </c>
      <c r="E45" s="529" t="s">
        <v>7782</v>
      </c>
      <c r="F45" s="467"/>
    </row>
    <row r="46" spans="1:6" ht="24" x14ac:dyDescent="0.2">
      <c r="A46" s="447">
        <f t="shared" si="0"/>
        <v>40</v>
      </c>
      <c r="B46" s="447">
        <f t="shared" si="1"/>
        <v>526</v>
      </c>
      <c r="C46" s="447">
        <v>17</v>
      </c>
      <c r="D46" s="448" t="s">
        <v>12</v>
      </c>
      <c r="E46" s="529" t="s">
        <v>7783</v>
      </c>
      <c r="F46" s="467"/>
    </row>
    <row r="47" spans="1:6" ht="24" x14ac:dyDescent="0.2">
      <c r="A47" s="447">
        <f t="shared" si="0"/>
        <v>41</v>
      </c>
      <c r="B47" s="447">
        <f t="shared" si="1"/>
        <v>543</v>
      </c>
      <c r="C47" s="447">
        <v>17</v>
      </c>
      <c r="D47" s="448" t="s">
        <v>12</v>
      </c>
      <c r="E47" s="529" t="s">
        <v>7784</v>
      </c>
      <c r="F47" s="467"/>
    </row>
    <row r="48" spans="1:6" ht="24" x14ac:dyDescent="0.2">
      <c r="A48" s="447">
        <f t="shared" si="0"/>
        <v>42</v>
      </c>
      <c r="B48" s="447">
        <f t="shared" si="1"/>
        <v>560</v>
      </c>
      <c r="C48" s="447">
        <v>17</v>
      </c>
      <c r="D48" s="448" t="s">
        <v>12</v>
      </c>
      <c r="E48" s="529" t="s">
        <v>7785</v>
      </c>
      <c r="F48" s="467"/>
    </row>
    <row r="49" spans="1:6" ht="24" x14ac:dyDescent="0.2">
      <c r="A49" s="447">
        <f t="shared" si="0"/>
        <v>43</v>
      </c>
      <c r="B49" s="447">
        <f t="shared" si="1"/>
        <v>577</v>
      </c>
      <c r="C49" s="447">
        <v>17</v>
      </c>
      <c r="D49" s="448" t="s">
        <v>12</v>
      </c>
      <c r="E49" s="529" t="s">
        <v>7786</v>
      </c>
      <c r="F49" s="467"/>
    </row>
    <row r="50" spans="1:6" ht="24" x14ac:dyDescent="0.2">
      <c r="A50" s="447">
        <f t="shared" si="0"/>
        <v>44</v>
      </c>
      <c r="B50" s="447">
        <f t="shared" si="1"/>
        <v>594</v>
      </c>
      <c r="C50" s="447">
        <v>17</v>
      </c>
      <c r="D50" s="448" t="s">
        <v>12</v>
      </c>
      <c r="E50" s="529" t="s">
        <v>7787</v>
      </c>
      <c r="F50" s="467"/>
    </row>
    <row r="51" spans="1:6" ht="24" x14ac:dyDescent="0.2">
      <c r="A51" s="447">
        <f t="shared" si="0"/>
        <v>45</v>
      </c>
      <c r="B51" s="447">
        <f t="shared" si="1"/>
        <v>611</v>
      </c>
      <c r="C51" s="447">
        <v>17</v>
      </c>
      <c r="D51" s="448" t="s">
        <v>12</v>
      </c>
      <c r="E51" s="501" t="s">
        <v>10954</v>
      </c>
      <c r="F51" s="467"/>
    </row>
    <row r="52" spans="1:6" ht="24" x14ac:dyDescent="0.2">
      <c r="A52" s="447">
        <f t="shared" si="0"/>
        <v>46</v>
      </c>
      <c r="B52" s="447">
        <f t="shared" si="1"/>
        <v>628</v>
      </c>
      <c r="C52" s="447">
        <v>17</v>
      </c>
      <c r="D52" s="448" t="s">
        <v>12</v>
      </c>
      <c r="E52" s="501" t="s">
        <v>10955</v>
      </c>
      <c r="F52" s="467"/>
    </row>
    <row r="53" spans="1:6" ht="24" x14ac:dyDescent="0.2">
      <c r="A53" s="447">
        <f t="shared" si="0"/>
        <v>47</v>
      </c>
      <c r="B53" s="447">
        <f t="shared" si="1"/>
        <v>645</v>
      </c>
      <c r="C53" s="447">
        <v>17</v>
      </c>
      <c r="D53" s="448" t="s">
        <v>12</v>
      </c>
      <c r="E53" s="501" t="s">
        <v>10956</v>
      </c>
      <c r="F53" s="467"/>
    </row>
    <row r="54" spans="1:6" ht="24" x14ac:dyDescent="0.2">
      <c r="A54" s="447">
        <f t="shared" si="0"/>
        <v>48</v>
      </c>
      <c r="B54" s="447">
        <f t="shared" si="1"/>
        <v>662</v>
      </c>
      <c r="C54" s="447">
        <v>17</v>
      </c>
      <c r="D54" s="448" t="s">
        <v>12</v>
      </c>
      <c r="E54" s="501" t="s">
        <v>10957</v>
      </c>
      <c r="F54" s="467"/>
    </row>
    <row r="55" spans="1:6" ht="24" x14ac:dyDescent="0.2">
      <c r="A55" s="363">
        <f t="shared" si="0"/>
        <v>49</v>
      </c>
      <c r="B55" s="363">
        <f t="shared" si="1"/>
        <v>679</v>
      </c>
      <c r="C55" s="430">
        <v>17</v>
      </c>
      <c r="D55" s="444" t="s">
        <v>12</v>
      </c>
      <c r="E55" s="536" t="s">
        <v>13232</v>
      </c>
      <c r="F55" s="471"/>
    </row>
    <row r="56" spans="1:6" ht="24" x14ac:dyDescent="0.2">
      <c r="A56" s="363">
        <f t="shared" si="0"/>
        <v>50</v>
      </c>
      <c r="B56" s="363">
        <f t="shared" si="1"/>
        <v>696</v>
      </c>
      <c r="C56" s="430">
        <v>17</v>
      </c>
      <c r="D56" s="444" t="s">
        <v>12</v>
      </c>
      <c r="E56" s="536" t="s">
        <v>13233</v>
      </c>
      <c r="F56" s="471"/>
    </row>
    <row r="57" spans="1:6" ht="24" x14ac:dyDescent="0.2">
      <c r="A57" s="363">
        <f t="shared" si="0"/>
        <v>51</v>
      </c>
      <c r="B57" s="363">
        <f t="shared" si="1"/>
        <v>713</v>
      </c>
      <c r="C57" s="430">
        <v>17</v>
      </c>
      <c r="D57" s="444" t="s">
        <v>12</v>
      </c>
      <c r="E57" s="536" t="s">
        <v>13234</v>
      </c>
      <c r="F57" s="471"/>
    </row>
    <row r="58" spans="1:6" ht="24" x14ac:dyDescent="0.2">
      <c r="A58" s="363">
        <f t="shared" si="0"/>
        <v>52</v>
      </c>
      <c r="B58" s="363">
        <f t="shared" si="1"/>
        <v>730</v>
      </c>
      <c r="C58" s="430">
        <v>17</v>
      </c>
      <c r="D58" s="444" t="s">
        <v>12</v>
      </c>
      <c r="E58" s="536" t="s">
        <v>13235</v>
      </c>
      <c r="F58" s="471"/>
    </row>
    <row r="59" spans="1:6" ht="24" x14ac:dyDescent="0.2">
      <c r="A59" s="363">
        <f t="shared" si="0"/>
        <v>53</v>
      </c>
      <c r="B59" s="363">
        <f t="shared" si="1"/>
        <v>747</v>
      </c>
      <c r="C59" s="363">
        <v>17</v>
      </c>
      <c r="D59" s="360" t="s">
        <v>12</v>
      </c>
      <c r="E59" s="413" t="s">
        <v>13236</v>
      </c>
      <c r="F59" s="375"/>
    </row>
    <row r="60" spans="1:6" ht="24" x14ac:dyDescent="0.2">
      <c r="A60" s="363">
        <f t="shared" si="0"/>
        <v>54</v>
      </c>
      <c r="B60" s="363">
        <f t="shared" si="1"/>
        <v>764</v>
      </c>
      <c r="C60" s="363">
        <v>17</v>
      </c>
      <c r="D60" s="360" t="s">
        <v>12</v>
      </c>
      <c r="E60" s="413" t="s">
        <v>13237</v>
      </c>
      <c r="F60" s="375"/>
    </row>
    <row r="61" spans="1:6" ht="24" x14ac:dyDescent="0.2">
      <c r="A61" s="363">
        <f t="shared" si="0"/>
        <v>55</v>
      </c>
      <c r="B61" s="363">
        <f t="shared" si="1"/>
        <v>781</v>
      </c>
      <c r="C61" s="363">
        <v>17</v>
      </c>
      <c r="D61" s="360" t="s">
        <v>12</v>
      </c>
      <c r="E61" s="413" t="s">
        <v>13238</v>
      </c>
      <c r="F61" s="375"/>
    </row>
    <row r="62" spans="1:6" ht="24" x14ac:dyDescent="0.2">
      <c r="A62" s="363">
        <f t="shared" si="0"/>
        <v>56</v>
      </c>
      <c r="B62" s="363">
        <f t="shared" si="1"/>
        <v>798</v>
      </c>
      <c r="C62" s="363">
        <v>17</v>
      </c>
      <c r="D62" s="360" t="s">
        <v>12</v>
      </c>
      <c r="E62" s="413" t="s">
        <v>13239</v>
      </c>
      <c r="F62" s="375"/>
    </row>
    <row r="63" spans="1:6" ht="24" x14ac:dyDescent="0.2">
      <c r="A63" s="363">
        <f t="shared" si="0"/>
        <v>57</v>
      </c>
      <c r="B63" s="363">
        <f t="shared" si="1"/>
        <v>815</v>
      </c>
      <c r="C63" s="447">
        <v>17</v>
      </c>
      <c r="D63" s="448" t="s">
        <v>12</v>
      </c>
      <c r="E63" s="529" t="s">
        <v>7788</v>
      </c>
      <c r="F63" s="467"/>
    </row>
    <row r="64" spans="1:6" ht="24" x14ac:dyDescent="0.2">
      <c r="A64" s="363">
        <f t="shared" si="0"/>
        <v>58</v>
      </c>
      <c r="B64" s="363">
        <f t="shared" si="1"/>
        <v>832</v>
      </c>
      <c r="C64" s="447">
        <v>17</v>
      </c>
      <c r="D64" s="448" t="s">
        <v>12</v>
      </c>
      <c r="E64" s="529" t="s">
        <v>7789</v>
      </c>
      <c r="F64" s="467"/>
    </row>
    <row r="65" spans="1:6" ht="24" x14ac:dyDescent="0.2">
      <c r="A65" s="363">
        <f t="shared" si="0"/>
        <v>59</v>
      </c>
      <c r="B65" s="363">
        <f t="shared" si="1"/>
        <v>849</v>
      </c>
      <c r="C65" s="447">
        <v>17</v>
      </c>
      <c r="D65" s="448" t="s">
        <v>12</v>
      </c>
      <c r="E65" s="529" t="s">
        <v>7790</v>
      </c>
      <c r="F65" s="467"/>
    </row>
    <row r="66" spans="1:6" ht="24" x14ac:dyDescent="0.2">
      <c r="A66" s="363">
        <f t="shared" si="0"/>
        <v>60</v>
      </c>
      <c r="B66" s="363">
        <f t="shared" si="1"/>
        <v>866</v>
      </c>
      <c r="C66" s="447">
        <v>17</v>
      </c>
      <c r="D66" s="448" t="s">
        <v>12</v>
      </c>
      <c r="E66" s="529" t="s">
        <v>7791</v>
      </c>
      <c r="F66" s="467"/>
    </row>
    <row r="67" spans="1:6" x14ac:dyDescent="0.2">
      <c r="A67" s="363">
        <f t="shared" si="0"/>
        <v>61</v>
      </c>
      <c r="B67" s="363">
        <f t="shared" si="1"/>
        <v>883</v>
      </c>
      <c r="C67" s="439">
        <v>150</v>
      </c>
      <c r="D67" s="524" t="s">
        <v>9</v>
      </c>
      <c r="E67" s="24" t="s">
        <v>50</v>
      </c>
      <c r="F67" s="292" t="s">
        <v>25</v>
      </c>
    </row>
    <row r="68" spans="1:6" ht="12.75" thickBot="1" x14ac:dyDescent="0.25">
      <c r="A68" s="363">
        <f t="shared" si="0"/>
        <v>62</v>
      </c>
      <c r="B68" s="363">
        <f t="shared" si="1"/>
        <v>1033</v>
      </c>
      <c r="C68" s="463">
        <v>12</v>
      </c>
      <c r="D68" s="491" t="s">
        <v>9</v>
      </c>
      <c r="E68" s="475" t="s">
        <v>323</v>
      </c>
      <c r="F68" s="474" t="s">
        <v>7792</v>
      </c>
    </row>
    <row r="69" spans="1:6" ht="12.75" thickTop="1" x14ac:dyDescent="0.2">
      <c r="A69" s="119" t="s">
        <v>54</v>
      </c>
      <c r="C69" s="370">
        <f>B68+C68-1</f>
        <v>1044</v>
      </c>
    </row>
    <row r="70" spans="1:6" x14ac:dyDescent="0.2">
      <c r="A70" s="64"/>
      <c r="B70" s="64"/>
      <c r="C70" s="64"/>
      <c r="D70" s="64"/>
      <c r="E70" s="64"/>
      <c r="F70" s="64"/>
    </row>
    <row r="71" spans="1:6" x14ac:dyDescent="0.2">
      <c r="A71" s="64"/>
      <c r="B71" s="64"/>
      <c r="C71" s="64"/>
      <c r="D71" s="64"/>
      <c r="E71" s="64"/>
      <c r="F71" s="64"/>
    </row>
    <row r="72" spans="1:6" x14ac:dyDescent="0.2">
      <c r="A72" s="804" t="s">
        <v>15167</v>
      </c>
      <c r="B72" s="804"/>
      <c r="C72" s="804"/>
      <c r="D72" s="805"/>
      <c r="E72" s="64"/>
      <c r="F72" s="64"/>
    </row>
    <row r="73" spans="1:6" x14ac:dyDescent="0.2">
      <c r="A73" s="601" t="s">
        <v>15310</v>
      </c>
      <c r="B73" s="783"/>
      <c r="C73" s="783"/>
      <c r="D73" s="783"/>
      <c r="E73" s="783"/>
      <c r="F73" s="64"/>
    </row>
    <row r="74" spans="1:6" x14ac:dyDescent="0.2">
      <c r="A74" s="64"/>
      <c r="B74" s="64"/>
      <c r="C74" s="64"/>
      <c r="D74" s="64"/>
      <c r="E74" s="64"/>
      <c r="F74" s="64"/>
    </row>
    <row r="75" spans="1:6" x14ac:dyDescent="0.2">
      <c r="A75" s="64"/>
      <c r="B75" s="64"/>
      <c r="C75" s="64"/>
      <c r="D75" s="64"/>
      <c r="E75" s="64"/>
      <c r="F75" s="64"/>
    </row>
    <row r="76" spans="1:6" x14ac:dyDescent="0.2">
      <c r="A76" s="64"/>
      <c r="B76" s="64"/>
      <c r="C76" s="64"/>
      <c r="D76" s="64"/>
      <c r="E76" s="64"/>
      <c r="F76" s="64"/>
    </row>
    <row r="77" spans="1:6" x14ac:dyDescent="0.2">
      <c r="A77" s="64"/>
      <c r="B77" s="64"/>
      <c r="C77" s="64"/>
      <c r="D77" s="64"/>
      <c r="E77" s="64"/>
      <c r="F77" s="64"/>
    </row>
    <row r="78" spans="1:6" x14ac:dyDescent="0.2">
      <c r="A78" s="64"/>
      <c r="B78" s="64"/>
      <c r="C78" s="64"/>
      <c r="D78" s="64"/>
      <c r="E78" s="64"/>
      <c r="F78" s="64"/>
    </row>
    <row r="79" spans="1:6" x14ac:dyDescent="0.2">
      <c r="A79" s="64"/>
      <c r="B79" s="64"/>
      <c r="C79" s="64"/>
      <c r="D79" s="64"/>
      <c r="E79" s="64"/>
      <c r="F79" s="64"/>
    </row>
    <row r="80" spans="1:6" x14ac:dyDescent="0.2">
      <c r="A80" s="64"/>
      <c r="B80" s="64"/>
      <c r="C80" s="64"/>
      <c r="D80" s="64"/>
      <c r="E80" s="64"/>
      <c r="F80" s="64"/>
    </row>
    <row r="81" spans="1:6" x14ac:dyDescent="0.2">
      <c r="A81" s="64"/>
      <c r="B81" s="64"/>
      <c r="C81" s="64"/>
      <c r="D81" s="64"/>
      <c r="E81" s="64"/>
      <c r="F81" s="64"/>
    </row>
    <row r="82" spans="1:6" x14ac:dyDescent="0.2">
      <c r="A82" s="64"/>
      <c r="B82" s="64"/>
      <c r="C82" s="64"/>
      <c r="D82" s="64"/>
      <c r="E82" s="64"/>
      <c r="F82" s="64"/>
    </row>
    <row r="83" spans="1:6" x14ac:dyDescent="0.2">
      <c r="A83" s="64"/>
      <c r="B83" s="64"/>
      <c r="C83" s="64"/>
      <c r="D83" s="64"/>
      <c r="E83" s="64"/>
      <c r="F83" s="64"/>
    </row>
    <row r="84" spans="1:6" x14ac:dyDescent="0.2">
      <c r="A84" s="64"/>
      <c r="B84" s="64"/>
      <c r="C84" s="64"/>
      <c r="D84" s="64"/>
      <c r="E84" s="64"/>
      <c r="F84" s="64"/>
    </row>
    <row r="85" spans="1:6" x14ac:dyDescent="0.2">
      <c r="A85" s="64"/>
      <c r="B85" s="64"/>
      <c r="C85" s="64"/>
      <c r="D85" s="64"/>
      <c r="E85" s="64"/>
      <c r="F85" s="64"/>
    </row>
    <row r="86" spans="1:6" x14ac:dyDescent="0.2">
      <c r="A86" s="64"/>
      <c r="B86" s="64"/>
      <c r="C86" s="64"/>
      <c r="D86" s="64"/>
      <c r="E86" s="64"/>
      <c r="F86" s="64"/>
    </row>
    <row r="87" spans="1:6" x14ac:dyDescent="0.2">
      <c r="A87" s="64"/>
      <c r="B87" s="64"/>
      <c r="C87" s="64"/>
      <c r="D87" s="64"/>
      <c r="E87" s="64"/>
      <c r="F87" s="64"/>
    </row>
    <row r="88" spans="1:6" x14ac:dyDescent="0.2">
      <c r="A88" s="64"/>
      <c r="B88" s="64"/>
      <c r="C88" s="64"/>
      <c r="D88" s="64"/>
      <c r="E88" s="64"/>
      <c r="F88" s="64"/>
    </row>
    <row r="89" spans="1:6" x14ac:dyDescent="0.2">
      <c r="A89" s="64"/>
      <c r="B89" s="64"/>
      <c r="C89" s="64"/>
      <c r="D89" s="64"/>
      <c r="E89" s="64"/>
      <c r="F89" s="64"/>
    </row>
    <row r="90" spans="1:6" x14ac:dyDescent="0.2">
      <c r="A90" s="64"/>
      <c r="B90" s="64"/>
      <c r="C90" s="64"/>
      <c r="D90" s="64"/>
      <c r="E90" s="64"/>
      <c r="F90" s="64"/>
    </row>
    <row r="91" spans="1:6" x14ac:dyDescent="0.2">
      <c r="A91" s="64"/>
      <c r="B91" s="64"/>
      <c r="C91" s="64"/>
      <c r="D91" s="64"/>
      <c r="E91" s="64"/>
      <c r="F91" s="64"/>
    </row>
    <row r="92" spans="1:6" x14ac:dyDescent="0.2">
      <c r="A92" s="64"/>
      <c r="B92" s="64"/>
      <c r="C92" s="64"/>
      <c r="D92" s="64"/>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row r="220" spans="1:6" x14ac:dyDescent="0.2">
      <c r="A220" s="64"/>
      <c r="B220" s="64"/>
      <c r="C220" s="64"/>
      <c r="D220" s="64"/>
      <c r="E220" s="64"/>
      <c r="F220" s="64"/>
    </row>
    <row r="221" spans="1:6" x14ac:dyDescent="0.2">
      <c r="A221" s="64"/>
      <c r="B221" s="64"/>
      <c r="C221" s="64"/>
      <c r="D221" s="64"/>
      <c r="E221" s="64"/>
      <c r="F221" s="64"/>
    </row>
    <row r="222" spans="1:6" x14ac:dyDescent="0.2">
      <c r="A222" s="64"/>
      <c r="B222" s="64"/>
      <c r="C222" s="64"/>
      <c r="D222" s="64"/>
      <c r="E222" s="64"/>
      <c r="F222" s="64"/>
    </row>
    <row r="223" spans="1:6" x14ac:dyDescent="0.2">
      <c r="A223" s="64"/>
      <c r="B223" s="64"/>
      <c r="C223" s="64"/>
      <c r="D223" s="64"/>
      <c r="E223" s="64"/>
      <c r="F223" s="64"/>
    </row>
    <row r="224" spans="1:6" x14ac:dyDescent="0.2">
      <c r="A224" s="64"/>
      <c r="B224" s="64"/>
      <c r="C224" s="64"/>
      <c r="D224" s="64"/>
      <c r="E224" s="64"/>
      <c r="F224" s="64"/>
    </row>
    <row r="225" spans="1:6" x14ac:dyDescent="0.2">
      <c r="A225" s="64"/>
      <c r="B225" s="64"/>
      <c r="C225" s="64"/>
      <c r="D225" s="64"/>
      <c r="E225" s="64"/>
      <c r="F225" s="64"/>
    </row>
    <row r="226" spans="1:6" x14ac:dyDescent="0.2">
      <c r="A226" s="64"/>
      <c r="B226" s="64"/>
      <c r="C226" s="64"/>
      <c r="D226" s="64"/>
      <c r="E226" s="64"/>
      <c r="F226" s="64"/>
    </row>
    <row r="227" spans="1:6" x14ac:dyDescent="0.2">
      <c r="A227" s="64"/>
      <c r="B227" s="64"/>
      <c r="C227" s="64"/>
      <c r="D227" s="64"/>
      <c r="E227" s="64"/>
      <c r="F227" s="64"/>
    </row>
    <row r="228" spans="1:6" x14ac:dyDescent="0.2">
      <c r="A228" s="64"/>
      <c r="B228" s="64"/>
      <c r="C228" s="64"/>
      <c r="D228" s="64"/>
      <c r="E228" s="64"/>
      <c r="F228" s="64"/>
    </row>
    <row r="229" spans="1:6" x14ac:dyDescent="0.2">
      <c r="A229" s="64"/>
      <c r="B229" s="64"/>
      <c r="C229" s="64"/>
      <c r="D229" s="64"/>
      <c r="E229" s="64"/>
      <c r="F229" s="64"/>
    </row>
    <row r="230" spans="1:6" x14ac:dyDescent="0.2">
      <c r="A230" s="64"/>
      <c r="B230" s="64"/>
      <c r="C230" s="64"/>
      <c r="D230" s="64"/>
      <c r="E230" s="64"/>
      <c r="F230" s="64"/>
    </row>
    <row r="231" spans="1:6" x14ac:dyDescent="0.2">
      <c r="A231" s="64"/>
      <c r="B231" s="64"/>
      <c r="C231" s="64"/>
      <c r="D231" s="64"/>
      <c r="E231" s="64"/>
      <c r="F231" s="64"/>
    </row>
    <row r="232" spans="1:6" x14ac:dyDescent="0.2">
      <c r="A232" s="64"/>
      <c r="B232" s="64"/>
      <c r="C232" s="64"/>
      <c r="D232" s="64"/>
      <c r="E232" s="64"/>
      <c r="F232" s="64"/>
    </row>
    <row r="233" spans="1:6" x14ac:dyDescent="0.2">
      <c r="A233" s="64"/>
      <c r="B233" s="64"/>
      <c r="C233" s="64"/>
      <c r="D233" s="64"/>
      <c r="E233" s="64"/>
      <c r="F233" s="64"/>
    </row>
    <row r="234" spans="1:6" x14ac:dyDescent="0.2">
      <c r="A234" s="64"/>
      <c r="B234" s="64"/>
      <c r="C234" s="64"/>
      <c r="D234" s="64"/>
      <c r="E234" s="64"/>
      <c r="F234" s="64"/>
    </row>
    <row r="235" spans="1:6" x14ac:dyDescent="0.2">
      <c r="A235" s="64"/>
      <c r="B235" s="64"/>
      <c r="C235" s="64"/>
      <c r="D235" s="64"/>
      <c r="E235" s="64"/>
      <c r="F235" s="64"/>
    </row>
    <row r="236" spans="1:6" x14ac:dyDescent="0.2">
      <c r="A236" s="64"/>
      <c r="B236" s="64"/>
      <c r="C236" s="64"/>
      <c r="D236" s="64"/>
      <c r="E236" s="64"/>
      <c r="F236" s="64"/>
    </row>
    <row r="237" spans="1:6" x14ac:dyDescent="0.2">
      <c r="A237" s="64"/>
      <c r="B237" s="64"/>
      <c r="C237" s="64"/>
      <c r="D237" s="64"/>
      <c r="E237" s="64"/>
      <c r="F237" s="64"/>
    </row>
    <row r="238" spans="1:6" x14ac:dyDescent="0.2">
      <c r="A238" s="64"/>
      <c r="B238" s="64"/>
      <c r="C238" s="64"/>
      <c r="D238" s="64"/>
      <c r="E238" s="64"/>
      <c r="F238" s="64"/>
    </row>
    <row r="239" spans="1:6" x14ac:dyDescent="0.2">
      <c r="A239" s="64"/>
      <c r="B239" s="64"/>
      <c r="C239" s="64"/>
      <c r="D239" s="64"/>
      <c r="E239" s="64"/>
      <c r="F239" s="64"/>
    </row>
    <row r="240" spans="1:6" x14ac:dyDescent="0.2">
      <c r="A240" s="64"/>
      <c r="B240" s="64"/>
      <c r="C240" s="64"/>
      <c r="D240" s="64"/>
      <c r="E240" s="64"/>
      <c r="F240" s="64"/>
    </row>
    <row r="241" spans="1:6" x14ac:dyDescent="0.2">
      <c r="A241" s="64"/>
      <c r="B241" s="64"/>
      <c r="C241" s="64"/>
      <c r="D241" s="64"/>
      <c r="E241" s="64"/>
      <c r="F241" s="64"/>
    </row>
    <row r="242" spans="1:6" x14ac:dyDescent="0.2">
      <c r="A242" s="64"/>
      <c r="B242" s="64"/>
      <c r="C242" s="64"/>
      <c r="D242" s="64"/>
      <c r="E242" s="64"/>
      <c r="F242" s="64"/>
    </row>
    <row r="243" spans="1:6" x14ac:dyDescent="0.2">
      <c r="A243" s="64"/>
      <c r="B243" s="64"/>
      <c r="C243" s="64"/>
      <c r="D243" s="64"/>
      <c r="E243" s="64"/>
      <c r="F243" s="64"/>
    </row>
    <row r="244" spans="1:6" x14ac:dyDescent="0.2">
      <c r="A244" s="64"/>
      <c r="B244" s="64"/>
      <c r="C244" s="64"/>
      <c r="D244" s="64"/>
      <c r="E244" s="64"/>
      <c r="F244" s="64"/>
    </row>
    <row r="245" spans="1:6" x14ac:dyDescent="0.2">
      <c r="A245" s="64"/>
      <c r="B245" s="64"/>
      <c r="C245" s="64"/>
      <c r="D245" s="64"/>
      <c r="E245" s="64"/>
      <c r="F245" s="64"/>
    </row>
    <row r="246" spans="1:6" x14ac:dyDescent="0.2">
      <c r="A246" s="64"/>
      <c r="B246" s="64"/>
      <c r="C246" s="64"/>
      <c r="D246" s="64"/>
      <c r="E246" s="64"/>
      <c r="F246" s="64"/>
    </row>
    <row r="247" spans="1:6" x14ac:dyDescent="0.2">
      <c r="A247" s="64"/>
      <c r="B247" s="64"/>
      <c r="C247" s="64"/>
      <c r="D247" s="64"/>
      <c r="E247" s="64"/>
      <c r="F247" s="64"/>
    </row>
  </sheetData>
  <mergeCells count="5">
    <mergeCell ref="A3:B3"/>
    <mergeCell ref="C3:F3"/>
    <mergeCell ref="A4:B4"/>
    <mergeCell ref="C4:F5"/>
    <mergeCell ref="A72:D72"/>
  </mergeCells>
  <conditionalFormatting sqref="A3:F3">
    <cfRule type="containsText" dxfId="88" priority="2" operator="containsText" text="Diseño de registro. 2024">
      <formula>NOT(ISERROR(SEARCH("Diseño de registro. 2024",A3)))</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2602C731-FF84-4C6E-AFFD-E404A94B23E4}">
            <xm:f>NOT(ISERROR(SEARCH($C$3,A3)))</xm:f>
            <xm:f>$C$3</xm:f>
            <x14:dxf>
              <font>
                <color rgb="FFFFFF00"/>
              </font>
            </x14:dxf>
          </x14:cfRule>
          <xm:sqref>A3:F3</xm:sqref>
        </x14:conditionalFormatting>
      </x14:conditionalFormatting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219"/>
  <sheetViews>
    <sheetView topLeftCell="A83" zoomScaleNormal="100" workbookViewId="0">
      <selection activeCell="E92" sqref="E92"/>
    </sheetView>
  </sheetViews>
  <sheetFormatPr baseColWidth="10" defaultRowHeight="12" x14ac:dyDescent="0.2"/>
  <cols>
    <col min="1" max="3" width="7.7109375" customWidth="1"/>
    <col min="4" max="4" width="10.7109375" customWidth="1"/>
    <col min="5" max="5" width="101.140625" customWidth="1"/>
    <col min="6" max="6" width="12.7109375" customWidth="1"/>
  </cols>
  <sheetData>
    <row r="1" spans="1:6" ht="21" x14ac:dyDescent="0.35">
      <c r="B1" s="1" t="s">
        <v>0</v>
      </c>
    </row>
    <row r="3" spans="1:6" ht="12.75" x14ac:dyDescent="0.2">
      <c r="A3" s="799" t="s">
        <v>1</v>
      </c>
      <c r="B3" s="799"/>
      <c r="C3" s="806" t="str">
        <f>+T22001000!C3</f>
        <v>Diseño de registro. 2025</v>
      </c>
      <c r="D3" s="806"/>
      <c r="E3" s="806"/>
      <c r="F3" s="805"/>
    </row>
    <row r="4" spans="1:6" ht="13.35" customHeight="1" x14ac:dyDescent="0.2">
      <c r="A4" s="790" t="str">
        <f>+T22001000!A4</f>
        <v>Versión 0.2</v>
      </c>
      <c r="B4" s="790"/>
      <c r="C4" s="794" t="s">
        <v>7793</v>
      </c>
      <c r="D4" s="794"/>
      <c r="E4" s="794"/>
      <c r="F4" s="792"/>
    </row>
    <row r="5" spans="1:6" ht="13.5" thickBot="1" x14ac:dyDescent="0.25">
      <c r="A5" s="335"/>
      <c r="B5" s="335"/>
      <c r="C5" s="792"/>
      <c r="D5" s="792"/>
      <c r="E5" s="792"/>
      <c r="F5" s="792"/>
    </row>
    <row r="6" spans="1:6" ht="12.75" x14ac:dyDescent="0.2">
      <c r="A6" s="3" t="s">
        <v>3</v>
      </c>
      <c r="B6" s="3" t="s">
        <v>4</v>
      </c>
      <c r="C6" s="3" t="s">
        <v>5</v>
      </c>
      <c r="D6" s="4" t="s">
        <v>6</v>
      </c>
      <c r="E6" s="5" t="s">
        <v>7</v>
      </c>
      <c r="F6" s="5" t="s">
        <v>8</v>
      </c>
    </row>
    <row r="7" spans="1:6" x14ac:dyDescent="0.2">
      <c r="A7" s="430">
        <v>1</v>
      </c>
      <c r="B7" s="430">
        <v>1</v>
      </c>
      <c r="C7" s="430">
        <v>2</v>
      </c>
      <c r="D7" s="444" t="s">
        <v>9</v>
      </c>
      <c r="E7" s="500" t="s">
        <v>10</v>
      </c>
      <c r="F7" s="9" t="s">
        <v>11</v>
      </c>
    </row>
    <row r="8" spans="1:6" x14ac:dyDescent="0.2">
      <c r="A8" s="430">
        <f t="shared" ref="A8:A71" si="0">+A7+1</f>
        <v>2</v>
      </c>
      <c r="B8" s="430">
        <f>C7+B7</f>
        <v>3</v>
      </c>
      <c r="C8" s="430">
        <v>3</v>
      </c>
      <c r="D8" s="444" t="s">
        <v>12</v>
      </c>
      <c r="E8" s="500" t="s">
        <v>13</v>
      </c>
      <c r="F8" s="9">
        <v>220</v>
      </c>
    </row>
    <row r="9" spans="1:6" x14ac:dyDescent="0.2">
      <c r="A9" s="430">
        <f t="shared" si="0"/>
        <v>3</v>
      </c>
      <c r="B9" s="430">
        <f>C8+B8</f>
        <v>6</v>
      </c>
      <c r="C9" s="430">
        <v>2</v>
      </c>
      <c r="D9" s="444" t="s">
        <v>9</v>
      </c>
      <c r="E9" s="500" t="s">
        <v>14</v>
      </c>
      <c r="F9" s="10" t="s">
        <v>6840</v>
      </c>
    </row>
    <row r="10" spans="1:6" x14ac:dyDescent="0.2">
      <c r="A10" s="430">
        <f t="shared" si="0"/>
        <v>4</v>
      </c>
      <c r="B10" s="430">
        <f>B9+C9</f>
        <v>8</v>
      </c>
      <c r="C10" s="430">
        <v>1</v>
      </c>
      <c r="D10" s="444" t="s">
        <v>9</v>
      </c>
      <c r="E10" s="500" t="s">
        <v>16</v>
      </c>
      <c r="F10" s="10" t="s">
        <v>327</v>
      </c>
    </row>
    <row r="11" spans="1:6" x14ac:dyDescent="0.2">
      <c r="A11" s="430">
        <f t="shared" si="0"/>
        <v>5</v>
      </c>
      <c r="B11" s="430">
        <f t="shared" ref="B11:B74" si="1">B10+C10</f>
        <v>9</v>
      </c>
      <c r="C11" s="430">
        <v>2</v>
      </c>
      <c r="D11" s="444" t="s">
        <v>12</v>
      </c>
      <c r="E11" s="500" t="s">
        <v>17</v>
      </c>
      <c r="F11" s="10" t="s">
        <v>3905</v>
      </c>
    </row>
    <row r="12" spans="1:6" x14ac:dyDescent="0.2">
      <c r="A12" s="430">
        <f t="shared" si="0"/>
        <v>6</v>
      </c>
      <c r="B12" s="430">
        <f t="shared" si="1"/>
        <v>11</v>
      </c>
      <c r="C12" s="430">
        <v>1</v>
      </c>
      <c r="D12" s="444" t="s">
        <v>9</v>
      </c>
      <c r="E12" s="500" t="s">
        <v>1810</v>
      </c>
      <c r="F12" s="9" t="s">
        <v>20</v>
      </c>
    </row>
    <row r="13" spans="1:6" x14ac:dyDescent="0.2">
      <c r="A13" s="430">
        <f t="shared" si="0"/>
        <v>7</v>
      </c>
      <c r="B13" s="430">
        <f t="shared" si="1"/>
        <v>12</v>
      </c>
      <c r="C13" s="430">
        <v>1</v>
      </c>
      <c r="D13" s="444" t="s">
        <v>9</v>
      </c>
      <c r="E13" s="500" t="s">
        <v>3330</v>
      </c>
      <c r="F13" s="9" t="s">
        <v>22</v>
      </c>
    </row>
    <row r="14" spans="1:6" x14ac:dyDescent="0.2">
      <c r="A14" s="430">
        <f t="shared" si="0"/>
        <v>8</v>
      </c>
      <c r="B14" s="430">
        <f t="shared" si="1"/>
        <v>13</v>
      </c>
      <c r="C14" s="430">
        <v>3</v>
      </c>
      <c r="D14" s="444" t="s">
        <v>12</v>
      </c>
      <c r="E14" s="500" t="s">
        <v>23</v>
      </c>
      <c r="F14" s="9"/>
    </row>
    <row r="15" spans="1:6" x14ac:dyDescent="0.2">
      <c r="A15" s="430">
        <f t="shared" si="0"/>
        <v>9</v>
      </c>
      <c r="B15" s="430">
        <f t="shared" si="1"/>
        <v>16</v>
      </c>
      <c r="C15" s="430">
        <v>9</v>
      </c>
      <c r="D15" s="444" t="s">
        <v>9</v>
      </c>
      <c r="E15" s="500" t="s">
        <v>4276</v>
      </c>
      <c r="F15" s="9"/>
    </row>
    <row r="16" spans="1:6" x14ac:dyDescent="0.2">
      <c r="A16" s="430">
        <f t="shared" si="0"/>
        <v>10</v>
      </c>
      <c r="B16" s="430">
        <f t="shared" si="1"/>
        <v>25</v>
      </c>
      <c r="C16" s="430">
        <v>8</v>
      </c>
      <c r="D16" s="444" t="s">
        <v>12</v>
      </c>
      <c r="E16" s="500" t="s">
        <v>4620</v>
      </c>
      <c r="F16" s="9"/>
    </row>
    <row r="17" spans="1:6" ht="24" x14ac:dyDescent="0.2">
      <c r="A17" s="430">
        <f t="shared" si="0"/>
        <v>11</v>
      </c>
      <c r="B17" s="430">
        <f t="shared" si="1"/>
        <v>33</v>
      </c>
      <c r="C17" s="430">
        <v>17</v>
      </c>
      <c r="D17" s="444" t="s">
        <v>12</v>
      </c>
      <c r="E17" s="489" t="s">
        <v>7794</v>
      </c>
      <c r="F17" s="9"/>
    </row>
    <row r="18" spans="1:6" x14ac:dyDescent="0.2">
      <c r="A18" s="430">
        <f t="shared" si="0"/>
        <v>12</v>
      </c>
      <c r="B18" s="430">
        <f t="shared" si="1"/>
        <v>50</v>
      </c>
      <c r="C18" s="430">
        <v>17</v>
      </c>
      <c r="D18" s="444" t="s">
        <v>12</v>
      </c>
      <c r="E18" s="489" t="s">
        <v>7795</v>
      </c>
      <c r="F18" s="9"/>
    </row>
    <row r="19" spans="1:6" ht="24" x14ac:dyDescent="0.2">
      <c r="A19" s="363">
        <f t="shared" si="0"/>
        <v>13</v>
      </c>
      <c r="B19" s="363">
        <f t="shared" si="1"/>
        <v>67</v>
      </c>
      <c r="C19" s="430">
        <v>17</v>
      </c>
      <c r="D19" s="444" t="s">
        <v>12</v>
      </c>
      <c r="E19" s="489" t="s">
        <v>7796</v>
      </c>
      <c r="F19" s="9"/>
    </row>
    <row r="20" spans="1:6" x14ac:dyDescent="0.2">
      <c r="A20" s="363">
        <f t="shared" si="0"/>
        <v>14</v>
      </c>
      <c r="B20" s="363">
        <f t="shared" si="1"/>
        <v>84</v>
      </c>
      <c r="C20" s="430">
        <v>17</v>
      </c>
      <c r="D20" s="444" t="s">
        <v>12</v>
      </c>
      <c r="E20" s="489" t="s">
        <v>7797</v>
      </c>
      <c r="F20" s="9"/>
    </row>
    <row r="21" spans="1:6" x14ac:dyDescent="0.2">
      <c r="A21" s="363">
        <f t="shared" si="0"/>
        <v>15</v>
      </c>
      <c r="B21" s="363">
        <f t="shared" si="1"/>
        <v>101</v>
      </c>
      <c r="C21" s="430">
        <v>17</v>
      </c>
      <c r="D21" s="444" t="s">
        <v>12</v>
      </c>
      <c r="E21" s="489" t="s">
        <v>7798</v>
      </c>
      <c r="F21" s="9"/>
    </row>
    <row r="22" spans="1:6" ht="24" x14ac:dyDescent="0.2">
      <c r="A22" s="363">
        <f t="shared" si="0"/>
        <v>16</v>
      </c>
      <c r="B22" s="363">
        <f t="shared" si="1"/>
        <v>118</v>
      </c>
      <c r="C22" s="430">
        <v>17</v>
      </c>
      <c r="D22" s="444" t="s">
        <v>12</v>
      </c>
      <c r="E22" s="489" t="s">
        <v>7799</v>
      </c>
      <c r="F22" s="9"/>
    </row>
    <row r="23" spans="1:6" x14ac:dyDescent="0.2">
      <c r="A23" s="363">
        <f t="shared" si="0"/>
        <v>17</v>
      </c>
      <c r="B23" s="363">
        <f t="shared" si="1"/>
        <v>135</v>
      </c>
      <c r="C23" s="430">
        <v>17</v>
      </c>
      <c r="D23" s="444" t="s">
        <v>12</v>
      </c>
      <c r="E23" s="489" t="s">
        <v>7800</v>
      </c>
      <c r="F23" s="9"/>
    </row>
    <row r="24" spans="1:6" x14ac:dyDescent="0.2">
      <c r="A24" s="363">
        <f t="shared" si="0"/>
        <v>18</v>
      </c>
      <c r="B24" s="363">
        <f t="shared" si="1"/>
        <v>152</v>
      </c>
      <c r="C24" s="430">
        <v>17</v>
      </c>
      <c r="D24" s="444" t="s">
        <v>12</v>
      </c>
      <c r="E24" s="489" t="s">
        <v>7801</v>
      </c>
      <c r="F24" s="9"/>
    </row>
    <row r="25" spans="1:6" ht="24" x14ac:dyDescent="0.2">
      <c r="A25" s="363">
        <f t="shared" si="0"/>
        <v>19</v>
      </c>
      <c r="B25" s="363">
        <f t="shared" si="1"/>
        <v>169</v>
      </c>
      <c r="C25" s="430">
        <v>17</v>
      </c>
      <c r="D25" s="444" t="s">
        <v>12</v>
      </c>
      <c r="E25" s="489" t="s">
        <v>7802</v>
      </c>
      <c r="F25" s="9"/>
    </row>
    <row r="26" spans="1:6" x14ac:dyDescent="0.2">
      <c r="A26" s="363">
        <f t="shared" si="0"/>
        <v>20</v>
      </c>
      <c r="B26" s="363">
        <f t="shared" si="1"/>
        <v>186</v>
      </c>
      <c r="C26" s="430">
        <v>17</v>
      </c>
      <c r="D26" s="444" t="s">
        <v>12</v>
      </c>
      <c r="E26" s="489" t="s">
        <v>7803</v>
      </c>
      <c r="F26" s="9"/>
    </row>
    <row r="27" spans="1:6" x14ac:dyDescent="0.2">
      <c r="A27" s="363">
        <f t="shared" si="0"/>
        <v>21</v>
      </c>
      <c r="B27" s="363">
        <f t="shared" si="1"/>
        <v>203</v>
      </c>
      <c r="C27" s="430">
        <v>17</v>
      </c>
      <c r="D27" s="444" t="s">
        <v>12</v>
      </c>
      <c r="E27" s="489" t="s">
        <v>7804</v>
      </c>
      <c r="F27" s="9"/>
    </row>
    <row r="28" spans="1:6" ht="24" x14ac:dyDescent="0.2">
      <c r="A28" s="363">
        <f t="shared" si="0"/>
        <v>22</v>
      </c>
      <c r="B28" s="363">
        <f t="shared" si="1"/>
        <v>220</v>
      </c>
      <c r="C28" s="430">
        <v>17</v>
      </c>
      <c r="D28" s="444" t="s">
        <v>12</v>
      </c>
      <c r="E28" s="489" t="s">
        <v>7805</v>
      </c>
      <c r="F28" s="9"/>
    </row>
    <row r="29" spans="1:6" x14ac:dyDescent="0.2">
      <c r="A29" s="363">
        <f t="shared" si="0"/>
        <v>23</v>
      </c>
      <c r="B29" s="363">
        <f t="shared" si="1"/>
        <v>237</v>
      </c>
      <c r="C29" s="430">
        <v>17</v>
      </c>
      <c r="D29" s="444" t="s">
        <v>12</v>
      </c>
      <c r="E29" s="489" t="s">
        <v>7806</v>
      </c>
      <c r="F29" s="9"/>
    </row>
    <row r="30" spans="1:6" x14ac:dyDescent="0.2">
      <c r="A30" s="363">
        <f t="shared" si="0"/>
        <v>24</v>
      </c>
      <c r="B30" s="363">
        <f t="shared" si="1"/>
        <v>254</v>
      </c>
      <c r="C30" s="430">
        <v>17</v>
      </c>
      <c r="D30" s="444" t="s">
        <v>12</v>
      </c>
      <c r="E30" s="489" t="s">
        <v>7807</v>
      </c>
      <c r="F30" s="9"/>
    </row>
    <row r="31" spans="1:6" ht="24" x14ac:dyDescent="0.2">
      <c r="A31" s="363">
        <f t="shared" si="0"/>
        <v>25</v>
      </c>
      <c r="B31" s="363">
        <f t="shared" si="1"/>
        <v>271</v>
      </c>
      <c r="C31" s="430">
        <v>17</v>
      </c>
      <c r="D31" s="444" t="s">
        <v>12</v>
      </c>
      <c r="E31" s="489" t="s">
        <v>7808</v>
      </c>
      <c r="F31" s="9"/>
    </row>
    <row r="32" spans="1:6" x14ac:dyDescent="0.2">
      <c r="A32" s="363">
        <f t="shared" si="0"/>
        <v>26</v>
      </c>
      <c r="B32" s="363">
        <f t="shared" si="1"/>
        <v>288</v>
      </c>
      <c r="C32" s="430">
        <v>17</v>
      </c>
      <c r="D32" s="444" t="s">
        <v>12</v>
      </c>
      <c r="E32" s="489" t="s">
        <v>7809</v>
      </c>
      <c r="F32" s="9"/>
    </row>
    <row r="33" spans="1:6" x14ac:dyDescent="0.2">
      <c r="A33" s="363">
        <f t="shared" si="0"/>
        <v>27</v>
      </c>
      <c r="B33" s="363">
        <f t="shared" si="1"/>
        <v>305</v>
      </c>
      <c r="C33" s="430">
        <v>17</v>
      </c>
      <c r="D33" s="444" t="s">
        <v>12</v>
      </c>
      <c r="E33" s="489" t="s">
        <v>7810</v>
      </c>
      <c r="F33" s="9"/>
    </row>
    <row r="34" spans="1:6" ht="24" x14ac:dyDescent="0.2">
      <c r="A34" s="363">
        <f t="shared" si="0"/>
        <v>28</v>
      </c>
      <c r="B34" s="363">
        <f t="shared" si="1"/>
        <v>322</v>
      </c>
      <c r="C34" s="430">
        <v>17</v>
      </c>
      <c r="D34" s="444" t="s">
        <v>12</v>
      </c>
      <c r="E34" s="489" t="s">
        <v>7811</v>
      </c>
      <c r="F34" s="9"/>
    </row>
    <row r="35" spans="1:6" x14ac:dyDescent="0.2">
      <c r="A35" s="363">
        <f t="shared" si="0"/>
        <v>29</v>
      </c>
      <c r="B35" s="363">
        <f t="shared" si="1"/>
        <v>339</v>
      </c>
      <c r="C35" s="430">
        <v>17</v>
      </c>
      <c r="D35" s="444" t="s">
        <v>12</v>
      </c>
      <c r="E35" s="489" t="s">
        <v>7812</v>
      </c>
      <c r="F35" s="9"/>
    </row>
    <row r="36" spans="1:6" x14ac:dyDescent="0.2">
      <c r="A36" s="363">
        <f t="shared" si="0"/>
        <v>30</v>
      </c>
      <c r="B36" s="363">
        <f t="shared" si="1"/>
        <v>356</v>
      </c>
      <c r="C36" s="430">
        <v>17</v>
      </c>
      <c r="D36" s="444" t="s">
        <v>12</v>
      </c>
      <c r="E36" s="489" t="s">
        <v>7813</v>
      </c>
      <c r="F36" s="9"/>
    </row>
    <row r="37" spans="1:6" ht="24" x14ac:dyDescent="0.2">
      <c r="A37" s="363">
        <f t="shared" si="0"/>
        <v>31</v>
      </c>
      <c r="B37" s="363">
        <f t="shared" si="1"/>
        <v>373</v>
      </c>
      <c r="C37" s="430">
        <v>17</v>
      </c>
      <c r="D37" s="444" t="s">
        <v>12</v>
      </c>
      <c r="E37" s="489" t="s">
        <v>7814</v>
      </c>
      <c r="F37" s="9"/>
    </row>
    <row r="38" spans="1:6" x14ac:dyDescent="0.2">
      <c r="A38" s="363">
        <f t="shared" si="0"/>
        <v>32</v>
      </c>
      <c r="B38" s="363">
        <f t="shared" si="1"/>
        <v>390</v>
      </c>
      <c r="C38" s="430">
        <v>17</v>
      </c>
      <c r="D38" s="444" t="s">
        <v>12</v>
      </c>
      <c r="E38" s="489" t="s">
        <v>7815</v>
      </c>
      <c r="F38" s="9"/>
    </row>
    <row r="39" spans="1:6" x14ac:dyDescent="0.2">
      <c r="A39" s="363">
        <f t="shared" si="0"/>
        <v>33</v>
      </c>
      <c r="B39" s="363">
        <f t="shared" si="1"/>
        <v>407</v>
      </c>
      <c r="C39" s="430">
        <v>17</v>
      </c>
      <c r="D39" s="444" t="s">
        <v>12</v>
      </c>
      <c r="E39" s="489" t="s">
        <v>7816</v>
      </c>
      <c r="F39" s="9"/>
    </row>
    <row r="40" spans="1:6" ht="24" x14ac:dyDescent="0.2">
      <c r="A40" s="363">
        <f t="shared" si="0"/>
        <v>34</v>
      </c>
      <c r="B40" s="363">
        <f t="shared" si="1"/>
        <v>424</v>
      </c>
      <c r="C40" s="430">
        <v>17</v>
      </c>
      <c r="D40" s="444" t="s">
        <v>12</v>
      </c>
      <c r="E40" s="489" t="s">
        <v>7817</v>
      </c>
      <c r="F40" s="9"/>
    </row>
    <row r="41" spans="1:6" x14ac:dyDescent="0.2">
      <c r="A41" s="363">
        <f t="shared" si="0"/>
        <v>35</v>
      </c>
      <c r="B41" s="363">
        <f t="shared" si="1"/>
        <v>441</v>
      </c>
      <c r="C41" s="430">
        <v>17</v>
      </c>
      <c r="D41" s="444" t="s">
        <v>12</v>
      </c>
      <c r="E41" s="489" t="s">
        <v>7818</v>
      </c>
      <c r="F41" s="9"/>
    </row>
    <row r="42" spans="1:6" x14ac:dyDescent="0.2">
      <c r="A42" s="363">
        <f t="shared" si="0"/>
        <v>36</v>
      </c>
      <c r="B42" s="363">
        <f t="shared" si="1"/>
        <v>458</v>
      </c>
      <c r="C42" s="430">
        <v>17</v>
      </c>
      <c r="D42" s="444" t="s">
        <v>12</v>
      </c>
      <c r="E42" s="489" t="s">
        <v>7819</v>
      </c>
      <c r="F42" s="9"/>
    </row>
    <row r="43" spans="1:6" ht="24" x14ac:dyDescent="0.2">
      <c r="A43" s="363">
        <f t="shared" si="0"/>
        <v>37</v>
      </c>
      <c r="B43" s="363">
        <f t="shared" si="1"/>
        <v>475</v>
      </c>
      <c r="C43" s="430">
        <v>17</v>
      </c>
      <c r="D43" s="444" t="s">
        <v>12</v>
      </c>
      <c r="E43" s="489" t="s">
        <v>7820</v>
      </c>
      <c r="F43" s="9"/>
    </row>
    <row r="44" spans="1:6" x14ac:dyDescent="0.2">
      <c r="A44" s="363">
        <f t="shared" si="0"/>
        <v>38</v>
      </c>
      <c r="B44" s="363">
        <f t="shared" si="1"/>
        <v>492</v>
      </c>
      <c r="C44" s="430">
        <v>17</v>
      </c>
      <c r="D44" s="444" t="s">
        <v>12</v>
      </c>
      <c r="E44" s="489" t="s">
        <v>7821</v>
      </c>
      <c r="F44" s="9"/>
    </row>
    <row r="45" spans="1:6" x14ac:dyDescent="0.2">
      <c r="A45" s="363">
        <f t="shared" si="0"/>
        <v>39</v>
      </c>
      <c r="B45" s="363">
        <f t="shared" si="1"/>
        <v>509</v>
      </c>
      <c r="C45" s="430">
        <v>17</v>
      </c>
      <c r="D45" s="444" t="s">
        <v>12</v>
      </c>
      <c r="E45" s="489" t="s">
        <v>7822</v>
      </c>
      <c r="F45" s="9"/>
    </row>
    <row r="46" spans="1:6" ht="24" x14ac:dyDescent="0.2">
      <c r="A46" s="363">
        <f t="shared" si="0"/>
        <v>40</v>
      </c>
      <c r="B46" s="363">
        <f t="shared" si="1"/>
        <v>526</v>
      </c>
      <c r="C46" s="447">
        <v>17</v>
      </c>
      <c r="D46" s="448" t="s">
        <v>12</v>
      </c>
      <c r="E46" s="489" t="s">
        <v>7823</v>
      </c>
      <c r="F46" s="292"/>
    </row>
    <row r="47" spans="1:6" x14ac:dyDescent="0.2">
      <c r="A47" s="363">
        <f t="shared" si="0"/>
        <v>41</v>
      </c>
      <c r="B47" s="363">
        <f t="shared" si="1"/>
        <v>543</v>
      </c>
      <c r="C47" s="447">
        <v>17</v>
      </c>
      <c r="D47" s="448" t="s">
        <v>12</v>
      </c>
      <c r="E47" s="489" t="s">
        <v>7824</v>
      </c>
      <c r="F47" s="292"/>
    </row>
    <row r="48" spans="1:6" x14ac:dyDescent="0.2">
      <c r="A48" s="363">
        <f t="shared" si="0"/>
        <v>42</v>
      </c>
      <c r="B48" s="363">
        <f t="shared" si="1"/>
        <v>560</v>
      </c>
      <c r="C48" s="447">
        <v>17</v>
      </c>
      <c r="D48" s="448" t="s">
        <v>12</v>
      </c>
      <c r="E48" s="489" t="s">
        <v>7825</v>
      </c>
      <c r="F48" s="292"/>
    </row>
    <row r="49" spans="1:6" ht="24" x14ac:dyDescent="0.2">
      <c r="A49" s="363">
        <f t="shared" si="0"/>
        <v>43</v>
      </c>
      <c r="B49" s="363">
        <f t="shared" si="1"/>
        <v>577</v>
      </c>
      <c r="C49" s="447">
        <v>17</v>
      </c>
      <c r="D49" s="448" t="s">
        <v>12</v>
      </c>
      <c r="E49" s="489" t="s">
        <v>7826</v>
      </c>
      <c r="F49" s="292"/>
    </row>
    <row r="50" spans="1:6" x14ac:dyDescent="0.2">
      <c r="A50" s="363">
        <f t="shared" si="0"/>
        <v>44</v>
      </c>
      <c r="B50" s="363">
        <f t="shared" si="1"/>
        <v>594</v>
      </c>
      <c r="C50" s="447">
        <v>17</v>
      </c>
      <c r="D50" s="448" t="s">
        <v>12</v>
      </c>
      <c r="E50" s="489" t="s">
        <v>7827</v>
      </c>
      <c r="F50" s="292"/>
    </row>
    <row r="51" spans="1:6" x14ac:dyDescent="0.2">
      <c r="A51" s="363">
        <f t="shared" si="0"/>
        <v>45</v>
      </c>
      <c r="B51" s="363">
        <f t="shared" si="1"/>
        <v>611</v>
      </c>
      <c r="C51" s="447">
        <v>17</v>
      </c>
      <c r="D51" s="448" t="s">
        <v>12</v>
      </c>
      <c r="E51" s="489" t="s">
        <v>7828</v>
      </c>
      <c r="F51" s="292"/>
    </row>
    <row r="52" spans="1:6" ht="24" x14ac:dyDescent="0.2">
      <c r="A52" s="363">
        <f t="shared" si="0"/>
        <v>46</v>
      </c>
      <c r="B52" s="363">
        <f t="shared" si="1"/>
        <v>628</v>
      </c>
      <c r="C52" s="447">
        <v>17</v>
      </c>
      <c r="D52" s="448" t="s">
        <v>12</v>
      </c>
      <c r="E52" s="489" t="s">
        <v>7829</v>
      </c>
      <c r="F52" s="292"/>
    </row>
    <row r="53" spans="1:6" x14ac:dyDescent="0.2">
      <c r="A53" s="363">
        <f t="shared" si="0"/>
        <v>47</v>
      </c>
      <c r="B53" s="363">
        <f t="shared" si="1"/>
        <v>645</v>
      </c>
      <c r="C53" s="447">
        <v>17</v>
      </c>
      <c r="D53" s="448" t="s">
        <v>12</v>
      </c>
      <c r="E53" s="489" t="s">
        <v>7830</v>
      </c>
      <c r="F53" s="292"/>
    </row>
    <row r="54" spans="1:6" x14ac:dyDescent="0.2">
      <c r="A54" s="363">
        <f t="shared" si="0"/>
        <v>48</v>
      </c>
      <c r="B54" s="363">
        <f t="shared" si="1"/>
        <v>662</v>
      </c>
      <c r="C54" s="447">
        <v>17</v>
      </c>
      <c r="D54" s="448" t="s">
        <v>12</v>
      </c>
      <c r="E54" s="489" t="s">
        <v>7831</v>
      </c>
      <c r="F54" s="292"/>
    </row>
    <row r="55" spans="1:6" ht="24" x14ac:dyDescent="0.2">
      <c r="A55" s="363">
        <f t="shared" si="0"/>
        <v>49</v>
      </c>
      <c r="B55" s="363">
        <f t="shared" si="1"/>
        <v>679</v>
      </c>
      <c r="C55" s="447">
        <v>17</v>
      </c>
      <c r="D55" s="448" t="s">
        <v>12</v>
      </c>
      <c r="E55" s="473" t="s">
        <v>10958</v>
      </c>
      <c r="F55" s="292"/>
    </row>
    <row r="56" spans="1:6" x14ac:dyDescent="0.2">
      <c r="A56" s="363">
        <f t="shared" si="0"/>
        <v>50</v>
      </c>
      <c r="B56" s="363">
        <f t="shared" si="1"/>
        <v>696</v>
      </c>
      <c r="C56" s="447">
        <v>17</v>
      </c>
      <c r="D56" s="448" t="s">
        <v>12</v>
      </c>
      <c r="E56" s="473" t="s">
        <v>10959</v>
      </c>
      <c r="F56" s="292"/>
    </row>
    <row r="57" spans="1:6" x14ac:dyDescent="0.2">
      <c r="A57" s="363">
        <f t="shared" si="0"/>
        <v>51</v>
      </c>
      <c r="B57" s="363">
        <f t="shared" si="1"/>
        <v>713</v>
      </c>
      <c r="C57" s="447">
        <v>17</v>
      </c>
      <c r="D57" s="448" t="s">
        <v>12</v>
      </c>
      <c r="E57" s="473" t="s">
        <v>10960</v>
      </c>
      <c r="F57" s="292"/>
    </row>
    <row r="58" spans="1:6" ht="21.95" customHeight="1" x14ac:dyDescent="0.2">
      <c r="A58" s="363">
        <f t="shared" si="0"/>
        <v>52</v>
      </c>
      <c r="B58" s="363">
        <f t="shared" si="1"/>
        <v>730</v>
      </c>
      <c r="C58" s="430">
        <v>17</v>
      </c>
      <c r="D58" s="444" t="s">
        <v>12</v>
      </c>
      <c r="E58" s="530" t="s">
        <v>13240</v>
      </c>
      <c r="F58" s="462"/>
    </row>
    <row r="59" spans="1:6" x14ac:dyDescent="0.2">
      <c r="A59" s="363">
        <f t="shared" si="0"/>
        <v>53</v>
      </c>
      <c r="B59" s="363">
        <f t="shared" si="1"/>
        <v>747</v>
      </c>
      <c r="C59" s="430">
        <v>17</v>
      </c>
      <c r="D59" s="444" t="s">
        <v>12</v>
      </c>
      <c r="E59" s="530" t="s">
        <v>13241</v>
      </c>
      <c r="F59" s="462"/>
    </row>
    <row r="60" spans="1:6" x14ac:dyDescent="0.2">
      <c r="A60" s="363">
        <f t="shared" si="0"/>
        <v>54</v>
      </c>
      <c r="B60" s="363">
        <f t="shared" si="1"/>
        <v>764</v>
      </c>
      <c r="C60" s="430">
        <v>17</v>
      </c>
      <c r="D60" s="444" t="s">
        <v>12</v>
      </c>
      <c r="E60" s="530" t="s">
        <v>13242</v>
      </c>
      <c r="F60" s="462"/>
    </row>
    <row r="61" spans="1:6" ht="24" x14ac:dyDescent="0.2">
      <c r="A61" s="363">
        <f t="shared" si="0"/>
        <v>55</v>
      </c>
      <c r="B61" s="363">
        <f t="shared" si="1"/>
        <v>781</v>
      </c>
      <c r="C61" s="363">
        <v>17</v>
      </c>
      <c r="D61" s="360" t="s">
        <v>12</v>
      </c>
      <c r="E61" s="389" t="s">
        <v>13243</v>
      </c>
      <c r="F61" s="400"/>
    </row>
    <row r="62" spans="1:6" x14ac:dyDescent="0.2">
      <c r="A62" s="363">
        <f t="shared" si="0"/>
        <v>56</v>
      </c>
      <c r="B62" s="363">
        <f t="shared" si="1"/>
        <v>798</v>
      </c>
      <c r="C62" s="363">
        <v>17</v>
      </c>
      <c r="D62" s="360" t="s">
        <v>12</v>
      </c>
      <c r="E62" s="389" t="s">
        <v>13244</v>
      </c>
      <c r="F62" s="400"/>
    </row>
    <row r="63" spans="1:6" x14ac:dyDescent="0.2">
      <c r="A63" s="363">
        <f t="shared" si="0"/>
        <v>57</v>
      </c>
      <c r="B63" s="363">
        <f t="shared" si="1"/>
        <v>815</v>
      </c>
      <c r="C63" s="363">
        <v>17</v>
      </c>
      <c r="D63" s="360" t="s">
        <v>12</v>
      </c>
      <c r="E63" s="389" t="s">
        <v>13245</v>
      </c>
      <c r="F63" s="400"/>
    </row>
    <row r="64" spans="1:6" x14ac:dyDescent="0.2">
      <c r="A64" s="363">
        <f t="shared" si="0"/>
        <v>58</v>
      </c>
      <c r="B64" s="363">
        <f t="shared" si="1"/>
        <v>832</v>
      </c>
      <c r="C64" s="430">
        <v>17</v>
      </c>
      <c r="D64" s="444" t="s">
        <v>12</v>
      </c>
      <c r="E64" s="489" t="s">
        <v>7832</v>
      </c>
      <c r="F64" s="134"/>
    </row>
    <row r="65" spans="1:6" x14ac:dyDescent="0.2">
      <c r="A65" s="363">
        <f t="shared" si="0"/>
        <v>59</v>
      </c>
      <c r="B65" s="363">
        <f t="shared" si="1"/>
        <v>849</v>
      </c>
      <c r="C65" s="430">
        <v>17</v>
      </c>
      <c r="D65" s="444" t="s">
        <v>12</v>
      </c>
      <c r="E65" s="489" t="s">
        <v>7833</v>
      </c>
      <c r="F65" s="9"/>
    </row>
    <row r="66" spans="1:6" x14ac:dyDescent="0.2">
      <c r="A66" s="363">
        <f t="shared" si="0"/>
        <v>60</v>
      </c>
      <c r="B66" s="363">
        <f t="shared" si="1"/>
        <v>866</v>
      </c>
      <c r="C66" s="430">
        <v>17</v>
      </c>
      <c r="D66" s="444" t="s">
        <v>12</v>
      </c>
      <c r="E66" s="489" t="s">
        <v>7834</v>
      </c>
      <c r="F66" s="9"/>
    </row>
    <row r="67" spans="1:6" x14ac:dyDescent="0.2">
      <c r="A67" s="363">
        <f t="shared" si="0"/>
        <v>61</v>
      </c>
      <c r="B67" s="363">
        <f t="shared" si="1"/>
        <v>883</v>
      </c>
      <c r="C67" s="447">
        <v>17</v>
      </c>
      <c r="D67" s="448" t="s">
        <v>12</v>
      </c>
      <c r="E67" s="489" t="s">
        <v>7835</v>
      </c>
      <c r="F67" s="292"/>
    </row>
    <row r="68" spans="1:6" x14ac:dyDescent="0.2">
      <c r="A68" s="363">
        <f t="shared" si="0"/>
        <v>62</v>
      </c>
      <c r="B68" s="363">
        <f t="shared" si="1"/>
        <v>900</v>
      </c>
      <c r="C68" s="447">
        <v>17</v>
      </c>
      <c r="D68" s="448" t="s">
        <v>12</v>
      </c>
      <c r="E68" s="489" t="s">
        <v>7836</v>
      </c>
      <c r="F68" s="292"/>
    </row>
    <row r="69" spans="1:6" x14ac:dyDescent="0.2">
      <c r="A69" s="363">
        <f t="shared" si="0"/>
        <v>63</v>
      </c>
      <c r="B69" s="363">
        <f t="shared" si="1"/>
        <v>917</v>
      </c>
      <c r="C69" s="447">
        <v>17</v>
      </c>
      <c r="D69" s="448" t="s">
        <v>12</v>
      </c>
      <c r="E69" s="489" t="s">
        <v>7837</v>
      </c>
      <c r="F69" s="292"/>
    </row>
    <row r="70" spans="1:6" x14ac:dyDescent="0.2">
      <c r="A70" s="363">
        <f t="shared" si="0"/>
        <v>64</v>
      </c>
      <c r="B70" s="363">
        <f t="shared" si="1"/>
        <v>934</v>
      </c>
      <c r="C70" s="447">
        <v>17</v>
      </c>
      <c r="D70" s="448" t="s">
        <v>12</v>
      </c>
      <c r="E70" s="489" t="s">
        <v>7838</v>
      </c>
      <c r="F70" s="292"/>
    </row>
    <row r="71" spans="1:6" x14ac:dyDescent="0.2">
      <c r="A71" s="363">
        <f t="shared" si="0"/>
        <v>65</v>
      </c>
      <c r="B71" s="363">
        <f t="shared" si="1"/>
        <v>951</v>
      </c>
      <c r="C71" s="447">
        <v>17</v>
      </c>
      <c r="D71" s="448" t="s">
        <v>12</v>
      </c>
      <c r="E71" s="489" t="s">
        <v>7839</v>
      </c>
      <c r="F71" s="292"/>
    </row>
    <row r="72" spans="1:6" x14ac:dyDescent="0.2">
      <c r="A72" s="363">
        <f t="shared" ref="A72:A88" si="2">+A71+1</f>
        <v>66</v>
      </c>
      <c r="B72" s="363">
        <f t="shared" si="1"/>
        <v>968</v>
      </c>
      <c r="C72" s="447">
        <v>17</v>
      </c>
      <c r="D72" s="448" t="s">
        <v>12</v>
      </c>
      <c r="E72" s="489" t="s">
        <v>7840</v>
      </c>
      <c r="F72" s="292"/>
    </row>
    <row r="73" spans="1:6" x14ac:dyDescent="0.2">
      <c r="A73" s="363">
        <f t="shared" si="2"/>
        <v>67</v>
      </c>
      <c r="B73" s="363">
        <f t="shared" si="1"/>
        <v>985</v>
      </c>
      <c r="C73" s="447">
        <v>17</v>
      </c>
      <c r="D73" s="448" t="s">
        <v>12</v>
      </c>
      <c r="E73" s="489" t="s">
        <v>7841</v>
      </c>
      <c r="F73" s="292"/>
    </row>
    <row r="74" spans="1:6" x14ac:dyDescent="0.2">
      <c r="A74" s="363">
        <f t="shared" si="2"/>
        <v>68</v>
      </c>
      <c r="B74" s="363">
        <f t="shared" si="1"/>
        <v>1002</v>
      </c>
      <c r="C74" s="447">
        <v>17</v>
      </c>
      <c r="D74" s="448" t="s">
        <v>12</v>
      </c>
      <c r="E74" s="489" t="s">
        <v>7842</v>
      </c>
      <c r="F74" s="292"/>
    </row>
    <row r="75" spans="1:6" x14ac:dyDescent="0.2">
      <c r="A75" s="363">
        <f t="shared" si="2"/>
        <v>69</v>
      </c>
      <c r="B75" s="363">
        <f t="shared" ref="B75:B88" si="3">B74+C74</f>
        <v>1019</v>
      </c>
      <c r="C75" s="447">
        <v>17</v>
      </c>
      <c r="D75" s="448" t="s">
        <v>12</v>
      </c>
      <c r="E75" s="473" t="s">
        <v>10961</v>
      </c>
      <c r="F75" s="292"/>
    </row>
    <row r="76" spans="1:6" x14ac:dyDescent="0.2">
      <c r="A76" s="363">
        <f t="shared" si="2"/>
        <v>70</v>
      </c>
      <c r="B76" s="363">
        <f t="shared" si="3"/>
        <v>1036</v>
      </c>
      <c r="C76" s="447">
        <v>17</v>
      </c>
      <c r="D76" s="448" t="s">
        <v>12</v>
      </c>
      <c r="E76" s="473" t="s">
        <v>10962</v>
      </c>
      <c r="F76" s="292"/>
    </row>
    <row r="77" spans="1:6" x14ac:dyDescent="0.2">
      <c r="A77" s="363">
        <f t="shared" si="2"/>
        <v>71</v>
      </c>
      <c r="B77" s="363">
        <f t="shared" si="3"/>
        <v>1053</v>
      </c>
      <c r="C77" s="447">
        <v>17</v>
      </c>
      <c r="D77" s="448" t="s">
        <v>12</v>
      </c>
      <c r="E77" s="473" t="s">
        <v>10963</v>
      </c>
      <c r="F77" s="292"/>
    </row>
    <row r="78" spans="1:6" x14ac:dyDescent="0.2">
      <c r="A78" s="363">
        <f t="shared" si="2"/>
        <v>72</v>
      </c>
      <c r="B78" s="363">
        <f t="shared" si="3"/>
        <v>1070</v>
      </c>
      <c r="C78" s="430">
        <v>17</v>
      </c>
      <c r="D78" s="444" t="s">
        <v>12</v>
      </c>
      <c r="E78" s="530" t="s">
        <v>13246</v>
      </c>
      <c r="F78" s="462"/>
    </row>
    <row r="79" spans="1:6" x14ac:dyDescent="0.2">
      <c r="A79" s="363">
        <f t="shared" si="2"/>
        <v>73</v>
      </c>
      <c r="B79" s="363">
        <f t="shared" si="3"/>
        <v>1087</v>
      </c>
      <c r="C79" s="430">
        <v>17</v>
      </c>
      <c r="D79" s="444" t="s">
        <v>12</v>
      </c>
      <c r="E79" s="530" t="s">
        <v>13247</v>
      </c>
      <c r="F79" s="462"/>
    </row>
    <row r="80" spans="1:6" x14ac:dyDescent="0.2">
      <c r="A80" s="363">
        <f t="shared" si="2"/>
        <v>74</v>
      </c>
      <c r="B80" s="363">
        <f t="shared" si="3"/>
        <v>1104</v>
      </c>
      <c r="C80" s="430">
        <v>17</v>
      </c>
      <c r="D80" s="444" t="s">
        <v>12</v>
      </c>
      <c r="E80" s="530" t="s">
        <v>13248</v>
      </c>
      <c r="F80" s="462"/>
    </row>
    <row r="81" spans="1:6" x14ac:dyDescent="0.2">
      <c r="A81" s="363">
        <f t="shared" si="2"/>
        <v>75</v>
      </c>
      <c r="B81" s="363">
        <f t="shared" si="3"/>
        <v>1121</v>
      </c>
      <c r="C81" s="363">
        <v>17</v>
      </c>
      <c r="D81" s="360" t="s">
        <v>12</v>
      </c>
      <c r="E81" s="389" t="s">
        <v>13249</v>
      </c>
      <c r="F81" s="400"/>
    </row>
    <row r="82" spans="1:6" x14ac:dyDescent="0.2">
      <c r="A82" s="363">
        <f t="shared" si="2"/>
        <v>76</v>
      </c>
      <c r="B82" s="363">
        <f t="shared" si="3"/>
        <v>1138</v>
      </c>
      <c r="C82" s="363">
        <v>17</v>
      </c>
      <c r="D82" s="360" t="s">
        <v>12</v>
      </c>
      <c r="E82" s="389" t="s">
        <v>13250</v>
      </c>
      <c r="F82" s="400"/>
    </row>
    <row r="83" spans="1:6" x14ac:dyDescent="0.2">
      <c r="A83" s="363">
        <f t="shared" si="2"/>
        <v>77</v>
      </c>
      <c r="B83" s="363">
        <f t="shared" si="3"/>
        <v>1155</v>
      </c>
      <c r="C83" s="363">
        <v>17</v>
      </c>
      <c r="D83" s="360" t="s">
        <v>12</v>
      </c>
      <c r="E83" s="389" t="s">
        <v>13251</v>
      </c>
      <c r="F83" s="400"/>
    </row>
    <row r="84" spans="1:6" x14ac:dyDescent="0.2">
      <c r="A84" s="363">
        <f t="shared" si="2"/>
        <v>78</v>
      </c>
      <c r="B84" s="363">
        <f t="shared" si="3"/>
        <v>1172</v>
      </c>
      <c r="C84" s="430">
        <v>17</v>
      </c>
      <c r="D84" s="444" t="s">
        <v>12</v>
      </c>
      <c r="E84" s="489" t="s">
        <v>7843</v>
      </c>
      <c r="F84" s="9"/>
    </row>
    <row r="85" spans="1:6" x14ac:dyDescent="0.2">
      <c r="A85" s="363">
        <f t="shared" si="2"/>
        <v>79</v>
      </c>
      <c r="B85" s="363">
        <f t="shared" si="3"/>
        <v>1189</v>
      </c>
      <c r="C85" s="430">
        <v>17</v>
      </c>
      <c r="D85" s="444" t="s">
        <v>12</v>
      </c>
      <c r="E85" s="489" t="s">
        <v>7844</v>
      </c>
      <c r="F85" s="9"/>
    </row>
    <row r="86" spans="1:6" x14ac:dyDescent="0.2">
      <c r="A86" s="363">
        <f t="shared" si="2"/>
        <v>80</v>
      </c>
      <c r="B86" s="363">
        <f t="shared" si="3"/>
        <v>1206</v>
      </c>
      <c r="C86" s="430">
        <v>17</v>
      </c>
      <c r="D86" s="444" t="s">
        <v>12</v>
      </c>
      <c r="E86" s="489" t="s">
        <v>7845</v>
      </c>
      <c r="F86" s="9"/>
    </row>
    <row r="87" spans="1:6" x14ac:dyDescent="0.2">
      <c r="A87" s="363">
        <f t="shared" si="2"/>
        <v>81</v>
      </c>
      <c r="B87" s="363">
        <f t="shared" si="3"/>
        <v>1223</v>
      </c>
      <c r="C87" s="439">
        <v>150</v>
      </c>
      <c r="D87" s="524" t="s">
        <v>9</v>
      </c>
      <c r="E87" s="24" t="s">
        <v>50</v>
      </c>
      <c r="F87" s="292" t="s">
        <v>25</v>
      </c>
    </row>
    <row r="88" spans="1:6" ht="12.75" thickBot="1" x14ac:dyDescent="0.25">
      <c r="A88" s="363">
        <f t="shared" si="2"/>
        <v>82</v>
      </c>
      <c r="B88" s="363">
        <f t="shared" si="3"/>
        <v>1373</v>
      </c>
      <c r="C88" s="441">
        <v>12</v>
      </c>
      <c r="D88" s="452" t="s">
        <v>9</v>
      </c>
      <c r="E88" s="531" t="s">
        <v>323</v>
      </c>
      <c r="F88" s="454" t="s">
        <v>7846</v>
      </c>
    </row>
    <row r="89" spans="1:6" ht="12.75" thickTop="1" x14ac:dyDescent="0.2">
      <c r="A89" s="119" t="s">
        <v>54</v>
      </c>
      <c r="B89" s="119"/>
      <c r="C89" s="370">
        <f>B88+C88-1</f>
        <v>1384</v>
      </c>
      <c r="D89" s="119"/>
      <c r="E89" s="120"/>
      <c r="F89" s="119"/>
    </row>
    <row r="90" spans="1:6" x14ac:dyDescent="0.2">
      <c r="A90" s="64"/>
      <c r="B90" s="64"/>
      <c r="C90" s="64"/>
      <c r="D90" s="64"/>
      <c r="E90" s="64"/>
      <c r="F90" s="64"/>
    </row>
    <row r="91" spans="1:6" x14ac:dyDescent="0.2">
      <c r="A91" s="64"/>
      <c r="B91" s="64"/>
      <c r="C91" s="64"/>
      <c r="D91" s="64"/>
      <c r="E91" s="136" t="s">
        <v>3427</v>
      </c>
      <c r="F91" s="64"/>
    </row>
    <row r="92" spans="1:6" x14ac:dyDescent="0.2">
      <c r="A92" s="804" t="s">
        <v>15167</v>
      </c>
      <c r="B92" s="804"/>
      <c r="C92" s="804"/>
      <c r="D92" s="805"/>
      <c r="E92" s="64"/>
      <c r="F92" s="64"/>
    </row>
    <row r="93" spans="1:6" x14ac:dyDescent="0.2">
      <c r="A93" s="64"/>
      <c r="B93" s="64"/>
      <c r="C93" s="64"/>
      <c r="D93" s="64"/>
      <c r="E93" s="64"/>
      <c r="F93" s="64"/>
    </row>
    <row r="94" spans="1:6" x14ac:dyDescent="0.2">
      <c r="A94" s="64"/>
      <c r="B94" s="64"/>
      <c r="C94" s="64"/>
      <c r="D94" s="64"/>
      <c r="E94" s="64"/>
      <c r="F94" s="64"/>
    </row>
    <row r="95" spans="1:6" x14ac:dyDescent="0.2">
      <c r="A95" s="64"/>
      <c r="B95" s="64"/>
      <c r="C95" s="64"/>
      <c r="D95" s="64"/>
      <c r="E95" s="64"/>
      <c r="F95" s="64"/>
    </row>
    <row r="96" spans="1:6" x14ac:dyDescent="0.2">
      <c r="A96" s="64"/>
      <c r="B96" s="64"/>
      <c r="C96" s="64"/>
      <c r="D96" s="64"/>
      <c r="E96" s="64"/>
      <c r="F96" s="64"/>
    </row>
    <row r="97" spans="1:6" x14ac:dyDescent="0.2">
      <c r="A97" s="64"/>
      <c r="B97" s="64"/>
      <c r="C97" s="64"/>
      <c r="D97" s="64"/>
      <c r="E97" s="64"/>
      <c r="F97" s="64"/>
    </row>
    <row r="98" spans="1:6" x14ac:dyDescent="0.2">
      <c r="A98" s="64"/>
      <c r="B98" s="64"/>
      <c r="C98" s="64"/>
      <c r="D98" s="64"/>
      <c r="E98" s="64"/>
      <c r="F98" s="64"/>
    </row>
    <row r="99" spans="1:6" x14ac:dyDescent="0.2">
      <c r="A99" s="64"/>
      <c r="B99" s="64"/>
      <c r="C99" s="64"/>
      <c r="D99" s="64"/>
      <c r="E99" s="64"/>
      <c r="F99" s="64"/>
    </row>
    <row r="100" spans="1:6" x14ac:dyDescent="0.2">
      <c r="A100" s="64"/>
      <c r="B100" s="64"/>
      <c r="C100" s="64"/>
      <c r="D100" s="64"/>
      <c r="E100" s="64"/>
      <c r="F100" s="64"/>
    </row>
    <row r="101" spans="1:6" x14ac:dyDescent="0.2">
      <c r="A101" s="64"/>
      <c r="B101" s="64"/>
      <c r="C101" s="64"/>
      <c r="D101" s="64"/>
      <c r="E101" s="64"/>
      <c r="F101" s="64"/>
    </row>
    <row r="102" spans="1:6" x14ac:dyDescent="0.2">
      <c r="A102" s="64"/>
      <c r="B102" s="64"/>
      <c r="C102" s="64"/>
      <c r="D102" s="64"/>
      <c r="E102" s="64"/>
      <c r="F102" s="64"/>
    </row>
    <row r="103" spans="1:6" x14ac:dyDescent="0.2">
      <c r="A103" s="64"/>
      <c r="B103" s="64"/>
      <c r="C103" s="64"/>
      <c r="D103" s="64"/>
      <c r="E103" s="64"/>
      <c r="F103" s="64"/>
    </row>
    <row r="104" spans="1:6" x14ac:dyDescent="0.2">
      <c r="A104" s="64"/>
      <c r="B104" s="64"/>
      <c r="C104" s="64"/>
      <c r="D104" s="64"/>
      <c r="E104" s="64"/>
      <c r="F104" s="64"/>
    </row>
    <row r="105" spans="1:6" x14ac:dyDescent="0.2">
      <c r="A105" s="64"/>
      <c r="B105" s="64"/>
      <c r="C105" s="64"/>
      <c r="D105" s="64"/>
      <c r="E105" s="64"/>
      <c r="F105" s="64"/>
    </row>
    <row r="106" spans="1:6" x14ac:dyDescent="0.2">
      <c r="A106" s="64"/>
      <c r="B106" s="64"/>
      <c r="C106" s="64"/>
      <c r="D106" s="64"/>
      <c r="E106" s="64"/>
      <c r="F106" s="64"/>
    </row>
    <row r="107" spans="1:6" x14ac:dyDescent="0.2">
      <c r="A107" s="64"/>
      <c r="B107" s="64"/>
      <c r="C107" s="64"/>
      <c r="D107" s="64"/>
      <c r="E107" s="64"/>
      <c r="F107" s="64"/>
    </row>
    <row r="108" spans="1:6" x14ac:dyDescent="0.2">
      <c r="A108" s="64"/>
      <c r="B108" s="64"/>
      <c r="C108" s="64"/>
      <c r="D108" s="64"/>
      <c r="E108" s="64"/>
      <c r="F108" s="64"/>
    </row>
    <row r="109" spans="1:6" x14ac:dyDescent="0.2">
      <c r="A109" s="64"/>
      <c r="B109" s="64"/>
      <c r="C109" s="64"/>
      <c r="D109" s="64"/>
      <c r="E109" s="64"/>
      <c r="F109" s="64"/>
    </row>
    <row r="110" spans="1:6" x14ac:dyDescent="0.2">
      <c r="A110" s="64"/>
      <c r="B110" s="64"/>
      <c r="C110" s="64"/>
      <c r="D110" s="64"/>
      <c r="E110" s="64"/>
      <c r="F110" s="64"/>
    </row>
    <row r="111" spans="1:6" x14ac:dyDescent="0.2">
      <c r="A111" s="64"/>
      <c r="B111" s="64"/>
      <c r="C111" s="64"/>
      <c r="D111" s="64"/>
      <c r="E111" s="64"/>
      <c r="F111" s="64"/>
    </row>
    <row r="112" spans="1:6" x14ac:dyDescent="0.2">
      <c r="A112" s="64"/>
      <c r="B112" s="64"/>
      <c r="C112" s="64"/>
      <c r="D112" s="64"/>
      <c r="E112" s="64"/>
      <c r="F112" s="64"/>
    </row>
    <row r="113" spans="1:6" x14ac:dyDescent="0.2">
      <c r="A113" s="64"/>
      <c r="B113" s="64"/>
      <c r="C113" s="64"/>
      <c r="D113" s="64"/>
      <c r="E113" s="64"/>
      <c r="F113" s="64"/>
    </row>
    <row r="114" spans="1:6" x14ac:dyDescent="0.2">
      <c r="A114" s="64"/>
      <c r="B114" s="64"/>
      <c r="C114" s="64"/>
      <c r="D114" s="64"/>
      <c r="E114" s="64"/>
      <c r="F114" s="64"/>
    </row>
    <row r="115" spans="1:6" x14ac:dyDescent="0.2">
      <c r="A115" s="64"/>
      <c r="B115" s="64"/>
      <c r="C115" s="64"/>
      <c r="D115" s="64"/>
      <c r="E115" s="64"/>
      <c r="F115" s="64"/>
    </row>
    <row r="116" spans="1:6" x14ac:dyDescent="0.2">
      <c r="A116" s="64"/>
      <c r="B116" s="64"/>
      <c r="C116" s="64"/>
      <c r="D116" s="64"/>
      <c r="E116" s="64"/>
      <c r="F116" s="64"/>
    </row>
    <row r="117" spans="1:6" x14ac:dyDescent="0.2">
      <c r="A117" s="64"/>
      <c r="B117" s="64"/>
      <c r="C117" s="64"/>
      <c r="D117" s="64"/>
      <c r="E117" s="64"/>
      <c r="F117" s="64"/>
    </row>
    <row r="118" spans="1:6" x14ac:dyDescent="0.2">
      <c r="A118" s="64"/>
      <c r="B118" s="64"/>
      <c r="C118" s="64"/>
      <c r="D118" s="64"/>
      <c r="E118" s="64"/>
      <c r="F118" s="64"/>
    </row>
    <row r="119" spans="1:6" x14ac:dyDescent="0.2">
      <c r="A119" s="64"/>
      <c r="B119" s="64"/>
      <c r="C119" s="64"/>
      <c r="D119" s="64"/>
      <c r="E119" s="64"/>
      <c r="F119" s="64"/>
    </row>
    <row r="120" spans="1:6" x14ac:dyDescent="0.2">
      <c r="A120" s="64"/>
      <c r="B120" s="64"/>
      <c r="C120" s="64"/>
      <c r="D120" s="64"/>
      <c r="E120" s="64"/>
      <c r="F120" s="64"/>
    </row>
    <row r="121" spans="1:6" x14ac:dyDescent="0.2">
      <c r="A121" s="64"/>
      <c r="B121" s="64"/>
      <c r="C121" s="64"/>
      <c r="D121" s="64"/>
      <c r="E121" s="64"/>
      <c r="F121" s="64"/>
    </row>
    <row r="122" spans="1:6" x14ac:dyDescent="0.2">
      <c r="A122" s="64"/>
      <c r="B122" s="64"/>
      <c r="C122" s="64"/>
      <c r="D122" s="64"/>
      <c r="E122" s="64"/>
      <c r="F122" s="64"/>
    </row>
    <row r="123" spans="1:6" x14ac:dyDescent="0.2">
      <c r="A123" s="64"/>
      <c r="B123" s="64"/>
      <c r="C123" s="64"/>
      <c r="D123" s="64"/>
      <c r="E123" s="64"/>
      <c r="F123" s="64"/>
    </row>
    <row r="124" spans="1:6" x14ac:dyDescent="0.2">
      <c r="A124" s="64"/>
      <c r="B124" s="64"/>
      <c r="C124" s="64"/>
      <c r="D124" s="64"/>
      <c r="E124" s="64"/>
      <c r="F124" s="64"/>
    </row>
    <row r="125" spans="1:6" x14ac:dyDescent="0.2">
      <c r="A125" s="64"/>
      <c r="B125" s="64"/>
      <c r="C125" s="64"/>
      <c r="D125" s="64"/>
      <c r="E125" s="64"/>
      <c r="F125" s="64"/>
    </row>
    <row r="126" spans="1:6" x14ac:dyDescent="0.2">
      <c r="A126" s="64"/>
      <c r="B126" s="64"/>
      <c r="C126" s="64"/>
      <c r="D126" s="64"/>
      <c r="E126" s="64"/>
      <c r="F126" s="64"/>
    </row>
    <row r="127" spans="1:6" x14ac:dyDescent="0.2">
      <c r="A127" s="64"/>
      <c r="B127" s="64"/>
      <c r="C127" s="64"/>
      <c r="D127" s="64"/>
      <c r="E127" s="64"/>
      <c r="F127" s="64"/>
    </row>
    <row r="128" spans="1:6" x14ac:dyDescent="0.2">
      <c r="A128" s="64"/>
      <c r="B128" s="64"/>
      <c r="C128" s="64"/>
      <c r="D128" s="64"/>
      <c r="E128" s="64"/>
      <c r="F128" s="64"/>
    </row>
    <row r="129" spans="1:6" x14ac:dyDescent="0.2">
      <c r="A129" s="64"/>
      <c r="B129" s="64"/>
      <c r="C129" s="64"/>
      <c r="D129" s="64"/>
      <c r="E129" s="64"/>
      <c r="F129" s="64"/>
    </row>
    <row r="130" spans="1:6" x14ac:dyDescent="0.2">
      <c r="A130" s="64"/>
      <c r="B130" s="64"/>
      <c r="C130" s="64"/>
      <c r="D130" s="64"/>
      <c r="E130" s="64"/>
      <c r="F130" s="64"/>
    </row>
    <row r="131" spans="1:6" x14ac:dyDescent="0.2">
      <c r="A131" s="64"/>
      <c r="B131" s="64"/>
      <c r="C131" s="64"/>
      <c r="D131" s="64"/>
      <c r="E131" s="64"/>
      <c r="F131" s="64"/>
    </row>
    <row r="132" spans="1:6" x14ac:dyDescent="0.2">
      <c r="A132" s="64"/>
      <c r="B132" s="64"/>
      <c r="C132" s="64"/>
      <c r="D132" s="64"/>
      <c r="E132" s="64"/>
      <c r="F132" s="64"/>
    </row>
    <row r="133" spans="1:6" x14ac:dyDescent="0.2">
      <c r="A133" s="64"/>
      <c r="B133" s="64"/>
      <c r="C133" s="64"/>
      <c r="D133" s="64"/>
      <c r="E133" s="64"/>
      <c r="F133" s="64"/>
    </row>
    <row r="134" spans="1:6" x14ac:dyDescent="0.2">
      <c r="A134" s="64"/>
      <c r="B134" s="64"/>
      <c r="C134" s="64"/>
      <c r="D134" s="64"/>
      <c r="E134" s="64"/>
      <c r="F134" s="64"/>
    </row>
    <row r="135" spans="1:6" x14ac:dyDescent="0.2">
      <c r="A135" s="64"/>
      <c r="B135" s="64"/>
      <c r="C135" s="64"/>
      <c r="D135" s="64"/>
      <c r="E135" s="64"/>
      <c r="F135" s="64"/>
    </row>
    <row r="136" spans="1:6" x14ac:dyDescent="0.2">
      <c r="A136" s="64"/>
      <c r="B136" s="64"/>
      <c r="C136" s="64"/>
      <c r="D136" s="64"/>
      <c r="E136" s="64"/>
      <c r="F136" s="64"/>
    </row>
    <row r="137" spans="1:6" x14ac:dyDescent="0.2">
      <c r="A137" s="64"/>
      <c r="B137" s="64"/>
      <c r="C137" s="64"/>
      <c r="D137" s="64"/>
      <c r="E137" s="64"/>
      <c r="F137" s="64"/>
    </row>
    <row r="138" spans="1:6" x14ac:dyDescent="0.2">
      <c r="A138" s="64"/>
      <c r="B138" s="64"/>
      <c r="C138" s="64"/>
      <c r="D138" s="64"/>
      <c r="E138" s="64"/>
      <c r="F138" s="64"/>
    </row>
    <row r="139" spans="1:6" x14ac:dyDescent="0.2">
      <c r="A139" s="64"/>
      <c r="B139" s="64"/>
      <c r="C139" s="64"/>
      <c r="D139" s="64"/>
      <c r="E139" s="64"/>
      <c r="F139" s="64"/>
    </row>
    <row r="140" spans="1:6" x14ac:dyDescent="0.2">
      <c r="A140" s="64"/>
      <c r="B140" s="64"/>
      <c r="C140" s="64"/>
      <c r="D140" s="64"/>
      <c r="E140" s="64"/>
      <c r="F140" s="64"/>
    </row>
    <row r="141" spans="1:6" x14ac:dyDescent="0.2">
      <c r="A141" s="64"/>
      <c r="B141" s="64"/>
      <c r="C141" s="64"/>
      <c r="D141" s="64"/>
      <c r="E141" s="64"/>
      <c r="F141" s="64"/>
    </row>
    <row r="142" spans="1:6" x14ac:dyDescent="0.2">
      <c r="A142" s="64"/>
      <c r="B142" s="64"/>
      <c r="C142" s="64"/>
      <c r="D142" s="64"/>
      <c r="E142" s="64"/>
      <c r="F142" s="64"/>
    </row>
    <row r="143" spans="1:6" x14ac:dyDescent="0.2">
      <c r="A143" s="64"/>
      <c r="B143" s="64"/>
      <c r="C143" s="64"/>
      <c r="D143" s="64"/>
      <c r="E143" s="64"/>
      <c r="F143" s="64"/>
    </row>
    <row r="144" spans="1:6" x14ac:dyDescent="0.2">
      <c r="A144" s="64"/>
      <c r="B144" s="64"/>
      <c r="C144" s="64"/>
      <c r="D144" s="64"/>
      <c r="E144" s="64"/>
      <c r="F144" s="64"/>
    </row>
    <row r="145" spans="1:6" x14ac:dyDescent="0.2">
      <c r="A145" s="64"/>
      <c r="B145" s="64"/>
      <c r="C145" s="64"/>
      <c r="D145" s="64"/>
      <c r="E145" s="64"/>
      <c r="F145" s="64"/>
    </row>
    <row r="146" spans="1:6" x14ac:dyDescent="0.2">
      <c r="A146" s="64"/>
      <c r="B146" s="64"/>
      <c r="C146" s="64"/>
      <c r="D146" s="64"/>
      <c r="E146" s="64"/>
      <c r="F146" s="64"/>
    </row>
    <row r="147" spans="1:6" x14ac:dyDescent="0.2">
      <c r="A147" s="64"/>
      <c r="B147" s="64"/>
      <c r="C147" s="64"/>
      <c r="D147" s="64"/>
      <c r="E147" s="64"/>
      <c r="F147" s="64"/>
    </row>
    <row r="148" spans="1:6" x14ac:dyDescent="0.2">
      <c r="A148" s="64"/>
      <c r="B148" s="64"/>
      <c r="C148" s="64"/>
      <c r="D148" s="64"/>
      <c r="E148" s="64"/>
      <c r="F148" s="64"/>
    </row>
    <row r="149" spans="1:6" x14ac:dyDescent="0.2">
      <c r="A149" s="64"/>
      <c r="B149" s="64"/>
      <c r="C149" s="64"/>
      <c r="D149" s="64"/>
      <c r="E149" s="64"/>
      <c r="F149" s="64"/>
    </row>
    <row r="150" spans="1:6" x14ac:dyDescent="0.2">
      <c r="A150" s="64"/>
      <c r="B150" s="64"/>
      <c r="C150" s="64"/>
      <c r="D150" s="64"/>
      <c r="E150" s="64"/>
      <c r="F150" s="64"/>
    </row>
    <row r="151" spans="1:6" x14ac:dyDescent="0.2">
      <c r="A151" s="64"/>
      <c r="B151" s="64"/>
      <c r="C151" s="64"/>
      <c r="D151" s="64"/>
      <c r="E151" s="64"/>
      <c r="F151" s="64"/>
    </row>
    <row r="152" spans="1:6" x14ac:dyDescent="0.2">
      <c r="A152" s="64"/>
      <c r="B152" s="64"/>
      <c r="C152" s="64"/>
      <c r="D152" s="64"/>
      <c r="E152" s="64"/>
      <c r="F152" s="64"/>
    </row>
    <row r="153" spans="1:6" x14ac:dyDescent="0.2">
      <c r="A153" s="64"/>
      <c r="B153" s="64"/>
      <c r="C153" s="64"/>
      <c r="D153" s="64"/>
      <c r="E153" s="64"/>
      <c r="F153" s="64"/>
    </row>
    <row r="154" spans="1:6" x14ac:dyDescent="0.2">
      <c r="A154" s="64"/>
      <c r="B154" s="64"/>
      <c r="C154" s="64"/>
      <c r="D154" s="64"/>
      <c r="E154" s="64"/>
      <c r="F154" s="64"/>
    </row>
    <row r="155" spans="1:6" x14ac:dyDescent="0.2">
      <c r="A155" s="64"/>
      <c r="B155" s="64"/>
      <c r="C155" s="64"/>
      <c r="D155" s="64"/>
      <c r="E155" s="64"/>
      <c r="F155" s="64"/>
    </row>
    <row r="156" spans="1:6" x14ac:dyDescent="0.2">
      <c r="A156" s="64"/>
      <c r="B156" s="64"/>
      <c r="C156" s="64"/>
      <c r="D156" s="64"/>
      <c r="E156" s="64"/>
      <c r="F156" s="64"/>
    </row>
    <row r="157" spans="1:6" x14ac:dyDescent="0.2">
      <c r="A157" s="64"/>
      <c r="B157" s="64"/>
      <c r="C157" s="64"/>
      <c r="D157" s="64"/>
      <c r="E157" s="64"/>
      <c r="F157" s="64"/>
    </row>
    <row r="158" spans="1:6" x14ac:dyDescent="0.2">
      <c r="A158" s="64"/>
      <c r="B158" s="64"/>
      <c r="C158" s="64"/>
      <c r="D158" s="64"/>
      <c r="E158" s="64"/>
      <c r="F158" s="64"/>
    </row>
    <row r="159" spans="1:6" x14ac:dyDescent="0.2">
      <c r="A159" s="64"/>
      <c r="B159" s="64"/>
      <c r="C159" s="64"/>
      <c r="D159" s="64"/>
      <c r="E159" s="64"/>
      <c r="F159" s="64"/>
    </row>
    <row r="160" spans="1:6" x14ac:dyDescent="0.2">
      <c r="A160" s="64"/>
      <c r="B160" s="64"/>
      <c r="C160" s="64"/>
      <c r="D160" s="64"/>
      <c r="E160" s="64"/>
      <c r="F160" s="64"/>
    </row>
    <row r="161" spans="1:6" x14ac:dyDescent="0.2">
      <c r="A161" s="64"/>
      <c r="B161" s="64"/>
      <c r="C161" s="64"/>
      <c r="D161" s="64"/>
      <c r="E161" s="64"/>
      <c r="F161" s="64"/>
    </row>
    <row r="162" spans="1:6" x14ac:dyDescent="0.2">
      <c r="A162" s="64"/>
      <c r="B162" s="64"/>
      <c r="C162" s="64"/>
      <c r="D162" s="64"/>
      <c r="E162" s="64"/>
      <c r="F162" s="64"/>
    </row>
    <row r="163" spans="1:6" x14ac:dyDescent="0.2">
      <c r="A163" s="64"/>
      <c r="B163" s="64"/>
      <c r="C163" s="64"/>
      <c r="D163" s="64"/>
      <c r="E163" s="64"/>
      <c r="F163" s="64"/>
    </row>
    <row r="164" spans="1:6" x14ac:dyDescent="0.2">
      <c r="A164" s="64"/>
      <c r="B164" s="64"/>
      <c r="C164" s="64"/>
      <c r="D164" s="64"/>
      <c r="E164" s="64"/>
      <c r="F164" s="64"/>
    </row>
    <row r="165" spans="1:6" x14ac:dyDescent="0.2">
      <c r="A165" s="64"/>
      <c r="B165" s="64"/>
      <c r="C165" s="64"/>
      <c r="D165" s="64"/>
      <c r="E165" s="64"/>
      <c r="F165" s="64"/>
    </row>
    <row r="166" spans="1:6" x14ac:dyDescent="0.2">
      <c r="A166" s="64"/>
      <c r="B166" s="64"/>
      <c r="C166" s="64"/>
      <c r="D166" s="64"/>
      <c r="E166" s="64"/>
      <c r="F166" s="64"/>
    </row>
    <row r="167" spans="1:6" x14ac:dyDescent="0.2">
      <c r="A167" s="64"/>
      <c r="B167" s="64"/>
      <c r="C167" s="64"/>
      <c r="D167" s="64"/>
      <c r="E167" s="64"/>
      <c r="F167" s="64"/>
    </row>
    <row r="168" spans="1:6" x14ac:dyDescent="0.2">
      <c r="A168" s="64"/>
      <c r="B168" s="64"/>
      <c r="C168" s="64"/>
      <c r="D168" s="64"/>
      <c r="E168" s="64"/>
      <c r="F168" s="64"/>
    </row>
    <row r="169" spans="1:6" x14ac:dyDescent="0.2">
      <c r="A169" s="64"/>
      <c r="B169" s="64"/>
      <c r="C169" s="64"/>
      <c r="D169" s="64"/>
      <c r="E169" s="64"/>
      <c r="F169" s="64"/>
    </row>
    <row r="170" spans="1:6" x14ac:dyDescent="0.2">
      <c r="A170" s="64"/>
      <c r="B170" s="64"/>
      <c r="C170" s="64"/>
      <c r="D170" s="64"/>
      <c r="E170" s="64"/>
      <c r="F170" s="64"/>
    </row>
    <row r="171" spans="1:6" x14ac:dyDescent="0.2">
      <c r="A171" s="64"/>
      <c r="B171" s="64"/>
      <c r="C171" s="64"/>
      <c r="D171" s="64"/>
      <c r="E171" s="64"/>
      <c r="F171" s="64"/>
    </row>
    <row r="172" spans="1:6" x14ac:dyDescent="0.2">
      <c r="A172" s="64"/>
      <c r="B172" s="64"/>
      <c r="C172" s="64"/>
      <c r="D172" s="64"/>
      <c r="E172" s="64"/>
      <c r="F172" s="64"/>
    </row>
    <row r="173" spans="1:6" x14ac:dyDescent="0.2">
      <c r="A173" s="64"/>
      <c r="B173" s="64"/>
      <c r="C173" s="64"/>
      <c r="D173" s="64"/>
      <c r="E173" s="64"/>
      <c r="F173" s="64"/>
    </row>
    <row r="174" spans="1:6" x14ac:dyDescent="0.2">
      <c r="A174" s="64"/>
      <c r="B174" s="64"/>
      <c r="C174" s="64"/>
      <c r="D174" s="64"/>
      <c r="E174" s="64"/>
      <c r="F174" s="64"/>
    </row>
    <row r="175" spans="1:6" x14ac:dyDescent="0.2">
      <c r="A175" s="64"/>
      <c r="B175" s="64"/>
      <c r="C175" s="64"/>
      <c r="D175" s="64"/>
      <c r="E175" s="64"/>
      <c r="F175" s="64"/>
    </row>
    <row r="176" spans="1:6" x14ac:dyDescent="0.2">
      <c r="A176" s="64"/>
      <c r="B176" s="64"/>
      <c r="C176" s="64"/>
      <c r="D176" s="64"/>
      <c r="E176" s="64"/>
      <c r="F176" s="64"/>
    </row>
    <row r="177" spans="1:6" x14ac:dyDescent="0.2">
      <c r="A177" s="64"/>
      <c r="B177" s="64"/>
      <c r="C177" s="64"/>
      <c r="D177" s="64"/>
      <c r="E177" s="64"/>
      <c r="F177" s="64"/>
    </row>
    <row r="178" spans="1:6" x14ac:dyDescent="0.2">
      <c r="A178" s="64"/>
      <c r="B178" s="64"/>
      <c r="C178" s="64"/>
      <c r="D178" s="64"/>
      <c r="E178" s="64"/>
      <c r="F178" s="64"/>
    </row>
    <row r="179" spans="1:6" x14ac:dyDescent="0.2">
      <c r="A179" s="64"/>
      <c r="B179" s="64"/>
      <c r="C179" s="64"/>
      <c r="D179" s="64"/>
      <c r="E179" s="64"/>
      <c r="F179" s="64"/>
    </row>
    <row r="180" spans="1:6" x14ac:dyDescent="0.2">
      <c r="A180" s="64"/>
      <c r="B180" s="64"/>
      <c r="C180" s="64"/>
      <c r="D180" s="64"/>
      <c r="E180" s="64"/>
      <c r="F180" s="64"/>
    </row>
    <row r="181" spans="1:6" x14ac:dyDescent="0.2">
      <c r="A181" s="64"/>
      <c r="B181" s="64"/>
      <c r="C181" s="64"/>
      <c r="D181" s="64"/>
      <c r="E181" s="64"/>
      <c r="F181" s="64"/>
    </row>
    <row r="182" spans="1:6" x14ac:dyDescent="0.2">
      <c r="A182" s="64"/>
      <c r="B182" s="64"/>
      <c r="C182" s="64"/>
      <c r="D182" s="64"/>
      <c r="E182" s="64"/>
      <c r="F182" s="64"/>
    </row>
    <row r="183" spans="1:6" x14ac:dyDescent="0.2">
      <c r="A183" s="64"/>
      <c r="B183" s="64"/>
      <c r="C183" s="64"/>
      <c r="D183" s="64"/>
      <c r="E183" s="64"/>
      <c r="F183" s="64"/>
    </row>
    <row r="184" spans="1:6" x14ac:dyDescent="0.2">
      <c r="A184" s="64"/>
      <c r="B184" s="64"/>
      <c r="C184" s="64"/>
      <c r="D184" s="64"/>
      <c r="E184" s="64"/>
      <c r="F184" s="64"/>
    </row>
    <row r="185" spans="1:6" x14ac:dyDescent="0.2">
      <c r="A185" s="64"/>
      <c r="B185" s="64"/>
      <c r="C185" s="64"/>
      <c r="D185" s="64"/>
      <c r="E185" s="64"/>
      <c r="F185" s="64"/>
    </row>
    <row r="186" spans="1:6" x14ac:dyDescent="0.2">
      <c r="A186" s="64"/>
      <c r="B186" s="64"/>
      <c r="C186" s="64"/>
      <c r="D186" s="64"/>
      <c r="E186" s="64"/>
      <c r="F186" s="64"/>
    </row>
    <row r="187" spans="1:6" x14ac:dyDescent="0.2">
      <c r="A187" s="64"/>
      <c r="B187" s="64"/>
      <c r="C187" s="64"/>
      <c r="D187" s="64"/>
      <c r="E187" s="64"/>
      <c r="F187" s="64"/>
    </row>
    <row r="188" spans="1:6" x14ac:dyDescent="0.2">
      <c r="A188" s="64"/>
      <c r="B188" s="64"/>
      <c r="C188" s="64"/>
      <c r="D188" s="64"/>
      <c r="E188" s="64"/>
      <c r="F188" s="64"/>
    </row>
    <row r="189" spans="1:6" x14ac:dyDescent="0.2">
      <c r="A189" s="64"/>
      <c r="B189" s="64"/>
      <c r="C189" s="64"/>
      <c r="D189" s="64"/>
      <c r="E189" s="64"/>
      <c r="F189" s="64"/>
    </row>
    <row r="190" spans="1:6" x14ac:dyDescent="0.2">
      <c r="A190" s="64"/>
      <c r="B190" s="64"/>
      <c r="C190" s="64"/>
      <c r="D190" s="64"/>
      <c r="E190" s="64"/>
      <c r="F190" s="64"/>
    </row>
    <row r="191" spans="1:6" x14ac:dyDescent="0.2">
      <c r="A191" s="64"/>
      <c r="B191" s="64"/>
      <c r="C191" s="64"/>
      <c r="D191" s="64"/>
      <c r="E191" s="64"/>
      <c r="F191" s="64"/>
    </row>
    <row r="192" spans="1:6" x14ac:dyDescent="0.2">
      <c r="A192" s="64"/>
      <c r="B192" s="64"/>
      <c r="C192" s="64"/>
      <c r="D192" s="64"/>
      <c r="E192" s="64"/>
      <c r="F192" s="64"/>
    </row>
    <row r="193" spans="1:6" x14ac:dyDescent="0.2">
      <c r="A193" s="64"/>
      <c r="B193" s="64"/>
      <c r="C193" s="64"/>
      <c r="D193" s="64"/>
      <c r="E193" s="64"/>
      <c r="F193" s="64"/>
    </row>
    <row r="194" spans="1:6" x14ac:dyDescent="0.2">
      <c r="A194" s="64"/>
      <c r="B194" s="64"/>
      <c r="C194" s="64"/>
      <c r="D194" s="64"/>
      <c r="E194" s="64"/>
      <c r="F194" s="64"/>
    </row>
    <row r="195" spans="1:6" x14ac:dyDescent="0.2">
      <c r="A195" s="64"/>
      <c r="B195" s="64"/>
      <c r="C195" s="64"/>
      <c r="D195" s="64"/>
      <c r="E195" s="64"/>
      <c r="F195" s="64"/>
    </row>
    <row r="196" spans="1:6" x14ac:dyDescent="0.2">
      <c r="A196" s="64"/>
      <c r="B196" s="64"/>
      <c r="C196" s="64"/>
      <c r="D196" s="64"/>
      <c r="E196" s="64"/>
      <c r="F196" s="64"/>
    </row>
    <row r="197" spans="1:6" x14ac:dyDescent="0.2">
      <c r="A197" s="64"/>
      <c r="B197" s="64"/>
      <c r="C197" s="64"/>
      <c r="D197" s="64"/>
      <c r="E197" s="64"/>
      <c r="F197" s="64"/>
    </row>
    <row r="198" spans="1:6" x14ac:dyDescent="0.2">
      <c r="A198" s="64"/>
      <c r="B198" s="64"/>
      <c r="C198" s="64"/>
      <c r="D198" s="64"/>
      <c r="E198" s="64"/>
      <c r="F198" s="64"/>
    </row>
    <row r="199" spans="1:6" x14ac:dyDescent="0.2">
      <c r="A199" s="64"/>
      <c r="B199" s="64"/>
      <c r="C199" s="64"/>
      <c r="D199" s="64"/>
      <c r="E199" s="64"/>
      <c r="F199" s="64"/>
    </row>
    <row r="200" spans="1:6" x14ac:dyDescent="0.2">
      <c r="A200" s="64"/>
      <c r="B200" s="64"/>
      <c r="C200" s="64"/>
      <c r="D200" s="64"/>
      <c r="E200" s="64"/>
      <c r="F200" s="64"/>
    </row>
    <row r="201" spans="1:6" x14ac:dyDescent="0.2">
      <c r="A201" s="64"/>
      <c r="B201" s="64"/>
      <c r="C201" s="64"/>
      <c r="D201" s="64"/>
      <c r="E201" s="64"/>
      <c r="F201" s="64"/>
    </row>
    <row r="202" spans="1:6" x14ac:dyDescent="0.2">
      <c r="A202" s="64"/>
      <c r="B202" s="64"/>
      <c r="C202" s="64"/>
      <c r="D202" s="64"/>
      <c r="E202" s="64"/>
      <c r="F202" s="64"/>
    </row>
    <row r="203" spans="1:6" x14ac:dyDescent="0.2">
      <c r="A203" s="64"/>
      <c r="B203" s="64"/>
      <c r="C203" s="64"/>
      <c r="D203" s="64"/>
      <c r="E203" s="64"/>
      <c r="F203" s="64"/>
    </row>
    <row r="204" spans="1:6" x14ac:dyDescent="0.2">
      <c r="A204" s="64"/>
      <c r="B204" s="64"/>
      <c r="C204" s="64"/>
      <c r="D204" s="64"/>
      <c r="E204" s="64"/>
      <c r="F204" s="64"/>
    </row>
    <row r="205" spans="1:6" x14ac:dyDescent="0.2">
      <c r="A205" s="64"/>
      <c r="B205" s="64"/>
      <c r="C205" s="64"/>
      <c r="D205" s="64"/>
      <c r="E205" s="64"/>
      <c r="F205" s="64"/>
    </row>
    <row r="206" spans="1:6" x14ac:dyDescent="0.2">
      <c r="A206" s="64"/>
      <c r="B206" s="64"/>
      <c r="C206" s="64"/>
      <c r="D206" s="64"/>
      <c r="E206" s="64"/>
      <c r="F206" s="64"/>
    </row>
    <row r="207" spans="1:6" x14ac:dyDescent="0.2">
      <c r="A207" s="64"/>
      <c r="B207" s="64"/>
      <c r="C207" s="64"/>
      <c r="D207" s="64"/>
      <c r="E207" s="64"/>
      <c r="F207" s="64"/>
    </row>
    <row r="208" spans="1:6" x14ac:dyDescent="0.2">
      <c r="A208" s="64"/>
      <c r="B208" s="64"/>
      <c r="C208" s="64"/>
      <c r="D208" s="64"/>
      <c r="E208" s="64"/>
      <c r="F208" s="64"/>
    </row>
    <row r="209" spans="1:6" x14ac:dyDescent="0.2">
      <c r="A209" s="64"/>
      <c r="B209" s="64"/>
      <c r="C209" s="64"/>
      <c r="D209" s="64"/>
      <c r="E209" s="64"/>
      <c r="F209" s="64"/>
    </row>
    <row r="210" spans="1:6" x14ac:dyDescent="0.2">
      <c r="A210" s="64"/>
      <c r="B210" s="64"/>
      <c r="C210" s="64"/>
      <c r="D210" s="64"/>
      <c r="E210" s="64"/>
      <c r="F210" s="64"/>
    </row>
    <row r="211" spans="1:6" x14ac:dyDescent="0.2">
      <c r="A211" s="64"/>
      <c r="B211" s="64"/>
      <c r="C211" s="64"/>
      <c r="D211" s="64"/>
      <c r="E211" s="64"/>
      <c r="F211" s="64"/>
    </row>
    <row r="212" spans="1:6" x14ac:dyDescent="0.2">
      <c r="A212" s="64"/>
      <c r="B212" s="64"/>
      <c r="C212" s="64"/>
      <c r="D212" s="64"/>
      <c r="E212" s="64"/>
      <c r="F212" s="64"/>
    </row>
    <row r="213" spans="1:6" x14ac:dyDescent="0.2">
      <c r="A213" s="64"/>
      <c r="B213" s="64"/>
      <c r="C213" s="64"/>
      <c r="D213" s="64"/>
      <c r="E213" s="64"/>
      <c r="F213" s="64"/>
    </row>
    <row r="214" spans="1:6" x14ac:dyDescent="0.2">
      <c r="A214" s="64"/>
      <c r="B214" s="64"/>
      <c r="C214" s="64"/>
      <c r="D214" s="64"/>
      <c r="E214" s="64"/>
      <c r="F214" s="64"/>
    </row>
    <row r="215" spans="1:6" x14ac:dyDescent="0.2">
      <c r="A215" s="64"/>
      <c r="B215" s="64"/>
      <c r="C215" s="64"/>
      <c r="D215" s="64"/>
      <c r="E215" s="64"/>
      <c r="F215" s="64"/>
    </row>
    <row r="216" spans="1:6" x14ac:dyDescent="0.2">
      <c r="A216" s="64"/>
      <c r="B216" s="64"/>
      <c r="C216" s="64"/>
      <c r="D216" s="64"/>
      <c r="E216" s="64"/>
      <c r="F216" s="64"/>
    </row>
    <row r="217" spans="1:6" x14ac:dyDescent="0.2">
      <c r="A217" s="64"/>
      <c r="B217" s="64"/>
      <c r="C217" s="64"/>
      <c r="D217" s="64"/>
      <c r="E217" s="64"/>
      <c r="F217" s="64"/>
    </row>
    <row r="218" spans="1:6" x14ac:dyDescent="0.2">
      <c r="A218" s="64"/>
      <c r="B218" s="64"/>
      <c r="C218" s="64"/>
      <c r="D218" s="64"/>
      <c r="E218" s="64"/>
      <c r="F218" s="64"/>
    </row>
    <row r="219" spans="1:6" x14ac:dyDescent="0.2">
      <c r="A219" s="64"/>
      <c r="B219" s="64"/>
      <c r="C219" s="64"/>
      <c r="D219" s="64"/>
      <c r="E219" s="64"/>
      <c r="F219" s="64"/>
    </row>
  </sheetData>
  <mergeCells count="5">
    <mergeCell ref="A3:B3"/>
    <mergeCell ref="C3:F3"/>
    <mergeCell ref="A4:B4"/>
    <mergeCell ref="C4:F5"/>
    <mergeCell ref="A92:D92"/>
  </mergeCells>
  <conditionalFormatting sqref="C3:F3">
    <cfRule type="containsText" dxfId="86" priority="2" operator="containsText" text="Diseño de registro. 2024">
      <formula>NOT(ISERROR(SEARCH("Diseño de registro. 2024",C3)))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29065644-3A04-4A7C-B7AD-3AD4A41E34B5}">
            <xm:f>NOT(ISERROR(SEARCH($C$3,C3)))</xm:f>
            <xm:f>$C$3</xm:f>
            <x14:dxf>
              <font>
                <color rgb="FFFFFF00"/>
              </font>
            </x14:dxf>
          </x14:cfRule>
          <xm:sqref>C3:F3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141</vt:i4>
      </vt:variant>
      <vt:variant>
        <vt:lpstr>Rangos con nombre</vt:lpstr>
      </vt:variant>
      <vt:variant>
        <vt:i4>217</vt:i4>
      </vt:variant>
    </vt:vector>
  </HeadingPairs>
  <TitlesOfParts>
    <vt:vector size="358" baseType="lpstr">
      <vt:lpstr>T220000000</vt:lpstr>
      <vt:lpstr>T22001000</vt:lpstr>
      <vt:lpstr>T22002000</vt:lpstr>
      <vt:lpstr>T22002001</vt:lpstr>
      <vt:lpstr>T22003A00</vt:lpstr>
      <vt:lpstr>T22003B00</vt:lpstr>
      <vt:lpstr>T22004A00</vt:lpstr>
      <vt:lpstr>T22004B00</vt:lpstr>
      <vt:lpstr>T22005A00</vt:lpstr>
      <vt:lpstr>T22005B00</vt:lpstr>
      <vt:lpstr>T22005C00</vt:lpstr>
      <vt:lpstr>T22003A01</vt:lpstr>
      <vt:lpstr>T22003A11</vt:lpstr>
      <vt:lpstr>T22003B01</vt:lpstr>
      <vt:lpstr>T22003C01</vt:lpstr>
      <vt:lpstr>T22004001</vt:lpstr>
      <vt:lpstr>T22005A01</vt:lpstr>
      <vt:lpstr>T22005B01</vt:lpstr>
      <vt:lpstr>T22005C01</vt:lpstr>
      <vt:lpstr>T22003A02</vt:lpstr>
      <vt:lpstr>T22003B02</vt:lpstr>
      <vt:lpstr>T22003C02</vt:lpstr>
      <vt:lpstr>T22003D02</vt:lpstr>
      <vt:lpstr>T22004A02</vt:lpstr>
      <vt:lpstr>T22004B02</vt:lpstr>
      <vt:lpstr>T22004C02</vt:lpstr>
      <vt:lpstr>T22004D02</vt:lpstr>
      <vt:lpstr>T22004E02</vt:lpstr>
      <vt:lpstr>T22005A02</vt:lpstr>
      <vt:lpstr>T22005B02</vt:lpstr>
      <vt:lpstr>T22005C02</vt:lpstr>
      <vt:lpstr>T22007000 </vt:lpstr>
      <vt:lpstr>T22007A00</vt:lpstr>
      <vt:lpstr>T22007A01</vt:lpstr>
      <vt:lpstr>T22007A02</vt:lpstr>
      <vt:lpstr>T22007B00</vt:lpstr>
      <vt:lpstr>T22007C00</vt:lpstr>
      <vt:lpstr>T22007D00</vt:lpstr>
      <vt:lpstr>T22007E00</vt:lpstr>
      <vt:lpstr>T22007F00</vt:lpstr>
      <vt:lpstr>T22007G00</vt:lpstr>
      <vt:lpstr>T22007H00</vt:lpstr>
      <vt:lpstr>T22007I00</vt:lpstr>
      <vt:lpstr>T22007I01</vt:lpstr>
      <vt:lpstr>T22007I10</vt:lpstr>
      <vt:lpstr>T22007I11</vt:lpstr>
      <vt:lpstr>T22007J00</vt:lpstr>
      <vt:lpstr>T22007J01</vt:lpstr>
      <vt:lpstr>T22007J10</vt:lpstr>
      <vt:lpstr>T22007J11</vt:lpstr>
      <vt:lpstr>T22007J20</vt:lpstr>
      <vt:lpstr>T22007J21</vt:lpstr>
      <vt:lpstr>T22007K00</vt:lpstr>
      <vt:lpstr>T22007K01</vt:lpstr>
      <vt:lpstr>T22007K10</vt:lpstr>
      <vt:lpstr>T22007K11</vt:lpstr>
      <vt:lpstr>T22007L00</vt:lpstr>
      <vt:lpstr>T22007L01</vt:lpstr>
      <vt:lpstr>T22007L10</vt:lpstr>
      <vt:lpstr>T22007L11</vt:lpstr>
      <vt:lpstr>T22007L20</vt:lpstr>
      <vt:lpstr>T22007L21</vt:lpstr>
      <vt:lpstr>T22007M00</vt:lpstr>
      <vt:lpstr>T22007N00</vt:lpstr>
      <vt:lpstr>T22007N10</vt:lpstr>
      <vt:lpstr>T22007O00</vt:lpstr>
      <vt:lpstr>T22007O10</vt:lpstr>
      <vt:lpstr>T22007O20</vt:lpstr>
      <vt:lpstr>T22008A00</vt:lpstr>
      <vt:lpstr>T22008B00</vt:lpstr>
      <vt:lpstr>T22009000</vt:lpstr>
      <vt:lpstr>T22009001</vt:lpstr>
      <vt:lpstr>T22010000</vt:lpstr>
      <vt:lpstr>T22011000</vt:lpstr>
      <vt:lpstr>T22012000</vt:lpstr>
      <vt:lpstr>T22012001</vt:lpstr>
      <vt:lpstr>T22012A00</vt:lpstr>
      <vt:lpstr>T22012A01</vt:lpstr>
      <vt:lpstr>T22012A10</vt:lpstr>
      <vt:lpstr>T22012A11 </vt:lpstr>
      <vt:lpstr>T22012B00</vt:lpstr>
      <vt:lpstr>T22012B10</vt:lpstr>
      <vt:lpstr>T22012B20</vt:lpstr>
      <vt:lpstr>T22013000</vt:lpstr>
      <vt:lpstr>T22013001</vt:lpstr>
      <vt:lpstr>T22013002</vt:lpstr>
      <vt:lpstr>T22013A00</vt:lpstr>
      <vt:lpstr>T22013A01</vt:lpstr>
      <vt:lpstr>T22013A02</vt:lpstr>
      <vt:lpstr>T22013A10</vt:lpstr>
      <vt:lpstr>T22013A11</vt:lpstr>
      <vt:lpstr>T22013A12</vt:lpstr>
      <vt:lpstr>T22013B00</vt:lpstr>
      <vt:lpstr>T22013B01</vt:lpstr>
      <vt:lpstr>T22013B02</vt:lpstr>
      <vt:lpstr>T22013B10</vt:lpstr>
      <vt:lpstr>T22013B11</vt:lpstr>
      <vt:lpstr>T22013B12</vt:lpstr>
      <vt:lpstr>T22013B20</vt:lpstr>
      <vt:lpstr>T22013B21</vt:lpstr>
      <vt:lpstr>T22013B22</vt:lpstr>
      <vt:lpstr>T22014000</vt:lpstr>
      <vt:lpstr>T22014001</vt:lpstr>
      <vt:lpstr>T22014002</vt:lpstr>
      <vt:lpstr>T22014003</vt:lpstr>
      <vt:lpstr>T22014004</vt:lpstr>
      <vt:lpstr>T22014005</vt:lpstr>
      <vt:lpstr>T22014A00</vt:lpstr>
      <vt:lpstr>T22014A01</vt:lpstr>
      <vt:lpstr>T22014A02</vt:lpstr>
      <vt:lpstr>T22014A03</vt:lpstr>
      <vt:lpstr>T22014A04</vt:lpstr>
      <vt:lpstr>T22014A05</vt:lpstr>
      <vt:lpstr>T22014A10</vt:lpstr>
      <vt:lpstr>T22014A11</vt:lpstr>
      <vt:lpstr>T22014A12</vt:lpstr>
      <vt:lpstr>T22014A13</vt:lpstr>
      <vt:lpstr>T22014A14</vt:lpstr>
      <vt:lpstr>T22014A15</vt:lpstr>
      <vt:lpstr>T22014B00</vt:lpstr>
      <vt:lpstr>T22014B01</vt:lpstr>
      <vt:lpstr>T22014B02</vt:lpstr>
      <vt:lpstr>T22014B03</vt:lpstr>
      <vt:lpstr>T22014B04</vt:lpstr>
      <vt:lpstr>T22014B10</vt:lpstr>
      <vt:lpstr>T22014B11</vt:lpstr>
      <vt:lpstr>T22014B12</vt:lpstr>
      <vt:lpstr>T22014B13</vt:lpstr>
      <vt:lpstr>T22014B14</vt:lpstr>
      <vt:lpstr>T22014B15</vt:lpstr>
      <vt:lpstr>T22014B20</vt:lpstr>
      <vt:lpstr>T22014B21</vt:lpstr>
      <vt:lpstr>T22014B22</vt:lpstr>
      <vt:lpstr>T22014B23</vt:lpstr>
      <vt:lpstr>T22014B24</vt:lpstr>
      <vt:lpstr>T22014B25</vt:lpstr>
      <vt:lpstr>T22015A00</vt:lpstr>
      <vt:lpstr>T22015B00</vt:lpstr>
      <vt:lpstr>T22016000</vt:lpstr>
      <vt:lpstr>T22016001</vt:lpstr>
      <vt:lpstr>T220DID00</vt:lpstr>
      <vt:lpstr>T22001000!Área_de_impresión</vt:lpstr>
      <vt:lpstr>T22002000!Área_de_impresión</vt:lpstr>
      <vt:lpstr>T22003A00!Área_de_impresión</vt:lpstr>
      <vt:lpstr>T22003A01!Área_de_impresión</vt:lpstr>
      <vt:lpstr>T22003A02!Área_de_impresión</vt:lpstr>
      <vt:lpstr>T22003A11!Área_de_impresión</vt:lpstr>
      <vt:lpstr>T22003B00!Área_de_impresión</vt:lpstr>
      <vt:lpstr>T22003B01!Área_de_impresión</vt:lpstr>
      <vt:lpstr>T22003B02!Área_de_impresión</vt:lpstr>
      <vt:lpstr>T22003C01!Área_de_impresión</vt:lpstr>
      <vt:lpstr>T22003C02!Área_de_impresión</vt:lpstr>
      <vt:lpstr>T22003D02!Área_de_impresión</vt:lpstr>
      <vt:lpstr>T22004001!Área_de_impresión</vt:lpstr>
      <vt:lpstr>T22004A00!Área_de_impresión</vt:lpstr>
      <vt:lpstr>T22004A02!Área_de_impresión</vt:lpstr>
      <vt:lpstr>T22004B00!Área_de_impresión</vt:lpstr>
      <vt:lpstr>T22004B02!Área_de_impresión</vt:lpstr>
      <vt:lpstr>T22004C02!Área_de_impresión</vt:lpstr>
      <vt:lpstr>T22004D02!Área_de_impresión</vt:lpstr>
      <vt:lpstr>T22004E02!Área_de_impresión</vt:lpstr>
      <vt:lpstr>T22005A00!Área_de_impresión</vt:lpstr>
      <vt:lpstr>T22005A01!Área_de_impresión</vt:lpstr>
      <vt:lpstr>T22005A02!Área_de_impresión</vt:lpstr>
      <vt:lpstr>T22005B00!Área_de_impresión</vt:lpstr>
      <vt:lpstr>T22005B01!Área_de_impresión</vt:lpstr>
      <vt:lpstr>T22005B02!Área_de_impresión</vt:lpstr>
      <vt:lpstr>T22005C00!Área_de_impresión</vt:lpstr>
      <vt:lpstr>T22005C01!Área_de_impresión</vt:lpstr>
      <vt:lpstr>T22005C02!Área_de_impresión</vt:lpstr>
      <vt:lpstr>'T22007000 '!Área_de_impresión</vt:lpstr>
      <vt:lpstr>T22007A00!Área_de_impresión</vt:lpstr>
      <vt:lpstr>T22007C00!Área_de_impresión</vt:lpstr>
      <vt:lpstr>T22007D00!Área_de_impresión</vt:lpstr>
      <vt:lpstr>T22007E00!Área_de_impresión</vt:lpstr>
      <vt:lpstr>T22007F00!Área_de_impresión</vt:lpstr>
      <vt:lpstr>T22007G00!Área_de_impresión</vt:lpstr>
      <vt:lpstr>T22007H00!Área_de_impresión</vt:lpstr>
      <vt:lpstr>T22007K00!Área_de_impresión</vt:lpstr>
      <vt:lpstr>T22007K10!Área_de_impresión</vt:lpstr>
      <vt:lpstr>T22007K11!Área_de_impresión</vt:lpstr>
      <vt:lpstr>T22007L00!Área_de_impresión</vt:lpstr>
      <vt:lpstr>T22007L01!Área_de_impresión</vt:lpstr>
      <vt:lpstr>T22007L10!Área_de_impresión</vt:lpstr>
      <vt:lpstr>T22007M00!Área_de_impresión</vt:lpstr>
      <vt:lpstr>T22007N00!Área_de_impresión</vt:lpstr>
      <vt:lpstr>T22007O00!Área_de_impresión</vt:lpstr>
      <vt:lpstr>T22007O10!Área_de_impresión</vt:lpstr>
      <vt:lpstr>T22008A00!Área_de_impresión</vt:lpstr>
      <vt:lpstr>T22008B00!Área_de_impresión</vt:lpstr>
      <vt:lpstr>T22009000!Área_de_impresión</vt:lpstr>
      <vt:lpstr>T22010000!Área_de_impresión</vt:lpstr>
      <vt:lpstr>T22011000!Área_de_impresión</vt:lpstr>
      <vt:lpstr>T22012000!Área_de_impresión</vt:lpstr>
      <vt:lpstr>T22012A00!Área_de_impresión</vt:lpstr>
      <vt:lpstr>T22012A01!Área_de_impresión</vt:lpstr>
      <vt:lpstr>T22012A10!Área_de_impresión</vt:lpstr>
      <vt:lpstr>'T22012A11 '!Área_de_impresión</vt:lpstr>
      <vt:lpstr>T22012B00!Área_de_impresión</vt:lpstr>
      <vt:lpstr>T22012B20!Área_de_impresión</vt:lpstr>
      <vt:lpstr>T22013000!Área_de_impresión</vt:lpstr>
      <vt:lpstr>T22013001!Área_de_impresión</vt:lpstr>
      <vt:lpstr>T22013002!Área_de_impresión</vt:lpstr>
      <vt:lpstr>T22013A00!Área_de_impresión</vt:lpstr>
      <vt:lpstr>T22013A01!Área_de_impresión</vt:lpstr>
      <vt:lpstr>T22013A02!Área_de_impresión</vt:lpstr>
      <vt:lpstr>T22013A10!Área_de_impresión</vt:lpstr>
      <vt:lpstr>T22013A11!Área_de_impresión</vt:lpstr>
      <vt:lpstr>T22013A12!Área_de_impresión</vt:lpstr>
      <vt:lpstr>T22013B00!Área_de_impresión</vt:lpstr>
      <vt:lpstr>T22013B10!Área_de_impresión</vt:lpstr>
      <vt:lpstr>T22014000!Área_de_impresión</vt:lpstr>
      <vt:lpstr>T22014001!Área_de_impresión</vt:lpstr>
      <vt:lpstr>T22014A00!Área_de_impresión</vt:lpstr>
      <vt:lpstr>T22014A01!Área_de_impresión</vt:lpstr>
      <vt:lpstr>T22014A05!Área_de_impresión</vt:lpstr>
      <vt:lpstr>T22014A10!Área_de_impresión</vt:lpstr>
      <vt:lpstr>T22014A11!Área_de_impresión</vt:lpstr>
      <vt:lpstr>T22014A15!Área_de_impresión</vt:lpstr>
      <vt:lpstr>T22014B00!Área_de_impresión</vt:lpstr>
      <vt:lpstr>T22014B04!Área_de_impresión</vt:lpstr>
      <vt:lpstr>T22014B10!Área_de_impresión</vt:lpstr>
      <vt:lpstr>T22014B14!Área_de_impresión</vt:lpstr>
      <vt:lpstr>T22014B24!Área_de_impresión</vt:lpstr>
      <vt:lpstr>T22014B25!Área_de_impresión</vt:lpstr>
      <vt:lpstr>T22015A00!Área_de_impresión</vt:lpstr>
      <vt:lpstr>T22015B00!Área_de_impresión</vt:lpstr>
      <vt:lpstr>T22016000!Área_de_impresión</vt:lpstr>
      <vt:lpstr>T220DID00!Área_de_impresión</vt:lpstr>
      <vt:lpstr>T22001000!Print_Area</vt:lpstr>
      <vt:lpstr>T22003A00!Print_Area</vt:lpstr>
      <vt:lpstr>T22003A01!Print_Area</vt:lpstr>
      <vt:lpstr>T22003A02!Print_Area</vt:lpstr>
      <vt:lpstr>T22003A11!Print_Area</vt:lpstr>
      <vt:lpstr>T22003B00!Print_Area</vt:lpstr>
      <vt:lpstr>T22003B01!Print_Area</vt:lpstr>
      <vt:lpstr>T22003B02!Print_Area</vt:lpstr>
      <vt:lpstr>T22003C01!Print_Area</vt:lpstr>
      <vt:lpstr>T22003C02!Print_Area</vt:lpstr>
      <vt:lpstr>T22003D02!Print_Area</vt:lpstr>
      <vt:lpstr>T22004001!Print_Area</vt:lpstr>
      <vt:lpstr>T22004A00!Print_Area</vt:lpstr>
      <vt:lpstr>T22004A02!Print_Area</vt:lpstr>
      <vt:lpstr>T22004B00!Print_Area</vt:lpstr>
      <vt:lpstr>T22004B02!Print_Area</vt:lpstr>
      <vt:lpstr>T22004C02!Print_Area</vt:lpstr>
      <vt:lpstr>T22004D02!Print_Area</vt:lpstr>
      <vt:lpstr>T22004E02!Print_Area</vt:lpstr>
      <vt:lpstr>T22005A00!Print_Area</vt:lpstr>
      <vt:lpstr>T22005A01!Print_Area</vt:lpstr>
      <vt:lpstr>T22005A02!Print_Area</vt:lpstr>
      <vt:lpstr>T22005B00!Print_Area</vt:lpstr>
      <vt:lpstr>T22005B02!Print_Area</vt:lpstr>
      <vt:lpstr>T22005C00!Print_Area</vt:lpstr>
      <vt:lpstr>T22005C02!Print_Area</vt:lpstr>
      <vt:lpstr>'T22007000 '!Print_Area</vt:lpstr>
      <vt:lpstr>T22007K00!Print_Area</vt:lpstr>
      <vt:lpstr>T22007K10!Print_Area</vt:lpstr>
      <vt:lpstr>T22007K11!Print_Area</vt:lpstr>
      <vt:lpstr>T22008A00!Print_Area</vt:lpstr>
      <vt:lpstr>T22009000!Print_Area</vt:lpstr>
      <vt:lpstr>T22011000!Print_Area</vt:lpstr>
      <vt:lpstr>T22012000!Print_Area</vt:lpstr>
      <vt:lpstr>T22012A10!Print_Area</vt:lpstr>
      <vt:lpstr>'T22012A11 '!Print_Area</vt:lpstr>
      <vt:lpstr>T22012B00!Print_Area</vt:lpstr>
      <vt:lpstr>T22012B20!Print_Area</vt:lpstr>
      <vt:lpstr>T22013A10!Print_Area</vt:lpstr>
      <vt:lpstr>T22013A11!Print_Area</vt:lpstr>
      <vt:lpstr>T22014A05!Print_Area</vt:lpstr>
      <vt:lpstr>T22014A10!Print_Area</vt:lpstr>
      <vt:lpstr>T22014A15!Print_Area</vt:lpstr>
      <vt:lpstr>T22014B00!Print_Area</vt:lpstr>
      <vt:lpstr>T22014B04!Print_Area</vt:lpstr>
      <vt:lpstr>T22014B10!Print_Area</vt:lpstr>
      <vt:lpstr>T22014B14!Print_Area</vt:lpstr>
      <vt:lpstr>T22014B24!Print_Area</vt:lpstr>
      <vt:lpstr>T22014B25!Print_Area</vt:lpstr>
      <vt:lpstr>T220DID00!Print_Area</vt:lpstr>
      <vt:lpstr>T22001000!Print_Titles</vt:lpstr>
      <vt:lpstr>T22002000!Print_Titles</vt:lpstr>
      <vt:lpstr>T22003A00!Print_Titles</vt:lpstr>
      <vt:lpstr>T22003A01!Print_Titles</vt:lpstr>
      <vt:lpstr>T22003A02!Print_Titles</vt:lpstr>
      <vt:lpstr>T22003A11!Print_Titles</vt:lpstr>
      <vt:lpstr>T22003B00!Print_Titles</vt:lpstr>
      <vt:lpstr>T22003B01!Print_Titles</vt:lpstr>
      <vt:lpstr>T22003B02!Print_Titles</vt:lpstr>
      <vt:lpstr>T22003C01!Print_Titles</vt:lpstr>
      <vt:lpstr>T22003C02!Print_Titles</vt:lpstr>
      <vt:lpstr>T22003D02!Print_Titles</vt:lpstr>
      <vt:lpstr>T22004001!Print_Titles</vt:lpstr>
      <vt:lpstr>T22004A00!Print_Titles</vt:lpstr>
      <vt:lpstr>T22004A02!Print_Titles</vt:lpstr>
      <vt:lpstr>T22004B00!Print_Titles</vt:lpstr>
      <vt:lpstr>T22004B02!Print_Titles</vt:lpstr>
      <vt:lpstr>T22004C02!Print_Titles</vt:lpstr>
      <vt:lpstr>T22004D02!Print_Titles</vt:lpstr>
      <vt:lpstr>T22004E02!Print_Titles</vt:lpstr>
      <vt:lpstr>T22005A00!Print_Titles</vt:lpstr>
      <vt:lpstr>T22005A01!Print_Titles</vt:lpstr>
      <vt:lpstr>T22005A02!Print_Titles</vt:lpstr>
      <vt:lpstr>T22005B00!Print_Titles</vt:lpstr>
      <vt:lpstr>T22005B01!Print_Titles</vt:lpstr>
      <vt:lpstr>T22005B02!Print_Titles</vt:lpstr>
      <vt:lpstr>T22005C00!Print_Titles</vt:lpstr>
      <vt:lpstr>T22005C01!Print_Titles</vt:lpstr>
      <vt:lpstr>T22005C02!Print_Titles</vt:lpstr>
      <vt:lpstr>'T22007000 '!Print_Titles</vt:lpstr>
      <vt:lpstr>T22007A00!Print_Titles</vt:lpstr>
      <vt:lpstr>T22007C00!Print_Titles</vt:lpstr>
      <vt:lpstr>T22007D00!Print_Titles</vt:lpstr>
      <vt:lpstr>T22007E00!Print_Titles</vt:lpstr>
      <vt:lpstr>T22007F00!Print_Titles</vt:lpstr>
      <vt:lpstr>T22007G00!Print_Titles</vt:lpstr>
      <vt:lpstr>T22007H00!Print_Titles</vt:lpstr>
      <vt:lpstr>T22007K00!Print_Titles</vt:lpstr>
      <vt:lpstr>T22007K10!Print_Titles</vt:lpstr>
      <vt:lpstr>T22007K11!Print_Titles</vt:lpstr>
      <vt:lpstr>T22007L00!Print_Titles</vt:lpstr>
      <vt:lpstr>T22007L01!Print_Titles</vt:lpstr>
      <vt:lpstr>T22007L10!Print_Titles</vt:lpstr>
      <vt:lpstr>T22008A00!Print_Titles</vt:lpstr>
      <vt:lpstr>T22009000!Print_Titles</vt:lpstr>
      <vt:lpstr>T22010000!Print_Titles</vt:lpstr>
      <vt:lpstr>T22011000!Print_Titles</vt:lpstr>
      <vt:lpstr>T22012000!Print_Titles</vt:lpstr>
      <vt:lpstr>T22012A00!Print_Titles</vt:lpstr>
      <vt:lpstr>T22012A01!Print_Titles</vt:lpstr>
      <vt:lpstr>T22012A10!Print_Titles</vt:lpstr>
      <vt:lpstr>'T22012A11 '!Print_Titles</vt:lpstr>
      <vt:lpstr>T22012B00!Print_Titles</vt:lpstr>
      <vt:lpstr>T22012B20!Print_Titles</vt:lpstr>
      <vt:lpstr>T22013000!Print_Titles</vt:lpstr>
      <vt:lpstr>T22013001!Print_Titles</vt:lpstr>
      <vt:lpstr>T22013002!Print_Titles</vt:lpstr>
      <vt:lpstr>T22013A00!Print_Titles</vt:lpstr>
      <vt:lpstr>T22013A01!Print_Titles</vt:lpstr>
      <vt:lpstr>T22013A02!Print_Titles</vt:lpstr>
      <vt:lpstr>T22013A10!Print_Titles</vt:lpstr>
      <vt:lpstr>T22013A11!Print_Titles</vt:lpstr>
      <vt:lpstr>T22013A12!Print_Titles</vt:lpstr>
      <vt:lpstr>T22013B00!Print_Titles</vt:lpstr>
      <vt:lpstr>T22013B10!Print_Titles</vt:lpstr>
      <vt:lpstr>T22014000!Print_Titles</vt:lpstr>
      <vt:lpstr>T22014A00!Print_Titles</vt:lpstr>
      <vt:lpstr>T22014A05!Print_Titles</vt:lpstr>
      <vt:lpstr>T22014A10!Print_Titles</vt:lpstr>
      <vt:lpstr>T22014A15!Print_Titles</vt:lpstr>
      <vt:lpstr>T22014B00!Print_Titles</vt:lpstr>
      <vt:lpstr>T22014B04!Print_Titles</vt:lpstr>
      <vt:lpstr>T22014B10!Print_Titles</vt:lpstr>
      <vt:lpstr>T22014B14!Print_Titles</vt:lpstr>
      <vt:lpstr>T22014B24!Print_Titles</vt:lpstr>
      <vt:lpstr>T22014B25!Print_Titles</vt:lpstr>
      <vt:lpstr>T22015A00!Print_Titles</vt:lpstr>
      <vt:lpstr>T22016000!Print_Titles</vt:lpstr>
      <vt:lpstr>T220DID00!Print_Titles</vt:lpstr>
    </vt:vector>
  </TitlesOfParts>
  <Company>Agencia Tributaria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F00999P8</dc:creator>
  <cp:lastModifiedBy>ALVAREZ GANCEDO SANDRA</cp:lastModifiedBy>
  <cp:lastPrinted>2025-03-18T11:29:26Z</cp:lastPrinted>
  <dcterms:created xsi:type="dcterms:W3CDTF">2025-01-03T11:27:29Z</dcterms:created>
  <dcterms:modified xsi:type="dcterms:W3CDTF">2026-04-30T07:49:59Z</dcterms:modified>
</cp:coreProperties>
</file>